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HPC\gameoflife\"/>
    </mc:Choice>
  </mc:AlternateContent>
  <xr:revisionPtr revIDLastSave="0" documentId="13_ncr:1_{E8AA8203-876A-419A-AD23-866A6ED53992}" xr6:coauthVersionLast="47" xr6:coauthVersionMax="47" xr10:uidLastSave="{00000000-0000-0000-0000-000000000000}"/>
  <bookViews>
    <workbookView xWindow="-120" yWindow="-120" windowWidth="51840" windowHeight="20925" xr2:uid="{09C23D42-37AD-4371-83C4-E2D9C1F0731D}"/>
  </bookViews>
  <sheets>
    <sheet name="mpi" sheetId="1" r:id="rId1"/>
    <sheet name="pivot" sheetId="2" r:id="rId2"/>
    <sheet name="pivot times" sheetId="3" r:id="rId3"/>
    <sheet name="pivot calc" sheetId="7" r:id="rId4"/>
  </sheets>
  <definedNames>
    <definedName name="_xlnm._FilterDatabase" localSheetId="0" hidden="1">mpi!$A$1:$M$1016</definedName>
  </definedNames>
  <calcPr calcId="191029"/>
  <pivotCaches>
    <pivotCache cacheId="577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O4523" i="1" s="1"/>
  <c r="N4524" i="1"/>
  <c r="N4525" i="1"/>
  <c r="N4526" i="1"/>
  <c r="N4527" i="1"/>
  <c r="N4528" i="1"/>
  <c r="N4529" i="1"/>
  <c r="N4530" i="1"/>
  <c r="N4531" i="1"/>
  <c r="O4531" i="1" s="1"/>
  <c r="N4532" i="1"/>
  <c r="P4532" i="1" s="1"/>
  <c r="N4533" i="1"/>
  <c r="N4534" i="1"/>
  <c r="N4535" i="1"/>
  <c r="N4536" i="1"/>
  <c r="N4537" i="1"/>
  <c r="O4537" i="1" s="1"/>
  <c r="N4538" i="1"/>
  <c r="N4539" i="1"/>
  <c r="O4539" i="1" s="1"/>
  <c r="N4540" i="1"/>
  <c r="O4540" i="1" s="1"/>
  <c r="N4541" i="1"/>
  <c r="N4542" i="1"/>
  <c r="N4543" i="1"/>
  <c r="N4544" i="1"/>
  <c r="N4545" i="1"/>
  <c r="O4545" i="1" s="1"/>
  <c r="N4546" i="1"/>
  <c r="N4547" i="1"/>
  <c r="O4547" i="1" s="1"/>
  <c r="N4548" i="1"/>
  <c r="O4548" i="1" s="1"/>
  <c r="N4549" i="1"/>
  <c r="N4550" i="1"/>
  <c r="N4551" i="1"/>
  <c r="N4552" i="1"/>
  <c r="N4553" i="1"/>
  <c r="O4553" i="1" s="1"/>
  <c r="N4554" i="1"/>
  <c r="N4555" i="1"/>
  <c r="N4556" i="1"/>
  <c r="O4556" i="1" s="1"/>
  <c r="N4557" i="1"/>
  <c r="N4558" i="1"/>
  <c r="N4559" i="1"/>
  <c r="N4560" i="1"/>
  <c r="N4561" i="1"/>
  <c r="O4561" i="1" s="1"/>
  <c r="Q4561" i="1" s="1"/>
  <c r="N4562" i="1"/>
  <c r="N4563" i="1"/>
  <c r="N4564" i="1"/>
  <c r="O4564" i="1" s="1"/>
  <c r="N4565" i="1"/>
  <c r="N4566" i="1"/>
  <c r="N4567" i="1"/>
  <c r="N4568" i="1"/>
  <c r="N4569" i="1"/>
  <c r="N4570" i="1"/>
  <c r="N4571" i="1"/>
  <c r="N4572" i="1"/>
  <c r="O4572" i="1" s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O4587" i="1" s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O4601" i="1" s="1"/>
  <c r="Q4601" i="1" s="1"/>
  <c r="N4602" i="1"/>
  <c r="N4603" i="1"/>
  <c r="N4604" i="1"/>
  <c r="O4604" i="1" s="1"/>
  <c r="N4605" i="1"/>
  <c r="N4606" i="1"/>
  <c r="N4607" i="1"/>
  <c r="N4608" i="1"/>
  <c r="N4609" i="1"/>
  <c r="N4610" i="1"/>
  <c r="N4611" i="1"/>
  <c r="N4612" i="1"/>
  <c r="O4612" i="1" s="1"/>
  <c r="N4613" i="1"/>
  <c r="N4614" i="1"/>
  <c r="N4615" i="1"/>
  <c r="N4616" i="1"/>
  <c r="N4617" i="1"/>
  <c r="O4617" i="1" s="1"/>
  <c r="N4618" i="1"/>
  <c r="N4619" i="1"/>
  <c r="N4620" i="1"/>
  <c r="N4621" i="1"/>
  <c r="N4622" i="1"/>
  <c r="N4623" i="1"/>
  <c r="N4624" i="1"/>
  <c r="N4625" i="1"/>
  <c r="O4625" i="1" s="1"/>
  <c r="Q4625" i="1" s="1"/>
  <c r="N4626" i="1"/>
  <c r="N4627" i="1"/>
  <c r="N4628" i="1"/>
  <c r="O4628" i="1" s="1"/>
  <c r="N4629" i="1"/>
  <c r="N4630" i="1"/>
  <c r="N4631" i="1"/>
  <c r="N4632" i="1"/>
  <c r="N4633" i="1"/>
  <c r="N4634" i="1"/>
  <c r="N4635" i="1"/>
  <c r="N4636" i="1"/>
  <c r="O4636" i="1" s="1"/>
  <c r="N4637" i="1"/>
  <c r="N4638" i="1"/>
  <c r="N4639" i="1"/>
  <c r="N4640" i="1"/>
  <c r="N4641" i="1"/>
  <c r="N4642" i="1"/>
  <c r="N4643" i="1"/>
  <c r="N4644" i="1"/>
  <c r="N4645" i="1"/>
  <c r="N4646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O4520" i="1"/>
  <c r="O4525" i="1"/>
  <c r="O4528" i="1"/>
  <c r="O4533" i="1"/>
  <c r="R4533" i="1" s="1"/>
  <c r="O4536" i="1"/>
  <c r="O4541" i="1"/>
  <c r="O4544" i="1"/>
  <c r="O4549" i="1"/>
  <c r="O4552" i="1"/>
  <c r="O4557" i="1"/>
  <c r="O4560" i="1"/>
  <c r="O4565" i="1"/>
  <c r="O4568" i="1"/>
  <c r="O4573" i="1"/>
  <c r="O4576" i="1"/>
  <c r="O4581" i="1"/>
  <c r="O4584" i="1"/>
  <c r="O4589" i="1"/>
  <c r="O4592" i="1"/>
  <c r="O4597" i="1"/>
  <c r="O4600" i="1"/>
  <c r="O4605" i="1"/>
  <c r="O4608" i="1"/>
  <c r="O4613" i="1"/>
  <c r="O4616" i="1"/>
  <c r="O4621" i="1"/>
  <c r="O4624" i="1"/>
  <c r="O4629" i="1"/>
  <c r="O4632" i="1"/>
  <c r="O4637" i="1"/>
  <c r="O4640" i="1"/>
  <c r="O4645" i="1"/>
  <c r="O4521" i="1"/>
  <c r="O4522" i="1"/>
  <c r="O4524" i="1"/>
  <c r="R4524" i="1" s="1"/>
  <c r="O4527" i="1"/>
  <c r="R4527" i="1" s="1"/>
  <c r="O4529" i="1"/>
  <c r="O4530" i="1"/>
  <c r="O4532" i="1"/>
  <c r="O4535" i="1"/>
  <c r="O4538" i="1"/>
  <c r="O4543" i="1"/>
  <c r="O4546" i="1"/>
  <c r="O4551" i="1"/>
  <c r="R4551" i="1" s="1"/>
  <c r="O4554" i="1"/>
  <c r="O4555" i="1"/>
  <c r="O4559" i="1"/>
  <c r="O4562" i="1"/>
  <c r="O4563" i="1"/>
  <c r="O4567" i="1"/>
  <c r="O4569" i="1"/>
  <c r="O4570" i="1"/>
  <c r="O4571" i="1"/>
  <c r="O4575" i="1"/>
  <c r="O4577" i="1"/>
  <c r="O4578" i="1"/>
  <c r="O4579" i="1"/>
  <c r="O4580" i="1"/>
  <c r="O4583" i="1"/>
  <c r="O4585" i="1"/>
  <c r="O4586" i="1"/>
  <c r="O4588" i="1"/>
  <c r="O4591" i="1"/>
  <c r="O4593" i="1"/>
  <c r="O4594" i="1"/>
  <c r="O4595" i="1"/>
  <c r="O4596" i="1"/>
  <c r="O4599" i="1"/>
  <c r="O4602" i="1"/>
  <c r="O4603" i="1"/>
  <c r="O4607" i="1"/>
  <c r="O4609" i="1"/>
  <c r="O4610" i="1"/>
  <c r="O4611" i="1"/>
  <c r="O4615" i="1"/>
  <c r="O4618" i="1"/>
  <c r="O4619" i="1"/>
  <c r="O4620" i="1"/>
  <c r="O4623" i="1"/>
  <c r="O4626" i="1"/>
  <c r="O4627" i="1"/>
  <c r="O4631" i="1"/>
  <c r="O4633" i="1"/>
  <c r="O4634" i="1"/>
  <c r="O4635" i="1"/>
  <c r="O4639" i="1"/>
  <c r="O4641" i="1"/>
  <c r="O4642" i="1"/>
  <c r="O4643" i="1"/>
  <c r="O4644" i="1"/>
  <c r="P4520" i="1"/>
  <c r="P4521" i="1"/>
  <c r="P4522" i="1"/>
  <c r="Q4522" i="1" s="1"/>
  <c r="P4523" i="1"/>
  <c r="P4524" i="1"/>
  <c r="P4525" i="1"/>
  <c r="P4527" i="1"/>
  <c r="P4529" i="1"/>
  <c r="R4529" i="1" s="1"/>
  <c r="P4530" i="1"/>
  <c r="R4530" i="1" s="1"/>
  <c r="P4531" i="1"/>
  <c r="P4533" i="1"/>
  <c r="P4535" i="1"/>
  <c r="P4537" i="1"/>
  <c r="P4538" i="1"/>
  <c r="R4538" i="1" s="1"/>
  <c r="P4539" i="1"/>
  <c r="P4540" i="1"/>
  <c r="P4541" i="1"/>
  <c r="Q4541" i="1" s="1"/>
  <c r="P4543" i="1"/>
  <c r="P4546" i="1"/>
  <c r="P4547" i="1"/>
  <c r="P4548" i="1"/>
  <c r="P4549" i="1"/>
  <c r="R4549" i="1" s="1"/>
  <c r="P4551" i="1"/>
  <c r="P4553" i="1"/>
  <c r="P4554" i="1"/>
  <c r="P4555" i="1"/>
  <c r="P4556" i="1"/>
  <c r="P4557" i="1"/>
  <c r="P4559" i="1"/>
  <c r="R4559" i="1" s="1"/>
  <c r="P4561" i="1"/>
  <c r="P4562" i="1"/>
  <c r="P4563" i="1"/>
  <c r="R4563" i="1" s="1"/>
  <c r="P4565" i="1"/>
  <c r="P4567" i="1"/>
  <c r="R4567" i="1" s="1"/>
  <c r="P4568" i="1"/>
  <c r="P4569" i="1"/>
  <c r="P4570" i="1"/>
  <c r="P4571" i="1"/>
  <c r="Q4571" i="1" s="1"/>
  <c r="P4572" i="1"/>
  <c r="P4573" i="1"/>
  <c r="P4575" i="1"/>
  <c r="R4575" i="1" s="1"/>
  <c r="P4577" i="1"/>
  <c r="R4577" i="1" s="1"/>
  <c r="P4578" i="1"/>
  <c r="P4579" i="1"/>
  <c r="R4579" i="1" s="1"/>
  <c r="P4580" i="1"/>
  <c r="Q4580" i="1" s="1"/>
  <c r="P4581" i="1"/>
  <c r="P4583" i="1"/>
  <c r="P4584" i="1"/>
  <c r="P4585" i="1"/>
  <c r="P4586" i="1"/>
  <c r="P4587" i="1"/>
  <c r="P4588" i="1"/>
  <c r="Q4588" i="1" s="1"/>
  <c r="P4589" i="1"/>
  <c r="P4591" i="1"/>
  <c r="R4591" i="1" s="1"/>
  <c r="P4593" i="1"/>
  <c r="P4594" i="1"/>
  <c r="P4595" i="1"/>
  <c r="P4596" i="1"/>
  <c r="R4596" i="1" s="1"/>
  <c r="P4597" i="1"/>
  <c r="P4599" i="1"/>
  <c r="P4601" i="1"/>
  <c r="P4602" i="1"/>
  <c r="R4602" i="1" s="1"/>
  <c r="P4603" i="1"/>
  <c r="Q4603" i="1" s="1"/>
  <c r="P4605" i="1"/>
  <c r="Q4605" i="1" s="1"/>
  <c r="P4607" i="1"/>
  <c r="P4609" i="1"/>
  <c r="P4610" i="1"/>
  <c r="R4610" i="1" s="1"/>
  <c r="P4611" i="1"/>
  <c r="P4612" i="1"/>
  <c r="P4613" i="1"/>
  <c r="R4613" i="1" s="1"/>
  <c r="P4615" i="1"/>
  <c r="P4617" i="1"/>
  <c r="P4618" i="1"/>
  <c r="P4619" i="1"/>
  <c r="P4620" i="1"/>
  <c r="R4620" i="1" s="1"/>
  <c r="P4621" i="1"/>
  <c r="R4621" i="1" s="1"/>
  <c r="P4623" i="1"/>
  <c r="R4623" i="1" s="1"/>
  <c r="P4625" i="1"/>
  <c r="P4626" i="1"/>
  <c r="P4627" i="1"/>
  <c r="R4627" i="1" s="1"/>
  <c r="P4628" i="1"/>
  <c r="P4629" i="1"/>
  <c r="Q4629" i="1" s="1"/>
  <c r="P4631" i="1"/>
  <c r="R4631" i="1" s="1"/>
  <c r="P4632" i="1"/>
  <c r="P4633" i="1"/>
  <c r="P4634" i="1"/>
  <c r="P4635" i="1"/>
  <c r="Q4635" i="1" s="1"/>
  <c r="P4636" i="1"/>
  <c r="P4637" i="1"/>
  <c r="P4639" i="1"/>
  <c r="R4639" i="1" s="1"/>
  <c r="P4641" i="1"/>
  <c r="P4642" i="1"/>
  <c r="P4643" i="1"/>
  <c r="Q4643" i="1" s="1"/>
  <c r="P4644" i="1"/>
  <c r="Q4644" i="1" s="1"/>
  <c r="P4645" i="1"/>
  <c r="Q4524" i="1"/>
  <c r="Q4557" i="1"/>
  <c r="Q4579" i="1"/>
  <c r="R4557" i="1"/>
  <c r="K4519" i="1"/>
  <c r="O4519" i="1"/>
  <c r="P4519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O4392" i="1"/>
  <c r="P4393" i="1"/>
  <c r="O4394" i="1"/>
  <c r="O4396" i="1"/>
  <c r="O4397" i="1"/>
  <c r="P4398" i="1"/>
  <c r="O4399" i="1"/>
  <c r="O4400" i="1"/>
  <c r="P4401" i="1"/>
  <c r="P4402" i="1"/>
  <c r="O4405" i="1"/>
  <c r="P4406" i="1"/>
  <c r="P4407" i="1"/>
  <c r="O4408" i="1"/>
  <c r="O4410" i="1"/>
  <c r="O4413" i="1"/>
  <c r="P4414" i="1"/>
  <c r="O4416" i="1"/>
  <c r="O4417" i="1"/>
  <c r="P4418" i="1"/>
  <c r="O4421" i="1"/>
  <c r="P4422" i="1"/>
  <c r="O4423" i="1"/>
  <c r="O4424" i="1"/>
  <c r="O4425" i="1"/>
  <c r="O4426" i="1"/>
  <c r="O4427" i="1"/>
  <c r="O4429" i="1"/>
  <c r="P4430" i="1"/>
  <c r="P4431" i="1"/>
  <c r="O4432" i="1"/>
  <c r="P4433" i="1"/>
  <c r="P4434" i="1"/>
  <c r="O4437" i="1"/>
  <c r="P4438" i="1"/>
  <c r="O4439" i="1"/>
  <c r="O4440" i="1"/>
  <c r="P4441" i="1"/>
  <c r="O4442" i="1"/>
  <c r="O4445" i="1"/>
  <c r="P4446" i="1"/>
  <c r="O4447" i="1"/>
  <c r="O4448" i="1"/>
  <c r="O4449" i="1"/>
  <c r="O4450" i="1"/>
  <c r="O4453" i="1"/>
  <c r="P4454" i="1"/>
  <c r="P4455" i="1"/>
  <c r="O4456" i="1"/>
  <c r="O4458" i="1"/>
  <c r="O4461" i="1"/>
  <c r="P4462" i="1"/>
  <c r="O4463" i="1"/>
  <c r="O4464" i="1"/>
  <c r="P4465" i="1"/>
  <c r="O4466" i="1"/>
  <c r="O4469" i="1"/>
  <c r="P4470" i="1"/>
  <c r="O4471" i="1"/>
  <c r="O4472" i="1"/>
  <c r="O4473" i="1"/>
  <c r="O4474" i="1"/>
  <c r="O4477" i="1"/>
  <c r="P4478" i="1"/>
  <c r="O4479" i="1"/>
  <c r="O4480" i="1"/>
  <c r="O4481" i="1"/>
  <c r="P4482" i="1"/>
  <c r="O4483" i="1"/>
  <c r="O4485" i="1"/>
  <c r="P4486" i="1"/>
  <c r="O4487" i="1"/>
  <c r="O4488" i="1"/>
  <c r="O4489" i="1"/>
  <c r="P4490" i="1"/>
  <c r="O4493" i="1"/>
  <c r="P4494" i="1"/>
  <c r="O4495" i="1"/>
  <c r="O4496" i="1"/>
  <c r="O4497" i="1"/>
  <c r="O4498" i="1"/>
  <c r="O4499" i="1"/>
  <c r="O4501" i="1"/>
  <c r="P4502" i="1"/>
  <c r="P4503" i="1"/>
  <c r="O4504" i="1"/>
  <c r="P4505" i="1"/>
  <c r="O4506" i="1"/>
  <c r="O4509" i="1"/>
  <c r="P4510" i="1"/>
  <c r="O4511" i="1"/>
  <c r="O4512" i="1"/>
  <c r="P4513" i="1"/>
  <c r="O4514" i="1"/>
  <c r="O4516" i="1"/>
  <c r="O4517" i="1"/>
  <c r="P4518" i="1"/>
  <c r="O4395" i="1"/>
  <c r="O4403" i="1"/>
  <c r="O4404" i="1"/>
  <c r="O4409" i="1"/>
  <c r="O4411" i="1"/>
  <c r="O4412" i="1"/>
  <c r="O4415" i="1"/>
  <c r="O4419" i="1"/>
  <c r="O4420" i="1"/>
  <c r="O4428" i="1"/>
  <c r="O4433" i="1"/>
  <c r="O4434" i="1"/>
  <c r="O4435" i="1"/>
  <c r="O4436" i="1"/>
  <c r="O4443" i="1"/>
  <c r="O4444" i="1"/>
  <c r="O4451" i="1"/>
  <c r="O4452" i="1"/>
  <c r="O4454" i="1"/>
  <c r="O4455" i="1"/>
  <c r="O4459" i="1"/>
  <c r="O4460" i="1"/>
  <c r="O4467" i="1"/>
  <c r="O4468" i="1"/>
  <c r="O4475" i="1"/>
  <c r="O4476" i="1"/>
  <c r="O4484" i="1"/>
  <c r="Q4484" i="1" s="1"/>
  <c r="O4486" i="1"/>
  <c r="O4490" i="1"/>
  <c r="O4491" i="1"/>
  <c r="O4492" i="1"/>
  <c r="O4500" i="1"/>
  <c r="O4503" i="1"/>
  <c r="O4507" i="1"/>
  <c r="O4508" i="1"/>
  <c r="O4515" i="1"/>
  <c r="O4518" i="1"/>
  <c r="P4392" i="1"/>
  <c r="P4395" i="1"/>
  <c r="P4396" i="1"/>
  <c r="P4397" i="1"/>
  <c r="P4403" i="1"/>
  <c r="P4404" i="1"/>
  <c r="P4405" i="1"/>
  <c r="P4409" i="1"/>
  <c r="P4411" i="1"/>
  <c r="P4412" i="1"/>
  <c r="P4413" i="1"/>
  <c r="P4415" i="1"/>
  <c r="P4419" i="1"/>
  <c r="P4420" i="1"/>
  <c r="P4423" i="1"/>
  <c r="P4426" i="1"/>
  <c r="P4427" i="1"/>
  <c r="P4428" i="1"/>
  <c r="P4429" i="1"/>
  <c r="P4435" i="1"/>
  <c r="R4435" i="1" s="1"/>
  <c r="P4436" i="1"/>
  <c r="P4437" i="1"/>
  <c r="P4439" i="1"/>
  <c r="P4442" i="1"/>
  <c r="P4443" i="1"/>
  <c r="P4444" i="1"/>
  <c r="P4445" i="1"/>
  <c r="P4451" i="1"/>
  <c r="P4452" i="1"/>
  <c r="P4453" i="1"/>
  <c r="P4459" i="1"/>
  <c r="P4460" i="1"/>
  <c r="P4461" i="1"/>
  <c r="P4466" i="1"/>
  <c r="P4467" i="1"/>
  <c r="P4468" i="1"/>
  <c r="P4469" i="1"/>
  <c r="R4469" i="1" s="1"/>
  <c r="P4475" i="1"/>
  <c r="P4476" i="1"/>
  <c r="P4477" i="1"/>
  <c r="P4479" i="1"/>
  <c r="P4483" i="1"/>
  <c r="P4484" i="1"/>
  <c r="P4485" i="1"/>
  <c r="Q4485" i="1" s="1"/>
  <c r="P4487" i="1"/>
  <c r="P4491" i="1"/>
  <c r="P4492" i="1"/>
  <c r="P4499" i="1"/>
  <c r="P4500" i="1"/>
  <c r="P4501" i="1"/>
  <c r="P4506" i="1"/>
  <c r="P4507" i="1"/>
  <c r="P4508" i="1"/>
  <c r="P4515" i="1"/>
  <c r="P4516" i="1"/>
  <c r="K4391" i="1"/>
  <c r="O4391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O4265" i="1"/>
  <c r="O4266" i="1"/>
  <c r="P4267" i="1"/>
  <c r="O4268" i="1"/>
  <c r="O4269" i="1"/>
  <c r="O4270" i="1"/>
  <c r="O4271" i="1"/>
  <c r="O4273" i="1"/>
  <c r="O4274" i="1"/>
  <c r="P4276" i="1"/>
  <c r="O4277" i="1"/>
  <c r="O4278" i="1"/>
  <c r="O4279" i="1"/>
  <c r="O4281" i="1"/>
  <c r="P4282" i="1"/>
  <c r="P4284" i="1"/>
  <c r="O4285" i="1"/>
  <c r="P4286" i="1"/>
  <c r="O4287" i="1"/>
  <c r="P4289" i="1"/>
  <c r="O4290" i="1"/>
  <c r="O4291" i="1"/>
  <c r="O4292" i="1"/>
  <c r="O4293" i="1"/>
  <c r="O4294" i="1"/>
  <c r="O4295" i="1"/>
  <c r="P4297" i="1"/>
  <c r="O4298" i="1"/>
  <c r="P4300" i="1"/>
  <c r="O4301" i="1"/>
  <c r="P4302" i="1"/>
  <c r="O4303" i="1"/>
  <c r="P4305" i="1"/>
  <c r="O4306" i="1"/>
  <c r="O4307" i="1"/>
  <c r="O4308" i="1"/>
  <c r="P4309" i="1"/>
  <c r="P4310" i="1"/>
  <c r="O4311" i="1"/>
  <c r="O4313" i="1"/>
  <c r="P4314" i="1"/>
  <c r="O4316" i="1"/>
  <c r="O4317" i="1"/>
  <c r="P4318" i="1"/>
  <c r="O4319" i="1"/>
  <c r="P4321" i="1"/>
  <c r="P4322" i="1"/>
  <c r="P4323" i="1"/>
  <c r="O4324" i="1"/>
  <c r="P4326" i="1"/>
  <c r="O4327" i="1"/>
  <c r="O4329" i="1"/>
  <c r="P4330" i="1"/>
  <c r="P4331" i="1"/>
  <c r="O4332" i="1"/>
  <c r="O4333" i="1"/>
  <c r="O4334" i="1"/>
  <c r="O4335" i="1"/>
  <c r="O4337" i="1"/>
  <c r="P4338" i="1"/>
  <c r="O4339" i="1"/>
  <c r="O4340" i="1"/>
  <c r="O4341" i="1"/>
  <c r="O4343" i="1"/>
  <c r="O4345" i="1"/>
  <c r="O4346" i="1"/>
  <c r="O4347" i="1"/>
  <c r="P4348" i="1"/>
  <c r="P4349" i="1"/>
  <c r="O4350" i="1"/>
  <c r="O4351" i="1"/>
  <c r="P4353" i="1"/>
  <c r="O4354" i="1"/>
  <c r="P4355" i="1"/>
  <c r="O4356" i="1"/>
  <c r="O4357" i="1"/>
  <c r="O4358" i="1"/>
  <c r="O4359" i="1"/>
  <c r="P4361" i="1"/>
  <c r="O4362" i="1"/>
  <c r="O4364" i="1"/>
  <c r="O4365" i="1"/>
  <c r="O4366" i="1"/>
  <c r="O4367" i="1"/>
  <c r="P4369" i="1"/>
  <c r="P4370" i="1"/>
  <c r="P4371" i="1"/>
  <c r="P4372" i="1"/>
  <c r="O4373" i="1"/>
  <c r="O4374" i="1"/>
  <c r="O4375" i="1"/>
  <c r="O4377" i="1"/>
  <c r="O4378" i="1"/>
  <c r="P4379" i="1"/>
  <c r="O4380" i="1"/>
  <c r="O4381" i="1"/>
  <c r="P4382" i="1"/>
  <c r="O4383" i="1"/>
  <c r="P4385" i="1"/>
  <c r="O4386" i="1"/>
  <c r="O4387" i="1"/>
  <c r="O4388" i="1"/>
  <c r="O4389" i="1"/>
  <c r="O4390" i="1"/>
  <c r="O4267" i="1"/>
  <c r="O4275" i="1"/>
  <c r="O4276" i="1"/>
  <c r="O4283" i="1"/>
  <c r="O4284" i="1"/>
  <c r="O4299" i="1"/>
  <c r="O4310" i="1"/>
  <c r="O4315" i="1"/>
  <c r="O4323" i="1"/>
  <c r="O4325" i="1"/>
  <c r="O4342" i="1"/>
  <c r="O4348" i="1"/>
  <c r="O4349" i="1"/>
  <c r="O4353" i="1"/>
  <c r="O4355" i="1"/>
  <c r="O4363" i="1"/>
  <c r="O4371" i="1"/>
  <c r="O4372" i="1"/>
  <c r="O4379" i="1"/>
  <c r="P4269" i="1"/>
  <c r="P4271" i="1"/>
  <c r="P4275" i="1"/>
  <c r="P4277" i="1"/>
  <c r="P4283" i="1"/>
  <c r="P4285" i="1"/>
  <c r="P4292" i="1"/>
  <c r="P4293" i="1"/>
  <c r="P4294" i="1"/>
  <c r="P4299" i="1"/>
  <c r="P4301" i="1"/>
  <c r="P4315" i="1"/>
  <c r="P4324" i="1"/>
  <c r="P4325" i="1"/>
  <c r="P4335" i="1"/>
  <c r="P4339" i="1"/>
  <c r="P4342" i="1"/>
  <c r="P4347" i="1"/>
  <c r="P4350" i="1"/>
  <c r="P4357" i="1"/>
  <c r="P4363" i="1"/>
  <c r="P4366" i="1"/>
  <c r="P4367" i="1"/>
  <c r="P4373" i="1"/>
  <c r="P4381" i="1"/>
  <c r="P4389" i="1"/>
  <c r="P4390" i="1"/>
  <c r="K4263" i="1"/>
  <c r="P4263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O4261" i="1"/>
  <c r="K4236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P4109" i="1"/>
  <c r="P4110" i="1"/>
  <c r="O4111" i="1"/>
  <c r="O4112" i="1"/>
  <c r="O4113" i="1"/>
  <c r="O4114" i="1"/>
  <c r="P4115" i="1"/>
  <c r="P4116" i="1"/>
  <c r="P4117" i="1"/>
  <c r="P4118" i="1"/>
  <c r="P4119" i="1"/>
  <c r="P4120" i="1"/>
  <c r="O4121" i="1"/>
  <c r="O4122" i="1"/>
  <c r="O4123" i="1"/>
  <c r="P4124" i="1"/>
  <c r="P4125" i="1"/>
  <c r="P4126" i="1"/>
  <c r="O4127" i="1"/>
  <c r="O4128" i="1"/>
  <c r="O4129" i="1"/>
  <c r="O4130" i="1"/>
  <c r="O4131" i="1"/>
  <c r="P4132" i="1"/>
  <c r="P4133" i="1"/>
  <c r="P4134" i="1"/>
  <c r="O4135" i="1"/>
  <c r="P4136" i="1"/>
  <c r="O4137" i="1"/>
  <c r="O4138" i="1"/>
  <c r="P4139" i="1"/>
  <c r="O4140" i="1"/>
  <c r="P4141" i="1"/>
  <c r="P4142" i="1"/>
  <c r="P4143" i="1"/>
  <c r="P4144" i="1"/>
  <c r="O4145" i="1"/>
  <c r="P4146" i="1"/>
  <c r="O4147" i="1"/>
  <c r="P4148" i="1"/>
  <c r="P4149" i="1"/>
  <c r="O4150" i="1"/>
  <c r="O4151" i="1"/>
  <c r="P4152" i="1"/>
  <c r="P4153" i="1"/>
  <c r="P4154" i="1"/>
  <c r="O4155" i="1"/>
  <c r="O4156" i="1"/>
  <c r="P4157" i="1"/>
  <c r="P4158" i="1"/>
  <c r="O4159" i="1"/>
  <c r="O4160" i="1"/>
  <c r="O4161" i="1"/>
  <c r="O4162" i="1"/>
  <c r="O4163" i="1"/>
  <c r="P4164" i="1"/>
  <c r="P4165" i="1"/>
  <c r="O4166" i="1"/>
  <c r="P4167" i="1"/>
  <c r="P4168" i="1"/>
  <c r="P4169" i="1"/>
  <c r="P4170" i="1"/>
  <c r="P4171" i="1"/>
  <c r="P4172" i="1"/>
  <c r="P4173" i="1"/>
  <c r="P4174" i="1"/>
  <c r="O4175" i="1"/>
  <c r="O4176" i="1"/>
  <c r="O4177" i="1"/>
  <c r="P4178" i="1"/>
  <c r="P4179" i="1"/>
  <c r="P4180" i="1"/>
  <c r="P4181" i="1"/>
  <c r="P4182" i="1"/>
  <c r="O4183" i="1"/>
  <c r="P4184" i="1"/>
  <c r="O4185" i="1"/>
  <c r="O4186" i="1"/>
  <c r="O4187" i="1"/>
  <c r="P4188" i="1"/>
  <c r="P4189" i="1"/>
  <c r="P4190" i="1"/>
  <c r="P4191" i="1"/>
  <c r="O4192" i="1"/>
  <c r="O4193" i="1"/>
  <c r="P4194" i="1"/>
  <c r="O4195" i="1"/>
  <c r="P4196" i="1"/>
  <c r="P4197" i="1"/>
  <c r="P4198" i="1"/>
  <c r="P4199" i="1"/>
  <c r="P4200" i="1"/>
  <c r="O4201" i="1"/>
  <c r="P4202" i="1"/>
  <c r="P4203" i="1"/>
  <c r="O4204" i="1"/>
  <c r="P4205" i="1"/>
  <c r="P4206" i="1"/>
  <c r="O4207" i="1"/>
  <c r="O4208" i="1"/>
  <c r="O4209" i="1"/>
  <c r="O4210" i="1"/>
  <c r="O4211" i="1"/>
  <c r="P4212" i="1"/>
  <c r="P4213" i="1"/>
  <c r="O4214" i="1"/>
  <c r="P4215" i="1"/>
  <c r="P4216" i="1"/>
  <c r="O4217" i="1"/>
  <c r="O4218" i="1"/>
  <c r="P4219" i="1"/>
  <c r="O4220" i="1"/>
  <c r="P4221" i="1"/>
  <c r="P4222" i="1"/>
  <c r="O4223" i="1"/>
  <c r="O4224" i="1"/>
  <c r="O4225" i="1"/>
  <c r="O4226" i="1"/>
  <c r="O4227" i="1"/>
  <c r="P4228" i="1"/>
  <c r="P4229" i="1"/>
  <c r="O4230" i="1"/>
  <c r="O4231" i="1"/>
  <c r="P4232" i="1"/>
  <c r="O4233" i="1"/>
  <c r="O4234" i="1"/>
  <c r="O4235" i="1"/>
  <c r="O4199" i="1"/>
  <c r="P4112" i="1"/>
  <c r="P4131" i="1"/>
  <c r="K4108" i="1"/>
  <c r="O4108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O3988" i="1"/>
  <c r="P3999" i="1"/>
  <c r="P4008" i="1"/>
  <c r="P4017" i="1"/>
  <c r="O4024" i="1"/>
  <c r="P4037" i="1"/>
  <c r="O4044" i="1"/>
  <c r="P4045" i="1"/>
  <c r="P4046" i="1"/>
  <c r="P4047" i="1"/>
  <c r="O4048" i="1"/>
  <c r="P4049" i="1"/>
  <c r="P4050" i="1"/>
  <c r="O4051" i="1"/>
  <c r="O4052" i="1"/>
  <c r="O4054" i="1"/>
  <c r="O4055" i="1"/>
  <c r="O4056" i="1"/>
  <c r="O4057" i="1"/>
  <c r="O4058" i="1"/>
  <c r="P4059" i="1"/>
  <c r="O4060" i="1"/>
  <c r="O4062" i="1"/>
  <c r="O4063" i="1"/>
  <c r="P4064" i="1"/>
  <c r="O4065" i="1"/>
  <c r="O4066" i="1"/>
  <c r="P4067" i="1"/>
  <c r="O4068" i="1"/>
  <c r="P4070" i="1"/>
  <c r="P4071" i="1"/>
  <c r="O4072" i="1"/>
  <c r="O4073" i="1"/>
  <c r="P4074" i="1"/>
  <c r="O4075" i="1"/>
  <c r="O4076" i="1"/>
  <c r="P4078" i="1"/>
  <c r="O4079" i="1"/>
  <c r="O4080" i="1"/>
  <c r="P4081" i="1"/>
  <c r="O4082" i="1"/>
  <c r="P4083" i="1"/>
  <c r="O4084" i="1"/>
  <c r="O4086" i="1"/>
  <c r="O4087" i="1"/>
  <c r="O4088" i="1"/>
  <c r="O4089" i="1"/>
  <c r="P4090" i="1"/>
  <c r="O4091" i="1"/>
  <c r="O4092" i="1"/>
  <c r="O4094" i="1"/>
  <c r="P4095" i="1"/>
  <c r="P4096" i="1"/>
  <c r="P4097" i="1"/>
  <c r="P4098" i="1"/>
  <c r="O4099" i="1"/>
  <c r="P4101" i="1"/>
  <c r="O4103" i="1"/>
  <c r="O4104" i="1"/>
  <c r="O4105" i="1"/>
  <c r="P4106" i="1"/>
  <c r="O4107" i="1"/>
  <c r="P4057" i="1"/>
  <c r="K3980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P3884" i="1"/>
  <c r="P3886" i="1"/>
  <c r="O3902" i="1"/>
  <c r="O3904" i="1"/>
  <c r="P3916" i="1"/>
  <c r="O3917" i="1"/>
  <c r="P3918" i="1"/>
  <c r="P3919" i="1"/>
  <c r="O3921" i="1"/>
  <c r="P3922" i="1"/>
  <c r="O3923" i="1"/>
  <c r="O3924" i="1"/>
  <c r="O3925" i="1"/>
  <c r="P3926" i="1"/>
  <c r="P3927" i="1"/>
  <c r="P3928" i="1"/>
  <c r="P3929" i="1"/>
  <c r="O3930" i="1"/>
  <c r="P3931" i="1"/>
  <c r="O3932" i="1"/>
  <c r="O3933" i="1"/>
  <c r="P3934" i="1"/>
  <c r="O3935" i="1"/>
  <c r="O3937" i="1"/>
  <c r="P3938" i="1"/>
  <c r="P3939" i="1"/>
  <c r="P3940" i="1"/>
  <c r="O3941" i="1"/>
  <c r="P3942" i="1"/>
  <c r="O3943" i="1"/>
  <c r="O3945" i="1"/>
  <c r="O3946" i="1"/>
  <c r="P3947" i="1"/>
  <c r="O3948" i="1"/>
  <c r="O3949" i="1"/>
  <c r="P3950" i="1"/>
  <c r="P3951" i="1"/>
  <c r="O3953" i="1"/>
  <c r="O3954" i="1"/>
  <c r="O3955" i="1"/>
  <c r="O3956" i="1"/>
  <c r="O3957" i="1"/>
  <c r="P3958" i="1"/>
  <c r="O3959" i="1"/>
  <c r="P3960" i="1"/>
  <c r="P3961" i="1"/>
  <c r="P3962" i="1"/>
  <c r="O3963" i="1"/>
  <c r="O3964" i="1"/>
  <c r="O3965" i="1"/>
  <c r="P3966" i="1"/>
  <c r="O3967" i="1"/>
  <c r="P3968" i="1"/>
  <c r="O3969" i="1"/>
  <c r="P3970" i="1"/>
  <c r="O3971" i="1"/>
  <c r="O3972" i="1"/>
  <c r="O3973" i="1"/>
  <c r="P3974" i="1"/>
  <c r="P3975" i="1"/>
  <c r="O3977" i="1"/>
  <c r="P3978" i="1"/>
  <c r="O3979" i="1"/>
  <c r="O3947" i="1"/>
  <c r="K385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P3533" i="1"/>
  <c r="O3535" i="1"/>
  <c r="O3536" i="1"/>
  <c r="O3537" i="1"/>
  <c r="O3539" i="1"/>
  <c r="O3540" i="1"/>
  <c r="P3541" i="1"/>
  <c r="O3542" i="1"/>
  <c r="P3544" i="1"/>
  <c r="P3545" i="1"/>
  <c r="O3546" i="1"/>
  <c r="P3547" i="1"/>
  <c r="O3548" i="1"/>
  <c r="P3549" i="1"/>
  <c r="P3551" i="1"/>
  <c r="P3552" i="1"/>
  <c r="O3553" i="1"/>
  <c r="O3554" i="1"/>
  <c r="O3555" i="1"/>
  <c r="O3556" i="1"/>
  <c r="P3557" i="1"/>
  <c r="O3559" i="1"/>
  <c r="O3560" i="1"/>
  <c r="P3561" i="1"/>
  <c r="O3562" i="1"/>
  <c r="O3563" i="1"/>
  <c r="O3564" i="1"/>
  <c r="P3565" i="1"/>
  <c r="O3567" i="1"/>
  <c r="P3568" i="1"/>
  <c r="O3569" i="1"/>
  <c r="O3570" i="1"/>
  <c r="P3571" i="1"/>
  <c r="O3572" i="1"/>
  <c r="P3573" i="1"/>
  <c r="O3576" i="1"/>
  <c r="O3577" i="1"/>
  <c r="O3578" i="1"/>
  <c r="P3579" i="1"/>
  <c r="O3580" i="1"/>
  <c r="P3581" i="1"/>
  <c r="O3582" i="1"/>
  <c r="O3583" i="1"/>
  <c r="P3584" i="1"/>
  <c r="P3585" i="1"/>
  <c r="O3586" i="1"/>
  <c r="P3587" i="1"/>
  <c r="O3588" i="1"/>
  <c r="P3589" i="1"/>
  <c r="O3591" i="1"/>
  <c r="O3592" i="1"/>
  <c r="P3593" i="1"/>
  <c r="O3595" i="1"/>
  <c r="O3596" i="1"/>
  <c r="P3597" i="1"/>
  <c r="O3599" i="1"/>
  <c r="O3600" i="1"/>
  <c r="O3601" i="1"/>
  <c r="O3602" i="1"/>
  <c r="P3603" i="1"/>
  <c r="O3604" i="1"/>
  <c r="P3605" i="1"/>
  <c r="O3606" i="1"/>
  <c r="P3607" i="1"/>
  <c r="O3608" i="1"/>
  <c r="P3609" i="1"/>
  <c r="O3610" i="1"/>
  <c r="O3611" i="1"/>
  <c r="O3612" i="1"/>
  <c r="P3613" i="1"/>
  <c r="P3615" i="1"/>
  <c r="P3616" i="1"/>
  <c r="O3617" i="1"/>
  <c r="O3618" i="1"/>
  <c r="P3619" i="1"/>
  <c r="O3620" i="1"/>
  <c r="P3621" i="1"/>
  <c r="O3623" i="1"/>
  <c r="O3624" i="1"/>
  <c r="P3625" i="1"/>
  <c r="O3627" i="1"/>
  <c r="O3628" i="1"/>
  <c r="P3629" i="1"/>
  <c r="O3631" i="1"/>
  <c r="P3632" i="1"/>
  <c r="O3633" i="1"/>
  <c r="O3634" i="1"/>
  <c r="O3635" i="1"/>
  <c r="O3636" i="1"/>
  <c r="P3637" i="1"/>
  <c r="P3639" i="1"/>
  <c r="O3640" i="1"/>
  <c r="O3641" i="1"/>
  <c r="O3642" i="1"/>
  <c r="O3644" i="1"/>
  <c r="P3645" i="1"/>
  <c r="O3646" i="1"/>
  <c r="O3647" i="1"/>
  <c r="P3648" i="1"/>
  <c r="P3649" i="1"/>
  <c r="O3650" i="1"/>
  <c r="P3651" i="1"/>
  <c r="O3652" i="1"/>
  <c r="P3653" i="1"/>
  <c r="P3655" i="1"/>
  <c r="O3656" i="1"/>
  <c r="O3657" i="1"/>
  <c r="O3658" i="1"/>
  <c r="P3659" i="1"/>
  <c r="O3660" i="1"/>
  <c r="P3661" i="1"/>
  <c r="P3663" i="1"/>
  <c r="O3664" i="1"/>
  <c r="O3665" i="1"/>
  <c r="O3666" i="1"/>
  <c r="O3667" i="1"/>
  <c r="O3668" i="1"/>
  <c r="O3670" i="1"/>
  <c r="O3671" i="1"/>
  <c r="O3672" i="1"/>
  <c r="O3673" i="1"/>
  <c r="O3674" i="1"/>
  <c r="P3675" i="1"/>
  <c r="O3679" i="1"/>
  <c r="P3680" i="1"/>
  <c r="P3681" i="1"/>
  <c r="O3682" i="1"/>
  <c r="O3683" i="1"/>
  <c r="O3688" i="1"/>
  <c r="O3689" i="1"/>
  <c r="O3691" i="1"/>
  <c r="P3693" i="1"/>
  <c r="O3695" i="1"/>
  <c r="O3696" i="1"/>
  <c r="P3697" i="1"/>
  <c r="O3698" i="1"/>
  <c r="O3699" i="1"/>
  <c r="O3702" i="1"/>
  <c r="O3703" i="1"/>
  <c r="O3704" i="1"/>
  <c r="O3705" i="1"/>
  <c r="O3706" i="1"/>
  <c r="O3707" i="1"/>
  <c r="O3708" i="1"/>
  <c r="P3711" i="1"/>
  <c r="P3712" i="1"/>
  <c r="O3713" i="1"/>
  <c r="O3714" i="1"/>
  <c r="P3715" i="1"/>
  <c r="O3716" i="1"/>
  <c r="O3719" i="1"/>
  <c r="O3720" i="1"/>
  <c r="O3721" i="1"/>
  <c r="O3722" i="1"/>
  <c r="P3723" i="1"/>
  <c r="P3725" i="1"/>
  <c r="P3727" i="1"/>
  <c r="O3728" i="1"/>
  <c r="O3729" i="1"/>
  <c r="O3730" i="1"/>
  <c r="O3731" i="1"/>
  <c r="O3732" i="1"/>
  <c r="O3734" i="1"/>
  <c r="P3735" i="1"/>
  <c r="O3736" i="1"/>
  <c r="O3737" i="1"/>
  <c r="O3738" i="1"/>
  <c r="O3739" i="1"/>
  <c r="O3743" i="1"/>
  <c r="P3744" i="1"/>
  <c r="O3745" i="1"/>
  <c r="O3746" i="1"/>
  <c r="O3747" i="1"/>
  <c r="O3750" i="1"/>
  <c r="P3751" i="1"/>
  <c r="O3752" i="1"/>
  <c r="O3753" i="1"/>
  <c r="O3754" i="1"/>
  <c r="P3755" i="1"/>
  <c r="P3757" i="1"/>
  <c r="P3759" i="1"/>
  <c r="O3760" i="1"/>
  <c r="P3761" i="1"/>
  <c r="O3762" i="1"/>
  <c r="P3763" i="1"/>
  <c r="P3765" i="1"/>
  <c r="O3767" i="1"/>
  <c r="P3768" i="1"/>
  <c r="O3769" i="1"/>
  <c r="O3770" i="1"/>
  <c r="P3771" i="1"/>
  <c r="O3772" i="1"/>
  <c r="O3775" i="1"/>
  <c r="O3776" i="1"/>
  <c r="O3777" i="1"/>
  <c r="O3778" i="1"/>
  <c r="O3779" i="1"/>
  <c r="O3780" i="1"/>
  <c r="P3783" i="1"/>
  <c r="O3784" i="1"/>
  <c r="P3785" i="1"/>
  <c r="O3786" i="1"/>
  <c r="O3787" i="1"/>
  <c r="P3789" i="1"/>
  <c r="O3790" i="1"/>
  <c r="O3791" i="1"/>
  <c r="O3792" i="1"/>
  <c r="O3793" i="1"/>
  <c r="O3794" i="1"/>
  <c r="P3795" i="1"/>
  <c r="O3796" i="1"/>
  <c r="P3797" i="1"/>
  <c r="O3798" i="1"/>
  <c r="P3799" i="1"/>
  <c r="P3800" i="1"/>
  <c r="O3801" i="1"/>
  <c r="O3802" i="1"/>
  <c r="P3803" i="1"/>
  <c r="P3806" i="1"/>
  <c r="P3807" i="1"/>
  <c r="O3808" i="1"/>
  <c r="O3809" i="1"/>
  <c r="O3810" i="1"/>
  <c r="O3811" i="1"/>
  <c r="P3814" i="1"/>
  <c r="P3815" i="1"/>
  <c r="O3816" i="1"/>
  <c r="O3818" i="1"/>
  <c r="O3819" i="1"/>
  <c r="P3821" i="1"/>
  <c r="O3822" i="1"/>
  <c r="O3823" i="1"/>
  <c r="O3824" i="1"/>
  <c r="O3825" i="1"/>
  <c r="O3826" i="1"/>
  <c r="O3827" i="1"/>
  <c r="P3829" i="1"/>
  <c r="P3831" i="1"/>
  <c r="O3832" i="1"/>
  <c r="O3833" i="1"/>
  <c r="O3834" i="1"/>
  <c r="O3835" i="1"/>
  <c r="O3836" i="1"/>
  <c r="O3839" i="1"/>
  <c r="O3840" i="1"/>
  <c r="O3841" i="1"/>
  <c r="O3842" i="1"/>
  <c r="P3843" i="1"/>
  <c r="O3844" i="1"/>
  <c r="O3847" i="1"/>
  <c r="O3848" i="1"/>
  <c r="O3849" i="1"/>
  <c r="O3850" i="1"/>
  <c r="O3851" i="1"/>
  <c r="O3632" i="1"/>
  <c r="P3582" i="1"/>
  <c r="K3532" i="1"/>
  <c r="O3532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P3512" i="1"/>
  <c r="P3524" i="1"/>
  <c r="K350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O3189" i="1"/>
  <c r="P3201" i="1"/>
  <c r="O3204" i="1"/>
  <c r="P3217" i="1"/>
  <c r="O3221" i="1"/>
  <c r="P3236" i="1"/>
  <c r="P3241" i="1"/>
  <c r="O3244" i="1"/>
  <c r="P3257" i="1"/>
  <c r="P3263" i="1"/>
  <c r="P3273" i="1"/>
  <c r="O3277" i="1"/>
  <c r="P3279" i="1"/>
  <c r="P3293" i="1"/>
  <c r="P3301" i="1"/>
  <c r="P3309" i="1"/>
  <c r="P3313" i="1"/>
  <c r="O3319" i="1"/>
  <c r="P3339" i="1"/>
  <c r="O3342" i="1"/>
  <c r="P3358" i="1"/>
  <c r="P3361" i="1"/>
  <c r="O3365" i="1"/>
  <c r="P3377" i="1"/>
  <c r="P3381" i="1"/>
  <c r="P3383" i="1"/>
  <c r="O3389" i="1"/>
  <c r="O3405" i="1"/>
  <c r="P3422" i="1"/>
  <c r="P3431" i="1"/>
  <c r="P3449" i="1"/>
  <c r="P3453" i="1"/>
  <c r="P3470" i="1"/>
  <c r="P3475" i="1"/>
  <c r="P3486" i="1"/>
  <c r="P3490" i="1"/>
  <c r="P3498" i="1"/>
  <c r="K3185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P3160" i="1"/>
  <c r="P3163" i="1"/>
  <c r="O3183" i="1"/>
  <c r="K315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O2840" i="1"/>
  <c r="O2842" i="1"/>
  <c r="P2844" i="1"/>
  <c r="O2845" i="1"/>
  <c r="O2848" i="1"/>
  <c r="O2852" i="1"/>
  <c r="O2853" i="1"/>
  <c r="O2856" i="1"/>
  <c r="O2858" i="1"/>
  <c r="P2861" i="1"/>
  <c r="O2863" i="1"/>
  <c r="O2864" i="1"/>
  <c r="P2866" i="1"/>
  <c r="O2869" i="1"/>
  <c r="O2872" i="1"/>
  <c r="O2877" i="1"/>
  <c r="O2880" i="1"/>
  <c r="O2882" i="1"/>
  <c r="P2885" i="1"/>
  <c r="O2887" i="1"/>
  <c r="O2888" i="1"/>
  <c r="P2889" i="1"/>
  <c r="P2890" i="1"/>
  <c r="P2891" i="1"/>
  <c r="P2892" i="1"/>
  <c r="P2893" i="1"/>
  <c r="O2896" i="1"/>
  <c r="P2897" i="1"/>
  <c r="O2898" i="1"/>
  <c r="O2900" i="1"/>
  <c r="P2901" i="1"/>
  <c r="O2904" i="1"/>
  <c r="P2906" i="1"/>
  <c r="O2909" i="1"/>
  <c r="O2912" i="1"/>
  <c r="P2915" i="1"/>
  <c r="O2916" i="1"/>
  <c r="O2917" i="1"/>
  <c r="O2920" i="1"/>
  <c r="O2922" i="1"/>
  <c r="P2924" i="1"/>
  <c r="O2925" i="1"/>
  <c r="O2928" i="1"/>
  <c r="O2930" i="1"/>
  <c r="P2932" i="1"/>
  <c r="P2933" i="1"/>
  <c r="O2934" i="1"/>
  <c r="O2936" i="1"/>
  <c r="P2938" i="1"/>
  <c r="O2940" i="1"/>
  <c r="O2941" i="1"/>
  <c r="O2943" i="1"/>
  <c r="O2944" i="1"/>
  <c r="P2949" i="1"/>
  <c r="O2952" i="1"/>
  <c r="P2953" i="1"/>
  <c r="P2954" i="1"/>
  <c r="P2955" i="1"/>
  <c r="O2957" i="1"/>
  <c r="P2958" i="1"/>
  <c r="P2959" i="1"/>
  <c r="O2960" i="1"/>
  <c r="O2962" i="1"/>
  <c r="O2965" i="1"/>
  <c r="O2967" i="1"/>
  <c r="P2970" i="1"/>
  <c r="P2971" i="1"/>
  <c r="O2972" i="1"/>
  <c r="O2973" i="1"/>
  <c r="O2975" i="1"/>
  <c r="O2979" i="1"/>
  <c r="P2981" i="1"/>
  <c r="O2983" i="1"/>
  <c r="O2986" i="1"/>
  <c r="P2989" i="1"/>
  <c r="O2991" i="1"/>
  <c r="O2996" i="1"/>
  <c r="O2997" i="1"/>
  <c r="O2999" i="1"/>
  <c r="P3003" i="1"/>
  <c r="P3004" i="1"/>
  <c r="O3005" i="1"/>
  <c r="P3006" i="1"/>
  <c r="O3013" i="1"/>
  <c r="O3014" i="1"/>
  <c r="P3017" i="1"/>
  <c r="P3021" i="1"/>
  <c r="O3023" i="1"/>
  <c r="P3025" i="1"/>
  <c r="O3026" i="1"/>
  <c r="O3027" i="1"/>
  <c r="O3028" i="1"/>
  <c r="P3029" i="1"/>
  <c r="P3034" i="1"/>
  <c r="O3036" i="1"/>
  <c r="P3037" i="1"/>
  <c r="P3042" i="1"/>
  <c r="O3045" i="1"/>
  <c r="P3053" i="1"/>
  <c r="P3058" i="1"/>
  <c r="P3059" i="1"/>
  <c r="O3060" i="1"/>
  <c r="O3061" i="1"/>
  <c r="O3066" i="1"/>
  <c r="P3068" i="1"/>
  <c r="O3069" i="1"/>
  <c r="P3070" i="1"/>
  <c r="P3074" i="1"/>
  <c r="P3077" i="1"/>
  <c r="O3078" i="1"/>
  <c r="P3082" i="1"/>
  <c r="P3084" i="1"/>
  <c r="O3085" i="1"/>
  <c r="P3087" i="1"/>
  <c r="P3089" i="1"/>
  <c r="O3092" i="1"/>
  <c r="P3093" i="1"/>
  <c r="P3094" i="1"/>
  <c r="P3095" i="1"/>
  <c r="P3098" i="1"/>
  <c r="P3099" i="1"/>
  <c r="O3100" i="1"/>
  <c r="O3101" i="1"/>
  <c r="P3103" i="1"/>
  <c r="O3109" i="1"/>
  <c r="P3111" i="1"/>
  <c r="P3114" i="1"/>
  <c r="P3116" i="1"/>
  <c r="O3117" i="1"/>
  <c r="O3124" i="1"/>
  <c r="O3125" i="1"/>
  <c r="O3131" i="1"/>
  <c r="O3132" i="1"/>
  <c r="O3133" i="1"/>
  <c r="P3138" i="1"/>
  <c r="O3141" i="1"/>
  <c r="O3142" i="1"/>
  <c r="P3145" i="1"/>
  <c r="O3147" i="1"/>
  <c r="P3148" i="1"/>
  <c r="P3149" i="1"/>
  <c r="P3153" i="1"/>
  <c r="O3156" i="1"/>
  <c r="P3157" i="1"/>
  <c r="K2839" i="1"/>
  <c r="O2839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O2192" i="1"/>
  <c r="O2195" i="1"/>
  <c r="O2196" i="1"/>
  <c r="O2197" i="1"/>
  <c r="P2199" i="1"/>
  <c r="O2200" i="1"/>
  <c r="O2204" i="1"/>
  <c r="O2205" i="1"/>
  <c r="O2207" i="1"/>
  <c r="P2208" i="1"/>
  <c r="O2209" i="1"/>
  <c r="O2210" i="1"/>
  <c r="P2211" i="1"/>
  <c r="O2212" i="1"/>
  <c r="O2213" i="1"/>
  <c r="O2215" i="1"/>
  <c r="O2216" i="1"/>
  <c r="O2217" i="1"/>
  <c r="O2219" i="1"/>
  <c r="P2220" i="1"/>
  <c r="O2221" i="1"/>
  <c r="O2223" i="1"/>
  <c r="O2224" i="1"/>
  <c r="O2227" i="1"/>
  <c r="P2228" i="1"/>
  <c r="O2229" i="1"/>
  <c r="P2231" i="1"/>
  <c r="P2232" i="1"/>
  <c r="O2233" i="1"/>
  <c r="O2235" i="1"/>
  <c r="P2236" i="1"/>
  <c r="O2237" i="1"/>
  <c r="O2239" i="1"/>
  <c r="P2240" i="1"/>
  <c r="O2241" i="1"/>
  <c r="O2243" i="1"/>
  <c r="P2244" i="1"/>
  <c r="P2245" i="1"/>
  <c r="O2247" i="1"/>
  <c r="O2248" i="1"/>
  <c r="O2249" i="1"/>
  <c r="P2250" i="1"/>
  <c r="O2251" i="1"/>
  <c r="P2252" i="1"/>
  <c r="O2253" i="1"/>
  <c r="O2255" i="1"/>
  <c r="O2256" i="1"/>
  <c r="O2257" i="1"/>
  <c r="P2258" i="1"/>
  <c r="O2259" i="1"/>
  <c r="O2260" i="1"/>
  <c r="O2261" i="1"/>
  <c r="O2264" i="1"/>
  <c r="O2265" i="1"/>
  <c r="O2266" i="1"/>
  <c r="O2267" i="1"/>
  <c r="O2268" i="1"/>
  <c r="O2269" i="1"/>
  <c r="O2271" i="1"/>
  <c r="P2272" i="1"/>
  <c r="O2275" i="1"/>
  <c r="O2277" i="1"/>
  <c r="O2280" i="1"/>
  <c r="O2281" i="1"/>
  <c r="P2282" i="1"/>
  <c r="O2283" i="1"/>
  <c r="P2284" i="1"/>
  <c r="O2285" i="1"/>
  <c r="P2287" i="1"/>
  <c r="P2288" i="1"/>
  <c r="O2289" i="1"/>
  <c r="O2291" i="1"/>
  <c r="P2292" i="1"/>
  <c r="O2293" i="1"/>
  <c r="P2296" i="1"/>
  <c r="O2297" i="1"/>
  <c r="O2298" i="1"/>
  <c r="O2299" i="1"/>
  <c r="P2300" i="1"/>
  <c r="O2301" i="1"/>
  <c r="P2303" i="1"/>
  <c r="O2304" i="1"/>
  <c r="O2305" i="1"/>
  <c r="O2306" i="1"/>
  <c r="O2307" i="1"/>
  <c r="P2308" i="1"/>
  <c r="O2309" i="1"/>
  <c r="O2311" i="1"/>
  <c r="O2312" i="1"/>
  <c r="O2313" i="1"/>
  <c r="O2315" i="1"/>
  <c r="P2316" i="1"/>
  <c r="P2317" i="1"/>
  <c r="O2319" i="1"/>
  <c r="P2320" i="1"/>
  <c r="O2321" i="1"/>
  <c r="O2323" i="1"/>
  <c r="O2325" i="1"/>
  <c r="O2327" i="1"/>
  <c r="O2328" i="1"/>
  <c r="O2329" i="1"/>
  <c r="O2331" i="1"/>
  <c r="O2332" i="1"/>
  <c r="P2333" i="1"/>
  <c r="O2335" i="1"/>
  <c r="P2336" i="1"/>
  <c r="O2337" i="1"/>
  <c r="O2339" i="1"/>
  <c r="P2341" i="1"/>
  <c r="P2343" i="1"/>
  <c r="P2344" i="1"/>
  <c r="O2345" i="1"/>
  <c r="O2347" i="1"/>
  <c r="P2348" i="1"/>
  <c r="P2349" i="1"/>
  <c r="O2351" i="1"/>
  <c r="O2352" i="1"/>
  <c r="O2353" i="1"/>
  <c r="O2355" i="1"/>
  <c r="P2356" i="1"/>
  <c r="O2357" i="1"/>
  <c r="O2359" i="1"/>
  <c r="O2360" i="1"/>
  <c r="O2363" i="1"/>
  <c r="P2364" i="1"/>
  <c r="P2365" i="1"/>
  <c r="P2367" i="1"/>
  <c r="O2368" i="1"/>
  <c r="O2369" i="1"/>
  <c r="O2370" i="1"/>
  <c r="O2371" i="1"/>
  <c r="P2372" i="1"/>
  <c r="O2373" i="1"/>
  <c r="P2375" i="1"/>
  <c r="P2376" i="1"/>
  <c r="O2377" i="1"/>
  <c r="P2378" i="1"/>
  <c r="P2380" i="1"/>
  <c r="P2381" i="1"/>
  <c r="O2383" i="1"/>
  <c r="O2384" i="1"/>
  <c r="O2385" i="1"/>
  <c r="O2387" i="1"/>
  <c r="O2388" i="1"/>
  <c r="P2389" i="1"/>
  <c r="O2391" i="1"/>
  <c r="O2392" i="1"/>
  <c r="P2393" i="1"/>
  <c r="O2396" i="1"/>
  <c r="O2397" i="1"/>
  <c r="O2399" i="1"/>
  <c r="O2400" i="1"/>
  <c r="O2401" i="1"/>
  <c r="O2402" i="1"/>
  <c r="O2403" i="1"/>
  <c r="P2405" i="1"/>
  <c r="O2407" i="1"/>
  <c r="P2408" i="1"/>
  <c r="O2409" i="1"/>
  <c r="O2411" i="1"/>
  <c r="P2412" i="1"/>
  <c r="P2413" i="1"/>
  <c r="P2415" i="1"/>
  <c r="P2416" i="1"/>
  <c r="P2417" i="1"/>
  <c r="O2419" i="1"/>
  <c r="P2420" i="1"/>
  <c r="O2421" i="1"/>
  <c r="O2423" i="1"/>
  <c r="O2424" i="1"/>
  <c r="O2425" i="1"/>
  <c r="O2426" i="1"/>
  <c r="P2427" i="1"/>
  <c r="P2428" i="1"/>
  <c r="P2429" i="1"/>
  <c r="O2431" i="1"/>
  <c r="O2432" i="1"/>
  <c r="P2433" i="1"/>
  <c r="P2434" i="1"/>
  <c r="O2435" i="1"/>
  <c r="P2436" i="1"/>
  <c r="P2437" i="1"/>
  <c r="O2439" i="1"/>
  <c r="P2440" i="1"/>
  <c r="O2441" i="1"/>
  <c r="O2442" i="1"/>
  <c r="O2443" i="1"/>
  <c r="P2444" i="1"/>
  <c r="O2445" i="1"/>
  <c r="P2447" i="1"/>
  <c r="O2448" i="1"/>
  <c r="O2449" i="1"/>
  <c r="O2451" i="1"/>
  <c r="P2453" i="1"/>
  <c r="O2455" i="1"/>
  <c r="P2456" i="1"/>
  <c r="P2457" i="1"/>
  <c r="O2458" i="1"/>
  <c r="O2459" i="1"/>
  <c r="O2460" i="1"/>
  <c r="O2461" i="1"/>
  <c r="P2464" i="1"/>
  <c r="P2465" i="1"/>
  <c r="O2467" i="1"/>
  <c r="O2469" i="1"/>
  <c r="O2471" i="1"/>
  <c r="O2472" i="1"/>
  <c r="O2474" i="1"/>
  <c r="O2475" i="1"/>
  <c r="P2476" i="1"/>
  <c r="O2477" i="1"/>
  <c r="O2479" i="1"/>
  <c r="O2480" i="1"/>
  <c r="O2481" i="1"/>
  <c r="O2482" i="1"/>
  <c r="O2483" i="1"/>
  <c r="P2484" i="1"/>
  <c r="O2485" i="1"/>
  <c r="P2487" i="1"/>
  <c r="O2488" i="1"/>
  <c r="O2489" i="1"/>
  <c r="P2490" i="1"/>
  <c r="P2492" i="1"/>
  <c r="P2493" i="1"/>
  <c r="P2495" i="1"/>
  <c r="O2496" i="1"/>
  <c r="O2497" i="1"/>
  <c r="O2499" i="1"/>
  <c r="P2500" i="1"/>
  <c r="O2501" i="1"/>
  <c r="O2503" i="1"/>
  <c r="O2504" i="1"/>
  <c r="O2505" i="1"/>
  <c r="P2506" i="1"/>
  <c r="O2507" i="1"/>
  <c r="P2508" i="1"/>
  <c r="O2509" i="1"/>
  <c r="O2511" i="1"/>
  <c r="O2512" i="1"/>
  <c r="P2513" i="1"/>
  <c r="O2514" i="1"/>
  <c r="O2515" i="1"/>
  <c r="O2516" i="1"/>
  <c r="O2517" i="1"/>
  <c r="P2519" i="1"/>
  <c r="P2520" i="1"/>
  <c r="O2521" i="1"/>
  <c r="O2522" i="1"/>
  <c r="P2523" i="1"/>
  <c r="O2524" i="1"/>
  <c r="P2525" i="1"/>
  <c r="O2527" i="1"/>
  <c r="P2528" i="1"/>
  <c r="O2529" i="1"/>
  <c r="P2532" i="1"/>
  <c r="O2533" i="1"/>
  <c r="P2535" i="1"/>
  <c r="O2536" i="1"/>
  <c r="O2537" i="1"/>
  <c r="P2539" i="1"/>
  <c r="P2540" i="1"/>
  <c r="P2541" i="1"/>
  <c r="O2543" i="1"/>
  <c r="O2544" i="1"/>
  <c r="O2545" i="1"/>
  <c r="O2546" i="1"/>
  <c r="O2547" i="1"/>
  <c r="P2548" i="1"/>
  <c r="P2549" i="1"/>
  <c r="P2551" i="1"/>
  <c r="O2552" i="1"/>
  <c r="O2553" i="1"/>
  <c r="P2554" i="1"/>
  <c r="O2555" i="1"/>
  <c r="P2556" i="1"/>
  <c r="O2557" i="1"/>
  <c r="O2559" i="1"/>
  <c r="O2560" i="1"/>
  <c r="O2561" i="1"/>
  <c r="O2563" i="1"/>
  <c r="P2564" i="1"/>
  <c r="O2565" i="1"/>
  <c r="P2567" i="1"/>
  <c r="P2568" i="1"/>
  <c r="O2569" i="1"/>
  <c r="P2570" i="1"/>
  <c r="P2572" i="1"/>
  <c r="P2573" i="1"/>
  <c r="O2575" i="1"/>
  <c r="O2576" i="1"/>
  <c r="O2578" i="1"/>
  <c r="O2580" i="1"/>
  <c r="O2581" i="1"/>
  <c r="P2583" i="1"/>
  <c r="O2584" i="1"/>
  <c r="P2585" i="1"/>
  <c r="O2586" i="1"/>
  <c r="O2587" i="1"/>
  <c r="O2588" i="1"/>
  <c r="O2589" i="1"/>
  <c r="P2591" i="1"/>
  <c r="O2592" i="1"/>
  <c r="P2593" i="1"/>
  <c r="O2597" i="1"/>
  <c r="P2599" i="1"/>
  <c r="P2600" i="1"/>
  <c r="O2601" i="1"/>
  <c r="P2602" i="1"/>
  <c r="O2603" i="1"/>
  <c r="P2604" i="1"/>
  <c r="O2605" i="1"/>
  <c r="P2607" i="1"/>
  <c r="O2608" i="1"/>
  <c r="O2609" i="1"/>
  <c r="O2611" i="1"/>
  <c r="P2612" i="1"/>
  <c r="O2613" i="1"/>
  <c r="O2615" i="1"/>
  <c r="O2616" i="1"/>
  <c r="P2617" i="1"/>
  <c r="O2618" i="1"/>
  <c r="O2619" i="1"/>
  <c r="P2620" i="1"/>
  <c r="O2621" i="1"/>
  <c r="O2623" i="1"/>
  <c r="P2624" i="1"/>
  <c r="O2625" i="1"/>
  <c r="P2628" i="1"/>
  <c r="O2629" i="1"/>
  <c r="P2631" i="1"/>
  <c r="O2632" i="1"/>
  <c r="O2633" i="1"/>
  <c r="O2634" i="1"/>
  <c r="O2635" i="1"/>
  <c r="P2636" i="1"/>
  <c r="O2637" i="1"/>
  <c r="P2639" i="1"/>
  <c r="O2640" i="1"/>
  <c r="O2641" i="1"/>
  <c r="O2642" i="1"/>
  <c r="O2643" i="1"/>
  <c r="O2644" i="1"/>
  <c r="O2645" i="1"/>
  <c r="O2647" i="1"/>
  <c r="O2648" i="1"/>
  <c r="O2649" i="1"/>
  <c r="O2650" i="1"/>
  <c r="O2651" i="1"/>
  <c r="O2652" i="1"/>
  <c r="P2653" i="1"/>
  <c r="O2655" i="1"/>
  <c r="O2656" i="1"/>
  <c r="P2657" i="1"/>
  <c r="P2658" i="1"/>
  <c r="O2659" i="1"/>
  <c r="P2660" i="1"/>
  <c r="P2661" i="1"/>
  <c r="P2663" i="1"/>
  <c r="O2664" i="1"/>
  <c r="O2665" i="1"/>
  <c r="O2667" i="1"/>
  <c r="P2668" i="1"/>
  <c r="O2669" i="1"/>
  <c r="O2671" i="1"/>
  <c r="O2672" i="1"/>
  <c r="O2673" i="1"/>
  <c r="P2675" i="1"/>
  <c r="P2676" i="1"/>
  <c r="P2677" i="1"/>
  <c r="P2679" i="1"/>
  <c r="O2680" i="1"/>
  <c r="P2681" i="1"/>
  <c r="O2682" i="1"/>
  <c r="O2683" i="1"/>
  <c r="P2684" i="1"/>
  <c r="O2685" i="1"/>
  <c r="O2687" i="1"/>
  <c r="P2688" i="1"/>
  <c r="P2689" i="1"/>
  <c r="O2690" i="1"/>
  <c r="O2691" i="1"/>
  <c r="P2692" i="1"/>
  <c r="O2693" i="1"/>
  <c r="O2695" i="1"/>
  <c r="O2696" i="1"/>
  <c r="O2697" i="1"/>
  <c r="O2698" i="1"/>
  <c r="O2699" i="1"/>
  <c r="P2700" i="1"/>
  <c r="O2701" i="1"/>
  <c r="P2703" i="1"/>
  <c r="O2704" i="1"/>
  <c r="O2705" i="1"/>
  <c r="P2706" i="1"/>
  <c r="P2707" i="1"/>
  <c r="O2708" i="1"/>
  <c r="P2709" i="1"/>
  <c r="O2711" i="1"/>
  <c r="O2712" i="1"/>
  <c r="O2713" i="1"/>
  <c r="O2714" i="1"/>
  <c r="O2715" i="1"/>
  <c r="O2716" i="1"/>
  <c r="O2717" i="1"/>
  <c r="O2719" i="1"/>
  <c r="O2720" i="1"/>
  <c r="P2721" i="1"/>
  <c r="P2723" i="1"/>
  <c r="O2725" i="1"/>
  <c r="O2727" i="1"/>
  <c r="O2728" i="1"/>
  <c r="O2729" i="1"/>
  <c r="O2730" i="1"/>
  <c r="P2732" i="1"/>
  <c r="P2733" i="1"/>
  <c r="O2735" i="1"/>
  <c r="O2736" i="1"/>
  <c r="O2737" i="1"/>
  <c r="O2739" i="1"/>
  <c r="P2740" i="1"/>
  <c r="P2741" i="1"/>
  <c r="O2743" i="1"/>
  <c r="P2744" i="1"/>
  <c r="O2745" i="1"/>
  <c r="O2747" i="1"/>
  <c r="P2748" i="1"/>
  <c r="O2749" i="1"/>
  <c r="O2751" i="1"/>
  <c r="O2752" i="1"/>
  <c r="O2754" i="1"/>
  <c r="O2755" i="1"/>
  <c r="P2756" i="1"/>
  <c r="O2757" i="1"/>
  <c r="O2759" i="1"/>
  <c r="P2760" i="1"/>
  <c r="O2761" i="1"/>
  <c r="O2762" i="1"/>
  <c r="P2764" i="1"/>
  <c r="O2765" i="1"/>
  <c r="P2767" i="1"/>
  <c r="O2768" i="1"/>
  <c r="O2769" i="1"/>
  <c r="P2770" i="1"/>
  <c r="P2771" i="1"/>
  <c r="O2772" i="1"/>
  <c r="P2773" i="1"/>
  <c r="O2775" i="1"/>
  <c r="O2776" i="1"/>
  <c r="O2777" i="1"/>
  <c r="O2778" i="1"/>
  <c r="O2779" i="1"/>
  <c r="O2780" i="1"/>
  <c r="O2781" i="1"/>
  <c r="P2783" i="1"/>
  <c r="O2784" i="1"/>
  <c r="O2785" i="1"/>
  <c r="O2786" i="1"/>
  <c r="O2787" i="1"/>
  <c r="P2788" i="1"/>
  <c r="O2789" i="1"/>
  <c r="O2791" i="1"/>
  <c r="P2792" i="1"/>
  <c r="O2793" i="1"/>
  <c r="O2794" i="1"/>
  <c r="O2795" i="1"/>
  <c r="P2796" i="1"/>
  <c r="O2797" i="1"/>
  <c r="O2799" i="1"/>
  <c r="O2800" i="1"/>
  <c r="O2801" i="1"/>
  <c r="P2802" i="1"/>
  <c r="P2804" i="1"/>
  <c r="P2805" i="1"/>
  <c r="O2807" i="1"/>
  <c r="O2808" i="1"/>
  <c r="O2809" i="1"/>
  <c r="O2810" i="1"/>
  <c r="O2811" i="1"/>
  <c r="P2812" i="1"/>
  <c r="O2813" i="1"/>
  <c r="O2815" i="1"/>
  <c r="O2816" i="1"/>
  <c r="O2817" i="1"/>
  <c r="O2819" i="1"/>
  <c r="P2820" i="1"/>
  <c r="O2821" i="1"/>
  <c r="O2823" i="1"/>
  <c r="P2824" i="1"/>
  <c r="O2825" i="1"/>
  <c r="P2826" i="1"/>
  <c r="O2827" i="1"/>
  <c r="P2828" i="1"/>
  <c r="O2829" i="1"/>
  <c r="O2831" i="1"/>
  <c r="O2832" i="1"/>
  <c r="O2833" i="1"/>
  <c r="P2834" i="1"/>
  <c r="O2835" i="1"/>
  <c r="O2837" i="1"/>
  <c r="O2199" i="1"/>
  <c r="O2208" i="1"/>
  <c r="K2191" i="1"/>
  <c r="O2191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P2170" i="1"/>
  <c r="P2177" i="1"/>
  <c r="K2162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P2159" i="1"/>
  <c r="K2131" i="1"/>
  <c r="K963" i="1"/>
  <c r="O963" i="1"/>
  <c r="K964" i="1"/>
  <c r="K965" i="1"/>
  <c r="K966" i="1"/>
  <c r="K967" i="1"/>
  <c r="K968" i="1"/>
  <c r="P968" i="1"/>
  <c r="K969" i="1"/>
  <c r="O969" i="1"/>
  <c r="K970" i="1"/>
  <c r="K971" i="1"/>
  <c r="K972" i="1"/>
  <c r="P972" i="1"/>
  <c r="K973" i="1"/>
  <c r="K974" i="1"/>
  <c r="P974" i="1"/>
  <c r="K975" i="1"/>
  <c r="K976" i="1"/>
  <c r="K977" i="1"/>
  <c r="K978" i="1"/>
  <c r="K979" i="1"/>
  <c r="K980" i="1"/>
  <c r="K981" i="1"/>
  <c r="K982" i="1"/>
  <c r="K983" i="1"/>
  <c r="K984" i="1"/>
  <c r="K985" i="1"/>
  <c r="O985" i="1"/>
  <c r="K986" i="1"/>
  <c r="K987" i="1"/>
  <c r="K988" i="1"/>
  <c r="P988" i="1"/>
  <c r="K989" i="1"/>
  <c r="K990" i="1"/>
  <c r="K991" i="1"/>
  <c r="K992" i="1"/>
  <c r="K993" i="1"/>
  <c r="K994" i="1"/>
  <c r="K995" i="1"/>
  <c r="K996" i="1"/>
  <c r="K997" i="1"/>
  <c r="K998" i="1"/>
  <c r="K999" i="1"/>
  <c r="P999" i="1"/>
  <c r="K1000" i="1"/>
  <c r="O1000" i="1"/>
  <c r="K1001" i="1"/>
  <c r="K1002" i="1"/>
  <c r="K1003" i="1"/>
  <c r="K1004" i="1"/>
  <c r="P1004" i="1"/>
  <c r="K1005" i="1"/>
  <c r="K1006" i="1"/>
  <c r="K1007" i="1"/>
  <c r="K1008" i="1"/>
  <c r="K1009" i="1"/>
  <c r="K1010" i="1"/>
  <c r="K1011" i="1"/>
  <c r="K1012" i="1"/>
  <c r="K1013" i="1"/>
  <c r="K1014" i="1"/>
  <c r="K1015" i="1"/>
  <c r="P1015" i="1"/>
  <c r="K1016" i="1"/>
  <c r="K1017" i="1"/>
  <c r="K1018" i="1"/>
  <c r="K1019" i="1"/>
  <c r="K1020" i="1"/>
  <c r="K1021" i="1"/>
  <c r="K1022" i="1"/>
  <c r="K1023" i="1"/>
  <c r="O1023" i="1"/>
  <c r="K1024" i="1"/>
  <c r="K1025" i="1"/>
  <c r="O1025" i="1"/>
  <c r="K1026" i="1"/>
  <c r="P1026" i="1"/>
  <c r="K1027" i="1"/>
  <c r="K1028" i="1"/>
  <c r="O1028" i="1"/>
  <c r="K1029" i="1"/>
  <c r="K1030" i="1"/>
  <c r="P1030" i="1"/>
  <c r="K1031" i="1"/>
  <c r="P1031" i="1"/>
  <c r="K1032" i="1"/>
  <c r="P1032" i="1"/>
  <c r="K1033" i="1"/>
  <c r="O1033" i="1"/>
  <c r="K1034" i="1"/>
  <c r="K1035" i="1"/>
  <c r="O1035" i="1"/>
  <c r="K1036" i="1"/>
  <c r="O1036" i="1"/>
  <c r="K1037" i="1"/>
  <c r="O1037" i="1"/>
  <c r="K1038" i="1"/>
  <c r="P1038" i="1"/>
  <c r="K1039" i="1"/>
  <c r="K1040" i="1"/>
  <c r="P1040" i="1"/>
  <c r="K1041" i="1"/>
  <c r="O1041" i="1"/>
  <c r="K1042" i="1"/>
  <c r="K1043" i="1"/>
  <c r="O1043" i="1"/>
  <c r="K1044" i="1"/>
  <c r="P1044" i="1"/>
  <c r="K1045" i="1"/>
  <c r="K1046" i="1"/>
  <c r="P1046" i="1"/>
  <c r="K1047" i="1"/>
  <c r="P1047" i="1"/>
  <c r="K1048" i="1"/>
  <c r="O1048" i="1"/>
  <c r="K1049" i="1"/>
  <c r="O1049" i="1"/>
  <c r="K1050" i="1"/>
  <c r="K1051" i="1"/>
  <c r="P1051" i="1"/>
  <c r="K1052" i="1"/>
  <c r="P1052" i="1"/>
  <c r="K1053" i="1"/>
  <c r="K1054" i="1"/>
  <c r="P1054" i="1"/>
  <c r="K1055" i="1"/>
  <c r="K1056" i="1"/>
  <c r="O1056" i="1"/>
  <c r="K1057" i="1"/>
  <c r="K1058" i="1"/>
  <c r="P1058" i="1"/>
  <c r="K1059" i="1"/>
  <c r="K1060" i="1"/>
  <c r="P1060" i="1"/>
  <c r="K1061" i="1"/>
  <c r="K1062" i="1"/>
  <c r="P1062" i="1"/>
  <c r="K1063" i="1"/>
  <c r="O1063" i="1"/>
  <c r="K1064" i="1"/>
  <c r="K1065" i="1"/>
  <c r="O1065" i="1"/>
  <c r="K1066" i="1"/>
  <c r="P1066" i="1"/>
  <c r="K1067" i="1"/>
  <c r="O1067" i="1"/>
  <c r="K1068" i="1"/>
  <c r="O1068" i="1"/>
  <c r="K1069" i="1"/>
  <c r="O1069" i="1"/>
  <c r="K1070" i="1"/>
  <c r="P1070" i="1"/>
  <c r="K1071" i="1"/>
  <c r="P1071" i="1"/>
  <c r="K1072" i="1"/>
  <c r="O1072" i="1"/>
  <c r="K1073" i="1"/>
  <c r="O1073" i="1"/>
  <c r="K1074" i="1"/>
  <c r="K1075" i="1"/>
  <c r="O1075" i="1"/>
  <c r="K1076" i="1"/>
  <c r="O1076" i="1"/>
  <c r="K1077" i="1"/>
  <c r="O1077" i="1"/>
  <c r="K1078" i="1"/>
  <c r="P1078" i="1"/>
  <c r="K1079" i="1"/>
  <c r="P1079" i="1"/>
  <c r="K1080" i="1"/>
  <c r="O1080" i="1"/>
  <c r="K1081" i="1"/>
  <c r="O1081" i="1"/>
  <c r="K1082" i="1"/>
  <c r="K1083" i="1"/>
  <c r="K1084" i="1"/>
  <c r="K1085" i="1"/>
  <c r="K1086" i="1"/>
  <c r="P1086" i="1"/>
  <c r="K1087" i="1"/>
  <c r="P1087" i="1"/>
  <c r="K1088" i="1"/>
  <c r="O1088" i="1"/>
  <c r="K1089" i="1"/>
  <c r="O1089" i="1"/>
  <c r="K1090" i="1"/>
  <c r="K1091" i="1"/>
  <c r="P1091" i="1"/>
  <c r="K1092" i="1"/>
  <c r="O1092" i="1"/>
  <c r="K1093" i="1"/>
  <c r="K1094" i="1"/>
  <c r="P1094" i="1"/>
  <c r="K1095" i="1"/>
  <c r="O1095" i="1"/>
  <c r="K1096" i="1"/>
  <c r="O1096" i="1"/>
  <c r="K1097" i="1"/>
  <c r="K1098" i="1"/>
  <c r="P1098" i="1"/>
  <c r="K1099" i="1"/>
  <c r="K1100" i="1"/>
  <c r="K1101" i="1"/>
  <c r="O1101" i="1"/>
  <c r="K1102" i="1"/>
  <c r="P1102" i="1"/>
  <c r="K1103" i="1"/>
  <c r="O1103" i="1"/>
  <c r="K1104" i="1"/>
  <c r="K1105" i="1"/>
  <c r="K1106" i="1"/>
  <c r="O1106" i="1"/>
  <c r="K1107" i="1"/>
  <c r="K1108" i="1"/>
  <c r="O1108" i="1"/>
  <c r="K1109" i="1"/>
  <c r="O1109" i="1"/>
  <c r="K1110" i="1"/>
  <c r="P1110" i="1"/>
  <c r="K1111" i="1"/>
  <c r="K1112" i="1"/>
  <c r="O1112" i="1"/>
  <c r="K1113" i="1"/>
  <c r="K1114" i="1"/>
  <c r="K1115" i="1"/>
  <c r="O1115" i="1"/>
  <c r="K1116" i="1"/>
  <c r="K1117" i="1"/>
  <c r="O1117" i="1"/>
  <c r="K1118" i="1"/>
  <c r="P1118" i="1"/>
  <c r="K1119" i="1"/>
  <c r="K1120" i="1"/>
  <c r="O1120" i="1"/>
  <c r="K1121" i="1"/>
  <c r="P1121" i="1"/>
  <c r="K1122" i="1"/>
  <c r="O1122" i="1"/>
  <c r="K1123" i="1"/>
  <c r="P1123" i="1"/>
  <c r="K1124" i="1"/>
  <c r="K1125" i="1"/>
  <c r="O1125" i="1"/>
  <c r="K1126" i="1"/>
  <c r="P1126" i="1"/>
  <c r="K1127" i="1"/>
  <c r="O1127" i="1"/>
  <c r="K1128" i="1"/>
  <c r="P1128" i="1"/>
  <c r="K1129" i="1"/>
  <c r="K1130" i="1"/>
  <c r="O1130" i="1"/>
  <c r="K1131" i="1"/>
  <c r="P1131" i="1"/>
  <c r="K1132" i="1"/>
  <c r="O1132" i="1"/>
  <c r="K1133" i="1"/>
  <c r="O1133" i="1"/>
  <c r="K1134" i="1"/>
  <c r="K1135" i="1"/>
  <c r="O1135" i="1"/>
  <c r="K1136" i="1"/>
  <c r="O1136" i="1"/>
  <c r="K1137" i="1"/>
  <c r="O1137" i="1"/>
  <c r="K1138" i="1"/>
  <c r="K1139" i="1"/>
  <c r="P1139" i="1"/>
  <c r="K1140" i="1"/>
  <c r="K1141" i="1"/>
  <c r="O1141" i="1"/>
  <c r="K1142" i="1"/>
  <c r="P1142" i="1"/>
  <c r="K1143" i="1"/>
  <c r="P1143" i="1"/>
  <c r="K1144" i="1"/>
  <c r="P1144" i="1"/>
  <c r="K1145" i="1"/>
  <c r="K1146" i="1"/>
  <c r="O1146" i="1"/>
  <c r="K1147" i="1"/>
  <c r="O1147" i="1"/>
  <c r="K1148" i="1"/>
  <c r="P1148" i="1"/>
  <c r="K1149" i="1"/>
  <c r="K1150" i="1"/>
  <c r="P1150" i="1"/>
  <c r="K1151" i="1"/>
  <c r="K1152" i="1"/>
  <c r="K1153" i="1"/>
  <c r="K1154" i="1"/>
  <c r="K1155" i="1"/>
  <c r="K1156" i="1"/>
  <c r="P1156" i="1"/>
  <c r="K1157" i="1"/>
  <c r="K1158" i="1"/>
  <c r="K1159" i="1"/>
  <c r="K1160" i="1"/>
  <c r="K1161" i="1"/>
  <c r="O1161" i="1"/>
  <c r="K1162" i="1"/>
  <c r="K1163" i="1"/>
  <c r="K1164" i="1"/>
  <c r="P1164" i="1"/>
  <c r="K1165" i="1"/>
  <c r="K1166" i="1"/>
  <c r="K1167" i="1"/>
  <c r="P1167" i="1"/>
  <c r="K1168" i="1"/>
  <c r="K1169" i="1"/>
  <c r="K1170" i="1"/>
  <c r="K1171" i="1"/>
  <c r="K1172" i="1"/>
  <c r="P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O1184" i="1"/>
  <c r="K1185" i="1"/>
  <c r="K1186" i="1"/>
  <c r="K1187" i="1"/>
  <c r="P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P1201" i="1"/>
  <c r="K1202" i="1"/>
  <c r="O1202" i="1"/>
  <c r="K1203" i="1"/>
  <c r="P1203" i="1"/>
  <c r="K1204" i="1"/>
  <c r="P1204" i="1"/>
  <c r="K1205" i="1"/>
  <c r="O1205" i="1"/>
  <c r="K1206" i="1"/>
  <c r="K1207" i="1"/>
  <c r="P1207" i="1"/>
  <c r="K1208" i="1"/>
  <c r="O1208" i="1"/>
  <c r="K1209" i="1"/>
  <c r="O1209" i="1"/>
  <c r="K1210" i="1"/>
  <c r="O1210" i="1"/>
  <c r="K1211" i="1"/>
  <c r="P1211" i="1"/>
  <c r="K1212" i="1"/>
  <c r="K1213" i="1"/>
  <c r="K1214" i="1"/>
  <c r="P1214" i="1"/>
  <c r="K1215" i="1"/>
  <c r="P1215" i="1"/>
  <c r="K1216" i="1"/>
  <c r="O1216" i="1"/>
  <c r="K1217" i="1"/>
  <c r="K1218" i="1"/>
  <c r="O1218" i="1"/>
  <c r="K1219" i="1"/>
  <c r="O1219" i="1"/>
  <c r="K1220" i="1"/>
  <c r="K1221" i="1"/>
  <c r="P1221" i="1"/>
  <c r="K1222" i="1"/>
  <c r="K1223" i="1"/>
  <c r="K1224" i="1"/>
  <c r="O1224" i="1"/>
  <c r="K1225" i="1"/>
  <c r="O1225" i="1"/>
  <c r="K1226" i="1"/>
  <c r="O1226" i="1"/>
  <c r="K1227" i="1"/>
  <c r="K1228" i="1"/>
  <c r="K1229" i="1"/>
  <c r="P1229" i="1"/>
  <c r="K1230" i="1"/>
  <c r="O1230" i="1"/>
  <c r="K1231" i="1"/>
  <c r="P1231" i="1"/>
  <c r="K1232" i="1"/>
  <c r="O1232" i="1"/>
  <c r="K1233" i="1"/>
  <c r="O1233" i="1"/>
  <c r="K1234" i="1"/>
  <c r="O1234" i="1"/>
  <c r="K1235" i="1"/>
  <c r="O1235" i="1"/>
  <c r="K1236" i="1"/>
  <c r="K1237" i="1"/>
  <c r="P1237" i="1"/>
  <c r="K1238" i="1"/>
  <c r="O1238" i="1"/>
  <c r="K1239" i="1"/>
  <c r="P1239" i="1"/>
  <c r="K1240" i="1"/>
  <c r="P1240" i="1"/>
  <c r="K1241" i="1"/>
  <c r="O1241" i="1"/>
  <c r="K1242" i="1"/>
  <c r="K1243" i="1"/>
  <c r="O1243" i="1"/>
  <c r="K1244" i="1"/>
  <c r="K1245" i="1"/>
  <c r="P1245" i="1"/>
  <c r="K1246" i="1"/>
  <c r="K1247" i="1"/>
  <c r="P1247" i="1"/>
  <c r="K1248" i="1"/>
  <c r="O1248" i="1"/>
  <c r="K1249" i="1"/>
  <c r="O1249" i="1"/>
  <c r="K1250" i="1"/>
  <c r="O1250" i="1"/>
  <c r="K1251" i="1"/>
  <c r="K1252" i="1"/>
  <c r="K1253" i="1"/>
  <c r="P1253" i="1"/>
  <c r="K1254" i="1"/>
  <c r="O1254" i="1"/>
  <c r="K1255" i="1"/>
  <c r="P1255" i="1"/>
  <c r="K1256" i="1"/>
  <c r="P1256" i="1"/>
  <c r="K1257" i="1"/>
  <c r="K1258" i="1"/>
  <c r="O1258" i="1"/>
  <c r="K1259" i="1"/>
  <c r="O1259" i="1"/>
  <c r="K1260" i="1"/>
  <c r="K1261" i="1"/>
  <c r="K1262" i="1"/>
  <c r="O1262" i="1"/>
  <c r="K1263" i="1"/>
  <c r="O1263" i="1"/>
  <c r="K1264" i="1"/>
  <c r="P1264" i="1"/>
  <c r="K1265" i="1"/>
  <c r="O1265" i="1"/>
  <c r="K1266" i="1"/>
  <c r="O1266" i="1"/>
  <c r="K1267" i="1"/>
  <c r="O1267" i="1"/>
  <c r="K1268" i="1"/>
  <c r="K1269" i="1"/>
  <c r="K1270" i="1"/>
  <c r="O1270" i="1"/>
  <c r="K1271" i="1"/>
  <c r="K1272" i="1"/>
  <c r="K1273" i="1"/>
  <c r="K1274" i="1"/>
  <c r="O1274" i="1"/>
  <c r="K1275" i="1"/>
  <c r="K1276" i="1"/>
  <c r="K1277" i="1"/>
  <c r="P1277" i="1"/>
  <c r="K1278" i="1"/>
  <c r="O1278" i="1"/>
  <c r="K1279" i="1"/>
  <c r="K1280" i="1"/>
  <c r="K1281" i="1"/>
  <c r="P1281" i="1"/>
  <c r="K1282" i="1"/>
  <c r="K1283" i="1"/>
  <c r="K1284" i="1"/>
  <c r="K1285" i="1"/>
  <c r="P1285" i="1"/>
  <c r="K1286" i="1"/>
  <c r="P1286" i="1"/>
  <c r="K1287" i="1"/>
  <c r="O1287" i="1"/>
  <c r="K1288" i="1"/>
  <c r="O1288" i="1"/>
  <c r="K1289" i="1"/>
  <c r="P1289" i="1"/>
  <c r="K1290" i="1"/>
  <c r="O1290" i="1"/>
  <c r="K1291" i="1"/>
  <c r="O1291" i="1"/>
  <c r="K1292" i="1"/>
  <c r="K1293" i="1"/>
  <c r="K1294" i="1"/>
  <c r="P1294" i="1"/>
  <c r="K1295" i="1"/>
  <c r="P1295" i="1"/>
  <c r="K1296" i="1"/>
  <c r="K1297" i="1"/>
  <c r="O1297" i="1"/>
  <c r="K1298" i="1"/>
  <c r="K1299" i="1"/>
  <c r="O1299" i="1"/>
  <c r="K1300" i="1"/>
  <c r="O1300" i="1"/>
  <c r="K1301" i="1"/>
  <c r="P1301" i="1"/>
  <c r="K1302" i="1"/>
  <c r="K1303" i="1"/>
  <c r="O1303" i="1"/>
  <c r="K1304" i="1"/>
  <c r="O1304" i="1"/>
  <c r="K1305" i="1"/>
  <c r="O1305" i="1"/>
  <c r="K1306" i="1"/>
  <c r="K1307" i="1"/>
  <c r="P1307" i="1"/>
  <c r="K1308" i="1"/>
  <c r="P1308" i="1"/>
  <c r="K1309" i="1"/>
  <c r="O1309" i="1"/>
  <c r="K1310" i="1"/>
  <c r="O1310" i="1"/>
  <c r="K1311" i="1"/>
  <c r="O1311" i="1"/>
  <c r="K1312" i="1"/>
  <c r="K1313" i="1"/>
  <c r="P1313" i="1"/>
  <c r="K1314" i="1"/>
  <c r="K1315" i="1"/>
  <c r="P1315" i="1"/>
  <c r="K1316" i="1"/>
  <c r="O1316" i="1"/>
  <c r="K1317" i="1"/>
  <c r="O1317" i="1"/>
  <c r="K1318" i="1"/>
  <c r="O1318" i="1"/>
  <c r="K1319" i="1"/>
  <c r="O1319" i="1"/>
  <c r="K1320" i="1"/>
  <c r="K1321" i="1"/>
  <c r="O1321" i="1"/>
  <c r="K1322" i="1"/>
  <c r="K1323" i="1"/>
  <c r="K1324" i="1"/>
  <c r="O1324" i="1"/>
  <c r="K1325" i="1"/>
  <c r="P1325" i="1"/>
  <c r="K1326" i="1"/>
  <c r="O1326" i="1"/>
  <c r="K1327" i="1"/>
  <c r="O1327" i="1"/>
  <c r="K1328" i="1"/>
  <c r="O1328" i="1"/>
  <c r="K1329" i="1"/>
  <c r="K1330" i="1"/>
  <c r="K1331" i="1"/>
  <c r="K1332" i="1"/>
  <c r="O1332" i="1"/>
  <c r="K1333" i="1"/>
  <c r="P1333" i="1"/>
  <c r="K1334" i="1"/>
  <c r="K1335" i="1"/>
  <c r="K1336" i="1"/>
  <c r="K1337" i="1"/>
  <c r="K1338" i="1"/>
  <c r="K1339" i="1"/>
  <c r="P1339" i="1"/>
  <c r="K1340" i="1"/>
  <c r="K1341" i="1"/>
  <c r="K1342" i="1"/>
  <c r="K1343" i="1"/>
  <c r="K1344" i="1"/>
  <c r="O1344" i="1"/>
  <c r="K1345" i="1"/>
  <c r="K1346" i="1"/>
  <c r="K1347" i="1"/>
  <c r="K1348" i="1"/>
  <c r="K1349" i="1"/>
  <c r="K1350" i="1"/>
  <c r="O1350" i="1"/>
  <c r="K1351" i="1"/>
  <c r="P1351" i="1"/>
  <c r="K1352" i="1"/>
  <c r="K1353" i="1"/>
  <c r="K1354" i="1"/>
  <c r="K1355" i="1"/>
  <c r="K1356" i="1"/>
  <c r="O1356" i="1"/>
  <c r="K1357" i="1"/>
  <c r="K1358" i="1"/>
  <c r="K1359" i="1"/>
  <c r="K1360" i="1"/>
  <c r="K1361" i="1"/>
  <c r="K1362" i="1"/>
  <c r="K1363" i="1"/>
  <c r="O1363" i="1"/>
  <c r="K1364" i="1"/>
  <c r="K1365" i="1"/>
  <c r="K1366" i="1"/>
  <c r="K1367" i="1"/>
  <c r="O1367" i="1"/>
  <c r="K1368" i="1"/>
  <c r="P1368" i="1"/>
  <c r="K1369" i="1"/>
  <c r="K1370" i="1"/>
  <c r="K1371" i="1"/>
  <c r="K1372" i="1"/>
  <c r="K1373" i="1"/>
  <c r="P1373" i="1"/>
  <c r="K1374" i="1"/>
  <c r="K1375" i="1"/>
  <c r="K1376" i="1"/>
  <c r="K1377" i="1"/>
  <c r="K1378" i="1"/>
  <c r="P1378" i="1"/>
  <c r="K1379" i="1"/>
  <c r="K1380" i="1"/>
  <c r="K1381" i="1"/>
  <c r="K1382" i="1"/>
  <c r="K1383" i="1"/>
  <c r="K1384" i="1"/>
  <c r="P1384" i="1"/>
  <c r="K1385" i="1"/>
  <c r="K1386" i="1"/>
  <c r="K1387" i="1"/>
  <c r="K1388" i="1"/>
  <c r="K1389" i="1"/>
  <c r="K1390" i="1"/>
  <c r="K1391" i="1"/>
  <c r="K1392" i="1"/>
  <c r="K1393" i="1"/>
  <c r="K1394" i="1"/>
  <c r="P1394" i="1"/>
  <c r="K1395" i="1"/>
  <c r="O1395" i="1"/>
  <c r="K1396" i="1"/>
  <c r="O1396" i="1"/>
  <c r="K1397" i="1"/>
  <c r="P1397" i="1"/>
  <c r="K1398" i="1"/>
  <c r="O1398" i="1"/>
  <c r="K1399" i="1"/>
  <c r="O1399" i="1"/>
  <c r="K1400" i="1"/>
  <c r="P1400" i="1"/>
  <c r="K1401" i="1"/>
  <c r="K1402" i="1"/>
  <c r="K1403" i="1"/>
  <c r="K1404" i="1"/>
  <c r="K1405" i="1"/>
  <c r="P1405" i="1"/>
  <c r="K1406" i="1"/>
  <c r="O1406" i="1"/>
  <c r="K1407" i="1"/>
  <c r="O1407" i="1"/>
  <c r="K1408" i="1"/>
  <c r="O1408" i="1"/>
  <c r="K1409" i="1"/>
  <c r="K1410" i="1"/>
  <c r="P1410" i="1"/>
  <c r="K1411" i="1"/>
  <c r="O1411" i="1"/>
  <c r="K1412" i="1"/>
  <c r="K1413" i="1"/>
  <c r="O1413" i="1"/>
  <c r="K1414" i="1"/>
  <c r="O1414" i="1"/>
  <c r="K1415" i="1"/>
  <c r="O1415" i="1"/>
  <c r="K1416" i="1"/>
  <c r="O1416" i="1"/>
  <c r="K1417" i="1"/>
  <c r="K1418" i="1"/>
  <c r="K1419" i="1"/>
  <c r="O1419" i="1"/>
  <c r="K1420" i="1"/>
  <c r="K1421" i="1"/>
  <c r="O1421" i="1"/>
  <c r="K1422" i="1"/>
  <c r="K1423" i="1"/>
  <c r="K1424" i="1"/>
  <c r="O1424" i="1"/>
  <c r="K1425" i="1"/>
  <c r="O1425" i="1"/>
  <c r="K1426" i="1"/>
  <c r="K1427" i="1"/>
  <c r="O1427" i="1"/>
  <c r="K1428" i="1"/>
  <c r="K1429" i="1"/>
  <c r="O1429" i="1"/>
  <c r="K1430" i="1"/>
  <c r="K1431" i="1"/>
  <c r="P1431" i="1"/>
  <c r="K1432" i="1"/>
  <c r="K1433" i="1"/>
  <c r="O1433" i="1"/>
  <c r="K1434" i="1"/>
  <c r="K1435" i="1"/>
  <c r="O1435" i="1"/>
  <c r="K1436" i="1"/>
  <c r="O1436" i="1"/>
  <c r="K1437" i="1"/>
  <c r="O1437" i="1"/>
  <c r="K1438" i="1"/>
  <c r="P1438" i="1"/>
  <c r="K1439" i="1"/>
  <c r="O1439" i="1"/>
  <c r="K1440" i="1"/>
  <c r="O1440" i="1"/>
  <c r="K1441" i="1"/>
  <c r="P1441" i="1"/>
  <c r="K1442" i="1"/>
  <c r="O1442" i="1"/>
  <c r="K1443" i="1"/>
  <c r="K1444" i="1"/>
  <c r="P1444" i="1"/>
  <c r="K1445" i="1"/>
  <c r="P1445" i="1"/>
  <c r="K1446" i="1"/>
  <c r="P1446" i="1"/>
  <c r="K1447" i="1"/>
  <c r="O1447" i="1"/>
  <c r="K1448" i="1"/>
  <c r="O1448" i="1"/>
  <c r="K1449" i="1"/>
  <c r="O1449" i="1"/>
  <c r="K1450" i="1"/>
  <c r="O1450" i="1"/>
  <c r="K1451" i="1"/>
  <c r="K1452" i="1"/>
  <c r="P1452" i="1"/>
  <c r="K1453" i="1"/>
  <c r="P1453" i="1"/>
  <c r="K1454" i="1"/>
  <c r="P1454" i="1"/>
  <c r="K1455" i="1"/>
  <c r="P1455" i="1"/>
  <c r="K1456" i="1"/>
  <c r="O1456" i="1"/>
  <c r="K1457" i="1"/>
  <c r="K1458" i="1"/>
  <c r="O1458" i="1"/>
  <c r="K1459" i="1"/>
  <c r="K1460" i="1"/>
  <c r="P1460" i="1"/>
  <c r="K1461" i="1"/>
  <c r="O1461" i="1"/>
  <c r="K1462" i="1"/>
  <c r="O1462" i="1"/>
  <c r="K1463" i="1"/>
  <c r="O1463" i="1"/>
  <c r="K1464" i="1"/>
  <c r="O1464" i="1"/>
  <c r="K1465" i="1"/>
  <c r="P1465" i="1"/>
  <c r="K1466" i="1"/>
  <c r="O1466" i="1"/>
  <c r="K1467" i="1"/>
  <c r="K1468" i="1"/>
  <c r="K1469" i="1"/>
  <c r="O1469" i="1"/>
  <c r="K1470" i="1"/>
  <c r="P1470" i="1"/>
  <c r="K1471" i="1"/>
  <c r="P1471" i="1"/>
  <c r="K1472" i="1"/>
  <c r="O1472" i="1"/>
  <c r="K1473" i="1"/>
  <c r="O1473" i="1"/>
  <c r="K1474" i="1"/>
  <c r="O1474" i="1"/>
  <c r="K1475" i="1"/>
  <c r="K1476" i="1"/>
  <c r="P1476" i="1"/>
  <c r="K1477" i="1"/>
  <c r="O1477" i="1"/>
  <c r="K1478" i="1"/>
  <c r="O1478" i="1"/>
  <c r="K1479" i="1"/>
  <c r="O1479" i="1"/>
  <c r="K1480" i="1"/>
  <c r="O1480" i="1"/>
  <c r="K1481" i="1"/>
  <c r="O1481" i="1"/>
  <c r="K1482" i="1"/>
  <c r="O1482" i="1"/>
  <c r="K1483" i="1"/>
  <c r="K1484" i="1"/>
  <c r="P1484" i="1"/>
  <c r="K1485" i="1"/>
  <c r="O1485" i="1"/>
  <c r="K1486" i="1"/>
  <c r="O1486" i="1"/>
  <c r="K1487" i="1"/>
  <c r="O1487" i="1"/>
  <c r="K1488" i="1"/>
  <c r="O1488" i="1"/>
  <c r="K1489" i="1"/>
  <c r="P1489" i="1"/>
  <c r="K1490" i="1"/>
  <c r="O1490" i="1"/>
  <c r="K1491" i="1"/>
  <c r="K1492" i="1"/>
  <c r="P1492" i="1"/>
  <c r="K1493" i="1"/>
  <c r="P1493" i="1"/>
  <c r="K1494" i="1"/>
  <c r="O1494" i="1"/>
  <c r="K1495" i="1"/>
  <c r="K1496" i="1"/>
  <c r="O1496" i="1"/>
  <c r="K1497" i="1"/>
  <c r="O1497" i="1"/>
  <c r="K1498" i="1"/>
  <c r="O1498" i="1"/>
  <c r="K1499" i="1"/>
  <c r="K1500" i="1"/>
  <c r="P1500" i="1"/>
  <c r="K1501" i="1"/>
  <c r="O1501" i="1"/>
  <c r="K1502" i="1"/>
  <c r="O1502" i="1"/>
  <c r="K1503" i="1"/>
  <c r="O1503" i="1"/>
  <c r="K1504" i="1"/>
  <c r="O1504" i="1"/>
  <c r="K1505" i="1"/>
  <c r="P1505" i="1"/>
  <c r="K1506" i="1"/>
  <c r="O1506" i="1"/>
  <c r="K1507" i="1"/>
  <c r="K1508" i="1"/>
  <c r="K1509" i="1"/>
  <c r="P1509" i="1"/>
  <c r="K1510" i="1"/>
  <c r="P1510" i="1"/>
  <c r="K1511" i="1"/>
  <c r="O1511" i="1"/>
  <c r="K1512" i="1"/>
  <c r="O1512" i="1"/>
  <c r="K1513" i="1"/>
  <c r="O1513" i="1"/>
  <c r="K1514" i="1"/>
  <c r="O1514" i="1"/>
  <c r="K1515" i="1"/>
  <c r="K1516" i="1"/>
  <c r="P1516" i="1"/>
  <c r="K1517" i="1"/>
  <c r="P1517" i="1"/>
  <c r="K1518" i="1"/>
  <c r="O1518" i="1"/>
  <c r="K1519" i="1"/>
  <c r="O1519" i="1"/>
  <c r="K1520" i="1"/>
  <c r="O1520" i="1"/>
  <c r="K1521" i="1"/>
  <c r="K1522" i="1"/>
  <c r="K1523" i="1"/>
  <c r="K1524" i="1"/>
  <c r="P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O1536" i="1"/>
  <c r="K1537" i="1"/>
  <c r="K1538" i="1"/>
  <c r="K1539" i="1"/>
  <c r="K1540" i="1"/>
  <c r="P1540" i="1"/>
  <c r="K1541" i="1"/>
  <c r="O1541" i="1"/>
  <c r="K1542" i="1"/>
  <c r="K1543" i="1"/>
  <c r="K1544" i="1"/>
  <c r="K1545" i="1"/>
  <c r="O1545" i="1"/>
  <c r="K1546" i="1"/>
  <c r="K1547" i="1"/>
  <c r="K1548" i="1"/>
  <c r="P1548" i="1"/>
  <c r="K1549" i="1"/>
  <c r="P1549" i="1"/>
  <c r="K1550" i="1"/>
  <c r="O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P1564" i="1"/>
  <c r="K1565" i="1"/>
  <c r="K1566" i="1"/>
  <c r="K1567" i="1"/>
  <c r="K1568" i="1"/>
  <c r="K1569" i="1"/>
  <c r="K1570" i="1"/>
  <c r="K1571" i="1"/>
  <c r="K1572" i="1"/>
  <c r="P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P1585" i="1"/>
  <c r="K1586" i="1"/>
  <c r="P1586" i="1"/>
  <c r="K1587" i="1"/>
  <c r="K1588" i="1"/>
  <c r="P1588" i="1"/>
  <c r="K1589" i="1"/>
  <c r="P1589" i="1"/>
  <c r="K1590" i="1"/>
  <c r="P1590" i="1"/>
  <c r="K1591" i="1"/>
  <c r="K1592" i="1"/>
  <c r="P1592" i="1"/>
  <c r="K1593" i="1"/>
  <c r="P1593" i="1"/>
  <c r="K1594" i="1"/>
  <c r="P1594" i="1"/>
  <c r="K1595" i="1"/>
  <c r="K1596" i="1"/>
  <c r="P1596" i="1"/>
  <c r="K1597" i="1"/>
  <c r="K1598" i="1"/>
  <c r="O1598" i="1"/>
  <c r="K1599" i="1"/>
  <c r="O1599" i="1"/>
  <c r="K1600" i="1"/>
  <c r="P1600" i="1"/>
  <c r="K1601" i="1"/>
  <c r="P1601" i="1"/>
  <c r="K1602" i="1"/>
  <c r="O1602" i="1"/>
  <c r="K1603" i="1"/>
  <c r="K1604" i="1"/>
  <c r="P1604" i="1"/>
  <c r="K1605" i="1"/>
  <c r="O1605" i="1"/>
  <c r="K1606" i="1"/>
  <c r="O1606" i="1"/>
  <c r="K1607" i="1"/>
  <c r="O1607" i="1"/>
  <c r="K1608" i="1"/>
  <c r="P1608" i="1"/>
  <c r="K1609" i="1"/>
  <c r="K1610" i="1"/>
  <c r="P1610" i="1"/>
  <c r="K1611" i="1"/>
  <c r="K1612" i="1"/>
  <c r="P1612" i="1"/>
  <c r="K1613" i="1"/>
  <c r="P1613" i="1"/>
  <c r="K1614" i="1"/>
  <c r="P1614" i="1"/>
  <c r="K1615" i="1"/>
  <c r="O1615" i="1"/>
  <c r="K1616" i="1"/>
  <c r="P1616" i="1"/>
  <c r="K1617" i="1"/>
  <c r="O1617" i="1"/>
  <c r="K1618" i="1"/>
  <c r="P1618" i="1"/>
  <c r="K1619" i="1"/>
  <c r="K1620" i="1"/>
  <c r="P1620" i="1"/>
  <c r="K1621" i="1"/>
  <c r="P1621" i="1"/>
  <c r="K1622" i="1"/>
  <c r="P1622" i="1"/>
  <c r="K1623" i="1"/>
  <c r="K1624" i="1"/>
  <c r="P1624" i="1"/>
  <c r="K1625" i="1"/>
  <c r="P1625" i="1"/>
  <c r="K1626" i="1"/>
  <c r="O1626" i="1"/>
  <c r="K1627" i="1"/>
  <c r="K1628" i="1"/>
  <c r="K1629" i="1"/>
  <c r="O1629" i="1"/>
  <c r="K1630" i="1"/>
  <c r="P1630" i="1"/>
  <c r="K1631" i="1"/>
  <c r="P1631" i="1"/>
  <c r="K1632" i="1"/>
  <c r="O1632" i="1"/>
  <c r="K1633" i="1"/>
  <c r="P1633" i="1"/>
  <c r="K1634" i="1"/>
  <c r="O1634" i="1"/>
  <c r="K1635" i="1"/>
  <c r="O1635" i="1"/>
  <c r="K1636" i="1"/>
  <c r="K1637" i="1"/>
  <c r="O1637" i="1"/>
  <c r="K1638" i="1"/>
  <c r="K1639" i="1"/>
  <c r="P1639" i="1"/>
  <c r="K1640" i="1"/>
  <c r="K1641" i="1"/>
  <c r="P1641" i="1"/>
  <c r="K1642" i="1"/>
  <c r="P1642" i="1"/>
  <c r="K1643" i="1"/>
  <c r="O1643" i="1"/>
  <c r="K1644" i="1"/>
  <c r="K1645" i="1"/>
  <c r="O1645" i="1"/>
  <c r="K1646" i="1"/>
  <c r="K1647" i="1"/>
  <c r="O1647" i="1"/>
  <c r="K1648" i="1"/>
  <c r="K1649" i="1"/>
  <c r="O1649" i="1"/>
  <c r="K1650" i="1"/>
  <c r="O1650" i="1"/>
  <c r="K1651" i="1"/>
  <c r="K1652" i="1"/>
  <c r="K1653" i="1"/>
  <c r="O1653" i="1"/>
  <c r="K1654" i="1"/>
  <c r="O1654" i="1"/>
  <c r="K1655" i="1"/>
  <c r="P1655" i="1"/>
  <c r="K1656" i="1"/>
  <c r="O1656" i="1"/>
  <c r="K1657" i="1"/>
  <c r="P1657" i="1"/>
  <c r="K1658" i="1"/>
  <c r="O1658" i="1"/>
  <c r="K1659" i="1"/>
  <c r="K1660" i="1"/>
  <c r="K1661" i="1"/>
  <c r="P1661" i="1"/>
  <c r="K1662" i="1"/>
  <c r="O1662" i="1"/>
  <c r="K1663" i="1"/>
  <c r="P1663" i="1"/>
  <c r="K1664" i="1"/>
  <c r="P1664" i="1"/>
  <c r="K1665" i="1"/>
  <c r="P1665" i="1"/>
  <c r="K1666" i="1"/>
  <c r="O1666" i="1"/>
  <c r="K1667" i="1"/>
  <c r="P1667" i="1"/>
  <c r="K1668" i="1"/>
  <c r="K1669" i="1"/>
  <c r="O1669" i="1"/>
  <c r="K1670" i="1"/>
  <c r="O1670" i="1"/>
  <c r="K1671" i="1"/>
  <c r="P1671" i="1"/>
  <c r="K1672" i="1"/>
  <c r="K1673" i="1"/>
  <c r="P1673" i="1"/>
  <c r="K1674" i="1"/>
  <c r="O1674" i="1"/>
  <c r="K1675" i="1"/>
  <c r="P1675" i="1"/>
  <c r="K1676" i="1"/>
  <c r="P1676" i="1"/>
  <c r="K1677" i="1"/>
  <c r="O1677" i="1"/>
  <c r="K1678" i="1"/>
  <c r="O1678" i="1"/>
  <c r="K1679" i="1"/>
  <c r="K1680" i="1"/>
  <c r="O1680" i="1"/>
  <c r="K1681" i="1"/>
  <c r="P1681" i="1"/>
  <c r="K1682" i="1"/>
  <c r="O1682" i="1"/>
  <c r="K1683" i="1"/>
  <c r="K1684" i="1"/>
  <c r="O1684" i="1"/>
  <c r="K1685" i="1"/>
  <c r="P1685" i="1"/>
  <c r="K1686" i="1"/>
  <c r="O1686" i="1"/>
  <c r="K1687" i="1"/>
  <c r="P1687" i="1"/>
  <c r="K1688" i="1"/>
  <c r="O1688" i="1"/>
  <c r="K1689" i="1"/>
  <c r="K1690" i="1"/>
  <c r="K1691" i="1"/>
  <c r="P1691" i="1"/>
  <c r="K1692" i="1"/>
  <c r="K1693" i="1"/>
  <c r="O1693" i="1"/>
  <c r="K1694" i="1"/>
  <c r="K1695" i="1"/>
  <c r="P1695" i="1"/>
  <c r="K1696" i="1"/>
  <c r="P1696" i="1"/>
  <c r="K1697" i="1"/>
  <c r="O1697" i="1"/>
  <c r="K1698" i="1"/>
  <c r="O1698" i="1"/>
  <c r="K1699" i="1"/>
  <c r="P1699" i="1"/>
  <c r="K1700" i="1"/>
  <c r="O1700" i="1"/>
  <c r="K1701" i="1"/>
  <c r="K1702" i="1"/>
  <c r="O1702" i="1"/>
  <c r="K1703" i="1"/>
  <c r="P1703" i="1"/>
  <c r="K1704" i="1"/>
  <c r="K1705" i="1"/>
  <c r="P1705" i="1"/>
  <c r="K1706" i="1"/>
  <c r="O1706" i="1"/>
  <c r="K1707" i="1"/>
  <c r="O1707" i="1"/>
  <c r="K1708" i="1"/>
  <c r="O1708" i="1"/>
  <c r="K1709" i="1"/>
  <c r="K1710" i="1"/>
  <c r="O1710" i="1"/>
  <c r="K1711" i="1"/>
  <c r="K1712" i="1"/>
  <c r="K1713" i="1"/>
  <c r="K1714" i="1"/>
  <c r="O1714" i="1"/>
  <c r="K1715" i="1"/>
  <c r="K1716" i="1"/>
  <c r="K1717" i="1"/>
  <c r="P1717" i="1"/>
  <c r="K1718" i="1"/>
  <c r="P1718" i="1"/>
  <c r="K1719" i="1"/>
  <c r="O1719" i="1"/>
  <c r="K1720" i="1"/>
  <c r="K1721" i="1"/>
  <c r="K1722" i="1"/>
  <c r="K1723" i="1"/>
  <c r="O1723" i="1"/>
  <c r="K1724" i="1"/>
  <c r="K1725" i="1"/>
  <c r="K1726" i="1"/>
  <c r="K1727" i="1"/>
  <c r="P1727" i="1"/>
  <c r="K1728" i="1"/>
  <c r="K1729" i="1"/>
  <c r="K1730" i="1"/>
  <c r="K1731" i="1"/>
  <c r="K1732" i="1"/>
  <c r="O1732" i="1"/>
  <c r="K1733" i="1"/>
  <c r="K1734" i="1"/>
  <c r="K1735" i="1"/>
  <c r="K1736" i="1"/>
  <c r="K1737" i="1"/>
  <c r="P1737" i="1"/>
  <c r="K1738" i="1"/>
  <c r="K1739" i="1"/>
  <c r="O1739" i="1"/>
  <c r="K1740" i="1"/>
  <c r="K1741" i="1"/>
  <c r="K1742" i="1"/>
  <c r="K1743" i="1"/>
  <c r="P1743" i="1"/>
  <c r="K1744" i="1"/>
  <c r="K1745" i="1"/>
  <c r="P1745" i="1"/>
  <c r="K1746" i="1"/>
  <c r="K1747" i="1"/>
  <c r="K1748" i="1"/>
  <c r="K1749" i="1"/>
  <c r="P1749" i="1"/>
  <c r="K1750" i="1"/>
  <c r="K1751" i="1"/>
  <c r="K1752" i="1"/>
  <c r="K1753" i="1"/>
  <c r="P1753" i="1"/>
  <c r="K1754" i="1"/>
  <c r="P1754" i="1"/>
  <c r="K1755" i="1"/>
  <c r="K1756" i="1"/>
  <c r="O1756" i="1"/>
  <c r="K1757" i="1"/>
  <c r="K1758" i="1"/>
  <c r="P1758" i="1"/>
  <c r="K1759" i="1"/>
  <c r="K1760" i="1"/>
  <c r="K1761" i="1"/>
  <c r="P1761" i="1"/>
  <c r="K1762" i="1"/>
  <c r="P1762" i="1"/>
  <c r="K1763" i="1"/>
  <c r="O1763" i="1"/>
  <c r="K1764" i="1"/>
  <c r="K1765" i="1"/>
  <c r="P1765" i="1"/>
  <c r="K1766" i="1"/>
  <c r="P1766" i="1"/>
  <c r="K1767" i="1"/>
  <c r="O1767" i="1"/>
  <c r="K1768" i="1"/>
  <c r="K1769" i="1"/>
  <c r="K1770" i="1"/>
  <c r="K1771" i="1"/>
  <c r="O1771" i="1"/>
  <c r="K1772" i="1"/>
  <c r="K1773" i="1"/>
  <c r="K1774" i="1"/>
  <c r="K1775" i="1"/>
  <c r="O1775" i="1"/>
  <c r="K1776" i="1"/>
  <c r="K1777" i="1"/>
  <c r="K1778" i="1"/>
  <c r="K1779" i="1"/>
  <c r="K1780" i="1"/>
  <c r="K1781" i="1"/>
  <c r="K1782" i="1"/>
  <c r="K1783" i="1"/>
  <c r="K1784" i="1"/>
  <c r="K1785" i="1"/>
  <c r="P1785" i="1"/>
  <c r="K1786" i="1"/>
  <c r="P1786" i="1"/>
  <c r="K1787" i="1"/>
  <c r="O1787" i="1"/>
  <c r="K1788" i="1"/>
  <c r="K1789" i="1"/>
  <c r="K1790" i="1"/>
  <c r="P1790" i="1"/>
  <c r="K1791" i="1"/>
  <c r="O1791" i="1"/>
  <c r="K1792" i="1"/>
  <c r="K1793" i="1"/>
  <c r="P1793" i="1"/>
  <c r="K1794" i="1"/>
  <c r="P1794" i="1"/>
  <c r="K1795" i="1"/>
  <c r="O1795" i="1"/>
  <c r="K1796" i="1"/>
  <c r="K1797" i="1"/>
  <c r="P1797" i="1"/>
  <c r="K1798" i="1"/>
  <c r="O1798" i="1"/>
  <c r="K1799" i="1"/>
  <c r="O1799" i="1"/>
  <c r="K1800" i="1"/>
  <c r="K1801" i="1"/>
  <c r="K1802" i="1"/>
  <c r="O1802" i="1"/>
  <c r="K1803" i="1"/>
  <c r="O1803" i="1"/>
  <c r="K1804" i="1"/>
  <c r="K1805" i="1"/>
  <c r="P1805" i="1"/>
  <c r="K1806" i="1"/>
  <c r="O1806" i="1"/>
  <c r="K1807" i="1"/>
  <c r="O1807" i="1"/>
  <c r="K1808" i="1"/>
  <c r="K1809" i="1"/>
  <c r="P1809" i="1"/>
  <c r="K1810" i="1"/>
  <c r="O1810" i="1"/>
  <c r="K1811" i="1"/>
  <c r="K1812" i="1"/>
  <c r="K1813" i="1"/>
  <c r="P1813" i="1"/>
  <c r="K1814" i="1"/>
  <c r="K1815" i="1"/>
  <c r="P1815" i="1"/>
  <c r="K1816" i="1"/>
  <c r="K1817" i="1"/>
  <c r="K1818" i="1"/>
  <c r="P1818" i="1"/>
  <c r="K1819" i="1"/>
  <c r="O1819" i="1"/>
  <c r="K1820" i="1"/>
  <c r="K1821" i="1"/>
  <c r="P1821" i="1"/>
  <c r="K1822" i="1"/>
  <c r="O1822" i="1"/>
  <c r="K1823" i="1"/>
  <c r="O1823" i="1"/>
  <c r="K1824" i="1"/>
  <c r="K1825" i="1"/>
  <c r="P1825" i="1"/>
  <c r="K1826" i="1"/>
  <c r="O1826" i="1"/>
  <c r="K1827" i="1"/>
  <c r="O1827" i="1"/>
  <c r="K1828" i="1"/>
  <c r="K1829" i="1"/>
  <c r="P1829" i="1"/>
  <c r="K1830" i="1"/>
  <c r="O1830" i="1"/>
  <c r="K1831" i="1"/>
  <c r="O1831" i="1"/>
  <c r="K1832" i="1"/>
  <c r="K1833" i="1"/>
  <c r="P1833" i="1"/>
  <c r="K1834" i="1"/>
  <c r="O1834" i="1"/>
  <c r="K1835" i="1"/>
  <c r="O1835" i="1"/>
  <c r="K1836" i="1"/>
  <c r="K1837" i="1"/>
  <c r="K1838" i="1"/>
  <c r="O1838" i="1"/>
  <c r="K1839" i="1"/>
  <c r="K1840" i="1"/>
  <c r="O1840" i="1"/>
  <c r="K1841" i="1"/>
  <c r="P1841" i="1"/>
  <c r="K1842" i="1"/>
  <c r="O1842" i="1"/>
  <c r="K1843" i="1"/>
  <c r="O1843" i="1"/>
  <c r="K1844" i="1"/>
  <c r="K1845" i="1"/>
  <c r="P1845" i="1"/>
  <c r="K1846" i="1"/>
  <c r="K1847" i="1"/>
  <c r="P1847" i="1"/>
  <c r="K1848" i="1"/>
  <c r="K1849" i="1"/>
  <c r="P1849" i="1"/>
  <c r="K1850" i="1"/>
  <c r="K1851" i="1"/>
  <c r="O1851" i="1"/>
  <c r="K1852" i="1"/>
  <c r="K1853" i="1"/>
  <c r="P1853" i="1"/>
  <c r="K1854" i="1"/>
  <c r="O1854" i="1"/>
  <c r="K1855" i="1"/>
  <c r="O1855" i="1"/>
  <c r="K1856" i="1"/>
  <c r="O1856" i="1"/>
  <c r="K1857" i="1"/>
  <c r="P1857" i="1"/>
  <c r="K1858" i="1"/>
  <c r="O1858" i="1"/>
  <c r="K1859" i="1"/>
  <c r="K1860" i="1"/>
  <c r="K1861" i="1"/>
  <c r="P1861" i="1"/>
  <c r="K1862" i="1"/>
  <c r="K1863" i="1"/>
  <c r="K1864" i="1"/>
  <c r="O1864" i="1"/>
  <c r="K1865" i="1"/>
  <c r="P1865" i="1"/>
  <c r="K1866" i="1"/>
  <c r="P1866" i="1"/>
  <c r="K1867" i="1"/>
  <c r="O1867" i="1"/>
  <c r="K1868" i="1"/>
  <c r="K1869" i="1"/>
  <c r="P1869" i="1"/>
  <c r="K1870" i="1"/>
  <c r="O1870" i="1"/>
  <c r="K1871" i="1"/>
  <c r="O1871" i="1"/>
  <c r="K1872" i="1"/>
  <c r="K1873" i="1"/>
  <c r="K1874" i="1"/>
  <c r="P1874" i="1"/>
  <c r="K1875" i="1"/>
  <c r="K1876" i="1"/>
  <c r="P1876" i="1"/>
  <c r="K1877" i="1"/>
  <c r="O1877" i="1"/>
  <c r="K1878" i="1"/>
  <c r="O1878" i="1"/>
  <c r="K1879" i="1"/>
  <c r="O1879" i="1"/>
  <c r="K1880" i="1"/>
  <c r="K1881" i="1"/>
  <c r="P1881" i="1"/>
  <c r="K1882" i="1"/>
  <c r="P1882" i="1"/>
  <c r="K1883" i="1"/>
  <c r="O1883" i="1"/>
  <c r="K1884" i="1"/>
  <c r="P1884" i="1"/>
  <c r="K1885" i="1"/>
  <c r="O1885" i="1"/>
  <c r="K1886" i="1"/>
  <c r="K1887" i="1"/>
  <c r="O1887" i="1"/>
  <c r="K1888" i="1"/>
  <c r="O1888" i="1"/>
  <c r="K1889" i="1"/>
  <c r="P1889" i="1"/>
  <c r="K1890" i="1"/>
  <c r="O1890" i="1"/>
  <c r="K1891" i="1"/>
  <c r="K1892" i="1"/>
  <c r="P1892" i="1"/>
  <c r="K1893" i="1"/>
  <c r="K1894" i="1"/>
  <c r="K1895" i="1"/>
  <c r="P1895" i="1"/>
  <c r="K1896" i="1"/>
  <c r="O1896" i="1"/>
  <c r="K1897" i="1"/>
  <c r="P1897" i="1"/>
  <c r="K1898" i="1"/>
  <c r="K1899" i="1"/>
  <c r="O1899" i="1"/>
  <c r="K1900" i="1"/>
  <c r="P1900" i="1"/>
  <c r="K1901" i="1"/>
  <c r="K1902" i="1"/>
  <c r="O1902" i="1"/>
  <c r="K1903" i="1"/>
  <c r="O1903" i="1"/>
  <c r="K1904" i="1"/>
  <c r="O1904" i="1"/>
  <c r="K1905" i="1"/>
  <c r="K1906" i="1"/>
  <c r="O1906" i="1"/>
  <c r="K1907" i="1"/>
  <c r="O1907" i="1"/>
  <c r="K1908" i="1"/>
  <c r="P1908" i="1"/>
  <c r="K1909" i="1"/>
  <c r="O1909" i="1"/>
  <c r="K1910" i="1"/>
  <c r="O1910" i="1"/>
  <c r="K1911" i="1"/>
  <c r="O1911" i="1"/>
  <c r="K1912" i="1"/>
  <c r="K1913" i="1"/>
  <c r="P1913" i="1"/>
  <c r="K1914" i="1"/>
  <c r="P1914" i="1"/>
  <c r="K1915" i="1"/>
  <c r="K1916" i="1"/>
  <c r="P1916" i="1"/>
  <c r="K1917" i="1"/>
  <c r="O1917" i="1"/>
  <c r="K1918" i="1"/>
  <c r="K1919" i="1"/>
  <c r="K1920" i="1"/>
  <c r="K1921" i="1"/>
  <c r="K1922" i="1"/>
  <c r="K1923" i="1"/>
  <c r="K1924" i="1"/>
  <c r="P1924" i="1"/>
  <c r="K1925" i="1"/>
  <c r="K1926" i="1"/>
  <c r="K1927" i="1"/>
  <c r="O1927" i="1"/>
  <c r="K1928" i="1"/>
  <c r="K1929" i="1"/>
  <c r="K1930" i="1"/>
  <c r="K1931" i="1"/>
  <c r="O1931" i="1"/>
  <c r="K1932" i="1"/>
  <c r="K1933" i="1"/>
  <c r="K1934" i="1"/>
  <c r="K1935" i="1"/>
  <c r="K1936" i="1"/>
  <c r="K1937" i="1"/>
  <c r="O1937" i="1"/>
  <c r="K1938" i="1"/>
  <c r="K1939" i="1"/>
  <c r="O1939" i="1"/>
  <c r="K1940" i="1"/>
  <c r="O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O1952" i="1"/>
  <c r="K1953" i="1"/>
  <c r="K1954" i="1"/>
  <c r="K1955" i="1"/>
  <c r="K1956" i="1"/>
  <c r="K1957" i="1"/>
  <c r="O1957" i="1"/>
  <c r="K1958" i="1"/>
  <c r="K1959" i="1"/>
  <c r="K1960" i="1"/>
  <c r="K1961" i="1"/>
  <c r="K1962" i="1"/>
  <c r="K1963" i="1"/>
  <c r="K1964" i="1"/>
  <c r="K1965" i="1"/>
  <c r="K1966" i="1"/>
  <c r="K1967" i="1"/>
  <c r="P1967" i="1"/>
  <c r="K1968" i="1"/>
  <c r="K1969" i="1"/>
  <c r="P1969" i="1"/>
  <c r="K1970" i="1"/>
  <c r="K1971" i="1"/>
  <c r="O1971" i="1"/>
  <c r="K1972" i="1"/>
  <c r="K1973" i="1"/>
  <c r="K1974" i="1"/>
  <c r="K1975" i="1"/>
  <c r="P1975" i="1"/>
  <c r="K1976" i="1"/>
  <c r="O1976" i="1"/>
  <c r="K1977" i="1"/>
  <c r="O1977" i="1"/>
  <c r="K1978" i="1"/>
  <c r="O1978" i="1"/>
  <c r="K1979" i="1"/>
  <c r="O1979" i="1"/>
  <c r="K1980" i="1"/>
  <c r="O1980" i="1"/>
  <c r="K1981" i="1"/>
  <c r="O1981" i="1"/>
  <c r="K1982" i="1"/>
  <c r="K1983" i="1"/>
  <c r="P1983" i="1"/>
  <c r="K1984" i="1"/>
  <c r="O1984" i="1"/>
  <c r="K1985" i="1"/>
  <c r="O1985" i="1"/>
  <c r="K1986" i="1"/>
  <c r="O1986" i="1"/>
  <c r="K1987" i="1"/>
  <c r="O1987" i="1"/>
  <c r="K1988" i="1"/>
  <c r="O1988" i="1"/>
  <c r="K1989" i="1"/>
  <c r="O1989" i="1"/>
  <c r="K1990" i="1"/>
  <c r="P1990" i="1"/>
  <c r="K1991" i="1"/>
  <c r="P1991" i="1"/>
  <c r="K1992" i="1"/>
  <c r="O1992" i="1"/>
  <c r="K1993" i="1"/>
  <c r="O1993" i="1"/>
  <c r="K1994" i="1"/>
  <c r="K1995" i="1"/>
  <c r="O1995" i="1"/>
  <c r="K1996" i="1"/>
  <c r="O1996" i="1"/>
  <c r="K1997" i="1"/>
  <c r="K1998" i="1"/>
  <c r="P1998" i="1"/>
  <c r="K1999" i="1"/>
  <c r="P1999" i="1"/>
  <c r="K2000" i="1"/>
  <c r="O2000" i="1"/>
  <c r="K2001" i="1"/>
  <c r="O2001" i="1"/>
  <c r="K2002" i="1"/>
  <c r="K2003" i="1"/>
  <c r="O2003" i="1"/>
  <c r="K2004" i="1"/>
  <c r="O2004" i="1"/>
  <c r="K2005" i="1"/>
  <c r="K2006" i="1"/>
  <c r="P2006" i="1"/>
  <c r="K2007" i="1"/>
  <c r="O2007" i="1"/>
  <c r="K2008" i="1"/>
  <c r="O2008" i="1"/>
  <c r="K2009" i="1"/>
  <c r="P2009" i="1"/>
  <c r="K2010" i="1"/>
  <c r="K2011" i="1"/>
  <c r="O2011" i="1"/>
  <c r="K2012" i="1"/>
  <c r="O2012" i="1"/>
  <c r="K2013" i="1"/>
  <c r="K2014" i="1"/>
  <c r="P2014" i="1"/>
  <c r="K2015" i="1"/>
  <c r="P2015" i="1"/>
  <c r="K2016" i="1"/>
  <c r="O2016" i="1"/>
  <c r="K2017" i="1"/>
  <c r="O2017" i="1"/>
  <c r="K2018" i="1"/>
  <c r="K2019" i="1"/>
  <c r="O2019" i="1"/>
  <c r="K2020" i="1"/>
  <c r="O2020" i="1"/>
  <c r="K2021" i="1"/>
  <c r="K2022" i="1"/>
  <c r="P2022" i="1"/>
  <c r="K2023" i="1"/>
  <c r="O2023" i="1"/>
  <c r="K2024" i="1"/>
  <c r="O2024" i="1"/>
  <c r="K2025" i="1"/>
  <c r="O2025" i="1"/>
  <c r="K2026" i="1"/>
  <c r="O2026" i="1"/>
  <c r="K2027" i="1"/>
  <c r="P2027" i="1"/>
  <c r="K2028" i="1"/>
  <c r="O2028" i="1"/>
  <c r="K2029" i="1"/>
  <c r="K2030" i="1"/>
  <c r="P2030" i="1"/>
  <c r="K2031" i="1"/>
  <c r="O2031" i="1"/>
  <c r="K2032" i="1"/>
  <c r="O2032" i="1"/>
  <c r="K2033" i="1"/>
  <c r="O2033" i="1"/>
  <c r="K2034" i="1"/>
  <c r="O2034" i="1"/>
  <c r="K2035" i="1"/>
  <c r="O2035" i="1"/>
  <c r="K2036" i="1"/>
  <c r="O2036" i="1"/>
  <c r="K2037" i="1"/>
  <c r="K2038" i="1"/>
  <c r="P2038" i="1"/>
  <c r="K2039" i="1"/>
  <c r="O2039" i="1"/>
  <c r="K2040" i="1"/>
  <c r="O2040" i="1"/>
  <c r="K2041" i="1"/>
  <c r="O2041" i="1"/>
  <c r="K2042" i="1"/>
  <c r="O2042" i="1"/>
  <c r="K2043" i="1"/>
  <c r="O2043" i="1"/>
  <c r="K2044" i="1"/>
  <c r="O2044" i="1"/>
  <c r="K2045" i="1"/>
  <c r="K2046" i="1"/>
  <c r="P2046" i="1"/>
  <c r="K2047" i="1"/>
  <c r="O2047" i="1"/>
  <c r="K2048" i="1"/>
  <c r="O2048" i="1"/>
  <c r="K2049" i="1"/>
  <c r="O2049" i="1"/>
  <c r="K2050" i="1"/>
  <c r="O2050" i="1"/>
  <c r="K2051" i="1"/>
  <c r="P2051" i="1"/>
  <c r="K2052" i="1"/>
  <c r="O2052" i="1"/>
  <c r="K2053" i="1"/>
  <c r="K2054" i="1"/>
  <c r="P2054" i="1"/>
  <c r="K2055" i="1"/>
  <c r="P2055" i="1"/>
  <c r="K2056" i="1"/>
  <c r="O2056" i="1"/>
  <c r="K2057" i="1"/>
  <c r="O2057" i="1"/>
  <c r="K2058" i="1"/>
  <c r="O2058" i="1"/>
  <c r="K2059" i="1"/>
  <c r="O2059" i="1"/>
  <c r="K2060" i="1"/>
  <c r="O2060" i="1"/>
  <c r="K2061" i="1"/>
  <c r="K2062" i="1"/>
  <c r="P2062" i="1"/>
  <c r="K2063" i="1"/>
  <c r="P2063" i="1"/>
  <c r="K2064" i="1"/>
  <c r="P2064" i="1"/>
  <c r="K2065" i="1"/>
  <c r="P2065" i="1"/>
  <c r="K2066" i="1"/>
  <c r="O2066" i="1"/>
  <c r="K2067" i="1"/>
  <c r="O2067" i="1"/>
  <c r="K2068" i="1"/>
  <c r="O2068" i="1"/>
  <c r="K2069" i="1"/>
  <c r="K2070" i="1"/>
  <c r="P2070" i="1"/>
  <c r="K2071" i="1"/>
  <c r="O2071" i="1"/>
  <c r="K2072" i="1"/>
  <c r="O2072" i="1"/>
  <c r="K2073" i="1"/>
  <c r="O2073" i="1"/>
  <c r="K2074" i="1"/>
  <c r="O2074" i="1"/>
  <c r="K2075" i="1"/>
  <c r="P2075" i="1"/>
  <c r="K2076" i="1"/>
  <c r="O2076" i="1"/>
  <c r="K2077" i="1"/>
  <c r="K2078" i="1"/>
  <c r="P2078" i="1"/>
  <c r="K2079" i="1"/>
  <c r="O2079" i="1"/>
  <c r="K2080" i="1"/>
  <c r="O2080" i="1"/>
  <c r="K2081" i="1"/>
  <c r="O2081" i="1"/>
  <c r="K2082" i="1"/>
  <c r="O2082" i="1"/>
  <c r="K2083" i="1"/>
  <c r="O2083" i="1"/>
  <c r="K2084" i="1"/>
  <c r="O2084" i="1"/>
  <c r="K2085" i="1"/>
  <c r="K2086" i="1"/>
  <c r="P2086" i="1"/>
  <c r="K2087" i="1"/>
  <c r="O2087" i="1"/>
  <c r="K2088" i="1"/>
  <c r="O2088" i="1"/>
  <c r="K2089" i="1"/>
  <c r="O2089" i="1"/>
  <c r="K2090" i="1"/>
  <c r="O2090" i="1"/>
  <c r="K2091" i="1"/>
  <c r="O2091" i="1"/>
  <c r="K2092" i="1"/>
  <c r="O2092" i="1"/>
  <c r="K2093" i="1"/>
  <c r="K2094" i="1"/>
  <c r="P2094" i="1"/>
  <c r="K2095" i="1"/>
  <c r="P2095" i="1"/>
  <c r="K2096" i="1"/>
  <c r="P2096" i="1"/>
  <c r="K2097" i="1"/>
  <c r="O2097" i="1"/>
  <c r="K2098" i="1"/>
  <c r="K2099" i="1"/>
  <c r="P2099" i="1"/>
  <c r="K2100" i="1"/>
  <c r="O2100" i="1"/>
  <c r="K2101" i="1"/>
  <c r="P2101" i="1"/>
  <c r="K2102" i="1"/>
  <c r="O2102" i="1"/>
  <c r="K2103" i="1"/>
  <c r="K2104" i="1"/>
  <c r="K2105" i="1"/>
  <c r="P2105" i="1"/>
  <c r="K2106" i="1"/>
  <c r="O2106" i="1"/>
  <c r="K2107" i="1"/>
  <c r="K2108" i="1"/>
  <c r="K2109" i="1"/>
  <c r="P2109" i="1"/>
  <c r="K2110" i="1"/>
  <c r="K2111" i="1"/>
  <c r="K2112" i="1"/>
  <c r="K2113" i="1"/>
  <c r="K2114" i="1"/>
  <c r="K2115" i="1"/>
  <c r="K2116" i="1"/>
  <c r="K2117" i="1"/>
  <c r="K2118" i="1"/>
  <c r="K2119" i="1"/>
  <c r="P2119" i="1"/>
  <c r="K2120" i="1"/>
  <c r="K2121" i="1"/>
  <c r="K2122" i="1"/>
  <c r="K2123" i="1"/>
  <c r="O2123" i="1"/>
  <c r="K2124" i="1"/>
  <c r="K2125" i="1"/>
  <c r="K2126" i="1"/>
  <c r="K2127" i="1"/>
  <c r="O2127" i="1"/>
  <c r="K2128" i="1"/>
  <c r="K2129" i="1"/>
  <c r="K2130" i="1"/>
  <c r="P2130" i="1"/>
  <c r="K962" i="1"/>
  <c r="V587" i="7"/>
  <c r="W587" i="7"/>
  <c r="X587" i="7"/>
  <c r="V588" i="7"/>
  <c r="W588" i="7"/>
  <c r="X588" i="7"/>
  <c r="V589" i="7"/>
  <c r="W589" i="7"/>
  <c r="X589" i="7"/>
  <c r="V590" i="7"/>
  <c r="W590" i="7"/>
  <c r="X590" i="7"/>
  <c r="V591" i="7"/>
  <c r="W591" i="7"/>
  <c r="X591" i="7"/>
  <c r="V592" i="7"/>
  <c r="W592" i="7"/>
  <c r="X592" i="7"/>
  <c r="V593" i="7"/>
  <c r="W593" i="7"/>
  <c r="X593" i="7"/>
  <c r="V594" i="7"/>
  <c r="W594" i="7"/>
  <c r="X594" i="7"/>
  <c r="V595" i="7"/>
  <c r="W595" i="7"/>
  <c r="X595" i="7"/>
  <c r="V596" i="7"/>
  <c r="W596" i="7"/>
  <c r="X596" i="7"/>
  <c r="V597" i="7"/>
  <c r="W597" i="7"/>
  <c r="X597" i="7"/>
  <c r="V598" i="7"/>
  <c r="W598" i="7"/>
  <c r="X598" i="7"/>
  <c r="V599" i="7"/>
  <c r="W599" i="7"/>
  <c r="X599" i="7"/>
  <c r="V600" i="7"/>
  <c r="W600" i="7"/>
  <c r="X600" i="7"/>
  <c r="V601" i="7"/>
  <c r="W601" i="7"/>
  <c r="X601" i="7"/>
  <c r="V602" i="7"/>
  <c r="W602" i="7"/>
  <c r="X602" i="7"/>
  <c r="V603" i="7"/>
  <c r="W603" i="7"/>
  <c r="X603" i="7"/>
  <c r="V604" i="7"/>
  <c r="W604" i="7"/>
  <c r="X604" i="7"/>
  <c r="V605" i="7"/>
  <c r="W605" i="7"/>
  <c r="X605" i="7"/>
  <c r="V606" i="7"/>
  <c r="W606" i="7"/>
  <c r="X606" i="7"/>
  <c r="V607" i="7"/>
  <c r="W607" i="7"/>
  <c r="X607" i="7"/>
  <c r="V608" i="7"/>
  <c r="W608" i="7"/>
  <c r="X608" i="7"/>
  <c r="V609" i="7"/>
  <c r="W609" i="7"/>
  <c r="X609" i="7"/>
  <c r="V610" i="7"/>
  <c r="W610" i="7"/>
  <c r="X610" i="7"/>
  <c r="V611" i="7"/>
  <c r="W611" i="7"/>
  <c r="X611" i="7"/>
  <c r="V612" i="7"/>
  <c r="W612" i="7"/>
  <c r="X612" i="7"/>
  <c r="V613" i="7"/>
  <c r="W613" i="7"/>
  <c r="X613" i="7"/>
  <c r="V614" i="7"/>
  <c r="W614" i="7"/>
  <c r="X614" i="7"/>
  <c r="V615" i="7"/>
  <c r="W615" i="7"/>
  <c r="X615" i="7"/>
  <c r="V616" i="7"/>
  <c r="W616" i="7"/>
  <c r="X616" i="7"/>
  <c r="V617" i="7"/>
  <c r="W617" i="7"/>
  <c r="X617" i="7"/>
  <c r="V618" i="7"/>
  <c r="W618" i="7"/>
  <c r="X618" i="7"/>
  <c r="V619" i="7"/>
  <c r="W619" i="7"/>
  <c r="X619" i="7"/>
  <c r="V620" i="7"/>
  <c r="W620" i="7"/>
  <c r="X620" i="7"/>
  <c r="V621" i="7"/>
  <c r="W621" i="7"/>
  <c r="X621" i="7"/>
  <c r="V622" i="7"/>
  <c r="W622" i="7"/>
  <c r="X622" i="7"/>
  <c r="V623" i="7"/>
  <c r="W623" i="7"/>
  <c r="X623" i="7"/>
  <c r="V624" i="7"/>
  <c r="W624" i="7"/>
  <c r="X624" i="7"/>
  <c r="V625" i="7"/>
  <c r="W625" i="7"/>
  <c r="X625" i="7"/>
  <c r="V626" i="7"/>
  <c r="W626" i="7"/>
  <c r="X626" i="7"/>
  <c r="V627" i="7"/>
  <c r="W627" i="7"/>
  <c r="X627" i="7"/>
  <c r="V628" i="7"/>
  <c r="W628" i="7"/>
  <c r="X628" i="7"/>
  <c r="V629" i="7"/>
  <c r="W629" i="7"/>
  <c r="X629" i="7"/>
  <c r="V630" i="7"/>
  <c r="W630" i="7"/>
  <c r="X630" i="7"/>
  <c r="V631" i="7"/>
  <c r="W631" i="7"/>
  <c r="X631" i="7"/>
  <c r="V632" i="7"/>
  <c r="W632" i="7"/>
  <c r="X632" i="7"/>
  <c r="V633" i="7"/>
  <c r="W633" i="7"/>
  <c r="X633" i="7"/>
  <c r="V634" i="7"/>
  <c r="W634" i="7"/>
  <c r="X634" i="7"/>
  <c r="V635" i="7"/>
  <c r="W635" i="7"/>
  <c r="X635" i="7"/>
  <c r="V636" i="7"/>
  <c r="W636" i="7"/>
  <c r="X636" i="7"/>
  <c r="V637" i="7"/>
  <c r="W637" i="7"/>
  <c r="X637" i="7"/>
  <c r="V638" i="7"/>
  <c r="W638" i="7"/>
  <c r="X638" i="7"/>
  <c r="V639" i="7"/>
  <c r="W639" i="7"/>
  <c r="X639" i="7"/>
  <c r="V640" i="7"/>
  <c r="W640" i="7"/>
  <c r="X640" i="7"/>
  <c r="V641" i="7"/>
  <c r="W641" i="7"/>
  <c r="X641" i="7"/>
  <c r="V642" i="7"/>
  <c r="W642" i="7"/>
  <c r="X642" i="7"/>
  <c r="V643" i="7"/>
  <c r="W643" i="7"/>
  <c r="X643" i="7"/>
  <c r="V644" i="7"/>
  <c r="W644" i="7"/>
  <c r="X644" i="7"/>
  <c r="V645" i="7"/>
  <c r="W645" i="7"/>
  <c r="X645" i="7"/>
  <c r="V646" i="7"/>
  <c r="W646" i="7"/>
  <c r="X646" i="7"/>
  <c r="V647" i="7"/>
  <c r="W647" i="7"/>
  <c r="X647" i="7"/>
  <c r="V648" i="7"/>
  <c r="W648" i="7"/>
  <c r="X648" i="7"/>
  <c r="V649" i="7"/>
  <c r="W649" i="7"/>
  <c r="X649" i="7"/>
  <c r="X586" i="7"/>
  <c r="W586" i="7"/>
  <c r="W523" i="7"/>
  <c r="X523" i="7"/>
  <c r="W524" i="7"/>
  <c r="X524" i="7"/>
  <c r="W525" i="7"/>
  <c r="X525" i="7"/>
  <c r="W526" i="7"/>
  <c r="X526" i="7"/>
  <c r="W527" i="7"/>
  <c r="X527" i="7"/>
  <c r="W528" i="7"/>
  <c r="X528" i="7"/>
  <c r="W529" i="7"/>
  <c r="X529" i="7"/>
  <c r="W530" i="7"/>
  <c r="X530" i="7"/>
  <c r="W531" i="7"/>
  <c r="X531" i="7"/>
  <c r="W532" i="7"/>
  <c r="X532" i="7"/>
  <c r="W533" i="7"/>
  <c r="X533" i="7"/>
  <c r="W534" i="7"/>
  <c r="X534" i="7"/>
  <c r="W535" i="7"/>
  <c r="X535" i="7"/>
  <c r="W536" i="7"/>
  <c r="X536" i="7"/>
  <c r="W537" i="7"/>
  <c r="X537" i="7"/>
  <c r="W538" i="7"/>
  <c r="X538" i="7"/>
  <c r="W539" i="7"/>
  <c r="X539" i="7"/>
  <c r="W540" i="7"/>
  <c r="X540" i="7"/>
  <c r="W541" i="7"/>
  <c r="X541" i="7"/>
  <c r="W542" i="7"/>
  <c r="X542" i="7"/>
  <c r="W543" i="7"/>
  <c r="X543" i="7"/>
  <c r="W544" i="7"/>
  <c r="X544" i="7"/>
  <c r="W545" i="7"/>
  <c r="X545" i="7"/>
  <c r="W546" i="7"/>
  <c r="X546" i="7"/>
  <c r="W547" i="7"/>
  <c r="X547" i="7"/>
  <c r="W548" i="7"/>
  <c r="X548" i="7"/>
  <c r="W549" i="7"/>
  <c r="X549" i="7"/>
  <c r="W550" i="7"/>
  <c r="X550" i="7"/>
  <c r="W551" i="7"/>
  <c r="X551" i="7"/>
  <c r="W552" i="7"/>
  <c r="X552" i="7"/>
  <c r="W553" i="7"/>
  <c r="X553" i="7"/>
  <c r="W554" i="7"/>
  <c r="X554" i="7"/>
  <c r="W555" i="7"/>
  <c r="X555" i="7"/>
  <c r="W556" i="7"/>
  <c r="X556" i="7"/>
  <c r="W557" i="7"/>
  <c r="X557" i="7"/>
  <c r="W558" i="7"/>
  <c r="X558" i="7"/>
  <c r="W559" i="7"/>
  <c r="X559" i="7"/>
  <c r="W560" i="7"/>
  <c r="X560" i="7"/>
  <c r="W561" i="7"/>
  <c r="X561" i="7"/>
  <c r="W562" i="7"/>
  <c r="X562" i="7"/>
  <c r="W563" i="7"/>
  <c r="X563" i="7"/>
  <c r="W564" i="7"/>
  <c r="X564" i="7"/>
  <c r="W565" i="7"/>
  <c r="X565" i="7"/>
  <c r="W566" i="7"/>
  <c r="X566" i="7"/>
  <c r="W567" i="7"/>
  <c r="X567" i="7"/>
  <c r="W568" i="7"/>
  <c r="X568" i="7"/>
  <c r="W569" i="7"/>
  <c r="X569" i="7"/>
  <c r="W570" i="7"/>
  <c r="X570" i="7"/>
  <c r="W571" i="7"/>
  <c r="X571" i="7"/>
  <c r="W572" i="7"/>
  <c r="X572" i="7"/>
  <c r="W573" i="7"/>
  <c r="X573" i="7"/>
  <c r="W574" i="7"/>
  <c r="X574" i="7"/>
  <c r="W575" i="7"/>
  <c r="X575" i="7"/>
  <c r="W576" i="7"/>
  <c r="X576" i="7"/>
  <c r="W577" i="7"/>
  <c r="X577" i="7"/>
  <c r="W578" i="7"/>
  <c r="X578" i="7"/>
  <c r="W579" i="7"/>
  <c r="X579" i="7"/>
  <c r="W580" i="7"/>
  <c r="X580" i="7"/>
  <c r="W581" i="7"/>
  <c r="X581" i="7"/>
  <c r="W582" i="7"/>
  <c r="X582" i="7"/>
  <c r="W583" i="7"/>
  <c r="X583" i="7"/>
  <c r="W584" i="7"/>
  <c r="X584" i="7"/>
  <c r="W585" i="7"/>
  <c r="X585" i="7"/>
  <c r="X522" i="7"/>
  <c r="W522" i="7"/>
  <c r="W459" i="7"/>
  <c r="X459" i="7"/>
  <c r="W460" i="7"/>
  <c r="X460" i="7"/>
  <c r="W461" i="7"/>
  <c r="X461" i="7"/>
  <c r="W462" i="7"/>
  <c r="X462" i="7"/>
  <c r="W463" i="7"/>
  <c r="X463" i="7"/>
  <c r="W464" i="7"/>
  <c r="X464" i="7"/>
  <c r="W465" i="7"/>
  <c r="X465" i="7"/>
  <c r="W466" i="7"/>
  <c r="X466" i="7"/>
  <c r="W467" i="7"/>
  <c r="X467" i="7"/>
  <c r="W468" i="7"/>
  <c r="X468" i="7"/>
  <c r="W469" i="7"/>
  <c r="X469" i="7"/>
  <c r="W470" i="7"/>
  <c r="X470" i="7"/>
  <c r="W471" i="7"/>
  <c r="X471" i="7"/>
  <c r="W472" i="7"/>
  <c r="X472" i="7"/>
  <c r="W473" i="7"/>
  <c r="X473" i="7"/>
  <c r="W474" i="7"/>
  <c r="X474" i="7"/>
  <c r="W475" i="7"/>
  <c r="X475" i="7"/>
  <c r="W476" i="7"/>
  <c r="X476" i="7"/>
  <c r="W477" i="7"/>
  <c r="X477" i="7"/>
  <c r="W478" i="7"/>
  <c r="X478" i="7"/>
  <c r="W479" i="7"/>
  <c r="X479" i="7"/>
  <c r="W480" i="7"/>
  <c r="X480" i="7"/>
  <c r="W481" i="7"/>
  <c r="X481" i="7"/>
  <c r="W482" i="7"/>
  <c r="X482" i="7"/>
  <c r="W483" i="7"/>
  <c r="X483" i="7"/>
  <c r="W484" i="7"/>
  <c r="X484" i="7"/>
  <c r="W485" i="7"/>
  <c r="X485" i="7"/>
  <c r="W486" i="7"/>
  <c r="X486" i="7"/>
  <c r="W487" i="7"/>
  <c r="X487" i="7"/>
  <c r="W488" i="7"/>
  <c r="X488" i="7"/>
  <c r="W489" i="7"/>
  <c r="X489" i="7"/>
  <c r="W490" i="7"/>
  <c r="X490" i="7"/>
  <c r="W491" i="7"/>
  <c r="X491" i="7"/>
  <c r="W492" i="7"/>
  <c r="X492" i="7"/>
  <c r="W493" i="7"/>
  <c r="X493" i="7"/>
  <c r="W494" i="7"/>
  <c r="X494" i="7"/>
  <c r="W495" i="7"/>
  <c r="X495" i="7"/>
  <c r="W496" i="7"/>
  <c r="X496" i="7"/>
  <c r="W497" i="7"/>
  <c r="X497" i="7"/>
  <c r="W498" i="7"/>
  <c r="X498" i="7"/>
  <c r="W499" i="7"/>
  <c r="X499" i="7"/>
  <c r="W500" i="7"/>
  <c r="X500" i="7"/>
  <c r="W501" i="7"/>
  <c r="X501" i="7"/>
  <c r="W502" i="7"/>
  <c r="X502" i="7"/>
  <c r="W503" i="7"/>
  <c r="X503" i="7"/>
  <c r="W504" i="7"/>
  <c r="X504" i="7"/>
  <c r="W505" i="7"/>
  <c r="X505" i="7"/>
  <c r="W506" i="7"/>
  <c r="X506" i="7"/>
  <c r="W507" i="7"/>
  <c r="X507" i="7"/>
  <c r="W508" i="7"/>
  <c r="X508" i="7"/>
  <c r="W509" i="7"/>
  <c r="X509" i="7"/>
  <c r="W510" i="7"/>
  <c r="X510" i="7"/>
  <c r="W511" i="7"/>
  <c r="X511" i="7"/>
  <c r="W512" i="7"/>
  <c r="X512" i="7"/>
  <c r="W513" i="7"/>
  <c r="X513" i="7"/>
  <c r="W514" i="7"/>
  <c r="X514" i="7"/>
  <c r="W515" i="7"/>
  <c r="X515" i="7"/>
  <c r="W516" i="7"/>
  <c r="X516" i="7"/>
  <c r="W517" i="7"/>
  <c r="X517" i="7"/>
  <c r="W518" i="7"/>
  <c r="X518" i="7"/>
  <c r="W519" i="7"/>
  <c r="X519" i="7"/>
  <c r="W520" i="7"/>
  <c r="X520" i="7"/>
  <c r="W521" i="7"/>
  <c r="X521" i="7"/>
  <c r="X458" i="7"/>
  <c r="W458" i="7"/>
  <c r="V586" i="7"/>
  <c r="W395" i="7"/>
  <c r="O2163" i="1" s="1"/>
  <c r="X395" i="7"/>
  <c r="W396" i="7"/>
  <c r="O2164" i="1" s="1"/>
  <c r="X396" i="7"/>
  <c r="W397" i="7"/>
  <c r="O2165" i="1" s="1"/>
  <c r="X397" i="7"/>
  <c r="W398" i="7"/>
  <c r="O2166" i="1" s="1"/>
  <c r="X398" i="7"/>
  <c r="W399" i="7"/>
  <c r="X399" i="7"/>
  <c r="P2167" i="1" s="1"/>
  <c r="W400" i="7"/>
  <c r="X400" i="7"/>
  <c r="P2168" i="1" s="1"/>
  <c r="W401" i="7"/>
  <c r="X401" i="7"/>
  <c r="P2169" i="1" s="1"/>
  <c r="W402" i="7"/>
  <c r="X402" i="7"/>
  <c r="W403" i="7"/>
  <c r="O2171" i="1" s="1"/>
  <c r="X403" i="7"/>
  <c r="W404" i="7"/>
  <c r="O2172" i="1" s="1"/>
  <c r="X404" i="7"/>
  <c r="W405" i="7"/>
  <c r="O2173" i="1" s="1"/>
  <c r="X405" i="7"/>
  <c r="W406" i="7"/>
  <c r="O2174" i="1" s="1"/>
  <c r="X406" i="7"/>
  <c r="W407" i="7"/>
  <c r="O2175" i="1" s="1"/>
  <c r="X407" i="7"/>
  <c r="W408" i="7"/>
  <c r="X408" i="7"/>
  <c r="P2176" i="1" s="1"/>
  <c r="W409" i="7"/>
  <c r="X409" i="7"/>
  <c r="W410" i="7"/>
  <c r="O2178" i="1" s="1"/>
  <c r="X410" i="7"/>
  <c r="W411" i="7"/>
  <c r="O2179" i="1" s="1"/>
  <c r="X411" i="7"/>
  <c r="W412" i="7"/>
  <c r="O2180" i="1" s="1"/>
  <c r="X412" i="7"/>
  <c r="W413" i="7"/>
  <c r="O2181" i="1" s="1"/>
  <c r="X413" i="7"/>
  <c r="W414" i="7"/>
  <c r="O2182" i="1" s="1"/>
  <c r="X414" i="7"/>
  <c r="W415" i="7"/>
  <c r="O2183" i="1" s="1"/>
  <c r="X415" i="7"/>
  <c r="W416" i="7"/>
  <c r="O2184" i="1" s="1"/>
  <c r="X416" i="7"/>
  <c r="W417" i="7"/>
  <c r="O2185" i="1" s="1"/>
  <c r="X417" i="7"/>
  <c r="W418" i="7"/>
  <c r="O2186" i="1" s="1"/>
  <c r="X418" i="7"/>
  <c r="W419" i="7"/>
  <c r="O2187" i="1" s="1"/>
  <c r="X419" i="7"/>
  <c r="W420" i="7"/>
  <c r="O2188" i="1" s="1"/>
  <c r="X420" i="7"/>
  <c r="W421" i="7"/>
  <c r="O2189" i="1" s="1"/>
  <c r="X421" i="7"/>
  <c r="W422" i="7"/>
  <c r="O2190" i="1" s="1"/>
  <c r="X422" i="7"/>
  <c r="W423" i="7"/>
  <c r="X423" i="7"/>
  <c r="W424" i="7"/>
  <c r="X424" i="7"/>
  <c r="W425" i="7"/>
  <c r="X425" i="7"/>
  <c r="W426" i="7"/>
  <c r="X426" i="7"/>
  <c r="W427" i="7"/>
  <c r="X427" i="7"/>
  <c r="W428" i="7"/>
  <c r="X428" i="7"/>
  <c r="W429" i="7"/>
  <c r="X429" i="7"/>
  <c r="W430" i="7"/>
  <c r="X430" i="7"/>
  <c r="W431" i="7"/>
  <c r="X431" i="7"/>
  <c r="P3531" i="1" s="1"/>
  <c r="W432" i="7"/>
  <c r="O3530" i="1" s="1"/>
  <c r="X432" i="7"/>
  <c r="W433" i="7"/>
  <c r="O3529" i="1" s="1"/>
  <c r="X433" i="7"/>
  <c r="W434" i="7"/>
  <c r="O3528" i="1" s="1"/>
  <c r="X434" i="7"/>
  <c r="W435" i="7"/>
  <c r="O3527" i="1" s="1"/>
  <c r="X435" i="7"/>
  <c r="W436" i="7"/>
  <c r="O3526" i="1" s="1"/>
  <c r="X436" i="7"/>
  <c r="W437" i="7"/>
  <c r="X437" i="7"/>
  <c r="P3525" i="1" s="1"/>
  <c r="W438" i="7"/>
  <c r="X438" i="7"/>
  <c r="W439" i="7"/>
  <c r="O3523" i="1" s="1"/>
  <c r="X439" i="7"/>
  <c r="W440" i="7"/>
  <c r="X440" i="7"/>
  <c r="P3522" i="1" s="1"/>
  <c r="W441" i="7"/>
  <c r="X441" i="7"/>
  <c r="W442" i="7"/>
  <c r="O3520" i="1" s="1"/>
  <c r="X442" i="7"/>
  <c r="W443" i="7"/>
  <c r="O3519" i="1" s="1"/>
  <c r="X443" i="7"/>
  <c r="W444" i="7"/>
  <c r="O3518" i="1" s="1"/>
  <c r="X444" i="7"/>
  <c r="W445" i="7"/>
  <c r="X445" i="7"/>
  <c r="P3517" i="1" s="1"/>
  <c r="W446" i="7"/>
  <c r="X446" i="7"/>
  <c r="W447" i="7"/>
  <c r="O3515" i="1" s="1"/>
  <c r="X447" i="7"/>
  <c r="W448" i="7"/>
  <c r="O3514" i="1" s="1"/>
  <c r="X448" i="7"/>
  <c r="W449" i="7"/>
  <c r="O3513" i="1" s="1"/>
  <c r="X449" i="7"/>
  <c r="W450" i="7"/>
  <c r="X450" i="7"/>
  <c r="W451" i="7"/>
  <c r="O3511" i="1" s="1"/>
  <c r="X451" i="7"/>
  <c r="W452" i="7"/>
  <c r="O3510" i="1" s="1"/>
  <c r="X452" i="7"/>
  <c r="W453" i="7"/>
  <c r="X453" i="7"/>
  <c r="P3509" i="1" s="1"/>
  <c r="W454" i="7"/>
  <c r="X454" i="7"/>
  <c r="W455" i="7"/>
  <c r="X455" i="7"/>
  <c r="P3507" i="1" s="1"/>
  <c r="W456" i="7"/>
  <c r="X456" i="7"/>
  <c r="P3506" i="1" s="1"/>
  <c r="W457" i="7"/>
  <c r="O3505" i="1" s="1"/>
  <c r="X457" i="7"/>
  <c r="X394" i="7"/>
  <c r="W394" i="7"/>
  <c r="W331" i="7"/>
  <c r="X331" i="7"/>
  <c r="W332" i="7"/>
  <c r="X332" i="7"/>
  <c r="W333" i="7"/>
  <c r="X333" i="7"/>
  <c r="W334" i="7"/>
  <c r="X334" i="7"/>
  <c r="W335" i="7"/>
  <c r="X335" i="7"/>
  <c r="W336" i="7"/>
  <c r="X336" i="7"/>
  <c r="W337" i="7"/>
  <c r="X337" i="7"/>
  <c r="W338" i="7"/>
  <c r="X338" i="7"/>
  <c r="W339" i="7"/>
  <c r="X339" i="7"/>
  <c r="W340" i="7"/>
  <c r="X340" i="7"/>
  <c r="W341" i="7"/>
  <c r="X341" i="7"/>
  <c r="W342" i="7"/>
  <c r="X342" i="7"/>
  <c r="W343" i="7"/>
  <c r="X343" i="7"/>
  <c r="W344" i="7"/>
  <c r="X344" i="7"/>
  <c r="W345" i="7"/>
  <c r="X345" i="7"/>
  <c r="W346" i="7"/>
  <c r="X346" i="7"/>
  <c r="W347" i="7"/>
  <c r="X347" i="7"/>
  <c r="W348" i="7"/>
  <c r="X348" i="7"/>
  <c r="W349" i="7"/>
  <c r="X349" i="7"/>
  <c r="W350" i="7"/>
  <c r="X350" i="7"/>
  <c r="W351" i="7"/>
  <c r="X351" i="7"/>
  <c r="W352" i="7"/>
  <c r="X352" i="7"/>
  <c r="W353" i="7"/>
  <c r="X353" i="7"/>
  <c r="W354" i="7"/>
  <c r="X354" i="7"/>
  <c r="W355" i="7"/>
  <c r="X355" i="7"/>
  <c r="W356" i="7"/>
  <c r="X356" i="7"/>
  <c r="W357" i="7"/>
  <c r="X357" i="7"/>
  <c r="W358" i="7"/>
  <c r="X358" i="7"/>
  <c r="W359" i="7"/>
  <c r="X359" i="7"/>
  <c r="W360" i="7"/>
  <c r="X360" i="7"/>
  <c r="W361" i="7"/>
  <c r="X361" i="7"/>
  <c r="W362" i="7"/>
  <c r="X362" i="7"/>
  <c r="W363" i="7"/>
  <c r="X363" i="7"/>
  <c r="W364" i="7"/>
  <c r="X364" i="7"/>
  <c r="W365" i="7"/>
  <c r="X365" i="7"/>
  <c r="W366" i="7"/>
  <c r="X366" i="7"/>
  <c r="W367" i="7"/>
  <c r="X367" i="7"/>
  <c r="W368" i="7"/>
  <c r="X368" i="7"/>
  <c r="W369" i="7"/>
  <c r="X369" i="7"/>
  <c r="W370" i="7"/>
  <c r="X370" i="7"/>
  <c r="W371" i="7"/>
  <c r="X371" i="7"/>
  <c r="W372" i="7"/>
  <c r="X372" i="7"/>
  <c r="W373" i="7"/>
  <c r="X373" i="7"/>
  <c r="W374" i="7"/>
  <c r="X374" i="7"/>
  <c r="W375" i="7"/>
  <c r="X375" i="7"/>
  <c r="W376" i="7"/>
  <c r="X376" i="7"/>
  <c r="W377" i="7"/>
  <c r="X377" i="7"/>
  <c r="W378" i="7"/>
  <c r="X378" i="7"/>
  <c r="W379" i="7"/>
  <c r="X379" i="7"/>
  <c r="W380" i="7"/>
  <c r="X380" i="7"/>
  <c r="W381" i="7"/>
  <c r="X381" i="7"/>
  <c r="W382" i="7"/>
  <c r="X382" i="7"/>
  <c r="W383" i="7"/>
  <c r="X383" i="7"/>
  <c r="W384" i="7"/>
  <c r="X384" i="7"/>
  <c r="W385" i="7"/>
  <c r="X385" i="7"/>
  <c r="W386" i="7"/>
  <c r="X386" i="7"/>
  <c r="W387" i="7"/>
  <c r="X387" i="7"/>
  <c r="W388" i="7"/>
  <c r="X388" i="7"/>
  <c r="W389" i="7"/>
  <c r="X389" i="7"/>
  <c r="W390" i="7"/>
  <c r="X390" i="7"/>
  <c r="W391" i="7"/>
  <c r="X391" i="7"/>
  <c r="W392" i="7"/>
  <c r="X392" i="7"/>
  <c r="W393" i="7"/>
  <c r="X393" i="7"/>
  <c r="X330" i="7"/>
  <c r="W330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22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458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394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30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266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02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138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74" i="7"/>
  <c r="W267" i="7"/>
  <c r="X267" i="7"/>
  <c r="W268" i="7"/>
  <c r="O1715" i="1" s="1"/>
  <c r="X268" i="7"/>
  <c r="P3310" i="1" s="1"/>
  <c r="W269" i="7"/>
  <c r="O1716" i="1" s="1"/>
  <c r="X269" i="7"/>
  <c r="P3437" i="1" s="1"/>
  <c r="W270" i="7"/>
  <c r="X270" i="7"/>
  <c r="W271" i="7"/>
  <c r="O1526" i="1" s="1"/>
  <c r="X271" i="7"/>
  <c r="W272" i="7"/>
  <c r="X272" i="7"/>
  <c r="P1158" i="1" s="1"/>
  <c r="W273" i="7"/>
  <c r="O3908" i="1" s="1"/>
  <c r="X273" i="7"/>
  <c r="W274" i="7"/>
  <c r="X274" i="7"/>
  <c r="P3907" i="1" s="1"/>
  <c r="W275" i="7"/>
  <c r="X275" i="7"/>
  <c r="W276" i="7"/>
  <c r="O3494" i="1" s="1"/>
  <c r="X276" i="7"/>
  <c r="P3905" i="1" s="1"/>
  <c r="W277" i="7"/>
  <c r="X277" i="7"/>
  <c r="P1532" i="1" s="1"/>
  <c r="W278" i="7"/>
  <c r="X278" i="7"/>
  <c r="W279" i="7"/>
  <c r="X279" i="7"/>
  <c r="W280" i="7"/>
  <c r="O1535" i="1" s="1"/>
  <c r="X280" i="7"/>
  <c r="P3362" i="1" s="1"/>
  <c r="W281" i="7"/>
  <c r="O3900" i="1" s="1"/>
  <c r="X281" i="7"/>
  <c r="W282" i="7"/>
  <c r="X282" i="7"/>
  <c r="P1537" i="1" s="1"/>
  <c r="W283" i="7"/>
  <c r="O979" i="1" s="1"/>
  <c r="X283" i="7"/>
  <c r="W284" i="7"/>
  <c r="X284" i="7"/>
  <c r="P1347" i="1" s="1"/>
  <c r="W285" i="7"/>
  <c r="X285" i="7"/>
  <c r="P3357" i="1" s="1"/>
  <c r="W286" i="7"/>
  <c r="X286" i="7"/>
  <c r="P3228" i="1" s="1"/>
  <c r="W287" i="7"/>
  <c r="X287" i="7"/>
  <c r="P1542" i="1" s="1"/>
  <c r="W288" i="7"/>
  <c r="O3226" i="1" s="1"/>
  <c r="X288" i="7"/>
  <c r="P3482" i="1" s="1"/>
  <c r="W289" i="7"/>
  <c r="O1352" i="1" s="1"/>
  <c r="X289" i="7"/>
  <c r="P3225" i="1" s="1"/>
  <c r="W290" i="7"/>
  <c r="X290" i="7"/>
  <c r="P986" i="1" s="1"/>
  <c r="W291" i="7"/>
  <c r="O3223" i="1" s="1"/>
  <c r="X291" i="7"/>
  <c r="W292" i="7"/>
  <c r="X292" i="7"/>
  <c r="P3478" i="1" s="1"/>
  <c r="W293" i="7"/>
  <c r="X293" i="7"/>
  <c r="P3413" i="1" s="1"/>
  <c r="W294" i="7"/>
  <c r="X294" i="7"/>
  <c r="W295" i="7"/>
  <c r="O991" i="1" s="1"/>
  <c r="X295" i="7"/>
  <c r="W296" i="7"/>
  <c r="X296" i="7"/>
  <c r="P3474" i="1" s="1"/>
  <c r="W297" i="7"/>
  <c r="O993" i="1" s="1"/>
  <c r="X297" i="7"/>
  <c r="W298" i="7"/>
  <c r="X298" i="7"/>
  <c r="P1553" i="1" s="1"/>
  <c r="W299" i="7"/>
  <c r="O1554" i="1" s="1"/>
  <c r="X299" i="7"/>
  <c r="W300" i="7"/>
  <c r="X300" i="7"/>
  <c r="P3406" i="1" s="1"/>
  <c r="W301" i="7"/>
  <c r="X301" i="7"/>
  <c r="P3213" i="1" s="1"/>
  <c r="W302" i="7"/>
  <c r="X302" i="7"/>
  <c r="W303" i="7"/>
  <c r="X303" i="7"/>
  <c r="P1174" i="1" s="1"/>
  <c r="W304" i="7"/>
  <c r="X304" i="7"/>
  <c r="P998" i="1" s="1"/>
  <c r="W305" i="7"/>
  <c r="O3876" i="1" s="1"/>
  <c r="X305" i="7"/>
  <c r="P3401" i="1" s="1"/>
  <c r="W306" i="7"/>
  <c r="O3875" i="1" s="1"/>
  <c r="X306" i="7"/>
  <c r="P1561" i="1" s="1"/>
  <c r="W307" i="7"/>
  <c r="X307" i="7"/>
  <c r="W308" i="7"/>
  <c r="X308" i="7"/>
  <c r="P3873" i="1" s="1"/>
  <c r="W309" i="7"/>
  <c r="O3333" i="1" s="1"/>
  <c r="X309" i="7"/>
  <c r="P3269" i="1" s="1"/>
  <c r="W310" i="7"/>
  <c r="X310" i="7"/>
  <c r="P3268" i="1" s="1"/>
  <c r="W311" i="7"/>
  <c r="O1005" i="1" s="1"/>
  <c r="X311" i="7"/>
  <c r="W312" i="7"/>
  <c r="O3869" i="1" s="1"/>
  <c r="X312" i="7"/>
  <c r="P3266" i="1" s="1"/>
  <c r="W313" i="7"/>
  <c r="X313" i="7"/>
  <c r="P3265" i="1" s="1"/>
  <c r="W314" i="7"/>
  <c r="X314" i="7"/>
  <c r="P1185" i="1" s="1"/>
  <c r="W315" i="7"/>
  <c r="X315" i="7"/>
  <c r="W316" i="7"/>
  <c r="X316" i="7"/>
  <c r="P1379" i="1" s="1"/>
  <c r="W317" i="7"/>
  <c r="O3325" i="1" s="1"/>
  <c r="X317" i="7"/>
  <c r="W318" i="7"/>
  <c r="O3452" i="1" s="1"/>
  <c r="X318" i="7"/>
  <c r="W319" i="7"/>
  <c r="X319" i="7"/>
  <c r="P1190" i="1" s="1"/>
  <c r="W320" i="7"/>
  <c r="X320" i="7"/>
  <c r="P1014" i="1" s="1"/>
  <c r="W321" i="7"/>
  <c r="O3860" i="1" s="1"/>
  <c r="X321" i="7"/>
  <c r="W322" i="7"/>
  <c r="X322" i="7"/>
  <c r="P1577" i="1" s="1"/>
  <c r="W323" i="7"/>
  <c r="X323" i="7"/>
  <c r="W324" i="7"/>
  <c r="X324" i="7"/>
  <c r="P1195" i="1" s="1"/>
  <c r="W325" i="7"/>
  <c r="O1196" i="1" s="1"/>
  <c r="X325" i="7"/>
  <c r="P3253" i="1" s="1"/>
  <c r="W326" i="7"/>
  <c r="X326" i="7"/>
  <c r="P3855" i="1" s="1"/>
  <c r="W327" i="7"/>
  <c r="X327" i="7"/>
  <c r="W328" i="7"/>
  <c r="X328" i="7"/>
  <c r="P3186" i="1" s="1"/>
  <c r="W329" i="7"/>
  <c r="O3185" i="1" s="1"/>
  <c r="X329" i="7"/>
  <c r="P1584" i="1" s="1"/>
  <c r="X266" i="7"/>
  <c r="P3915" i="1" s="1"/>
  <c r="W266" i="7"/>
  <c r="O3915" i="1" s="1"/>
  <c r="W203" i="7"/>
  <c r="O4042" i="1" s="1"/>
  <c r="X203" i="7"/>
  <c r="P1721" i="1" s="1"/>
  <c r="W204" i="7"/>
  <c r="X204" i="7"/>
  <c r="W205" i="7"/>
  <c r="O2107" i="1" s="1"/>
  <c r="X205" i="7"/>
  <c r="P4040" i="1" s="1"/>
  <c r="W206" i="7"/>
  <c r="O1724" i="1" s="1"/>
  <c r="X206" i="7"/>
  <c r="P4039" i="1" s="1"/>
  <c r="W207" i="7"/>
  <c r="X207" i="7"/>
  <c r="P4038" i="1" s="1"/>
  <c r="W208" i="7"/>
  <c r="O1726" i="1" s="1"/>
  <c r="X208" i="7"/>
  <c r="W209" i="7"/>
  <c r="O1919" i="1" s="1"/>
  <c r="X209" i="7"/>
  <c r="P2111" i="1" s="1"/>
  <c r="W210" i="7"/>
  <c r="X210" i="7"/>
  <c r="W211" i="7"/>
  <c r="X211" i="7"/>
  <c r="W212" i="7"/>
  <c r="O2114" i="1" s="1"/>
  <c r="X212" i="7"/>
  <c r="W213" i="7"/>
  <c r="O2115" i="1" s="1"/>
  <c r="X213" i="7"/>
  <c r="P4032" i="1" s="1"/>
  <c r="W214" i="7"/>
  <c r="X214" i="7"/>
  <c r="W215" i="7"/>
  <c r="X215" i="7"/>
  <c r="P2117" i="1" s="1"/>
  <c r="W216" i="7"/>
  <c r="O1734" i="1" s="1"/>
  <c r="X216" i="7"/>
  <c r="W217" i="7"/>
  <c r="O4028" i="1" s="1"/>
  <c r="X217" i="7"/>
  <c r="P1735" i="1" s="1"/>
  <c r="W218" i="7"/>
  <c r="X218" i="7"/>
  <c r="W219" i="7"/>
  <c r="X219" i="7"/>
  <c r="P1929" i="1" s="1"/>
  <c r="W220" i="7"/>
  <c r="X220" i="7"/>
  <c r="P4025" i="1" s="1"/>
  <c r="W221" i="7"/>
  <c r="X221" i="7"/>
  <c r="W222" i="7"/>
  <c r="O2124" i="1" s="1"/>
  <c r="X222" i="7"/>
  <c r="P4023" i="1" s="1"/>
  <c r="W223" i="7"/>
  <c r="O1741" i="1" s="1"/>
  <c r="X223" i="7"/>
  <c r="P4022" i="1" s="1"/>
  <c r="W224" i="7"/>
  <c r="O1742" i="1" s="1"/>
  <c r="X224" i="7"/>
  <c r="P2126" i="1" s="1"/>
  <c r="W225" i="7"/>
  <c r="O4020" i="1" s="1"/>
  <c r="X225" i="7"/>
  <c r="P1935" i="1" s="1"/>
  <c r="W226" i="7"/>
  <c r="X226" i="7"/>
  <c r="W227" i="7"/>
  <c r="O4018" i="1" s="1"/>
  <c r="X227" i="7"/>
  <c r="W228" i="7"/>
  <c r="O1938" i="1" s="1"/>
  <c r="X228" i="7"/>
  <c r="P1746" i="1" s="1"/>
  <c r="W229" i="7"/>
  <c r="O4016" i="1" s="1"/>
  <c r="X229" i="7"/>
  <c r="W230" i="7"/>
  <c r="O1748" i="1" s="1"/>
  <c r="X230" i="7"/>
  <c r="P4015" i="1" s="1"/>
  <c r="W231" i="7"/>
  <c r="O1941" i="1" s="1"/>
  <c r="X231" i="7"/>
  <c r="P4014" i="1" s="1"/>
  <c r="W232" i="7"/>
  <c r="X232" i="7"/>
  <c r="P1750" i="1" s="1"/>
  <c r="W233" i="7"/>
  <c r="O4012" i="1" s="1"/>
  <c r="X233" i="7"/>
  <c r="W234" i="7"/>
  <c r="O1944" i="1" s="1"/>
  <c r="X234" i="7"/>
  <c r="P4011" i="1" s="1"/>
  <c r="W235" i="7"/>
  <c r="O1945" i="1" s="1"/>
  <c r="X235" i="7"/>
  <c r="P4010" i="1" s="1"/>
  <c r="W236" i="7"/>
  <c r="O1946" i="1" s="1"/>
  <c r="X236" i="7"/>
  <c r="P4009" i="1" s="1"/>
  <c r="W237" i="7"/>
  <c r="O1755" i="1" s="1"/>
  <c r="X237" i="7"/>
  <c r="W238" i="7"/>
  <c r="O1948" i="1" s="1"/>
  <c r="X238" i="7"/>
  <c r="P4007" i="1" s="1"/>
  <c r="W239" i="7"/>
  <c r="O1949" i="1" s="1"/>
  <c r="X239" i="7"/>
  <c r="P4006" i="1" s="1"/>
  <c r="W240" i="7"/>
  <c r="X240" i="7"/>
  <c r="W241" i="7"/>
  <c r="O4004" i="1" s="1"/>
  <c r="X241" i="7"/>
  <c r="W242" i="7"/>
  <c r="O4003" i="1" s="1"/>
  <c r="X242" i="7"/>
  <c r="W243" i="7"/>
  <c r="O4002" i="1" s="1"/>
  <c r="X243" i="7"/>
  <c r="W244" i="7"/>
  <c r="O4001" i="1" s="1"/>
  <c r="X244" i="7"/>
  <c r="W245" i="7"/>
  <c r="O4000" i="1" s="1"/>
  <c r="X245" i="7"/>
  <c r="W246" i="7"/>
  <c r="O1764" i="1" s="1"/>
  <c r="X246" i="7"/>
  <c r="W247" i="7"/>
  <c r="O3998" i="1" s="1"/>
  <c r="X247" i="7"/>
  <c r="W248" i="7"/>
  <c r="X248" i="7"/>
  <c r="W249" i="7"/>
  <c r="O3996" i="1" s="1"/>
  <c r="X249" i="7"/>
  <c r="P1959" i="1" s="1"/>
  <c r="W250" i="7"/>
  <c r="O1960" i="1" s="1"/>
  <c r="X250" i="7"/>
  <c r="W251" i="7"/>
  <c r="O1961" i="1" s="1"/>
  <c r="X251" i="7"/>
  <c r="W252" i="7"/>
  <c r="O1962" i="1" s="1"/>
  <c r="X252" i="7"/>
  <c r="P3993" i="1" s="1"/>
  <c r="W253" i="7"/>
  <c r="O3992" i="1" s="1"/>
  <c r="X253" i="7"/>
  <c r="W254" i="7"/>
  <c r="X254" i="7"/>
  <c r="W255" i="7"/>
  <c r="X255" i="7"/>
  <c r="W256" i="7"/>
  <c r="O1774" i="1" s="1"/>
  <c r="X256" i="7"/>
  <c r="W257" i="7"/>
  <c r="X257" i="7"/>
  <c r="W258" i="7"/>
  <c r="X258" i="7"/>
  <c r="W259" i="7"/>
  <c r="X259" i="7"/>
  <c r="P1777" i="1" s="1"/>
  <c r="W260" i="7"/>
  <c r="O1970" i="1" s="1"/>
  <c r="X260" i="7"/>
  <c r="P1778" i="1" s="1"/>
  <c r="W261" i="7"/>
  <c r="O3984" i="1" s="1"/>
  <c r="X261" i="7"/>
  <c r="W262" i="7"/>
  <c r="X262" i="7"/>
  <c r="W263" i="7"/>
  <c r="O3982" i="1" s="1"/>
  <c r="X263" i="7"/>
  <c r="P1781" i="1" s="1"/>
  <c r="W264" i="7"/>
  <c r="O1782" i="1" s="1"/>
  <c r="X264" i="7"/>
  <c r="W265" i="7"/>
  <c r="O1783" i="1" s="1"/>
  <c r="X265" i="7"/>
  <c r="P3980" i="1" s="1"/>
  <c r="X202" i="7"/>
  <c r="W202" i="7"/>
  <c r="O4043" i="1" s="1"/>
  <c r="W139" i="7"/>
  <c r="X139" i="7"/>
  <c r="P2132" i="1" s="1"/>
  <c r="W140" i="7"/>
  <c r="X140" i="7"/>
  <c r="P2133" i="1" s="1"/>
  <c r="W141" i="7"/>
  <c r="X141" i="7"/>
  <c r="P2134" i="1" s="1"/>
  <c r="W142" i="7"/>
  <c r="O2135" i="1" s="1"/>
  <c r="X142" i="7"/>
  <c r="W143" i="7"/>
  <c r="O2136" i="1" s="1"/>
  <c r="X143" i="7"/>
  <c r="W144" i="7"/>
  <c r="O2137" i="1" s="1"/>
  <c r="X144" i="7"/>
  <c r="W145" i="7"/>
  <c r="X145" i="7"/>
  <c r="P2138" i="1" s="1"/>
  <c r="W146" i="7"/>
  <c r="X146" i="7"/>
  <c r="P2139" i="1" s="1"/>
  <c r="W147" i="7"/>
  <c r="X147" i="7"/>
  <c r="P2140" i="1" s="1"/>
  <c r="W148" i="7"/>
  <c r="X148" i="7"/>
  <c r="P2141" i="1" s="1"/>
  <c r="W149" i="7"/>
  <c r="O2142" i="1" s="1"/>
  <c r="X149" i="7"/>
  <c r="W150" i="7"/>
  <c r="O2143" i="1" s="1"/>
  <c r="X150" i="7"/>
  <c r="W151" i="7"/>
  <c r="O2144" i="1" s="1"/>
  <c r="X151" i="7"/>
  <c r="W152" i="7"/>
  <c r="O2145" i="1" s="1"/>
  <c r="X152" i="7"/>
  <c r="W153" i="7"/>
  <c r="X153" i="7"/>
  <c r="P2146" i="1" s="1"/>
  <c r="W154" i="7"/>
  <c r="X154" i="7"/>
  <c r="P2147" i="1" s="1"/>
  <c r="W155" i="7"/>
  <c r="X155" i="7"/>
  <c r="P2148" i="1" s="1"/>
  <c r="W156" i="7"/>
  <c r="X156" i="7"/>
  <c r="P2149" i="1" s="1"/>
  <c r="W157" i="7"/>
  <c r="X157" i="7"/>
  <c r="P2150" i="1" s="1"/>
  <c r="W158" i="7"/>
  <c r="O2151" i="1" s="1"/>
  <c r="X158" i="7"/>
  <c r="W159" i="7"/>
  <c r="O2152" i="1" s="1"/>
  <c r="X159" i="7"/>
  <c r="W160" i="7"/>
  <c r="O2153" i="1" s="1"/>
  <c r="X160" i="7"/>
  <c r="W161" i="7"/>
  <c r="X161" i="7"/>
  <c r="P2154" i="1" s="1"/>
  <c r="W162" i="7"/>
  <c r="X162" i="7"/>
  <c r="P2155" i="1" s="1"/>
  <c r="W163" i="7"/>
  <c r="X163" i="7"/>
  <c r="P2156" i="1" s="1"/>
  <c r="W164" i="7"/>
  <c r="X164" i="7"/>
  <c r="P2157" i="1" s="1"/>
  <c r="W165" i="7"/>
  <c r="O2158" i="1" s="1"/>
  <c r="X165" i="7"/>
  <c r="W166" i="7"/>
  <c r="X166" i="7"/>
  <c r="W167" i="7"/>
  <c r="O2160" i="1" s="1"/>
  <c r="X167" i="7"/>
  <c r="W168" i="7"/>
  <c r="O2161" i="1" s="1"/>
  <c r="X168" i="7"/>
  <c r="W169" i="7"/>
  <c r="X169" i="7"/>
  <c r="W170" i="7"/>
  <c r="X170" i="7"/>
  <c r="W171" i="7"/>
  <c r="X171" i="7"/>
  <c r="W172" i="7"/>
  <c r="X172" i="7"/>
  <c r="W173" i="7"/>
  <c r="X173" i="7"/>
  <c r="W174" i="7"/>
  <c r="X174" i="7"/>
  <c r="W175" i="7"/>
  <c r="X175" i="7"/>
  <c r="W176" i="7"/>
  <c r="X176" i="7"/>
  <c r="W177" i="7"/>
  <c r="X177" i="7"/>
  <c r="W178" i="7"/>
  <c r="X178" i="7"/>
  <c r="W179" i="7"/>
  <c r="X179" i="7"/>
  <c r="W180" i="7"/>
  <c r="O3180" i="1" s="1"/>
  <c r="X180" i="7"/>
  <c r="W181" i="7"/>
  <c r="O3179" i="1" s="1"/>
  <c r="X181" i="7"/>
  <c r="W182" i="7"/>
  <c r="X182" i="7"/>
  <c r="P3178" i="1" s="1"/>
  <c r="W183" i="7"/>
  <c r="X183" i="7"/>
  <c r="P3177" i="1" s="1"/>
  <c r="W184" i="7"/>
  <c r="X184" i="7"/>
  <c r="W185" i="7"/>
  <c r="O3175" i="1" s="1"/>
  <c r="X185" i="7"/>
  <c r="W186" i="7"/>
  <c r="X186" i="7"/>
  <c r="W187" i="7"/>
  <c r="X187" i="7"/>
  <c r="W188" i="7"/>
  <c r="O3172" i="1" s="1"/>
  <c r="X188" i="7"/>
  <c r="W189" i="7"/>
  <c r="O3171" i="1" s="1"/>
  <c r="X189" i="7"/>
  <c r="W190" i="7"/>
  <c r="O3170" i="1" s="1"/>
  <c r="X190" i="7"/>
  <c r="W191" i="7"/>
  <c r="X191" i="7"/>
  <c r="W192" i="7"/>
  <c r="X192" i="7"/>
  <c r="W193" i="7"/>
  <c r="X193" i="7"/>
  <c r="P3167" i="1" s="1"/>
  <c r="W194" i="7"/>
  <c r="X194" i="7"/>
  <c r="W195" i="7"/>
  <c r="X195" i="7"/>
  <c r="W196" i="7"/>
  <c r="X196" i="7"/>
  <c r="W197" i="7"/>
  <c r="X197" i="7"/>
  <c r="W198" i="7"/>
  <c r="X198" i="7"/>
  <c r="P3162" i="1" s="1"/>
  <c r="W199" i="7"/>
  <c r="X199" i="7"/>
  <c r="W200" i="7"/>
  <c r="X200" i="7"/>
  <c r="W201" i="7"/>
  <c r="X201" i="7"/>
  <c r="X138" i="7"/>
  <c r="W138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P4259" i="1" s="1"/>
  <c r="X115" i="7"/>
  <c r="X116" i="7"/>
  <c r="X117" i="7"/>
  <c r="P4256" i="1" s="1"/>
  <c r="X118" i="7"/>
  <c r="P4255" i="1" s="1"/>
  <c r="X119" i="7"/>
  <c r="X120" i="7"/>
  <c r="P4253" i="1" s="1"/>
  <c r="X121" i="7"/>
  <c r="X122" i="7"/>
  <c r="X123" i="7"/>
  <c r="X124" i="7"/>
  <c r="X125" i="7"/>
  <c r="P4248" i="1" s="1"/>
  <c r="X126" i="7"/>
  <c r="P4247" i="1" s="1"/>
  <c r="X127" i="7"/>
  <c r="X128" i="7"/>
  <c r="P4245" i="1" s="1"/>
  <c r="X129" i="7"/>
  <c r="X130" i="7"/>
  <c r="P4243" i="1" s="1"/>
  <c r="X131" i="7"/>
  <c r="X132" i="7"/>
  <c r="X133" i="7"/>
  <c r="X134" i="7"/>
  <c r="P4239" i="1" s="1"/>
  <c r="X135" i="7"/>
  <c r="P4238" i="1" s="1"/>
  <c r="X136" i="7"/>
  <c r="P4237" i="1" s="1"/>
  <c r="X137" i="7"/>
  <c r="X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O4262" i="1" s="1"/>
  <c r="W112" i="7"/>
  <c r="W113" i="7"/>
  <c r="O4260" i="1" s="1"/>
  <c r="W114" i="7"/>
  <c r="W115" i="7"/>
  <c r="O4258" i="1" s="1"/>
  <c r="W116" i="7"/>
  <c r="O4257" i="1" s="1"/>
  <c r="W117" i="7"/>
  <c r="W118" i="7"/>
  <c r="W119" i="7"/>
  <c r="O4254" i="1" s="1"/>
  <c r="W120" i="7"/>
  <c r="W121" i="7"/>
  <c r="O4252" i="1" s="1"/>
  <c r="W122" i="7"/>
  <c r="O4251" i="1" s="1"/>
  <c r="W123" i="7"/>
  <c r="O4250" i="1" s="1"/>
  <c r="W124" i="7"/>
  <c r="O4249" i="1" s="1"/>
  <c r="W125" i="7"/>
  <c r="W126" i="7"/>
  <c r="W127" i="7"/>
  <c r="O4246" i="1" s="1"/>
  <c r="W128" i="7"/>
  <c r="W129" i="7"/>
  <c r="O4244" i="1" s="1"/>
  <c r="W130" i="7"/>
  <c r="W131" i="7"/>
  <c r="O4242" i="1" s="1"/>
  <c r="W132" i="7"/>
  <c r="O4241" i="1" s="1"/>
  <c r="W133" i="7"/>
  <c r="W134" i="7"/>
  <c r="O4239" i="1" s="1"/>
  <c r="W135" i="7"/>
  <c r="W136" i="7"/>
  <c r="W137" i="7"/>
  <c r="O4236" i="1" s="1"/>
  <c r="W74" i="7"/>
  <c r="P689" i="1"/>
  <c r="P697" i="1"/>
  <c r="P705" i="1"/>
  <c r="P713" i="1"/>
  <c r="P721" i="1"/>
  <c r="P729" i="1"/>
  <c r="P737" i="1"/>
  <c r="P745" i="1"/>
  <c r="P753" i="1"/>
  <c r="P761" i="1"/>
  <c r="P769" i="1"/>
  <c r="P777" i="1"/>
  <c r="P785" i="1"/>
  <c r="P793" i="1"/>
  <c r="P801" i="1"/>
  <c r="P809" i="1"/>
  <c r="P817" i="1"/>
  <c r="P833" i="1"/>
  <c r="P841" i="1"/>
  <c r="P849" i="1"/>
  <c r="P857" i="1"/>
  <c r="P865" i="1"/>
  <c r="P873" i="1"/>
  <c r="P881" i="1"/>
  <c r="P889" i="1"/>
  <c r="P897" i="1"/>
  <c r="P905" i="1"/>
  <c r="P913" i="1"/>
  <c r="P921" i="1"/>
  <c r="P929" i="1"/>
  <c r="P937" i="1"/>
  <c r="P945" i="1"/>
  <c r="P953" i="1"/>
  <c r="P961" i="1"/>
  <c r="Y9" i="7"/>
  <c r="Z9" i="7"/>
  <c r="AC9" i="7"/>
  <c r="AD9" i="7"/>
  <c r="AG9" i="7"/>
  <c r="AH9" i="7"/>
  <c r="AK9" i="7"/>
  <c r="AL9" i="7"/>
  <c r="AO9" i="7"/>
  <c r="AP9" i="7"/>
  <c r="AS9" i="7"/>
  <c r="AT9" i="7"/>
  <c r="AW9" i="7"/>
  <c r="AX9" i="7"/>
  <c r="BA9" i="7"/>
  <c r="BB9" i="7"/>
  <c r="Y10" i="7"/>
  <c r="Z10" i="7"/>
  <c r="AC10" i="7"/>
  <c r="AD10" i="7"/>
  <c r="AG10" i="7"/>
  <c r="AH10" i="7"/>
  <c r="AK10" i="7"/>
  <c r="AL10" i="7"/>
  <c r="AO10" i="7"/>
  <c r="AP10" i="7"/>
  <c r="AS10" i="7"/>
  <c r="AT10" i="7"/>
  <c r="AW10" i="7"/>
  <c r="AX10" i="7"/>
  <c r="BA10" i="7"/>
  <c r="BB10" i="7"/>
  <c r="Y11" i="7"/>
  <c r="Z11" i="7"/>
  <c r="AC11" i="7"/>
  <c r="AD11" i="7"/>
  <c r="AG11" i="7"/>
  <c r="AH11" i="7"/>
  <c r="AK11" i="7"/>
  <c r="AL11" i="7"/>
  <c r="AO11" i="7"/>
  <c r="AP11" i="7"/>
  <c r="AS11" i="7"/>
  <c r="AT11" i="7"/>
  <c r="AW11" i="7"/>
  <c r="AX11" i="7"/>
  <c r="BA11" i="7"/>
  <c r="BB11" i="7"/>
  <c r="Y12" i="7"/>
  <c r="Z12" i="7"/>
  <c r="AC12" i="7"/>
  <c r="AD12" i="7"/>
  <c r="AG12" i="7"/>
  <c r="AH12" i="7"/>
  <c r="AK12" i="7"/>
  <c r="AL12" i="7"/>
  <c r="AO12" i="7"/>
  <c r="AP12" i="7"/>
  <c r="AS12" i="7"/>
  <c r="AT12" i="7"/>
  <c r="AW12" i="7"/>
  <c r="AX12" i="7"/>
  <c r="BA12" i="7"/>
  <c r="BB12" i="7"/>
  <c r="Y13" i="7"/>
  <c r="Z13" i="7"/>
  <c r="AC13" i="7"/>
  <c r="AD13" i="7"/>
  <c r="AG13" i="7"/>
  <c r="AH13" i="7"/>
  <c r="AK13" i="7"/>
  <c r="AL13" i="7"/>
  <c r="AO13" i="7"/>
  <c r="AP13" i="7"/>
  <c r="AS13" i="7"/>
  <c r="AT13" i="7"/>
  <c r="AW13" i="7"/>
  <c r="AX13" i="7"/>
  <c r="BA13" i="7"/>
  <c r="BB13" i="7"/>
  <c r="Y14" i="7"/>
  <c r="Z14" i="7"/>
  <c r="AC14" i="7"/>
  <c r="AD14" i="7"/>
  <c r="AG14" i="7"/>
  <c r="AH14" i="7"/>
  <c r="AK14" i="7"/>
  <c r="AL14" i="7"/>
  <c r="AO14" i="7"/>
  <c r="AP14" i="7"/>
  <c r="AS14" i="7"/>
  <c r="AT14" i="7"/>
  <c r="AW14" i="7"/>
  <c r="AX14" i="7"/>
  <c r="BA14" i="7"/>
  <c r="BB14" i="7"/>
  <c r="Y15" i="7"/>
  <c r="Z15" i="7"/>
  <c r="AC15" i="7"/>
  <c r="AD15" i="7"/>
  <c r="AG15" i="7"/>
  <c r="AH15" i="7"/>
  <c r="AK15" i="7"/>
  <c r="AL15" i="7"/>
  <c r="AO15" i="7"/>
  <c r="AP15" i="7"/>
  <c r="AS15" i="7"/>
  <c r="AT15" i="7"/>
  <c r="AW15" i="7"/>
  <c r="AX15" i="7"/>
  <c r="BA15" i="7"/>
  <c r="BB15" i="7"/>
  <c r="Y16" i="7"/>
  <c r="Z16" i="7"/>
  <c r="AC16" i="7"/>
  <c r="AD16" i="7"/>
  <c r="AG16" i="7"/>
  <c r="AH16" i="7"/>
  <c r="AK16" i="7"/>
  <c r="AL16" i="7"/>
  <c r="AO16" i="7"/>
  <c r="AP16" i="7"/>
  <c r="AS16" i="7"/>
  <c r="AT16" i="7"/>
  <c r="AW16" i="7"/>
  <c r="AX16" i="7"/>
  <c r="BA16" i="7"/>
  <c r="BB16" i="7"/>
  <c r="Y17" i="7"/>
  <c r="Z17" i="7"/>
  <c r="AC17" i="7"/>
  <c r="AD17" i="7"/>
  <c r="AG17" i="7"/>
  <c r="AH17" i="7"/>
  <c r="AK17" i="7"/>
  <c r="AL17" i="7"/>
  <c r="AO17" i="7"/>
  <c r="AP17" i="7"/>
  <c r="AS17" i="7"/>
  <c r="AT17" i="7"/>
  <c r="AW17" i="7"/>
  <c r="AX17" i="7"/>
  <c r="BA17" i="7"/>
  <c r="BB17" i="7"/>
  <c r="Y18" i="7"/>
  <c r="Z18" i="7"/>
  <c r="AC18" i="7"/>
  <c r="AD18" i="7"/>
  <c r="AG18" i="7"/>
  <c r="AH18" i="7"/>
  <c r="AK18" i="7"/>
  <c r="AL18" i="7"/>
  <c r="AO18" i="7"/>
  <c r="AP18" i="7"/>
  <c r="AS18" i="7"/>
  <c r="AT18" i="7"/>
  <c r="AW18" i="7"/>
  <c r="AX18" i="7"/>
  <c r="BA18" i="7"/>
  <c r="BB18" i="7"/>
  <c r="Y19" i="7"/>
  <c r="Z19" i="7"/>
  <c r="AC19" i="7"/>
  <c r="AD19" i="7"/>
  <c r="AG19" i="7"/>
  <c r="AH19" i="7"/>
  <c r="AK19" i="7"/>
  <c r="AL19" i="7"/>
  <c r="AO19" i="7"/>
  <c r="AP19" i="7"/>
  <c r="AS19" i="7"/>
  <c r="AT19" i="7"/>
  <c r="AW19" i="7"/>
  <c r="AX19" i="7"/>
  <c r="BA19" i="7"/>
  <c r="BB19" i="7"/>
  <c r="Y20" i="7"/>
  <c r="Z20" i="7"/>
  <c r="AC20" i="7"/>
  <c r="AD20" i="7"/>
  <c r="AG20" i="7"/>
  <c r="AH20" i="7"/>
  <c r="AK20" i="7"/>
  <c r="AL20" i="7"/>
  <c r="AO20" i="7"/>
  <c r="AP20" i="7"/>
  <c r="AS20" i="7"/>
  <c r="AT20" i="7"/>
  <c r="AW20" i="7"/>
  <c r="AX20" i="7"/>
  <c r="BA20" i="7"/>
  <c r="BB20" i="7"/>
  <c r="Y21" i="7"/>
  <c r="Z21" i="7"/>
  <c r="AC21" i="7"/>
  <c r="AD21" i="7"/>
  <c r="AG21" i="7"/>
  <c r="AH21" i="7"/>
  <c r="AK21" i="7"/>
  <c r="AL21" i="7"/>
  <c r="AO21" i="7"/>
  <c r="AP21" i="7"/>
  <c r="AS21" i="7"/>
  <c r="AT21" i="7"/>
  <c r="AW21" i="7"/>
  <c r="AX21" i="7"/>
  <c r="BA21" i="7"/>
  <c r="BB21" i="7"/>
  <c r="Y22" i="7"/>
  <c r="Z22" i="7"/>
  <c r="AC22" i="7"/>
  <c r="AD22" i="7"/>
  <c r="AG22" i="7"/>
  <c r="AH22" i="7"/>
  <c r="AK22" i="7"/>
  <c r="AL22" i="7"/>
  <c r="AO22" i="7"/>
  <c r="AP22" i="7"/>
  <c r="AS22" i="7"/>
  <c r="AT22" i="7"/>
  <c r="AW22" i="7"/>
  <c r="AX22" i="7"/>
  <c r="BA22" i="7"/>
  <c r="BB22" i="7"/>
  <c r="Y23" i="7"/>
  <c r="Z23" i="7"/>
  <c r="AC23" i="7"/>
  <c r="AD23" i="7"/>
  <c r="AG23" i="7"/>
  <c r="AH23" i="7"/>
  <c r="AK23" i="7"/>
  <c r="AL23" i="7"/>
  <c r="AO23" i="7"/>
  <c r="AP23" i="7"/>
  <c r="AS23" i="7"/>
  <c r="AT23" i="7"/>
  <c r="AW23" i="7"/>
  <c r="AX23" i="7"/>
  <c r="BA23" i="7"/>
  <c r="BB23" i="7"/>
  <c r="Y24" i="7"/>
  <c r="Z24" i="7"/>
  <c r="AC24" i="7"/>
  <c r="AD24" i="7"/>
  <c r="AG24" i="7"/>
  <c r="AH24" i="7"/>
  <c r="AK24" i="7"/>
  <c r="AL24" i="7"/>
  <c r="AO24" i="7"/>
  <c r="AP24" i="7"/>
  <c r="AS24" i="7"/>
  <c r="AT24" i="7"/>
  <c r="AW24" i="7"/>
  <c r="AX24" i="7"/>
  <c r="BA24" i="7"/>
  <c r="BB24" i="7"/>
  <c r="Y25" i="7"/>
  <c r="Z25" i="7"/>
  <c r="AC25" i="7"/>
  <c r="AD25" i="7"/>
  <c r="AG25" i="7"/>
  <c r="AH25" i="7"/>
  <c r="AK25" i="7"/>
  <c r="AL25" i="7"/>
  <c r="AO25" i="7"/>
  <c r="AP25" i="7"/>
  <c r="AS25" i="7"/>
  <c r="AT25" i="7"/>
  <c r="AW25" i="7"/>
  <c r="AX25" i="7"/>
  <c r="BA25" i="7"/>
  <c r="BB25" i="7"/>
  <c r="Y26" i="7"/>
  <c r="Z26" i="7"/>
  <c r="AC26" i="7"/>
  <c r="AD26" i="7"/>
  <c r="AG26" i="7"/>
  <c r="AH26" i="7"/>
  <c r="AK26" i="7"/>
  <c r="AL26" i="7"/>
  <c r="AO26" i="7"/>
  <c r="AP26" i="7"/>
  <c r="AS26" i="7"/>
  <c r="AT26" i="7"/>
  <c r="AW26" i="7"/>
  <c r="AX26" i="7"/>
  <c r="BA26" i="7"/>
  <c r="BB26" i="7"/>
  <c r="Y27" i="7"/>
  <c r="Z27" i="7"/>
  <c r="AC27" i="7"/>
  <c r="AD27" i="7"/>
  <c r="AG27" i="7"/>
  <c r="AH27" i="7"/>
  <c r="AK27" i="7"/>
  <c r="AL27" i="7"/>
  <c r="AO27" i="7"/>
  <c r="AP27" i="7"/>
  <c r="AS27" i="7"/>
  <c r="AT27" i="7"/>
  <c r="AW27" i="7"/>
  <c r="AX27" i="7"/>
  <c r="BA27" i="7"/>
  <c r="BB27" i="7"/>
  <c r="Y28" i="7"/>
  <c r="Z28" i="7"/>
  <c r="AC28" i="7"/>
  <c r="AD28" i="7"/>
  <c r="AG28" i="7"/>
  <c r="AH28" i="7"/>
  <c r="AK28" i="7"/>
  <c r="AL28" i="7"/>
  <c r="AO28" i="7"/>
  <c r="AP28" i="7"/>
  <c r="AS28" i="7"/>
  <c r="AT28" i="7"/>
  <c r="AW28" i="7"/>
  <c r="AX28" i="7"/>
  <c r="BA28" i="7"/>
  <c r="BB28" i="7"/>
  <c r="Y29" i="7"/>
  <c r="Z29" i="7"/>
  <c r="AC29" i="7"/>
  <c r="AD29" i="7"/>
  <c r="AG29" i="7"/>
  <c r="AH29" i="7"/>
  <c r="AK29" i="7"/>
  <c r="AL29" i="7"/>
  <c r="AO29" i="7"/>
  <c r="AP29" i="7"/>
  <c r="AS29" i="7"/>
  <c r="AT29" i="7"/>
  <c r="AW29" i="7"/>
  <c r="AX29" i="7"/>
  <c r="BA29" i="7"/>
  <c r="BB29" i="7"/>
  <c r="Y30" i="7"/>
  <c r="Z30" i="7"/>
  <c r="AC30" i="7"/>
  <c r="AD30" i="7"/>
  <c r="AG30" i="7"/>
  <c r="AH30" i="7"/>
  <c r="AK30" i="7"/>
  <c r="AL30" i="7"/>
  <c r="AO30" i="7"/>
  <c r="AP30" i="7"/>
  <c r="AS30" i="7"/>
  <c r="AT30" i="7"/>
  <c r="AW30" i="7"/>
  <c r="AX30" i="7"/>
  <c r="BA30" i="7"/>
  <c r="BB30" i="7"/>
  <c r="Y31" i="7"/>
  <c r="Z31" i="7"/>
  <c r="AC31" i="7"/>
  <c r="AD31" i="7"/>
  <c r="AG31" i="7"/>
  <c r="AH31" i="7"/>
  <c r="AK31" i="7"/>
  <c r="AL31" i="7"/>
  <c r="AO31" i="7"/>
  <c r="AP31" i="7"/>
  <c r="AS31" i="7"/>
  <c r="AT31" i="7"/>
  <c r="AW31" i="7"/>
  <c r="AX31" i="7"/>
  <c r="BA31" i="7"/>
  <c r="BB31" i="7"/>
  <c r="Y32" i="7"/>
  <c r="Z32" i="7"/>
  <c r="AC32" i="7"/>
  <c r="AD32" i="7"/>
  <c r="AG32" i="7"/>
  <c r="AH32" i="7"/>
  <c r="AK32" i="7"/>
  <c r="AL32" i="7"/>
  <c r="AO32" i="7"/>
  <c r="AP32" i="7"/>
  <c r="AS32" i="7"/>
  <c r="AT32" i="7"/>
  <c r="AW32" i="7"/>
  <c r="AX32" i="7"/>
  <c r="BA32" i="7"/>
  <c r="BB32" i="7"/>
  <c r="Y33" i="7"/>
  <c r="Z33" i="7"/>
  <c r="AC33" i="7"/>
  <c r="AD33" i="7"/>
  <c r="AG33" i="7"/>
  <c r="AH33" i="7"/>
  <c r="AK33" i="7"/>
  <c r="AL33" i="7"/>
  <c r="AO33" i="7"/>
  <c r="AP33" i="7"/>
  <c r="AS33" i="7"/>
  <c r="AT33" i="7"/>
  <c r="AW33" i="7"/>
  <c r="AX33" i="7"/>
  <c r="BA33" i="7"/>
  <c r="BB33" i="7"/>
  <c r="Y34" i="7"/>
  <c r="Z34" i="7"/>
  <c r="AC34" i="7"/>
  <c r="AD34" i="7"/>
  <c r="AG34" i="7"/>
  <c r="AH34" i="7"/>
  <c r="AK34" i="7"/>
  <c r="AL34" i="7"/>
  <c r="AO34" i="7"/>
  <c r="AP34" i="7"/>
  <c r="AS34" i="7"/>
  <c r="AT34" i="7"/>
  <c r="AW34" i="7"/>
  <c r="AX34" i="7"/>
  <c r="BA34" i="7"/>
  <c r="BB34" i="7"/>
  <c r="Y35" i="7"/>
  <c r="Z35" i="7"/>
  <c r="AC35" i="7"/>
  <c r="AD35" i="7"/>
  <c r="AG35" i="7"/>
  <c r="AH35" i="7"/>
  <c r="AK35" i="7"/>
  <c r="AL35" i="7"/>
  <c r="AO35" i="7"/>
  <c r="AP35" i="7"/>
  <c r="AS35" i="7"/>
  <c r="AT35" i="7"/>
  <c r="AW35" i="7"/>
  <c r="AX35" i="7"/>
  <c r="BA35" i="7"/>
  <c r="BB35" i="7"/>
  <c r="Y36" i="7"/>
  <c r="Z36" i="7"/>
  <c r="AC36" i="7"/>
  <c r="AD36" i="7"/>
  <c r="AG36" i="7"/>
  <c r="AH36" i="7"/>
  <c r="AK36" i="7"/>
  <c r="AL36" i="7"/>
  <c r="AO36" i="7"/>
  <c r="AP36" i="7"/>
  <c r="AS36" i="7"/>
  <c r="AT36" i="7"/>
  <c r="AW36" i="7"/>
  <c r="AX36" i="7"/>
  <c r="BA36" i="7"/>
  <c r="BB36" i="7"/>
  <c r="Y37" i="7"/>
  <c r="Z37" i="7"/>
  <c r="AC37" i="7"/>
  <c r="AD37" i="7"/>
  <c r="AG37" i="7"/>
  <c r="AH37" i="7"/>
  <c r="AK37" i="7"/>
  <c r="AL37" i="7"/>
  <c r="AO37" i="7"/>
  <c r="AP37" i="7"/>
  <c r="AS37" i="7"/>
  <c r="AT37" i="7"/>
  <c r="AW37" i="7"/>
  <c r="AX37" i="7"/>
  <c r="BA37" i="7"/>
  <c r="BB37" i="7"/>
  <c r="Y38" i="7"/>
  <c r="Z38" i="7"/>
  <c r="AC38" i="7"/>
  <c r="AD38" i="7"/>
  <c r="AG38" i="7"/>
  <c r="AH38" i="7"/>
  <c r="AK38" i="7"/>
  <c r="AL38" i="7"/>
  <c r="AO38" i="7"/>
  <c r="AP38" i="7"/>
  <c r="AS38" i="7"/>
  <c r="AT38" i="7"/>
  <c r="AW38" i="7"/>
  <c r="AX38" i="7"/>
  <c r="BA38" i="7"/>
  <c r="BB38" i="7"/>
  <c r="Y39" i="7"/>
  <c r="Z39" i="7"/>
  <c r="AC39" i="7"/>
  <c r="AD39" i="7"/>
  <c r="AG39" i="7"/>
  <c r="AH39" i="7"/>
  <c r="AK39" i="7"/>
  <c r="AL39" i="7"/>
  <c r="AO39" i="7"/>
  <c r="AP39" i="7"/>
  <c r="AS39" i="7"/>
  <c r="AT39" i="7"/>
  <c r="AW39" i="7"/>
  <c r="AX39" i="7"/>
  <c r="BA39" i="7"/>
  <c r="BB39" i="7"/>
  <c r="Y40" i="7"/>
  <c r="Z40" i="7"/>
  <c r="AC40" i="7"/>
  <c r="AD40" i="7"/>
  <c r="AG40" i="7"/>
  <c r="AH40" i="7"/>
  <c r="AK40" i="7"/>
  <c r="AL40" i="7"/>
  <c r="AO40" i="7"/>
  <c r="AP40" i="7"/>
  <c r="AS40" i="7"/>
  <c r="AT40" i="7"/>
  <c r="AW40" i="7"/>
  <c r="AX40" i="7"/>
  <c r="BA40" i="7"/>
  <c r="BB40" i="7"/>
  <c r="Y41" i="7"/>
  <c r="Z41" i="7"/>
  <c r="AC41" i="7"/>
  <c r="AD41" i="7"/>
  <c r="AG41" i="7"/>
  <c r="AH41" i="7"/>
  <c r="AK41" i="7"/>
  <c r="AL41" i="7"/>
  <c r="AO41" i="7"/>
  <c r="AP41" i="7"/>
  <c r="AS41" i="7"/>
  <c r="AT41" i="7"/>
  <c r="AW41" i="7"/>
  <c r="AX41" i="7"/>
  <c r="BA41" i="7"/>
  <c r="BB41" i="7"/>
  <c r="Y42" i="7"/>
  <c r="Z42" i="7"/>
  <c r="AC42" i="7"/>
  <c r="AD42" i="7"/>
  <c r="AG42" i="7"/>
  <c r="AH42" i="7"/>
  <c r="AK42" i="7"/>
  <c r="AL42" i="7"/>
  <c r="AO42" i="7"/>
  <c r="AP42" i="7"/>
  <c r="AS42" i="7"/>
  <c r="AT42" i="7"/>
  <c r="AW42" i="7"/>
  <c r="AX42" i="7"/>
  <c r="BA42" i="7"/>
  <c r="BB42" i="7"/>
  <c r="Y43" i="7"/>
  <c r="Z43" i="7"/>
  <c r="AC43" i="7"/>
  <c r="AD43" i="7"/>
  <c r="AG43" i="7"/>
  <c r="AH43" i="7"/>
  <c r="AK43" i="7"/>
  <c r="AL43" i="7"/>
  <c r="AO43" i="7"/>
  <c r="AP43" i="7"/>
  <c r="AS43" i="7"/>
  <c r="AT43" i="7"/>
  <c r="AW43" i="7"/>
  <c r="AX43" i="7"/>
  <c r="BA43" i="7"/>
  <c r="BB43" i="7"/>
  <c r="Y44" i="7"/>
  <c r="Z44" i="7"/>
  <c r="AC44" i="7"/>
  <c r="AD44" i="7"/>
  <c r="AG44" i="7"/>
  <c r="AH44" i="7"/>
  <c r="AK44" i="7"/>
  <c r="AL44" i="7"/>
  <c r="AO44" i="7"/>
  <c r="AP44" i="7"/>
  <c r="AS44" i="7"/>
  <c r="AT44" i="7"/>
  <c r="AW44" i="7"/>
  <c r="AX44" i="7"/>
  <c r="BA44" i="7"/>
  <c r="BB44" i="7"/>
  <c r="Y45" i="7"/>
  <c r="Z45" i="7"/>
  <c r="AC45" i="7"/>
  <c r="AD45" i="7"/>
  <c r="AG45" i="7"/>
  <c r="AH45" i="7"/>
  <c r="AK45" i="7"/>
  <c r="AL45" i="7"/>
  <c r="AO45" i="7"/>
  <c r="AP45" i="7"/>
  <c r="AS45" i="7"/>
  <c r="AT45" i="7"/>
  <c r="AW45" i="7"/>
  <c r="AX45" i="7"/>
  <c r="BA45" i="7"/>
  <c r="BB45" i="7"/>
  <c r="Y46" i="7"/>
  <c r="Z46" i="7"/>
  <c r="AC46" i="7"/>
  <c r="AD46" i="7"/>
  <c r="AG46" i="7"/>
  <c r="AH46" i="7"/>
  <c r="AK46" i="7"/>
  <c r="AL46" i="7"/>
  <c r="AO46" i="7"/>
  <c r="AP46" i="7"/>
  <c r="AS46" i="7"/>
  <c r="AT46" i="7"/>
  <c r="AW46" i="7"/>
  <c r="AX46" i="7"/>
  <c r="BA46" i="7"/>
  <c r="BB46" i="7"/>
  <c r="Y47" i="7"/>
  <c r="Z47" i="7"/>
  <c r="AC47" i="7"/>
  <c r="AD47" i="7"/>
  <c r="AG47" i="7"/>
  <c r="AH47" i="7"/>
  <c r="AK47" i="7"/>
  <c r="AL47" i="7"/>
  <c r="AO47" i="7"/>
  <c r="AP47" i="7"/>
  <c r="AS47" i="7"/>
  <c r="AT47" i="7"/>
  <c r="AW47" i="7"/>
  <c r="AX47" i="7"/>
  <c r="BA47" i="7"/>
  <c r="BB47" i="7"/>
  <c r="Y48" i="7"/>
  <c r="Z48" i="7"/>
  <c r="AC48" i="7"/>
  <c r="AD48" i="7"/>
  <c r="AG48" i="7"/>
  <c r="AH48" i="7"/>
  <c r="AK48" i="7"/>
  <c r="AL48" i="7"/>
  <c r="AO48" i="7"/>
  <c r="AP48" i="7"/>
  <c r="AS48" i="7"/>
  <c r="AT48" i="7"/>
  <c r="AW48" i="7"/>
  <c r="AX48" i="7"/>
  <c r="BA48" i="7"/>
  <c r="BB48" i="7"/>
  <c r="Y49" i="7"/>
  <c r="Z49" i="7"/>
  <c r="AC49" i="7"/>
  <c r="AD49" i="7"/>
  <c r="AG49" i="7"/>
  <c r="AH49" i="7"/>
  <c r="AK49" i="7"/>
  <c r="AL49" i="7"/>
  <c r="AO49" i="7"/>
  <c r="AP49" i="7"/>
  <c r="AS49" i="7"/>
  <c r="AT49" i="7"/>
  <c r="AW49" i="7"/>
  <c r="AX49" i="7"/>
  <c r="BA49" i="7"/>
  <c r="BB49" i="7"/>
  <c r="Y50" i="7"/>
  <c r="Z50" i="7"/>
  <c r="AC50" i="7"/>
  <c r="AD50" i="7"/>
  <c r="AG50" i="7"/>
  <c r="AH50" i="7"/>
  <c r="AK50" i="7"/>
  <c r="AL50" i="7"/>
  <c r="AO50" i="7"/>
  <c r="AP50" i="7"/>
  <c r="AS50" i="7"/>
  <c r="AT50" i="7"/>
  <c r="AW50" i="7"/>
  <c r="AX50" i="7"/>
  <c r="BA50" i="7"/>
  <c r="BB50" i="7"/>
  <c r="Y51" i="7"/>
  <c r="Z51" i="7"/>
  <c r="AC51" i="7"/>
  <c r="AD51" i="7"/>
  <c r="AG51" i="7"/>
  <c r="AH51" i="7"/>
  <c r="AK51" i="7"/>
  <c r="AL51" i="7"/>
  <c r="AO51" i="7"/>
  <c r="AP51" i="7"/>
  <c r="AS51" i="7"/>
  <c r="AT51" i="7"/>
  <c r="AW51" i="7"/>
  <c r="AX51" i="7"/>
  <c r="BA51" i="7"/>
  <c r="BB51" i="7"/>
  <c r="Y52" i="7"/>
  <c r="Z52" i="7"/>
  <c r="AC52" i="7"/>
  <c r="AD52" i="7"/>
  <c r="AG52" i="7"/>
  <c r="AH52" i="7"/>
  <c r="AK52" i="7"/>
  <c r="AL52" i="7"/>
  <c r="AO52" i="7"/>
  <c r="AP52" i="7"/>
  <c r="AS52" i="7"/>
  <c r="AT52" i="7"/>
  <c r="AW52" i="7"/>
  <c r="AX52" i="7"/>
  <c r="BA52" i="7"/>
  <c r="BB52" i="7"/>
  <c r="Y53" i="7"/>
  <c r="Z53" i="7"/>
  <c r="AC53" i="7"/>
  <c r="AD53" i="7"/>
  <c r="AG53" i="7"/>
  <c r="AH53" i="7"/>
  <c r="AK53" i="7"/>
  <c r="AL53" i="7"/>
  <c r="AO53" i="7"/>
  <c r="AP53" i="7"/>
  <c r="AS53" i="7"/>
  <c r="AT53" i="7"/>
  <c r="AW53" i="7"/>
  <c r="AX53" i="7"/>
  <c r="BA53" i="7"/>
  <c r="BB53" i="7"/>
  <c r="Y54" i="7"/>
  <c r="Z54" i="7"/>
  <c r="AC54" i="7"/>
  <c r="AD54" i="7"/>
  <c r="AG54" i="7"/>
  <c r="AH54" i="7"/>
  <c r="AK54" i="7"/>
  <c r="AL54" i="7"/>
  <c r="AO54" i="7"/>
  <c r="AP54" i="7"/>
  <c r="AS54" i="7"/>
  <c r="AT54" i="7"/>
  <c r="AW54" i="7"/>
  <c r="AX54" i="7"/>
  <c r="BA54" i="7"/>
  <c r="BB54" i="7"/>
  <c r="Y55" i="7"/>
  <c r="Z55" i="7"/>
  <c r="AC55" i="7"/>
  <c r="AD55" i="7"/>
  <c r="AG55" i="7"/>
  <c r="AH55" i="7"/>
  <c r="AK55" i="7"/>
  <c r="AL55" i="7"/>
  <c r="AO55" i="7"/>
  <c r="AP55" i="7"/>
  <c r="AS55" i="7"/>
  <c r="AT55" i="7"/>
  <c r="AW55" i="7"/>
  <c r="AX55" i="7"/>
  <c r="BA55" i="7"/>
  <c r="BB55" i="7"/>
  <c r="Y56" i="7"/>
  <c r="Z56" i="7"/>
  <c r="AC56" i="7"/>
  <c r="AD56" i="7"/>
  <c r="AG56" i="7"/>
  <c r="AH56" i="7"/>
  <c r="AK56" i="7"/>
  <c r="AL56" i="7"/>
  <c r="AO56" i="7"/>
  <c r="AP56" i="7"/>
  <c r="AS56" i="7"/>
  <c r="AT56" i="7"/>
  <c r="AW56" i="7"/>
  <c r="AX56" i="7"/>
  <c r="BA56" i="7"/>
  <c r="BB56" i="7"/>
  <c r="Y57" i="7"/>
  <c r="Z57" i="7"/>
  <c r="AC57" i="7"/>
  <c r="AD57" i="7"/>
  <c r="AG57" i="7"/>
  <c r="AH57" i="7"/>
  <c r="AK57" i="7"/>
  <c r="AL57" i="7"/>
  <c r="AO57" i="7"/>
  <c r="AP57" i="7"/>
  <c r="AS57" i="7"/>
  <c r="AT57" i="7"/>
  <c r="AW57" i="7"/>
  <c r="AX57" i="7"/>
  <c r="BA57" i="7"/>
  <c r="BB57" i="7"/>
  <c r="Y58" i="7"/>
  <c r="Z58" i="7"/>
  <c r="AC58" i="7"/>
  <c r="AD58" i="7"/>
  <c r="AG58" i="7"/>
  <c r="AH58" i="7"/>
  <c r="AK58" i="7"/>
  <c r="AL58" i="7"/>
  <c r="AO58" i="7"/>
  <c r="AP58" i="7"/>
  <c r="AS58" i="7"/>
  <c r="AT58" i="7"/>
  <c r="AW58" i="7"/>
  <c r="AX58" i="7"/>
  <c r="BA58" i="7"/>
  <c r="BB58" i="7"/>
  <c r="Y59" i="7"/>
  <c r="Z59" i="7"/>
  <c r="AC59" i="7"/>
  <c r="AD59" i="7"/>
  <c r="AG59" i="7"/>
  <c r="AH59" i="7"/>
  <c r="AK59" i="7"/>
  <c r="AL59" i="7"/>
  <c r="AO59" i="7"/>
  <c r="AP59" i="7"/>
  <c r="AS59" i="7"/>
  <c r="AT59" i="7"/>
  <c r="AW59" i="7"/>
  <c r="AX59" i="7"/>
  <c r="BA59" i="7"/>
  <c r="BB59" i="7"/>
  <c r="Y60" i="7"/>
  <c r="Z60" i="7"/>
  <c r="AC60" i="7"/>
  <c r="AD60" i="7"/>
  <c r="AG60" i="7"/>
  <c r="AH60" i="7"/>
  <c r="AK60" i="7"/>
  <c r="AL60" i="7"/>
  <c r="AO60" i="7"/>
  <c r="AP60" i="7"/>
  <c r="AS60" i="7"/>
  <c r="AT60" i="7"/>
  <c r="AW60" i="7"/>
  <c r="AX60" i="7"/>
  <c r="BA60" i="7"/>
  <c r="BB60" i="7"/>
  <c r="Y61" i="7"/>
  <c r="Z61" i="7"/>
  <c r="AC61" i="7"/>
  <c r="AD61" i="7"/>
  <c r="AG61" i="7"/>
  <c r="AH61" i="7"/>
  <c r="AK61" i="7"/>
  <c r="AL61" i="7"/>
  <c r="AO61" i="7"/>
  <c r="AP61" i="7"/>
  <c r="AS61" i="7"/>
  <c r="AT61" i="7"/>
  <c r="AW61" i="7"/>
  <c r="AX61" i="7"/>
  <c r="BA61" i="7"/>
  <c r="BB61" i="7"/>
  <c r="Y62" i="7"/>
  <c r="Z62" i="7"/>
  <c r="AC62" i="7"/>
  <c r="AD62" i="7"/>
  <c r="AG62" i="7"/>
  <c r="AH62" i="7"/>
  <c r="AK62" i="7"/>
  <c r="AL62" i="7"/>
  <c r="AO62" i="7"/>
  <c r="AP62" i="7"/>
  <c r="AS62" i="7"/>
  <c r="AT62" i="7"/>
  <c r="AW62" i="7"/>
  <c r="AX62" i="7"/>
  <c r="BA62" i="7"/>
  <c r="BB62" i="7"/>
  <c r="Y63" i="7"/>
  <c r="Z63" i="7"/>
  <c r="AC63" i="7"/>
  <c r="AD63" i="7"/>
  <c r="AG63" i="7"/>
  <c r="AH63" i="7"/>
  <c r="AK63" i="7"/>
  <c r="AL63" i="7"/>
  <c r="AO63" i="7"/>
  <c r="AP63" i="7"/>
  <c r="AS63" i="7"/>
  <c r="AT63" i="7"/>
  <c r="AW63" i="7"/>
  <c r="AX63" i="7"/>
  <c r="BA63" i="7"/>
  <c r="BB63" i="7"/>
  <c r="Y64" i="7"/>
  <c r="Z64" i="7"/>
  <c r="AC64" i="7"/>
  <c r="AD64" i="7"/>
  <c r="AG64" i="7"/>
  <c r="AH64" i="7"/>
  <c r="AK64" i="7"/>
  <c r="AL64" i="7"/>
  <c r="AO64" i="7"/>
  <c r="AP64" i="7"/>
  <c r="AS64" i="7"/>
  <c r="AT64" i="7"/>
  <c r="AW64" i="7"/>
  <c r="AX64" i="7"/>
  <c r="BA64" i="7"/>
  <c r="BB64" i="7"/>
  <c r="Y65" i="7"/>
  <c r="Z65" i="7"/>
  <c r="AC65" i="7"/>
  <c r="AD65" i="7"/>
  <c r="AG65" i="7"/>
  <c r="AH65" i="7"/>
  <c r="AK65" i="7"/>
  <c r="AL65" i="7"/>
  <c r="AO65" i="7"/>
  <c r="AP65" i="7"/>
  <c r="AS65" i="7"/>
  <c r="AT65" i="7"/>
  <c r="AW65" i="7"/>
  <c r="AX65" i="7"/>
  <c r="BA65" i="7"/>
  <c r="BB65" i="7"/>
  <c r="Y66" i="7"/>
  <c r="Z66" i="7"/>
  <c r="AC66" i="7"/>
  <c r="AD66" i="7"/>
  <c r="AG66" i="7"/>
  <c r="AH66" i="7"/>
  <c r="AK66" i="7"/>
  <c r="AL66" i="7"/>
  <c r="AO66" i="7"/>
  <c r="AP66" i="7"/>
  <c r="AS66" i="7"/>
  <c r="AT66" i="7"/>
  <c r="AW66" i="7"/>
  <c r="AX66" i="7"/>
  <c r="BA66" i="7"/>
  <c r="BB66" i="7"/>
  <c r="Y67" i="7"/>
  <c r="Z67" i="7"/>
  <c r="AC67" i="7"/>
  <c r="AD67" i="7"/>
  <c r="AG67" i="7"/>
  <c r="AH67" i="7"/>
  <c r="AK67" i="7"/>
  <c r="AL67" i="7"/>
  <c r="AO67" i="7"/>
  <c r="AP67" i="7"/>
  <c r="AS67" i="7"/>
  <c r="AT67" i="7"/>
  <c r="AW67" i="7"/>
  <c r="AX67" i="7"/>
  <c r="BA67" i="7"/>
  <c r="BB67" i="7"/>
  <c r="Y68" i="7"/>
  <c r="Z68" i="7"/>
  <c r="AC68" i="7"/>
  <c r="AD68" i="7"/>
  <c r="AG68" i="7"/>
  <c r="AH68" i="7"/>
  <c r="AK68" i="7"/>
  <c r="AL68" i="7"/>
  <c r="AO68" i="7"/>
  <c r="AP68" i="7"/>
  <c r="AS68" i="7"/>
  <c r="AT68" i="7"/>
  <c r="AW68" i="7"/>
  <c r="AX68" i="7"/>
  <c r="BA68" i="7"/>
  <c r="BB68" i="7"/>
  <c r="Y69" i="7"/>
  <c r="Z69" i="7"/>
  <c r="AC69" i="7"/>
  <c r="AD69" i="7"/>
  <c r="AG69" i="7"/>
  <c r="AH69" i="7"/>
  <c r="AK69" i="7"/>
  <c r="AL69" i="7"/>
  <c r="AO69" i="7"/>
  <c r="AP69" i="7"/>
  <c r="AS69" i="7"/>
  <c r="AT69" i="7"/>
  <c r="AW69" i="7"/>
  <c r="AX69" i="7"/>
  <c r="BA69" i="7"/>
  <c r="BB69" i="7"/>
  <c r="Y70" i="7"/>
  <c r="Z70" i="7"/>
  <c r="AC70" i="7"/>
  <c r="AD70" i="7"/>
  <c r="AG70" i="7"/>
  <c r="AH70" i="7"/>
  <c r="AK70" i="7"/>
  <c r="AL70" i="7"/>
  <c r="AO70" i="7"/>
  <c r="AP70" i="7"/>
  <c r="AS70" i="7"/>
  <c r="AT70" i="7"/>
  <c r="AW70" i="7"/>
  <c r="AX70" i="7"/>
  <c r="BA70" i="7"/>
  <c r="BB70" i="7"/>
  <c r="Y71" i="7"/>
  <c r="Z71" i="7"/>
  <c r="AC71" i="7"/>
  <c r="AD71" i="7"/>
  <c r="AG71" i="7"/>
  <c r="AH71" i="7"/>
  <c r="AK71" i="7"/>
  <c r="AL71" i="7"/>
  <c r="AO71" i="7"/>
  <c r="AP71" i="7"/>
  <c r="AS71" i="7"/>
  <c r="AT71" i="7"/>
  <c r="AW71" i="7"/>
  <c r="AX71" i="7"/>
  <c r="BA71" i="7"/>
  <c r="BB71" i="7"/>
  <c r="Y8" i="7"/>
  <c r="Z8" i="7"/>
  <c r="AX8" i="7"/>
  <c r="BA8" i="7"/>
  <c r="BB8" i="7"/>
  <c r="AD8" i="7"/>
  <c r="AG8" i="7"/>
  <c r="AH8" i="7"/>
  <c r="AK8" i="7"/>
  <c r="AL8" i="7"/>
  <c r="AO8" i="7"/>
  <c r="AP8" i="7"/>
  <c r="AS8" i="7"/>
  <c r="AT8" i="7"/>
  <c r="AW8" i="7"/>
  <c r="AC8" i="7"/>
  <c r="V49" i="7"/>
  <c r="V50" i="7"/>
  <c r="V51" i="7"/>
  <c r="V52" i="7"/>
  <c r="V61" i="7"/>
  <c r="V15" i="7"/>
  <c r="V30" i="7"/>
  <c r="V48" i="7"/>
  <c r="U49" i="7"/>
  <c r="U50" i="7"/>
  <c r="U59" i="7"/>
  <c r="U13" i="7"/>
  <c r="U23" i="7"/>
  <c r="U27" i="7"/>
  <c r="U30" i="7"/>
  <c r="U56" i="7"/>
  <c r="V57" i="7"/>
  <c r="V59" i="7"/>
  <c r="V60" i="7"/>
  <c r="V69" i="7"/>
  <c r="V62" i="7"/>
  <c r="U57" i="7"/>
  <c r="U58" i="7"/>
  <c r="U29" i="7"/>
  <c r="U44" i="7"/>
  <c r="U62" i="7"/>
  <c r="V67" i="7"/>
  <c r="V14" i="7"/>
  <c r="V23" i="7"/>
  <c r="U66" i="7"/>
  <c r="U45" i="7"/>
  <c r="U15" i="7"/>
  <c r="V12" i="7"/>
  <c r="U9" i="7"/>
  <c r="U71" i="7"/>
  <c r="V20" i="7"/>
  <c r="U28" i="7"/>
  <c r="V27" i="7"/>
  <c r="U38" i="7"/>
  <c r="V58" i="7"/>
  <c r="V55" i="7"/>
  <c r="V16" i="7"/>
  <c r="U67" i="7"/>
  <c r="U39" i="7"/>
  <c r="U46" i="7"/>
  <c r="V65" i="7"/>
  <c r="V68" i="7"/>
  <c r="V71" i="7"/>
  <c r="U65" i="7"/>
  <c r="U12" i="7"/>
  <c r="U68" i="7"/>
  <c r="U8" i="7"/>
  <c r="V10" i="7"/>
  <c r="U10" i="7"/>
  <c r="U21" i="7"/>
  <c r="V19" i="7"/>
  <c r="U19" i="7"/>
  <c r="U37" i="7"/>
  <c r="V47" i="7"/>
  <c r="V66" i="7"/>
  <c r="V8" i="7"/>
  <c r="U55" i="7"/>
  <c r="V11" i="7"/>
  <c r="V31" i="7"/>
  <c r="U20" i="7"/>
  <c r="V18" i="7"/>
  <c r="V38" i="7"/>
  <c r="U18" i="7"/>
  <c r="U16" i="7"/>
  <c r="U47" i="7"/>
  <c r="V25" i="7"/>
  <c r="U26" i="7"/>
  <c r="U63" i="7"/>
  <c r="V21" i="7"/>
  <c r="V37" i="7"/>
  <c r="U35" i="7"/>
  <c r="V40" i="7"/>
  <c r="V46" i="7"/>
  <c r="U32" i="7"/>
  <c r="V56" i="7"/>
  <c r="V33" i="7"/>
  <c r="V34" i="7"/>
  <c r="V35" i="7"/>
  <c r="V36" i="7"/>
  <c r="V45" i="7"/>
  <c r="V54" i="7"/>
  <c r="V64" i="7"/>
  <c r="V63" i="7"/>
  <c r="U33" i="7"/>
  <c r="U34" i="7"/>
  <c r="U43" i="7"/>
  <c r="U52" i="7"/>
  <c r="U54" i="7"/>
  <c r="U48" i="7"/>
  <c r="U69" i="7"/>
  <c r="U24" i="7"/>
  <c r="V42" i="7"/>
  <c r="V43" i="7"/>
  <c r="V44" i="7"/>
  <c r="V53" i="7"/>
  <c r="V70" i="7"/>
  <c r="V13" i="7"/>
  <c r="V24" i="7"/>
  <c r="U41" i="7"/>
  <c r="U42" i="7"/>
  <c r="U51" i="7"/>
  <c r="U60" i="7"/>
  <c r="U70" i="7"/>
  <c r="U64" i="7"/>
  <c r="U14" i="7"/>
  <c r="U40" i="7"/>
  <c r="V22" i="7"/>
  <c r="U11" i="7"/>
  <c r="U31" i="7"/>
  <c r="V39" i="7"/>
  <c r="V28" i="7"/>
  <c r="U36" i="7"/>
  <c r="V41" i="7"/>
  <c r="V9" i="7"/>
  <c r="V32" i="7"/>
  <c r="U61" i="7"/>
  <c r="V17" i="7"/>
  <c r="V29" i="7"/>
  <c r="U17" i="7"/>
  <c r="U22" i="7"/>
  <c r="V26" i="7"/>
  <c r="U25" i="7"/>
  <c r="U53" i="7"/>
  <c r="Q4585" i="1" l="1"/>
  <c r="R4585" i="1"/>
  <c r="Q4521" i="1"/>
  <c r="R4521" i="1"/>
  <c r="O1972" i="1"/>
  <c r="O3983" i="1"/>
  <c r="O3987" i="1"/>
  <c r="O1968" i="1"/>
  <c r="O3991" i="1"/>
  <c r="O1772" i="1"/>
  <c r="O1964" i="1"/>
  <c r="O4019" i="1"/>
  <c r="O2128" i="1"/>
  <c r="O1928" i="1"/>
  <c r="O2120" i="1"/>
  <c r="O4031" i="1"/>
  <c r="O2116" i="1"/>
  <c r="O4035" i="1"/>
  <c r="O1920" i="1"/>
  <c r="O2112" i="1"/>
  <c r="O3380" i="1"/>
  <c r="O3188" i="1"/>
  <c r="O1020" i="1"/>
  <c r="O1197" i="1"/>
  <c r="O3859" i="1"/>
  <c r="O3256" i="1"/>
  <c r="O3192" i="1"/>
  <c r="O3200" i="1"/>
  <c r="O3264" i="1"/>
  <c r="O3392" i="1"/>
  <c r="O1008" i="1"/>
  <c r="O3396" i="1"/>
  <c r="O3460" i="1"/>
  <c r="O1181" i="1"/>
  <c r="O3332" i="1"/>
  <c r="O3276" i="1"/>
  <c r="O3340" i="1"/>
  <c r="O3212" i="1"/>
  <c r="R3212" i="1" s="1"/>
  <c r="O1557" i="1"/>
  <c r="O3879" i="1"/>
  <c r="O3468" i="1"/>
  <c r="O3216" i="1"/>
  <c r="O3883" i="1"/>
  <c r="O1357" i="1"/>
  <c r="O3412" i="1"/>
  <c r="O3476" i="1"/>
  <c r="O3288" i="1"/>
  <c r="O3224" i="1"/>
  <c r="O3891" i="1"/>
  <c r="O3352" i="1"/>
  <c r="O1353" i="1"/>
  <c r="O3420" i="1"/>
  <c r="O3484" i="1"/>
  <c r="O3292" i="1"/>
  <c r="O3895" i="1"/>
  <c r="O3899" i="1"/>
  <c r="O1345" i="1"/>
  <c r="O3232" i="1"/>
  <c r="O3296" i="1"/>
  <c r="O3903" i="1"/>
  <c r="O3492" i="1"/>
  <c r="O3364" i="1"/>
  <c r="O1341" i="1"/>
  <c r="O970" i="1"/>
  <c r="O3240" i="1"/>
  <c r="O3304" i="1"/>
  <c r="O1337" i="1"/>
  <c r="O3911" i="1"/>
  <c r="O3500" i="1"/>
  <c r="O3436" i="1"/>
  <c r="Q3436" i="1" s="1"/>
  <c r="O1953" i="1"/>
  <c r="O1374" i="1"/>
  <c r="O1193" i="1"/>
  <c r="O3284" i="1"/>
  <c r="R4618" i="1"/>
  <c r="O3316" i="1"/>
  <c r="O1973" i="1"/>
  <c r="O1956" i="1"/>
  <c r="O1922" i="1"/>
  <c r="O1525" i="1"/>
  <c r="O1016" i="1"/>
  <c r="O3867" i="1"/>
  <c r="O1780" i="1"/>
  <c r="O1569" i="1"/>
  <c r="O3428" i="1"/>
  <c r="O1738" i="1"/>
  <c r="O1930" i="1"/>
  <c r="O4033" i="1"/>
  <c r="O1730" i="1"/>
  <c r="O1722" i="1"/>
  <c r="O4041" i="1"/>
  <c r="O3314" i="1"/>
  <c r="O3853" i="1"/>
  <c r="O3442" i="1"/>
  <c r="O3250" i="1"/>
  <c r="O1583" i="1"/>
  <c r="O1391" i="1"/>
  <c r="O3378" i="1"/>
  <c r="O3382" i="1"/>
  <c r="O3318" i="1"/>
  <c r="O3190" i="1"/>
  <c r="O3857" i="1"/>
  <c r="O3254" i="1"/>
  <c r="O1387" i="1"/>
  <c r="O3446" i="1"/>
  <c r="O3861" i="1"/>
  <c r="O3258" i="1"/>
  <c r="O1383" i="1"/>
  <c r="O3194" i="1"/>
  <c r="O1191" i="1"/>
  <c r="O3326" i="1"/>
  <c r="O3865" i="1"/>
  <c r="O3262" i="1"/>
  <c r="O3390" i="1"/>
  <c r="O3454" i="1"/>
  <c r="O3198" i="1"/>
  <c r="O3202" i="1"/>
  <c r="O3394" i="1"/>
  <c r="O3330" i="1"/>
  <c r="O3458" i="1"/>
  <c r="O1375" i="1"/>
  <c r="O1567" i="1"/>
  <c r="O3334" i="1"/>
  <c r="O3270" i="1"/>
  <c r="O3206" i="1"/>
  <c r="O3462" i="1"/>
  <c r="O3398" i="1"/>
  <c r="O3210" i="1"/>
  <c r="O3466" i="1"/>
  <c r="O3338" i="1"/>
  <c r="O3877" i="1"/>
  <c r="O3274" i="1"/>
  <c r="O3402" i="1"/>
  <c r="O3278" i="1"/>
  <c r="O3881" i="1"/>
  <c r="O3214" i="1"/>
  <c r="O1171" i="1"/>
  <c r="O3885" i="1"/>
  <c r="O3346" i="1"/>
  <c r="O3282" i="1"/>
  <c r="O992" i="1"/>
  <c r="O1551" i="1"/>
  <c r="O1359" i="1"/>
  <c r="O3218" i="1"/>
  <c r="O3286" i="1"/>
  <c r="O3222" i="1"/>
  <c r="O3889" i="1"/>
  <c r="O3414" i="1"/>
  <c r="O3290" i="1"/>
  <c r="O3354" i="1"/>
  <c r="O1543" i="1"/>
  <c r="O3893" i="1"/>
  <c r="O3418" i="1"/>
  <c r="O984" i="1"/>
  <c r="O3897" i="1"/>
  <c r="O3230" i="1"/>
  <c r="O3294" i="1"/>
  <c r="O976" i="1"/>
  <c r="O3234" i="1"/>
  <c r="O3901" i="1"/>
  <c r="O3426" i="1"/>
  <c r="O3238" i="1"/>
  <c r="O3430" i="1"/>
  <c r="O3302" i="1"/>
  <c r="O3434" i="1"/>
  <c r="O3370" i="1"/>
  <c r="O3242" i="1"/>
  <c r="O1527" i="1"/>
  <c r="O3909" i="1"/>
  <c r="O3306" i="1"/>
  <c r="O3246" i="1"/>
  <c r="O964" i="1"/>
  <c r="O1154" i="1"/>
  <c r="O3502" i="1"/>
  <c r="O3438" i="1"/>
  <c r="O3913" i="1"/>
  <c r="O2108" i="1"/>
  <c r="P3994" i="1"/>
  <c r="P1769" i="1"/>
  <c r="P1729" i="1"/>
  <c r="P4034" i="1"/>
  <c r="P1921" i="1"/>
  <c r="P2113" i="1"/>
  <c r="P1198" i="1"/>
  <c r="P3854" i="1"/>
  <c r="P1582" i="1"/>
  <c r="P3447" i="1"/>
  <c r="P1386" i="1"/>
  <c r="P3870" i="1"/>
  <c r="P1566" i="1"/>
  <c r="P3271" i="1"/>
  <c r="P3874" i="1"/>
  <c r="P3463" i="1"/>
  <c r="P3399" i="1"/>
  <c r="P1362" i="1"/>
  <c r="P3215" i="1"/>
  <c r="P3343" i="1"/>
  <c r="P3415" i="1"/>
  <c r="Q3415" i="1" s="1"/>
  <c r="P3287" i="1"/>
  <c r="P3295" i="1"/>
  <c r="P3231" i="1"/>
  <c r="P3898" i="1"/>
  <c r="P971" i="1"/>
  <c r="P3906" i="1"/>
  <c r="P3239" i="1"/>
  <c r="P967" i="1"/>
  <c r="P3307" i="1"/>
  <c r="P3243" i="1"/>
  <c r="P3910" i="1"/>
  <c r="P3311" i="1"/>
  <c r="P3503" i="1"/>
  <c r="P3375" i="1"/>
  <c r="P3247" i="1"/>
  <c r="P1153" i="1"/>
  <c r="O1189" i="1"/>
  <c r="O996" i="1"/>
  <c r="O3260" i="1"/>
  <c r="P3986" i="1"/>
  <c r="O3990" i="1"/>
  <c r="O1965" i="1"/>
  <c r="O1933" i="1"/>
  <c r="O2125" i="1"/>
  <c r="O4030" i="1"/>
  <c r="O1733" i="1"/>
  <c r="O3251" i="1"/>
  <c r="O1390" i="1"/>
  <c r="O3191" i="1"/>
  <c r="O1017" i="1"/>
  <c r="O3858" i="1"/>
  <c r="O1578" i="1"/>
  <c r="O3255" i="1"/>
  <c r="O1013" i="1"/>
  <c r="O3862" i="1"/>
  <c r="O1382" i="1"/>
  <c r="O1574" i="1"/>
  <c r="O3391" i="1"/>
  <c r="O3455" i="1"/>
  <c r="O3327" i="1"/>
  <c r="O3199" i="1"/>
  <c r="O3866" i="1"/>
  <c r="O3459" i="1"/>
  <c r="O3331" i="1"/>
  <c r="O3395" i="1"/>
  <c r="O1178" i="1"/>
  <c r="O1562" i="1"/>
  <c r="O3335" i="1"/>
  <c r="O3878" i="1"/>
  <c r="O1366" i="1"/>
  <c r="O1558" i="1"/>
  <c r="O995" i="1"/>
  <c r="O3471" i="1"/>
  <c r="O3882" i="1"/>
  <c r="O3407" i="1"/>
  <c r="O3479" i="1"/>
  <c r="O3890" i="1"/>
  <c r="O3351" i="1"/>
  <c r="O987" i="1"/>
  <c r="O1546" i="1"/>
  <c r="O3894" i="1"/>
  <c r="O983" i="1"/>
  <c r="O3359" i="1"/>
  <c r="O1169" i="1"/>
  <c r="O1538" i="1"/>
  <c r="O3423" i="1"/>
  <c r="O3487" i="1"/>
  <c r="O1342" i="1"/>
  <c r="O3427" i="1"/>
  <c r="O3299" i="1"/>
  <c r="O1534" i="1"/>
  <c r="O3303" i="1"/>
  <c r="R3303" i="1" s="1"/>
  <c r="O3367" i="1"/>
  <c r="O1530" i="1"/>
  <c r="O3495" i="1"/>
  <c r="O3914" i="1"/>
  <c r="O3439" i="1"/>
  <c r="O1522" i="1"/>
  <c r="O1954" i="1"/>
  <c r="O1925" i="1"/>
  <c r="O1740" i="1"/>
  <c r="O1581" i="1"/>
  <c r="O1389" i="1"/>
  <c r="O3410" i="1"/>
  <c r="O3298" i="1"/>
  <c r="P3207" i="1"/>
  <c r="P4026" i="1"/>
  <c r="P3324" i="1"/>
  <c r="Q3324" i="1" s="1"/>
  <c r="P3863" i="1"/>
  <c r="P3196" i="1"/>
  <c r="P3404" i="1"/>
  <c r="P1365" i="1"/>
  <c r="P3220" i="1"/>
  <c r="P3887" i="1"/>
  <c r="P3300" i="1"/>
  <c r="P1533" i="1"/>
  <c r="P966" i="1"/>
  <c r="P3308" i="1"/>
  <c r="P2122" i="1"/>
  <c r="O1779" i="1"/>
  <c r="P1770" i="1"/>
  <c r="O1731" i="1"/>
  <c r="P1529" i="1"/>
  <c r="O1176" i="1"/>
  <c r="P1166" i="1"/>
  <c r="P3465" i="1"/>
  <c r="P3444" i="1"/>
  <c r="P3356" i="1"/>
  <c r="P3237" i="1"/>
  <c r="Q4562" i="1"/>
  <c r="S4562" i="1" s="1"/>
  <c r="R4562" i="1"/>
  <c r="R4634" i="1"/>
  <c r="P3852" i="1"/>
  <c r="P3249" i="1"/>
  <c r="P3441" i="1"/>
  <c r="P1392" i="1"/>
  <c r="P3193" i="1"/>
  <c r="P3385" i="1"/>
  <c r="P1192" i="1"/>
  <c r="P3281" i="1"/>
  <c r="P1360" i="1"/>
  <c r="P3425" i="1"/>
  <c r="P3489" i="1"/>
  <c r="P3297" i="1"/>
  <c r="P3233" i="1"/>
  <c r="P3305" i="1"/>
  <c r="P3497" i="1"/>
  <c r="O1947" i="1"/>
  <c r="O1943" i="1"/>
  <c r="O1751" i="1"/>
  <c r="O1747" i="1"/>
  <c r="O1528" i="1"/>
  <c r="P1381" i="1"/>
  <c r="P1159" i="1"/>
  <c r="O977" i="1"/>
  <c r="P3205" i="1"/>
  <c r="Q3205" i="1" s="1"/>
  <c r="O3373" i="1"/>
  <c r="P3350" i="1"/>
  <c r="P3289" i="1"/>
  <c r="R4491" i="1"/>
  <c r="O3469" i="1"/>
  <c r="O3341" i="1"/>
  <c r="O3477" i="1"/>
  <c r="O3349" i="1"/>
  <c r="O3229" i="1"/>
  <c r="O3421" i="1"/>
  <c r="O3485" i="1"/>
  <c r="O1955" i="1"/>
  <c r="O1915" i="1"/>
  <c r="P1019" i="1"/>
  <c r="P982" i="1"/>
  <c r="P3369" i="1"/>
  <c r="P3348" i="1"/>
  <c r="O3892" i="1"/>
  <c r="O3445" i="1"/>
  <c r="O3317" i="1"/>
  <c r="O3261" i="1"/>
  <c r="O3197" i="1"/>
  <c r="O1011" i="1"/>
  <c r="O3868" i="1"/>
  <c r="O1376" i="1"/>
  <c r="O1180" i="1"/>
  <c r="O1372" i="1"/>
  <c r="O3872" i="1"/>
  <c r="O3205" i="1"/>
  <c r="O3461" i="1"/>
  <c r="O3397" i="1"/>
  <c r="O3429" i="1"/>
  <c r="O1163" i="1"/>
  <c r="O3501" i="1"/>
  <c r="O1155" i="1"/>
  <c r="O1951" i="1"/>
  <c r="P3450" i="1"/>
  <c r="P3386" i="1"/>
  <c r="P1006" i="1"/>
  <c r="P1183" i="1"/>
  <c r="P3374" i="1"/>
  <c r="P1331" i="1"/>
  <c r="O1963" i="1"/>
  <c r="O1759" i="1"/>
  <c r="O1380" i="1"/>
  <c r="O1340" i="1"/>
  <c r="P1335" i="1"/>
  <c r="P1007" i="1"/>
  <c r="P1002" i="1"/>
  <c r="P3433" i="1"/>
  <c r="P3366" i="1"/>
  <c r="P3322" i="1"/>
  <c r="P3285" i="1"/>
  <c r="O3245" i="1"/>
  <c r="P3209" i="1"/>
  <c r="P3871" i="1"/>
  <c r="R4460" i="1"/>
  <c r="R4588" i="1"/>
  <c r="S4588" i="1" s="1"/>
  <c r="Q4626" i="1"/>
  <c r="R4615" i="1"/>
  <c r="R4593" i="1"/>
  <c r="R4570" i="1"/>
  <c r="Q4572" i="1"/>
  <c r="Q4532" i="1"/>
  <c r="Q4642" i="1"/>
  <c r="R4531" i="1"/>
  <c r="R4641" i="1"/>
  <c r="R4597" i="1"/>
  <c r="Q4578" i="1"/>
  <c r="R4546" i="1"/>
  <c r="R4617" i="1"/>
  <c r="Q4617" i="1"/>
  <c r="S4617" i="1" s="1"/>
  <c r="R4553" i="1"/>
  <c r="Q4553" i="1"/>
  <c r="S4553" i="1" s="1"/>
  <c r="R4556" i="1"/>
  <c r="Q4556" i="1"/>
  <c r="S4556" i="1" s="1"/>
  <c r="R4548" i="1"/>
  <c r="Q4548" i="1"/>
  <c r="S4548" i="1" s="1"/>
  <c r="Q4540" i="1"/>
  <c r="R4540" i="1"/>
  <c r="S4540" i="1" s="1"/>
  <c r="Q4537" i="1"/>
  <c r="R4537" i="1"/>
  <c r="S4537" i="1" s="1"/>
  <c r="R4523" i="1"/>
  <c r="Q4523" i="1"/>
  <c r="R4501" i="1"/>
  <c r="R4628" i="1"/>
  <c r="R4325" i="1"/>
  <c r="Q4641" i="1"/>
  <c r="S4641" i="1" s="1"/>
  <c r="Q4595" i="1"/>
  <c r="S4595" i="1" s="1"/>
  <c r="Q4565" i="1"/>
  <c r="P4545" i="1"/>
  <c r="R4545" i="1" s="1"/>
  <c r="R4372" i="1"/>
  <c r="P4604" i="1"/>
  <c r="Q4604" i="1" s="1"/>
  <c r="R4594" i="1"/>
  <c r="P4564" i="1"/>
  <c r="R4564" i="1" s="1"/>
  <c r="R4554" i="1"/>
  <c r="Q4599" i="1"/>
  <c r="R4586" i="1"/>
  <c r="Q4535" i="1"/>
  <c r="Q4531" i="1"/>
  <c r="S4531" i="1" s="1"/>
  <c r="Q4612" i="1"/>
  <c r="R4601" i="1"/>
  <c r="S4601" i="1" s="1"/>
  <c r="R4539" i="1"/>
  <c r="R4569" i="1"/>
  <c r="Q4530" i="1"/>
  <c r="Q4239" i="1"/>
  <c r="Q4397" i="1"/>
  <c r="R4580" i="1"/>
  <c r="S4580" i="1" s="1"/>
  <c r="Q4577" i="1"/>
  <c r="R4571" i="1"/>
  <c r="S4571" i="1" s="1"/>
  <c r="R4587" i="1"/>
  <c r="R4439" i="1"/>
  <c r="Q4633" i="1"/>
  <c r="Q4405" i="1"/>
  <c r="S4405" i="1" s="1"/>
  <c r="Q4621" i="1"/>
  <c r="S4621" i="1" s="1"/>
  <c r="R4409" i="1"/>
  <c r="R4459" i="1"/>
  <c r="R4603" i="1"/>
  <c r="S4603" i="1" s="1"/>
  <c r="R4395" i="1"/>
  <c r="Q4487" i="1"/>
  <c r="R4519" i="1"/>
  <c r="R4445" i="1"/>
  <c r="Q4429" i="1"/>
  <c r="R4413" i="1"/>
  <c r="R4444" i="1"/>
  <c r="R4578" i="1"/>
  <c r="S4578" i="1" s="1"/>
  <c r="Q4570" i="1"/>
  <c r="S4570" i="1" s="1"/>
  <c r="Q4539" i="1"/>
  <c r="S4539" i="1" s="1"/>
  <c r="R4461" i="1"/>
  <c r="Q4411" i="1"/>
  <c r="Q4392" i="1"/>
  <c r="Q4460" i="1"/>
  <c r="S4460" i="1" s="1"/>
  <c r="R4412" i="1"/>
  <c r="R4348" i="1"/>
  <c r="R4405" i="1"/>
  <c r="R4595" i="1"/>
  <c r="Q4634" i="1"/>
  <c r="R4453" i="1"/>
  <c r="S4453" i="1" s="1"/>
  <c r="R4437" i="1"/>
  <c r="Q4404" i="1"/>
  <c r="R4522" i="1"/>
  <c r="S4522" i="1" s="1"/>
  <c r="Q4335" i="1"/>
  <c r="R4612" i="1"/>
  <c r="Q4587" i="1"/>
  <c r="S4587" i="1" s="1"/>
  <c r="Q4564" i="1"/>
  <c r="S4564" i="1" s="1"/>
  <c r="Q4475" i="1"/>
  <c r="R4572" i="1"/>
  <c r="S4572" i="1" s="1"/>
  <c r="S4530" i="1"/>
  <c r="R4644" i="1"/>
  <c r="S4644" i="1" s="1"/>
  <c r="R4633" i="1"/>
  <c r="S4633" i="1" s="1"/>
  <c r="R4404" i="1"/>
  <c r="R4428" i="1"/>
  <c r="S4524" i="1"/>
  <c r="Q4529" i="1"/>
  <c r="S4529" i="1" s="1"/>
  <c r="S4579" i="1"/>
  <c r="Q4276" i="1"/>
  <c r="R4643" i="1"/>
  <c r="S4643" i="1" s="1"/>
  <c r="R4271" i="1"/>
  <c r="R4476" i="1"/>
  <c r="R4468" i="1"/>
  <c r="R4626" i="1"/>
  <c r="S4626" i="1" s="1"/>
  <c r="Q4559" i="1"/>
  <c r="S4559" i="1" s="1"/>
  <c r="Q4412" i="1"/>
  <c r="Q4415" i="1"/>
  <c r="Q4453" i="1"/>
  <c r="R4625" i="1"/>
  <c r="S4625" i="1" s="1"/>
  <c r="R4532" i="1"/>
  <c r="Q4596" i="1"/>
  <c r="S4596" i="1" s="1"/>
  <c r="S4557" i="1"/>
  <c r="R4609" i="1"/>
  <c r="Q4583" i="1"/>
  <c r="Q4594" i="1"/>
  <c r="R4611" i="1"/>
  <c r="Q4607" i="1"/>
  <c r="Q4543" i="1"/>
  <c r="R4645" i="1"/>
  <c r="R4637" i="1"/>
  <c r="R4629" i="1"/>
  <c r="S4629" i="1" s="1"/>
  <c r="Q4613" i="1"/>
  <c r="S4613" i="1" s="1"/>
  <c r="R4605" i="1"/>
  <c r="S4605" i="1" s="1"/>
  <c r="Q4597" i="1"/>
  <c r="R4589" i="1"/>
  <c r="R4581" i="1"/>
  <c r="R4573" i="1"/>
  <c r="R4565" i="1"/>
  <c r="Q4549" i="1"/>
  <c r="S4549" i="1" s="1"/>
  <c r="R4541" i="1"/>
  <c r="S4541" i="1" s="1"/>
  <c r="Q4533" i="1"/>
  <c r="S4533" i="1" s="1"/>
  <c r="R4525" i="1"/>
  <c r="R4518" i="1"/>
  <c r="Q4499" i="1"/>
  <c r="R4642" i="1"/>
  <c r="Q4593" i="1"/>
  <c r="S4593" i="1" s="1"/>
  <c r="R4486" i="1"/>
  <c r="Q4506" i="1"/>
  <c r="Q4466" i="1"/>
  <c r="Q4442" i="1"/>
  <c r="Q4426" i="1"/>
  <c r="R4619" i="1"/>
  <c r="R4547" i="1"/>
  <c r="Q4527" i="1"/>
  <c r="S4527" i="1" s="1"/>
  <c r="R4484" i="1"/>
  <c r="S4484" i="1" s="1"/>
  <c r="R4454" i="1"/>
  <c r="R4635" i="1"/>
  <c r="S4635" i="1" s="1"/>
  <c r="R4561" i="1"/>
  <c r="S4561" i="1" s="1"/>
  <c r="Q4586" i="1"/>
  <c r="Q4551" i="1"/>
  <c r="S4551" i="1" s="1"/>
  <c r="Q4355" i="1"/>
  <c r="R4349" i="1"/>
  <c r="R4403" i="1"/>
  <c r="S4585" i="1"/>
  <c r="Q4569" i="1"/>
  <c r="S4521" i="1"/>
  <c r="R4636" i="1"/>
  <c r="R4555" i="1"/>
  <c r="Q4324" i="1"/>
  <c r="R4632" i="1"/>
  <c r="R4584" i="1"/>
  <c r="R4568" i="1"/>
  <c r="R4520" i="1"/>
  <c r="O2240" i="1"/>
  <c r="R2240" i="1" s="1"/>
  <c r="P3979" i="1"/>
  <c r="P4388" i="1"/>
  <c r="R4388" i="1" s="1"/>
  <c r="P4364" i="1"/>
  <c r="P4340" i="1"/>
  <c r="P4316" i="1"/>
  <c r="R4316" i="1" s="1"/>
  <c r="R4315" i="1"/>
  <c r="Q4469" i="1"/>
  <c r="S4469" i="1" s="1"/>
  <c r="P4504" i="1"/>
  <c r="Q4504" i="1" s="1"/>
  <c r="P4463" i="1"/>
  <c r="R4463" i="1" s="1"/>
  <c r="P4440" i="1"/>
  <c r="Q4440" i="1" s="1"/>
  <c r="P4394" i="1"/>
  <c r="Q4394" i="1" s="1"/>
  <c r="O4418" i="1"/>
  <c r="Q4418" i="1" s="1"/>
  <c r="O4402" i="1"/>
  <c r="R4402" i="1" s="1"/>
  <c r="P4457" i="1"/>
  <c r="O4457" i="1"/>
  <c r="Q4632" i="1"/>
  <c r="S4577" i="1"/>
  <c r="Q4568" i="1"/>
  <c r="P4640" i="1"/>
  <c r="Q4640" i="1" s="1"/>
  <c r="P4576" i="1"/>
  <c r="Q4576" i="1" s="1"/>
  <c r="Q4623" i="1"/>
  <c r="S4623" i="1" s="1"/>
  <c r="R4516" i="1"/>
  <c r="P4630" i="1"/>
  <c r="O4630" i="1"/>
  <c r="P4590" i="1"/>
  <c r="O4590" i="1"/>
  <c r="P4542" i="1"/>
  <c r="O4542" i="1"/>
  <c r="O4143" i="1"/>
  <c r="P4380" i="1"/>
  <c r="R4380" i="1" s="1"/>
  <c r="P4308" i="1"/>
  <c r="R4308" i="1" s="1"/>
  <c r="P4268" i="1"/>
  <c r="Q4268" i="1" s="1"/>
  <c r="Q4275" i="1"/>
  <c r="R4442" i="1"/>
  <c r="P4450" i="1"/>
  <c r="R4450" i="1" s="1"/>
  <c r="Q4451" i="1"/>
  <c r="R4503" i="1"/>
  <c r="Q4620" i="1"/>
  <c r="S4620" i="1" s="1"/>
  <c r="Q4611" i="1"/>
  <c r="Q4602" i="1"/>
  <c r="S4602" i="1" s="1"/>
  <c r="Q4584" i="1"/>
  <c r="Q4547" i="1"/>
  <c r="Q4538" i="1"/>
  <c r="S4538" i="1" s="1"/>
  <c r="Q4520" i="1"/>
  <c r="P4592" i="1"/>
  <c r="R4592" i="1" s="1"/>
  <c r="P4528" i="1"/>
  <c r="R4528" i="1" s="1"/>
  <c r="P4622" i="1"/>
  <c r="O4622" i="1"/>
  <c r="P4574" i="1"/>
  <c r="O4574" i="1"/>
  <c r="P4526" i="1"/>
  <c r="O4526" i="1"/>
  <c r="O4008" i="1"/>
  <c r="Q4008" i="1" s="1"/>
  <c r="P4260" i="1"/>
  <c r="R4260" i="1" s="1"/>
  <c r="P4356" i="1"/>
  <c r="Q4356" i="1" s="1"/>
  <c r="P4334" i="1"/>
  <c r="R4334" i="1" s="1"/>
  <c r="P4303" i="1"/>
  <c r="R4303" i="1" s="1"/>
  <c r="O4300" i="1"/>
  <c r="R4397" i="1"/>
  <c r="S4397" i="1" s="1"/>
  <c r="P4514" i="1"/>
  <c r="R4514" i="1" s="1"/>
  <c r="P4474" i="1"/>
  <c r="R4474" i="1" s="1"/>
  <c r="Q4459" i="1"/>
  <c r="P4447" i="1"/>
  <c r="Q4447" i="1" s="1"/>
  <c r="R4436" i="1"/>
  <c r="P4421" i="1"/>
  <c r="P4410" i="1"/>
  <c r="R4410" i="1" s="1"/>
  <c r="P4400" i="1"/>
  <c r="R4400" i="1" s="1"/>
  <c r="O4431" i="1"/>
  <c r="R4431" i="1" s="1"/>
  <c r="Q4519" i="1"/>
  <c r="R4583" i="1"/>
  <c r="Q4637" i="1"/>
  <c r="Q4628" i="1"/>
  <c r="Q4619" i="1"/>
  <c r="S4619" i="1" s="1"/>
  <c r="Q4610" i="1"/>
  <c r="S4610" i="1" s="1"/>
  <c r="Q4573" i="1"/>
  <c r="Q4555" i="1"/>
  <c r="Q4546" i="1"/>
  <c r="P4600" i="1"/>
  <c r="Q4600" i="1" s="1"/>
  <c r="P4536" i="1"/>
  <c r="R4536" i="1" s="1"/>
  <c r="Q4631" i="1"/>
  <c r="S4631" i="1" s="1"/>
  <c r="Q4567" i="1"/>
  <c r="S4567" i="1" s="1"/>
  <c r="P4646" i="1"/>
  <c r="O4646" i="1"/>
  <c r="P4606" i="1"/>
  <c r="O4606" i="1"/>
  <c r="P4566" i="1"/>
  <c r="O4566" i="1"/>
  <c r="P4534" i="1"/>
  <c r="O4534" i="1"/>
  <c r="P4251" i="1"/>
  <c r="Q4251" i="1" s="1"/>
  <c r="P4332" i="1"/>
  <c r="R4332" i="1" s="1"/>
  <c r="P4511" i="1"/>
  <c r="Q4511" i="1" s="1"/>
  <c r="P4498" i="1"/>
  <c r="Q4498" i="1" s="1"/>
  <c r="R4483" i="1"/>
  <c r="P4458" i="1"/>
  <c r="R4458" i="1" s="1"/>
  <c r="P4399" i="1"/>
  <c r="R4399" i="1" s="1"/>
  <c r="R4515" i="1"/>
  <c r="O4482" i="1"/>
  <c r="R4482" i="1" s="1"/>
  <c r="R4485" i="1"/>
  <c r="S4485" i="1" s="1"/>
  <c r="Q4477" i="1"/>
  <c r="Q4645" i="1"/>
  <c r="Q4636" i="1"/>
  <c r="Q4627" i="1"/>
  <c r="S4627" i="1" s="1"/>
  <c r="Q4618" i="1"/>
  <c r="S4618" i="1" s="1"/>
  <c r="Q4609" i="1"/>
  <c r="Q4581" i="1"/>
  <c r="S4581" i="1" s="1"/>
  <c r="Q4563" i="1"/>
  <c r="S4563" i="1" s="1"/>
  <c r="Q4554" i="1"/>
  <c r="Q4545" i="1"/>
  <c r="P4608" i="1"/>
  <c r="R4608" i="1" s="1"/>
  <c r="P4544" i="1"/>
  <c r="Q4544" i="1" s="1"/>
  <c r="Q4591" i="1"/>
  <c r="S4591" i="1" s="1"/>
  <c r="P4638" i="1"/>
  <c r="O4638" i="1"/>
  <c r="P4598" i="1"/>
  <c r="O4598" i="1"/>
  <c r="P4558" i="1"/>
  <c r="O4558" i="1"/>
  <c r="P4183" i="1"/>
  <c r="R4183" i="1" s="1"/>
  <c r="P4327" i="1"/>
  <c r="R4327" i="1" s="1"/>
  <c r="R4366" i="1"/>
  <c r="Q4350" i="1"/>
  <c r="Q4515" i="1"/>
  <c r="P4495" i="1"/>
  <c r="R4495" i="1" s="1"/>
  <c r="P4456" i="1"/>
  <c r="Q4456" i="1" s="1"/>
  <c r="R4419" i="1"/>
  <c r="P4408" i="1"/>
  <c r="R4408" i="1" s="1"/>
  <c r="R4443" i="1"/>
  <c r="O4407" i="1"/>
  <c r="R4407" i="1" s="1"/>
  <c r="R4599" i="1"/>
  <c r="S4599" i="1" s="1"/>
  <c r="R4535" i="1"/>
  <c r="S4535" i="1" s="1"/>
  <c r="Q4589" i="1"/>
  <c r="Q4525" i="1"/>
  <c r="P4616" i="1"/>
  <c r="Q4616" i="1" s="1"/>
  <c r="P4552" i="1"/>
  <c r="R4552" i="1" s="1"/>
  <c r="Q4615" i="1"/>
  <c r="S4615" i="1" s="1"/>
  <c r="P4614" i="1"/>
  <c r="O4614" i="1"/>
  <c r="P4582" i="1"/>
  <c r="O4582" i="1"/>
  <c r="P4550" i="1"/>
  <c r="O4550" i="1"/>
  <c r="P4151" i="1"/>
  <c r="R4151" i="1" s="1"/>
  <c r="O4289" i="1"/>
  <c r="Q4289" i="1" s="1"/>
  <c r="R4411" i="1"/>
  <c r="Q4486" i="1"/>
  <c r="P4481" i="1"/>
  <c r="Q4481" i="1" s="1"/>
  <c r="Q4467" i="1"/>
  <c r="Q4420" i="1"/>
  <c r="R4607" i="1"/>
  <c r="R4543" i="1"/>
  <c r="P4624" i="1"/>
  <c r="Q4624" i="1" s="1"/>
  <c r="P4560" i="1"/>
  <c r="Q4560" i="1" s="1"/>
  <c r="Q4639" i="1"/>
  <c r="S4639" i="1" s="1"/>
  <c r="Q4575" i="1"/>
  <c r="S4575" i="1" s="1"/>
  <c r="Q4423" i="1"/>
  <c r="R4423" i="1"/>
  <c r="R4310" i="1"/>
  <c r="R4396" i="1"/>
  <c r="Q4396" i="1"/>
  <c r="Q4433" i="1"/>
  <c r="O3939" i="1"/>
  <c r="P4223" i="1"/>
  <c r="P4123" i="1"/>
  <c r="Q4123" i="1" s="1"/>
  <c r="O4115" i="1"/>
  <c r="R4115" i="1" s="1"/>
  <c r="P4365" i="1"/>
  <c r="R4365" i="1" s="1"/>
  <c r="R4284" i="1"/>
  <c r="P4270" i="1"/>
  <c r="R4270" i="1" s="1"/>
  <c r="O4382" i="1"/>
  <c r="Q4382" i="1" s="1"/>
  <c r="O4370" i="1"/>
  <c r="Q4370" i="1" s="1"/>
  <c r="O4326" i="1"/>
  <c r="R4326" i="1" s="1"/>
  <c r="O4309" i="1"/>
  <c r="R4506" i="1"/>
  <c r="S4506" i="1" s="1"/>
  <c r="R4477" i="1"/>
  <c r="R4433" i="1"/>
  <c r="Q4468" i="1"/>
  <c r="S4468" i="1" s="1"/>
  <c r="Q4413" i="1"/>
  <c r="S4413" i="1" s="1"/>
  <c r="Q4395" i="1"/>
  <c r="P4509" i="1"/>
  <c r="R4509" i="1" s="1"/>
  <c r="P4449" i="1"/>
  <c r="Q4449" i="1" s="1"/>
  <c r="O4505" i="1"/>
  <c r="Q4455" i="1"/>
  <c r="P4080" i="1"/>
  <c r="R4080" i="1" s="1"/>
  <c r="O4286" i="1"/>
  <c r="Q4286" i="1" s="1"/>
  <c r="R4429" i="1"/>
  <c r="S4429" i="1" s="1"/>
  <c r="R4499" i="1"/>
  <c r="P4489" i="1"/>
  <c r="R4489" i="1" s="1"/>
  <c r="R4427" i="1"/>
  <c r="P4417" i="1"/>
  <c r="R4417" i="1" s="1"/>
  <c r="R4490" i="1"/>
  <c r="Q4479" i="1"/>
  <c r="R4466" i="1"/>
  <c r="O4393" i="1"/>
  <c r="P4072" i="1"/>
  <c r="R4072" i="1" s="1"/>
  <c r="P4195" i="1"/>
  <c r="R4195" i="1" s="1"/>
  <c r="O4219" i="1"/>
  <c r="Q4219" i="1" s="1"/>
  <c r="P4252" i="1"/>
  <c r="Q4252" i="1" s="1"/>
  <c r="P4374" i="1"/>
  <c r="Q4374" i="1" s="1"/>
  <c r="P4298" i="1"/>
  <c r="Q4298" i="1" s="1"/>
  <c r="P4278" i="1"/>
  <c r="Q4278" i="1" s="1"/>
  <c r="Q4364" i="1"/>
  <c r="R4324" i="1"/>
  <c r="O4302" i="1"/>
  <c r="R4302" i="1" s="1"/>
  <c r="R4267" i="1"/>
  <c r="R4367" i="1"/>
  <c r="P4391" i="1"/>
  <c r="Q4391" i="1" s="1"/>
  <c r="R4475" i="1"/>
  <c r="R4451" i="1"/>
  <c r="Q4435" i="1"/>
  <c r="S4435" i="1" s="1"/>
  <c r="P4517" i="1"/>
  <c r="R4517" i="1" s="1"/>
  <c r="R4426" i="1"/>
  <c r="R4500" i="1"/>
  <c r="Q4476" i="1"/>
  <c r="S4476" i="1" s="1"/>
  <c r="O4465" i="1"/>
  <c r="R4465" i="1" s="1"/>
  <c r="O4441" i="1"/>
  <c r="R4390" i="1"/>
  <c r="P4362" i="1"/>
  <c r="Q4362" i="1" s="1"/>
  <c r="Q4294" i="1"/>
  <c r="R4342" i="1"/>
  <c r="P4497" i="1"/>
  <c r="R4497" i="1" s="1"/>
  <c r="P4425" i="1"/>
  <c r="R4425" i="1" s="1"/>
  <c r="O4513" i="1"/>
  <c r="R4513" i="1" s="1"/>
  <c r="P3955" i="1"/>
  <c r="R3955" i="1" s="1"/>
  <c r="P4018" i="1"/>
  <c r="R4018" i="1" s="1"/>
  <c r="P4175" i="1"/>
  <c r="R4175" i="1" s="1"/>
  <c r="O4179" i="1"/>
  <c r="Q4179" i="1" s="1"/>
  <c r="P4244" i="1"/>
  <c r="Q4244" i="1" s="1"/>
  <c r="Q4348" i="1"/>
  <c r="P4358" i="1"/>
  <c r="Q4358" i="1" s="1"/>
  <c r="P4306" i="1"/>
  <c r="Q4306" i="1" s="1"/>
  <c r="Q4293" i="1"/>
  <c r="P4266" i="1"/>
  <c r="Q4266" i="1" s="1"/>
  <c r="O4318" i="1"/>
  <c r="Q4318" i="1" s="1"/>
  <c r="R4283" i="1"/>
  <c r="R4467" i="1"/>
  <c r="R4420" i="1"/>
  <c r="Q4403" i="1"/>
  <c r="O4401" i="1"/>
  <c r="P3883" i="1"/>
  <c r="Q3883" i="1" s="1"/>
  <c r="P4016" i="1"/>
  <c r="R4016" i="1" s="1"/>
  <c r="O4153" i="1"/>
  <c r="R4153" i="1" s="1"/>
  <c r="Q4342" i="1"/>
  <c r="Q4292" i="1"/>
  <c r="O4338" i="1"/>
  <c r="Q4338" i="1" s="1"/>
  <c r="R4487" i="1"/>
  <c r="S4487" i="1" s="1"/>
  <c r="P4493" i="1"/>
  <c r="Q4493" i="1" s="1"/>
  <c r="P4473" i="1"/>
  <c r="R4473" i="1" s="1"/>
  <c r="R4452" i="1"/>
  <c r="R4508" i="1"/>
  <c r="P3875" i="1"/>
  <c r="R3875" i="1" s="1"/>
  <c r="P4000" i="1"/>
  <c r="O4152" i="1"/>
  <c r="R4152" i="1" s="1"/>
  <c r="P4317" i="1"/>
  <c r="Q4317" i="1" s="1"/>
  <c r="P4274" i="1"/>
  <c r="Q4274" i="1" s="1"/>
  <c r="O4314" i="1"/>
  <c r="Q4314" i="1" s="1"/>
  <c r="R4355" i="1"/>
  <c r="R4347" i="1"/>
  <c r="Q4339" i="1"/>
  <c r="R4323" i="1"/>
  <c r="R4492" i="1"/>
  <c r="P4471" i="1"/>
  <c r="R4471" i="1" s="1"/>
  <c r="R4507" i="1"/>
  <c r="R4434" i="1"/>
  <c r="O4422" i="1"/>
  <c r="R4381" i="1"/>
  <c r="R4504" i="1"/>
  <c r="R4392" i="1"/>
  <c r="O3568" i="1"/>
  <c r="R3568" i="1" s="1"/>
  <c r="P3859" i="1"/>
  <c r="R3859" i="1" s="1"/>
  <c r="P4187" i="1"/>
  <c r="R4187" i="1" s="1"/>
  <c r="P4135" i="1"/>
  <c r="O4215" i="1"/>
  <c r="Q4215" i="1" s="1"/>
  <c r="O4119" i="1"/>
  <c r="P4246" i="1"/>
  <c r="Q4246" i="1" s="1"/>
  <c r="O4238" i="1"/>
  <c r="Q4315" i="1"/>
  <c r="S4315" i="1" s="1"/>
  <c r="Q4284" i="1"/>
  <c r="P4359" i="1"/>
  <c r="R4359" i="1" s="1"/>
  <c r="P4307" i="1"/>
  <c r="Q4307" i="1" s="1"/>
  <c r="P4295" i="1"/>
  <c r="R4295" i="1" s="1"/>
  <c r="Q4285" i="1"/>
  <c r="R4353" i="1"/>
  <c r="P4512" i="1"/>
  <c r="Q4512" i="1" s="1"/>
  <c r="P4448" i="1"/>
  <c r="Q4448" i="1" s="1"/>
  <c r="O4510" i="1"/>
  <c r="O4478" i="1"/>
  <c r="O4446" i="1"/>
  <c r="O4414" i="1"/>
  <c r="Q4347" i="1"/>
  <c r="P4220" i="1"/>
  <c r="P4262" i="1"/>
  <c r="Q4262" i="1" s="1"/>
  <c r="P4378" i="1"/>
  <c r="Q4378" i="1" s="1"/>
  <c r="Q4357" i="1"/>
  <c r="P4346" i="1"/>
  <c r="Q4346" i="1" s="1"/>
  <c r="Q4283" i="1"/>
  <c r="O4322" i="1"/>
  <c r="Q4322" i="1" s="1"/>
  <c r="O4282" i="1"/>
  <c r="Q4282" i="1" s="1"/>
  <c r="Q4501" i="1"/>
  <c r="S4501" i="1" s="1"/>
  <c r="Q4492" i="1"/>
  <c r="Q4483" i="1"/>
  <c r="Q4437" i="1"/>
  <c r="Q4428" i="1"/>
  <c r="S4428" i="1" s="1"/>
  <c r="Q4419" i="1"/>
  <c r="S4419" i="1" s="1"/>
  <c r="P4464" i="1"/>
  <c r="R4464" i="1" s="1"/>
  <c r="P3790" i="1"/>
  <c r="O3931" i="1"/>
  <c r="R3931" i="1" s="1"/>
  <c r="P4159" i="1"/>
  <c r="R4159" i="1" s="1"/>
  <c r="P4261" i="1"/>
  <c r="R4261" i="1" s="1"/>
  <c r="P4387" i="1"/>
  <c r="Q4387" i="1" s="1"/>
  <c r="P4377" i="1"/>
  <c r="R4377" i="1" s="1"/>
  <c r="Q4366" i="1"/>
  <c r="P4343" i="1"/>
  <c r="R4343" i="1" s="1"/>
  <c r="P4333" i="1"/>
  <c r="R4333" i="1" s="1"/>
  <c r="P4313" i="1"/>
  <c r="Q4313" i="1" s="1"/>
  <c r="O4321" i="1"/>
  <c r="R4321" i="1" s="1"/>
  <c r="R4455" i="1"/>
  <c r="Q4518" i="1"/>
  <c r="S4518" i="1" s="1"/>
  <c r="Q4500" i="1"/>
  <c r="Q4491" i="1"/>
  <c r="S4491" i="1" s="1"/>
  <c r="Q4482" i="1"/>
  <c r="Q4454" i="1"/>
  <c r="Q4445" i="1"/>
  <c r="Q4436" i="1"/>
  <c r="Q4427" i="1"/>
  <c r="Q4409" i="1"/>
  <c r="P4472" i="1"/>
  <c r="R4472" i="1" s="1"/>
  <c r="Q4495" i="1"/>
  <c r="P3738" i="1"/>
  <c r="P3923" i="1"/>
  <c r="Q3923" i="1" s="1"/>
  <c r="P4156" i="1"/>
  <c r="R4156" i="1" s="1"/>
  <c r="O4167" i="1"/>
  <c r="R4167" i="1" s="1"/>
  <c r="O4253" i="1"/>
  <c r="R4253" i="1" s="1"/>
  <c r="P4386" i="1"/>
  <c r="Q4386" i="1" s="1"/>
  <c r="P4375" i="1"/>
  <c r="R4375" i="1" s="1"/>
  <c r="P4311" i="1"/>
  <c r="Q4311" i="1" s="1"/>
  <c r="P4291" i="1"/>
  <c r="Q4291" i="1" s="1"/>
  <c r="P4279" i="1"/>
  <c r="Q4279" i="1" s="1"/>
  <c r="Q4373" i="1"/>
  <c r="O4331" i="1"/>
  <c r="R4331" i="1" s="1"/>
  <c r="R4301" i="1"/>
  <c r="Q4277" i="1"/>
  <c r="Q4517" i="1"/>
  <c r="Q4508" i="1"/>
  <c r="Q4490" i="1"/>
  <c r="Q4444" i="1"/>
  <c r="P4480" i="1"/>
  <c r="R4480" i="1" s="1"/>
  <c r="P4416" i="1"/>
  <c r="R4416" i="1" s="1"/>
  <c r="O4494" i="1"/>
  <c r="O4462" i="1"/>
  <c r="O4430" i="1"/>
  <c r="O4398" i="1"/>
  <c r="P3586" i="1"/>
  <c r="R3586" i="1" s="1"/>
  <c r="P3891" i="1"/>
  <c r="R3891" i="1" s="1"/>
  <c r="O4064" i="1"/>
  <c r="P4207" i="1"/>
  <c r="R4207" i="1" s="1"/>
  <c r="P4155" i="1"/>
  <c r="R4155" i="1" s="1"/>
  <c r="O4245" i="1"/>
  <c r="Q4245" i="1" s="1"/>
  <c r="O4263" i="1"/>
  <c r="R4263" i="1" s="1"/>
  <c r="P4383" i="1"/>
  <c r="Q4383" i="1" s="1"/>
  <c r="R4364" i="1"/>
  <c r="P4354" i="1"/>
  <c r="Q4354" i="1" s="1"/>
  <c r="P4341" i="1"/>
  <c r="Q4341" i="1" s="1"/>
  <c r="P4319" i="1"/>
  <c r="Q4319" i="1" s="1"/>
  <c r="Q4310" i="1"/>
  <c r="S4310" i="1" s="1"/>
  <c r="P4290" i="1"/>
  <c r="Q4290" i="1" s="1"/>
  <c r="O4385" i="1"/>
  <c r="R4385" i="1" s="1"/>
  <c r="O4330" i="1"/>
  <c r="Q4330" i="1" s="1"/>
  <c r="R4275" i="1"/>
  <c r="Q4516" i="1"/>
  <c r="Q4507" i="1"/>
  <c r="Q4461" i="1"/>
  <c r="S4461" i="1" s="1"/>
  <c r="Q4452" i="1"/>
  <c r="Q4443" i="1"/>
  <c r="Q4434" i="1"/>
  <c r="P4488" i="1"/>
  <c r="R4488" i="1" s="1"/>
  <c r="P4424" i="1"/>
  <c r="R4424" i="1" s="1"/>
  <c r="Q4503" i="1"/>
  <c r="Q4439" i="1"/>
  <c r="O4011" i="1"/>
  <c r="O4222" i="1"/>
  <c r="R4222" i="1" s="1"/>
  <c r="R4350" i="1"/>
  <c r="Q4340" i="1"/>
  <c r="P4287" i="1"/>
  <c r="R4287" i="1" s="1"/>
  <c r="Q4267" i="1"/>
  <c r="R4371" i="1"/>
  <c r="R4479" i="1"/>
  <c r="R4415" i="1"/>
  <c r="P4496" i="1"/>
  <c r="Q4496" i="1" s="1"/>
  <c r="P4432" i="1"/>
  <c r="Q4432" i="1" s="1"/>
  <c r="O4502" i="1"/>
  <c r="O4470" i="1"/>
  <c r="O4438" i="1"/>
  <c r="O4406" i="1"/>
  <c r="R4289" i="1"/>
  <c r="Q4269" i="1"/>
  <c r="R4269" i="1"/>
  <c r="P3189" i="1"/>
  <c r="R3189" i="1" s="1"/>
  <c r="R4294" i="1"/>
  <c r="O3309" i="1"/>
  <c r="Q3309" i="1" s="1"/>
  <c r="O4171" i="1"/>
  <c r="R4171" i="1" s="1"/>
  <c r="O4148" i="1"/>
  <c r="R4293" i="1"/>
  <c r="P4329" i="1"/>
  <c r="R4329" i="1" s="1"/>
  <c r="Q4301" i="1"/>
  <c r="P4265" i="1"/>
  <c r="R4265" i="1" s="1"/>
  <c r="O4361" i="1"/>
  <c r="Q4361" i="1" s="1"/>
  <c r="Q4349" i="1"/>
  <c r="O4297" i="1"/>
  <c r="Q4297" i="1" s="1"/>
  <c r="Q4367" i="1"/>
  <c r="R4335" i="1"/>
  <c r="O3237" i="1"/>
  <c r="R3237" i="1" s="1"/>
  <c r="P3953" i="1"/>
  <c r="R3953" i="1" s="1"/>
  <c r="P3867" i="1"/>
  <c r="Q3867" i="1" s="1"/>
  <c r="O3907" i="1"/>
  <c r="Q3907" i="1" s="1"/>
  <c r="P4211" i="1"/>
  <c r="Q4211" i="1" s="1"/>
  <c r="P4147" i="1"/>
  <c r="O4170" i="1"/>
  <c r="R4170" i="1" s="1"/>
  <c r="O4256" i="1"/>
  <c r="R4256" i="1" s="1"/>
  <c r="R4292" i="1"/>
  <c r="S4342" i="1"/>
  <c r="Q4323" i="1"/>
  <c r="R4373" i="1"/>
  <c r="P4337" i="1"/>
  <c r="Q4337" i="1" s="1"/>
  <c r="P4273" i="1"/>
  <c r="Q4273" i="1" s="1"/>
  <c r="P3405" i="1"/>
  <c r="R3405" i="1" s="1"/>
  <c r="O4203" i="1"/>
  <c r="Q4203" i="1" s="1"/>
  <c r="R4357" i="1"/>
  <c r="R4340" i="1"/>
  <c r="R4363" i="1"/>
  <c r="P4345" i="1"/>
  <c r="Q4345" i="1" s="1"/>
  <c r="R4299" i="1"/>
  <c r="P4281" i="1"/>
  <c r="Q4281" i="1" s="1"/>
  <c r="R4389" i="1"/>
  <c r="R4379" i="1"/>
  <c r="O4369" i="1"/>
  <c r="Q4369" i="1" s="1"/>
  <c r="O4305" i="1"/>
  <c r="P3373" i="1"/>
  <c r="P4235" i="1"/>
  <c r="R4235" i="1" s="1"/>
  <c r="P4204" i="1"/>
  <c r="Q4204" i="1" s="1"/>
  <c r="P4140" i="1"/>
  <c r="R4140" i="1" s="1"/>
  <c r="O4164" i="1"/>
  <c r="R4164" i="1" s="1"/>
  <c r="O4139" i="1"/>
  <c r="R4139" i="1" s="1"/>
  <c r="O4247" i="1"/>
  <c r="Q4247" i="1" s="1"/>
  <c r="R4356" i="1"/>
  <c r="R4339" i="1"/>
  <c r="R4276" i="1"/>
  <c r="S4276" i="1" s="1"/>
  <c r="P3317" i="1"/>
  <c r="R3317" i="1" s="1"/>
  <c r="O4098" i="1"/>
  <c r="R4098" i="1" s="1"/>
  <c r="P4227" i="1"/>
  <c r="Q4227" i="1" s="1"/>
  <c r="P4163" i="1"/>
  <c r="Q4163" i="1" s="1"/>
  <c r="O4191" i="1"/>
  <c r="R4191" i="1" s="1"/>
  <c r="P4351" i="1"/>
  <c r="R4351" i="1" s="1"/>
  <c r="P3245" i="1"/>
  <c r="Q3245" i="1" s="1"/>
  <c r="R4374" i="1"/>
  <c r="S4374" i="1" s="1"/>
  <c r="R4285" i="1"/>
  <c r="R4277" i="1"/>
  <c r="P4384" i="1"/>
  <c r="O4384" i="1"/>
  <c r="P4376" i="1"/>
  <c r="O4376" i="1"/>
  <c r="P4368" i="1"/>
  <c r="O4368" i="1"/>
  <c r="P4360" i="1"/>
  <c r="O4360" i="1"/>
  <c r="P4352" i="1"/>
  <c r="O4352" i="1"/>
  <c r="P4344" i="1"/>
  <c r="O4344" i="1"/>
  <c r="P4336" i="1"/>
  <c r="O4336" i="1"/>
  <c r="P4328" i="1"/>
  <c r="O4328" i="1"/>
  <c r="P4320" i="1"/>
  <c r="O4320" i="1"/>
  <c r="P4312" i="1"/>
  <c r="O4312" i="1"/>
  <c r="P4304" i="1"/>
  <c r="O4304" i="1"/>
  <c r="P4296" i="1"/>
  <c r="O4296" i="1"/>
  <c r="P4288" i="1"/>
  <c r="O4288" i="1"/>
  <c r="P4280" i="1"/>
  <c r="O4280" i="1"/>
  <c r="P4272" i="1"/>
  <c r="O4272" i="1"/>
  <c r="P4264" i="1"/>
  <c r="O4264" i="1"/>
  <c r="O3639" i="1"/>
  <c r="R3639" i="1" s="1"/>
  <c r="P4121" i="1"/>
  <c r="R4121" i="1" s="1"/>
  <c r="O3413" i="1"/>
  <c r="R3413" i="1" s="1"/>
  <c r="O4006" i="1"/>
  <c r="P4217" i="1"/>
  <c r="R4217" i="1" s="1"/>
  <c r="P4201" i="1"/>
  <c r="R4201" i="1" s="1"/>
  <c r="O4169" i="1"/>
  <c r="R4169" i="1" s="1"/>
  <c r="O4120" i="1"/>
  <c r="R4120" i="1" s="1"/>
  <c r="O4243" i="1"/>
  <c r="Q4243" i="1" s="1"/>
  <c r="R4370" i="1"/>
  <c r="S4370" i="1" s="1"/>
  <c r="R4306" i="1"/>
  <c r="P4137" i="1"/>
  <c r="Q4137" i="1" s="1"/>
  <c r="P4233" i="1"/>
  <c r="R4233" i="1" s="1"/>
  <c r="O4184" i="1"/>
  <c r="Q4184" i="1" s="1"/>
  <c r="P4240" i="1"/>
  <c r="O4240" i="1"/>
  <c r="Q4390" i="1"/>
  <c r="Q4381" i="1"/>
  <c r="Q4372" i="1"/>
  <c r="S4372" i="1" s="1"/>
  <c r="Q4363" i="1"/>
  <c r="Q4326" i="1"/>
  <c r="Q4299" i="1"/>
  <c r="Q4271" i="1"/>
  <c r="P3971" i="1"/>
  <c r="Q3971" i="1" s="1"/>
  <c r="P4056" i="1"/>
  <c r="Q4056" i="1" s="1"/>
  <c r="O4096" i="1"/>
  <c r="R4096" i="1" s="1"/>
  <c r="P4231" i="1"/>
  <c r="Q4231" i="1" s="1"/>
  <c r="P4209" i="1"/>
  <c r="Q4209" i="1" s="1"/>
  <c r="P4193" i="1"/>
  <c r="R4193" i="1" s="1"/>
  <c r="P4150" i="1"/>
  <c r="Q4150" i="1" s="1"/>
  <c r="P4111" i="1"/>
  <c r="R4111" i="1" s="1"/>
  <c r="O4248" i="1"/>
  <c r="R4248" i="1" s="1"/>
  <c r="O4237" i="1"/>
  <c r="R4237" i="1" s="1"/>
  <c r="Q4389" i="1"/>
  <c r="Q4371" i="1"/>
  <c r="Q4325" i="1"/>
  <c r="S4325" i="1" s="1"/>
  <c r="P2840" i="1"/>
  <c r="P3261" i="1"/>
  <c r="P3963" i="1"/>
  <c r="R3963" i="1" s="1"/>
  <c r="P3899" i="1"/>
  <c r="P4048" i="1"/>
  <c r="Q4048" i="1" s="1"/>
  <c r="P4208" i="1"/>
  <c r="Q4208" i="1" s="1"/>
  <c r="R4147" i="1"/>
  <c r="P4130" i="1"/>
  <c r="Q4130" i="1" s="1"/>
  <c r="R4238" i="1"/>
  <c r="Q4379" i="1"/>
  <c r="R4322" i="1"/>
  <c r="P3583" i="1"/>
  <c r="Q3583" i="1" s="1"/>
  <c r="P4019" i="1"/>
  <c r="R4019" i="1" s="1"/>
  <c r="R4223" i="1"/>
  <c r="P4185" i="1"/>
  <c r="Q4185" i="1" s="1"/>
  <c r="P4161" i="1"/>
  <c r="Q4161" i="1" s="1"/>
  <c r="P4145" i="1"/>
  <c r="Q4145" i="1" s="1"/>
  <c r="P4129" i="1"/>
  <c r="Q4129" i="1" s="1"/>
  <c r="Q4353" i="1"/>
  <c r="S4353" i="1" s="1"/>
  <c r="P3767" i="1"/>
  <c r="O4097" i="1"/>
  <c r="R4097" i="1" s="1"/>
  <c r="O4009" i="1"/>
  <c r="R4009" i="1" s="1"/>
  <c r="P4176" i="1"/>
  <c r="R4176" i="1" s="1"/>
  <c r="P4160" i="1"/>
  <c r="R4160" i="1" s="1"/>
  <c r="O4168" i="1"/>
  <c r="R4168" i="1" s="1"/>
  <c r="O4136" i="1"/>
  <c r="P3333" i="1"/>
  <c r="Q3333" i="1" s="1"/>
  <c r="P3719" i="1"/>
  <c r="Q3719" i="1" s="1"/>
  <c r="P3542" i="1"/>
  <c r="R3542" i="1" s="1"/>
  <c r="O3541" i="1"/>
  <c r="P3872" i="1"/>
  <c r="R3872" i="1" s="1"/>
  <c r="R4008" i="1"/>
  <c r="P4192" i="1"/>
  <c r="Q4192" i="1" s="1"/>
  <c r="O4200" i="1"/>
  <c r="Q4200" i="1" s="1"/>
  <c r="Q4238" i="1"/>
  <c r="O2889" i="1"/>
  <c r="Q2889" i="1" s="1"/>
  <c r="O3343" i="1"/>
  <c r="R3343" i="1" s="1"/>
  <c r="P3703" i="1"/>
  <c r="O3831" i="1"/>
  <c r="R3831" i="1" s="1"/>
  <c r="P4002" i="1"/>
  <c r="Q4002" i="1" s="1"/>
  <c r="O4067" i="1"/>
  <c r="R4067" i="1" s="1"/>
  <c r="P4128" i="1"/>
  <c r="Q4128" i="1" s="1"/>
  <c r="O4259" i="1"/>
  <c r="P4043" i="1"/>
  <c r="R4043" i="1" s="1"/>
  <c r="P3559" i="1"/>
  <c r="R3559" i="1" s="1"/>
  <c r="P2289" i="1"/>
  <c r="R2289" i="1" s="1"/>
  <c r="P3623" i="1"/>
  <c r="R3623" i="1" s="1"/>
  <c r="O3815" i="1"/>
  <c r="R3815" i="1" s="1"/>
  <c r="P4042" i="1"/>
  <c r="R4042" i="1" s="1"/>
  <c r="O3994" i="1"/>
  <c r="Q3994" i="1" s="1"/>
  <c r="P4127" i="1"/>
  <c r="Q4127" i="1" s="1"/>
  <c r="O4216" i="1"/>
  <c r="O4174" i="1"/>
  <c r="Q4174" i="1" s="1"/>
  <c r="O4144" i="1"/>
  <c r="Q4144" i="1" s="1"/>
  <c r="P2264" i="1"/>
  <c r="R2264" i="1" s="1"/>
  <c r="P3255" i="1"/>
  <c r="Q3255" i="1" s="1"/>
  <c r="O3301" i="1"/>
  <c r="Q3301" i="1" s="1"/>
  <c r="P3606" i="1"/>
  <c r="Q3606" i="1" s="1"/>
  <c r="O3751" i="1"/>
  <c r="Q3751" i="1" s="1"/>
  <c r="P3904" i="1"/>
  <c r="R3904" i="1" s="1"/>
  <c r="O3928" i="1"/>
  <c r="R3928" i="1" s="1"/>
  <c r="P4041" i="1"/>
  <c r="R4041" i="1" s="1"/>
  <c r="P3992" i="1"/>
  <c r="R3992" i="1" s="1"/>
  <c r="O4040" i="1"/>
  <c r="Q4040" i="1" s="1"/>
  <c r="O4232" i="1"/>
  <c r="Q4232" i="1" s="1"/>
  <c r="O4255" i="1"/>
  <c r="R4255" i="1" s="1"/>
  <c r="P2224" i="1"/>
  <c r="P3823" i="1"/>
  <c r="R3823" i="1" s="1"/>
  <c r="O3727" i="1"/>
  <c r="R3727" i="1" s="1"/>
  <c r="O3975" i="1"/>
  <c r="Q3975" i="1" s="1"/>
  <c r="P4024" i="1"/>
  <c r="R4024" i="1" s="1"/>
  <c r="P3984" i="1"/>
  <c r="Q3984" i="1" s="1"/>
  <c r="O4032" i="1"/>
  <c r="Q4032" i="1" s="1"/>
  <c r="O4158" i="1"/>
  <c r="Q4158" i="1" s="1"/>
  <c r="P4254" i="1"/>
  <c r="Q4254" i="1" s="1"/>
  <c r="R4244" i="1"/>
  <c r="P3367" i="1"/>
  <c r="R3367" i="1" s="1"/>
  <c r="P3596" i="1"/>
  <c r="R3596" i="1" s="1"/>
  <c r="P4092" i="1"/>
  <c r="R4092" i="1" s="1"/>
  <c r="P4068" i="1"/>
  <c r="R4068" i="1" s="1"/>
  <c r="P4210" i="1"/>
  <c r="Q4210" i="1" s="1"/>
  <c r="P4186" i="1"/>
  <c r="R4186" i="1" s="1"/>
  <c r="P4162" i="1"/>
  <c r="Q4162" i="1" s="1"/>
  <c r="P3335" i="1"/>
  <c r="Q3335" i="1" s="1"/>
  <c r="P3747" i="1"/>
  <c r="R3747" i="1" s="1"/>
  <c r="P3977" i="1"/>
  <c r="Q3977" i="1" s="1"/>
  <c r="P4091" i="1"/>
  <c r="R4091" i="1" s="1"/>
  <c r="P3996" i="1"/>
  <c r="Q3996" i="1" s="1"/>
  <c r="O4059" i="1"/>
  <c r="R4059" i="1" s="1"/>
  <c r="P4114" i="1"/>
  <c r="Q4114" i="1" s="1"/>
  <c r="O4194" i="1"/>
  <c r="R4194" i="1" s="1"/>
  <c r="O4146" i="1"/>
  <c r="P3199" i="1"/>
  <c r="Q3199" i="1" s="1"/>
  <c r="O3279" i="1"/>
  <c r="Q3279" i="1" s="1"/>
  <c r="O3735" i="1"/>
  <c r="R3735" i="1" s="1"/>
  <c r="P3925" i="1"/>
  <c r="R3925" i="1" s="1"/>
  <c r="O3968" i="1"/>
  <c r="R3968" i="1" s="1"/>
  <c r="P4088" i="1"/>
  <c r="R4088" i="1" s="1"/>
  <c r="P4060" i="1"/>
  <c r="Q4060" i="1" s="1"/>
  <c r="P4012" i="1"/>
  <c r="Q4012" i="1" s="1"/>
  <c r="P4230" i="1"/>
  <c r="Q4230" i="1" s="1"/>
  <c r="P4218" i="1"/>
  <c r="Q4218" i="1" s="1"/>
  <c r="P4138" i="1"/>
  <c r="Q4138" i="1" s="1"/>
  <c r="P4113" i="1"/>
  <c r="R4113" i="1" s="1"/>
  <c r="O4228" i="1"/>
  <c r="R4228" i="1" s="1"/>
  <c r="O4178" i="1"/>
  <c r="Q4155" i="1"/>
  <c r="R4239" i="1"/>
  <c r="S4239" i="1" s="1"/>
  <c r="P3469" i="1"/>
  <c r="P3965" i="1"/>
  <c r="R3965" i="1" s="1"/>
  <c r="P4084" i="1"/>
  <c r="Q4084" i="1" s="1"/>
  <c r="P4035" i="1"/>
  <c r="P3988" i="1"/>
  <c r="R3988" i="1" s="1"/>
  <c r="O4083" i="1"/>
  <c r="Q4083" i="1" s="1"/>
  <c r="O4154" i="1"/>
  <c r="P4258" i="1"/>
  <c r="R4258" i="1" s="1"/>
  <c r="P4250" i="1"/>
  <c r="Q4250" i="1" s="1"/>
  <c r="P4242" i="1"/>
  <c r="Q4242" i="1" s="1"/>
  <c r="O3215" i="1"/>
  <c r="R3215" i="1" s="1"/>
  <c r="P3911" i="1"/>
  <c r="Q3911" i="1" s="1"/>
  <c r="O3886" i="1"/>
  <c r="R3886" i="1" s="1"/>
  <c r="P4028" i="1"/>
  <c r="R4028" i="1" s="1"/>
  <c r="P3987" i="1"/>
  <c r="R3987" i="1" s="1"/>
  <c r="P4226" i="1"/>
  <c r="Q4226" i="1" s="1"/>
  <c r="P4122" i="1"/>
  <c r="R4122" i="1" s="1"/>
  <c r="R4112" i="1"/>
  <c r="P4257" i="1"/>
  <c r="Q4257" i="1" s="1"/>
  <c r="P4249" i="1"/>
  <c r="Q4249" i="1" s="1"/>
  <c r="P4241" i="1"/>
  <c r="R4241" i="1" s="1"/>
  <c r="P3397" i="1"/>
  <c r="Q3397" i="1" s="1"/>
  <c r="P3270" i="1"/>
  <c r="R3270" i="1" s="1"/>
  <c r="O3383" i="1"/>
  <c r="P3824" i="1"/>
  <c r="R3824" i="1" s="1"/>
  <c r="P3628" i="1"/>
  <c r="Q3628" i="1" s="1"/>
  <c r="P3548" i="1"/>
  <c r="R3548" i="1" s="1"/>
  <c r="P4107" i="1"/>
  <c r="R4107" i="1" s="1"/>
  <c r="P4075" i="1"/>
  <c r="R4075" i="1" s="1"/>
  <c r="P4052" i="1"/>
  <c r="R4052" i="1" s="1"/>
  <c r="P4004" i="1"/>
  <c r="Q4004" i="1" s="1"/>
  <c r="O4074" i="1"/>
  <c r="R4074" i="1" s="1"/>
  <c r="P4225" i="1"/>
  <c r="R4225" i="1" s="1"/>
  <c r="O4202" i="1"/>
  <c r="Q4202" i="1" s="1"/>
  <c r="P4236" i="1"/>
  <c r="Q4236" i="1" s="1"/>
  <c r="P3390" i="1"/>
  <c r="O3531" i="1"/>
  <c r="R3531" i="1" s="1"/>
  <c r="P3853" i="1"/>
  <c r="R3853" i="1" s="1"/>
  <c r="P4099" i="1"/>
  <c r="R4099" i="1" s="1"/>
  <c r="P4051" i="1"/>
  <c r="Q4051" i="1" s="1"/>
  <c r="P4020" i="1"/>
  <c r="Q4020" i="1" s="1"/>
  <c r="P4003" i="1"/>
  <c r="R4003" i="1" s="1"/>
  <c r="P4234" i="1"/>
  <c r="Q4234" i="1" s="1"/>
  <c r="P4224" i="1"/>
  <c r="Q4224" i="1" s="1"/>
  <c r="P4214" i="1"/>
  <c r="Q4214" i="1" s="1"/>
  <c r="P4177" i="1"/>
  <c r="R4177" i="1" s="1"/>
  <c r="P4166" i="1"/>
  <c r="Q4166" i="1" s="1"/>
  <c r="O4212" i="1"/>
  <c r="Q4212" i="1" s="1"/>
  <c r="R4230" i="1"/>
  <c r="Q4195" i="1"/>
  <c r="Q4131" i="1"/>
  <c r="R4131" i="1"/>
  <c r="P2856" i="1"/>
  <c r="Q2856" i="1" s="1"/>
  <c r="P3650" i="1"/>
  <c r="R3650" i="1" s="1"/>
  <c r="O3951" i="1"/>
  <c r="R3951" i="1" s="1"/>
  <c r="P2248" i="1"/>
  <c r="R2248" i="1" s="1"/>
  <c r="P2848" i="1"/>
  <c r="Q2848" i="1" s="1"/>
  <c r="P3485" i="1"/>
  <c r="P3325" i="1"/>
  <c r="P3197" i="1"/>
  <c r="O3381" i="1"/>
  <c r="Q3381" i="1" s="1"/>
  <c r="O3285" i="1"/>
  <c r="Q3285" i="1" s="1"/>
  <c r="O3213" i="1"/>
  <c r="R3213" i="1" s="1"/>
  <c r="P3644" i="1"/>
  <c r="Q3644" i="1" s="1"/>
  <c r="P3588" i="1"/>
  <c r="Q3588" i="1" s="1"/>
  <c r="P3556" i="1"/>
  <c r="O3905" i="1"/>
  <c r="Q3905" i="1" s="1"/>
  <c r="O3871" i="1"/>
  <c r="P4073" i="1"/>
  <c r="R4073" i="1" s="1"/>
  <c r="O4034" i="1"/>
  <c r="Q4034" i="1" s="1"/>
  <c r="O4010" i="1"/>
  <c r="R4010" i="1" s="1"/>
  <c r="O3993" i="1"/>
  <c r="R3993" i="1" s="1"/>
  <c r="Q4147" i="1"/>
  <c r="O4110" i="1"/>
  <c r="P2696" i="1"/>
  <c r="Q2696" i="1" s="1"/>
  <c r="P2944" i="1"/>
  <c r="R2944" i="1" s="1"/>
  <c r="P2553" i="1"/>
  <c r="R2553" i="1" s="1"/>
  <c r="P2192" i="1"/>
  <c r="R2192" i="1" s="1"/>
  <c r="P2936" i="1"/>
  <c r="Q2936" i="1" s="1"/>
  <c r="P3461" i="1"/>
  <c r="R3461" i="1" s="1"/>
  <c r="P3244" i="1"/>
  <c r="O3453" i="1"/>
  <c r="R3453" i="1" s="1"/>
  <c r="O3357" i="1"/>
  <c r="Q3357" i="1" s="1"/>
  <c r="O3269" i="1"/>
  <c r="Q3269" i="1" s="1"/>
  <c r="P3826" i="1"/>
  <c r="R3826" i="1" s="1"/>
  <c r="P3546" i="1"/>
  <c r="R3546" i="1" s="1"/>
  <c r="P3943" i="1"/>
  <c r="Q3943" i="1" s="1"/>
  <c r="O3887" i="1"/>
  <c r="Q3887" i="1" s="1"/>
  <c r="O3863" i="1"/>
  <c r="R3863" i="1" s="1"/>
  <c r="P4105" i="1"/>
  <c r="R4105" i="1" s="1"/>
  <c r="P4001" i="1"/>
  <c r="R4001" i="1" s="1"/>
  <c r="O4090" i="1"/>
  <c r="R4090" i="1" s="1"/>
  <c r="O4071" i="1"/>
  <c r="Q4071" i="1" s="1"/>
  <c r="O4050" i="1"/>
  <c r="R4050" i="1" s="1"/>
  <c r="O4026" i="1"/>
  <c r="Q4026" i="1" s="1"/>
  <c r="O4182" i="1"/>
  <c r="O4172" i="1"/>
  <c r="R4172" i="1" s="1"/>
  <c r="O4118" i="1"/>
  <c r="P2401" i="1"/>
  <c r="Q2401" i="1" s="1"/>
  <c r="O2376" i="1"/>
  <c r="Q2376" i="1" s="1"/>
  <c r="P2920" i="1"/>
  <c r="Q2920" i="1" s="1"/>
  <c r="P3171" i="1"/>
  <c r="R3171" i="1" s="1"/>
  <c r="P3445" i="1"/>
  <c r="R3445" i="1" s="1"/>
  <c r="P3365" i="1"/>
  <c r="Q3365" i="1" s="1"/>
  <c r="O3437" i="1"/>
  <c r="Q3437" i="1" s="1"/>
  <c r="P3620" i="1"/>
  <c r="Q3620" i="1" s="1"/>
  <c r="P3967" i="1"/>
  <c r="Q3967" i="1" s="1"/>
  <c r="O3929" i="1"/>
  <c r="Q3929" i="1" s="1"/>
  <c r="P4104" i="1"/>
  <c r="Q4104" i="1" s="1"/>
  <c r="P4082" i="1"/>
  <c r="Q4082" i="1" s="1"/>
  <c r="O4070" i="1"/>
  <c r="R4070" i="1" s="1"/>
  <c r="O4049" i="1"/>
  <c r="Q4049" i="1" s="1"/>
  <c r="O3986" i="1"/>
  <c r="Q3986" i="1" s="1"/>
  <c r="Q4112" i="1"/>
  <c r="O4190" i="1"/>
  <c r="O4180" i="1"/>
  <c r="Q4180" i="1" s="1"/>
  <c r="O4126" i="1"/>
  <c r="O4116" i="1"/>
  <c r="Q4116" i="1" s="1"/>
  <c r="P2384" i="1"/>
  <c r="O2336" i="1"/>
  <c r="R2336" i="1" s="1"/>
  <c r="P2896" i="1"/>
  <c r="R2896" i="1" s="1"/>
  <c r="P3421" i="1"/>
  <c r="P3229" i="1"/>
  <c r="R3229" i="1" s="1"/>
  <c r="O3253" i="1"/>
  <c r="R3253" i="1" s="1"/>
  <c r="P3674" i="1"/>
  <c r="R3674" i="1" s="1"/>
  <c r="P3580" i="1"/>
  <c r="R3580" i="1" s="1"/>
  <c r="P3540" i="1"/>
  <c r="P3935" i="1"/>
  <c r="R3935" i="1" s="1"/>
  <c r="P3903" i="1"/>
  <c r="R3903" i="1" s="1"/>
  <c r="O3855" i="1"/>
  <c r="R3855" i="1" s="1"/>
  <c r="P4066" i="1"/>
  <c r="R4066" i="1" s="1"/>
  <c r="Q4011" i="1"/>
  <c r="O4106" i="1"/>
  <c r="Q4106" i="1" s="1"/>
  <c r="O4198" i="1"/>
  <c r="O4188" i="1"/>
  <c r="R4188" i="1" s="1"/>
  <c r="O4134" i="1"/>
  <c r="O4124" i="1"/>
  <c r="R4124" i="1" s="1"/>
  <c r="P2329" i="1"/>
  <c r="Q2329" i="1" s="1"/>
  <c r="O2296" i="1"/>
  <c r="Q2296" i="1" s="1"/>
  <c r="P2880" i="1"/>
  <c r="R2880" i="1" s="1"/>
  <c r="P3341" i="1"/>
  <c r="R3341" i="1" s="1"/>
  <c r="P3277" i="1"/>
  <c r="Q3277" i="1" s="1"/>
  <c r="P3221" i="1"/>
  <c r="R3221" i="1" s="1"/>
  <c r="O3415" i="1"/>
  <c r="O3311" i="1"/>
  <c r="O3247" i="1"/>
  <c r="Q3247" i="1" s="1"/>
  <c r="P3671" i="1"/>
  <c r="R3671" i="1" s="1"/>
  <c r="P3604" i="1"/>
  <c r="R3604" i="1" s="1"/>
  <c r="P3572" i="1"/>
  <c r="R3572" i="1" s="1"/>
  <c r="O3843" i="1"/>
  <c r="R3843" i="1" s="1"/>
  <c r="O3607" i="1"/>
  <c r="R3607" i="1" s="1"/>
  <c r="O3927" i="1"/>
  <c r="R3927" i="1" s="1"/>
  <c r="P4076" i="1"/>
  <c r="Q4076" i="1" s="1"/>
  <c r="P4044" i="1"/>
  <c r="R4044" i="1" s="1"/>
  <c r="O4017" i="1"/>
  <c r="R4017" i="1" s="1"/>
  <c r="O4206" i="1"/>
  <c r="O4196" i="1"/>
  <c r="R4196" i="1" s="1"/>
  <c r="O4142" i="1"/>
  <c r="O4132" i="1"/>
  <c r="R4132" i="1" s="1"/>
  <c r="P2872" i="1"/>
  <c r="P3778" i="1"/>
  <c r="R3778" i="1" s="1"/>
  <c r="P3652" i="1"/>
  <c r="R3652" i="1" s="1"/>
  <c r="P3602" i="1"/>
  <c r="Q3602" i="1" s="1"/>
  <c r="P3562" i="1"/>
  <c r="Q3562" i="1" s="1"/>
  <c r="O3873" i="1"/>
  <c r="R3873" i="1" s="1"/>
  <c r="Q4223" i="1"/>
  <c r="Q4167" i="1"/>
  <c r="R4148" i="1"/>
  <c r="Q4148" i="1"/>
  <c r="P3882" i="1"/>
  <c r="R3882" i="1" s="1"/>
  <c r="O3962" i="1"/>
  <c r="R3962" i="1" s="1"/>
  <c r="O3898" i="1"/>
  <c r="R3898" i="1" s="1"/>
  <c r="P4031" i="1"/>
  <c r="Q4031" i="1" s="1"/>
  <c r="P3983" i="1"/>
  <c r="P4102" i="1"/>
  <c r="O4102" i="1"/>
  <c r="R4006" i="1"/>
  <c r="R4220" i="1"/>
  <c r="Q4220" i="1"/>
  <c r="Q4111" i="1"/>
  <c r="P3736" i="1"/>
  <c r="R3736" i="1" s="1"/>
  <c r="P3969" i="1"/>
  <c r="R3969" i="1" s="1"/>
  <c r="O3961" i="1"/>
  <c r="Q3961" i="1" s="1"/>
  <c r="P4103" i="1"/>
  <c r="Q4103" i="1" s="1"/>
  <c r="P4089" i="1"/>
  <c r="R4089" i="1" s="1"/>
  <c r="P4079" i="1"/>
  <c r="R4079" i="1" s="1"/>
  <c r="P4055" i="1"/>
  <c r="R4055" i="1" s="1"/>
  <c r="P4030" i="1"/>
  <c r="R4030" i="1" s="1"/>
  <c r="O4081" i="1"/>
  <c r="R4081" i="1" s="1"/>
  <c r="O4015" i="1"/>
  <c r="Q4015" i="1" s="1"/>
  <c r="R4119" i="1"/>
  <c r="Q4119" i="1"/>
  <c r="P2480" i="1"/>
  <c r="Q2480" i="1" s="1"/>
  <c r="P2229" i="1"/>
  <c r="R2229" i="1" s="1"/>
  <c r="O2288" i="1"/>
  <c r="R2288" i="1" s="1"/>
  <c r="P3660" i="1"/>
  <c r="Q3660" i="1" s="1"/>
  <c r="P3612" i="1"/>
  <c r="R3612" i="1" s="1"/>
  <c r="O3771" i="1"/>
  <c r="Q3771" i="1" s="1"/>
  <c r="O3579" i="1"/>
  <c r="R3579" i="1" s="1"/>
  <c r="P4065" i="1"/>
  <c r="Q4065" i="1" s="1"/>
  <c r="O4095" i="1"/>
  <c r="Q4095" i="1" s="1"/>
  <c r="O4039" i="1"/>
  <c r="Q4039" i="1" s="1"/>
  <c r="O4025" i="1"/>
  <c r="Q4025" i="1" s="1"/>
  <c r="O4100" i="1"/>
  <c r="P4100" i="1"/>
  <c r="O4036" i="1"/>
  <c r="P4036" i="1"/>
  <c r="R4127" i="1"/>
  <c r="P3945" i="1"/>
  <c r="R3945" i="1" s="1"/>
  <c r="P4087" i="1"/>
  <c r="Q4087" i="1" s="1"/>
  <c r="P3991" i="1"/>
  <c r="Q3991" i="1" s="1"/>
  <c r="O4038" i="1"/>
  <c r="R4038" i="1" s="1"/>
  <c r="O3999" i="1"/>
  <c r="Q3999" i="1" s="1"/>
  <c r="O4027" i="1"/>
  <c r="P4027" i="1"/>
  <c r="O3995" i="1"/>
  <c r="P3995" i="1"/>
  <c r="R4199" i="1"/>
  <c r="Q4199" i="1"/>
  <c r="R4135" i="1"/>
  <c r="Q4135" i="1"/>
  <c r="O3470" i="1"/>
  <c r="P3707" i="1"/>
  <c r="Q3707" i="1" s="1"/>
  <c r="P3964" i="1"/>
  <c r="R3964" i="1" s="1"/>
  <c r="O3922" i="1"/>
  <c r="R3922" i="1" s="1"/>
  <c r="P4086" i="1"/>
  <c r="R4086" i="1" s="1"/>
  <c r="P4063" i="1"/>
  <c r="R4063" i="1" s="1"/>
  <c r="O4023" i="1"/>
  <c r="Q4023" i="1" s="1"/>
  <c r="R4143" i="1"/>
  <c r="Q4143" i="1"/>
  <c r="O2541" i="1"/>
  <c r="R2541" i="1" s="1"/>
  <c r="P3705" i="1"/>
  <c r="R3705" i="1" s="1"/>
  <c r="P3921" i="1"/>
  <c r="Q3921" i="1" s="1"/>
  <c r="O4047" i="1"/>
  <c r="Q4047" i="1" s="1"/>
  <c r="O3985" i="1"/>
  <c r="P3985" i="1"/>
  <c r="P2312" i="1"/>
  <c r="R2312" i="1" s="1"/>
  <c r="O2457" i="1"/>
  <c r="Q2457" i="1" s="1"/>
  <c r="P3471" i="1"/>
  <c r="Q3471" i="1" s="1"/>
  <c r="P3391" i="1"/>
  <c r="Q3391" i="1" s="1"/>
  <c r="P3334" i="1"/>
  <c r="Q3334" i="1" s="1"/>
  <c r="P3223" i="1"/>
  <c r="P3827" i="1"/>
  <c r="R3827" i="1" s="1"/>
  <c r="P3750" i="1"/>
  <c r="Q3750" i="1" s="1"/>
  <c r="P3704" i="1"/>
  <c r="R3704" i="1" s="1"/>
  <c r="P3636" i="1"/>
  <c r="R3636" i="1" s="1"/>
  <c r="P3601" i="1"/>
  <c r="R3601" i="1" s="1"/>
  <c r="P3564" i="1"/>
  <c r="Q3564" i="1" s="1"/>
  <c r="P3535" i="1"/>
  <c r="Q3535" i="1" s="1"/>
  <c r="O3712" i="1"/>
  <c r="P3937" i="1"/>
  <c r="Q3937" i="1" s="1"/>
  <c r="P3914" i="1"/>
  <c r="Q3914" i="1" s="1"/>
  <c r="O3938" i="1"/>
  <c r="Q3938" i="1" s="1"/>
  <c r="O3906" i="1"/>
  <c r="Q3906" i="1" s="1"/>
  <c r="O3874" i="1"/>
  <c r="Q3874" i="1" s="1"/>
  <c r="P4058" i="1"/>
  <c r="Q4058" i="1" s="1"/>
  <c r="P4033" i="1"/>
  <c r="O4045" i="1"/>
  <c r="R4045" i="1" s="1"/>
  <c r="O4007" i="1"/>
  <c r="Q4007" i="1" s="1"/>
  <c r="R4204" i="1"/>
  <c r="Q4140" i="1"/>
  <c r="O4229" i="1"/>
  <c r="O4221" i="1"/>
  <c r="O4213" i="1"/>
  <c r="O4205" i="1"/>
  <c r="O4197" i="1"/>
  <c r="O4189" i="1"/>
  <c r="O4181" i="1"/>
  <c r="O4173" i="1"/>
  <c r="O4165" i="1"/>
  <c r="O4157" i="1"/>
  <c r="O4149" i="1"/>
  <c r="O4141" i="1"/>
  <c r="O4133" i="1"/>
  <c r="O4125" i="1"/>
  <c r="O4117" i="1"/>
  <c r="O4109" i="1"/>
  <c r="P2616" i="1"/>
  <c r="Q2616" i="1" s="1"/>
  <c r="O2528" i="1"/>
  <c r="R2528" i="1" s="1"/>
  <c r="P3349" i="1"/>
  <c r="O3475" i="1"/>
  <c r="R3475" i="1" s="1"/>
  <c r="O3348" i="1"/>
  <c r="O3293" i="1"/>
  <c r="R3293" i="1" s="1"/>
  <c r="P3770" i="1"/>
  <c r="R3770" i="1" s="1"/>
  <c r="P3670" i="1"/>
  <c r="Q3670" i="1" s="1"/>
  <c r="P3642" i="1"/>
  <c r="Q3642" i="1" s="1"/>
  <c r="P3618" i="1"/>
  <c r="R3618" i="1" s="1"/>
  <c r="P3600" i="1"/>
  <c r="Q3600" i="1" s="1"/>
  <c r="P3560" i="1"/>
  <c r="R3560" i="1" s="1"/>
  <c r="O3800" i="1"/>
  <c r="O3616" i="1"/>
  <c r="Q3616" i="1" s="1"/>
  <c r="O3561" i="1"/>
  <c r="R3561" i="1" s="1"/>
  <c r="P3949" i="1"/>
  <c r="R3949" i="1" s="1"/>
  <c r="P3924" i="1"/>
  <c r="R3924" i="1" s="1"/>
  <c r="P3908" i="1"/>
  <c r="R3908" i="1" s="1"/>
  <c r="P3895" i="1"/>
  <c r="R3895" i="1" s="1"/>
  <c r="P3879" i="1"/>
  <c r="P3866" i="1"/>
  <c r="O3978" i="1"/>
  <c r="Q3978" i="1" s="1"/>
  <c r="O3950" i="1"/>
  <c r="Q3950" i="1" s="1"/>
  <c r="O3919" i="1"/>
  <c r="R3919" i="1" s="1"/>
  <c r="O3884" i="1"/>
  <c r="R3884" i="1" s="1"/>
  <c r="P4094" i="1"/>
  <c r="R4094" i="1" s="1"/>
  <c r="P3514" i="1"/>
  <c r="R3514" i="1" s="1"/>
  <c r="P3842" i="1"/>
  <c r="R3842" i="1" s="1"/>
  <c r="P3818" i="1"/>
  <c r="P3728" i="1"/>
  <c r="R3728" i="1" s="1"/>
  <c r="P3698" i="1"/>
  <c r="R3698" i="1" s="1"/>
  <c r="P3666" i="1"/>
  <c r="Q3666" i="1" s="1"/>
  <c r="P3640" i="1"/>
  <c r="P3578" i="1"/>
  <c r="R3578" i="1" s="1"/>
  <c r="P3537" i="1"/>
  <c r="Q3537" i="1" s="1"/>
  <c r="O3680" i="1"/>
  <c r="Q3680" i="1" s="1"/>
  <c r="O3609" i="1"/>
  <c r="R3609" i="1" s="1"/>
  <c r="O3552" i="1"/>
  <c r="R3552" i="1" s="1"/>
  <c r="P3973" i="1"/>
  <c r="R3973" i="1" s="1"/>
  <c r="P3948" i="1"/>
  <c r="R3948" i="1" s="1"/>
  <c r="P3894" i="1"/>
  <c r="R3894" i="1" s="1"/>
  <c r="P3876" i="1"/>
  <c r="R3876" i="1" s="1"/>
  <c r="O3918" i="1"/>
  <c r="R3918" i="1" s="1"/>
  <c r="R4011" i="1"/>
  <c r="P3982" i="1"/>
  <c r="Q3982" i="1" s="1"/>
  <c r="O4078" i="1"/>
  <c r="R4078" i="1" s="1"/>
  <c r="O4046" i="1"/>
  <c r="Q4046" i="1" s="1"/>
  <c r="O4014" i="1"/>
  <c r="R4014" i="1" s="1"/>
  <c r="P2536" i="1"/>
  <c r="Q2536" i="1" s="1"/>
  <c r="O2456" i="1"/>
  <c r="P3502" i="1"/>
  <c r="P3436" i="1"/>
  <c r="P3389" i="1"/>
  <c r="R3389" i="1" s="1"/>
  <c r="P3298" i="1"/>
  <c r="R3298" i="1" s="1"/>
  <c r="P3840" i="1"/>
  <c r="Q3840" i="1" s="1"/>
  <c r="P3808" i="1"/>
  <c r="R3808" i="1" s="1"/>
  <c r="P3762" i="1"/>
  <c r="R3762" i="1" s="1"/>
  <c r="P3722" i="1"/>
  <c r="P3696" i="1"/>
  <c r="R3696" i="1" s="1"/>
  <c r="P3664" i="1"/>
  <c r="P3610" i="1"/>
  <c r="R3610" i="1" s="1"/>
  <c r="P3595" i="1"/>
  <c r="Q3595" i="1" s="1"/>
  <c r="P3576" i="1"/>
  <c r="R3576" i="1" s="1"/>
  <c r="P3536" i="1"/>
  <c r="R3536" i="1" s="1"/>
  <c r="O3768" i="1"/>
  <c r="Q3768" i="1" s="1"/>
  <c r="O3675" i="1"/>
  <c r="O3544" i="1"/>
  <c r="Q3544" i="1" s="1"/>
  <c r="P3972" i="1"/>
  <c r="Q3972" i="1" s="1"/>
  <c r="P3959" i="1"/>
  <c r="Q3959" i="1" s="1"/>
  <c r="P3933" i="1"/>
  <c r="R3933" i="1" s="1"/>
  <c r="P3892" i="1"/>
  <c r="R3892" i="1" s="1"/>
  <c r="P3862" i="1"/>
  <c r="R3862" i="1" s="1"/>
  <c r="O3916" i="1"/>
  <c r="R3916" i="1" s="1"/>
  <c r="O3870" i="1"/>
  <c r="R3870" i="1" s="1"/>
  <c r="P3990" i="1"/>
  <c r="Q3990" i="1" s="1"/>
  <c r="P2488" i="1"/>
  <c r="R2488" i="1" s="1"/>
  <c r="O2408" i="1"/>
  <c r="R2408" i="1" s="1"/>
  <c r="P3501" i="1"/>
  <c r="P3429" i="1"/>
  <c r="Q3429" i="1" s="1"/>
  <c r="P3210" i="1"/>
  <c r="P3839" i="1"/>
  <c r="R3839" i="1" s="1"/>
  <c r="P3752" i="1"/>
  <c r="R3752" i="1" s="1"/>
  <c r="P3688" i="1"/>
  <c r="Q3688" i="1" s="1"/>
  <c r="P3608" i="1"/>
  <c r="R3608" i="1" s="1"/>
  <c r="P3592" i="1"/>
  <c r="Q3592" i="1" s="1"/>
  <c r="P3554" i="1"/>
  <c r="R3554" i="1" s="1"/>
  <c r="O3755" i="1"/>
  <c r="Q3755" i="1" s="1"/>
  <c r="O3659" i="1"/>
  <c r="R3659" i="1" s="1"/>
  <c r="P3957" i="1"/>
  <c r="Q3957" i="1" s="1"/>
  <c r="P3932" i="1"/>
  <c r="R3932" i="1" s="1"/>
  <c r="P3860" i="1"/>
  <c r="Q3860" i="1" s="1"/>
  <c r="P4054" i="1"/>
  <c r="R4054" i="1" s="1"/>
  <c r="P3998" i="1"/>
  <c r="R3998" i="1" s="1"/>
  <c r="O4022" i="1"/>
  <c r="R4022" i="1" s="1"/>
  <c r="P4108" i="1"/>
  <c r="Q4108" i="1" s="1"/>
  <c r="P3832" i="1"/>
  <c r="R3832" i="1" s="1"/>
  <c r="P3714" i="1"/>
  <c r="R3714" i="1" s="1"/>
  <c r="P3682" i="1"/>
  <c r="R3682" i="1" s="1"/>
  <c r="P3656" i="1"/>
  <c r="Q3656" i="1" s="1"/>
  <c r="P3570" i="1"/>
  <c r="P3956" i="1"/>
  <c r="Q3956" i="1" s="1"/>
  <c r="P3917" i="1"/>
  <c r="R3917" i="1" s="1"/>
  <c r="O3970" i="1"/>
  <c r="Q3970" i="1" s="1"/>
  <c r="O3958" i="1"/>
  <c r="Q3958" i="1" s="1"/>
  <c r="O3942" i="1"/>
  <c r="R3942" i="1" s="1"/>
  <c r="O3910" i="1"/>
  <c r="Q3910" i="1" s="1"/>
  <c r="P4062" i="1"/>
  <c r="R4062" i="1" s="1"/>
  <c r="P3784" i="1"/>
  <c r="R3784" i="1" s="1"/>
  <c r="P3624" i="1"/>
  <c r="R3624" i="1" s="1"/>
  <c r="O3648" i="1"/>
  <c r="R3648" i="1" s="1"/>
  <c r="O3584" i="1"/>
  <c r="Q3584" i="1" s="1"/>
  <c r="P3941" i="1"/>
  <c r="R3941" i="1" s="1"/>
  <c r="P3900" i="1"/>
  <c r="R3900" i="1" s="1"/>
  <c r="O3940" i="1"/>
  <c r="R3940" i="1" s="1"/>
  <c r="P3672" i="1"/>
  <c r="R3672" i="1" s="1"/>
  <c r="P3868" i="1"/>
  <c r="O3980" i="1"/>
  <c r="R3980" i="1" s="1"/>
  <c r="R4057" i="1"/>
  <c r="Q4057" i="1"/>
  <c r="R4025" i="1"/>
  <c r="Q4041" i="1"/>
  <c r="R4076" i="1"/>
  <c r="S4076" i="1" s="1"/>
  <c r="R3469" i="1"/>
  <c r="Q3979" i="1"/>
  <c r="P4005" i="1"/>
  <c r="O4005" i="1"/>
  <c r="P2581" i="1"/>
  <c r="R2581" i="1" s="1"/>
  <c r="O3573" i="1"/>
  <c r="R3573" i="1" s="1"/>
  <c r="O3533" i="1"/>
  <c r="R4064" i="1"/>
  <c r="Q4064" i="1"/>
  <c r="P4085" i="1"/>
  <c r="O4085" i="1"/>
  <c r="P4013" i="1"/>
  <c r="O4013" i="1"/>
  <c r="P2373" i="1"/>
  <c r="R2373" i="1" s="1"/>
  <c r="P2561" i="1"/>
  <c r="Q2561" i="1" s="1"/>
  <c r="P2432" i="1"/>
  <c r="Q2432" i="1" s="1"/>
  <c r="P2368" i="1"/>
  <c r="P2209" i="1"/>
  <c r="R2209" i="1" s="1"/>
  <c r="O2520" i="1"/>
  <c r="Q2520" i="1" s="1"/>
  <c r="O2349" i="1"/>
  <c r="O2272" i="1"/>
  <c r="Q2272" i="1" s="1"/>
  <c r="P3500" i="1"/>
  <c r="R3500" i="1" s="1"/>
  <c r="P3423" i="1"/>
  <c r="P3359" i="1"/>
  <c r="Q3359" i="1" s="1"/>
  <c r="P3303" i="1"/>
  <c r="P3191" i="1"/>
  <c r="Q3191" i="1" s="1"/>
  <c r="O3375" i="1"/>
  <c r="Q3375" i="1" s="1"/>
  <c r="O3271" i="1"/>
  <c r="O3239" i="1"/>
  <c r="R3239" i="1" s="1"/>
  <c r="O3207" i="1"/>
  <c r="Q3207" i="1" s="1"/>
  <c r="O3522" i="1"/>
  <c r="R3522" i="1" s="1"/>
  <c r="P3792" i="1"/>
  <c r="Q3792" i="1" s="1"/>
  <c r="P3769" i="1"/>
  <c r="P3721" i="1"/>
  <c r="Q3721" i="1" s="1"/>
  <c r="O3744" i="1"/>
  <c r="R3744" i="1" s="1"/>
  <c r="O3697" i="1"/>
  <c r="Q3697" i="1" s="1"/>
  <c r="P3643" i="1"/>
  <c r="O3643" i="1"/>
  <c r="R3979" i="1"/>
  <c r="P4053" i="1"/>
  <c r="O4053" i="1"/>
  <c r="P3989" i="1"/>
  <c r="O3989" i="1"/>
  <c r="P2808" i="1"/>
  <c r="P2557" i="1"/>
  <c r="Q2557" i="1" s="1"/>
  <c r="P2424" i="1"/>
  <c r="R2424" i="1" s="1"/>
  <c r="P2352" i="1"/>
  <c r="Q2352" i="1" s="1"/>
  <c r="P2281" i="1"/>
  <c r="Q2281" i="1" s="1"/>
  <c r="O2344" i="1"/>
  <c r="Q2344" i="1" s="1"/>
  <c r="P3495" i="1"/>
  <c r="R3495" i="1" s="1"/>
  <c r="P3455" i="1"/>
  <c r="Q3455" i="1" s="1"/>
  <c r="P3332" i="1"/>
  <c r="R3332" i="1" s="1"/>
  <c r="P3848" i="1"/>
  <c r="R3848" i="1" s="1"/>
  <c r="P3825" i="1"/>
  <c r="Q3825" i="1" s="1"/>
  <c r="P3720" i="1"/>
  <c r="Q3720" i="1" s="1"/>
  <c r="O3605" i="1"/>
  <c r="Q3605" i="1" s="1"/>
  <c r="O3565" i="1"/>
  <c r="Q3565" i="1" s="1"/>
  <c r="O3690" i="1"/>
  <c r="P3690" i="1"/>
  <c r="O3626" i="1"/>
  <c r="P3626" i="1"/>
  <c r="O3594" i="1"/>
  <c r="P3594" i="1"/>
  <c r="O3538" i="1"/>
  <c r="P3538" i="1"/>
  <c r="P4093" i="1"/>
  <c r="O4093" i="1"/>
  <c r="P4077" i="1"/>
  <c r="O4077" i="1"/>
  <c r="P3981" i="1"/>
  <c r="O3981" i="1"/>
  <c r="P2728" i="1"/>
  <c r="R2728" i="1" s="1"/>
  <c r="P2421" i="1"/>
  <c r="P2205" i="1"/>
  <c r="Q2205" i="1" s="1"/>
  <c r="P3487" i="1"/>
  <c r="Q3487" i="1" s="1"/>
  <c r="P3351" i="1"/>
  <c r="P3327" i="1"/>
  <c r="O3503" i="1"/>
  <c r="R3503" i="1" s="1"/>
  <c r="O3399" i="1"/>
  <c r="Q3399" i="1" s="1"/>
  <c r="O3295" i="1"/>
  <c r="R3295" i="1" s="1"/>
  <c r="O3263" i="1"/>
  <c r="R3263" i="1" s="1"/>
  <c r="O3231" i="1"/>
  <c r="R3231" i="1" s="1"/>
  <c r="O3637" i="1"/>
  <c r="R3637" i="1" s="1"/>
  <c r="O3597" i="1"/>
  <c r="Q3597" i="1" s="1"/>
  <c r="P3817" i="1"/>
  <c r="O3817" i="1"/>
  <c r="P3733" i="1"/>
  <c r="O3733" i="1"/>
  <c r="P4069" i="1"/>
  <c r="O4069" i="1"/>
  <c r="P3997" i="1"/>
  <c r="O3997" i="1"/>
  <c r="P3407" i="1"/>
  <c r="Q3407" i="1" s="1"/>
  <c r="P3780" i="1"/>
  <c r="R3780" i="1" s="1"/>
  <c r="O4101" i="1"/>
  <c r="R4035" i="1"/>
  <c r="Q4035" i="1"/>
  <c r="P4061" i="1"/>
  <c r="O4061" i="1"/>
  <c r="P4021" i="1"/>
  <c r="O4021" i="1"/>
  <c r="O2333" i="1"/>
  <c r="Q2333" i="1" s="1"/>
  <c r="P2648" i="1"/>
  <c r="Q2648" i="1" s="1"/>
  <c r="P2533" i="1"/>
  <c r="R2533" i="1" s="1"/>
  <c r="P2397" i="1"/>
  <c r="R2397" i="1" s="1"/>
  <c r="P2328" i="1"/>
  <c r="Q2328" i="1" s="1"/>
  <c r="P2241" i="1"/>
  <c r="Q2241" i="1" s="1"/>
  <c r="O2600" i="1"/>
  <c r="Q2600" i="1" s="1"/>
  <c r="O2440" i="1"/>
  <c r="R2440" i="1" s="1"/>
  <c r="O2320" i="1"/>
  <c r="R2320" i="1" s="1"/>
  <c r="P3479" i="1"/>
  <c r="P3439" i="1"/>
  <c r="Q3439" i="1" s="1"/>
  <c r="P3319" i="1"/>
  <c r="Q3319" i="1" s="1"/>
  <c r="O3287" i="1"/>
  <c r="R3287" i="1" s="1"/>
  <c r="O3196" i="1"/>
  <c r="P3760" i="1"/>
  <c r="R3760" i="1" s="1"/>
  <c r="P3617" i="1"/>
  <c r="R3617" i="1" s="1"/>
  <c r="O3629" i="1"/>
  <c r="Q3629" i="1" s="1"/>
  <c r="O3545" i="1"/>
  <c r="R3545" i="1" s="1"/>
  <c r="P3687" i="1"/>
  <c r="O3687" i="1"/>
  <c r="P3575" i="1"/>
  <c r="O3575" i="1"/>
  <c r="P3543" i="1"/>
  <c r="O3543" i="1"/>
  <c r="O3960" i="1"/>
  <c r="Q3960" i="1" s="1"/>
  <c r="R4000" i="1"/>
  <c r="Q4000" i="1"/>
  <c r="P4029" i="1"/>
  <c r="O4029" i="1"/>
  <c r="P2640" i="1"/>
  <c r="R2640" i="1" s="1"/>
  <c r="P2509" i="1"/>
  <c r="R2509" i="1" s="1"/>
  <c r="P2392" i="1"/>
  <c r="R2392" i="1" s="1"/>
  <c r="P2325" i="1"/>
  <c r="Q2325" i="1" s="1"/>
  <c r="O2573" i="1"/>
  <c r="R2573" i="1" s="1"/>
  <c r="O2416" i="1"/>
  <c r="R2416" i="1" s="1"/>
  <c r="O2317" i="1"/>
  <c r="R2317" i="1" s="1"/>
  <c r="P3477" i="1"/>
  <c r="Q3477" i="1" s="1"/>
  <c r="O3422" i="1"/>
  <c r="Q3422" i="1" s="1"/>
  <c r="P3836" i="1"/>
  <c r="Q3836" i="1" s="1"/>
  <c r="P3816" i="1"/>
  <c r="R3816" i="1" s="1"/>
  <c r="P3776" i="1"/>
  <c r="R3776" i="1" s="1"/>
  <c r="P3754" i="1"/>
  <c r="R3754" i="1" s="1"/>
  <c r="P3730" i="1"/>
  <c r="Q3730" i="1" s="1"/>
  <c r="P3706" i="1"/>
  <c r="R3706" i="1" s="1"/>
  <c r="P3658" i="1"/>
  <c r="Q3658" i="1" s="1"/>
  <c r="P3634" i="1"/>
  <c r="Q3634" i="1" s="1"/>
  <c r="P3539" i="1"/>
  <c r="R3539" i="1" s="1"/>
  <c r="O3757" i="1"/>
  <c r="Q3757" i="1" s="1"/>
  <c r="O3715" i="1"/>
  <c r="Q3715" i="1" s="1"/>
  <c r="O3661" i="1"/>
  <c r="Q3661" i="1" s="1"/>
  <c r="O3625" i="1"/>
  <c r="Q3625" i="1" s="1"/>
  <c r="P3976" i="1"/>
  <c r="O3976" i="1"/>
  <c r="O3952" i="1"/>
  <c r="P3952" i="1"/>
  <c r="P3944" i="1"/>
  <c r="O3944" i="1"/>
  <c r="P3936" i="1"/>
  <c r="O3936" i="1"/>
  <c r="O3920" i="1"/>
  <c r="P3920" i="1"/>
  <c r="O3912" i="1"/>
  <c r="P3912" i="1"/>
  <c r="O3896" i="1"/>
  <c r="P3896" i="1"/>
  <c r="O3888" i="1"/>
  <c r="P3888" i="1"/>
  <c r="P3880" i="1"/>
  <c r="O3880" i="1"/>
  <c r="P3864" i="1"/>
  <c r="O3864" i="1"/>
  <c r="P3856" i="1"/>
  <c r="O3856" i="1"/>
  <c r="O4037" i="1"/>
  <c r="Q3939" i="1"/>
  <c r="Q3947" i="1"/>
  <c r="P3954" i="1"/>
  <c r="Q3954" i="1" s="1"/>
  <c r="P3946" i="1"/>
  <c r="Q3946" i="1" s="1"/>
  <c r="P3930" i="1"/>
  <c r="R3930" i="1" s="1"/>
  <c r="P3902" i="1"/>
  <c r="R3902" i="1" s="1"/>
  <c r="O3966" i="1"/>
  <c r="Q3966" i="1" s="1"/>
  <c r="O3926" i="1"/>
  <c r="R3926" i="1" s="1"/>
  <c r="Q4006" i="1"/>
  <c r="R3947" i="1"/>
  <c r="P3890" i="1"/>
  <c r="R3890" i="1" s="1"/>
  <c r="P3858" i="1"/>
  <c r="O3934" i="1"/>
  <c r="O3854" i="1"/>
  <c r="Q4080" i="1"/>
  <c r="P3668" i="1"/>
  <c r="R3668" i="1" s="1"/>
  <c r="P3878" i="1"/>
  <c r="R3878" i="1" s="1"/>
  <c r="R3867" i="1"/>
  <c r="O3974" i="1"/>
  <c r="Q3974" i="1" s="1"/>
  <c r="Q4038" i="1"/>
  <c r="R3905" i="1"/>
  <c r="P2697" i="1"/>
  <c r="Q2697" i="1" s="1"/>
  <c r="P2481" i="1"/>
  <c r="Q2481" i="1" s="1"/>
  <c r="P2345" i="1"/>
  <c r="O2417" i="1"/>
  <c r="R2417" i="1" s="1"/>
  <c r="P3446" i="1"/>
  <c r="R3446" i="1" s="1"/>
  <c r="P3382" i="1"/>
  <c r="Q3382" i="1" s="1"/>
  <c r="P3284" i="1"/>
  <c r="Q3284" i="1" s="1"/>
  <c r="P3262" i="1"/>
  <c r="R3262" i="1" s="1"/>
  <c r="P3190" i="1"/>
  <c r="R3190" i="1" s="1"/>
  <c r="O3486" i="1"/>
  <c r="R3486" i="1" s="1"/>
  <c r="O3358" i="1"/>
  <c r="R3358" i="1" s="1"/>
  <c r="P3851" i="1"/>
  <c r="R3851" i="1" s="1"/>
  <c r="P3809" i="1"/>
  <c r="R3809" i="1" s="1"/>
  <c r="P3793" i="1"/>
  <c r="R3793" i="1" s="1"/>
  <c r="P3779" i="1"/>
  <c r="Q3779" i="1" s="1"/>
  <c r="P3743" i="1"/>
  <c r="Q3743" i="1" s="1"/>
  <c r="P3729" i="1"/>
  <c r="R3729" i="1" s="1"/>
  <c r="P3679" i="1"/>
  <c r="Q3679" i="1" s="1"/>
  <c r="P3667" i="1"/>
  <c r="R3667" i="1" s="1"/>
  <c r="P3657" i="1"/>
  <c r="R3657" i="1" s="1"/>
  <c r="P3647" i="1"/>
  <c r="R3647" i="1" s="1"/>
  <c r="P3635" i="1"/>
  <c r="R3635" i="1" s="1"/>
  <c r="P3611" i="1"/>
  <c r="Q3611" i="1" s="1"/>
  <c r="P3591" i="1"/>
  <c r="R3591" i="1" s="1"/>
  <c r="P3569" i="1"/>
  <c r="Q3569" i="1" s="1"/>
  <c r="O3807" i="1"/>
  <c r="Q3807" i="1" s="1"/>
  <c r="O3785" i="1"/>
  <c r="R3785" i="1" s="1"/>
  <c r="O3763" i="1"/>
  <c r="Q3763" i="1" s="1"/>
  <c r="O3711" i="1"/>
  <c r="R3711" i="1" s="1"/>
  <c r="O3655" i="1"/>
  <c r="Q3655" i="1" s="1"/>
  <c r="R3939" i="1"/>
  <c r="P3913" i="1"/>
  <c r="Q3913" i="1" s="1"/>
  <c r="P3897" i="1"/>
  <c r="Q3897" i="1" s="1"/>
  <c r="P3889" i="1"/>
  <c r="Q3889" i="1" s="1"/>
  <c r="P3881" i="1"/>
  <c r="Q3881" i="1" s="1"/>
  <c r="P3865" i="1"/>
  <c r="P3857" i="1"/>
  <c r="P3494" i="1"/>
  <c r="R3494" i="1" s="1"/>
  <c r="P3364" i="1"/>
  <c r="P3326" i="1"/>
  <c r="Q3326" i="1" s="1"/>
  <c r="P3222" i="1"/>
  <c r="Q3222" i="1" s="1"/>
  <c r="P3206" i="1"/>
  <c r="R3206" i="1" s="1"/>
  <c r="O3406" i="1"/>
  <c r="Q3406" i="1" s="1"/>
  <c r="P3849" i="1"/>
  <c r="Q3849" i="1" s="1"/>
  <c r="P3835" i="1"/>
  <c r="P3753" i="1"/>
  <c r="Q3753" i="1" s="1"/>
  <c r="P3739" i="1"/>
  <c r="Q3739" i="1" s="1"/>
  <c r="P3689" i="1"/>
  <c r="R3689" i="1" s="1"/>
  <c r="P3555" i="1"/>
  <c r="Q3555" i="1" s="1"/>
  <c r="O3803" i="1"/>
  <c r="Q3803" i="1" s="1"/>
  <c r="O3761" i="1"/>
  <c r="Q3761" i="1" s="1"/>
  <c r="O3651" i="1"/>
  <c r="R3651" i="1" s="1"/>
  <c r="O3619" i="1"/>
  <c r="R3619" i="1" s="1"/>
  <c r="O3603" i="1"/>
  <c r="R3603" i="1" s="1"/>
  <c r="O3587" i="1"/>
  <c r="R3587" i="1" s="1"/>
  <c r="O3571" i="1"/>
  <c r="Q3571" i="1" s="1"/>
  <c r="Q3969" i="1"/>
  <c r="P2537" i="1"/>
  <c r="R2537" i="1" s="1"/>
  <c r="P2265" i="1"/>
  <c r="R2265" i="1" s="1"/>
  <c r="P3045" i="1"/>
  <c r="R3045" i="1" s="1"/>
  <c r="P3492" i="1"/>
  <c r="R3492" i="1" s="1"/>
  <c r="P3462" i="1"/>
  <c r="P3398" i="1"/>
  <c r="P3380" i="1"/>
  <c r="P3342" i="1"/>
  <c r="R3342" i="1" s="1"/>
  <c r="P3278" i="1"/>
  <c r="P3260" i="1"/>
  <c r="Q3260" i="1" s="1"/>
  <c r="O3478" i="1"/>
  <c r="R3478" i="1" s="1"/>
  <c r="O3444" i="1"/>
  <c r="R3444" i="1" s="1"/>
  <c r="O3356" i="1"/>
  <c r="Q3356" i="1" s="1"/>
  <c r="O3220" i="1"/>
  <c r="R3220" i="1" s="1"/>
  <c r="P3833" i="1"/>
  <c r="R3833" i="1" s="1"/>
  <c r="P3819" i="1"/>
  <c r="Q3819" i="1" s="1"/>
  <c r="P3791" i="1"/>
  <c r="R3791" i="1" s="1"/>
  <c r="P3777" i="1"/>
  <c r="Q3777" i="1" s="1"/>
  <c r="P3713" i="1"/>
  <c r="Q3713" i="1" s="1"/>
  <c r="P3699" i="1"/>
  <c r="Q3699" i="1" s="1"/>
  <c r="P3665" i="1"/>
  <c r="R3665" i="1" s="1"/>
  <c r="P3633" i="1"/>
  <c r="Q3633" i="1" s="1"/>
  <c r="P3577" i="1"/>
  <c r="Q3577" i="1" s="1"/>
  <c r="P3567" i="1"/>
  <c r="Q3567" i="1" s="1"/>
  <c r="O3783" i="1"/>
  <c r="R3783" i="1" s="1"/>
  <c r="O3723" i="1"/>
  <c r="R3723" i="1" s="1"/>
  <c r="O3681" i="1"/>
  <c r="R3681" i="1" s="1"/>
  <c r="O3649" i="1"/>
  <c r="Q3649" i="1" s="1"/>
  <c r="O3585" i="1"/>
  <c r="R3585" i="1" s="1"/>
  <c r="Q3964" i="1"/>
  <c r="S3964" i="1" s="1"/>
  <c r="P2641" i="1"/>
  <c r="R2641" i="1" s="1"/>
  <c r="O2513" i="1"/>
  <c r="R2513" i="1" s="1"/>
  <c r="P3438" i="1"/>
  <c r="Q3438" i="1" s="1"/>
  <c r="P3420" i="1"/>
  <c r="R3420" i="1" s="1"/>
  <c r="P3294" i="1"/>
  <c r="Q3294" i="1" s="1"/>
  <c r="P3238" i="1"/>
  <c r="Q3238" i="1" s="1"/>
  <c r="O3374" i="1"/>
  <c r="Q3374" i="1" s="1"/>
  <c r="O3308" i="1"/>
  <c r="R3308" i="1" s="1"/>
  <c r="P3515" i="1"/>
  <c r="Q3515" i="1" s="1"/>
  <c r="P3532" i="1"/>
  <c r="P3847" i="1"/>
  <c r="R3847" i="1" s="1"/>
  <c r="P3737" i="1"/>
  <c r="R3737" i="1" s="1"/>
  <c r="P3673" i="1"/>
  <c r="Q3673" i="1" s="1"/>
  <c r="P3599" i="1"/>
  <c r="R3599" i="1" s="1"/>
  <c r="P3553" i="1"/>
  <c r="Q3553" i="1" s="1"/>
  <c r="O3799" i="1"/>
  <c r="Q3799" i="1" s="1"/>
  <c r="O3759" i="1"/>
  <c r="R3759" i="1" s="1"/>
  <c r="O3663" i="1"/>
  <c r="R3663" i="1" s="1"/>
  <c r="O3615" i="1"/>
  <c r="R3615" i="1" s="1"/>
  <c r="O3551" i="1"/>
  <c r="Q3551" i="1" s="1"/>
  <c r="P2809" i="1"/>
  <c r="Q2809" i="1" s="1"/>
  <c r="P2425" i="1"/>
  <c r="R2425" i="1" s="1"/>
  <c r="P2369" i="1"/>
  <c r="Q2369" i="1" s="1"/>
  <c r="P2313" i="1"/>
  <c r="O2949" i="1"/>
  <c r="Q2949" i="1" s="1"/>
  <c r="P3460" i="1"/>
  <c r="Q3460" i="1" s="1"/>
  <c r="P3414" i="1"/>
  <c r="R3414" i="1" s="1"/>
  <c r="P3254" i="1"/>
  <c r="P3214" i="1"/>
  <c r="P3198" i="1"/>
  <c r="R3198" i="1" s="1"/>
  <c r="O3474" i="1"/>
  <c r="O3350" i="1"/>
  <c r="Q3350" i="1" s="1"/>
  <c r="P3801" i="1"/>
  <c r="R3801" i="1" s="1"/>
  <c r="P3787" i="1"/>
  <c r="R3787" i="1" s="1"/>
  <c r="P3775" i="1"/>
  <c r="R3775" i="1" s="1"/>
  <c r="P3683" i="1"/>
  <c r="P3641" i="1"/>
  <c r="Q3641" i="1" s="1"/>
  <c r="P3631" i="1"/>
  <c r="R3631" i="1" s="1"/>
  <c r="P3563" i="1"/>
  <c r="Q3563" i="1" s="1"/>
  <c r="O3795" i="1"/>
  <c r="Q3795" i="1" s="1"/>
  <c r="O3547" i="1"/>
  <c r="R3547" i="1" s="1"/>
  <c r="Q3572" i="1"/>
  <c r="P3909" i="1"/>
  <c r="R3909" i="1" s="1"/>
  <c r="P3901" i="1"/>
  <c r="P3893" i="1"/>
  <c r="Q3893" i="1" s="1"/>
  <c r="P3885" i="1"/>
  <c r="Q3885" i="1" s="1"/>
  <c r="P3877" i="1"/>
  <c r="Q3877" i="1" s="1"/>
  <c r="P3869" i="1"/>
  <c r="R3869" i="1" s="1"/>
  <c r="P3861" i="1"/>
  <c r="R3861" i="1" s="1"/>
  <c r="P2769" i="1"/>
  <c r="P2505" i="1"/>
  <c r="Q2505" i="1" s="1"/>
  <c r="P2305" i="1"/>
  <c r="Q2305" i="1" s="1"/>
  <c r="O2585" i="1"/>
  <c r="R2585" i="1" s="1"/>
  <c r="O2343" i="1"/>
  <c r="R2343" i="1" s="1"/>
  <c r="P3454" i="1"/>
  <c r="Q3454" i="1" s="1"/>
  <c r="P3430" i="1"/>
  <c r="Q3430" i="1" s="1"/>
  <c r="P3286" i="1"/>
  <c r="R3286" i="1" s="1"/>
  <c r="P3230" i="1"/>
  <c r="P3212" i="1"/>
  <c r="O3366" i="1"/>
  <c r="R3366" i="1" s="1"/>
  <c r="O3322" i="1"/>
  <c r="R3322" i="1" s="1"/>
  <c r="P3745" i="1"/>
  <c r="Q3745" i="1" s="1"/>
  <c r="P3731" i="1"/>
  <c r="R3731" i="1" s="1"/>
  <c r="P3695" i="1"/>
  <c r="Q3695" i="1" s="1"/>
  <c r="P3627" i="1"/>
  <c r="Q3627" i="1" s="1"/>
  <c r="O3593" i="1"/>
  <c r="Q3593" i="1" s="1"/>
  <c r="Q3872" i="1"/>
  <c r="P3246" i="1"/>
  <c r="R3246" i="1" s="1"/>
  <c r="P3811" i="1"/>
  <c r="R3811" i="1" s="1"/>
  <c r="P3691" i="1"/>
  <c r="Q3691" i="1" s="1"/>
  <c r="R3915" i="1"/>
  <c r="Q3915" i="1"/>
  <c r="R3541" i="1"/>
  <c r="Q3940" i="1"/>
  <c r="R3656" i="1"/>
  <c r="O2938" i="1"/>
  <c r="Q2938" i="1" s="1"/>
  <c r="P3452" i="1"/>
  <c r="R3452" i="1" s="1"/>
  <c r="P3396" i="1"/>
  <c r="P3292" i="1"/>
  <c r="P3276" i="1"/>
  <c r="Q3276" i="1" s="1"/>
  <c r="O3236" i="1"/>
  <c r="R3236" i="1" s="1"/>
  <c r="O2211" i="1"/>
  <c r="R2211" i="1" s="1"/>
  <c r="P3468" i="1"/>
  <c r="Q3468" i="1" s="1"/>
  <c r="P3412" i="1"/>
  <c r="Q3412" i="1" s="1"/>
  <c r="P3204" i="1"/>
  <c r="Q3204" i="1" s="1"/>
  <c r="P3188" i="1"/>
  <c r="O3324" i="1"/>
  <c r="O2523" i="1"/>
  <c r="R2523" i="1" s="1"/>
  <c r="O2861" i="1"/>
  <c r="R2861" i="1" s="1"/>
  <c r="P3484" i="1"/>
  <c r="R3484" i="1" s="1"/>
  <c r="P3428" i="1"/>
  <c r="P3340" i="1"/>
  <c r="Q3340" i="1" s="1"/>
  <c r="O3404" i="1"/>
  <c r="R3404" i="1" s="1"/>
  <c r="O3300" i="1"/>
  <c r="R3300" i="1" s="1"/>
  <c r="O3228" i="1"/>
  <c r="R3228" i="1" s="1"/>
  <c r="P3493" i="1"/>
  <c r="O3493" i="1"/>
  <c r="P3388" i="1"/>
  <c r="O3388" i="1"/>
  <c r="P3372" i="1"/>
  <c r="O3372" i="1"/>
  <c r="P3252" i="1"/>
  <c r="O3252" i="1"/>
  <c r="P3476" i="1"/>
  <c r="P3316" i="1"/>
  <c r="R3316" i="1" s="1"/>
  <c r="O3498" i="1"/>
  <c r="R3498" i="1" s="1"/>
  <c r="O3268" i="1"/>
  <c r="R3268" i="1" s="1"/>
  <c r="P2941" i="1"/>
  <c r="R2941" i="1" s="1"/>
  <c r="P3521" i="1"/>
  <c r="O3521" i="1"/>
  <c r="Q3927" i="1"/>
  <c r="Q3895" i="1"/>
  <c r="S3895" i="1" s="1"/>
  <c r="Q3863" i="1"/>
  <c r="P3523" i="1"/>
  <c r="Q3523" i="1" s="1"/>
  <c r="O3506" i="1"/>
  <c r="Q3506" i="1" s="1"/>
  <c r="P3841" i="1"/>
  <c r="Q3841" i="1" s="1"/>
  <c r="P3520" i="1"/>
  <c r="Q3520" i="1" s="1"/>
  <c r="O3852" i="1"/>
  <c r="Q3852" i="1" s="1"/>
  <c r="Q3582" i="1"/>
  <c r="R3582" i="1"/>
  <c r="O2295" i="1"/>
  <c r="P2295" i="1"/>
  <c r="O2263" i="1"/>
  <c r="P2263" i="1"/>
  <c r="O3272" i="1"/>
  <c r="P3272" i="1"/>
  <c r="O3208" i="1"/>
  <c r="P3208" i="1"/>
  <c r="P2463" i="1"/>
  <c r="O2463" i="1"/>
  <c r="P2279" i="1"/>
  <c r="O2279" i="1"/>
  <c r="P2407" i="1"/>
  <c r="R2407" i="1" s="1"/>
  <c r="P2383" i="1"/>
  <c r="R2383" i="1" s="1"/>
  <c r="O2689" i="1"/>
  <c r="Q2689" i="1" s="1"/>
  <c r="P2942" i="1"/>
  <c r="O2942" i="1"/>
  <c r="P3516" i="1"/>
  <c r="O3516" i="1"/>
  <c r="P3508" i="1"/>
  <c r="O3508" i="1"/>
  <c r="P2777" i="1"/>
  <c r="Q2777" i="1" s="1"/>
  <c r="P2479" i="1"/>
  <c r="Q2479" i="1" s="1"/>
  <c r="P2335" i="1"/>
  <c r="R2335" i="1" s="1"/>
  <c r="P2311" i="1"/>
  <c r="Q2311" i="1" s="1"/>
  <c r="P2255" i="1"/>
  <c r="Q2255" i="1" s="1"/>
  <c r="P2215" i="1"/>
  <c r="Q2215" i="1" s="1"/>
  <c r="O2657" i="1"/>
  <c r="Q2657" i="1" s="1"/>
  <c r="R3664" i="1"/>
  <c r="Q3664" i="1"/>
  <c r="P2399" i="1"/>
  <c r="R2399" i="1" s="1"/>
  <c r="O2964" i="1"/>
  <c r="P2964" i="1"/>
  <c r="O2876" i="1"/>
  <c r="P2876" i="1"/>
  <c r="P3702" i="1"/>
  <c r="R3702" i="1" s="1"/>
  <c r="P3646" i="1"/>
  <c r="Q3646" i="1" s="1"/>
  <c r="O3806" i="1"/>
  <c r="Q3806" i="1" s="1"/>
  <c r="P2609" i="1"/>
  <c r="Q2609" i="1" s="1"/>
  <c r="P2449" i="1"/>
  <c r="R2449" i="1" s="1"/>
  <c r="O2593" i="1"/>
  <c r="Q2593" i="1" s="1"/>
  <c r="O2231" i="1"/>
  <c r="Q2231" i="1" s="1"/>
  <c r="P3846" i="1"/>
  <c r="O3846" i="1"/>
  <c r="P3838" i="1"/>
  <c r="O3838" i="1"/>
  <c r="O3830" i="1"/>
  <c r="P3830" i="1"/>
  <c r="R3790" i="1"/>
  <c r="O3782" i="1"/>
  <c r="P3782" i="1"/>
  <c r="P3774" i="1"/>
  <c r="O3774" i="1"/>
  <c r="O3766" i="1"/>
  <c r="P3766" i="1"/>
  <c r="P3758" i="1"/>
  <c r="O3758" i="1"/>
  <c r="O3742" i="1"/>
  <c r="P3742" i="1"/>
  <c r="P3726" i="1"/>
  <c r="O3726" i="1"/>
  <c r="O3718" i="1"/>
  <c r="P3718" i="1"/>
  <c r="O3710" i="1"/>
  <c r="P3710" i="1"/>
  <c r="P3694" i="1"/>
  <c r="O3694" i="1"/>
  <c r="P3686" i="1"/>
  <c r="O3686" i="1"/>
  <c r="O3678" i="1"/>
  <c r="P3678" i="1"/>
  <c r="P3662" i="1"/>
  <c r="O3662" i="1"/>
  <c r="O3654" i="1"/>
  <c r="P3654" i="1"/>
  <c r="P3638" i="1"/>
  <c r="O3638" i="1"/>
  <c r="O3630" i="1"/>
  <c r="P3630" i="1"/>
  <c r="O3622" i="1"/>
  <c r="P3622" i="1"/>
  <c r="O3614" i="1"/>
  <c r="P3614" i="1"/>
  <c r="P3598" i="1"/>
  <c r="O3598" i="1"/>
  <c r="P3590" i="1"/>
  <c r="O3590" i="1"/>
  <c r="O3574" i="1"/>
  <c r="P3574" i="1"/>
  <c r="O3566" i="1"/>
  <c r="P3566" i="1"/>
  <c r="P3558" i="1"/>
  <c r="O3558" i="1"/>
  <c r="O3550" i="1"/>
  <c r="P3550" i="1"/>
  <c r="P3534" i="1"/>
  <c r="O3534" i="1"/>
  <c r="P2359" i="1"/>
  <c r="Q2359" i="1" s="1"/>
  <c r="P2327" i="1"/>
  <c r="R2327" i="1" s="1"/>
  <c r="P2207" i="1"/>
  <c r="O2367" i="1"/>
  <c r="Q2367" i="1" s="1"/>
  <c r="O3491" i="1"/>
  <c r="P3491" i="1"/>
  <c r="P3371" i="1"/>
  <c r="O3371" i="1"/>
  <c r="O3363" i="1"/>
  <c r="P3363" i="1"/>
  <c r="O3187" i="1"/>
  <c r="P3187" i="1"/>
  <c r="P3798" i="1"/>
  <c r="Q3798" i="1" s="1"/>
  <c r="P2391" i="1"/>
  <c r="Q2391" i="1" s="1"/>
  <c r="P2239" i="1"/>
  <c r="Q2239" i="1" s="1"/>
  <c r="O2303" i="1"/>
  <c r="R2303" i="1" s="1"/>
  <c r="O2577" i="1"/>
  <c r="P2577" i="1"/>
  <c r="P2473" i="1"/>
  <c r="O2473" i="1"/>
  <c r="O2361" i="1"/>
  <c r="P2361" i="1"/>
  <c r="P2273" i="1"/>
  <c r="O2273" i="1"/>
  <c r="O2225" i="1"/>
  <c r="P2225" i="1"/>
  <c r="P2201" i="1"/>
  <c r="O2201" i="1"/>
  <c r="O2193" i="1"/>
  <c r="P2193" i="1"/>
  <c r="P2900" i="1"/>
  <c r="R2900" i="1" s="1"/>
  <c r="P3734" i="1"/>
  <c r="R3734" i="1" s="1"/>
  <c r="P2673" i="1"/>
  <c r="Q2673" i="1" s="1"/>
  <c r="P2385" i="1"/>
  <c r="R2385" i="1" s="1"/>
  <c r="P2319" i="1"/>
  <c r="R2319" i="1" s="1"/>
  <c r="P2271" i="1"/>
  <c r="R2271" i="1" s="1"/>
  <c r="P3822" i="1"/>
  <c r="Q3822" i="1" s="1"/>
  <c r="R3563" i="1"/>
  <c r="O3814" i="1"/>
  <c r="P3530" i="1"/>
  <c r="R3530" i="1" s="1"/>
  <c r="R3712" i="1"/>
  <c r="Q3311" i="1"/>
  <c r="R3660" i="1"/>
  <c r="O2891" i="1"/>
  <c r="R2891" i="1" s="1"/>
  <c r="R3311" i="1"/>
  <c r="P3410" i="1"/>
  <c r="R3410" i="1" s="1"/>
  <c r="P3318" i="1"/>
  <c r="Q3318" i="1" s="1"/>
  <c r="P3302" i="1"/>
  <c r="R3302" i="1" s="1"/>
  <c r="O3463" i="1"/>
  <c r="Q3463" i="1" s="1"/>
  <c r="O3447" i="1"/>
  <c r="Q3447" i="1" s="1"/>
  <c r="O3431" i="1"/>
  <c r="O3386" i="1"/>
  <c r="R3386" i="1" s="1"/>
  <c r="O3310" i="1"/>
  <c r="R3310" i="1" s="1"/>
  <c r="P3772" i="1"/>
  <c r="R3772" i="1" s="1"/>
  <c r="R3697" i="1"/>
  <c r="P3242" i="1"/>
  <c r="Q3242" i="1" s="1"/>
  <c r="Q3818" i="1"/>
  <c r="Q3738" i="1"/>
  <c r="Q3722" i="1"/>
  <c r="P2904" i="1"/>
  <c r="R2904" i="1" s="1"/>
  <c r="O3507" i="1"/>
  <c r="R3507" i="1" s="1"/>
  <c r="Q3541" i="1"/>
  <c r="P3786" i="1"/>
  <c r="R3786" i="1" s="1"/>
  <c r="Q3650" i="1"/>
  <c r="R3629" i="1"/>
  <c r="O3248" i="1"/>
  <c r="R3707" i="1"/>
  <c r="O2131" i="1"/>
  <c r="Q3586" i="1"/>
  <c r="S3586" i="1" s="1"/>
  <c r="Q3675" i="1"/>
  <c r="R3675" i="1"/>
  <c r="R3556" i="1"/>
  <c r="Q3556" i="1"/>
  <c r="P1713" i="1"/>
  <c r="Q3712" i="1"/>
  <c r="O2104" i="1"/>
  <c r="R3722" i="1"/>
  <c r="Q3609" i="1"/>
  <c r="R3818" i="1"/>
  <c r="Q3533" i="1"/>
  <c r="Q3246" i="1"/>
  <c r="P1329" i="1"/>
  <c r="R3628" i="1"/>
  <c r="R2808" i="1"/>
  <c r="Q3332" i="1"/>
  <c r="Q3271" i="1"/>
  <c r="R3255" i="1"/>
  <c r="R3738" i="1"/>
  <c r="O2703" i="1"/>
  <c r="R2703" i="1" s="1"/>
  <c r="O2535" i="1"/>
  <c r="R2535" i="1" s="1"/>
  <c r="P3845" i="1"/>
  <c r="O3845" i="1"/>
  <c r="P3837" i="1"/>
  <c r="O3837" i="1"/>
  <c r="P3813" i="1"/>
  <c r="O3813" i="1"/>
  <c r="P3805" i="1"/>
  <c r="O3805" i="1"/>
  <c r="P3781" i="1"/>
  <c r="O3781" i="1"/>
  <c r="P3773" i="1"/>
  <c r="O3773" i="1"/>
  <c r="P3749" i="1"/>
  <c r="O3749" i="1"/>
  <c r="P3741" i="1"/>
  <c r="O3741" i="1"/>
  <c r="P3717" i="1"/>
  <c r="O3717" i="1"/>
  <c r="P3709" i="1"/>
  <c r="O3709" i="1"/>
  <c r="P3701" i="1"/>
  <c r="O3701" i="1"/>
  <c r="P3685" i="1"/>
  <c r="O3685" i="1"/>
  <c r="P3677" i="1"/>
  <c r="O3677" i="1"/>
  <c r="P3669" i="1"/>
  <c r="O3669" i="1"/>
  <c r="R3751" i="1"/>
  <c r="R3632" i="1"/>
  <c r="Q3632" i="1"/>
  <c r="R3577" i="1"/>
  <c r="Q3559" i="1"/>
  <c r="Q3540" i="1"/>
  <c r="R3540" i="1"/>
  <c r="R3767" i="1"/>
  <c r="Q3767" i="1"/>
  <c r="O3828" i="1"/>
  <c r="P3828" i="1"/>
  <c r="O3820" i="1"/>
  <c r="P3820" i="1"/>
  <c r="O3812" i="1"/>
  <c r="P3812" i="1"/>
  <c r="O3804" i="1"/>
  <c r="P3804" i="1"/>
  <c r="O3788" i="1"/>
  <c r="P3788" i="1"/>
  <c r="O3764" i="1"/>
  <c r="P3764" i="1"/>
  <c r="O3756" i="1"/>
  <c r="P3756" i="1"/>
  <c r="O3748" i="1"/>
  <c r="P3748" i="1"/>
  <c r="O3740" i="1"/>
  <c r="P3740" i="1"/>
  <c r="O3724" i="1"/>
  <c r="P3724" i="1"/>
  <c r="O3700" i="1"/>
  <c r="P3700" i="1"/>
  <c r="O3692" i="1"/>
  <c r="P3692" i="1"/>
  <c r="O3684" i="1"/>
  <c r="P3684" i="1"/>
  <c r="O3676" i="1"/>
  <c r="P3676" i="1"/>
  <c r="P2833" i="1"/>
  <c r="Q2833" i="1" s="1"/>
  <c r="P2776" i="1"/>
  <c r="Q2776" i="1" s="1"/>
  <c r="P2693" i="1"/>
  <c r="Q2693" i="1" s="1"/>
  <c r="P2623" i="1"/>
  <c r="Q2623" i="1" s="1"/>
  <c r="P2560" i="1"/>
  <c r="R2560" i="1" s="1"/>
  <c r="P2512" i="1"/>
  <c r="Q2512" i="1" s="1"/>
  <c r="P2400" i="1"/>
  <c r="Q2400" i="1" s="1"/>
  <c r="P2280" i="1"/>
  <c r="R2280" i="1" s="1"/>
  <c r="P2247" i="1"/>
  <c r="R2247" i="1" s="1"/>
  <c r="P2223" i="1"/>
  <c r="R2223" i="1" s="1"/>
  <c r="O2688" i="1"/>
  <c r="R2688" i="1" s="1"/>
  <c r="O2583" i="1"/>
  <c r="R2583" i="1" s="1"/>
  <c r="O2287" i="1"/>
  <c r="R2287" i="1" s="1"/>
  <c r="O2232" i="1"/>
  <c r="Q2232" i="1" s="1"/>
  <c r="P3156" i="1"/>
  <c r="Q3156" i="1" s="1"/>
  <c r="O2890" i="1"/>
  <c r="Q2890" i="1" s="1"/>
  <c r="O3450" i="1"/>
  <c r="Q3450" i="1" s="1"/>
  <c r="O3517" i="1"/>
  <c r="R3517" i="1" s="1"/>
  <c r="R3533" i="1"/>
  <c r="P3844" i="1"/>
  <c r="Q3844" i="1" s="1"/>
  <c r="P3708" i="1"/>
  <c r="R3708" i="1" s="1"/>
  <c r="R3800" i="1"/>
  <c r="Q3800" i="1"/>
  <c r="Q3790" i="1"/>
  <c r="R3777" i="1"/>
  <c r="P2832" i="1"/>
  <c r="Q2832" i="1" s="1"/>
  <c r="P2687" i="1"/>
  <c r="Q2687" i="1" s="1"/>
  <c r="O2663" i="1"/>
  <c r="R2663" i="1" s="1"/>
  <c r="P3092" i="1"/>
  <c r="Q3092" i="1" s="1"/>
  <c r="O3157" i="1"/>
  <c r="Q3157" i="1" s="1"/>
  <c r="P3296" i="1"/>
  <c r="Q3296" i="1" s="1"/>
  <c r="P3240" i="1"/>
  <c r="Q3240" i="1" s="1"/>
  <c r="P3513" i="1"/>
  <c r="Q3513" i="1" s="1"/>
  <c r="Q3833" i="1"/>
  <c r="R3769" i="1"/>
  <c r="Q3769" i="1"/>
  <c r="P3716" i="1"/>
  <c r="R3716" i="1" s="1"/>
  <c r="O3789" i="1"/>
  <c r="O3765" i="1"/>
  <c r="P2831" i="1"/>
  <c r="Q2831" i="1" s="1"/>
  <c r="P2768" i="1"/>
  <c r="R2768" i="1" s="1"/>
  <c r="P2680" i="1"/>
  <c r="Q2680" i="1" s="1"/>
  <c r="O2567" i="1"/>
  <c r="R2567" i="1" s="1"/>
  <c r="O3148" i="1"/>
  <c r="Q3148" i="1" s="1"/>
  <c r="R3223" i="1"/>
  <c r="P3529" i="1"/>
  <c r="Q3529" i="1" s="1"/>
  <c r="O3693" i="1"/>
  <c r="P2817" i="1"/>
  <c r="R2817" i="1" s="1"/>
  <c r="P2737" i="1"/>
  <c r="R2737" i="1" s="1"/>
  <c r="P2592" i="1"/>
  <c r="Q2592" i="1" s="1"/>
  <c r="P2543" i="1"/>
  <c r="Q2543" i="1" s="1"/>
  <c r="O2487" i="1"/>
  <c r="R2487" i="1" s="1"/>
  <c r="O3068" i="1"/>
  <c r="P3264" i="1"/>
  <c r="R3244" i="1"/>
  <c r="P3796" i="1"/>
  <c r="R3796" i="1" s="1"/>
  <c r="O3821" i="1"/>
  <c r="O3797" i="1"/>
  <c r="R3703" i="1"/>
  <c r="Q3703" i="1"/>
  <c r="P2813" i="1"/>
  <c r="Q2813" i="1" s="1"/>
  <c r="P2729" i="1"/>
  <c r="R2729" i="1" s="1"/>
  <c r="P2672" i="1"/>
  <c r="Q2672" i="1" s="1"/>
  <c r="P2584" i="1"/>
  <c r="Q2584" i="1" s="1"/>
  <c r="O2639" i="1"/>
  <c r="R2639" i="1" s="1"/>
  <c r="O3162" i="1"/>
  <c r="Q3162" i="1" s="1"/>
  <c r="O3241" i="1"/>
  <c r="R3241" i="1" s="1"/>
  <c r="P3732" i="1"/>
  <c r="Q3732" i="1" s="1"/>
  <c r="R3640" i="1"/>
  <c r="Q3640" i="1"/>
  <c r="O2744" i="1"/>
  <c r="R2744" i="1" s="1"/>
  <c r="O3509" i="1"/>
  <c r="R3509" i="1" s="1"/>
  <c r="R3616" i="1"/>
  <c r="R3570" i="1"/>
  <c r="Q3570" i="1"/>
  <c r="O3829" i="1"/>
  <c r="O3725" i="1"/>
  <c r="P3834" i="1"/>
  <c r="P3850" i="1"/>
  <c r="P3794" i="1"/>
  <c r="O3645" i="1"/>
  <c r="O3613" i="1"/>
  <c r="O3581" i="1"/>
  <c r="O3549" i="1"/>
  <c r="Q3647" i="1"/>
  <c r="P3802" i="1"/>
  <c r="P3810" i="1"/>
  <c r="P3746" i="1"/>
  <c r="O3653" i="1"/>
  <c r="O3621" i="1"/>
  <c r="O3589" i="1"/>
  <c r="O3557" i="1"/>
  <c r="O2818" i="1"/>
  <c r="P2818" i="1"/>
  <c r="P2466" i="1"/>
  <c r="O2466" i="1"/>
  <c r="O2378" i="1"/>
  <c r="Q2378" i="1" s="1"/>
  <c r="P2210" i="1"/>
  <c r="Q2210" i="1" s="1"/>
  <c r="P2746" i="1"/>
  <c r="O2746" i="1"/>
  <c r="O2610" i="1"/>
  <c r="P2610" i="1"/>
  <c r="O2362" i="1"/>
  <c r="P2362" i="1"/>
  <c r="P2338" i="1"/>
  <c r="O2338" i="1"/>
  <c r="P2242" i="1"/>
  <c r="O2242" i="1"/>
  <c r="P2698" i="1"/>
  <c r="R2698" i="1" s="1"/>
  <c r="P3165" i="1"/>
  <c r="O3165" i="1"/>
  <c r="O2722" i="1"/>
  <c r="P2722" i="1"/>
  <c r="O2666" i="1"/>
  <c r="P2666" i="1"/>
  <c r="P2410" i="1"/>
  <c r="O2410" i="1"/>
  <c r="O2394" i="1"/>
  <c r="P2394" i="1"/>
  <c r="P2330" i="1"/>
  <c r="O2330" i="1"/>
  <c r="P2290" i="1"/>
  <c r="O2290" i="1"/>
  <c r="O2274" i="1"/>
  <c r="P2274" i="1"/>
  <c r="O2202" i="1"/>
  <c r="P2202" i="1"/>
  <c r="P2738" i="1"/>
  <c r="O2738" i="1"/>
  <c r="O2562" i="1"/>
  <c r="P2562" i="1"/>
  <c r="O2530" i="1"/>
  <c r="P2530" i="1"/>
  <c r="O2234" i="1"/>
  <c r="P2234" i="1"/>
  <c r="P2458" i="1"/>
  <c r="R2458" i="1" s="1"/>
  <c r="O2554" i="1"/>
  <c r="R2554" i="1" s="1"/>
  <c r="O3015" i="1"/>
  <c r="P3015" i="1"/>
  <c r="O3007" i="1"/>
  <c r="P3007" i="1"/>
  <c r="O2911" i="1"/>
  <c r="P2911" i="1"/>
  <c r="P2618" i="1"/>
  <c r="Q2618" i="1" s="1"/>
  <c r="P2402" i="1"/>
  <c r="Q2402" i="1" s="1"/>
  <c r="P3434" i="1"/>
  <c r="Q3434" i="1" s="1"/>
  <c r="P3370" i="1"/>
  <c r="P3346" i="1"/>
  <c r="R3346" i="1" s="1"/>
  <c r="P3274" i="1"/>
  <c r="Q3274" i="1" s="1"/>
  <c r="O3266" i="1"/>
  <c r="O3186" i="1"/>
  <c r="Q3186" i="1" s="1"/>
  <c r="P3518" i="1"/>
  <c r="Q3518" i="1" s="1"/>
  <c r="O3512" i="1"/>
  <c r="O2681" i="1"/>
  <c r="Q2681" i="1" s="1"/>
  <c r="P3458" i="1"/>
  <c r="P3394" i="1"/>
  <c r="P3306" i="1"/>
  <c r="Q3306" i="1" s="1"/>
  <c r="P3250" i="1"/>
  <c r="R3250" i="1" s="1"/>
  <c r="P3218" i="1"/>
  <c r="O3482" i="1"/>
  <c r="Q3482" i="1" s="1"/>
  <c r="O3362" i="1"/>
  <c r="P2801" i="1"/>
  <c r="Q2801" i="1" s="1"/>
  <c r="P2761" i="1"/>
  <c r="Q2761" i="1" s="1"/>
  <c r="P2720" i="1"/>
  <c r="Q2720" i="1" s="1"/>
  <c r="P2665" i="1"/>
  <c r="Q2665" i="1" s="1"/>
  <c r="P2632" i="1"/>
  <c r="Q2632" i="1" s="1"/>
  <c r="P2608" i="1"/>
  <c r="R2608" i="1" s="1"/>
  <c r="P2576" i="1"/>
  <c r="R2576" i="1" s="1"/>
  <c r="P2552" i="1"/>
  <c r="Q2552" i="1" s="1"/>
  <c r="P2529" i="1"/>
  <c r="Q2529" i="1" s="1"/>
  <c r="P2504" i="1"/>
  <c r="R2504" i="1" s="1"/>
  <c r="P2448" i="1"/>
  <c r="Q2448" i="1" s="1"/>
  <c r="P2360" i="1"/>
  <c r="Q2360" i="1" s="1"/>
  <c r="P2304" i="1"/>
  <c r="R2304" i="1" s="1"/>
  <c r="P2257" i="1"/>
  <c r="Q2257" i="1" s="1"/>
  <c r="O2433" i="1"/>
  <c r="R2433" i="1" s="1"/>
  <c r="R2199" i="1"/>
  <c r="P2997" i="1"/>
  <c r="Q2997" i="1" s="1"/>
  <c r="O3093" i="1"/>
  <c r="Q3093" i="1" s="1"/>
  <c r="O2933" i="1"/>
  <c r="Q2933" i="1" s="1"/>
  <c r="O3163" i="1"/>
  <c r="R3163" i="1" s="1"/>
  <c r="P3418" i="1"/>
  <c r="R3418" i="1" s="1"/>
  <c r="P3330" i="1"/>
  <c r="Q3330" i="1" s="1"/>
  <c r="P3304" i="1"/>
  <c r="R3304" i="1" s="1"/>
  <c r="P3248" i="1"/>
  <c r="P3216" i="1"/>
  <c r="Q3216" i="1" s="1"/>
  <c r="P3528" i="1"/>
  <c r="Q3528" i="1" s="1"/>
  <c r="P2825" i="1"/>
  <c r="Q2825" i="1" s="1"/>
  <c r="P2800" i="1"/>
  <c r="R2800" i="1" s="1"/>
  <c r="P2752" i="1"/>
  <c r="R2752" i="1" s="1"/>
  <c r="P2717" i="1"/>
  <c r="Q2717" i="1" s="1"/>
  <c r="P2664" i="1"/>
  <c r="R2664" i="1" s="1"/>
  <c r="P2625" i="1"/>
  <c r="Q2625" i="1" s="1"/>
  <c r="P2601" i="1"/>
  <c r="Q2601" i="1" s="1"/>
  <c r="P2569" i="1"/>
  <c r="R2569" i="1" s="1"/>
  <c r="P2545" i="1"/>
  <c r="Q2545" i="1" s="1"/>
  <c r="P2497" i="1"/>
  <c r="R2497" i="1" s="1"/>
  <c r="P2472" i="1"/>
  <c r="R2472" i="1" s="1"/>
  <c r="P2441" i="1"/>
  <c r="R2441" i="1" s="1"/>
  <c r="P2377" i="1"/>
  <c r="Q2377" i="1" s="1"/>
  <c r="P2321" i="1"/>
  <c r="Q2321" i="1" s="1"/>
  <c r="P2297" i="1"/>
  <c r="R2297" i="1" s="1"/>
  <c r="P2256" i="1"/>
  <c r="Q2256" i="1" s="1"/>
  <c r="P2217" i="1"/>
  <c r="Q2217" i="1" s="1"/>
  <c r="O2824" i="1"/>
  <c r="R2824" i="1" s="1"/>
  <c r="O2721" i="1"/>
  <c r="Q2721" i="1" s="1"/>
  <c r="O2624" i="1"/>
  <c r="Q2624" i="1" s="1"/>
  <c r="O2568" i="1"/>
  <c r="Q2568" i="1" s="1"/>
  <c r="O2465" i="1"/>
  <c r="R2465" i="1" s="1"/>
  <c r="O2393" i="1"/>
  <c r="R2393" i="1" s="1"/>
  <c r="P2973" i="1"/>
  <c r="R2973" i="1" s="1"/>
  <c r="P2869" i="1"/>
  <c r="R2869" i="1" s="1"/>
  <c r="O2901" i="1"/>
  <c r="P3442" i="1"/>
  <c r="P3378" i="1"/>
  <c r="Q3378" i="1" s="1"/>
  <c r="P3354" i="1"/>
  <c r="P3282" i="1"/>
  <c r="Q3282" i="1" s="1"/>
  <c r="P3226" i="1"/>
  <c r="Q3226" i="1" s="1"/>
  <c r="P3194" i="1"/>
  <c r="Q3194" i="1" s="1"/>
  <c r="O3305" i="1"/>
  <c r="R3305" i="1" s="1"/>
  <c r="O3249" i="1"/>
  <c r="R3249" i="1" s="1"/>
  <c r="P3526" i="1"/>
  <c r="R3526" i="1" s="1"/>
  <c r="P2633" i="1"/>
  <c r="Q2633" i="1" s="1"/>
  <c r="P2785" i="1"/>
  <c r="R2785" i="1" s="1"/>
  <c r="P2745" i="1"/>
  <c r="R2745" i="1" s="1"/>
  <c r="P2713" i="1"/>
  <c r="Q2713" i="1" s="1"/>
  <c r="P2544" i="1"/>
  <c r="Q2544" i="1" s="1"/>
  <c r="P2521" i="1"/>
  <c r="R2521" i="1" s="1"/>
  <c r="P2496" i="1"/>
  <c r="Q2496" i="1" s="1"/>
  <c r="P2409" i="1"/>
  <c r="P2355" i="1"/>
  <c r="Q2355" i="1" s="1"/>
  <c r="P2337" i="1"/>
  <c r="R2337" i="1" s="1"/>
  <c r="P2233" i="1"/>
  <c r="R2233" i="1" s="1"/>
  <c r="P2216" i="1"/>
  <c r="Q2216" i="1" s="1"/>
  <c r="O2464" i="1"/>
  <c r="R2464" i="1" s="1"/>
  <c r="P2909" i="1"/>
  <c r="R2909" i="1" s="1"/>
  <c r="O3029" i="1"/>
  <c r="Q3029" i="1" s="1"/>
  <c r="P3466" i="1"/>
  <c r="Q3466" i="1" s="1"/>
  <c r="P3402" i="1"/>
  <c r="Q3402" i="1" s="1"/>
  <c r="P3314" i="1"/>
  <c r="Q3314" i="1" s="1"/>
  <c r="P3258" i="1"/>
  <c r="Q3258" i="1" s="1"/>
  <c r="P3224" i="1"/>
  <c r="R3224" i="1" s="1"/>
  <c r="P3192" i="1"/>
  <c r="R3192" i="1" s="1"/>
  <c r="O3490" i="1"/>
  <c r="Q3390" i="1"/>
  <c r="O3369" i="1"/>
  <c r="R3271" i="1"/>
  <c r="O3193" i="1"/>
  <c r="R3523" i="1"/>
  <c r="O3525" i="1"/>
  <c r="R3525" i="1" s="1"/>
  <c r="P2784" i="1"/>
  <c r="Q2784" i="1" s="1"/>
  <c r="P2705" i="1"/>
  <c r="Q2705" i="1" s="1"/>
  <c r="P2649" i="1"/>
  <c r="Q2649" i="1" s="1"/>
  <c r="P2489" i="1"/>
  <c r="R2489" i="1" s="1"/>
  <c r="P2353" i="1"/>
  <c r="R2353" i="1" s="1"/>
  <c r="P2249" i="1"/>
  <c r="Q2249" i="1" s="1"/>
  <c r="P2200" i="1"/>
  <c r="O2792" i="1"/>
  <c r="R2792" i="1" s="1"/>
  <c r="P3101" i="1"/>
  <c r="R3101" i="1" s="1"/>
  <c r="P2960" i="1"/>
  <c r="R2960" i="1" s="1"/>
  <c r="P2853" i="1"/>
  <c r="O3004" i="1"/>
  <c r="Q3004" i="1" s="1"/>
  <c r="P3426" i="1"/>
  <c r="Q3426" i="1" s="1"/>
  <c r="P3338" i="1"/>
  <c r="Q3338" i="1" s="1"/>
  <c r="P3290" i="1"/>
  <c r="Q3290" i="1" s="1"/>
  <c r="P3234" i="1"/>
  <c r="Q3234" i="1" s="1"/>
  <c r="P3202" i="1"/>
  <c r="R3202" i="1" s="1"/>
  <c r="O3465" i="1"/>
  <c r="R3465" i="1" s="1"/>
  <c r="O3377" i="1"/>
  <c r="R3377" i="1" s="1"/>
  <c r="O3313" i="1"/>
  <c r="R3313" i="1" s="1"/>
  <c r="P3510" i="1"/>
  <c r="R3510" i="1" s="1"/>
  <c r="O3524" i="1"/>
  <c r="Q3524" i="1" s="1"/>
  <c r="P2957" i="1"/>
  <c r="Q2957" i="1" s="1"/>
  <c r="P3288" i="1"/>
  <c r="R3288" i="1" s="1"/>
  <c r="Q3244" i="1"/>
  <c r="P3232" i="1"/>
  <c r="Q3232" i="1" s="1"/>
  <c r="P3200" i="1"/>
  <c r="P2727" i="1"/>
  <c r="Q2727" i="1" s="1"/>
  <c r="P2704" i="1"/>
  <c r="Q2704" i="1" s="1"/>
  <c r="P2656" i="1"/>
  <c r="Q2656" i="1" s="1"/>
  <c r="P2603" i="1"/>
  <c r="Q2603" i="1" s="1"/>
  <c r="P2559" i="1"/>
  <c r="Q2559" i="1" s="1"/>
  <c r="O2826" i="1"/>
  <c r="Q2826" i="1" s="1"/>
  <c r="O2760" i="1"/>
  <c r="Q2760" i="1" s="1"/>
  <c r="O2599" i="1"/>
  <c r="Q2599" i="1" s="1"/>
  <c r="O2495" i="1"/>
  <c r="Q2495" i="1" s="1"/>
  <c r="P3125" i="1"/>
  <c r="Q3125" i="1" s="1"/>
  <c r="P3069" i="1"/>
  <c r="Q3069" i="1" s="1"/>
  <c r="P3013" i="1"/>
  <c r="Q3013" i="1" s="1"/>
  <c r="P2965" i="1"/>
  <c r="R2965" i="1" s="1"/>
  <c r="P2877" i="1"/>
  <c r="Q2877" i="1" s="1"/>
  <c r="O3053" i="1"/>
  <c r="R3053" i="1" s="1"/>
  <c r="O2893" i="1"/>
  <c r="R2893" i="1" s="1"/>
  <c r="P3117" i="1"/>
  <c r="Q3117" i="1" s="1"/>
  <c r="P3061" i="1"/>
  <c r="Q3061" i="1" s="1"/>
  <c r="P2845" i="1"/>
  <c r="Q2845" i="1" s="1"/>
  <c r="O2989" i="1"/>
  <c r="Q2989" i="1" s="1"/>
  <c r="O3160" i="1"/>
  <c r="Q3160" i="1" s="1"/>
  <c r="Q3413" i="1"/>
  <c r="P2823" i="1"/>
  <c r="R2823" i="1" s="1"/>
  <c r="P2743" i="1"/>
  <c r="Q2743" i="1" s="1"/>
  <c r="O2631" i="1"/>
  <c r="Q2631" i="1" s="1"/>
  <c r="P3109" i="1"/>
  <c r="R3109" i="1" s="1"/>
  <c r="P3005" i="1"/>
  <c r="R3005" i="1" s="1"/>
  <c r="P2925" i="1"/>
  <c r="R2925" i="1" s="1"/>
  <c r="O3037" i="1"/>
  <c r="R3037" i="1" s="1"/>
  <c r="O2981" i="1"/>
  <c r="R2981" i="1" s="1"/>
  <c r="P3175" i="1"/>
  <c r="R3175" i="1" s="1"/>
  <c r="O3257" i="1"/>
  <c r="P2736" i="1"/>
  <c r="Q2736" i="1" s="1"/>
  <c r="P2455" i="1"/>
  <c r="Q2455" i="1" s="1"/>
  <c r="P2952" i="1"/>
  <c r="R2952" i="1" s="1"/>
  <c r="P2917" i="1"/>
  <c r="Q2917" i="1" s="1"/>
  <c r="P2864" i="1"/>
  <c r="O3149" i="1"/>
  <c r="R3149" i="1" s="1"/>
  <c r="O3077" i="1"/>
  <c r="R3077" i="1" s="1"/>
  <c r="O3021" i="1"/>
  <c r="R3021" i="1" s="1"/>
  <c r="O2885" i="1"/>
  <c r="Q2885" i="1" s="1"/>
  <c r="P3170" i="1"/>
  <c r="Q3170" i="1" s="1"/>
  <c r="P3185" i="1"/>
  <c r="Q3185" i="1" s="1"/>
  <c r="Q3223" i="1"/>
  <c r="R3470" i="1"/>
  <c r="O3297" i="1"/>
  <c r="R3297" i="1" s="1"/>
  <c r="O3233" i="1"/>
  <c r="Q3233" i="1" s="1"/>
  <c r="P3527" i="1"/>
  <c r="Q3527" i="1" s="1"/>
  <c r="P3519" i="1"/>
  <c r="Q3519" i="1" s="1"/>
  <c r="P3511" i="1"/>
  <c r="R3511" i="1" s="1"/>
  <c r="P2816" i="1"/>
  <c r="Q2816" i="1" s="1"/>
  <c r="P2791" i="1"/>
  <c r="R2791" i="1" s="1"/>
  <c r="P2735" i="1"/>
  <c r="Q2735" i="1" s="1"/>
  <c r="P2712" i="1"/>
  <c r="P2527" i="1"/>
  <c r="Q2527" i="1" s="1"/>
  <c r="P2423" i="1"/>
  <c r="R2423" i="1" s="1"/>
  <c r="O2783" i="1"/>
  <c r="R2783" i="1" s="1"/>
  <c r="O2447" i="1"/>
  <c r="P2983" i="1"/>
  <c r="Q2983" i="1" s="1"/>
  <c r="P2912" i="1"/>
  <c r="R2912" i="1" s="1"/>
  <c r="P2888" i="1"/>
  <c r="R2888" i="1" s="1"/>
  <c r="O2958" i="1"/>
  <c r="Q2958" i="1" s="1"/>
  <c r="O3178" i="1"/>
  <c r="Q3178" i="1" s="1"/>
  <c r="O3361" i="1"/>
  <c r="P2815" i="1"/>
  <c r="R2815" i="1" s="1"/>
  <c r="P2759" i="1"/>
  <c r="R2759" i="1" s="1"/>
  <c r="P2711" i="1"/>
  <c r="Q2711" i="1" s="1"/>
  <c r="Q2384" i="1"/>
  <c r="P3141" i="1"/>
  <c r="R3141" i="1" s="1"/>
  <c r="P3085" i="1"/>
  <c r="R3085" i="1" s="1"/>
  <c r="P3133" i="1"/>
  <c r="R3133" i="1" s="1"/>
  <c r="P3505" i="1"/>
  <c r="Q3505" i="1" s="1"/>
  <c r="P2803" i="1"/>
  <c r="O2803" i="1"/>
  <c r="O2579" i="1"/>
  <c r="P2579" i="1"/>
  <c r="P2491" i="1"/>
  <c r="O2491" i="1"/>
  <c r="O2379" i="1"/>
  <c r="P2379" i="1"/>
  <c r="O2203" i="1"/>
  <c r="P2203" i="1"/>
  <c r="P2835" i="1"/>
  <c r="Q2835" i="1" s="1"/>
  <c r="P2787" i="1"/>
  <c r="R2787" i="1" s="1"/>
  <c r="P2739" i="1"/>
  <c r="Q2739" i="1" s="1"/>
  <c r="P2691" i="1"/>
  <c r="R2691" i="1" s="1"/>
  <c r="P2371" i="1"/>
  <c r="R2371" i="1" s="1"/>
  <c r="P2323" i="1"/>
  <c r="R2323" i="1" s="1"/>
  <c r="O2767" i="1"/>
  <c r="Q2767" i="1" s="1"/>
  <c r="O2707" i="1"/>
  <c r="Q2707" i="1" s="1"/>
  <c r="O2539" i="1"/>
  <c r="Q2539" i="1" s="1"/>
  <c r="P2674" i="1"/>
  <c r="O2674" i="1"/>
  <c r="P2626" i="1"/>
  <c r="O2626" i="1"/>
  <c r="O2594" i="1"/>
  <c r="P2594" i="1"/>
  <c r="O2498" i="1"/>
  <c r="P2498" i="1"/>
  <c r="O3169" i="1"/>
  <c r="P3169" i="1"/>
  <c r="P3161" i="1"/>
  <c r="O3161" i="1"/>
  <c r="P3459" i="1"/>
  <c r="R3459" i="1" s="1"/>
  <c r="R3436" i="1"/>
  <c r="P2807" i="1"/>
  <c r="Q2807" i="1" s="1"/>
  <c r="P2786" i="1"/>
  <c r="Q2786" i="1" s="1"/>
  <c r="P2775" i="1"/>
  <c r="Q2775" i="1" s="1"/>
  <c r="P2755" i="1"/>
  <c r="P2671" i="1"/>
  <c r="R2671" i="1" s="1"/>
  <c r="P2655" i="1"/>
  <c r="P2634" i="1"/>
  <c r="Q2634" i="1" s="1"/>
  <c r="P2511" i="1"/>
  <c r="Q2511" i="1" s="1"/>
  <c r="P2474" i="1"/>
  <c r="P2439" i="1"/>
  <c r="R2439" i="1" s="1"/>
  <c r="P2419" i="1"/>
  <c r="R2419" i="1" s="1"/>
  <c r="P2299" i="1"/>
  <c r="Q2299" i="1" s="1"/>
  <c r="O2706" i="1"/>
  <c r="O2591" i="1"/>
  <c r="R2591" i="1" s="1"/>
  <c r="O2519" i="1"/>
  <c r="Q2519" i="1" s="1"/>
  <c r="O2490" i="1"/>
  <c r="Q2490" i="1" s="1"/>
  <c r="O2971" i="1"/>
  <c r="Q2971" i="1" s="1"/>
  <c r="O3184" i="1"/>
  <c r="P3184" i="1"/>
  <c r="P3176" i="1"/>
  <c r="O3176" i="1"/>
  <c r="P3168" i="1"/>
  <c r="O3168" i="1"/>
  <c r="R3383" i="1"/>
  <c r="Q3383" i="1"/>
  <c r="O3307" i="1"/>
  <c r="P2754" i="1"/>
  <c r="Q2754" i="1" s="1"/>
  <c r="P2719" i="1"/>
  <c r="Q2719" i="1" s="1"/>
  <c r="P2667" i="1"/>
  <c r="R2667" i="1" s="1"/>
  <c r="P2615" i="1"/>
  <c r="R2615" i="1" s="1"/>
  <c r="Q2456" i="1"/>
  <c r="P2298" i="1"/>
  <c r="Q2298" i="1" s="1"/>
  <c r="O2679" i="1"/>
  <c r="Q2679" i="1" s="1"/>
  <c r="O2415" i="1"/>
  <c r="R2415" i="1" s="1"/>
  <c r="O2282" i="1"/>
  <c r="R2282" i="1" s="1"/>
  <c r="O2258" i="1"/>
  <c r="R2258" i="1" s="1"/>
  <c r="P2962" i="1"/>
  <c r="Q2962" i="1" s="1"/>
  <c r="P3395" i="1"/>
  <c r="R3395" i="1" s="1"/>
  <c r="R3309" i="1"/>
  <c r="P3299" i="1"/>
  <c r="Q3299" i="1" s="1"/>
  <c r="O3243" i="1"/>
  <c r="O2395" i="1"/>
  <c r="P2395" i="1"/>
  <c r="P2507" i="1"/>
  <c r="Q2507" i="1" s="1"/>
  <c r="P2347" i="1"/>
  <c r="R2347" i="1" s="1"/>
  <c r="P2331" i="1"/>
  <c r="Q2331" i="1" s="1"/>
  <c r="P2275" i="1"/>
  <c r="R2275" i="1" s="1"/>
  <c r="P2227" i="1"/>
  <c r="Q2227" i="1" s="1"/>
  <c r="O2675" i="1"/>
  <c r="Q2675" i="1" s="1"/>
  <c r="O3091" i="1"/>
  <c r="P3091" i="1"/>
  <c r="O3043" i="1"/>
  <c r="P3043" i="1"/>
  <c r="O3011" i="1"/>
  <c r="P3011" i="1"/>
  <c r="O2995" i="1"/>
  <c r="P2995" i="1"/>
  <c r="O2931" i="1"/>
  <c r="P2931" i="1"/>
  <c r="P2867" i="1"/>
  <c r="O2867" i="1"/>
  <c r="O2859" i="1"/>
  <c r="P2859" i="1"/>
  <c r="P2851" i="1"/>
  <c r="O2851" i="1"/>
  <c r="O2843" i="1"/>
  <c r="P2843" i="1"/>
  <c r="O3499" i="1"/>
  <c r="P3499" i="1"/>
  <c r="P3483" i="1"/>
  <c r="O3483" i="1"/>
  <c r="O3467" i="1"/>
  <c r="P3467" i="1"/>
  <c r="P3451" i="1"/>
  <c r="O3451" i="1"/>
  <c r="P3443" i="1"/>
  <c r="O3443" i="1"/>
  <c r="O3435" i="1"/>
  <c r="P3435" i="1"/>
  <c r="P3419" i="1"/>
  <c r="O3419" i="1"/>
  <c r="P3411" i="1"/>
  <c r="O3411" i="1"/>
  <c r="O3403" i="1"/>
  <c r="P3403" i="1"/>
  <c r="P3387" i="1"/>
  <c r="O3387" i="1"/>
  <c r="P3379" i="1"/>
  <c r="O3379" i="1"/>
  <c r="O3355" i="1"/>
  <c r="P3355" i="1"/>
  <c r="O3347" i="1"/>
  <c r="P3347" i="1"/>
  <c r="P3323" i="1"/>
  <c r="O3323" i="1"/>
  <c r="P3315" i="1"/>
  <c r="O3315" i="1"/>
  <c r="P3291" i="1"/>
  <c r="O3291" i="1"/>
  <c r="P3283" i="1"/>
  <c r="O3283" i="1"/>
  <c r="O3275" i="1"/>
  <c r="P3275" i="1"/>
  <c r="O3267" i="1"/>
  <c r="P3267" i="1"/>
  <c r="O3259" i="1"/>
  <c r="P3259" i="1"/>
  <c r="O3235" i="1"/>
  <c r="P3235" i="1"/>
  <c r="O3227" i="1"/>
  <c r="P3227" i="1"/>
  <c r="P3219" i="1"/>
  <c r="O3219" i="1"/>
  <c r="O3211" i="1"/>
  <c r="P3211" i="1"/>
  <c r="O3203" i="1"/>
  <c r="P3203" i="1"/>
  <c r="O3195" i="1"/>
  <c r="P3195" i="1"/>
  <c r="P2571" i="1"/>
  <c r="O2571" i="1"/>
  <c r="P2799" i="1"/>
  <c r="R2799" i="1" s="1"/>
  <c r="P2751" i="1"/>
  <c r="R2751" i="1" s="1"/>
  <c r="P2730" i="1"/>
  <c r="R2730" i="1" s="1"/>
  <c r="P2715" i="1"/>
  <c r="R2715" i="1" s="1"/>
  <c r="P2647" i="1"/>
  <c r="R2647" i="1" s="1"/>
  <c r="P2575" i="1"/>
  <c r="Q2575" i="1" s="1"/>
  <c r="P2471" i="1"/>
  <c r="R2471" i="1" s="1"/>
  <c r="P2431" i="1"/>
  <c r="R2431" i="1" s="1"/>
  <c r="O2723" i="1"/>
  <c r="Q2723" i="1" s="1"/>
  <c r="O2506" i="1"/>
  <c r="Q2506" i="1" s="1"/>
  <c r="P3027" i="1"/>
  <c r="Q3027" i="1" s="1"/>
  <c r="O3003" i="1"/>
  <c r="Q3003" i="1" s="1"/>
  <c r="O3154" i="1"/>
  <c r="P3154" i="1"/>
  <c r="P3146" i="1"/>
  <c r="O3146" i="1"/>
  <c r="O3130" i="1"/>
  <c r="P3130" i="1"/>
  <c r="P3122" i="1"/>
  <c r="O3122" i="1"/>
  <c r="P3106" i="1"/>
  <c r="O3106" i="1"/>
  <c r="O3090" i="1"/>
  <c r="P3090" i="1"/>
  <c r="O3050" i="1"/>
  <c r="P3050" i="1"/>
  <c r="P3018" i="1"/>
  <c r="O3018" i="1"/>
  <c r="O3010" i="1"/>
  <c r="P3010" i="1"/>
  <c r="P3002" i="1"/>
  <c r="O3002" i="1"/>
  <c r="O2994" i="1"/>
  <c r="P2994" i="1"/>
  <c r="O2978" i="1"/>
  <c r="P2978" i="1"/>
  <c r="O2946" i="1"/>
  <c r="P2946" i="1"/>
  <c r="P2914" i="1"/>
  <c r="O2914" i="1"/>
  <c r="P2874" i="1"/>
  <c r="O2874" i="1"/>
  <c r="P2850" i="1"/>
  <c r="O2850" i="1"/>
  <c r="O3177" i="1"/>
  <c r="R3177" i="1" s="1"/>
  <c r="R3390" i="1"/>
  <c r="P3331" i="1"/>
  <c r="R3331" i="1" s="1"/>
  <c r="R3485" i="1"/>
  <c r="Q3485" i="1"/>
  <c r="O3339" i="1"/>
  <c r="Q3261" i="1"/>
  <c r="R3261" i="1"/>
  <c r="P2595" i="1"/>
  <c r="O2595" i="1"/>
  <c r="O2531" i="1"/>
  <c r="P2531" i="1"/>
  <c r="P2811" i="1"/>
  <c r="Q2811" i="1" s="1"/>
  <c r="P2794" i="1"/>
  <c r="R2794" i="1" s="1"/>
  <c r="P2779" i="1"/>
  <c r="Q2779" i="1" s="1"/>
  <c r="P2762" i="1"/>
  <c r="Q2762" i="1" s="1"/>
  <c r="P2643" i="1"/>
  <c r="R2643" i="1" s="1"/>
  <c r="P2555" i="1"/>
  <c r="Q2555" i="1" s="1"/>
  <c r="P2483" i="1"/>
  <c r="Q2483" i="1" s="1"/>
  <c r="O2834" i="1"/>
  <c r="R2834" i="1" s="1"/>
  <c r="O2802" i="1"/>
  <c r="Q2802" i="1" s="1"/>
  <c r="O2607" i="1"/>
  <c r="Q2607" i="1" s="1"/>
  <c r="O2551" i="1"/>
  <c r="O2375" i="1"/>
  <c r="Q2375" i="1" s="1"/>
  <c r="P3026" i="1"/>
  <c r="R3026" i="1" s="1"/>
  <c r="O3042" i="1"/>
  <c r="R3042" i="1" s="1"/>
  <c r="P3427" i="1"/>
  <c r="Q3427" i="1" s="1"/>
  <c r="P3251" i="1"/>
  <c r="Q3251" i="1" s="1"/>
  <c r="P2810" i="1"/>
  <c r="R2810" i="1" s="1"/>
  <c r="P2778" i="1"/>
  <c r="Q2778" i="1" s="1"/>
  <c r="P2695" i="1"/>
  <c r="Q2695" i="1" s="1"/>
  <c r="P2586" i="1"/>
  <c r="R2586" i="1" s="1"/>
  <c r="P2503" i="1"/>
  <c r="R2503" i="1" s="1"/>
  <c r="P2443" i="1"/>
  <c r="P2251" i="1"/>
  <c r="R2251" i="1" s="1"/>
  <c r="O2771" i="1"/>
  <c r="R2771" i="1" s="1"/>
  <c r="O2741" i="1"/>
  <c r="R2741" i="1" s="1"/>
  <c r="O2570" i="1"/>
  <c r="Q2570" i="1" s="1"/>
  <c r="P3066" i="1"/>
  <c r="Q3066" i="1" s="1"/>
  <c r="O3082" i="1"/>
  <c r="Q3082" i="1" s="1"/>
  <c r="Q3469" i="1"/>
  <c r="P3023" i="1"/>
  <c r="P2999" i="1"/>
  <c r="R2999" i="1" s="1"/>
  <c r="P2887" i="1"/>
  <c r="Q2887" i="1" s="1"/>
  <c r="O2959" i="1"/>
  <c r="Q2959" i="1" s="1"/>
  <c r="Q2224" i="1"/>
  <c r="R2207" i="1"/>
  <c r="P2975" i="1"/>
  <c r="Q2975" i="1" s="1"/>
  <c r="P2863" i="1"/>
  <c r="R2863" i="1" s="1"/>
  <c r="P2351" i="1"/>
  <c r="R2351" i="1" s="1"/>
  <c r="P2967" i="1"/>
  <c r="R2967" i="1" s="1"/>
  <c r="Q3366" i="1"/>
  <c r="P2991" i="1"/>
  <c r="R2991" i="1" s="1"/>
  <c r="P3183" i="1"/>
  <c r="R3183" i="1" s="1"/>
  <c r="P2943" i="1"/>
  <c r="Q2943" i="1" s="1"/>
  <c r="O3103" i="1"/>
  <c r="R3103" i="1" s="1"/>
  <c r="O2170" i="1"/>
  <c r="Q2170" i="1" s="1"/>
  <c r="P2837" i="1"/>
  <c r="R2837" i="1" s="1"/>
  <c r="P2781" i="1"/>
  <c r="Q2781" i="1" s="1"/>
  <c r="P2757" i="1"/>
  <c r="Q2757" i="1" s="1"/>
  <c r="P2669" i="1"/>
  <c r="R2669" i="1" s="1"/>
  <c r="P2645" i="1"/>
  <c r="R2645" i="1" s="1"/>
  <c r="P2619" i="1"/>
  <c r="Q2619" i="1" s="1"/>
  <c r="P2547" i="1"/>
  <c r="Q2547" i="1" s="1"/>
  <c r="P2485" i="1"/>
  <c r="Q2485" i="1" s="1"/>
  <c r="P2461" i="1"/>
  <c r="R2461" i="1" s="1"/>
  <c r="P2435" i="1"/>
  <c r="R2435" i="1" s="1"/>
  <c r="P2387" i="1"/>
  <c r="Q2387" i="1" s="1"/>
  <c r="P2301" i="1"/>
  <c r="Q2301" i="1" s="1"/>
  <c r="P2277" i="1"/>
  <c r="R2277" i="1" s="1"/>
  <c r="P2253" i="1"/>
  <c r="R2253" i="1" s="1"/>
  <c r="P2195" i="1"/>
  <c r="R2195" i="1" s="1"/>
  <c r="O2653" i="1"/>
  <c r="R2653" i="1" s="1"/>
  <c r="O2453" i="1"/>
  <c r="R2453" i="1" s="1"/>
  <c r="O2405" i="1"/>
  <c r="R2405" i="1" s="1"/>
  <c r="O2389" i="1"/>
  <c r="Q2389" i="1" s="1"/>
  <c r="R3474" i="1"/>
  <c r="Q3474" i="1"/>
  <c r="Q3380" i="1"/>
  <c r="R3380" i="1"/>
  <c r="P2789" i="1"/>
  <c r="Q2789" i="1" s="1"/>
  <c r="P2605" i="1"/>
  <c r="Q2605" i="1" s="1"/>
  <c r="P2445" i="1"/>
  <c r="Q2445" i="1" s="1"/>
  <c r="O2805" i="1"/>
  <c r="Q2805" i="1" s="1"/>
  <c r="O2773" i="1"/>
  <c r="R2773" i="1" s="1"/>
  <c r="O2709" i="1"/>
  <c r="Q2709" i="1" s="1"/>
  <c r="O2677" i="1"/>
  <c r="R2677" i="1" s="1"/>
  <c r="O2525" i="1"/>
  <c r="R2525" i="1" s="1"/>
  <c r="O2493" i="1"/>
  <c r="Q2493" i="1" s="1"/>
  <c r="O2365" i="1"/>
  <c r="R2365" i="1" s="1"/>
  <c r="O2245" i="1"/>
  <c r="Q2245" i="1" s="1"/>
  <c r="P2596" i="1"/>
  <c r="O2596" i="1"/>
  <c r="P2340" i="1"/>
  <c r="O2340" i="1"/>
  <c r="Q3325" i="1"/>
  <c r="R3325" i="1"/>
  <c r="Q3367" i="1"/>
  <c r="R3333" i="1"/>
  <c r="O3504" i="1"/>
  <c r="P3504" i="1"/>
  <c r="O3496" i="1"/>
  <c r="P3496" i="1"/>
  <c r="O3488" i="1"/>
  <c r="P3488" i="1"/>
  <c r="O3480" i="1"/>
  <c r="P3480" i="1"/>
  <c r="O3472" i="1"/>
  <c r="P3472" i="1"/>
  <c r="O3464" i="1"/>
  <c r="P3464" i="1"/>
  <c r="O3456" i="1"/>
  <c r="P3456" i="1"/>
  <c r="O3448" i="1"/>
  <c r="P3448" i="1"/>
  <c r="O3440" i="1"/>
  <c r="P3440" i="1"/>
  <c r="O3432" i="1"/>
  <c r="P3432" i="1"/>
  <c r="O3424" i="1"/>
  <c r="P3424" i="1"/>
  <c r="O3416" i="1"/>
  <c r="P3416" i="1"/>
  <c r="O3408" i="1"/>
  <c r="P3408" i="1"/>
  <c r="O3400" i="1"/>
  <c r="P3400" i="1"/>
  <c r="P2821" i="1"/>
  <c r="R2821" i="1" s="1"/>
  <c r="P2765" i="1"/>
  <c r="Q2765" i="1" s="1"/>
  <c r="P2701" i="1"/>
  <c r="R2701" i="1" s="1"/>
  <c r="P2629" i="1"/>
  <c r="R2629" i="1" s="1"/>
  <c r="P2565" i="1"/>
  <c r="Q2565" i="1" s="1"/>
  <c r="P2469" i="1"/>
  <c r="Q2469" i="1" s="1"/>
  <c r="P2309" i="1"/>
  <c r="P2285" i="1"/>
  <c r="R2285" i="1" s="1"/>
  <c r="P2261" i="1"/>
  <c r="R2261" i="1" s="1"/>
  <c r="P2237" i="1"/>
  <c r="Q2237" i="1" s="1"/>
  <c r="P2213" i="1"/>
  <c r="R2213" i="1" s="1"/>
  <c r="O2429" i="1"/>
  <c r="Q2429" i="1" s="1"/>
  <c r="O2381" i="1"/>
  <c r="P2627" i="1"/>
  <c r="O2627" i="1"/>
  <c r="P3155" i="1"/>
  <c r="O3155" i="1"/>
  <c r="P3139" i="1"/>
  <c r="O3139" i="1"/>
  <c r="P3123" i="1"/>
  <c r="O3123" i="1"/>
  <c r="P3115" i="1"/>
  <c r="O3115" i="1"/>
  <c r="O3107" i="1"/>
  <c r="P3107" i="1"/>
  <c r="O3083" i="1"/>
  <c r="P3083" i="1"/>
  <c r="P3075" i="1"/>
  <c r="O3075" i="1"/>
  <c r="O3067" i="1"/>
  <c r="P3067" i="1"/>
  <c r="P3051" i="1"/>
  <c r="O3051" i="1"/>
  <c r="P3035" i="1"/>
  <c r="O3035" i="1"/>
  <c r="P3019" i="1"/>
  <c r="O3019" i="1"/>
  <c r="O2987" i="1"/>
  <c r="P2987" i="1"/>
  <c r="O2963" i="1"/>
  <c r="P2963" i="1"/>
  <c r="O2947" i="1"/>
  <c r="P2947" i="1"/>
  <c r="O2939" i="1"/>
  <c r="P2939" i="1"/>
  <c r="O2923" i="1"/>
  <c r="P2923" i="1"/>
  <c r="O2907" i="1"/>
  <c r="P2907" i="1"/>
  <c r="O2899" i="1"/>
  <c r="P2899" i="1"/>
  <c r="O2883" i="1"/>
  <c r="P2883" i="1"/>
  <c r="O2875" i="1"/>
  <c r="P2875" i="1"/>
  <c r="Q3420" i="1"/>
  <c r="P2819" i="1"/>
  <c r="Q2819" i="1" s="1"/>
  <c r="P2797" i="1"/>
  <c r="R2797" i="1" s="1"/>
  <c r="P2725" i="1"/>
  <c r="Q2725" i="1" s="1"/>
  <c r="P2699" i="1"/>
  <c r="Q2699" i="1" s="1"/>
  <c r="P2651" i="1"/>
  <c r="R2651" i="1" s="1"/>
  <c r="P2613" i="1"/>
  <c r="Q2613" i="1" s="1"/>
  <c r="P2589" i="1"/>
  <c r="R2589" i="1" s="1"/>
  <c r="P2563" i="1"/>
  <c r="Q2563" i="1" s="1"/>
  <c r="P2517" i="1"/>
  <c r="Q2517" i="1" s="1"/>
  <c r="P2467" i="1"/>
  <c r="Q2467" i="1" s="1"/>
  <c r="P2403" i="1"/>
  <c r="Q2403" i="1" s="1"/>
  <c r="P2357" i="1"/>
  <c r="Q2357" i="1" s="1"/>
  <c r="P2307" i="1"/>
  <c r="Q2307" i="1" s="1"/>
  <c r="P2283" i="1"/>
  <c r="Q2283" i="1" s="1"/>
  <c r="P2259" i="1"/>
  <c r="Q2259" i="1" s="1"/>
  <c r="P2235" i="1"/>
  <c r="R2235" i="1" s="1"/>
  <c r="O2661" i="1"/>
  <c r="R2661" i="1" s="1"/>
  <c r="O2427" i="1"/>
  <c r="Q2427" i="1" s="1"/>
  <c r="O2413" i="1"/>
  <c r="R2413" i="1" s="1"/>
  <c r="P3147" i="1"/>
  <c r="Q3147" i="1" s="1"/>
  <c r="P2829" i="1"/>
  <c r="Q2829" i="1" s="1"/>
  <c r="P2795" i="1"/>
  <c r="Q2795" i="1" s="1"/>
  <c r="P2749" i="1"/>
  <c r="P2637" i="1"/>
  <c r="R2637" i="1" s="1"/>
  <c r="P2611" i="1"/>
  <c r="R2611" i="1" s="1"/>
  <c r="P2587" i="1"/>
  <c r="Q2587" i="1" s="1"/>
  <c r="P2515" i="1"/>
  <c r="Q2515" i="1" s="1"/>
  <c r="P2477" i="1"/>
  <c r="Q2477" i="1" s="1"/>
  <c r="O2733" i="1"/>
  <c r="Q2733" i="1" s="1"/>
  <c r="O2341" i="1"/>
  <c r="R2341" i="1" s="1"/>
  <c r="P3081" i="1"/>
  <c r="O3081" i="1"/>
  <c r="P2961" i="1"/>
  <c r="O2961" i="1"/>
  <c r="P2186" i="1"/>
  <c r="Q2186" i="1" s="1"/>
  <c r="P2827" i="1"/>
  <c r="R2827" i="1" s="1"/>
  <c r="P2747" i="1"/>
  <c r="R2747" i="1" s="1"/>
  <c r="P2685" i="1"/>
  <c r="R2685" i="1" s="1"/>
  <c r="P2635" i="1"/>
  <c r="Q2635" i="1" s="1"/>
  <c r="P2501" i="1"/>
  <c r="R2501" i="1" s="1"/>
  <c r="P2475" i="1"/>
  <c r="Q2475" i="1" s="1"/>
  <c r="P2451" i="1"/>
  <c r="Q2451" i="1" s="1"/>
  <c r="P2293" i="1"/>
  <c r="R2293" i="1" s="1"/>
  <c r="P2269" i="1"/>
  <c r="Q2269" i="1" s="1"/>
  <c r="P2243" i="1"/>
  <c r="R2243" i="1" s="1"/>
  <c r="P2221" i="1"/>
  <c r="R2221" i="1" s="1"/>
  <c r="O2549" i="1"/>
  <c r="Q2549" i="1" s="1"/>
  <c r="O2437" i="1"/>
  <c r="Q2437" i="1" s="1"/>
  <c r="O3099" i="1"/>
  <c r="R3099" i="1" s="1"/>
  <c r="O3059" i="1"/>
  <c r="R3059" i="1" s="1"/>
  <c r="O2955" i="1"/>
  <c r="Q2955" i="1" s="1"/>
  <c r="O2915" i="1"/>
  <c r="Q2915" i="1" s="1"/>
  <c r="P2174" i="1"/>
  <c r="Q2174" i="1" s="1"/>
  <c r="P2793" i="1"/>
  <c r="Q2793" i="1" s="1"/>
  <c r="P2683" i="1"/>
  <c r="R2683" i="1" s="1"/>
  <c r="P2659" i="1"/>
  <c r="Q2659" i="1" s="1"/>
  <c r="P2621" i="1"/>
  <c r="Q2621" i="1" s="1"/>
  <c r="P2597" i="1"/>
  <c r="Q2597" i="1" s="1"/>
  <c r="P2499" i="1"/>
  <c r="R2499" i="1" s="1"/>
  <c r="P2411" i="1"/>
  <c r="R2411" i="1" s="1"/>
  <c r="P2363" i="1"/>
  <c r="Q2363" i="1" s="1"/>
  <c r="P2339" i="1"/>
  <c r="R2339" i="1" s="1"/>
  <c r="P2315" i="1"/>
  <c r="Q2315" i="1" s="1"/>
  <c r="P2291" i="1"/>
  <c r="R2291" i="1" s="1"/>
  <c r="P2267" i="1"/>
  <c r="Q2267" i="1" s="1"/>
  <c r="P2219" i="1"/>
  <c r="Q2219" i="1" s="1"/>
  <c r="P2197" i="1"/>
  <c r="Q2197" i="1" s="1"/>
  <c r="P3131" i="1"/>
  <c r="Q3131" i="1" s="1"/>
  <c r="P2979" i="1"/>
  <c r="Q2979" i="1" s="1"/>
  <c r="R3348" i="1"/>
  <c r="Q3348" i="1"/>
  <c r="Q3230" i="1"/>
  <c r="O3384" i="1"/>
  <c r="P3384" i="1"/>
  <c r="O3376" i="1"/>
  <c r="P3376" i="1"/>
  <c r="O3368" i="1"/>
  <c r="P3368" i="1"/>
  <c r="O3360" i="1"/>
  <c r="P3360" i="1"/>
  <c r="O3344" i="1"/>
  <c r="P3344" i="1"/>
  <c r="O3336" i="1"/>
  <c r="P3336" i="1"/>
  <c r="O3328" i="1"/>
  <c r="P3328" i="1"/>
  <c r="O3320" i="1"/>
  <c r="P3320" i="1"/>
  <c r="O3312" i="1"/>
  <c r="P3312" i="1"/>
  <c r="O3280" i="1"/>
  <c r="P3280" i="1"/>
  <c r="P2930" i="1"/>
  <c r="R2930" i="1" s="1"/>
  <c r="P2858" i="1"/>
  <c r="R2858" i="1" s="1"/>
  <c r="P2842" i="1"/>
  <c r="Q2842" i="1" s="1"/>
  <c r="O3098" i="1"/>
  <c r="R3098" i="1" s="1"/>
  <c r="O3058" i="1"/>
  <c r="R3058" i="1" s="1"/>
  <c r="O2970" i="1"/>
  <c r="R2970" i="1" s="1"/>
  <c r="O2954" i="1"/>
  <c r="Q2954" i="1" s="1"/>
  <c r="O2906" i="1"/>
  <c r="R2906" i="1" s="1"/>
  <c r="O2866" i="1"/>
  <c r="Q2866" i="1" s="1"/>
  <c r="Q3428" i="1"/>
  <c r="R3428" i="1"/>
  <c r="P2898" i="1"/>
  <c r="R2898" i="1" s="1"/>
  <c r="O3074" i="1"/>
  <c r="R3074" i="1" s="1"/>
  <c r="O3034" i="1"/>
  <c r="Q3034" i="1" s="1"/>
  <c r="P2986" i="1"/>
  <c r="Q2986" i="1" s="1"/>
  <c r="P2882" i="1"/>
  <c r="Q2882" i="1" s="1"/>
  <c r="O3138" i="1"/>
  <c r="Q3138" i="1" s="1"/>
  <c r="O3114" i="1"/>
  <c r="R3114" i="1" s="1"/>
  <c r="P3179" i="1"/>
  <c r="Q3179" i="1" s="1"/>
  <c r="Q3373" i="1"/>
  <c r="R3373" i="1"/>
  <c r="P3352" i="1"/>
  <c r="R3352" i="1" s="1"/>
  <c r="Q3446" i="1"/>
  <c r="P2922" i="1"/>
  <c r="R2922" i="1" s="1"/>
  <c r="R3230" i="1"/>
  <c r="P3392" i="1"/>
  <c r="P3481" i="1"/>
  <c r="O3481" i="1"/>
  <c r="P3473" i="1"/>
  <c r="O3473" i="1"/>
  <c r="P3457" i="1"/>
  <c r="O3457" i="1"/>
  <c r="P3417" i="1"/>
  <c r="O3417" i="1"/>
  <c r="P3409" i="1"/>
  <c r="O3409" i="1"/>
  <c r="P3393" i="1"/>
  <c r="O3393" i="1"/>
  <c r="P3353" i="1"/>
  <c r="O3353" i="1"/>
  <c r="P3345" i="1"/>
  <c r="O3345" i="1"/>
  <c r="P3337" i="1"/>
  <c r="O3337" i="1"/>
  <c r="P3329" i="1"/>
  <c r="O3329" i="1"/>
  <c r="P3321" i="1"/>
  <c r="O3321" i="1"/>
  <c r="O3425" i="1"/>
  <c r="O3385" i="1"/>
  <c r="R3199" i="1"/>
  <c r="Q3470" i="1"/>
  <c r="O3433" i="1"/>
  <c r="Q3342" i="1"/>
  <c r="O3441" i="1"/>
  <c r="O3489" i="1"/>
  <c r="O3449" i="1"/>
  <c r="O3401" i="1"/>
  <c r="O3497" i="1"/>
  <c r="P3256" i="1"/>
  <c r="O3265" i="1"/>
  <c r="O3201" i="1"/>
  <c r="O3273" i="1"/>
  <c r="O3209" i="1"/>
  <c r="O3281" i="1"/>
  <c r="O3217" i="1"/>
  <c r="O3289" i="1"/>
  <c r="O3225" i="1"/>
  <c r="O2169" i="1"/>
  <c r="Q2169" i="1" s="1"/>
  <c r="O2168" i="1"/>
  <c r="Q2168" i="1" s="1"/>
  <c r="R2384" i="1"/>
  <c r="P2642" i="1"/>
  <c r="Q2642" i="1" s="1"/>
  <c r="P2482" i="1"/>
  <c r="Q2482" i="1" s="1"/>
  <c r="P2426" i="1"/>
  <c r="R2426" i="1" s="1"/>
  <c r="P2370" i="1"/>
  <c r="Q2370" i="1" s="1"/>
  <c r="P2266" i="1"/>
  <c r="Q2266" i="1" s="1"/>
  <c r="O2770" i="1"/>
  <c r="R2770" i="1" s="1"/>
  <c r="O2434" i="1"/>
  <c r="Q2434" i="1" s="1"/>
  <c r="O3095" i="1"/>
  <c r="R3095" i="1" s="1"/>
  <c r="P2538" i="1"/>
  <c r="O2538" i="1"/>
  <c r="P2450" i="1"/>
  <c r="O2450" i="1"/>
  <c r="P2418" i="1"/>
  <c r="O2418" i="1"/>
  <c r="P2386" i="1"/>
  <c r="O2386" i="1"/>
  <c r="O2354" i="1"/>
  <c r="P2354" i="1"/>
  <c r="P2346" i="1"/>
  <c r="O2346" i="1"/>
  <c r="P2322" i="1"/>
  <c r="O2322" i="1"/>
  <c r="O2314" i="1"/>
  <c r="P2314" i="1"/>
  <c r="P2226" i="1"/>
  <c r="O2226" i="1"/>
  <c r="P2218" i="1"/>
  <c r="O2218" i="1"/>
  <c r="P2194" i="1"/>
  <c r="O2194" i="1"/>
  <c r="O3111" i="1"/>
  <c r="O3159" i="1"/>
  <c r="P3159" i="1"/>
  <c r="P3181" i="1"/>
  <c r="O3181" i="1"/>
  <c r="P3173" i="1"/>
  <c r="O3173" i="1"/>
  <c r="P2772" i="1"/>
  <c r="Q2772" i="1" s="1"/>
  <c r="P2714" i="1"/>
  <c r="Q2714" i="1" s="1"/>
  <c r="P2682" i="1"/>
  <c r="R2682" i="1" s="1"/>
  <c r="P2650" i="1"/>
  <c r="Q2650" i="1" s="1"/>
  <c r="P2514" i="1"/>
  <c r="R2514" i="1" s="1"/>
  <c r="O2658" i="1"/>
  <c r="R2658" i="1" s="1"/>
  <c r="O2602" i="1"/>
  <c r="R2602" i="1" s="1"/>
  <c r="O2532" i="1"/>
  <c r="Q2532" i="1" s="1"/>
  <c r="O3151" i="1"/>
  <c r="P3151" i="1"/>
  <c r="P3143" i="1"/>
  <c r="O3143" i="1"/>
  <c r="O3135" i="1"/>
  <c r="P3135" i="1"/>
  <c r="P3127" i="1"/>
  <c r="O3127" i="1"/>
  <c r="O3119" i="1"/>
  <c r="P3119" i="1"/>
  <c r="P3079" i="1"/>
  <c r="O3079" i="1"/>
  <c r="O3071" i="1"/>
  <c r="P3071" i="1"/>
  <c r="P3063" i="1"/>
  <c r="O3063" i="1"/>
  <c r="P3055" i="1"/>
  <c r="O3055" i="1"/>
  <c r="P3047" i="1"/>
  <c r="O3047" i="1"/>
  <c r="P3039" i="1"/>
  <c r="O3039" i="1"/>
  <c r="P3031" i="1"/>
  <c r="O3031" i="1"/>
  <c r="P2951" i="1"/>
  <c r="O2951" i="1"/>
  <c r="P2935" i="1"/>
  <c r="O2935" i="1"/>
  <c r="O2927" i="1"/>
  <c r="P2927" i="1"/>
  <c r="P2919" i="1"/>
  <c r="O2919" i="1"/>
  <c r="P2903" i="1"/>
  <c r="O2903" i="1"/>
  <c r="O2895" i="1"/>
  <c r="P2895" i="1"/>
  <c r="O2879" i="1"/>
  <c r="P2879" i="1"/>
  <c r="P2871" i="1"/>
  <c r="O2871" i="1"/>
  <c r="P2855" i="1"/>
  <c r="O2855" i="1"/>
  <c r="O2847" i="1"/>
  <c r="P2847" i="1"/>
  <c r="P2144" i="1"/>
  <c r="R2144" i="1" s="1"/>
  <c r="P2546" i="1"/>
  <c r="Q2546" i="1" s="1"/>
  <c r="O2250" i="1"/>
  <c r="Q2250" i="1" s="1"/>
  <c r="P2172" i="1"/>
  <c r="Q2172" i="1" s="1"/>
  <c r="Q2288" i="1"/>
  <c r="P2690" i="1"/>
  <c r="Q2690" i="1" s="1"/>
  <c r="P2578" i="1"/>
  <c r="Q2578" i="1" s="1"/>
  <c r="P2522" i="1"/>
  <c r="Q2522" i="1" s="1"/>
  <c r="P2442" i="1"/>
  <c r="Q2442" i="1" s="1"/>
  <c r="P2306" i="1"/>
  <c r="R2306" i="1" s="1"/>
  <c r="O3087" i="1"/>
  <c r="O3167" i="1"/>
  <c r="Q3021" i="1"/>
  <c r="Q2208" i="1"/>
  <c r="P3028" i="1"/>
  <c r="Q3028" i="1" s="1"/>
  <c r="P2928" i="1"/>
  <c r="O3116" i="1"/>
  <c r="R3116" i="1" s="1"/>
  <c r="O2953" i="1"/>
  <c r="O2892" i="1"/>
  <c r="R2892" i="1" s="1"/>
  <c r="P3158" i="1"/>
  <c r="O3158" i="1"/>
  <c r="P3150" i="1"/>
  <c r="O3150" i="1"/>
  <c r="O3134" i="1"/>
  <c r="P3134" i="1"/>
  <c r="P3126" i="1"/>
  <c r="O3126" i="1"/>
  <c r="P3118" i="1"/>
  <c r="O3118" i="1"/>
  <c r="O3110" i="1"/>
  <c r="P3110" i="1"/>
  <c r="O3102" i="1"/>
  <c r="P3102" i="1"/>
  <c r="P3086" i="1"/>
  <c r="O3086" i="1"/>
  <c r="O3062" i="1"/>
  <c r="P3062" i="1"/>
  <c r="O3054" i="1"/>
  <c r="P3054" i="1"/>
  <c r="O3046" i="1"/>
  <c r="P3046" i="1"/>
  <c r="O3038" i="1"/>
  <c r="P3038" i="1"/>
  <c r="O3030" i="1"/>
  <c r="P3030" i="1"/>
  <c r="O3022" i="1"/>
  <c r="P3022" i="1"/>
  <c r="O2998" i="1"/>
  <c r="P2998" i="1"/>
  <c r="O2990" i="1"/>
  <c r="P2990" i="1"/>
  <c r="O2982" i="1"/>
  <c r="P2982" i="1"/>
  <c r="O2974" i="1"/>
  <c r="P2974" i="1"/>
  <c r="O2966" i="1"/>
  <c r="P2966" i="1"/>
  <c r="O2950" i="1"/>
  <c r="P2950" i="1"/>
  <c r="O2926" i="1"/>
  <c r="P2926" i="1"/>
  <c r="O2918" i="1"/>
  <c r="P2918" i="1"/>
  <c r="P2910" i="1"/>
  <c r="O2910" i="1"/>
  <c r="P2902" i="1"/>
  <c r="O2902" i="1"/>
  <c r="O2894" i="1"/>
  <c r="P2894" i="1"/>
  <c r="P2886" i="1"/>
  <c r="O2886" i="1"/>
  <c r="O2878" i="1"/>
  <c r="P2878" i="1"/>
  <c r="O2870" i="1"/>
  <c r="P2870" i="1"/>
  <c r="O2862" i="1"/>
  <c r="P2862" i="1"/>
  <c r="O2854" i="1"/>
  <c r="P2854" i="1"/>
  <c r="P2846" i="1"/>
  <c r="O2846" i="1"/>
  <c r="O3182" i="1"/>
  <c r="P3182" i="1"/>
  <c r="O3174" i="1"/>
  <c r="P3174" i="1"/>
  <c r="O3166" i="1"/>
  <c r="P3166" i="1"/>
  <c r="R2443" i="1"/>
  <c r="P3172" i="1"/>
  <c r="Q3172" i="1" s="1"/>
  <c r="P2580" i="1"/>
  <c r="Q2580" i="1" s="1"/>
  <c r="P2388" i="1"/>
  <c r="R2388" i="1" s="1"/>
  <c r="O2660" i="1"/>
  <c r="Q2660" i="1" s="1"/>
  <c r="O2763" i="1"/>
  <c r="P2763" i="1"/>
  <c r="O2731" i="1"/>
  <c r="P2731" i="1"/>
  <c r="P3142" i="1"/>
  <c r="Q3142" i="1" s="1"/>
  <c r="O3070" i="1"/>
  <c r="R3070" i="1" s="1"/>
  <c r="P3180" i="1"/>
  <c r="Q3180" i="1" s="1"/>
  <c r="P2516" i="1"/>
  <c r="Q2516" i="1" s="1"/>
  <c r="P2260" i="1"/>
  <c r="R2260" i="1" s="1"/>
  <c r="R2349" i="1"/>
  <c r="P2468" i="1"/>
  <c r="O2468" i="1"/>
  <c r="O2452" i="1"/>
  <c r="P2452" i="1"/>
  <c r="P2404" i="1"/>
  <c r="O2404" i="1"/>
  <c r="O2324" i="1"/>
  <c r="P2324" i="1"/>
  <c r="O3164" i="1"/>
  <c r="P3164" i="1"/>
  <c r="R2456" i="1"/>
  <c r="P2708" i="1"/>
  <c r="R2708" i="1" s="1"/>
  <c r="O2753" i="1"/>
  <c r="P2753" i="1"/>
  <c r="P3078" i="1"/>
  <c r="Q3078" i="1" s="1"/>
  <c r="P2934" i="1"/>
  <c r="Q2934" i="1" s="1"/>
  <c r="O3094" i="1"/>
  <c r="Q3094" i="1" s="1"/>
  <c r="Q3068" i="1"/>
  <c r="R3068" i="1"/>
  <c r="O3006" i="1"/>
  <c r="R3006" i="1" s="1"/>
  <c r="O2836" i="1"/>
  <c r="P2836" i="1"/>
  <c r="P2724" i="1"/>
  <c r="O2724" i="1"/>
  <c r="O2177" i="1"/>
  <c r="Q2177" i="1" s="1"/>
  <c r="P2644" i="1"/>
  <c r="Q2644" i="1" s="1"/>
  <c r="P2196" i="1"/>
  <c r="R2196" i="1" s="1"/>
  <c r="O2788" i="1"/>
  <c r="Q2788" i="1" s="1"/>
  <c r="O2167" i="1"/>
  <c r="Q2167" i="1" s="1"/>
  <c r="P2276" i="1"/>
  <c r="O2276" i="1"/>
  <c r="P1799" i="1"/>
  <c r="Q1799" i="1" s="1"/>
  <c r="P2204" i="1"/>
  <c r="R2204" i="1" s="1"/>
  <c r="P3014" i="1"/>
  <c r="R3014" i="1" s="1"/>
  <c r="P3132" i="1"/>
  <c r="R3132" i="1" s="1"/>
  <c r="O2932" i="1"/>
  <c r="P2940" i="1"/>
  <c r="R2940" i="1" s="1"/>
  <c r="P2852" i="1"/>
  <c r="Q2852" i="1" s="1"/>
  <c r="Q2313" i="1"/>
  <c r="P3140" i="1"/>
  <c r="O3140" i="1"/>
  <c r="P3108" i="1"/>
  <c r="O3108" i="1"/>
  <c r="O3076" i="1"/>
  <c r="P3076" i="1"/>
  <c r="O3052" i="1"/>
  <c r="P3052" i="1"/>
  <c r="O3044" i="1"/>
  <c r="P3044" i="1"/>
  <c r="O3020" i="1"/>
  <c r="P3020" i="1"/>
  <c r="O3012" i="1"/>
  <c r="P3012" i="1"/>
  <c r="O2988" i="1"/>
  <c r="P2988" i="1"/>
  <c r="O2980" i="1"/>
  <c r="P2980" i="1"/>
  <c r="O2956" i="1"/>
  <c r="P2956" i="1"/>
  <c r="O2948" i="1"/>
  <c r="P2948" i="1"/>
  <c r="O2908" i="1"/>
  <c r="P2908" i="1"/>
  <c r="O2884" i="1"/>
  <c r="P2884" i="1"/>
  <c r="P2868" i="1"/>
  <c r="O2868" i="1"/>
  <c r="P2860" i="1"/>
  <c r="O2860" i="1"/>
  <c r="O2617" i="1"/>
  <c r="Q2617" i="1" s="1"/>
  <c r="P3100" i="1"/>
  <c r="R3100" i="1" s="1"/>
  <c r="P3036" i="1"/>
  <c r="R3036" i="1" s="1"/>
  <c r="P2972" i="1"/>
  <c r="R2972" i="1" s="1"/>
  <c r="P2916" i="1"/>
  <c r="R2916" i="1" s="1"/>
  <c r="P3124" i="1"/>
  <c r="R3124" i="1" s="1"/>
  <c r="P3060" i="1"/>
  <c r="Q3060" i="1" s="1"/>
  <c r="P2996" i="1"/>
  <c r="R2996" i="1" s="1"/>
  <c r="O3084" i="1"/>
  <c r="O2924" i="1"/>
  <c r="P2459" i="1"/>
  <c r="R2459" i="1" s="1"/>
  <c r="O2844" i="1"/>
  <c r="R2368" i="1"/>
  <c r="R2938" i="1"/>
  <c r="R2807" i="1"/>
  <c r="R2313" i="1"/>
  <c r="P2780" i="1"/>
  <c r="Q2780" i="1" s="1"/>
  <c r="P2716" i="1"/>
  <c r="R2716" i="1" s="1"/>
  <c r="P2652" i="1"/>
  <c r="Q2652" i="1" s="1"/>
  <c r="P2588" i="1"/>
  <c r="Q2588" i="1" s="1"/>
  <c r="P2524" i="1"/>
  <c r="Q2524" i="1" s="1"/>
  <c r="P2460" i="1"/>
  <c r="Q2460" i="1" s="1"/>
  <c r="P2396" i="1"/>
  <c r="R2396" i="1" s="1"/>
  <c r="P2332" i="1"/>
  <c r="R2332" i="1" s="1"/>
  <c r="P2268" i="1"/>
  <c r="R2268" i="1" s="1"/>
  <c r="O2796" i="1"/>
  <c r="Q2796" i="1" s="1"/>
  <c r="O2732" i="1"/>
  <c r="R2732" i="1" s="1"/>
  <c r="O2668" i="1"/>
  <c r="Q2668" i="1" s="1"/>
  <c r="O2604" i="1"/>
  <c r="Q2604" i="1" s="1"/>
  <c r="O2540" i="1"/>
  <c r="R2540" i="1" s="1"/>
  <c r="O2476" i="1"/>
  <c r="R2476" i="1" s="1"/>
  <c r="O2412" i="1"/>
  <c r="Q2412" i="1" s="1"/>
  <c r="O2348" i="1"/>
  <c r="Q2348" i="1" s="1"/>
  <c r="O2284" i="1"/>
  <c r="R2284" i="1" s="1"/>
  <c r="O2220" i="1"/>
  <c r="R2220" i="1" s="1"/>
  <c r="P2153" i="1"/>
  <c r="R2153" i="1" s="1"/>
  <c r="Q2368" i="1"/>
  <c r="Q2240" i="1"/>
  <c r="P2212" i="1"/>
  <c r="Q2212" i="1" s="1"/>
  <c r="O2804" i="1"/>
  <c r="Q2804" i="1" s="1"/>
  <c r="O2740" i="1"/>
  <c r="Q2740" i="1" s="1"/>
  <c r="O2676" i="1"/>
  <c r="R2676" i="1" s="1"/>
  <c r="O2612" i="1"/>
  <c r="R2612" i="1" s="1"/>
  <c r="O2548" i="1"/>
  <c r="R2548" i="1" s="1"/>
  <c r="O2484" i="1"/>
  <c r="R2484" i="1" s="1"/>
  <c r="O2420" i="1"/>
  <c r="O2356" i="1"/>
  <c r="R2356" i="1" s="1"/>
  <c r="O2292" i="1"/>
  <c r="R2292" i="1" s="1"/>
  <c r="O2228" i="1"/>
  <c r="Q2228" i="1" s="1"/>
  <c r="O3145" i="1"/>
  <c r="P2152" i="1"/>
  <c r="R2152" i="1" s="1"/>
  <c r="P2190" i="1"/>
  <c r="Q2190" i="1" s="1"/>
  <c r="O2812" i="1"/>
  <c r="O2748" i="1"/>
  <c r="Q2748" i="1" s="1"/>
  <c r="O2684" i="1"/>
  <c r="R2684" i="1" s="1"/>
  <c r="O2620" i="1"/>
  <c r="O2556" i="1"/>
  <c r="R2556" i="1" s="1"/>
  <c r="O2492" i="1"/>
  <c r="Q2492" i="1" s="1"/>
  <c r="O2428" i="1"/>
  <c r="O2364" i="1"/>
  <c r="O2300" i="1"/>
  <c r="Q2300" i="1" s="1"/>
  <c r="O2236" i="1"/>
  <c r="O3153" i="1"/>
  <c r="R3153" i="1" s="1"/>
  <c r="O2897" i="1"/>
  <c r="R2505" i="1"/>
  <c r="O2820" i="1"/>
  <c r="R2820" i="1" s="1"/>
  <c r="O2756" i="1"/>
  <c r="Q2756" i="1" s="1"/>
  <c r="O2692" i="1"/>
  <c r="R2692" i="1" s="1"/>
  <c r="O2628" i="1"/>
  <c r="Q2628" i="1" s="1"/>
  <c r="O2564" i="1"/>
  <c r="Q2564" i="1" s="1"/>
  <c r="O2500" i="1"/>
  <c r="Q2500" i="1" s="1"/>
  <c r="O2436" i="1"/>
  <c r="R2436" i="1" s="1"/>
  <c r="O2372" i="1"/>
  <c r="O2308" i="1"/>
  <c r="R2308" i="1" s="1"/>
  <c r="O2244" i="1"/>
  <c r="R3003" i="1"/>
  <c r="O3137" i="1"/>
  <c r="P3137" i="1"/>
  <c r="O3129" i="1"/>
  <c r="P3129" i="1"/>
  <c r="O3121" i="1"/>
  <c r="P3121" i="1"/>
  <c r="O3113" i="1"/>
  <c r="P3113" i="1"/>
  <c r="O3105" i="1"/>
  <c r="P3105" i="1"/>
  <c r="O3097" i="1"/>
  <c r="P3097" i="1"/>
  <c r="O3073" i="1"/>
  <c r="P3073" i="1"/>
  <c r="O3065" i="1"/>
  <c r="P3065" i="1"/>
  <c r="O3057" i="1"/>
  <c r="P3057" i="1"/>
  <c r="O3049" i="1"/>
  <c r="P3049" i="1"/>
  <c r="O3041" i="1"/>
  <c r="P3041" i="1"/>
  <c r="O3033" i="1"/>
  <c r="P3033" i="1"/>
  <c r="O3009" i="1"/>
  <c r="P3009" i="1"/>
  <c r="O3001" i="1"/>
  <c r="P3001" i="1"/>
  <c r="O2993" i="1"/>
  <c r="P2993" i="1"/>
  <c r="O2985" i="1"/>
  <c r="P2985" i="1"/>
  <c r="O2977" i="1"/>
  <c r="P2977" i="1"/>
  <c r="O2969" i="1"/>
  <c r="P2969" i="1"/>
  <c r="O2945" i="1"/>
  <c r="P2945" i="1"/>
  <c r="O2937" i="1"/>
  <c r="P2937" i="1"/>
  <c r="O2929" i="1"/>
  <c r="P2929" i="1"/>
  <c r="O2921" i="1"/>
  <c r="P2921" i="1"/>
  <c r="O2913" i="1"/>
  <c r="P2913" i="1"/>
  <c r="O2905" i="1"/>
  <c r="P2905" i="1"/>
  <c r="O2881" i="1"/>
  <c r="P2881" i="1"/>
  <c r="O2873" i="1"/>
  <c r="P2873" i="1"/>
  <c r="O2865" i="1"/>
  <c r="P2865" i="1"/>
  <c r="O2857" i="1"/>
  <c r="P2857" i="1"/>
  <c r="O2849" i="1"/>
  <c r="P2849" i="1"/>
  <c r="O2841" i="1"/>
  <c r="P2841" i="1"/>
  <c r="O1091" i="1"/>
  <c r="R1091" i="1" s="1"/>
  <c r="Q2443" i="1"/>
  <c r="O2828" i="1"/>
  <c r="Q2828" i="1" s="1"/>
  <c r="O2764" i="1"/>
  <c r="R2764" i="1" s="1"/>
  <c r="O2700" i="1"/>
  <c r="R2700" i="1" s="1"/>
  <c r="O2636" i="1"/>
  <c r="R2636" i="1" s="1"/>
  <c r="O2572" i="1"/>
  <c r="Q2572" i="1" s="1"/>
  <c r="O2508" i="1"/>
  <c r="Q2508" i="1" s="1"/>
  <c r="O2444" i="1"/>
  <c r="R2444" i="1" s="1"/>
  <c r="O2380" i="1"/>
  <c r="R2380" i="1" s="1"/>
  <c r="O2316" i="1"/>
  <c r="Q2316" i="1" s="1"/>
  <c r="O2252" i="1"/>
  <c r="Q2252" i="1" s="1"/>
  <c r="O3089" i="1"/>
  <c r="R3089" i="1" s="1"/>
  <c r="O3152" i="1"/>
  <c r="P3152" i="1"/>
  <c r="O3144" i="1"/>
  <c r="P3144" i="1"/>
  <c r="O3136" i="1"/>
  <c r="P3136" i="1"/>
  <c r="O3128" i="1"/>
  <c r="P3128" i="1"/>
  <c r="O3120" i="1"/>
  <c r="P3120" i="1"/>
  <c r="O3112" i="1"/>
  <c r="P3112" i="1"/>
  <c r="O3104" i="1"/>
  <c r="P3104" i="1"/>
  <c r="O3096" i="1"/>
  <c r="P3096" i="1"/>
  <c r="O3088" i="1"/>
  <c r="P3088" i="1"/>
  <c r="O3080" i="1"/>
  <c r="P3080" i="1"/>
  <c r="O3072" i="1"/>
  <c r="P3072" i="1"/>
  <c r="O3064" i="1"/>
  <c r="P3064" i="1"/>
  <c r="O3056" i="1"/>
  <c r="P3056" i="1"/>
  <c r="O3048" i="1"/>
  <c r="P3048" i="1"/>
  <c r="O3040" i="1"/>
  <c r="P3040" i="1"/>
  <c r="O3032" i="1"/>
  <c r="P3032" i="1"/>
  <c r="O3024" i="1"/>
  <c r="P3024" i="1"/>
  <c r="O3016" i="1"/>
  <c r="P3016" i="1"/>
  <c r="O3008" i="1"/>
  <c r="P3008" i="1"/>
  <c r="O3000" i="1"/>
  <c r="P3000" i="1"/>
  <c r="O2992" i="1"/>
  <c r="P2992" i="1"/>
  <c r="O2984" i="1"/>
  <c r="P2984" i="1"/>
  <c r="O2976" i="1"/>
  <c r="P2976" i="1"/>
  <c r="O2968" i="1"/>
  <c r="P2968" i="1"/>
  <c r="O1582" i="1"/>
  <c r="Q1582" i="1" s="1"/>
  <c r="O3017" i="1"/>
  <c r="P2163" i="1"/>
  <c r="R2163" i="1" s="1"/>
  <c r="O3025" i="1"/>
  <c r="Q3025" i="1" s="1"/>
  <c r="Q2872" i="1"/>
  <c r="R2840" i="1"/>
  <c r="O1778" i="1"/>
  <c r="Q1778" i="1" s="1"/>
  <c r="P2143" i="1"/>
  <c r="R2143" i="1" s="1"/>
  <c r="P2135" i="1"/>
  <c r="Q2135" i="1" s="1"/>
  <c r="O1532" i="1"/>
  <c r="Q1532" i="1" s="1"/>
  <c r="P2178" i="1"/>
  <c r="R2178" i="1" s="1"/>
  <c r="O1240" i="1"/>
  <c r="Q1240" i="1" s="1"/>
  <c r="P1069" i="1"/>
  <c r="R1069" i="1" s="1"/>
  <c r="R2496" i="1"/>
  <c r="Q2349" i="1"/>
  <c r="R2936" i="1"/>
  <c r="R2872" i="1"/>
  <c r="Q2840" i="1"/>
  <c r="R2754" i="1"/>
  <c r="S2754" i="1" s="1"/>
  <c r="R2352" i="1"/>
  <c r="P2151" i="1"/>
  <c r="Q2151" i="1" s="1"/>
  <c r="P1678" i="1"/>
  <c r="Q1678" i="1" s="1"/>
  <c r="P2182" i="1"/>
  <c r="Q2182" i="1" s="1"/>
  <c r="P2166" i="1"/>
  <c r="Q2166" i="1" s="1"/>
  <c r="R2224" i="1"/>
  <c r="R2208" i="1"/>
  <c r="P1976" i="1"/>
  <c r="Q1976" i="1" s="1"/>
  <c r="P2131" i="1"/>
  <c r="P2180" i="1"/>
  <c r="Q2180" i="1" s="1"/>
  <c r="P2164" i="1"/>
  <c r="Q2164" i="1" s="1"/>
  <c r="Q2701" i="1"/>
  <c r="S2701" i="1" s="1"/>
  <c r="Q2421" i="1"/>
  <c r="P1649" i="1"/>
  <c r="R1649" i="1" s="1"/>
  <c r="O2159" i="1"/>
  <c r="R2159" i="1" s="1"/>
  <c r="P2175" i="1"/>
  <c r="R2175" i="1" s="1"/>
  <c r="P2191" i="1"/>
  <c r="Q2191" i="1" s="1"/>
  <c r="O1207" i="1"/>
  <c r="Q1207" i="1" s="1"/>
  <c r="O1509" i="1"/>
  <c r="Q1509" i="1" s="1"/>
  <c r="P2188" i="1"/>
  <c r="Q2188" i="1" s="1"/>
  <c r="O2176" i="1"/>
  <c r="Q2176" i="1" s="1"/>
  <c r="P2839" i="1"/>
  <c r="Q2839" i="1" s="1"/>
  <c r="R2305" i="1"/>
  <c r="S2305" i="1" s="1"/>
  <c r="O1152" i="1"/>
  <c r="O2162" i="1"/>
  <c r="P962" i="1"/>
  <c r="R2421" i="1"/>
  <c r="R2389" i="1"/>
  <c r="Q2664" i="1"/>
  <c r="O1521" i="1"/>
  <c r="R2357" i="1"/>
  <c r="R2307" i="1"/>
  <c r="Q2792" i="1"/>
  <c r="R2696" i="1"/>
  <c r="Q2513" i="1"/>
  <c r="Q2199" i="1"/>
  <c r="Q2207" i="1"/>
  <c r="R2561" i="1"/>
  <c r="Q2769" i="1"/>
  <c r="R2769" i="1"/>
  <c r="P1826" i="1"/>
  <c r="R1826" i="1" s="1"/>
  <c r="P1791" i="1"/>
  <c r="R1791" i="1" s="1"/>
  <c r="O1705" i="1"/>
  <c r="Q1705" i="1" s="1"/>
  <c r="P1650" i="1"/>
  <c r="Q1650" i="1" s="1"/>
  <c r="O1529" i="1"/>
  <c r="Q1529" i="1" s="1"/>
  <c r="P2189" i="1"/>
  <c r="Q2189" i="1" s="1"/>
  <c r="P2181" i="1"/>
  <c r="Q2181" i="1" s="1"/>
  <c r="P2173" i="1"/>
  <c r="Q2173" i="1" s="1"/>
  <c r="P2165" i="1"/>
  <c r="Q2165" i="1" s="1"/>
  <c r="R2495" i="1"/>
  <c r="Q2312" i="1"/>
  <c r="R2575" i="1"/>
  <c r="R2447" i="1"/>
  <c r="Q2447" i="1"/>
  <c r="O2099" i="1"/>
  <c r="Q2099" i="1" s="1"/>
  <c r="P1920" i="1"/>
  <c r="Q1920" i="1" s="1"/>
  <c r="O1614" i="1"/>
  <c r="R1614" i="1" s="1"/>
  <c r="P1481" i="1"/>
  <c r="R1481" i="1" s="1"/>
  <c r="P2187" i="1"/>
  <c r="R2187" i="1" s="1"/>
  <c r="P2179" i="1"/>
  <c r="Q2179" i="1" s="1"/>
  <c r="P2171" i="1"/>
  <c r="Q2171" i="1" s="1"/>
  <c r="P1191" i="1"/>
  <c r="Q2808" i="1"/>
  <c r="O988" i="1"/>
  <c r="Q988" i="1" s="1"/>
  <c r="P2161" i="1"/>
  <c r="Q2161" i="1" s="1"/>
  <c r="P2137" i="1"/>
  <c r="Q2137" i="1" s="1"/>
  <c r="P2185" i="1"/>
  <c r="R2185" i="1" s="1"/>
  <c r="P1851" i="1"/>
  <c r="R1851" i="1" s="1"/>
  <c r="P1738" i="1"/>
  <c r="P1440" i="1"/>
  <c r="Q1440" i="1" s="1"/>
  <c r="P2160" i="1"/>
  <c r="R2160" i="1" s="1"/>
  <c r="P2136" i="1"/>
  <c r="R2136" i="1" s="1"/>
  <c r="P2184" i="1"/>
  <c r="Q2184" i="1" s="1"/>
  <c r="O1765" i="1"/>
  <c r="Q1765" i="1" s="1"/>
  <c r="O1553" i="1"/>
  <c r="R1553" i="1" s="1"/>
  <c r="O1360" i="1"/>
  <c r="R1360" i="1" s="1"/>
  <c r="P2183" i="1"/>
  <c r="Q2183" i="1" s="1"/>
  <c r="P2838" i="1"/>
  <c r="O2838" i="1"/>
  <c r="P2830" i="1"/>
  <c r="O2830" i="1"/>
  <c r="P2822" i="1"/>
  <c r="O2822" i="1"/>
  <c r="P2814" i="1"/>
  <c r="O2814" i="1"/>
  <c r="P2806" i="1"/>
  <c r="O2806" i="1"/>
  <c r="P2798" i="1"/>
  <c r="O2798" i="1"/>
  <c r="P2790" i="1"/>
  <c r="O2790" i="1"/>
  <c r="P2782" i="1"/>
  <c r="O2782" i="1"/>
  <c r="P2774" i="1"/>
  <c r="O2774" i="1"/>
  <c r="P2766" i="1"/>
  <c r="O2766" i="1"/>
  <c r="P2758" i="1"/>
  <c r="O2758" i="1"/>
  <c r="P2750" i="1"/>
  <c r="O2750" i="1"/>
  <c r="P2742" i="1"/>
  <c r="O2742" i="1"/>
  <c r="P2734" i="1"/>
  <c r="O2734" i="1"/>
  <c r="P2726" i="1"/>
  <c r="O2726" i="1"/>
  <c r="P2718" i="1"/>
  <c r="O2718" i="1"/>
  <c r="P2710" i="1"/>
  <c r="O2710" i="1"/>
  <c r="P2702" i="1"/>
  <c r="O2702" i="1"/>
  <c r="P2694" i="1"/>
  <c r="O2694" i="1"/>
  <c r="P2686" i="1"/>
  <c r="O2686" i="1"/>
  <c r="P2678" i="1"/>
  <c r="O2678" i="1"/>
  <c r="P2670" i="1"/>
  <c r="O2670" i="1"/>
  <c r="P2662" i="1"/>
  <c r="O2662" i="1"/>
  <c r="P2654" i="1"/>
  <c r="O2654" i="1"/>
  <c r="P2646" i="1"/>
  <c r="O2646" i="1"/>
  <c r="P2638" i="1"/>
  <c r="O2638" i="1"/>
  <c r="P2630" i="1"/>
  <c r="O2630" i="1"/>
  <c r="P2622" i="1"/>
  <c r="O2622" i="1"/>
  <c r="P2614" i="1"/>
  <c r="O2614" i="1"/>
  <c r="P2606" i="1"/>
  <c r="O2606" i="1"/>
  <c r="P2598" i="1"/>
  <c r="O2598" i="1"/>
  <c r="P2590" i="1"/>
  <c r="O2590" i="1"/>
  <c r="P2582" i="1"/>
  <c r="O2582" i="1"/>
  <c r="P2574" i="1"/>
  <c r="O2574" i="1"/>
  <c r="P2566" i="1"/>
  <c r="O2566" i="1"/>
  <c r="P2558" i="1"/>
  <c r="O2558" i="1"/>
  <c r="P2550" i="1"/>
  <c r="O2550" i="1"/>
  <c r="P2542" i="1"/>
  <c r="O2542" i="1"/>
  <c r="P2534" i="1"/>
  <c r="O2534" i="1"/>
  <c r="P2526" i="1"/>
  <c r="O2526" i="1"/>
  <c r="P2518" i="1"/>
  <c r="O2518" i="1"/>
  <c r="P2510" i="1"/>
  <c r="O2510" i="1"/>
  <c r="P2502" i="1"/>
  <c r="O2502" i="1"/>
  <c r="P2494" i="1"/>
  <c r="O2494" i="1"/>
  <c r="P2486" i="1"/>
  <c r="O2486" i="1"/>
  <c r="P2478" i="1"/>
  <c r="O2478" i="1"/>
  <c r="P2470" i="1"/>
  <c r="O2470" i="1"/>
  <c r="P2462" i="1"/>
  <c r="O2462" i="1"/>
  <c r="P2454" i="1"/>
  <c r="O2454" i="1"/>
  <c r="P2446" i="1"/>
  <c r="O2446" i="1"/>
  <c r="P2438" i="1"/>
  <c r="O2438" i="1"/>
  <c r="P2430" i="1"/>
  <c r="O2430" i="1"/>
  <c r="P2422" i="1"/>
  <c r="O2422" i="1"/>
  <c r="P2414" i="1"/>
  <c r="O2414" i="1"/>
  <c r="P2406" i="1"/>
  <c r="O2406" i="1"/>
  <c r="P2398" i="1"/>
  <c r="O2398" i="1"/>
  <c r="P2390" i="1"/>
  <c r="O2390" i="1"/>
  <c r="P2382" i="1"/>
  <c r="O2382" i="1"/>
  <c r="P2374" i="1"/>
  <c r="O2374" i="1"/>
  <c r="P2366" i="1"/>
  <c r="O2366" i="1"/>
  <c r="P2358" i="1"/>
  <c r="O2358" i="1"/>
  <c r="P2350" i="1"/>
  <c r="O2350" i="1"/>
  <c r="P2342" i="1"/>
  <c r="O2342" i="1"/>
  <c r="P2334" i="1"/>
  <c r="O2334" i="1"/>
  <c r="P2326" i="1"/>
  <c r="O2326" i="1"/>
  <c r="P2318" i="1"/>
  <c r="O2318" i="1"/>
  <c r="P2310" i="1"/>
  <c r="O2310" i="1"/>
  <c r="P2302" i="1"/>
  <c r="O2302" i="1"/>
  <c r="P2294" i="1"/>
  <c r="O2294" i="1"/>
  <c r="P2286" i="1"/>
  <c r="O2286" i="1"/>
  <c r="P2278" i="1"/>
  <c r="O2278" i="1"/>
  <c r="P2270" i="1"/>
  <c r="O2270" i="1"/>
  <c r="P2262" i="1"/>
  <c r="O2262" i="1"/>
  <c r="P2254" i="1"/>
  <c r="O2254" i="1"/>
  <c r="P2246" i="1"/>
  <c r="O2246" i="1"/>
  <c r="P2238" i="1"/>
  <c r="O2238" i="1"/>
  <c r="P2230" i="1"/>
  <c r="O2230" i="1"/>
  <c r="P2222" i="1"/>
  <c r="O2222" i="1"/>
  <c r="P2214" i="1"/>
  <c r="O2214" i="1"/>
  <c r="P2206" i="1"/>
  <c r="O2206" i="1"/>
  <c r="P2198" i="1"/>
  <c r="O2198" i="1"/>
  <c r="O2075" i="1"/>
  <c r="Q2075" i="1" s="1"/>
  <c r="P1710" i="1"/>
  <c r="R1710" i="1" s="1"/>
  <c r="P1598" i="1"/>
  <c r="Q1598" i="1" s="1"/>
  <c r="O1185" i="1"/>
  <c r="Q1185" i="1" s="1"/>
  <c r="O2140" i="1"/>
  <c r="Q2140" i="1" s="1"/>
  <c r="O1935" i="1"/>
  <c r="Q1935" i="1" s="1"/>
  <c r="O1805" i="1"/>
  <c r="R1805" i="1" s="1"/>
  <c r="O1794" i="1"/>
  <c r="Q1794" i="1" s="1"/>
  <c r="O1624" i="1"/>
  <c r="Q1624" i="1" s="1"/>
  <c r="P1562" i="1"/>
  <c r="R1562" i="1" s="1"/>
  <c r="P1479" i="1"/>
  <c r="Q1479" i="1" s="1"/>
  <c r="P1408" i="1"/>
  <c r="Q1408" i="1" s="1"/>
  <c r="P2158" i="1"/>
  <c r="Q2158" i="1" s="1"/>
  <c r="O2133" i="1"/>
  <c r="Q2133" i="1" s="1"/>
  <c r="O2132" i="1"/>
  <c r="Q2132" i="1" s="1"/>
  <c r="P1497" i="1"/>
  <c r="Q1497" i="1" s="1"/>
  <c r="O1221" i="1"/>
  <c r="Q1221" i="1" s="1"/>
  <c r="P1049" i="1"/>
  <c r="R1049" i="1" s="1"/>
  <c r="O2156" i="1"/>
  <c r="Q2156" i="1" s="1"/>
  <c r="O1758" i="1"/>
  <c r="Q1758" i="1" s="1"/>
  <c r="P1700" i="1"/>
  <c r="R1700" i="1" s="1"/>
  <c r="P1541" i="1"/>
  <c r="R1541" i="1" s="1"/>
  <c r="P1511" i="1"/>
  <c r="Q1511" i="1" s="1"/>
  <c r="P1287" i="1"/>
  <c r="R1287" i="1" s="1"/>
  <c r="O1201" i="1"/>
  <c r="R1201" i="1" s="1"/>
  <c r="P1075" i="1"/>
  <c r="Q1075" i="1" s="1"/>
  <c r="P2145" i="1"/>
  <c r="Q2145" i="1" s="1"/>
  <c r="P1437" i="1"/>
  <c r="Q1437" i="1" s="1"/>
  <c r="P2162" i="1"/>
  <c r="O2078" i="1"/>
  <c r="Q2078" i="1" s="1"/>
  <c r="P1930" i="1"/>
  <c r="R1930" i="1" s="1"/>
  <c r="P1899" i="1"/>
  <c r="R1899" i="1" s="1"/>
  <c r="O1664" i="1"/>
  <c r="R1664" i="1" s="1"/>
  <c r="P1653" i="1"/>
  <c r="Q1653" i="1" s="1"/>
  <c r="O1601" i="1"/>
  <c r="R1601" i="1" s="1"/>
  <c r="O1594" i="1"/>
  <c r="R1594" i="1" s="1"/>
  <c r="P1535" i="1"/>
  <c r="Q1535" i="1" s="1"/>
  <c r="P1466" i="1"/>
  <c r="Q1466" i="1" s="1"/>
  <c r="P1340" i="1"/>
  <c r="R1340" i="1" s="1"/>
  <c r="O1333" i="1"/>
  <c r="Q1333" i="1" s="1"/>
  <c r="P1259" i="1"/>
  <c r="Q1259" i="1" s="1"/>
  <c r="P1209" i="1"/>
  <c r="R1209" i="1" s="1"/>
  <c r="P1020" i="1"/>
  <c r="Q1020" i="1" s="1"/>
  <c r="P1960" i="1"/>
  <c r="R1960" i="1" s="1"/>
  <c r="P1867" i="1"/>
  <c r="Q1867" i="1" s="1"/>
  <c r="P1656" i="1"/>
  <c r="R1656" i="1" s="1"/>
  <c r="O1642" i="1"/>
  <c r="Q1642" i="1" s="1"/>
  <c r="O1586" i="1"/>
  <c r="Q1586" i="1" s="1"/>
  <c r="P1545" i="1"/>
  <c r="R1545" i="1" s="1"/>
  <c r="P1538" i="1"/>
  <c r="Q1538" i="1" s="1"/>
  <c r="O1476" i="1"/>
  <c r="Q1476" i="1" s="1"/>
  <c r="P1469" i="1"/>
  <c r="R1469" i="1" s="1"/>
  <c r="O1454" i="1"/>
  <c r="R1454" i="1" s="1"/>
  <c r="P1433" i="1"/>
  <c r="Q1433" i="1" s="1"/>
  <c r="O1313" i="1"/>
  <c r="Q1313" i="1" s="1"/>
  <c r="O1159" i="1"/>
  <c r="Q1159" i="1" s="1"/>
  <c r="P1096" i="1"/>
  <c r="Q1096" i="1" s="1"/>
  <c r="O1031" i="1"/>
  <c r="Q1031" i="1" s="1"/>
  <c r="P1719" i="1"/>
  <c r="Q1719" i="1" s="1"/>
  <c r="O1335" i="1"/>
  <c r="R1335" i="1" s="1"/>
  <c r="O1959" i="1"/>
  <c r="Q1959" i="1" s="1"/>
  <c r="O1866" i="1"/>
  <c r="Q1866" i="1" s="1"/>
  <c r="P1827" i="1"/>
  <c r="Q1827" i="1" s="1"/>
  <c r="P1726" i="1"/>
  <c r="R1726" i="1" s="1"/>
  <c r="P1697" i="1"/>
  <c r="Q1697" i="1" s="1"/>
  <c r="O1633" i="1"/>
  <c r="R1633" i="1" s="1"/>
  <c r="O1622" i="1"/>
  <c r="R1622" i="1" s="1"/>
  <c r="P1554" i="1"/>
  <c r="Q1554" i="1" s="1"/>
  <c r="P1551" i="1"/>
  <c r="O1489" i="1"/>
  <c r="Q1489" i="1" s="1"/>
  <c r="O1471" i="1"/>
  <c r="Q1471" i="1" s="1"/>
  <c r="O1445" i="1"/>
  <c r="Q1445" i="1" s="1"/>
  <c r="O1438" i="1"/>
  <c r="Q1438" i="1" s="1"/>
  <c r="O1397" i="1"/>
  <c r="Q1397" i="1" s="1"/>
  <c r="O1308" i="1"/>
  <c r="Q1308" i="1" s="1"/>
  <c r="O2149" i="1"/>
  <c r="Q2149" i="1" s="1"/>
  <c r="O1052" i="1"/>
  <c r="R1052" i="1" s="1"/>
  <c r="O1014" i="1"/>
  <c r="Q1014" i="1" s="1"/>
  <c r="P963" i="1"/>
  <c r="Q963" i="1" s="1"/>
  <c r="P2142" i="1"/>
  <c r="R2142" i="1" s="1"/>
  <c r="O2148" i="1"/>
  <c r="Q2148" i="1" s="1"/>
  <c r="P2114" i="1"/>
  <c r="Q2114" i="1" s="1"/>
  <c r="P2060" i="1"/>
  <c r="Q2060" i="1" s="1"/>
  <c r="O1969" i="1"/>
  <c r="R1969" i="1" s="1"/>
  <c r="O1793" i="1"/>
  <c r="Q1793" i="1" s="1"/>
  <c r="O1790" i="1"/>
  <c r="Q1790" i="1" s="1"/>
  <c r="P1514" i="1"/>
  <c r="R1514" i="1" s="1"/>
  <c r="P1411" i="1"/>
  <c r="Q1411" i="1" s="1"/>
  <c r="O1237" i="1"/>
  <c r="Q1237" i="1" s="1"/>
  <c r="O1153" i="1"/>
  <c r="P1127" i="1"/>
  <c r="R1127" i="1" s="1"/>
  <c r="P1067" i="1"/>
  <c r="R1067" i="1" s="1"/>
  <c r="O1030" i="1"/>
  <c r="R1030" i="1" s="1"/>
  <c r="O1019" i="1"/>
  <c r="Q1019" i="1" s="1"/>
  <c r="O1004" i="1"/>
  <c r="R1004" i="1" s="1"/>
  <c r="O1991" i="1"/>
  <c r="Q1991" i="1" s="1"/>
  <c r="O1892" i="1"/>
  <c r="Q1892" i="1" s="1"/>
  <c r="O2150" i="1"/>
  <c r="R2150" i="1" s="1"/>
  <c r="O2134" i="1"/>
  <c r="R2134" i="1" s="1"/>
  <c r="P1819" i="1"/>
  <c r="R1819" i="1" s="1"/>
  <c r="O1735" i="1"/>
  <c r="Q1735" i="1" s="1"/>
  <c r="O1717" i="1"/>
  <c r="Q1717" i="1" s="1"/>
  <c r="P1706" i="1"/>
  <c r="Q1706" i="1" s="1"/>
  <c r="P1635" i="1"/>
  <c r="Q1635" i="1" s="1"/>
  <c r="P1632" i="1"/>
  <c r="R1632" i="1" s="1"/>
  <c r="O1610" i="1"/>
  <c r="Q1610" i="1" s="1"/>
  <c r="P1599" i="1"/>
  <c r="Q1599" i="1" s="1"/>
  <c r="O1589" i="1"/>
  <c r="Q1589" i="1" s="1"/>
  <c r="O1465" i="1"/>
  <c r="Q1465" i="1" s="1"/>
  <c r="O1446" i="1"/>
  <c r="R1446" i="1" s="1"/>
  <c r="P1372" i="1"/>
  <c r="Q1372" i="1" s="1"/>
  <c r="P1353" i="1"/>
  <c r="R1353" i="1" s="1"/>
  <c r="P1266" i="1"/>
  <c r="Q1266" i="1" s="1"/>
  <c r="P1208" i="1"/>
  <c r="Q1208" i="1" s="1"/>
  <c r="P1088" i="1"/>
  <c r="Q1088" i="1" s="1"/>
  <c r="O1051" i="1"/>
  <c r="Q1051" i="1" s="1"/>
  <c r="O1040" i="1"/>
  <c r="Q1040" i="1" s="1"/>
  <c r="O2027" i="1"/>
  <c r="Q2027" i="1" s="1"/>
  <c r="P2016" i="1"/>
  <c r="Q2016" i="1" s="1"/>
  <c r="O2009" i="1"/>
  <c r="R2009" i="1" s="1"/>
  <c r="P1669" i="1"/>
  <c r="R1669" i="1" s="1"/>
  <c r="P1550" i="1"/>
  <c r="Q1550" i="1" s="1"/>
  <c r="O2111" i="1"/>
  <c r="R2111" i="1" s="1"/>
  <c r="O2065" i="1"/>
  <c r="R2065" i="1" s="1"/>
  <c r="O2046" i="1"/>
  <c r="Q2046" i="1" s="1"/>
  <c r="P2019" i="1"/>
  <c r="R2019" i="1" s="1"/>
  <c r="P2001" i="1"/>
  <c r="Q2001" i="1" s="1"/>
  <c r="P1944" i="1"/>
  <c r="Q1944" i="1" s="1"/>
  <c r="O1786" i="1"/>
  <c r="Q1786" i="1" s="1"/>
  <c r="O1749" i="1"/>
  <c r="Q1749" i="1" s="1"/>
  <c r="O1676" i="1"/>
  <c r="Q1676" i="1" s="1"/>
  <c r="O1655" i="1"/>
  <c r="Q1655" i="1" s="1"/>
  <c r="P1645" i="1"/>
  <c r="Q1645" i="1" s="1"/>
  <c r="O1537" i="1"/>
  <c r="R1537" i="1" s="1"/>
  <c r="P1534" i="1"/>
  <c r="R1534" i="1" s="1"/>
  <c r="P1502" i="1"/>
  <c r="R1502" i="1" s="1"/>
  <c r="O1484" i="1"/>
  <c r="Q1484" i="1" s="1"/>
  <c r="P1406" i="1"/>
  <c r="Q1406" i="1" s="1"/>
  <c r="P1311" i="1"/>
  <c r="Q1311" i="1" s="1"/>
  <c r="O1239" i="1"/>
  <c r="R1239" i="1" s="1"/>
  <c r="P1210" i="1"/>
  <c r="R1210" i="1" s="1"/>
  <c r="O1204" i="1"/>
  <c r="R1204" i="1" s="1"/>
  <c r="O1190" i="1"/>
  <c r="R1190" i="1" s="1"/>
  <c r="O1156" i="1"/>
  <c r="R1156" i="1" s="1"/>
  <c r="P1072" i="1"/>
  <c r="R1072" i="1" s="1"/>
  <c r="P987" i="1"/>
  <c r="Q987" i="1" s="1"/>
  <c r="P1574" i="1"/>
  <c r="Q1574" i="1" s="1"/>
  <c r="P1224" i="1"/>
  <c r="R1224" i="1" s="1"/>
  <c r="P2011" i="1"/>
  <c r="Q2011" i="1" s="1"/>
  <c r="O1882" i="1"/>
  <c r="Q1882" i="1" s="1"/>
  <c r="O1766" i="1"/>
  <c r="Q1766" i="1" s="1"/>
  <c r="P1682" i="1"/>
  <c r="R1682" i="1" s="1"/>
  <c r="O1657" i="1"/>
  <c r="Q1657" i="1" s="1"/>
  <c r="O1577" i="1"/>
  <c r="Q1577" i="1" s="1"/>
  <c r="O1542" i="1"/>
  <c r="R1542" i="1" s="1"/>
  <c r="P1519" i="1"/>
  <c r="R1519" i="1" s="1"/>
  <c r="P1490" i="1"/>
  <c r="R1490" i="1" s="1"/>
  <c r="P1435" i="1"/>
  <c r="Q1435" i="1" s="1"/>
  <c r="O1307" i="1"/>
  <c r="Q1307" i="1" s="1"/>
  <c r="O1253" i="1"/>
  <c r="R1253" i="1" s="1"/>
  <c r="O1231" i="1"/>
  <c r="R1231" i="1" s="1"/>
  <c r="P1196" i="1"/>
  <c r="Q1196" i="1" s="1"/>
  <c r="O1174" i="1"/>
  <c r="Q1174" i="1" s="1"/>
  <c r="O2157" i="1"/>
  <c r="R2157" i="1" s="1"/>
  <c r="O2141" i="1"/>
  <c r="R2141" i="1" s="1"/>
  <c r="P1169" i="1"/>
  <c r="P964" i="1"/>
  <c r="Q964" i="1" s="1"/>
  <c r="P2120" i="1"/>
  <c r="Q2120" i="1" s="1"/>
  <c r="P1943" i="1"/>
  <c r="Q1943" i="1" s="1"/>
  <c r="P1798" i="1"/>
  <c r="Q1798" i="1" s="1"/>
  <c r="O1781" i="1"/>
  <c r="Q1781" i="1" s="1"/>
  <c r="P1774" i="1"/>
  <c r="R1774" i="1" s="1"/>
  <c r="O1746" i="1"/>
  <c r="R1746" i="1" s="1"/>
  <c r="O1681" i="1"/>
  <c r="R1681" i="1" s="1"/>
  <c r="P1637" i="1"/>
  <c r="Q1637" i="1" s="1"/>
  <c r="O1631" i="1"/>
  <c r="Q1631" i="1" s="1"/>
  <c r="O1618" i="1"/>
  <c r="R1618" i="1" s="1"/>
  <c r="P1558" i="1"/>
  <c r="R1558" i="1" s="1"/>
  <c r="O1549" i="1"/>
  <c r="Q1549" i="1" s="1"/>
  <c r="P1513" i="1"/>
  <c r="Q1513" i="1" s="1"/>
  <c r="P1464" i="1"/>
  <c r="Q1464" i="1" s="1"/>
  <c r="P1461" i="1"/>
  <c r="R1461" i="1" s="1"/>
  <c r="O1405" i="1"/>
  <c r="R1405" i="1" s="1"/>
  <c r="P1387" i="1"/>
  <c r="R1387" i="1" s="1"/>
  <c r="P1317" i="1"/>
  <c r="Q1317" i="1" s="1"/>
  <c r="P1270" i="1"/>
  <c r="Q1270" i="1" s="1"/>
  <c r="P1263" i="1"/>
  <c r="R1263" i="1" s="1"/>
  <c r="O1245" i="1"/>
  <c r="R1245" i="1" s="1"/>
  <c r="O1214" i="1"/>
  <c r="Q1214" i="1" s="1"/>
  <c r="O1126" i="1"/>
  <c r="R1126" i="1" s="1"/>
  <c r="O1060" i="1"/>
  <c r="Q1060" i="1" s="1"/>
  <c r="O967" i="1"/>
  <c r="R967" i="1" s="1"/>
  <c r="P2067" i="1"/>
  <c r="Q2067" i="1" s="1"/>
  <c r="O1874" i="1"/>
  <c r="Q1874" i="1" s="1"/>
  <c r="P1840" i="1"/>
  <c r="R1840" i="1" s="1"/>
  <c r="O1762" i="1"/>
  <c r="Q1762" i="1" s="1"/>
  <c r="P1741" i="1"/>
  <c r="R1741" i="1" s="1"/>
  <c r="O1713" i="1"/>
  <c r="O1639" i="1"/>
  <c r="Q1639" i="1" s="1"/>
  <c r="O1630" i="1"/>
  <c r="R1630" i="1" s="1"/>
  <c r="O1590" i="1"/>
  <c r="Q1590" i="1" s="1"/>
  <c r="O1505" i="1"/>
  <c r="R1505" i="1" s="1"/>
  <c r="P1463" i="1"/>
  <c r="R1463" i="1" s="1"/>
  <c r="O1460" i="1"/>
  <c r="Q1460" i="1" s="1"/>
  <c r="O1400" i="1"/>
  <c r="Q1400" i="1" s="1"/>
  <c r="P1389" i="1"/>
  <c r="R1389" i="1" s="1"/>
  <c r="P1382" i="1"/>
  <c r="R1382" i="1" s="1"/>
  <c r="O1329" i="1"/>
  <c r="P1326" i="1"/>
  <c r="Q1326" i="1" s="1"/>
  <c r="P1319" i="1"/>
  <c r="Q1319" i="1" s="1"/>
  <c r="P1299" i="1"/>
  <c r="Q1299" i="1" s="1"/>
  <c r="P1262" i="1"/>
  <c r="Q1262" i="1" s="1"/>
  <c r="P1234" i="1"/>
  <c r="R1234" i="1" s="1"/>
  <c r="O1164" i="1"/>
  <c r="R1164" i="1" s="1"/>
  <c r="P1037" i="1"/>
  <c r="Q1037" i="1" s="1"/>
  <c r="P984" i="1"/>
  <c r="Q984" i="1" s="1"/>
  <c r="O2155" i="1"/>
  <c r="O2147" i="1"/>
  <c r="O2139" i="1"/>
  <c r="O2154" i="1"/>
  <c r="O2146" i="1"/>
  <c r="O2138" i="1"/>
  <c r="P2107" i="1"/>
  <c r="R2107" i="1" s="1"/>
  <c r="P1693" i="1"/>
  <c r="Q1693" i="1" s="1"/>
  <c r="P1449" i="1"/>
  <c r="R1449" i="1" s="1"/>
  <c r="P1427" i="1"/>
  <c r="R1427" i="1" s="1"/>
  <c r="P1344" i="1"/>
  <c r="R1344" i="1" s="1"/>
  <c r="P1341" i="1"/>
  <c r="R1341" i="1" s="1"/>
  <c r="P996" i="1"/>
  <c r="R996" i="1" s="1"/>
  <c r="O968" i="1"/>
  <c r="R968" i="1" s="1"/>
  <c r="P2066" i="1"/>
  <c r="Q2066" i="1" s="1"/>
  <c r="O2063" i="1"/>
  <c r="R2063" i="1" s="1"/>
  <c r="P1984" i="1"/>
  <c r="R1984" i="1" s="1"/>
  <c r="P1951" i="1"/>
  <c r="Q1951" i="1" s="1"/>
  <c r="O1914" i="1"/>
  <c r="Q1914" i="1" s="1"/>
  <c r="O1895" i="1"/>
  <c r="Q1895" i="1" s="1"/>
  <c r="P1835" i="1"/>
  <c r="Q1835" i="1" s="1"/>
  <c r="O1809" i="1"/>
  <c r="Q1809" i="1" s="1"/>
  <c r="O1754" i="1"/>
  <c r="Q1754" i="1" s="1"/>
  <c r="P1733" i="1"/>
  <c r="Q1733" i="1" s="1"/>
  <c r="O1696" i="1"/>
  <c r="Q1696" i="1" s="1"/>
  <c r="O1661" i="1"/>
  <c r="Q1661" i="1" s="1"/>
  <c r="O1612" i="1"/>
  <c r="Q1612" i="1" s="1"/>
  <c r="P1583" i="1"/>
  <c r="R1583" i="1" s="1"/>
  <c r="O1566" i="1"/>
  <c r="P1543" i="1"/>
  <c r="Q1543" i="1" s="1"/>
  <c r="O1517" i="1"/>
  <c r="R1517" i="1" s="1"/>
  <c r="O1493" i="1"/>
  <c r="R1493" i="1" s="1"/>
  <c r="P1487" i="1"/>
  <c r="Q1487" i="1" s="1"/>
  <c r="P1477" i="1"/>
  <c r="Q1477" i="1" s="1"/>
  <c r="O1452" i="1"/>
  <c r="Q1452" i="1" s="1"/>
  <c r="O1381" i="1"/>
  <c r="Q1381" i="1" s="1"/>
  <c r="O1347" i="1"/>
  <c r="Q1347" i="1" s="1"/>
  <c r="O1331" i="1"/>
  <c r="R1331" i="1" s="1"/>
  <c r="P1328" i="1"/>
  <c r="Q1328" i="1" s="1"/>
  <c r="O1325" i="1"/>
  <c r="Q1325" i="1" s="1"/>
  <c r="P1290" i="1"/>
  <c r="Q1290" i="1" s="1"/>
  <c r="P1146" i="1"/>
  <c r="R1146" i="1" s="1"/>
  <c r="P1092" i="1"/>
  <c r="Q1092" i="1" s="1"/>
  <c r="O1078" i="1"/>
  <c r="Q1078" i="1" s="1"/>
  <c r="P1036" i="1"/>
  <c r="Q1036" i="1" s="1"/>
  <c r="O986" i="1"/>
  <c r="Q986" i="1" s="1"/>
  <c r="O971" i="1"/>
  <c r="Q971" i="1" s="1"/>
  <c r="O1718" i="1"/>
  <c r="R1718" i="1" s="1"/>
  <c r="O1699" i="1"/>
  <c r="Q1699" i="1" s="1"/>
  <c r="P1686" i="1"/>
  <c r="Q1686" i="1" s="1"/>
  <c r="O1671" i="1"/>
  <c r="R1671" i="1" s="1"/>
  <c r="O1665" i="1"/>
  <c r="R1665" i="1" s="1"/>
  <c r="O1621" i="1"/>
  <c r="R1621" i="1" s="1"/>
  <c r="P1615" i="1"/>
  <c r="R1615" i="1" s="1"/>
  <c r="P1606" i="1"/>
  <c r="R1606" i="1" s="1"/>
  <c r="O1585" i="1"/>
  <c r="R1585" i="1" s="1"/>
  <c r="P1567" i="1"/>
  <c r="Q1567" i="1" s="1"/>
  <c r="O1561" i="1"/>
  <c r="Q1561" i="1" s="1"/>
  <c r="P1525" i="1"/>
  <c r="Q1525" i="1" s="1"/>
  <c r="O1510" i="1"/>
  <c r="Q1510" i="1" s="1"/>
  <c r="O1492" i="1"/>
  <c r="Q1492" i="1" s="1"/>
  <c r="P1456" i="1"/>
  <c r="R1456" i="1" s="1"/>
  <c r="P1442" i="1"/>
  <c r="R1442" i="1" s="1"/>
  <c r="P1414" i="1"/>
  <c r="R1414" i="1" s="1"/>
  <c r="O1392" i="1"/>
  <c r="R1392" i="1" s="1"/>
  <c r="P1356" i="1"/>
  <c r="Q1356" i="1" s="1"/>
  <c r="O1301" i="1"/>
  <c r="R1301" i="1" s="1"/>
  <c r="O1295" i="1"/>
  <c r="R1295" i="1" s="1"/>
  <c r="O1286" i="1"/>
  <c r="Q1286" i="1" s="1"/>
  <c r="O1256" i="1"/>
  <c r="Q1256" i="1" s="1"/>
  <c r="P1226" i="1"/>
  <c r="R1226" i="1" s="1"/>
  <c r="O1187" i="1"/>
  <c r="P1178" i="1"/>
  <c r="Q1178" i="1" s="1"/>
  <c r="O1143" i="1"/>
  <c r="R1143" i="1" s="1"/>
  <c r="P1136" i="1"/>
  <c r="R1136" i="1" s="1"/>
  <c r="O1087" i="1"/>
  <c r="Q1087" i="1" s="1"/>
  <c r="P1080" i="1"/>
  <c r="Q1080" i="1" s="1"/>
  <c r="O1066" i="1"/>
  <c r="R1066" i="1" s="1"/>
  <c r="O1006" i="1"/>
  <c r="Q1006" i="1" s="1"/>
  <c r="O972" i="1"/>
  <c r="R972" i="1" s="1"/>
  <c r="P1971" i="1"/>
  <c r="Q1971" i="1" s="1"/>
  <c r="P1518" i="1"/>
  <c r="R1518" i="1" s="1"/>
  <c r="P1494" i="1"/>
  <c r="R1494" i="1" s="1"/>
  <c r="P1439" i="1"/>
  <c r="Q1439" i="1" s="1"/>
  <c r="P1429" i="1"/>
  <c r="Q1429" i="1" s="1"/>
  <c r="P1291" i="1"/>
  <c r="R1291" i="1" s="1"/>
  <c r="P1180" i="1"/>
  <c r="Q1180" i="1" s="1"/>
  <c r="P1068" i="1"/>
  <c r="R1068" i="1" s="1"/>
  <c r="P1048" i="1"/>
  <c r="R1048" i="1" s="1"/>
  <c r="O2130" i="1"/>
  <c r="Q2130" i="1" s="1"/>
  <c r="P2115" i="1"/>
  <c r="Q2115" i="1" s="1"/>
  <c r="P2102" i="1"/>
  <c r="Q2102" i="1" s="1"/>
  <c r="O2095" i="1"/>
  <c r="Q2095" i="1" s="1"/>
  <c r="P2000" i="1"/>
  <c r="R2000" i="1" s="1"/>
  <c r="P1961" i="1"/>
  <c r="Q1961" i="1" s="1"/>
  <c r="P1922" i="1"/>
  <c r="Q1922" i="1" s="1"/>
  <c r="O1900" i="1"/>
  <c r="Q1900" i="1" s="1"/>
  <c r="P1890" i="1"/>
  <c r="R1890" i="1" s="1"/>
  <c r="P1883" i="1"/>
  <c r="Q1883" i="1" s="1"/>
  <c r="P1854" i="1"/>
  <c r="Q1854" i="1" s="1"/>
  <c r="O1847" i="1"/>
  <c r="Q1847" i="1" s="1"/>
  <c r="O1818" i="1"/>
  <c r="Q1818" i="1" s="1"/>
  <c r="O1750" i="1"/>
  <c r="Q1750" i="1" s="1"/>
  <c r="O1737" i="1"/>
  <c r="Q1737" i="1" s="1"/>
  <c r="O1727" i="1"/>
  <c r="Q1727" i="1" s="1"/>
  <c r="P1680" i="1"/>
  <c r="Q1680" i="1" s="1"/>
  <c r="P1634" i="1"/>
  <c r="Q1634" i="1" s="1"/>
  <c r="P1617" i="1"/>
  <c r="R1617" i="1" s="1"/>
  <c r="O1593" i="1"/>
  <c r="Q1593" i="1" s="1"/>
  <c r="P1578" i="1"/>
  <c r="P1569" i="1"/>
  <c r="Q1569" i="1" s="1"/>
  <c r="O1500" i="1"/>
  <c r="Q1500" i="1" s="1"/>
  <c r="O1453" i="1"/>
  <c r="Q1453" i="1" s="1"/>
  <c r="P1450" i="1"/>
  <c r="Q1450" i="1" s="1"/>
  <c r="P1419" i="1"/>
  <c r="Q1419" i="1" s="1"/>
  <c r="P1416" i="1"/>
  <c r="R1416" i="1" s="1"/>
  <c r="O1368" i="1"/>
  <c r="Q1368" i="1" s="1"/>
  <c r="O1362" i="1"/>
  <c r="Q1362" i="1" s="1"/>
  <c r="P1352" i="1"/>
  <c r="Q1352" i="1" s="1"/>
  <c r="P1327" i="1"/>
  <c r="Q1327" i="1" s="1"/>
  <c r="P1318" i="1"/>
  <c r="Q1318" i="1" s="1"/>
  <c r="P1309" i="1"/>
  <c r="Q1309" i="1" s="1"/>
  <c r="P1303" i="1"/>
  <c r="R1303" i="1" s="1"/>
  <c r="P1288" i="1"/>
  <c r="Q1288" i="1" s="1"/>
  <c r="P1274" i="1"/>
  <c r="R1274" i="1" s="1"/>
  <c r="P1258" i="1"/>
  <c r="Q1258" i="1" s="1"/>
  <c r="P1248" i="1"/>
  <c r="Q1248" i="1" s="1"/>
  <c r="P1241" i="1"/>
  <c r="Q1241" i="1" s="1"/>
  <c r="P1232" i="1"/>
  <c r="Q1232" i="1" s="1"/>
  <c r="P1189" i="1"/>
  <c r="Q1189" i="1" s="1"/>
  <c r="O1183" i="1"/>
  <c r="O1167" i="1"/>
  <c r="Q1167" i="1" s="1"/>
  <c r="P1154" i="1"/>
  <c r="Q1154" i="1" s="1"/>
  <c r="P1152" i="1"/>
  <c r="O1121" i="1"/>
  <c r="Q1121" i="1" s="1"/>
  <c r="O1102" i="1"/>
  <c r="Q1102" i="1" s="1"/>
  <c r="O1070" i="1"/>
  <c r="Q1070" i="1" s="1"/>
  <c r="P1041" i="1"/>
  <c r="R1041" i="1" s="1"/>
  <c r="O1032" i="1"/>
  <c r="Q1032" i="1" s="1"/>
  <c r="O1026" i="1"/>
  <c r="Q1026" i="1" s="1"/>
  <c r="O2105" i="1"/>
  <c r="Q2105" i="1" s="1"/>
  <c r="O2051" i="1"/>
  <c r="Q2051" i="1" s="1"/>
  <c r="P2036" i="1"/>
  <c r="R2036" i="1" s="1"/>
  <c r="P1992" i="1"/>
  <c r="R1992" i="1" s="1"/>
  <c r="P1968" i="1"/>
  <c r="R1968" i="1" s="1"/>
  <c r="P1940" i="1"/>
  <c r="Q1940" i="1" s="1"/>
  <c r="O1861" i="1"/>
  <c r="Q1861" i="1" s="1"/>
  <c r="P1810" i="1"/>
  <c r="R1810" i="1" s="1"/>
  <c r="P1787" i="1"/>
  <c r="Q1787" i="1" s="1"/>
  <c r="O1770" i="1"/>
  <c r="R1770" i="1" s="1"/>
  <c r="O1743" i="1"/>
  <c r="Q1743" i="1" s="1"/>
  <c r="P1730" i="1"/>
  <c r="Q1730" i="1" s="1"/>
  <c r="O1685" i="1"/>
  <c r="R1685" i="1" s="1"/>
  <c r="O1673" i="1"/>
  <c r="Q1673" i="1" s="1"/>
  <c r="O1667" i="1"/>
  <c r="Q1667" i="1" s="1"/>
  <c r="P1658" i="1"/>
  <c r="Q1658" i="1" s="1"/>
  <c r="O1625" i="1"/>
  <c r="Q1625" i="1" s="1"/>
  <c r="O1572" i="1"/>
  <c r="R1572" i="1" s="1"/>
  <c r="O1533" i="1"/>
  <c r="P1530" i="1"/>
  <c r="Q1530" i="1" s="1"/>
  <c r="O1524" i="1"/>
  <c r="Q1524" i="1" s="1"/>
  <c r="P1506" i="1"/>
  <c r="Q1506" i="1" s="1"/>
  <c r="P1486" i="1"/>
  <c r="Q1486" i="1" s="1"/>
  <c r="O1470" i="1"/>
  <c r="Q1470" i="1" s="1"/>
  <c r="O1455" i="1"/>
  <c r="Q1455" i="1" s="1"/>
  <c r="O1441" i="1"/>
  <c r="Q1441" i="1" s="1"/>
  <c r="O1431" i="1"/>
  <c r="P1413" i="1"/>
  <c r="Q1413" i="1" s="1"/>
  <c r="O1394" i="1"/>
  <c r="Q1394" i="1" s="1"/>
  <c r="O1384" i="1"/>
  <c r="Q1384" i="1" s="1"/>
  <c r="P1374" i="1"/>
  <c r="Q1374" i="1" s="1"/>
  <c r="O1365" i="1"/>
  <c r="P1297" i="1"/>
  <c r="R1297" i="1" s="1"/>
  <c r="O1281" i="1"/>
  <c r="Q1281" i="1" s="1"/>
  <c r="P1225" i="1"/>
  <c r="R1225" i="1" s="1"/>
  <c r="O1142" i="1"/>
  <c r="Q1142" i="1" s="1"/>
  <c r="O1131" i="1"/>
  <c r="Q1131" i="1" s="1"/>
  <c r="P1109" i="1"/>
  <c r="R1109" i="1" s="1"/>
  <c r="O1086" i="1"/>
  <c r="R1086" i="1" s="1"/>
  <c r="O1079" i="1"/>
  <c r="R1079" i="1" s="1"/>
  <c r="P1076" i="1"/>
  <c r="Q1076" i="1" s="1"/>
  <c r="O1044" i="1"/>
  <c r="R1044" i="1" s="1"/>
  <c r="P1035" i="1"/>
  <c r="Q1035" i="1" s="1"/>
  <c r="P1005" i="1"/>
  <c r="R1005" i="1" s="1"/>
  <c r="O982" i="1"/>
  <c r="Q982" i="1" s="1"/>
  <c r="O1709" i="1"/>
  <c r="P1709" i="1"/>
  <c r="O1565" i="1"/>
  <c r="P1565" i="1"/>
  <c r="P1508" i="1"/>
  <c r="O1508" i="1"/>
  <c r="O1430" i="1"/>
  <c r="P1430" i="1"/>
  <c r="O1064" i="1"/>
  <c r="P1064" i="1"/>
  <c r="O1001" i="1"/>
  <c r="P1001" i="1"/>
  <c r="P994" i="1"/>
  <c r="O994" i="1"/>
  <c r="P990" i="1"/>
  <c r="O990" i="1"/>
  <c r="O2096" i="1"/>
  <c r="R2096" i="1" s="1"/>
  <c r="P2056" i="1"/>
  <c r="R2056" i="1" s="1"/>
  <c r="O1975" i="1"/>
  <c r="Q1975" i="1" s="1"/>
  <c r="O1936" i="1"/>
  <c r="P1936" i="1"/>
  <c r="O1893" i="1"/>
  <c r="P1893" i="1"/>
  <c r="O1872" i="1"/>
  <c r="P1872" i="1"/>
  <c r="O1811" i="1"/>
  <c r="P1811" i="1"/>
  <c r="P1683" i="1"/>
  <c r="O1683" i="1"/>
  <c r="O1570" i="1"/>
  <c r="P1570" i="1"/>
  <c r="O1432" i="1"/>
  <c r="P1432" i="1"/>
  <c r="P1952" i="1"/>
  <c r="Q1952" i="1" s="1"/>
  <c r="P1932" i="1"/>
  <c r="O1932" i="1"/>
  <c r="O1886" i="1"/>
  <c r="P1886" i="1"/>
  <c r="O1875" i="1"/>
  <c r="P1875" i="1"/>
  <c r="P1850" i="1"/>
  <c r="O1850" i="1"/>
  <c r="P1839" i="1"/>
  <c r="O1839" i="1"/>
  <c r="P1814" i="1"/>
  <c r="O1814" i="1"/>
  <c r="O1711" i="1"/>
  <c r="P1711" i="1"/>
  <c r="O1668" i="1"/>
  <c r="P1668" i="1"/>
  <c r="O1573" i="1"/>
  <c r="P1573" i="1"/>
  <c r="O1168" i="1"/>
  <c r="P1168" i="1"/>
  <c r="P1801" i="1"/>
  <c r="O1801" i="1"/>
  <c r="P2088" i="1"/>
  <c r="R2088" i="1" s="1"/>
  <c r="O1918" i="1"/>
  <c r="P1918" i="1"/>
  <c r="P1846" i="1"/>
  <c r="O1846" i="1"/>
  <c r="P1817" i="1"/>
  <c r="O1817" i="1"/>
  <c r="P1757" i="1"/>
  <c r="O1757" i="1"/>
  <c r="O1701" i="1"/>
  <c r="P1701" i="1"/>
  <c r="O1689" i="1"/>
  <c r="P1689" i="1"/>
  <c r="O1609" i="1"/>
  <c r="P1609" i="1"/>
  <c r="P1468" i="1"/>
  <c r="O1468" i="1"/>
  <c r="P1434" i="1"/>
  <c r="O1434" i="1"/>
  <c r="O1343" i="1"/>
  <c r="P1343" i="1"/>
  <c r="O1725" i="1"/>
  <c r="P1725" i="1"/>
  <c r="O1575" i="1"/>
  <c r="P1575" i="1"/>
  <c r="O2064" i="1"/>
  <c r="R2064" i="1" s="1"/>
  <c r="P2040" i="1"/>
  <c r="R2040" i="1" s="1"/>
  <c r="O2022" i="1"/>
  <c r="Q2022" i="1" s="1"/>
  <c r="O2006" i="1"/>
  <c r="R2006" i="1" s="1"/>
  <c r="O1990" i="1"/>
  <c r="Q1990" i="1" s="1"/>
  <c r="O1983" i="1"/>
  <c r="Q1983" i="1" s="1"/>
  <c r="P1948" i="1"/>
  <c r="Q1948" i="1" s="1"/>
  <c r="P1927" i="1"/>
  <c r="Q1927" i="1" s="1"/>
  <c r="P1863" i="1"/>
  <c r="O1863" i="1"/>
  <c r="P1773" i="1"/>
  <c r="O1773" i="1"/>
  <c r="O1692" i="1"/>
  <c r="P1692" i="1"/>
  <c r="P1638" i="1"/>
  <c r="O1638" i="1"/>
  <c r="P1979" i="1"/>
  <c r="Q1979" i="1" s="1"/>
  <c r="P1898" i="1"/>
  <c r="O1898" i="1"/>
  <c r="O1859" i="1"/>
  <c r="P1859" i="1"/>
  <c r="P1652" i="1"/>
  <c r="O1652" i="1"/>
  <c r="O1559" i="1"/>
  <c r="P1559" i="1"/>
  <c r="O1404" i="1"/>
  <c r="P1404" i="1"/>
  <c r="O1251" i="1"/>
  <c r="P1251" i="1"/>
  <c r="O2126" i="1"/>
  <c r="R2126" i="1" s="1"/>
  <c r="O2119" i="1"/>
  <c r="Q2119" i="1" s="1"/>
  <c r="O2113" i="1"/>
  <c r="Q2113" i="1" s="1"/>
  <c r="P2072" i="1"/>
  <c r="R2072" i="1" s="1"/>
  <c r="P2050" i="1"/>
  <c r="R2050" i="1" s="1"/>
  <c r="P2028" i="1"/>
  <c r="R2028" i="1" s="1"/>
  <c r="O2015" i="1"/>
  <c r="Q2015" i="1" s="1"/>
  <c r="O1999" i="1"/>
  <c r="Q1999" i="1" s="1"/>
  <c r="O1967" i="1"/>
  <c r="Q1967" i="1" s="1"/>
  <c r="O1815" i="1"/>
  <c r="R1815" i="1" s="1"/>
  <c r="P1789" i="1"/>
  <c r="O1789" i="1"/>
  <c r="O1694" i="1"/>
  <c r="P1694" i="1"/>
  <c r="O1495" i="1"/>
  <c r="P1495" i="1"/>
  <c r="O1457" i="1"/>
  <c r="P1457" i="1"/>
  <c r="O1428" i="1"/>
  <c r="P1428" i="1"/>
  <c r="O1703" i="1"/>
  <c r="P1698" i="1"/>
  <c r="R1698" i="1" s="1"/>
  <c r="O1613" i="1"/>
  <c r="Q1613" i="1" s="1"/>
  <c r="O1540" i="1"/>
  <c r="R1540" i="1" s="1"/>
  <c r="P1527" i="1"/>
  <c r="R1527" i="1" s="1"/>
  <c r="P1522" i="1"/>
  <c r="Q1522" i="1" s="1"/>
  <c r="P1474" i="1"/>
  <c r="Q1474" i="1" s="1"/>
  <c r="P1458" i="1"/>
  <c r="Q1458" i="1" s="1"/>
  <c r="P1448" i="1"/>
  <c r="Q1448" i="1" s="1"/>
  <c r="O1444" i="1"/>
  <c r="Q1444" i="1" s="1"/>
  <c r="P1436" i="1"/>
  <c r="R1436" i="1" s="1"/>
  <c r="P1425" i="1"/>
  <c r="Q1425" i="1" s="1"/>
  <c r="O1386" i="1"/>
  <c r="Q1386" i="1" s="1"/>
  <c r="O1351" i="1"/>
  <c r="Q1351" i="1" s="1"/>
  <c r="O1336" i="1"/>
  <c r="P1336" i="1"/>
  <c r="P1321" i="1"/>
  <c r="Q1321" i="1" s="1"/>
  <c r="P1316" i="1"/>
  <c r="Q1316" i="1" s="1"/>
  <c r="O1289" i="1"/>
  <c r="Q1289" i="1" s="1"/>
  <c r="O1280" i="1"/>
  <c r="P1280" i="1"/>
  <c r="P1199" i="1"/>
  <c r="O1199" i="1"/>
  <c r="O1186" i="1"/>
  <c r="P1186" i="1"/>
  <c r="O1111" i="1"/>
  <c r="P1111" i="1"/>
  <c r="O1422" i="1"/>
  <c r="P1422" i="1"/>
  <c r="O1283" i="1"/>
  <c r="P1283" i="1"/>
  <c r="O1273" i="1"/>
  <c r="P1273" i="1"/>
  <c r="O1227" i="1"/>
  <c r="P1227" i="1"/>
  <c r="O1177" i="1"/>
  <c r="P1177" i="1"/>
  <c r="O1170" i="1"/>
  <c r="P1170" i="1"/>
  <c r="O1140" i="1"/>
  <c r="P1140" i="1"/>
  <c r="P1129" i="1"/>
  <c r="O1129" i="1"/>
  <c r="O1100" i="1"/>
  <c r="P1100" i="1"/>
  <c r="O1024" i="1"/>
  <c r="P1024" i="1"/>
  <c r="O1279" i="1"/>
  <c r="P1279" i="1"/>
  <c r="O1275" i="1"/>
  <c r="P1275" i="1"/>
  <c r="O1188" i="1"/>
  <c r="P1188" i="1"/>
  <c r="O1107" i="1"/>
  <c r="P1107" i="1"/>
  <c r="O1084" i="1"/>
  <c r="P1084" i="1"/>
  <c r="O1059" i="1"/>
  <c r="P1059" i="1"/>
  <c r="O1055" i="1"/>
  <c r="P1055" i="1"/>
  <c r="P1039" i="1"/>
  <c r="O1039" i="1"/>
  <c r="O980" i="1"/>
  <c r="P980" i="1"/>
  <c r="P1677" i="1"/>
  <c r="Q1677" i="1" s="1"/>
  <c r="P1626" i="1"/>
  <c r="Q1626" i="1" s="1"/>
  <c r="P1605" i="1"/>
  <c r="Q1605" i="1" s="1"/>
  <c r="P1602" i="1"/>
  <c r="R1602" i="1" s="1"/>
  <c r="P1526" i="1"/>
  <c r="Q1526" i="1" s="1"/>
  <c r="P1521" i="1"/>
  <c r="P1501" i="1"/>
  <c r="Q1501" i="1" s="1"/>
  <c r="P1485" i="1"/>
  <c r="R1485" i="1" s="1"/>
  <c r="P1478" i="1"/>
  <c r="R1478" i="1" s="1"/>
  <c r="P1473" i="1"/>
  <c r="Q1473" i="1" s="1"/>
  <c r="P1462" i="1"/>
  <c r="Q1462" i="1" s="1"/>
  <c r="P1447" i="1"/>
  <c r="Q1447" i="1" s="1"/>
  <c r="P1424" i="1"/>
  <c r="R1424" i="1" s="1"/>
  <c r="P1421" i="1"/>
  <c r="Q1421" i="1" s="1"/>
  <c r="P1402" i="1"/>
  <c r="O1402" i="1"/>
  <c r="P1376" i="1"/>
  <c r="R1376" i="1" s="1"/>
  <c r="P1350" i="1"/>
  <c r="Q1350" i="1" s="1"/>
  <c r="O1320" i="1"/>
  <c r="P1320" i="1"/>
  <c r="O1315" i="1"/>
  <c r="R1315" i="1" s="1"/>
  <c r="P1310" i="1"/>
  <c r="Q1310" i="1" s="1"/>
  <c r="P1305" i="1"/>
  <c r="Q1305" i="1" s="1"/>
  <c r="O1282" i="1"/>
  <c r="P1282" i="1"/>
  <c r="O1272" i="1"/>
  <c r="P1272" i="1"/>
  <c r="O1242" i="1"/>
  <c r="P1242" i="1"/>
  <c r="O1217" i="1"/>
  <c r="P1217" i="1"/>
  <c r="O1194" i="1"/>
  <c r="P1194" i="1"/>
  <c r="P1742" i="1"/>
  <c r="Q1742" i="1" s="1"/>
  <c r="P1734" i="1"/>
  <c r="Q1734" i="1" s="1"/>
  <c r="P1714" i="1"/>
  <c r="Q1714" i="1" s="1"/>
  <c r="O1641" i="1"/>
  <c r="Q1641" i="1" s="1"/>
  <c r="P1629" i="1"/>
  <c r="R1629" i="1" s="1"/>
  <c r="P1607" i="1"/>
  <c r="Q1607" i="1" s="1"/>
  <c r="O1600" i="1"/>
  <c r="R1600" i="1" s="1"/>
  <c r="P1546" i="1"/>
  <c r="R1546" i="1" s="1"/>
  <c r="O1516" i="1"/>
  <c r="Q1516" i="1" s="1"/>
  <c r="P1503" i="1"/>
  <c r="R1503" i="1" s="1"/>
  <c r="P1498" i="1"/>
  <c r="R1498" i="1" s="1"/>
  <c r="P1482" i="1"/>
  <c r="Q1482" i="1" s="1"/>
  <c r="P1398" i="1"/>
  <c r="Q1398" i="1" s="1"/>
  <c r="P1396" i="1"/>
  <c r="R1396" i="1" s="1"/>
  <c r="P1390" i="1"/>
  <c r="Q1390" i="1" s="1"/>
  <c r="O1379" i="1"/>
  <c r="Q1379" i="1" s="1"/>
  <c r="O1373" i="1"/>
  <c r="Q1373" i="1" s="1"/>
  <c r="O1213" i="1"/>
  <c r="P1213" i="1"/>
  <c r="P1113" i="1"/>
  <c r="O1113" i="1"/>
  <c r="O1009" i="1"/>
  <c r="P1009" i="1"/>
  <c r="O975" i="1"/>
  <c r="P975" i="1"/>
  <c r="P1418" i="1"/>
  <c r="O1418" i="1"/>
  <c r="P1412" i="1"/>
  <c r="O1412" i="1"/>
  <c r="P1370" i="1"/>
  <c r="O1370" i="1"/>
  <c r="O1364" i="1"/>
  <c r="P1364" i="1"/>
  <c r="O1334" i="1"/>
  <c r="P1334" i="1"/>
  <c r="O1312" i="1"/>
  <c r="P1312" i="1"/>
  <c r="O1302" i="1"/>
  <c r="P1302" i="1"/>
  <c r="O1296" i="1"/>
  <c r="P1296" i="1"/>
  <c r="P1293" i="1"/>
  <c r="O1293" i="1"/>
  <c r="O1145" i="1"/>
  <c r="P1145" i="1"/>
  <c r="O1124" i="1"/>
  <c r="P1124" i="1"/>
  <c r="P1022" i="1"/>
  <c r="O1022" i="1"/>
  <c r="O1358" i="1"/>
  <c r="P1358" i="1"/>
  <c r="O1349" i="1"/>
  <c r="P1349" i="1"/>
  <c r="P1223" i="1"/>
  <c r="O1223" i="1"/>
  <c r="O1212" i="1"/>
  <c r="P1212" i="1"/>
  <c r="P1200" i="1"/>
  <c r="O1200" i="1"/>
  <c r="O1162" i="1"/>
  <c r="P1162" i="1"/>
  <c r="O1151" i="1"/>
  <c r="P1151" i="1"/>
  <c r="O1116" i="1"/>
  <c r="P1116" i="1"/>
  <c r="O1105" i="1"/>
  <c r="P1105" i="1"/>
  <c r="O1057" i="1"/>
  <c r="P1057" i="1"/>
  <c r="O1012" i="1"/>
  <c r="P1012" i="1"/>
  <c r="P1366" i="1"/>
  <c r="Q1366" i="1" s="1"/>
  <c r="P1357" i="1"/>
  <c r="R1357" i="1" s="1"/>
  <c r="P1342" i="1"/>
  <c r="Q1342" i="1" s="1"/>
  <c r="P1304" i="1"/>
  <c r="R1304" i="1" s="1"/>
  <c r="P1278" i="1"/>
  <c r="Q1278" i="1" s="1"/>
  <c r="P1267" i="1"/>
  <c r="P1265" i="1"/>
  <c r="Q1265" i="1" s="1"/>
  <c r="P1250" i="1"/>
  <c r="R1250" i="1" s="1"/>
  <c r="P1235" i="1"/>
  <c r="Q1235" i="1" s="1"/>
  <c r="P1233" i="1"/>
  <c r="Q1233" i="1" s="1"/>
  <c r="P1218" i="1"/>
  <c r="Q1218" i="1" s="1"/>
  <c r="P1216" i="1"/>
  <c r="Q1216" i="1" s="1"/>
  <c r="O1211" i="1"/>
  <c r="Q1211" i="1" s="1"/>
  <c r="P1193" i="1"/>
  <c r="R1193" i="1" s="1"/>
  <c r="P1176" i="1"/>
  <c r="P1161" i="1"/>
  <c r="R1161" i="1" s="1"/>
  <c r="O1144" i="1"/>
  <c r="R1144" i="1" s="1"/>
  <c r="O1139" i="1"/>
  <c r="R1139" i="1" s="1"/>
  <c r="O1128" i="1"/>
  <c r="Q1128" i="1" s="1"/>
  <c r="O1123" i="1"/>
  <c r="R1123" i="1" s="1"/>
  <c r="P1115" i="1"/>
  <c r="Q1115" i="1" s="1"/>
  <c r="P1112" i="1"/>
  <c r="R1112" i="1" s="1"/>
  <c r="O1110" i="1"/>
  <c r="Q1110" i="1" s="1"/>
  <c r="P1108" i="1"/>
  <c r="R1108" i="1" s="1"/>
  <c r="P1106" i="1"/>
  <c r="R1106" i="1" s="1"/>
  <c r="P1063" i="1"/>
  <c r="R1063" i="1" s="1"/>
  <c r="P1056" i="1"/>
  <c r="R1056" i="1" s="1"/>
  <c r="O1054" i="1"/>
  <c r="R1054" i="1" s="1"/>
  <c r="O1046" i="1"/>
  <c r="Q1046" i="1" s="1"/>
  <c r="O1038" i="1"/>
  <c r="Q1038" i="1" s="1"/>
  <c r="P1028" i="1"/>
  <c r="Q1028" i="1" s="1"/>
  <c r="P1023" i="1"/>
  <c r="R1023" i="1" s="1"/>
  <c r="P1016" i="1"/>
  <c r="Q1016" i="1" s="1"/>
  <c r="P1011" i="1"/>
  <c r="Q1011" i="1" s="1"/>
  <c r="P1008" i="1"/>
  <c r="R1008" i="1" s="1"/>
  <c r="P1000" i="1"/>
  <c r="R1000" i="1" s="1"/>
  <c r="P993" i="1"/>
  <c r="Q993" i="1" s="1"/>
  <c r="P991" i="1"/>
  <c r="Q991" i="1" s="1"/>
  <c r="P979" i="1"/>
  <c r="Q979" i="1" s="1"/>
  <c r="P976" i="1"/>
  <c r="O974" i="1"/>
  <c r="Q974" i="1" s="1"/>
  <c r="P1300" i="1"/>
  <c r="Q1300" i="1" s="1"/>
  <c r="O1294" i="1"/>
  <c r="Q1294" i="1" s="1"/>
  <c r="O1255" i="1"/>
  <c r="R1255" i="1" s="1"/>
  <c r="O1203" i="1"/>
  <c r="Q1203" i="1" s="1"/>
  <c r="O1198" i="1"/>
  <c r="P1184" i="1"/>
  <c r="R1184" i="1" s="1"/>
  <c r="O1166" i="1"/>
  <c r="Q1166" i="1" s="1"/>
  <c r="O1148" i="1"/>
  <c r="Q1148" i="1" s="1"/>
  <c r="P1141" i="1"/>
  <c r="R1141" i="1" s="1"/>
  <c r="P1132" i="1"/>
  <c r="Q1132" i="1" s="1"/>
  <c r="P1130" i="1"/>
  <c r="R1130" i="1" s="1"/>
  <c r="P1120" i="1"/>
  <c r="R1120" i="1" s="1"/>
  <c r="P1117" i="1"/>
  <c r="Q1117" i="1" s="1"/>
  <c r="P1101" i="1"/>
  <c r="R1101" i="1" s="1"/>
  <c r="P1065" i="1"/>
  <c r="Q1065" i="1" s="1"/>
  <c r="O1058" i="1"/>
  <c r="P1043" i="1"/>
  <c r="Q1043" i="1" s="1"/>
  <c r="P1025" i="1"/>
  <c r="R1025" i="1" s="1"/>
  <c r="O998" i="1"/>
  <c r="O966" i="1"/>
  <c r="Q966" i="1" s="1"/>
  <c r="P992" i="1"/>
  <c r="Q992" i="1" s="1"/>
  <c r="P983" i="1"/>
  <c r="R983" i="1" s="1"/>
  <c r="O1264" i="1"/>
  <c r="Q1264" i="1" s="1"/>
  <c r="P1254" i="1"/>
  <c r="Q1254" i="1" s="1"/>
  <c r="P1249" i="1"/>
  <c r="R1249" i="1" s="1"/>
  <c r="P1243" i="1"/>
  <c r="R1243" i="1" s="1"/>
  <c r="O1229" i="1"/>
  <c r="Q1229" i="1" s="1"/>
  <c r="P1219" i="1"/>
  <c r="Q1219" i="1" s="1"/>
  <c r="O1215" i="1"/>
  <c r="Q1215" i="1" s="1"/>
  <c r="P1197" i="1"/>
  <c r="R1197" i="1" s="1"/>
  <c r="O1192" i="1"/>
  <c r="R1192" i="1" s="1"/>
  <c r="O1172" i="1"/>
  <c r="O1094" i="1"/>
  <c r="Q1094" i="1" s="1"/>
  <c r="P1089" i="1"/>
  <c r="R1089" i="1" s="1"/>
  <c r="P1081" i="1"/>
  <c r="Q1081" i="1" s="1"/>
  <c r="P1073" i="1"/>
  <c r="Q1073" i="1" s="1"/>
  <c r="O1071" i="1"/>
  <c r="R1071" i="1" s="1"/>
  <c r="O1062" i="1"/>
  <c r="R1062" i="1" s="1"/>
  <c r="P1017" i="1"/>
  <c r="R1017" i="1" s="1"/>
  <c r="O1015" i="1"/>
  <c r="Q1015" i="1" s="1"/>
  <c r="O1007" i="1"/>
  <c r="O999" i="1"/>
  <c r="R999" i="1" s="1"/>
  <c r="P2106" i="1"/>
  <c r="R2106" i="1" s="1"/>
  <c r="P2089" i="1"/>
  <c r="R2089" i="1" s="1"/>
  <c r="P2079" i="1"/>
  <c r="Q2079" i="1" s="1"/>
  <c r="P2059" i="1"/>
  <c r="R2059" i="1" s="1"/>
  <c r="P2049" i="1"/>
  <c r="R2049" i="1" s="1"/>
  <c r="P2041" i="1"/>
  <c r="R2041" i="1" s="1"/>
  <c r="P2031" i="1"/>
  <c r="R2031" i="1" s="1"/>
  <c r="P2023" i="1"/>
  <c r="Q2023" i="1" s="1"/>
  <c r="P1947" i="1"/>
  <c r="Q1947" i="1" s="1"/>
  <c r="P1939" i="1"/>
  <c r="Q1939" i="1" s="1"/>
  <c r="P1937" i="1"/>
  <c r="Q1937" i="1" s="1"/>
  <c r="P1919" i="1"/>
  <c r="Q1919" i="1" s="1"/>
  <c r="P1911" i="1"/>
  <c r="R1911" i="1" s="1"/>
  <c r="P1879" i="1"/>
  <c r="Q1879" i="1" s="1"/>
  <c r="P1871" i="1"/>
  <c r="Q1871" i="1" s="1"/>
  <c r="P1855" i="1"/>
  <c r="Q1855" i="1" s="1"/>
  <c r="P1775" i="1"/>
  <c r="R1775" i="1" s="1"/>
  <c r="P1767" i="1"/>
  <c r="Q1767" i="1" s="1"/>
  <c r="P1759" i="1"/>
  <c r="Q1759" i="1" s="1"/>
  <c r="P1751" i="1"/>
  <c r="R1751" i="1" s="1"/>
  <c r="P2116" i="1"/>
  <c r="R2116" i="1" s="1"/>
  <c r="O2086" i="1"/>
  <c r="Q2086" i="1" s="1"/>
  <c r="P2076" i="1"/>
  <c r="Q2076" i="1" s="1"/>
  <c r="P2020" i="1"/>
  <c r="Q2020" i="1" s="1"/>
  <c r="P2012" i="1"/>
  <c r="Q2012" i="1" s="1"/>
  <c r="P1980" i="1"/>
  <c r="Q1980" i="1" s="1"/>
  <c r="P1972" i="1"/>
  <c r="Q1972" i="1" s="1"/>
  <c r="O1916" i="1"/>
  <c r="Q1916" i="1" s="1"/>
  <c r="O1865" i="1"/>
  <c r="Q1865" i="1" s="1"/>
  <c r="O1825" i="1"/>
  <c r="Q1825" i="1" s="1"/>
  <c r="P1795" i="1"/>
  <c r="R1795" i="1" s="1"/>
  <c r="O1785" i="1"/>
  <c r="R1785" i="1" s="1"/>
  <c r="P2127" i="1"/>
  <c r="R2127" i="1" s="1"/>
  <c r="P2091" i="1"/>
  <c r="Q2091" i="1" s="1"/>
  <c r="P2083" i="1"/>
  <c r="Q2083" i="1" s="1"/>
  <c r="P2081" i="1"/>
  <c r="Q2081" i="1" s="1"/>
  <c r="P2073" i="1"/>
  <c r="Q2073" i="1" s="1"/>
  <c r="P2043" i="1"/>
  <c r="R2043" i="1" s="1"/>
  <c r="P2035" i="1"/>
  <c r="Q2035" i="1" s="1"/>
  <c r="P2033" i="1"/>
  <c r="R2033" i="1" s="1"/>
  <c r="P2025" i="1"/>
  <c r="R2025" i="1" s="1"/>
  <c r="P2017" i="1"/>
  <c r="Q2017" i="1" s="1"/>
  <c r="P2007" i="1"/>
  <c r="Q2007" i="1" s="1"/>
  <c r="P1987" i="1"/>
  <c r="R1987" i="1" s="1"/>
  <c r="P1985" i="1"/>
  <c r="Q1985" i="1" s="1"/>
  <c r="P1977" i="1"/>
  <c r="Q1977" i="1" s="1"/>
  <c r="P1902" i="1"/>
  <c r="Q1902" i="1" s="1"/>
  <c r="P1830" i="1"/>
  <c r="R1830" i="1" s="1"/>
  <c r="P1822" i="1"/>
  <c r="Q1822" i="1" s="1"/>
  <c r="P1807" i="1"/>
  <c r="R1807" i="1" s="1"/>
  <c r="P1802" i="1"/>
  <c r="Q1802" i="1" s="1"/>
  <c r="P1782" i="1"/>
  <c r="Q1782" i="1" s="1"/>
  <c r="P2124" i="1"/>
  <c r="Q2124" i="1" s="1"/>
  <c r="P2052" i="1"/>
  <c r="Q2052" i="1" s="1"/>
  <c r="P2004" i="1"/>
  <c r="Q2004" i="1" s="1"/>
  <c r="P1996" i="1"/>
  <c r="Q1996" i="1" s="1"/>
  <c r="P1964" i="1"/>
  <c r="Q1964" i="1" s="1"/>
  <c r="P1956" i="1"/>
  <c r="P1925" i="1"/>
  <c r="O1913" i="1"/>
  <c r="Q1913" i="1" s="1"/>
  <c r="P1888" i="1"/>
  <c r="Q1888" i="1" s="1"/>
  <c r="O1881" i="1"/>
  <c r="O1857" i="1"/>
  <c r="P1843" i="1"/>
  <c r="R1843" i="1" s="1"/>
  <c r="P1838" i="1"/>
  <c r="R1838" i="1" s="1"/>
  <c r="O1777" i="1"/>
  <c r="Q1777" i="1" s="1"/>
  <c r="O1769" i="1"/>
  <c r="R1769" i="1" s="1"/>
  <c r="O1761" i="1"/>
  <c r="Q1761" i="1" s="1"/>
  <c r="O1753" i="1"/>
  <c r="Q1753" i="1" s="1"/>
  <c r="O1745" i="1"/>
  <c r="Q1745" i="1" s="1"/>
  <c r="O1797" i="1"/>
  <c r="Q1797" i="1" s="1"/>
  <c r="P1779" i="1"/>
  <c r="Q1779" i="1" s="1"/>
  <c r="P1722" i="1"/>
  <c r="Q1722" i="1" s="1"/>
  <c r="P2123" i="1"/>
  <c r="R2123" i="1" s="1"/>
  <c r="P2082" i="1"/>
  <c r="R2082" i="1" s="1"/>
  <c r="P2057" i="1"/>
  <c r="Q2057" i="1" s="1"/>
  <c r="P2047" i="1"/>
  <c r="Q2047" i="1" s="1"/>
  <c r="P2003" i="1"/>
  <c r="Q2003" i="1" s="1"/>
  <c r="P1995" i="1"/>
  <c r="Q1995" i="1" s="1"/>
  <c r="P1993" i="1"/>
  <c r="Q1993" i="1" s="1"/>
  <c r="P1963" i="1"/>
  <c r="Q1963" i="1" s="1"/>
  <c r="P1955" i="1"/>
  <c r="Q1955" i="1" s="1"/>
  <c r="P1953" i="1"/>
  <c r="Q1953" i="1" s="1"/>
  <c r="P1945" i="1"/>
  <c r="Q1945" i="1" s="1"/>
  <c r="P1909" i="1"/>
  <c r="Q1909" i="1" s="1"/>
  <c r="P1906" i="1"/>
  <c r="R1906" i="1" s="1"/>
  <c r="P1903" i="1"/>
  <c r="Q1903" i="1" s="1"/>
  <c r="P1887" i="1"/>
  <c r="Q1887" i="1" s="1"/>
  <c r="P1877" i="1"/>
  <c r="R1877" i="1" s="1"/>
  <c r="P1858" i="1"/>
  <c r="Q1858" i="1" s="1"/>
  <c r="P1842" i="1"/>
  <c r="Q1842" i="1" s="1"/>
  <c r="P1834" i="1"/>
  <c r="R1834" i="1" s="1"/>
  <c r="P1831" i="1"/>
  <c r="Q1831" i="1" s="1"/>
  <c r="P1823" i="1"/>
  <c r="Q1823" i="1" s="1"/>
  <c r="P1806" i="1"/>
  <c r="Q1806" i="1" s="1"/>
  <c r="P1783" i="1"/>
  <c r="R1783" i="1" s="1"/>
  <c r="P2128" i="1"/>
  <c r="Q2128" i="1" s="1"/>
  <c r="O2109" i="1"/>
  <c r="Q2109" i="1" s="1"/>
  <c r="P2104" i="1"/>
  <c r="O2101" i="1"/>
  <c r="R2101" i="1" s="1"/>
  <c r="P2092" i="1"/>
  <c r="Q2092" i="1" s="1"/>
  <c r="P2084" i="1"/>
  <c r="R2084" i="1" s="1"/>
  <c r="P2068" i="1"/>
  <c r="Q2068" i="1" s="1"/>
  <c r="O2062" i="1"/>
  <c r="Q2062" i="1" s="1"/>
  <c r="P2044" i="1"/>
  <c r="Q2044" i="1" s="1"/>
  <c r="P2008" i="1"/>
  <c r="Q2008" i="1" s="1"/>
  <c r="P1988" i="1"/>
  <c r="Q1988" i="1" s="1"/>
  <c r="O1924" i="1"/>
  <c r="O1884" i="1"/>
  <c r="Q1884" i="1" s="1"/>
  <c r="O1813" i="1"/>
  <c r="Q1813" i="1" s="1"/>
  <c r="P1803" i="1"/>
  <c r="R1803" i="1" s="1"/>
  <c r="O1729" i="1"/>
  <c r="Q1729" i="1" s="1"/>
  <c r="O1721" i="1"/>
  <c r="Q1721" i="1" s="1"/>
  <c r="O2122" i="1"/>
  <c r="O2118" i="1"/>
  <c r="P2118" i="1"/>
  <c r="P2110" i="1"/>
  <c r="O2110" i="1"/>
  <c r="P2129" i="1"/>
  <c r="O2129" i="1"/>
  <c r="O2103" i="1"/>
  <c r="P2103" i="1"/>
  <c r="O2098" i="1"/>
  <c r="P2098" i="1"/>
  <c r="P2121" i="1"/>
  <c r="O2121" i="1"/>
  <c r="O2070" i="1"/>
  <c r="P2058" i="1"/>
  <c r="R2058" i="1" s="1"/>
  <c r="O2055" i="1"/>
  <c r="O2038" i="1"/>
  <c r="O2030" i="1"/>
  <c r="O2014" i="1"/>
  <c r="O2010" i="1"/>
  <c r="P2010" i="1"/>
  <c r="O1997" i="1"/>
  <c r="P1997" i="1"/>
  <c r="O1974" i="1"/>
  <c r="P1974" i="1"/>
  <c r="O1958" i="1"/>
  <c r="P1958" i="1"/>
  <c r="O1942" i="1"/>
  <c r="P1942" i="1"/>
  <c r="O1820" i="1"/>
  <c r="P1820" i="1"/>
  <c r="O2093" i="1"/>
  <c r="P2093" i="1"/>
  <c r="O2053" i="1"/>
  <c r="P2053" i="1"/>
  <c r="O1901" i="1"/>
  <c r="P1901" i="1"/>
  <c r="O1891" i="1"/>
  <c r="P1891" i="1"/>
  <c r="P1873" i="1"/>
  <c r="O1873" i="1"/>
  <c r="O2021" i="1"/>
  <c r="P2021" i="1"/>
  <c r="O2002" i="1"/>
  <c r="P2002" i="1"/>
  <c r="O1862" i="1"/>
  <c r="P1862" i="1"/>
  <c r="P2125" i="1"/>
  <c r="O2117" i="1"/>
  <c r="P2112" i="1"/>
  <c r="R2112" i="1" s="1"/>
  <c r="P2097" i="1"/>
  <c r="Q2097" i="1" s="1"/>
  <c r="O2094" i="1"/>
  <c r="P2090" i="1"/>
  <c r="Q2090" i="1" s="1"/>
  <c r="P2087" i="1"/>
  <c r="Q2087" i="1" s="1"/>
  <c r="O2077" i="1"/>
  <c r="P2077" i="1"/>
  <c r="P2071" i="1"/>
  <c r="Q2071" i="1" s="1"/>
  <c r="O2045" i="1"/>
  <c r="P2045" i="1"/>
  <c r="P2039" i="1"/>
  <c r="R2039" i="1" s="1"/>
  <c r="P2026" i="1"/>
  <c r="P1905" i="1"/>
  <c r="O1905" i="1"/>
  <c r="O1880" i="1"/>
  <c r="P1880" i="1"/>
  <c r="O1848" i="1"/>
  <c r="P1848" i="1"/>
  <c r="P2108" i="1"/>
  <c r="R2108" i="1" s="1"/>
  <c r="P2080" i="1"/>
  <c r="P2074" i="1"/>
  <c r="R2074" i="1" s="1"/>
  <c r="O2054" i="1"/>
  <c r="P2048" i="1"/>
  <c r="Q2048" i="1" s="1"/>
  <c r="P2042" i="1"/>
  <c r="R2042" i="1" s="1"/>
  <c r="O2013" i="1"/>
  <c r="P2013" i="1"/>
  <c r="O1998" i="1"/>
  <c r="O1994" i="1"/>
  <c r="P1994" i="1"/>
  <c r="O1982" i="1"/>
  <c r="P1982" i="1"/>
  <c r="O1966" i="1"/>
  <c r="P1966" i="1"/>
  <c r="O1950" i="1"/>
  <c r="P1950" i="1"/>
  <c r="O1934" i="1"/>
  <c r="P1934" i="1"/>
  <c r="O1926" i="1"/>
  <c r="P1926" i="1"/>
  <c r="O1832" i="1"/>
  <c r="P1832" i="1"/>
  <c r="O1796" i="1"/>
  <c r="P1796" i="1"/>
  <c r="O2069" i="1"/>
  <c r="P2069" i="1"/>
  <c r="O2037" i="1"/>
  <c r="P2037" i="1"/>
  <c r="P2034" i="1"/>
  <c r="R2034" i="1" s="1"/>
  <c r="O2029" i="1"/>
  <c r="P2029" i="1"/>
  <c r="P2024" i="1"/>
  <c r="Q2024" i="1" s="1"/>
  <c r="O1923" i="1"/>
  <c r="P1923" i="1"/>
  <c r="O1736" i="1"/>
  <c r="P1736" i="1"/>
  <c r="O2018" i="1"/>
  <c r="P2018" i="1"/>
  <c r="O2005" i="1"/>
  <c r="P2005" i="1"/>
  <c r="O1912" i="1"/>
  <c r="P1912" i="1"/>
  <c r="O1868" i="1"/>
  <c r="P1868" i="1"/>
  <c r="P1837" i="1"/>
  <c r="O1837" i="1"/>
  <c r="O1800" i="1"/>
  <c r="P1800" i="1"/>
  <c r="P2100" i="1"/>
  <c r="O2085" i="1"/>
  <c r="P2085" i="1"/>
  <c r="O2061" i="1"/>
  <c r="P2061" i="1"/>
  <c r="P2032" i="1"/>
  <c r="O1894" i="1"/>
  <c r="P1894" i="1"/>
  <c r="P1931" i="1"/>
  <c r="Q1931" i="1" s="1"/>
  <c r="O1860" i="1"/>
  <c r="P1860" i="1"/>
  <c r="O1808" i="1"/>
  <c r="P1808" i="1"/>
  <c r="O1804" i="1"/>
  <c r="P1804" i="1"/>
  <c r="P1660" i="1"/>
  <c r="O1660" i="1"/>
  <c r="O1648" i="1"/>
  <c r="P1648" i="1"/>
  <c r="P1986" i="1"/>
  <c r="R1986" i="1" s="1"/>
  <c r="P1978" i="1"/>
  <c r="P1970" i="1"/>
  <c r="P1962" i="1"/>
  <c r="R1962" i="1" s="1"/>
  <c r="P1954" i="1"/>
  <c r="R1954" i="1" s="1"/>
  <c r="P1946" i="1"/>
  <c r="P1938" i="1"/>
  <c r="P1917" i="1"/>
  <c r="P1910" i="1"/>
  <c r="Q1910" i="1" s="1"/>
  <c r="P1885" i="1"/>
  <c r="P1878" i="1"/>
  <c r="Q1878" i="1" s="1"/>
  <c r="O1852" i="1"/>
  <c r="P1852" i="1"/>
  <c r="O1849" i="1"/>
  <c r="O1816" i="1"/>
  <c r="P1816" i="1"/>
  <c r="O1812" i="1"/>
  <c r="P1812" i="1"/>
  <c r="O1720" i="1"/>
  <c r="P1720" i="1"/>
  <c r="O1690" i="1"/>
  <c r="P1690" i="1"/>
  <c r="P1679" i="1"/>
  <c r="O1679" i="1"/>
  <c r="P1928" i="1"/>
  <c r="O1921" i="1"/>
  <c r="P1907" i="1"/>
  <c r="Q1907" i="1" s="1"/>
  <c r="P1896" i="1"/>
  <c r="Q1896" i="1" s="1"/>
  <c r="O1889" i="1"/>
  <c r="O1869" i="1"/>
  <c r="O1844" i="1"/>
  <c r="P1844" i="1"/>
  <c r="O1841" i="1"/>
  <c r="O1833" i="1"/>
  <c r="O1828" i="1"/>
  <c r="P1828" i="1"/>
  <c r="O1821" i="1"/>
  <c r="O1776" i="1"/>
  <c r="P1776" i="1"/>
  <c r="O1760" i="1"/>
  <c r="P1760" i="1"/>
  <c r="O1744" i="1"/>
  <c r="P1744" i="1"/>
  <c r="O1836" i="1"/>
  <c r="P1836" i="1"/>
  <c r="P1989" i="1"/>
  <c r="P1981" i="1"/>
  <c r="P1973" i="1"/>
  <c r="P1965" i="1"/>
  <c r="Q1965" i="1" s="1"/>
  <c r="P1957" i="1"/>
  <c r="R1957" i="1" s="1"/>
  <c r="P1949" i="1"/>
  <c r="P1941" i="1"/>
  <c r="P1933" i="1"/>
  <c r="R1933" i="1" s="1"/>
  <c r="O1929" i="1"/>
  <c r="P1915" i="1"/>
  <c r="Q1915" i="1" s="1"/>
  <c r="P1904" i="1"/>
  <c r="O1897" i="1"/>
  <c r="P1870" i="1"/>
  <c r="P1864" i="1"/>
  <c r="O1853" i="1"/>
  <c r="O1824" i="1"/>
  <c r="P1824" i="1"/>
  <c r="O1728" i="1"/>
  <c r="P1728" i="1"/>
  <c r="O1704" i="1"/>
  <c r="P1704" i="1"/>
  <c r="P1646" i="1"/>
  <c r="O1646" i="1"/>
  <c r="O1908" i="1"/>
  <c r="O1876" i="1"/>
  <c r="P1856" i="1"/>
  <c r="R1856" i="1" s="1"/>
  <c r="O1845" i="1"/>
  <c r="O1829" i="1"/>
  <c r="O1784" i="1"/>
  <c r="P1784" i="1"/>
  <c r="O1792" i="1"/>
  <c r="P1792" i="1"/>
  <c r="O1788" i="1"/>
  <c r="P1788" i="1"/>
  <c r="O1768" i="1"/>
  <c r="P1768" i="1"/>
  <c r="O1752" i="1"/>
  <c r="P1752" i="1"/>
  <c r="O1712" i="1"/>
  <c r="P1712" i="1"/>
  <c r="O1672" i="1"/>
  <c r="P1672" i="1"/>
  <c r="P1771" i="1"/>
  <c r="Q1771" i="1" s="1"/>
  <c r="P1763" i="1"/>
  <c r="Q1763" i="1" s="1"/>
  <c r="P1755" i="1"/>
  <c r="Q1755" i="1" s="1"/>
  <c r="P1747" i="1"/>
  <c r="Q1747" i="1" s="1"/>
  <c r="P1739" i="1"/>
  <c r="Q1739" i="1" s="1"/>
  <c r="P1731" i="1"/>
  <c r="R1731" i="1" s="1"/>
  <c r="P1723" i="1"/>
  <c r="Q1723" i="1" s="1"/>
  <c r="P1715" i="1"/>
  <c r="Q1715" i="1" s="1"/>
  <c r="P1707" i="1"/>
  <c r="Q1707" i="1" s="1"/>
  <c r="O1687" i="1"/>
  <c r="P1684" i="1"/>
  <c r="Q1684" i="1" s="1"/>
  <c r="P1666" i="1"/>
  <c r="Q1666" i="1" s="1"/>
  <c r="O1651" i="1"/>
  <c r="P1651" i="1"/>
  <c r="P1780" i="1"/>
  <c r="R1780" i="1" s="1"/>
  <c r="P1772" i="1"/>
  <c r="R1772" i="1" s="1"/>
  <c r="P1764" i="1"/>
  <c r="R1764" i="1" s="1"/>
  <c r="P1756" i="1"/>
  <c r="R1756" i="1" s="1"/>
  <c r="P1748" i="1"/>
  <c r="Q1748" i="1" s="1"/>
  <c r="P1740" i="1"/>
  <c r="R1740" i="1" s="1"/>
  <c r="P1732" i="1"/>
  <c r="R1732" i="1" s="1"/>
  <c r="P1724" i="1"/>
  <c r="R1724" i="1" s="1"/>
  <c r="P1716" i="1"/>
  <c r="R1716" i="1" s="1"/>
  <c r="P1708" i="1"/>
  <c r="R1708" i="1" s="1"/>
  <c r="P1702" i="1"/>
  <c r="R1702" i="1" s="1"/>
  <c r="O1691" i="1"/>
  <c r="P1688" i="1"/>
  <c r="Q1688" i="1" s="1"/>
  <c r="P1670" i="1"/>
  <c r="R1670" i="1" s="1"/>
  <c r="O1663" i="1"/>
  <c r="O1623" i="1"/>
  <c r="P1623" i="1"/>
  <c r="O1597" i="1"/>
  <c r="P1597" i="1"/>
  <c r="O1695" i="1"/>
  <c r="P1674" i="1"/>
  <c r="R1674" i="1" s="1"/>
  <c r="P1654" i="1"/>
  <c r="Q1654" i="1" s="1"/>
  <c r="P1647" i="1"/>
  <c r="R1647" i="1" s="1"/>
  <c r="P1556" i="1"/>
  <c r="O1556" i="1"/>
  <c r="O1659" i="1"/>
  <c r="P1659" i="1"/>
  <c r="O1591" i="1"/>
  <c r="P1591" i="1"/>
  <c r="O1675" i="1"/>
  <c r="P1662" i="1"/>
  <c r="Q1662" i="1" s="1"/>
  <c r="P1644" i="1"/>
  <c r="O1644" i="1"/>
  <c r="O1640" i="1"/>
  <c r="P1640" i="1"/>
  <c r="P1636" i="1"/>
  <c r="O1636" i="1"/>
  <c r="P1580" i="1"/>
  <c r="O1580" i="1"/>
  <c r="O1568" i="1"/>
  <c r="P1568" i="1"/>
  <c r="O1451" i="1"/>
  <c r="P1451" i="1"/>
  <c r="P1628" i="1"/>
  <c r="O1628" i="1"/>
  <c r="O1547" i="1"/>
  <c r="P1547" i="1"/>
  <c r="P1323" i="1"/>
  <c r="O1323" i="1"/>
  <c r="O1595" i="1"/>
  <c r="P1595" i="1"/>
  <c r="O1571" i="1"/>
  <c r="P1571" i="1"/>
  <c r="O1475" i="1"/>
  <c r="P1475" i="1"/>
  <c r="P1643" i="1"/>
  <c r="O1604" i="1"/>
  <c r="O1592" i="1"/>
  <c r="P1581" i="1"/>
  <c r="Q1581" i="1" s="1"/>
  <c r="O1564" i="1"/>
  <c r="P1557" i="1"/>
  <c r="Q1557" i="1" s="1"/>
  <c r="O1552" i="1"/>
  <c r="P1552" i="1"/>
  <c r="O1443" i="1"/>
  <c r="P1443" i="1"/>
  <c r="O1420" i="1"/>
  <c r="P1420" i="1"/>
  <c r="O1619" i="1"/>
  <c r="P1619" i="1"/>
  <c r="O1587" i="1"/>
  <c r="P1587" i="1"/>
  <c r="O1579" i="1"/>
  <c r="P1579" i="1"/>
  <c r="O1576" i="1"/>
  <c r="P1576" i="1"/>
  <c r="O1555" i="1"/>
  <c r="P1555" i="1"/>
  <c r="O1523" i="1"/>
  <c r="P1523" i="1"/>
  <c r="O1507" i="1"/>
  <c r="P1507" i="1"/>
  <c r="O1483" i="1"/>
  <c r="P1483" i="1"/>
  <c r="O1338" i="1"/>
  <c r="P1338" i="1"/>
  <c r="O1306" i="1"/>
  <c r="P1306" i="1"/>
  <c r="O1257" i="1"/>
  <c r="P1257" i="1"/>
  <c r="O1616" i="1"/>
  <c r="O1596" i="1"/>
  <c r="O1584" i="1"/>
  <c r="O1548" i="1"/>
  <c r="O1531" i="1"/>
  <c r="P1531" i="1"/>
  <c r="P1426" i="1"/>
  <c r="O1426" i="1"/>
  <c r="O1388" i="1"/>
  <c r="P1388" i="1"/>
  <c r="O1627" i="1"/>
  <c r="P1627" i="1"/>
  <c r="O1611" i="1"/>
  <c r="P1611" i="1"/>
  <c r="O1560" i="1"/>
  <c r="P1560" i="1"/>
  <c r="O1539" i="1"/>
  <c r="P1539" i="1"/>
  <c r="O1491" i="1"/>
  <c r="P1491" i="1"/>
  <c r="O1620" i="1"/>
  <c r="O1608" i="1"/>
  <c r="O1588" i="1"/>
  <c r="O1563" i="1"/>
  <c r="P1563" i="1"/>
  <c r="O1459" i="1"/>
  <c r="P1459" i="1"/>
  <c r="O1409" i="1"/>
  <c r="P1409" i="1"/>
  <c r="O1403" i="1"/>
  <c r="P1403" i="1"/>
  <c r="P1355" i="1"/>
  <c r="O1355" i="1"/>
  <c r="O1298" i="1"/>
  <c r="P1298" i="1"/>
  <c r="O1603" i="1"/>
  <c r="P1603" i="1"/>
  <c r="O1544" i="1"/>
  <c r="P1544" i="1"/>
  <c r="O1515" i="1"/>
  <c r="P1515" i="1"/>
  <c r="O1499" i="1"/>
  <c r="P1499" i="1"/>
  <c r="O1467" i="1"/>
  <c r="P1467" i="1"/>
  <c r="O1377" i="1"/>
  <c r="P1377" i="1"/>
  <c r="O1371" i="1"/>
  <c r="P1371" i="1"/>
  <c r="O1348" i="1"/>
  <c r="P1348" i="1"/>
  <c r="O1314" i="1"/>
  <c r="P1314" i="1"/>
  <c r="O1417" i="1"/>
  <c r="P1417" i="1"/>
  <c r="O1385" i="1"/>
  <c r="P1385" i="1"/>
  <c r="O1354" i="1"/>
  <c r="P1354" i="1"/>
  <c r="O1322" i="1"/>
  <c r="P1322" i="1"/>
  <c r="P1536" i="1"/>
  <c r="R1536" i="1" s="1"/>
  <c r="P1528" i="1"/>
  <c r="R1528" i="1" s="1"/>
  <c r="P1520" i="1"/>
  <c r="Q1520" i="1" s="1"/>
  <c r="P1512" i="1"/>
  <c r="Q1512" i="1" s="1"/>
  <c r="P1504" i="1"/>
  <c r="Q1504" i="1" s="1"/>
  <c r="P1496" i="1"/>
  <c r="Q1496" i="1" s="1"/>
  <c r="P1488" i="1"/>
  <c r="Q1488" i="1" s="1"/>
  <c r="P1480" i="1"/>
  <c r="Q1480" i="1" s="1"/>
  <c r="P1472" i="1"/>
  <c r="Q1472" i="1" s="1"/>
  <c r="O1330" i="1"/>
  <c r="P1330" i="1"/>
  <c r="P1324" i="1"/>
  <c r="Q1324" i="1" s="1"/>
  <c r="P1261" i="1"/>
  <c r="O1261" i="1"/>
  <c r="O1410" i="1"/>
  <c r="P1395" i="1"/>
  <c r="Q1395" i="1" s="1"/>
  <c r="O1393" i="1"/>
  <c r="P1393" i="1"/>
  <c r="P1380" i="1"/>
  <c r="R1380" i="1" s="1"/>
  <c r="O1378" i="1"/>
  <c r="P1363" i="1"/>
  <c r="Q1363" i="1" s="1"/>
  <c r="O1361" i="1"/>
  <c r="P1361" i="1"/>
  <c r="P1332" i="1"/>
  <c r="Q1332" i="1" s="1"/>
  <c r="Q1263" i="1"/>
  <c r="O1346" i="1"/>
  <c r="P1346" i="1"/>
  <c r="O1339" i="1"/>
  <c r="O1222" i="1"/>
  <c r="P1222" i="1"/>
  <c r="O1401" i="1"/>
  <c r="P1401" i="1"/>
  <c r="O1369" i="1"/>
  <c r="P1369" i="1"/>
  <c r="O1271" i="1"/>
  <c r="P1271" i="1"/>
  <c r="P1269" i="1"/>
  <c r="O1269" i="1"/>
  <c r="O1244" i="1"/>
  <c r="P1244" i="1"/>
  <c r="O1423" i="1"/>
  <c r="P1423" i="1"/>
  <c r="O1246" i="1"/>
  <c r="P1246" i="1"/>
  <c r="O1104" i="1"/>
  <c r="P1104" i="1"/>
  <c r="O1097" i="1"/>
  <c r="P1097" i="1"/>
  <c r="O1276" i="1"/>
  <c r="P1276" i="1"/>
  <c r="P1135" i="1"/>
  <c r="Q1135" i="1" s="1"/>
  <c r="P1182" i="1"/>
  <c r="O1182" i="1"/>
  <c r="P1415" i="1"/>
  <c r="R1415" i="1" s="1"/>
  <c r="P1407" i="1"/>
  <c r="P1399" i="1"/>
  <c r="Q1399" i="1" s="1"/>
  <c r="P1391" i="1"/>
  <c r="P1383" i="1"/>
  <c r="R1383" i="1" s="1"/>
  <c r="P1375" i="1"/>
  <c r="P1367" i="1"/>
  <c r="Q1367" i="1" s="1"/>
  <c r="P1359" i="1"/>
  <c r="O1284" i="1"/>
  <c r="P1284" i="1"/>
  <c r="O1277" i="1"/>
  <c r="O1292" i="1"/>
  <c r="P1292" i="1"/>
  <c r="O1236" i="1"/>
  <c r="P1236" i="1"/>
  <c r="O1179" i="1"/>
  <c r="P1179" i="1"/>
  <c r="O1083" i="1"/>
  <c r="P1083" i="1"/>
  <c r="P1345" i="1"/>
  <c r="Q1345" i="1" s="1"/>
  <c r="P1337" i="1"/>
  <c r="Q1337" i="1" s="1"/>
  <c r="O1285" i="1"/>
  <c r="O1260" i="1"/>
  <c r="P1260" i="1"/>
  <c r="O1252" i="1"/>
  <c r="P1252" i="1"/>
  <c r="O1247" i="1"/>
  <c r="P1238" i="1"/>
  <c r="Q1238" i="1" s="1"/>
  <c r="O1228" i="1"/>
  <c r="P1228" i="1"/>
  <c r="P1114" i="1"/>
  <c r="O1114" i="1"/>
  <c r="O1268" i="1"/>
  <c r="P1268" i="1"/>
  <c r="P1230" i="1"/>
  <c r="Q1230" i="1" s="1"/>
  <c r="O1220" i="1"/>
  <c r="P1220" i="1"/>
  <c r="P1206" i="1"/>
  <c r="O1206" i="1"/>
  <c r="O1175" i="1"/>
  <c r="P1175" i="1"/>
  <c r="O1160" i="1"/>
  <c r="P1160" i="1"/>
  <c r="O1157" i="1"/>
  <c r="P1157" i="1"/>
  <c r="P1033" i="1"/>
  <c r="R1033" i="1" s="1"/>
  <c r="O1099" i="1"/>
  <c r="P1099" i="1"/>
  <c r="P1050" i="1"/>
  <c r="O1050" i="1"/>
  <c r="P1205" i="1"/>
  <c r="Q1205" i="1" s="1"/>
  <c r="O1165" i="1"/>
  <c r="P1165" i="1"/>
  <c r="O1150" i="1"/>
  <c r="P1134" i="1"/>
  <c r="O1134" i="1"/>
  <c r="P1125" i="1"/>
  <c r="Q1125" i="1" s="1"/>
  <c r="O1138" i="1"/>
  <c r="P1138" i="1"/>
  <c r="O1119" i="1"/>
  <c r="P1119" i="1"/>
  <c r="P1090" i="1"/>
  <c r="O1090" i="1"/>
  <c r="P1202" i="1"/>
  <c r="O1195" i="1"/>
  <c r="P1181" i="1"/>
  <c r="Q1181" i="1" s="1"/>
  <c r="O1173" i="1"/>
  <c r="P1173" i="1"/>
  <c r="O1158" i="1"/>
  <c r="O1149" i="1"/>
  <c r="P1149" i="1"/>
  <c r="O1053" i="1"/>
  <c r="P1053" i="1"/>
  <c r="O1003" i="1"/>
  <c r="P1003" i="1"/>
  <c r="P1042" i="1"/>
  <c r="O1042" i="1"/>
  <c r="P1018" i="1"/>
  <c r="O1018" i="1"/>
  <c r="P1171" i="1"/>
  <c r="Q1171" i="1" s="1"/>
  <c r="P1163" i="1"/>
  <c r="P1155" i="1"/>
  <c r="P1147" i="1"/>
  <c r="R1147" i="1" s="1"/>
  <c r="P1137" i="1"/>
  <c r="R1137" i="1" s="1"/>
  <c r="P1122" i="1"/>
  <c r="R1122" i="1" s="1"/>
  <c r="P1103" i="1"/>
  <c r="R1103" i="1" s="1"/>
  <c r="P1095" i="1"/>
  <c r="Q1095" i="1" s="1"/>
  <c r="P1074" i="1"/>
  <c r="O1074" i="1"/>
  <c r="O1029" i="1"/>
  <c r="P1029" i="1"/>
  <c r="O1027" i="1"/>
  <c r="P1027" i="1"/>
  <c r="O989" i="1"/>
  <c r="P989" i="1"/>
  <c r="P1133" i="1"/>
  <c r="R1133" i="1" s="1"/>
  <c r="O1118" i="1"/>
  <c r="O1098" i="1"/>
  <c r="P1077" i="1"/>
  <c r="O1061" i="1"/>
  <c r="P1061" i="1"/>
  <c r="O1047" i="1"/>
  <c r="O1021" i="1"/>
  <c r="P1021" i="1"/>
  <c r="P1082" i="1"/>
  <c r="O1082" i="1"/>
  <c r="O1045" i="1"/>
  <c r="P1045" i="1"/>
  <c r="P1034" i="1"/>
  <c r="O1034" i="1"/>
  <c r="P1010" i="1"/>
  <c r="O1010" i="1"/>
  <c r="O997" i="1"/>
  <c r="P997" i="1"/>
  <c r="O1093" i="1"/>
  <c r="P1093" i="1"/>
  <c r="O1085" i="1"/>
  <c r="P1085" i="1"/>
  <c r="O978" i="1"/>
  <c r="P978" i="1"/>
  <c r="P995" i="1"/>
  <c r="Q995" i="1" s="1"/>
  <c r="O981" i="1"/>
  <c r="P981" i="1"/>
  <c r="P1013" i="1"/>
  <c r="R1013" i="1" s="1"/>
  <c r="O1002" i="1"/>
  <c r="O965" i="1"/>
  <c r="P965" i="1"/>
  <c r="O973" i="1"/>
  <c r="P973" i="1"/>
  <c r="P985" i="1"/>
  <c r="Q985" i="1" s="1"/>
  <c r="P977" i="1"/>
  <c r="R977" i="1" s="1"/>
  <c r="P969" i="1"/>
  <c r="R969" i="1" s="1"/>
  <c r="P970" i="1"/>
  <c r="R970" i="1" s="1"/>
  <c r="O962" i="1"/>
  <c r="AU69" i="7"/>
  <c r="AU68" i="7"/>
  <c r="AU65" i="7"/>
  <c r="AU64" i="7"/>
  <c r="AU61" i="7"/>
  <c r="AU60" i="7"/>
  <c r="AU57" i="7"/>
  <c r="AU56" i="7"/>
  <c r="AU53" i="7"/>
  <c r="AV52" i="7"/>
  <c r="AU49" i="7"/>
  <c r="AV48" i="7"/>
  <c r="AU45" i="7"/>
  <c r="AV44" i="7"/>
  <c r="AU41" i="7"/>
  <c r="AV40" i="7"/>
  <c r="AU37" i="7"/>
  <c r="AV36" i="7"/>
  <c r="AU33" i="7"/>
  <c r="AV32" i="7"/>
  <c r="AU29" i="7"/>
  <c r="AV28" i="7"/>
  <c r="BC69" i="7"/>
  <c r="BC18" i="7"/>
  <c r="BD9" i="7"/>
  <c r="BC52" i="7"/>
  <c r="BC33" i="7"/>
  <c r="BC17" i="7"/>
  <c r="BC49" i="7"/>
  <c r="BD32" i="7"/>
  <c r="P825" i="1"/>
  <c r="BD33" i="7"/>
  <c r="BD16" i="7"/>
  <c r="BD68" i="7"/>
  <c r="BD61" i="7"/>
  <c r="BD57" i="7"/>
  <c r="BC48" i="7"/>
  <c r="BD44" i="7"/>
  <c r="BD36" i="7"/>
  <c r="BD20" i="7"/>
  <c r="BD69" i="7"/>
  <c r="BD63" i="7"/>
  <c r="BD54" i="7"/>
  <c r="BD40" i="7"/>
  <c r="BD30" i="7"/>
  <c r="BD25" i="7"/>
  <c r="BD24" i="7"/>
  <c r="BD21" i="7"/>
  <c r="BC16" i="7"/>
  <c r="BD14" i="7"/>
  <c r="BC9" i="7"/>
  <c r="BD17" i="7"/>
  <c r="BD66" i="7"/>
  <c r="BD60" i="7"/>
  <c r="BD53" i="7"/>
  <c r="BD47" i="7"/>
  <c r="BD37" i="7"/>
  <c r="BD27" i="7"/>
  <c r="BD13" i="7"/>
  <c r="BD67" i="7"/>
  <c r="BD58" i="7"/>
  <c r="BD51" i="7"/>
  <c r="BD46" i="7"/>
  <c r="BD42" i="7"/>
  <c r="BD35" i="7"/>
  <c r="BD19" i="7"/>
  <c r="BD15" i="7"/>
  <c r="BD11" i="7"/>
  <c r="BC40" i="7"/>
  <c r="BC24" i="7"/>
  <c r="BD71" i="7"/>
  <c r="BD65" i="7"/>
  <c r="BD62" i="7"/>
  <c r="BD56" i="7"/>
  <c r="BD50" i="7"/>
  <c r="BD43" i="7"/>
  <c r="BD39" i="7"/>
  <c r="BD28" i="7"/>
  <c r="BD23" i="7"/>
  <c r="BD18" i="7"/>
  <c r="BD10" i="7"/>
  <c r="AZ8" i="7"/>
  <c r="BD52" i="7"/>
  <c r="BD70" i="7"/>
  <c r="BD64" i="7"/>
  <c r="BD59" i="7"/>
  <c r="BD55" i="7"/>
  <c r="BD49" i="7"/>
  <c r="BD45" i="7"/>
  <c r="BD41" i="7"/>
  <c r="BD38" i="7"/>
  <c r="BD34" i="7"/>
  <c r="BD31" i="7"/>
  <c r="BD29" i="7"/>
  <c r="BD26" i="7"/>
  <c r="BD22" i="7"/>
  <c r="BD12" i="7"/>
  <c r="BD48" i="7"/>
  <c r="BC32" i="7"/>
  <c r="BC60" i="7"/>
  <c r="AR14" i="7"/>
  <c r="BC10" i="7"/>
  <c r="BD8" i="7"/>
  <c r="AQ65" i="7"/>
  <c r="AR48" i="7"/>
  <c r="AQ28" i="7"/>
  <c r="AR16" i="7"/>
  <c r="AQ29" i="7"/>
  <c r="BC12" i="7"/>
  <c r="BC25" i="7"/>
  <c r="BC41" i="7"/>
  <c r="BC61" i="7"/>
  <c r="BC64" i="7"/>
  <c r="P681" i="1"/>
  <c r="P673" i="1"/>
  <c r="P665" i="1"/>
  <c r="P657" i="1"/>
  <c r="P649" i="1"/>
  <c r="P641" i="1"/>
  <c r="P633" i="1"/>
  <c r="P625" i="1"/>
  <c r="P617" i="1"/>
  <c r="P609" i="1"/>
  <c r="P601" i="1"/>
  <c r="P593" i="1"/>
  <c r="P585" i="1"/>
  <c r="P577" i="1"/>
  <c r="P569" i="1"/>
  <c r="P561" i="1"/>
  <c r="P553" i="1"/>
  <c r="P545" i="1"/>
  <c r="P537" i="1"/>
  <c r="P529" i="1"/>
  <c r="P521" i="1"/>
  <c r="P513" i="1"/>
  <c r="P505" i="1"/>
  <c r="P497" i="1"/>
  <c r="P489" i="1"/>
  <c r="P481" i="1"/>
  <c r="P473" i="1"/>
  <c r="P465" i="1"/>
  <c r="P457" i="1"/>
  <c r="P449" i="1"/>
  <c r="P441" i="1"/>
  <c r="P433" i="1"/>
  <c r="P425" i="1"/>
  <c r="P417" i="1"/>
  <c r="P409" i="1"/>
  <c r="P401" i="1"/>
  <c r="P393" i="1"/>
  <c r="P385" i="1"/>
  <c r="P377" i="1"/>
  <c r="P369" i="1"/>
  <c r="P361" i="1"/>
  <c r="P353" i="1"/>
  <c r="P345" i="1"/>
  <c r="P337" i="1"/>
  <c r="P329" i="1"/>
  <c r="P321" i="1"/>
  <c r="P313" i="1"/>
  <c r="P305" i="1"/>
  <c r="P297" i="1"/>
  <c r="P289" i="1"/>
  <c r="P281" i="1"/>
  <c r="P273" i="1"/>
  <c r="P265" i="1"/>
  <c r="P257" i="1"/>
  <c r="P249" i="1"/>
  <c r="P241" i="1"/>
  <c r="P233" i="1"/>
  <c r="P225" i="1"/>
  <c r="P217" i="1"/>
  <c r="P209" i="1"/>
  <c r="P201" i="1"/>
  <c r="P193" i="1"/>
  <c r="P185" i="1"/>
  <c r="P177" i="1"/>
  <c r="P169" i="1"/>
  <c r="P161" i="1"/>
  <c r="P153" i="1"/>
  <c r="P145" i="1"/>
  <c r="P137" i="1"/>
  <c r="P129" i="1"/>
  <c r="P121" i="1"/>
  <c r="P113" i="1"/>
  <c r="P105" i="1"/>
  <c r="P97" i="1"/>
  <c r="P89" i="1"/>
  <c r="P81" i="1"/>
  <c r="P73" i="1"/>
  <c r="P65" i="1"/>
  <c r="P57" i="1"/>
  <c r="P49" i="1"/>
  <c r="P41" i="1"/>
  <c r="P33" i="1"/>
  <c r="P25" i="1"/>
  <c r="P17" i="1"/>
  <c r="P9" i="1"/>
  <c r="P32" i="1"/>
  <c r="AN8" i="7"/>
  <c r="AQ54" i="7"/>
  <c r="AQ50" i="7"/>
  <c r="AQ46" i="7"/>
  <c r="AR41" i="7"/>
  <c r="AR36" i="7"/>
  <c r="AR34" i="7"/>
  <c r="AR30" i="7"/>
  <c r="AR29" i="7"/>
  <c r="AR26" i="7"/>
  <c r="AR22" i="7"/>
  <c r="AR18" i="7"/>
  <c r="AQ17" i="7"/>
  <c r="AQ11" i="7"/>
  <c r="AM69" i="7"/>
  <c r="AM65" i="7"/>
  <c r="AM61" i="7"/>
  <c r="AM57" i="7"/>
  <c r="AM56" i="7"/>
  <c r="AM53" i="7"/>
  <c r="AM49" i="7"/>
  <c r="AM45" i="7"/>
  <c r="AM41" i="7"/>
  <c r="AM40" i="7"/>
  <c r="AM37" i="7"/>
  <c r="AN33" i="7"/>
  <c r="AN29" i="7"/>
  <c r="AN25" i="7"/>
  <c r="AM24" i="7"/>
  <c r="BC22" i="7"/>
  <c r="AN21" i="7"/>
  <c r="AN17" i="7"/>
  <c r="AN13" i="7"/>
  <c r="AN9" i="7"/>
  <c r="AR28" i="7"/>
  <c r="BC13" i="7"/>
  <c r="BC20" i="7"/>
  <c r="BC28" i="7"/>
  <c r="BC36" i="7"/>
  <c r="BC44" i="7"/>
  <c r="BC53" i="7"/>
  <c r="P35" i="1"/>
  <c r="BC56" i="7"/>
  <c r="BC65" i="7"/>
  <c r="BC8" i="7"/>
  <c r="BC14" i="7"/>
  <c r="BC21" i="7"/>
  <c r="BC29" i="7"/>
  <c r="BC37" i="7"/>
  <c r="BC45" i="7"/>
  <c r="BC68" i="7"/>
  <c r="BC57" i="7"/>
  <c r="P34" i="1"/>
  <c r="P960" i="1"/>
  <c r="P952" i="1"/>
  <c r="P944" i="1"/>
  <c r="P936" i="1"/>
  <c r="P928" i="1"/>
  <c r="P920" i="1"/>
  <c r="P912" i="1"/>
  <c r="P904" i="1"/>
  <c r="P896" i="1"/>
  <c r="P888" i="1"/>
  <c r="P880" i="1"/>
  <c r="P872" i="1"/>
  <c r="P864" i="1"/>
  <c r="P856" i="1"/>
  <c r="P848" i="1"/>
  <c r="P840" i="1"/>
  <c r="P832" i="1"/>
  <c r="P824" i="1"/>
  <c r="P816" i="1"/>
  <c r="P808" i="1"/>
  <c r="P800" i="1"/>
  <c r="P792" i="1"/>
  <c r="P784" i="1"/>
  <c r="P776" i="1"/>
  <c r="P768" i="1"/>
  <c r="P760" i="1"/>
  <c r="P752" i="1"/>
  <c r="P744" i="1"/>
  <c r="P736" i="1"/>
  <c r="P728" i="1"/>
  <c r="P720" i="1"/>
  <c r="P712" i="1"/>
  <c r="P704" i="1"/>
  <c r="P696" i="1"/>
  <c r="P688" i="1"/>
  <c r="P680" i="1"/>
  <c r="P672" i="1"/>
  <c r="P664" i="1"/>
  <c r="P656" i="1"/>
  <c r="P648" i="1"/>
  <c r="P640" i="1"/>
  <c r="P632" i="1"/>
  <c r="P624" i="1"/>
  <c r="P616" i="1"/>
  <c r="P608" i="1"/>
  <c r="P600" i="1"/>
  <c r="P592" i="1"/>
  <c r="P584" i="1"/>
  <c r="P576" i="1"/>
  <c r="P568" i="1"/>
  <c r="P560" i="1"/>
  <c r="P552" i="1"/>
  <c r="P544" i="1"/>
  <c r="P536" i="1"/>
  <c r="P528" i="1"/>
  <c r="P520" i="1"/>
  <c r="P512" i="1"/>
  <c r="P504" i="1"/>
  <c r="P496" i="1"/>
  <c r="P488" i="1"/>
  <c r="P480" i="1"/>
  <c r="P472" i="1"/>
  <c r="P464" i="1"/>
  <c r="P456" i="1"/>
  <c r="P448" i="1"/>
  <c r="P440" i="1"/>
  <c r="P432" i="1"/>
  <c r="P424" i="1"/>
  <c r="P416" i="1"/>
  <c r="P408" i="1"/>
  <c r="P400" i="1"/>
  <c r="P392" i="1"/>
  <c r="P384" i="1"/>
  <c r="P376" i="1"/>
  <c r="P368" i="1"/>
  <c r="P360" i="1"/>
  <c r="P352" i="1"/>
  <c r="P344" i="1"/>
  <c r="P336" i="1"/>
  <c r="P328" i="1"/>
  <c r="P320" i="1"/>
  <c r="P312" i="1"/>
  <c r="P304" i="1"/>
  <c r="P296" i="1"/>
  <c r="P288" i="1"/>
  <c r="P280" i="1"/>
  <c r="P272" i="1"/>
  <c r="P264" i="1"/>
  <c r="P256" i="1"/>
  <c r="P248" i="1"/>
  <c r="P240" i="1"/>
  <c r="P232" i="1"/>
  <c r="P224" i="1"/>
  <c r="P216" i="1"/>
  <c r="P208" i="1"/>
  <c r="P200" i="1"/>
  <c r="P192" i="1"/>
  <c r="P958" i="1"/>
  <c r="P950" i="1"/>
  <c r="P942" i="1"/>
  <c r="P934" i="1"/>
  <c r="P926" i="1"/>
  <c r="P918" i="1"/>
  <c r="P910" i="1"/>
  <c r="P902" i="1"/>
  <c r="P894" i="1"/>
  <c r="P886" i="1"/>
  <c r="P878" i="1"/>
  <c r="P870" i="1"/>
  <c r="P862" i="1"/>
  <c r="P854" i="1"/>
  <c r="P846" i="1"/>
  <c r="P838" i="1"/>
  <c r="P830" i="1"/>
  <c r="P822" i="1"/>
  <c r="P814" i="1"/>
  <c r="P806" i="1"/>
  <c r="P798" i="1"/>
  <c r="P790" i="1"/>
  <c r="P782" i="1"/>
  <c r="P774" i="1"/>
  <c r="P766" i="1"/>
  <c r="P758" i="1"/>
  <c r="P750" i="1"/>
  <c r="P742" i="1"/>
  <c r="P734" i="1"/>
  <c r="P726" i="1"/>
  <c r="P718" i="1"/>
  <c r="P710" i="1"/>
  <c r="P702" i="1"/>
  <c r="P694" i="1"/>
  <c r="P686" i="1"/>
  <c r="P678" i="1"/>
  <c r="P670" i="1"/>
  <c r="P662" i="1"/>
  <c r="P654" i="1"/>
  <c r="P646" i="1"/>
  <c r="P638" i="1"/>
  <c r="P630" i="1"/>
  <c r="P622" i="1"/>
  <c r="P614" i="1"/>
  <c r="P957" i="1"/>
  <c r="P949" i="1"/>
  <c r="P941" i="1"/>
  <c r="P933" i="1"/>
  <c r="P925" i="1"/>
  <c r="P917" i="1"/>
  <c r="P909" i="1"/>
  <c r="P901" i="1"/>
  <c r="P893" i="1"/>
  <c r="P885" i="1"/>
  <c r="P877" i="1"/>
  <c r="P869" i="1"/>
  <c r="P861" i="1"/>
  <c r="P853" i="1"/>
  <c r="P845" i="1"/>
  <c r="P837" i="1"/>
  <c r="P829" i="1"/>
  <c r="P821" i="1"/>
  <c r="P813" i="1"/>
  <c r="P184" i="1"/>
  <c r="P176" i="1"/>
  <c r="P168" i="1"/>
  <c r="P160" i="1"/>
  <c r="P152" i="1"/>
  <c r="P144" i="1"/>
  <c r="P136" i="1"/>
  <c r="P128" i="1"/>
  <c r="P120" i="1"/>
  <c r="P112" i="1"/>
  <c r="P104" i="1"/>
  <c r="P96" i="1"/>
  <c r="P88" i="1"/>
  <c r="P80" i="1"/>
  <c r="P72" i="1"/>
  <c r="P64" i="1"/>
  <c r="P56" i="1"/>
  <c r="P48" i="1"/>
  <c r="P959" i="1"/>
  <c r="P951" i="1"/>
  <c r="P943" i="1"/>
  <c r="P935" i="1"/>
  <c r="P927" i="1"/>
  <c r="P919" i="1"/>
  <c r="P911" i="1"/>
  <c r="P903" i="1"/>
  <c r="P895" i="1"/>
  <c r="P887" i="1"/>
  <c r="P879" i="1"/>
  <c r="P871" i="1"/>
  <c r="P863" i="1"/>
  <c r="P855" i="1"/>
  <c r="P847" i="1"/>
  <c r="P839" i="1"/>
  <c r="P831" i="1"/>
  <c r="P823" i="1"/>
  <c r="P815" i="1"/>
  <c r="P807" i="1"/>
  <c r="P799" i="1"/>
  <c r="P791" i="1"/>
  <c r="P783" i="1"/>
  <c r="P775" i="1"/>
  <c r="P767" i="1"/>
  <c r="P759" i="1"/>
  <c r="P751" i="1"/>
  <c r="P743" i="1"/>
  <c r="P735" i="1"/>
  <c r="P727" i="1"/>
  <c r="P719" i="1"/>
  <c r="P711" i="1"/>
  <c r="P703" i="1"/>
  <c r="P695" i="1"/>
  <c r="P687" i="1"/>
  <c r="P679" i="1"/>
  <c r="P671" i="1"/>
  <c r="P606" i="1"/>
  <c r="P598" i="1"/>
  <c r="P590" i="1"/>
  <c r="P582" i="1"/>
  <c r="P574" i="1"/>
  <c r="P566" i="1"/>
  <c r="P558" i="1"/>
  <c r="P550" i="1"/>
  <c r="P542" i="1"/>
  <c r="P534" i="1"/>
  <c r="P526" i="1"/>
  <c r="P518" i="1"/>
  <c r="P510" i="1"/>
  <c r="P502" i="1"/>
  <c r="P494" i="1"/>
  <c r="P486" i="1"/>
  <c r="P478" i="1"/>
  <c r="P470" i="1"/>
  <c r="P462" i="1"/>
  <c r="P454" i="1"/>
  <c r="P446" i="1"/>
  <c r="P438" i="1"/>
  <c r="P430" i="1"/>
  <c r="P422" i="1"/>
  <c r="P414" i="1"/>
  <c r="P406" i="1"/>
  <c r="P398" i="1"/>
  <c r="P390" i="1"/>
  <c r="P382" i="1"/>
  <c r="P805" i="1"/>
  <c r="P797" i="1"/>
  <c r="P789" i="1"/>
  <c r="P781" i="1"/>
  <c r="P773" i="1"/>
  <c r="P765" i="1"/>
  <c r="P757" i="1"/>
  <c r="P749" i="1"/>
  <c r="P741" i="1"/>
  <c r="P733" i="1"/>
  <c r="P725" i="1"/>
  <c r="P717" i="1"/>
  <c r="P709" i="1"/>
  <c r="P701" i="1"/>
  <c r="P693" i="1"/>
  <c r="P685" i="1"/>
  <c r="P677" i="1"/>
  <c r="P669" i="1"/>
  <c r="P661" i="1"/>
  <c r="P653" i="1"/>
  <c r="P645" i="1"/>
  <c r="P637" i="1"/>
  <c r="P629" i="1"/>
  <c r="P621" i="1"/>
  <c r="P613" i="1"/>
  <c r="P605" i="1"/>
  <c r="P597" i="1"/>
  <c r="P589" i="1"/>
  <c r="P956" i="1"/>
  <c r="P948" i="1"/>
  <c r="P940" i="1"/>
  <c r="P932" i="1"/>
  <c r="P924" i="1"/>
  <c r="P916" i="1"/>
  <c r="P908" i="1"/>
  <c r="P900" i="1"/>
  <c r="P892" i="1"/>
  <c r="P884" i="1"/>
  <c r="P876" i="1"/>
  <c r="P868" i="1"/>
  <c r="P860" i="1"/>
  <c r="P852" i="1"/>
  <c r="P844" i="1"/>
  <c r="P836" i="1"/>
  <c r="P828" i="1"/>
  <c r="P820" i="1"/>
  <c r="P812" i="1"/>
  <c r="P804" i="1"/>
  <c r="P796" i="1"/>
  <c r="P788" i="1"/>
  <c r="P780" i="1"/>
  <c r="P772" i="1"/>
  <c r="P764" i="1"/>
  <c r="P756" i="1"/>
  <c r="P748" i="1"/>
  <c r="P740" i="1"/>
  <c r="P732" i="1"/>
  <c r="P724" i="1"/>
  <c r="P716" i="1"/>
  <c r="P708" i="1"/>
  <c r="P700" i="1"/>
  <c r="P692" i="1"/>
  <c r="P684" i="1"/>
  <c r="P955" i="1"/>
  <c r="P947" i="1"/>
  <c r="P939" i="1"/>
  <c r="P931" i="1"/>
  <c r="P923" i="1"/>
  <c r="P915" i="1"/>
  <c r="P907" i="1"/>
  <c r="P899" i="1"/>
  <c r="P891" i="1"/>
  <c r="P883" i="1"/>
  <c r="P875" i="1"/>
  <c r="P867" i="1"/>
  <c r="P859" i="1"/>
  <c r="P851" i="1"/>
  <c r="P843" i="1"/>
  <c r="P835" i="1"/>
  <c r="P827" i="1"/>
  <c r="P819" i="1"/>
  <c r="P811" i="1"/>
  <c r="P803" i="1"/>
  <c r="P795" i="1"/>
  <c r="P787" i="1"/>
  <c r="P779" i="1"/>
  <c r="P771" i="1"/>
  <c r="P763" i="1"/>
  <c r="P755" i="1"/>
  <c r="P747" i="1"/>
  <c r="P739" i="1"/>
  <c r="P731" i="1"/>
  <c r="P723" i="1"/>
  <c r="P715" i="1"/>
  <c r="P707" i="1"/>
  <c r="P699" i="1"/>
  <c r="P691" i="1"/>
  <c r="P683" i="1"/>
  <c r="P675" i="1"/>
  <c r="P667" i="1"/>
  <c r="P659" i="1"/>
  <c r="P651" i="1"/>
  <c r="P643" i="1"/>
  <c r="P635" i="1"/>
  <c r="P954" i="1"/>
  <c r="P946" i="1"/>
  <c r="P938" i="1"/>
  <c r="P930" i="1"/>
  <c r="P922" i="1"/>
  <c r="P914" i="1"/>
  <c r="P906" i="1"/>
  <c r="P898" i="1"/>
  <c r="P890" i="1"/>
  <c r="P882" i="1"/>
  <c r="P874" i="1"/>
  <c r="P866" i="1"/>
  <c r="P858" i="1"/>
  <c r="P850" i="1"/>
  <c r="P842" i="1"/>
  <c r="P834" i="1"/>
  <c r="P826" i="1"/>
  <c r="P818" i="1"/>
  <c r="P810" i="1"/>
  <c r="P802" i="1"/>
  <c r="P794" i="1"/>
  <c r="P786" i="1"/>
  <c r="P778" i="1"/>
  <c r="P770" i="1"/>
  <c r="P762" i="1"/>
  <c r="P754" i="1"/>
  <c r="P746" i="1"/>
  <c r="P738" i="1"/>
  <c r="P730" i="1"/>
  <c r="P722" i="1"/>
  <c r="P714" i="1"/>
  <c r="P706" i="1"/>
  <c r="P698" i="1"/>
  <c r="P690" i="1"/>
  <c r="P682" i="1"/>
  <c r="P674" i="1"/>
  <c r="P666" i="1"/>
  <c r="P658" i="1"/>
  <c r="P40" i="1"/>
  <c r="P24" i="1"/>
  <c r="P16" i="1"/>
  <c r="P8" i="1"/>
  <c r="P663" i="1"/>
  <c r="P655" i="1"/>
  <c r="P647" i="1"/>
  <c r="P639" i="1"/>
  <c r="P631" i="1"/>
  <c r="P623" i="1"/>
  <c r="P615" i="1"/>
  <c r="P607" i="1"/>
  <c r="P599" i="1"/>
  <c r="P591" i="1"/>
  <c r="P583" i="1"/>
  <c r="P575" i="1"/>
  <c r="P567" i="1"/>
  <c r="P559" i="1"/>
  <c r="P551" i="1"/>
  <c r="P543" i="1"/>
  <c r="P535" i="1"/>
  <c r="P527" i="1"/>
  <c r="P519" i="1"/>
  <c r="P511" i="1"/>
  <c r="P503" i="1"/>
  <c r="P495" i="1"/>
  <c r="P487" i="1"/>
  <c r="P479" i="1"/>
  <c r="P471" i="1"/>
  <c r="P463" i="1"/>
  <c r="P455" i="1"/>
  <c r="P447" i="1"/>
  <c r="P439" i="1"/>
  <c r="P431" i="1"/>
  <c r="P423" i="1"/>
  <c r="P415" i="1"/>
  <c r="P407" i="1"/>
  <c r="P399" i="1"/>
  <c r="P391" i="1"/>
  <c r="P383" i="1"/>
  <c r="P375" i="1"/>
  <c r="P367" i="1"/>
  <c r="P359" i="1"/>
  <c r="P351" i="1"/>
  <c r="P343" i="1"/>
  <c r="P335" i="1"/>
  <c r="P327" i="1"/>
  <c r="P319" i="1"/>
  <c r="P311" i="1"/>
  <c r="P303" i="1"/>
  <c r="P295" i="1"/>
  <c r="P287" i="1"/>
  <c r="P279" i="1"/>
  <c r="P271" i="1"/>
  <c r="P263" i="1"/>
  <c r="P255" i="1"/>
  <c r="P247" i="1"/>
  <c r="P239" i="1"/>
  <c r="P231" i="1"/>
  <c r="P223" i="1"/>
  <c r="P215" i="1"/>
  <c r="P207" i="1"/>
  <c r="P199" i="1"/>
  <c r="P191" i="1"/>
  <c r="P183" i="1"/>
  <c r="P175" i="1"/>
  <c r="P167" i="1"/>
  <c r="P159" i="1"/>
  <c r="P151" i="1"/>
  <c r="P143" i="1"/>
  <c r="P135" i="1"/>
  <c r="P127" i="1"/>
  <c r="P119" i="1"/>
  <c r="P111" i="1"/>
  <c r="P103" i="1"/>
  <c r="P95" i="1"/>
  <c r="P87" i="1"/>
  <c r="P79" i="1"/>
  <c r="P71" i="1"/>
  <c r="P63" i="1"/>
  <c r="P55" i="1"/>
  <c r="P47" i="1"/>
  <c r="P39" i="1"/>
  <c r="P31" i="1"/>
  <c r="P23" i="1"/>
  <c r="P15" i="1"/>
  <c r="P7" i="1"/>
  <c r="P374" i="1"/>
  <c r="P366" i="1"/>
  <c r="P358" i="1"/>
  <c r="P350" i="1"/>
  <c r="P342" i="1"/>
  <c r="P334" i="1"/>
  <c r="P326" i="1"/>
  <c r="P318" i="1"/>
  <c r="P310" i="1"/>
  <c r="P302" i="1"/>
  <c r="P294" i="1"/>
  <c r="P286" i="1"/>
  <c r="P278" i="1"/>
  <c r="P270" i="1"/>
  <c r="P262" i="1"/>
  <c r="P254" i="1"/>
  <c r="P246" i="1"/>
  <c r="P238" i="1"/>
  <c r="P230" i="1"/>
  <c r="P222" i="1"/>
  <c r="P214" i="1"/>
  <c r="P206" i="1"/>
  <c r="P198" i="1"/>
  <c r="P190" i="1"/>
  <c r="P182" i="1"/>
  <c r="P174" i="1"/>
  <c r="P166" i="1"/>
  <c r="P158" i="1"/>
  <c r="P150" i="1"/>
  <c r="P142" i="1"/>
  <c r="P134" i="1"/>
  <c r="P126" i="1"/>
  <c r="P118" i="1"/>
  <c r="P110" i="1"/>
  <c r="P102" i="1"/>
  <c r="P94" i="1"/>
  <c r="P86" i="1"/>
  <c r="P78" i="1"/>
  <c r="P70" i="1"/>
  <c r="P62" i="1"/>
  <c r="P54" i="1"/>
  <c r="P46" i="1"/>
  <c r="P38" i="1"/>
  <c r="P30" i="1"/>
  <c r="P22" i="1"/>
  <c r="P14" i="1"/>
  <c r="P6" i="1"/>
  <c r="P581" i="1"/>
  <c r="P573" i="1"/>
  <c r="P565" i="1"/>
  <c r="P557" i="1"/>
  <c r="P549" i="1"/>
  <c r="P541" i="1"/>
  <c r="P533" i="1"/>
  <c r="P525" i="1"/>
  <c r="P517" i="1"/>
  <c r="P509" i="1"/>
  <c r="P501" i="1"/>
  <c r="P493" i="1"/>
  <c r="P485" i="1"/>
  <c r="P477" i="1"/>
  <c r="P469" i="1"/>
  <c r="P461" i="1"/>
  <c r="P453" i="1"/>
  <c r="P445" i="1"/>
  <c r="P437" i="1"/>
  <c r="P429" i="1"/>
  <c r="P421" i="1"/>
  <c r="P413" i="1"/>
  <c r="P405" i="1"/>
  <c r="P397" i="1"/>
  <c r="P389" i="1"/>
  <c r="P381" i="1"/>
  <c r="P373" i="1"/>
  <c r="P365" i="1"/>
  <c r="P357" i="1"/>
  <c r="P349" i="1"/>
  <c r="P341" i="1"/>
  <c r="P333" i="1"/>
  <c r="P325" i="1"/>
  <c r="P317" i="1"/>
  <c r="P309" i="1"/>
  <c r="P301" i="1"/>
  <c r="P293" i="1"/>
  <c r="P285" i="1"/>
  <c r="P277" i="1"/>
  <c r="P269" i="1"/>
  <c r="P261" i="1"/>
  <c r="P253" i="1"/>
  <c r="P245" i="1"/>
  <c r="P237" i="1"/>
  <c r="P229" i="1"/>
  <c r="P221" i="1"/>
  <c r="P213" i="1"/>
  <c r="P205" i="1"/>
  <c r="P197" i="1"/>
  <c r="P189" i="1"/>
  <c r="P181" i="1"/>
  <c r="P173" i="1"/>
  <c r="P165" i="1"/>
  <c r="P157" i="1"/>
  <c r="P149" i="1"/>
  <c r="P141" i="1"/>
  <c r="P133" i="1"/>
  <c r="P125" i="1"/>
  <c r="P117" i="1"/>
  <c r="P109" i="1"/>
  <c r="P101" i="1"/>
  <c r="P93" i="1"/>
  <c r="P85" i="1"/>
  <c r="P77" i="1"/>
  <c r="P69" i="1"/>
  <c r="P61" i="1"/>
  <c r="P53" i="1"/>
  <c r="P45" i="1"/>
  <c r="P37" i="1"/>
  <c r="P29" i="1"/>
  <c r="P21" i="1"/>
  <c r="P13" i="1"/>
  <c r="P5" i="1"/>
  <c r="P676" i="1"/>
  <c r="P668" i="1"/>
  <c r="P660" i="1"/>
  <c r="P652" i="1"/>
  <c r="P644" i="1"/>
  <c r="P636" i="1"/>
  <c r="P628" i="1"/>
  <c r="P620" i="1"/>
  <c r="P612" i="1"/>
  <c r="P604" i="1"/>
  <c r="P596" i="1"/>
  <c r="P588" i="1"/>
  <c r="P580" i="1"/>
  <c r="P572" i="1"/>
  <c r="P564" i="1"/>
  <c r="P556" i="1"/>
  <c r="P548" i="1"/>
  <c r="P540" i="1"/>
  <c r="P532" i="1"/>
  <c r="P524" i="1"/>
  <c r="P516" i="1"/>
  <c r="P508" i="1"/>
  <c r="P500" i="1"/>
  <c r="P492" i="1"/>
  <c r="P484" i="1"/>
  <c r="P476" i="1"/>
  <c r="P468" i="1"/>
  <c r="P460" i="1"/>
  <c r="P452" i="1"/>
  <c r="P444" i="1"/>
  <c r="P436" i="1"/>
  <c r="P428" i="1"/>
  <c r="P420" i="1"/>
  <c r="P412" i="1"/>
  <c r="P404" i="1"/>
  <c r="P396" i="1"/>
  <c r="P388" i="1"/>
  <c r="P380" i="1"/>
  <c r="P372" i="1"/>
  <c r="P364" i="1"/>
  <c r="P356" i="1"/>
  <c r="P348" i="1"/>
  <c r="P340" i="1"/>
  <c r="P332" i="1"/>
  <c r="P324" i="1"/>
  <c r="P316" i="1"/>
  <c r="P308" i="1"/>
  <c r="P300" i="1"/>
  <c r="P292" i="1"/>
  <c r="P284" i="1"/>
  <c r="P276" i="1"/>
  <c r="P268" i="1"/>
  <c r="P260" i="1"/>
  <c r="P252" i="1"/>
  <c r="P244" i="1"/>
  <c r="P236" i="1"/>
  <c r="P228" i="1"/>
  <c r="P220" i="1"/>
  <c r="P212" i="1"/>
  <c r="P204" i="1"/>
  <c r="P196" i="1"/>
  <c r="P188" i="1"/>
  <c r="P180" i="1"/>
  <c r="P172" i="1"/>
  <c r="P164" i="1"/>
  <c r="P156" i="1"/>
  <c r="P148" i="1"/>
  <c r="P140" i="1"/>
  <c r="P132" i="1"/>
  <c r="P124" i="1"/>
  <c r="P116" i="1"/>
  <c r="P108" i="1"/>
  <c r="P100" i="1"/>
  <c r="P92" i="1"/>
  <c r="P84" i="1"/>
  <c r="P76" i="1"/>
  <c r="P68" i="1"/>
  <c r="P60" i="1"/>
  <c r="P52" i="1"/>
  <c r="P44" i="1"/>
  <c r="P36" i="1"/>
  <c r="P28" i="1"/>
  <c r="P20" i="1"/>
  <c r="P12" i="1"/>
  <c r="P4" i="1"/>
  <c r="P627" i="1"/>
  <c r="P619" i="1"/>
  <c r="P611" i="1"/>
  <c r="P603" i="1"/>
  <c r="P595" i="1"/>
  <c r="P587" i="1"/>
  <c r="P579" i="1"/>
  <c r="P571" i="1"/>
  <c r="P563" i="1"/>
  <c r="P555" i="1"/>
  <c r="P547" i="1"/>
  <c r="P539" i="1"/>
  <c r="P531" i="1"/>
  <c r="P523" i="1"/>
  <c r="P515" i="1"/>
  <c r="P507" i="1"/>
  <c r="P499" i="1"/>
  <c r="P491" i="1"/>
  <c r="P483" i="1"/>
  <c r="P475" i="1"/>
  <c r="P467" i="1"/>
  <c r="P459" i="1"/>
  <c r="P451" i="1"/>
  <c r="P443" i="1"/>
  <c r="P435" i="1"/>
  <c r="P427" i="1"/>
  <c r="P419" i="1"/>
  <c r="P411" i="1"/>
  <c r="P403" i="1"/>
  <c r="P395" i="1"/>
  <c r="P387" i="1"/>
  <c r="P379" i="1"/>
  <c r="P371" i="1"/>
  <c r="P363" i="1"/>
  <c r="P355" i="1"/>
  <c r="P347" i="1"/>
  <c r="P339" i="1"/>
  <c r="P331" i="1"/>
  <c r="P323" i="1"/>
  <c r="P315" i="1"/>
  <c r="P307" i="1"/>
  <c r="P299" i="1"/>
  <c r="P291" i="1"/>
  <c r="P283" i="1"/>
  <c r="P275" i="1"/>
  <c r="P267" i="1"/>
  <c r="P259" i="1"/>
  <c r="P251" i="1"/>
  <c r="P243" i="1"/>
  <c r="P235" i="1"/>
  <c r="P227" i="1"/>
  <c r="P219" i="1"/>
  <c r="P211" i="1"/>
  <c r="P203" i="1"/>
  <c r="P195" i="1"/>
  <c r="P187" i="1"/>
  <c r="P179" i="1"/>
  <c r="P171" i="1"/>
  <c r="P163" i="1"/>
  <c r="P155" i="1"/>
  <c r="P147" i="1"/>
  <c r="P139" i="1"/>
  <c r="P131" i="1"/>
  <c r="P123" i="1"/>
  <c r="P115" i="1"/>
  <c r="P107" i="1"/>
  <c r="P99" i="1"/>
  <c r="P91" i="1"/>
  <c r="P83" i="1"/>
  <c r="P75" i="1"/>
  <c r="P67" i="1"/>
  <c r="P59" i="1"/>
  <c r="P51" i="1"/>
  <c r="P43" i="1"/>
  <c r="P27" i="1"/>
  <c r="P19" i="1"/>
  <c r="P11" i="1"/>
  <c r="P3" i="1"/>
  <c r="P650" i="1"/>
  <c r="P642" i="1"/>
  <c r="P634" i="1"/>
  <c r="P626" i="1"/>
  <c r="P618" i="1"/>
  <c r="P610" i="1"/>
  <c r="P602" i="1"/>
  <c r="P594" i="1"/>
  <c r="P586" i="1"/>
  <c r="P578" i="1"/>
  <c r="P570" i="1"/>
  <c r="P562" i="1"/>
  <c r="P554" i="1"/>
  <c r="P546" i="1"/>
  <c r="P538" i="1"/>
  <c r="P530" i="1"/>
  <c r="P522" i="1"/>
  <c r="P514" i="1"/>
  <c r="P506" i="1"/>
  <c r="P498" i="1"/>
  <c r="P490" i="1"/>
  <c r="P482" i="1"/>
  <c r="P474" i="1"/>
  <c r="P466" i="1"/>
  <c r="P458" i="1"/>
  <c r="P450" i="1"/>
  <c r="P442" i="1"/>
  <c r="P434" i="1"/>
  <c r="P426" i="1"/>
  <c r="P418" i="1"/>
  <c r="P410" i="1"/>
  <c r="P402" i="1"/>
  <c r="P394" i="1"/>
  <c r="P386" i="1"/>
  <c r="P378" i="1"/>
  <c r="P370" i="1"/>
  <c r="P362" i="1"/>
  <c r="P354" i="1"/>
  <c r="P346" i="1"/>
  <c r="P338" i="1"/>
  <c r="P330" i="1"/>
  <c r="P322" i="1"/>
  <c r="P314" i="1"/>
  <c r="P306" i="1"/>
  <c r="P298" i="1"/>
  <c r="P290" i="1"/>
  <c r="P282" i="1"/>
  <c r="P274" i="1"/>
  <c r="P266" i="1"/>
  <c r="P258" i="1"/>
  <c r="P250" i="1"/>
  <c r="P242" i="1"/>
  <c r="P234" i="1"/>
  <c r="P226" i="1"/>
  <c r="P218" i="1"/>
  <c r="P210" i="1"/>
  <c r="P202" i="1"/>
  <c r="P194" i="1"/>
  <c r="P186" i="1"/>
  <c r="P178" i="1"/>
  <c r="P170" i="1"/>
  <c r="P162" i="1"/>
  <c r="P154" i="1"/>
  <c r="P146" i="1"/>
  <c r="P138" i="1"/>
  <c r="P130" i="1"/>
  <c r="P122" i="1"/>
  <c r="P114" i="1"/>
  <c r="P106" i="1"/>
  <c r="P98" i="1"/>
  <c r="P90" i="1"/>
  <c r="P82" i="1"/>
  <c r="P74" i="1"/>
  <c r="P66" i="1"/>
  <c r="P58" i="1"/>
  <c r="P50" i="1"/>
  <c r="P42" i="1"/>
  <c r="P26" i="1"/>
  <c r="P18" i="1"/>
  <c r="P10" i="1"/>
  <c r="P2" i="1"/>
  <c r="O935" i="1"/>
  <c r="O911" i="1"/>
  <c r="O887" i="1"/>
  <c r="O863" i="1"/>
  <c r="O831" i="1"/>
  <c r="O807" i="1"/>
  <c r="O951" i="1"/>
  <c r="O919" i="1"/>
  <c r="O895" i="1"/>
  <c r="O871" i="1"/>
  <c r="O839" i="1"/>
  <c r="O815" i="1"/>
  <c r="O959" i="1"/>
  <c r="O943" i="1"/>
  <c r="O927" i="1"/>
  <c r="O903" i="1"/>
  <c r="O879" i="1"/>
  <c r="O855" i="1"/>
  <c r="O847" i="1"/>
  <c r="O823" i="1"/>
  <c r="O799" i="1"/>
  <c r="O961" i="1"/>
  <c r="O953" i="1"/>
  <c r="O945" i="1"/>
  <c r="O937" i="1"/>
  <c r="O929" i="1"/>
  <c r="O921" i="1"/>
  <c r="O913" i="1"/>
  <c r="O905" i="1"/>
  <c r="O897" i="1"/>
  <c r="O889" i="1"/>
  <c r="O881" i="1"/>
  <c r="O873" i="1"/>
  <c r="O865" i="1"/>
  <c r="O857" i="1"/>
  <c r="O849" i="1"/>
  <c r="O841" i="1"/>
  <c r="O833" i="1"/>
  <c r="O825" i="1"/>
  <c r="O817" i="1"/>
  <c r="O809" i="1"/>
  <c r="O801" i="1"/>
  <c r="O793" i="1"/>
  <c r="O960" i="1"/>
  <c r="O952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720" i="1"/>
  <c r="O958" i="1"/>
  <c r="O950" i="1"/>
  <c r="O942" i="1"/>
  <c r="O934" i="1"/>
  <c r="O926" i="1"/>
  <c r="O918" i="1"/>
  <c r="O910" i="1"/>
  <c r="O902" i="1"/>
  <c r="O894" i="1"/>
  <c r="O886" i="1"/>
  <c r="O878" i="1"/>
  <c r="O870" i="1"/>
  <c r="O862" i="1"/>
  <c r="O854" i="1"/>
  <c r="O846" i="1"/>
  <c r="O838" i="1"/>
  <c r="O830" i="1"/>
  <c r="O822" i="1"/>
  <c r="O814" i="1"/>
  <c r="O806" i="1"/>
  <c r="O798" i="1"/>
  <c r="O790" i="1"/>
  <c r="O782" i="1"/>
  <c r="O774" i="1"/>
  <c r="O766" i="1"/>
  <c r="O758" i="1"/>
  <c r="O750" i="1"/>
  <c r="O742" i="1"/>
  <c r="O957" i="1"/>
  <c r="O949" i="1"/>
  <c r="O941" i="1"/>
  <c r="O933" i="1"/>
  <c r="O925" i="1"/>
  <c r="O917" i="1"/>
  <c r="O909" i="1"/>
  <c r="O901" i="1"/>
  <c r="O893" i="1"/>
  <c r="O885" i="1"/>
  <c r="O877" i="1"/>
  <c r="O956" i="1"/>
  <c r="O948" i="1"/>
  <c r="O940" i="1"/>
  <c r="O932" i="1"/>
  <c r="O924" i="1"/>
  <c r="O916" i="1"/>
  <c r="O908" i="1"/>
  <c r="O900" i="1"/>
  <c r="O892" i="1"/>
  <c r="O884" i="1"/>
  <c r="O876" i="1"/>
  <c r="O868" i="1"/>
  <c r="O860" i="1"/>
  <c r="O955" i="1"/>
  <c r="O947" i="1"/>
  <c r="O939" i="1"/>
  <c r="O931" i="1"/>
  <c r="O923" i="1"/>
  <c r="O915" i="1"/>
  <c r="O907" i="1"/>
  <c r="O899" i="1"/>
  <c r="O891" i="1"/>
  <c r="O883" i="1"/>
  <c r="O875" i="1"/>
  <c r="O867" i="1"/>
  <c r="O859" i="1"/>
  <c r="O851" i="1"/>
  <c r="O843" i="1"/>
  <c r="O835" i="1"/>
  <c r="O827" i="1"/>
  <c r="O819" i="1"/>
  <c r="O811" i="1"/>
  <c r="O803" i="1"/>
  <c r="O795" i="1"/>
  <c r="O787" i="1"/>
  <c r="O779" i="1"/>
  <c r="O771" i="1"/>
  <c r="O763" i="1"/>
  <c r="O755" i="1"/>
  <c r="O747" i="1"/>
  <c r="O739" i="1"/>
  <c r="O731" i="1"/>
  <c r="O723" i="1"/>
  <c r="O715" i="1"/>
  <c r="O707" i="1"/>
  <c r="O699" i="1"/>
  <c r="O691" i="1"/>
  <c r="O683" i="1"/>
  <c r="O675" i="1"/>
  <c r="O667" i="1"/>
  <c r="O659" i="1"/>
  <c r="O651" i="1"/>
  <c r="O643" i="1"/>
  <c r="O635" i="1"/>
  <c r="O627" i="1"/>
  <c r="O619" i="1"/>
  <c r="O611" i="1"/>
  <c r="O603" i="1"/>
  <c r="O595" i="1"/>
  <c r="O587" i="1"/>
  <c r="O579" i="1"/>
  <c r="O571" i="1"/>
  <c r="O563" i="1"/>
  <c r="O555" i="1"/>
  <c r="O547" i="1"/>
  <c r="O539" i="1"/>
  <c r="O531" i="1"/>
  <c r="O523" i="1"/>
  <c r="O515" i="1"/>
  <c r="O507" i="1"/>
  <c r="O499" i="1"/>
  <c r="O491" i="1"/>
  <c r="O483" i="1"/>
  <c r="O475" i="1"/>
  <c r="O467" i="1"/>
  <c r="O459" i="1"/>
  <c r="O451" i="1"/>
  <c r="O443" i="1"/>
  <c r="O435" i="1"/>
  <c r="O427" i="1"/>
  <c r="O419" i="1"/>
  <c r="O411" i="1"/>
  <c r="O403" i="1"/>
  <c r="O395" i="1"/>
  <c r="O387" i="1"/>
  <c r="O379" i="1"/>
  <c r="O371" i="1"/>
  <c r="O363" i="1"/>
  <c r="O355" i="1"/>
  <c r="O347" i="1"/>
  <c r="O339" i="1"/>
  <c r="O331" i="1"/>
  <c r="O323" i="1"/>
  <c r="O315" i="1"/>
  <c r="O307" i="1"/>
  <c r="O954" i="1"/>
  <c r="O946" i="1"/>
  <c r="O938" i="1"/>
  <c r="O930" i="1"/>
  <c r="O922" i="1"/>
  <c r="O914" i="1"/>
  <c r="O906" i="1"/>
  <c r="O898" i="1"/>
  <c r="O890" i="1"/>
  <c r="O882" i="1"/>
  <c r="O874" i="1"/>
  <c r="O866" i="1"/>
  <c r="O858" i="1"/>
  <c r="O850" i="1"/>
  <c r="O842" i="1"/>
  <c r="O834" i="1"/>
  <c r="O826" i="1"/>
  <c r="O818" i="1"/>
  <c r="O810" i="1"/>
  <c r="O802" i="1"/>
  <c r="O794" i="1"/>
  <c r="O786" i="1"/>
  <c r="O778" i="1"/>
  <c r="O770" i="1"/>
  <c r="O762" i="1"/>
  <c r="O754" i="1"/>
  <c r="O746" i="1"/>
  <c r="O738" i="1"/>
  <c r="O730" i="1"/>
  <c r="O722" i="1"/>
  <c r="O714" i="1"/>
  <c r="O706" i="1"/>
  <c r="O698" i="1"/>
  <c r="O690" i="1"/>
  <c r="O682" i="1"/>
  <c r="O674" i="1"/>
  <c r="O666" i="1"/>
  <c r="O299" i="1"/>
  <c r="O291" i="1"/>
  <c r="O283" i="1"/>
  <c r="O275" i="1"/>
  <c r="O267" i="1"/>
  <c r="O259" i="1"/>
  <c r="O251" i="1"/>
  <c r="O243" i="1"/>
  <c r="O235" i="1"/>
  <c r="O227" i="1"/>
  <c r="O219" i="1"/>
  <c r="O211" i="1"/>
  <c r="O203" i="1"/>
  <c r="O195" i="1"/>
  <c r="O187" i="1"/>
  <c r="O179" i="1"/>
  <c r="O171" i="1"/>
  <c r="O163" i="1"/>
  <c r="O155" i="1"/>
  <c r="O147" i="1"/>
  <c r="O139" i="1"/>
  <c r="O131" i="1"/>
  <c r="O123" i="1"/>
  <c r="O115" i="1"/>
  <c r="O107" i="1"/>
  <c r="O99" i="1"/>
  <c r="O91" i="1"/>
  <c r="O83" i="1"/>
  <c r="O75" i="1"/>
  <c r="O67" i="1"/>
  <c r="O59" i="1"/>
  <c r="O51" i="1"/>
  <c r="O43" i="1"/>
  <c r="O35" i="1"/>
  <c r="O27" i="1"/>
  <c r="O19" i="1"/>
  <c r="O11" i="1"/>
  <c r="O3" i="1"/>
  <c r="O658" i="1"/>
  <c r="O650" i="1"/>
  <c r="O642" i="1"/>
  <c r="O634" i="1"/>
  <c r="O626" i="1"/>
  <c r="O618" i="1"/>
  <c r="O610" i="1"/>
  <c r="O602" i="1"/>
  <c r="O594" i="1"/>
  <c r="O586" i="1"/>
  <c r="O57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8" i="1"/>
  <c r="O410" i="1"/>
  <c r="O402" i="1"/>
  <c r="O394" i="1"/>
  <c r="O386" i="1"/>
  <c r="O378" i="1"/>
  <c r="O370" i="1"/>
  <c r="O362" i="1"/>
  <c r="O354" i="1"/>
  <c r="O346" i="1"/>
  <c r="O338" i="1"/>
  <c r="O330" i="1"/>
  <c r="O322" i="1"/>
  <c r="O314" i="1"/>
  <c r="O306" i="1"/>
  <c r="O298" i="1"/>
  <c r="O290" i="1"/>
  <c r="O282" i="1"/>
  <c r="O274" i="1"/>
  <c r="O266" i="1"/>
  <c r="O258" i="1"/>
  <c r="O250" i="1"/>
  <c r="O242" i="1"/>
  <c r="O234" i="1"/>
  <c r="O226" i="1"/>
  <c r="O218" i="1"/>
  <c r="O210" i="1"/>
  <c r="O202" i="1"/>
  <c r="O194" i="1"/>
  <c r="O186" i="1"/>
  <c r="O178" i="1"/>
  <c r="O170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2" i="1"/>
  <c r="O34" i="1"/>
  <c r="O26" i="1"/>
  <c r="O18" i="1"/>
  <c r="O10" i="1"/>
  <c r="O2" i="1"/>
  <c r="O785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1" i="1"/>
  <c r="O673" i="1"/>
  <c r="O665" i="1"/>
  <c r="O657" i="1"/>
  <c r="O649" i="1"/>
  <c r="O641" i="1"/>
  <c r="O633" i="1"/>
  <c r="O625" i="1"/>
  <c r="O617" i="1"/>
  <c r="O609" i="1"/>
  <c r="O601" i="1"/>
  <c r="O593" i="1"/>
  <c r="O585" i="1"/>
  <c r="O577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5" i="1"/>
  <c r="O337" i="1"/>
  <c r="O329" i="1"/>
  <c r="O321" i="1"/>
  <c r="O313" i="1"/>
  <c r="O305" i="1"/>
  <c r="O297" i="1"/>
  <c r="O289" i="1"/>
  <c r="O281" i="1"/>
  <c r="O273" i="1"/>
  <c r="O265" i="1"/>
  <c r="O257" i="1"/>
  <c r="O249" i="1"/>
  <c r="O241" i="1"/>
  <c r="O233" i="1"/>
  <c r="O225" i="1"/>
  <c r="O217" i="1"/>
  <c r="O209" i="1"/>
  <c r="O201" i="1"/>
  <c r="O193" i="1"/>
  <c r="O185" i="1"/>
  <c r="O177" i="1"/>
  <c r="O169" i="1"/>
  <c r="O161" i="1"/>
  <c r="O153" i="1"/>
  <c r="O145" i="1"/>
  <c r="O137" i="1"/>
  <c r="O129" i="1"/>
  <c r="O121" i="1"/>
  <c r="O113" i="1"/>
  <c r="O105" i="1"/>
  <c r="O97" i="1"/>
  <c r="O89" i="1"/>
  <c r="O81" i="1"/>
  <c r="O73" i="1"/>
  <c r="O65" i="1"/>
  <c r="O57" i="1"/>
  <c r="O49" i="1"/>
  <c r="O41" i="1"/>
  <c r="O33" i="1"/>
  <c r="O25" i="1"/>
  <c r="O17" i="1"/>
  <c r="O9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6" i="1"/>
  <c r="O608" i="1"/>
  <c r="O600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6" i="1"/>
  <c r="O288" i="1"/>
  <c r="O280" i="1"/>
  <c r="O272" i="1"/>
  <c r="O264" i="1"/>
  <c r="O256" i="1"/>
  <c r="O248" i="1"/>
  <c r="O240" i="1"/>
  <c r="O232" i="1"/>
  <c r="O224" i="1"/>
  <c r="O216" i="1"/>
  <c r="O208" i="1"/>
  <c r="O200" i="1"/>
  <c r="O192" i="1"/>
  <c r="O184" i="1"/>
  <c r="O176" i="1"/>
  <c r="O168" i="1"/>
  <c r="O160" i="1"/>
  <c r="O152" i="1"/>
  <c r="O144" i="1"/>
  <c r="O136" i="1"/>
  <c r="O128" i="1"/>
  <c r="O120" i="1"/>
  <c r="O112" i="1"/>
  <c r="O104" i="1"/>
  <c r="O96" i="1"/>
  <c r="O88" i="1"/>
  <c r="O80" i="1"/>
  <c r="O72" i="1"/>
  <c r="O64" i="1"/>
  <c r="O56" i="1"/>
  <c r="O48" i="1"/>
  <c r="O40" i="1"/>
  <c r="O32" i="1"/>
  <c r="O24" i="1"/>
  <c r="O16" i="1"/>
  <c r="O8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9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303" i="1"/>
  <c r="O295" i="1"/>
  <c r="O287" i="1"/>
  <c r="O279" i="1"/>
  <c r="O271" i="1"/>
  <c r="O263" i="1"/>
  <c r="O255" i="1"/>
  <c r="O247" i="1"/>
  <c r="O239" i="1"/>
  <c r="O231" i="1"/>
  <c r="O223" i="1"/>
  <c r="O215" i="1"/>
  <c r="O207" i="1"/>
  <c r="O199" i="1"/>
  <c r="O191" i="1"/>
  <c r="O183" i="1"/>
  <c r="O175" i="1"/>
  <c r="O167" i="1"/>
  <c r="O159" i="1"/>
  <c r="O151" i="1"/>
  <c r="O143" i="1"/>
  <c r="O135" i="1"/>
  <c r="O127" i="1"/>
  <c r="O119" i="1"/>
  <c r="O111" i="1"/>
  <c r="O103" i="1"/>
  <c r="O95" i="1"/>
  <c r="O87" i="1"/>
  <c r="O79" i="1"/>
  <c r="O71" i="1"/>
  <c r="O63" i="1"/>
  <c r="O55" i="1"/>
  <c r="O47" i="1"/>
  <c r="O39" i="1"/>
  <c r="O31" i="1"/>
  <c r="O23" i="1"/>
  <c r="O15" i="1"/>
  <c r="O7" i="1"/>
  <c r="O734" i="1"/>
  <c r="O726" i="1"/>
  <c r="O718" i="1"/>
  <c r="O710" i="1"/>
  <c r="O702" i="1"/>
  <c r="O694" i="1"/>
  <c r="O686" i="1"/>
  <c r="O678" i="1"/>
  <c r="O670" i="1"/>
  <c r="O662" i="1"/>
  <c r="O654" i="1"/>
  <c r="O646" i="1"/>
  <c r="O638" i="1"/>
  <c r="O630" i="1"/>
  <c r="O622" i="1"/>
  <c r="O614" i="1"/>
  <c r="O606" i="1"/>
  <c r="O598" i="1"/>
  <c r="O590" i="1"/>
  <c r="O582" i="1"/>
  <c r="O574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438" i="1"/>
  <c r="O430" i="1"/>
  <c r="O422" i="1"/>
  <c r="O414" i="1"/>
  <c r="O406" i="1"/>
  <c r="O398" i="1"/>
  <c r="O390" i="1"/>
  <c r="O382" i="1"/>
  <c r="O374" i="1"/>
  <c r="O366" i="1"/>
  <c r="O358" i="1"/>
  <c r="O350" i="1"/>
  <c r="O342" i="1"/>
  <c r="O334" i="1"/>
  <c r="O326" i="1"/>
  <c r="O318" i="1"/>
  <c r="O310" i="1"/>
  <c r="O302" i="1"/>
  <c r="O294" i="1"/>
  <c r="O286" i="1"/>
  <c r="O278" i="1"/>
  <c r="O270" i="1"/>
  <c r="O262" i="1"/>
  <c r="O254" i="1"/>
  <c r="O246" i="1"/>
  <c r="O238" i="1"/>
  <c r="O230" i="1"/>
  <c r="O222" i="1"/>
  <c r="O214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O6" i="1"/>
  <c r="O869" i="1"/>
  <c r="O861" i="1"/>
  <c r="O853" i="1"/>
  <c r="O845" i="1"/>
  <c r="O837" i="1"/>
  <c r="O829" i="1"/>
  <c r="O821" i="1"/>
  <c r="O813" i="1"/>
  <c r="O805" i="1"/>
  <c r="O797" i="1"/>
  <c r="O789" i="1"/>
  <c r="O781" i="1"/>
  <c r="O773" i="1"/>
  <c r="O765" i="1"/>
  <c r="O757" i="1"/>
  <c r="O749" i="1"/>
  <c r="O741" i="1"/>
  <c r="O733" i="1"/>
  <c r="O725" i="1"/>
  <c r="O717" i="1"/>
  <c r="O709" i="1"/>
  <c r="O701" i="1"/>
  <c r="O693" i="1"/>
  <c r="O685" i="1"/>
  <c r="O677" i="1"/>
  <c r="O669" i="1"/>
  <c r="O661" i="1"/>
  <c r="O653" i="1"/>
  <c r="O645" i="1"/>
  <c r="O637" i="1"/>
  <c r="O629" i="1"/>
  <c r="O621" i="1"/>
  <c r="O613" i="1"/>
  <c r="O605" i="1"/>
  <c r="O597" i="1"/>
  <c r="O589" i="1"/>
  <c r="O581" i="1"/>
  <c r="O573" i="1"/>
  <c r="O565" i="1"/>
  <c r="O557" i="1"/>
  <c r="O549" i="1"/>
  <c r="O541" i="1"/>
  <c r="O533" i="1"/>
  <c r="O525" i="1"/>
  <c r="O517" i="1"/>
  <c r="O509" i="1"/>
  <c r="O501" i="1"/>
  <c r="O493" i="1"/>
  <c r="O485" i="1"/>
  <c r="O477" i="1"/>
  <c r="O469" i="1"/>
  <c r="O461" i="1"/>
  <c r="O453" i="1"/>
  <c r="O445" i="1"/>
  <c r="O437" i="1"/>
  <c r="O429" i="1"/>
  <c r="O421" i="1"/>
  <c r="O413" i="1"/>
  <c r="O405" i="1"/>
  <c r="O397" i="1"/>
  <c r="O389" i="1"/>
  <c r="O381" i="1"/>
  <c r="O373" i="1"/>
  <c r="O365" i="1"/>
  <c r="O357" i="1"/>
  <c r="O349" i="1"/>
  <c r="O341" i="1"/>
  <c r="O333" i="1"/>
  <c r="O325" i="1"/>
  <c r="O317" i="1"/>
  <c r="O309" i="1"/>
  <c r="O301" i="1"/>
  <c r="O293" i="1"/>
  <c r="O285" i="1"/>
  <c r="O277" i="1"/>
  <c r="O269" i="1"/>
  <c r="O261" i="1"/>
  <c r="O253" i="1"/>
  <c r="O245" i="1"/>
  <c r="O237" i="1"/>
  <c r="O229" i="1"/>
  <c r="O221" i="1"/>
  <c r="O213" i="1"/>
  <c r="O205" i="1"/>
  <c r="O197" i="1"/>
  <c r="O189" i="1"/>
  <c r="O181" i="1"/>
  <c r="O173" i="1"/>
  <c r="O165" i="1"/>
  <c r="O157" i="1"/>
  <c r="O149" i="1"/>
  <c r="O141" i="1"/>
  <c r="O133" i="1"/>
  <c r="O125" i="1"/>
  <c r="O117" i="1"/>
  <c r="O109" i="1"/>
  <c r="O101" i="1"/>
  <c r="O93" i="1"/>
  <c r="O85" i="1"/>
  <c r="O77" i="1"/>
  <c r="O69" i="1"/>
  <c r="O61" i="1"/>
  <c r="O53" i="1"/>
  <c r="O45" i="1"/>
  <c r="O37" i="1"/>
  <c r="O29" i="1"/>
  <c r="O21" i="1"/>
  <c r="O13" i="1"/>
  <c r="O5" i="1"/>
  <c r="O852" i="1"/>
  <c r="O844" i="1"/>
  <c r="O836" i="1"/>
  <c r="O828" i="1"/>
  <c r="O820" i="1"/>
  <c r="O812" i="1"/>
  <c r="O804" i="1"/>
  <c r="O796" i="1"/>
  <c r="O788" i="1"/>
  <c r="O780" i="1"/>
  <c r="O772" i="1"/>
  <c r="O764" i="1"/>
  <c r="O756" i="1"/>
  <c r="O748" i="1"/>
  <c r="O740" i="1"/>
  <c r="O732" i="1"/>
  <c r="O724" i="1"/>
  <c r="O716" i="1"/>
  <c r="O708" i="1"/>
  <c r="O700" i="1"/>
  <c r="O692" i="1"/>
  <c r="O684" i="1"/>
  <c r="O676" i="1"/>
  <c r="O668" i="1"/>
  <c r="O660" i="1"/>
  <c r="O652" i="1"/>
  <c r="O644" i="1"/>
  <c r="O636" i="1"/>
  <c r="O628" i="1"/>
  <c r="O620" i="1"/>
  <c r="O612" i="1"/>
  <c r="O604" i="1"/>
  <c r="O596" i="1"/>
  <c r="O588" i="1"/>
  <c r="O580" i="1"/>
  <c r="O572" i="1"/>
  <c r="O564" i="1"/>
  <c r="O556" i="1"/>
  <c r="O548" i="1"/>
  <c r="O540" i="1"/>
  <c r="O532" i="1"/>
  <c r="O524" i="1"/>
  <c r="O516" i="1"/>
  <c r="O508" i="1"/>
  <c r="O500" i="1"/>
  <c r="O492" i="1"/>
  <c r="O484" i="1"/>
  <c r="O476" i="1"/>
  <c r="O468" i="1"/>
  <c r="O460" i="1"/>
  <c r="O452" i="1"/>
  <c r="O444" i="1"/>
  <c r="O436" i="1"/>
  <c r="O428" i="1"/>
  <c r="O420" i="1"/>
  <c r="O412" i="1"/>
  <c r="O404" i="1"/>
  <c r="O396" i="1"/>
  <c r="O388" i="1"/>
  <c r="O380" i="1"/>
  <c r="O372" i="1"/>
  <c r="O364" i="1"/>
  <c r="O356" i="1"/>
  <c r="O348" i="1"/>
  <c r="O340" i="1"/>
  <c r="O332" i="1"/>
  <c r="O324" i="1"/>
  <c r="O316" i="1"/>
  <c r="O308" i="1"/>
  <c r="O300" i="1"/>
  <c r="O292" i="1"/>
  <c r="O284" i="1"/>
  <c r="O276" i="1"/>
  <c r="O268" i="1"/>
  <c r="O260" i="1"/>
  <c r="O252" i="1"/>
  <c r="O244" i="1"/>
  <c r="O236" i="1"/>
  <c r="O228" i="1"/>
  <c r="O220" i="1"/>
  <c r="O212" i="1"/>
  <c r="O204" i="1"/>
  <c r="O196" i="1"/>
  <c r="O188" i="1"/>
  <c r="O180" i="1"/>
  <c r="O172" i="1"/>
  <c r="O164" i="1"/>
  <c r="O156" i="1"/>
  <c r="O148" i="1"/>
  <c r="O140" i="1"/>
  <c r="O132" i="1"/>
  <c r="O124" i="1"/>
  <c r="O116" i="1"/>
  <c r="O108" i="1"/>
  <c r="O100" i="1"/>
  <c r="O92" i="1"/>
  <c r="O84" i="1"/>
  <c r="O76" i="1"/>
  <c r="O68" i="1"/>
  <c r="O60" i="1"/>
  <c r="O52" i="1"/>
  <c r="O44" i="1"/>
  <c r="O36" i="1"/>
  <c r="O28" i="1"/>
  <c r="O20" i="1"/>
  <c r="O12" i="1"/>
  <c r="O4" i="1"/>
  <c r="AZ66" i="7"/>
  <c r="AZ61" i="7"/>
  <c r="AY57" i="7"/>
  <c r="AY53" i="7"/>
  <c r="AZ50" i="7"/>
  <c r="AZ41" i="7"/>
  <c r="AZ30" i="7"/>
  <c r="AZ26" i="7"/>
  <c r="AZ23" i="7"/>
  <c r="AY21" i="7"/>
  <c r="AZ19" i="7"/>
  <c r="AZ17" i="7"/>
  <c r="AZ16" i="7"/>
  <c r="AZ15" i="7"/>
  <c r="AZ14" i="7"/>
  <c r="AY13" i="7"/>
  <c r="AZ11" i="7"/>
  <c r="AZ9" i="7"/>
  <c r="AV8" i="7"/>
  <c r="AZ67" i="7"/>
  <c r="AZ56" i="7"/>
  <c r="AZ51" i="7"/>
  <c r="AZ46" i="7"/>
  <c r="AZ42" i="7"/>
  <c r="AZ39" i="7"/>
  <c r="AZ36" i="7"/>
  <c r="AZ33" i="7"/>
  <c r="AZ28" i="7"/>
  <c r="AZ10" i="7"/>
  <c r="AV29" i="7"/>
  <c r="AU28" i="7"/>
  <c r="AV27" i="7"/>
  <c r="AV26" i="7"/>
  <c r="AV25" i="7"/>
  <c r="AU24" i="7"/>
  <c r="AV23" i="7"/>
  <c r="AV22" i="7"/>
  <c r="AV21" i="7"/>
  <c r="AU20" i="7"/>
  <c r="AV19" i="7"/>
  <c r="AV18" i="7"/>
  <c r="AV17" i="7"/>
  <c r="AU16" i="7"/>
  <c r="AV15" i="7"/>
  <c r="AV14" i="7"/>
  <c r="AV13" i="7"/>
  <c r="AU12" i="7"/>
  <c r="AV11" i="7"/>
  <c r="AV10" i="7"/>
  <c r="AV9" i="7"/>
  <c r="AZ62" i="7"/>
  <c r="AZ52" i="7"/>
  <c r="AZ47" i="7"/>
  <c r="AZ43" i="7"/>
  <c r="AZ38" i="7"/>
  <c r="AY29" i="7"/>
  <c r="AZ24" i="7"/>
  <c r="AQ48" i="7"/>
  <c r="BC26" i="7"/>
  <c r="BC30" i="7"/>
  <c r="BC34" i="7"/>
  <c r="BC38" i="7"/>
  <c r="BC42" i="7"/>
  <c r="BC46" i="7"/>
  <c r="BC50" i="7"/>
  <c r="BC54" i="7"/>
  <c r="BC58" i="7"/>
  <c r="BC62" i="7"/>
  <c r="BC66" i="7"/>
  <c r="BC70" i="7"/>
  <c r="AZ71" i="7"/>
  <c r="AZ59" i="7"/>
  <c r="AZ35" i="7"/>
  <c r="AZ12" i="7"/>
  <c r="AU32" i="7"/>
  <c r="AQ64" i="7"/>
  <c r="AR56" i="7"/>
  <c r="AQ49" i="7"/>
  <c r="AQ41" i="7"/>
  <c r="AQ36" i="7"/>
  <c r="AQ34" i="7"/>
  <c r="AR33" i="7"/>
  <c r="AQ22" i="7"/>
  <c r="AR21" i="7"/>
  <c r="AR10" i="7"/>
  <c r="AZ70" i="7"/>
  <c r="AZ68" i="7"/>
  <c r="AY65" i="7"/>
  <c r="AZ64" i="7"/>
  <c r="AZ58" i="7"/>
  <c r="AZ55" i="7"/>
  <c r="AZ49" i="7"/>
  <c r="AY45" i="7"/>
  <c r="AY37" i="7"/>
  <c r="AZ34" i="7"/>
  <c r="AZ32" i="7"/>
  <c r="AZ27" i="7"/>
  <c r="AZ22" i="7"/>
  <c r="AZ18" i="7"/>
  <c r="AQ16" i="7"/>
  <c r="AR64" i="7"/>
  <c r="BC11" i="7"/>
  <c r="BC15" i="7"/>
  <c r="BC19" i="7"/>
  <c r="BC23" i="7"/>
  <c r="BC27" i="7"/>
  <c r="BC31" i="7"/>
  <c r="BC35" i="7"/>
  <c r="BC39" i="7"/>
  <c r="BC43" i="7"/>
  <c r="BC47" i="7"/>
  <c r="BC51" i="7"/>
  <c r="BC55" i="7"/>
  <c r="BC59" i="7"/>
  <c r="BC63" i="7"/>
  <c r="BC67" i="7"/>
  <c r="BC71" i="7"/>
  <c r="AY69" i="7"/>
  <c r="AZ63" i="7"/>
  <c r="AZ60" i="7"/>
  <c r="AZ54" i="7"/>
  <c r="AZ48" i="7"/>
  <c r="AZ44" i="7"/>
  <c r="AZ40" i="7"/>
  <c r="AZ31" i="7"/>
  <c r="AZ25" i="7"/>
  <c r="AZ20" i="7"/>
  <c r="AY8" i="7"/>
  <c r="AY12" i="7"/>
  <c r="AY16" i="7"/>
  <c r="AY20" i="7"/>
  <c r="AY24" i="7"/>
  <c r="AY28" i="7"/>
  <c r="AY32" i="7"/>
  <c r="AY36" i="7"/>
  <c r="AY40" i="7"/>
  <c r="AY44" i="7"/>
  <c r="AY48" i="7"/>
  <c r="AY52" i="7"/>
  <c r="AY56" i="7"/>
  <c r="AY60" i="7"/>
  <c r="AY64" i="7"/>
  <c r="AY68" i="7"/>
  <c r="AU25" i="7"/>
  <c r="AV24" i="7"/>
  <c r="AU21" i="7"/>
  <c r="AV20" i="7"/>
  <c r="AU17" i="7"/>
  <c r="AV16" i="7"/>
  <c r="AU13" i="7"/>
  <c r="AV12" i="7"/>
  <c r="AU9" i="7"/>
  <c r="AV69" i="7"/>
  <c r="AV65" i="7"/>
  <c r="AV62" i="7"/>
  <c r="AV55" i="7"/>
  <c r="AV53" i="7"/>
  <c r="AV47" i="7"/>
  <c r="AV43" i="7"/>
  <c r="AV39" i="7"/>
  <c r="AV35" i="7"/>
  <c r="AY9" i="7"/>
  <c r="AY17" i="7"/>
  <c r="AY25" i="7"/>
  <c r="AY33" i="7"/>
  <c r="AY41" i="7"/>
  <c r="AY49" i="7"/>
  <c r="AY61" i="7"/>
  <c r="AZ13" i="7"/>
  <c r="AZ21" i="7"/>
  <c r="AZ29" i="7"/>
  <c r="AZ37" i="7"/>
  <c r="AZ45" i="7"/>
  <c r="AZ53" i="7"/>
  <c r="AZ57" i="7"/>
  <c r="AZ65" i="7"/>
  <c r="AZ69" i="7"/>
  <c r="AR8" i="7"/>
  <c r="AV59" i="7"/>
  <c r="AV56" i="7"/>
  <c r="AV50" i="7"/>
  <c r="AV42" i="7"/>
  <c r="AV34" i="7"/>
  <c r="AR60" i="7"/>
  <c r="AR53" i="7"/>
  <c r="AR52" i="7"/>
  <c r="AR49" i="7"/>
  <c r="AR45" i="7"/>
  <c r="AR44" i="7"/>
  <c r="AQ42" i="7"/>
  <c r="AQ40" i="7"/>
  <c r="AR37" i="7"/>
  <c r="AQ33" i="7"/>
  <c r="AR32" i="7"/>
  <c r="AQ30" i="7"/>
  <c r="AQ26" i="7"/>
  <c r="AR25" i="7"/>
  <c r="AR24" i="7"/>
  <c r="AR20" i="7"/>
  <c r="AQ18" i="7"/>
  <c r="AR17" i="7"/>
  <c r="AQ14" i="7"/>
  <c r="AR13" i="7"/>
  <c r="AR12" i="7"/>
  <c r="AQ9" i="7"/>
  <c r="AR9" i="7"/>
  <c r="AQ21" i="7"/>
  <c r="AQ56" i="7"/>
  <c r="AY10" i="7"/>
  <c r="AY14" i="7"/>
  <c r="AY18" i="7"/>
  <c r="AY22" i="7"/>
  <c r="AY26" i="7"/>
  <c r="AY30" i="7"/>
  <c r="AY34" i="7"/>
  <c r="AY38" i="7"/>
  <c r="AY42" i="7"/>
  <c r="AY46" i="7"/>
  <c r="AY50" i="7"/>
  <c r="AY54" i="7"/>
  <c r="AY58" i="7"/>
  <c r="AY62" i="7"/>
  <c r="AY66" i="7"/>
  <c r="AY70" i="7"/>
  <c r="AV68" i="7"/>
  <c r="AV63" i="7"/>
  <c r="AV57" i="7"/>
  <c r="AV45" i="7"/>
  <c r="AV31" i="7"/>
  <c r="AR65" i="7"/>
  <c r="AQ10" i="7"/>
  <c r="AV70" i="7"/>
  <c r="AV67" i="7"/>
  <c r="AV60" i="7"/>
  <c r="AV38" i="7"/>
  <c r="AV33" i="7"/>
  <c r="AR69" i="7"/>
  <c r="AR57" i="7"/>
  <c r="AR40" i="7"/>
  <c r="AQ57" i="7"/>
  <c r="AY11" i="7"/>
  <c r="AY15" i="7"/>
  <c r="AY19" i="7"/>
  <c r="AY23" i="7"/>
  <c r="AY27" i="7"/>
  <c r="AY31" i="7"/>
  <c r="AY35" i="7"/>
  <c r="AY39" i="7"/>
  <c r="AY43" i="7"/>
  <c r="AY47" i="7"/>
  <c r="AY51" i="7"/>
  <c r="AY55" i="7"/>
  <c r="AY59" i="7"/>
  <c r="AY63" i="7"/>
  <c r="AY67" i="7"/>
  <c r="AY71" i="7"/>
  <c r="AV71" i="7"/>
  <c r="AV66" i="7"/>
  <c r="AV64" i="7"/>
  <c r="AV61" i="7"/>
  <c r="AV58" i="7"/>
  <c r="AV54" i="7"/>
  <c r="AV51" i="7"/>
  <c r="AV49" i="7"/>
  <c r="AV46" i="7"/>
  <c r="AV41" i="7"/>
  <c r="AV37" i="7"/>
  <c r="AV30" i="7"/>
  <c r="AR68" i="7"/>
  <c r="AR61" i="7"/>
  <c r="AI9" i="7"/>
  <c r="AQ12" i="7"/>
  <c r="AQ24" i="7"/>
  <c r="AU8" i="7"/>
  <c r="AU36" i="7"/>
  <c r="AU40" i="7"/>
  <c r="AU44" i="7"/>
  <c r="AU48" i="7"/>
  <c r="AU52" i="7"/>
  <c r="AQ37" i="7"/>
  <c r="AQ44" i="7"/>
  <c r="AQ52" i="7"/>
  <c r="AQ60" i="7"/>
  <c r="AQ68" i="7"/>
  <c r="AU10" i="7"/>
  <c r="AU14" i="7"/>
  <c r="AU18" i="7"/>
  <c r="AU22" i="7"/>
  <c r="AU26" i="7"/>
  <c r="AU30" i="7"/>
  <c r="AU34" i="7"/>
  <c r="AU38" i="7"/>
  <c r="AU42" i="7"/>
  <c r="AU46" i="7"/>
  <c r="AU50" i="7"/>
  <c r="AU54" i="7"/>
  <c r="AU58" i="7"/>
  <c r="AU62" i="7"/>
  <c r="AU66" i="7"/>
  <c r="AU70" i="7"/>
  <c r="AR63" i="7"/>
  <c r="AR59" i="7"/>
  <c r="AR54" i="7"/>
  <c r="AR50" i="7"/>
  <c r="AR47" i="7"/>
  <c r="AR46" i="7"/>
  <c r="AR42" i="7"/>
  <c r="AR39" i="7"/>
  <c r="AR38" i="7"/>
  <c r="AR35" i="7"/>
  <c r="AR31" i="7"/>
  <c r="AR27" i="7"/>
  <c r="AR23" i="7"/>
  <c r="AR19" i="7"/>
  <c r="AR15" i="7"/>
  <c r="AR11" i="7"/>
  <c r="AQ8" i="7"/>
  <c r="AQ13" i="7"/>
  <c r="AQ25" i="7"/>
  <c r="AQ32" i="7"/>
  <c r="AR71" i="7"/>
  <c r="AR66" i="7"/>
  <c r="AR62" i="7"/>
  <c r="AE8" i="7"/>
  <c r="AQ20" i="7"/>
  <c r="AQ38" i="7"/>
  <c r="AQ45" i="7"/>
  <c r="AQ53" i="7"/>
  <c r="AQ61" i="7"/>
  <c r="AQ69" i="7"/>
  <c r="AU11" i="7"/>
  <c r="AU15" i="7"/>
  <c r="AU19" i="7"/>
  <c r="AU23" i="7"/>
  <c r="AU27" i="7"/>
  <c r="AU31" i="7"/>
  <c r="AU35" i="7"/>
  <c r="AU39" i="7"/>
  <c r="AU43" i="7"/>
  <c r="AU47" i="7"/>
  <c r="AU51" i="7"/>
  <c r="AU55" i="7"/>
  <c r="AU59" i="7"/>
  <c r="AU63" i="7"/>
  <c r="AU67" i="7"/>
  <c r="AU71" i="7"/>
  <c r="AM8" i="7"/>
  <c r="AR70" i="7"/>
  <c r="AR67" i="7"/>
  <c r="AR58" i="7"/>
  <c r="AR55" i="7"/>
  <c r="AR51" i="7"/>
  <c r="AR43" i="7"/>
  <c r="AN68" i="7"/>
  <c r="AN64" i="7"/>
  <c r="AM60" i="7"/>
  <c r="AN56" i="7"/>
  <c r="AN52" i="7"/>
  <c r="AN48" i="7"/>
  <c r="AN44" i="7"/>
  <c r="AN40" i="7"/>
  <c r="AN36" i="7"/>
  <c r="AN32" i="7"/>
  <c r="AM28" i="7"/>
  <c r="AN24" i="7"/>
  <c r="AN20" i="7"/>
  <c r="AM17" i="7"/>
  <c r="AN16" i="7"/>
  <c r="AN12" i="7"/>
  <c r="AJ8" i="7"/>
  <c r="AN62" i="7"/>
  <c r="AN49" i="7"/>
  <c r="AN47" i="7"/>
  <c r="AN39" i="7"/>
  <c r="AN38" i="7"/>
  <c r="AN37" i="7"/>
  <c r="AN31" i="7"/>
  <c r="AN30" i="7"/>
  <c r="AN27" i="7"/>
  <c r="AN26" i="7"/>
  <c r="AN23" i="7"/>
  <c r="AN22" i="7"/>
  <c r="AN19" i="7"/>
  <c r="AN18" i="7"/>
  <c r="AN15" i="7"/>
  <c r="AN14" i="7"/>
  <c r="AN11" i="7"/>
  <c r="AN10" i="7"/>
  <c r="AM12" i="7"/>
  <c r="AN69" i="7"/>
  <c r="AN53" i="7"/>
  <c r="AN70" i="7"/>
  <c r="AN66" i="7"/>
  <c r="AN59" i="7"/>
  <c r="AN54" i="7"/>
  <c r="AN50" i="7"/>
  <c r="AN42" i="7"/>
  <c r="AN35" i="7"/>
  <c r="AM44" i="7"/>
  <c r="AM16" i="7"/>
  <c r="AN28" i="7"/>
  <c r="AN60" i="7"/>
  <c r="AN71" i="7"/>
  <c r="AN65" i="7"/>
  <c r="AN58" i="7"/>
  <c r="AN45" i="7"/>
  <c r="AN34" i="7"/>
  <c r="AM32" i="7"/>
  <c r="AM48" i="7"/>
  <c r="AM64" i="7"/>
  <c r="AQ58" i="7"/>
  <c r="AQ62" i="7"/>
  <c r="AQ66" i="7"/>
  <c r="AQ70" i="7"/>
  <c r="AN63" i="7"/>
  <c r="AN43" i="7"/>
  <c r="AF68" i="7"/>
  <c r="AE65" i="7"/>
  <c r="AF62" i="7"/>
  <c r="AF60" i="7"/>
  <c r="AF58" i="7"/>
  <c r="AF56" i="7"/>
  <c r="AF51" i="7"/>
  <c r="AE48" i="7"/>
  <c r="AF45" i="7"/>
  <c r="AF42" i="7"/>
  <c r="AE40" i="7"/>
  <c r="AF39" i="7"/>
  <c r="AF38" i="7"/>
  <c r="AE36" i="7"/>
  <c r="AF35" i="7"/>
  <c r="AF34" i="7"/>
  <c r="AF33" i="7"/>
  <c r="AE32" i="7"/>
  <c r="AF31" i="7"/>
  <c r="AF29" i="7"/>
  <c r="AE28" i="7"/>
  <c r="AF27" i="7"/>
  <c r="AF26" i="7"/>
  <c r="AF25" i="7"/>
  <c r="AE24" i="7"/>
  <c r="AF23" i="7"/>
  <c r="AF22" i="7"/>
  <c r="AF21" i="7"/>
  <c r="AE20" i="7"/>
  <c r="AF19" i="7"/>
  <c r="AF18" i="7"/>
  <c r="AF17" i="7"/>
  <c r="AE16" i="7"/>
  <c r="AF15" i="7"/>
  <c r="AF14" i="7"/>
  <c r="AF13" i="7"/>
  <c r="AE12" i="7"/>
  <c r="AF11" i="7"/>
  <c r="AF10" i="7"/>
  <c r="AF9" i="7"/>
  <c r="AM9" i="7"/>
  <c r="AN67" i="7"/>
  <c r="AN57" i="7"/>
  <c r="AN46" i="7"/>
  <c r="AN41" i="7"/>
  <c r="AF69" i="7"/>
  <c r="AF66" i="7"/>
  <c r="AF64" i="7"/>
  <c r="AE61" i="7"/>
  <c r="AF59" i="7"/>
  <c r="AE57" i="7"/>
  <c r="AF55" i="7"/>
  <c r="AF52" i="7"/>
  <c r="AF47" i="7"/>
  <c r="AE44" i="7"/>
  <c r="AF41" i="7"/>
  <c r="AF37" i="7"/>
  <c r="AM20" i="7"/>
  <c r="AM36" i="7"/>
  <c r="AM52" i="7"/>
  <c r="AM68" i="7"/>
  <c r="AQ15" i="7"/>
  <c r="AQ19" i="7"/>
  <c r="AQ23" i="7"/>
  <c r="AQ27" i="7"/>
  <c r="AQ31" i="7"/>
  <c r="AQ35" i="7"/>
  <c r="AQ39" i="7"/>
  <c r="AQ43" i="7"/>
  <c r="AQ47" i="7"/>
  <c r="AQ51" i="7"/>
  <c r="AQ55" i="7"/>
  <c r="AQ59" i="7"/>
  <c r="AQ63" i="7"/>
  <c r="AQ67" i="7"/>
  <c r="AQ71" i="7"/>
  <c r="AN61" i="7"/>
  <c r="AN55" i="7"/>
  <c r="AN51" i="7"/>
  <c r="AF71" i="7"/>
  <c r="AF70" i="7"/>
  <c r="AF67" i="7"/>
  <c r="AF63" i="7"/>
  <c r="AF54" i="7"/>
  <c r="AF53" i="7"/>
  <c r="AF50" i="7"/>
  <c r="AF49" i="7"/>
  <c r="AF46" i="7"/>
  <c r="AF43" i="7"/>
  <c r="AF30" i="7"/>
  <c r="AF8" i="7"/>
  <c r="AM13" i="7"/>
  <c r="AM21" i="7"/>
  <c r="AM25" i="7"/>
  <c r="AM29" i="7"/>
  <c r="AM33" i="7"/>
  <c r="AI8" i="7"/>
  <c r="AM10" i="7"/>
  <c r="AM14" i="7"/>
  <c r="AM18" i="7"/>
  <c r="AM22" i="7"/>
  <c r="AM26" i="7"/>
  <c r="AM30" i="7"/>
  <c r="AM34" i="7"/>
  <c r="AM38" i="7"/>
  <c r="AM42" i="7"/>
  <c r="AM46" i="7"/>
  <c r="AM50" i="7"/>
  <c r="AM54" i="7"/>
  <c r="AM58" i="7"/>
  <c r="AM62" i="7"/>
  <c r="AM66" i="7"/>
  <c r="AM70" i="7"/>
  <c r="AJ71" i="7"/>
  <c r="AJ70" i="7"/>
  <c r="AJ69" i="7"/>
  <c r="AJ68" i="7"/>
  <c r="AJ67" i="7"/>
  <c r="AJ66" i="7"/>
  <c r="AJ65" i="7"/>
  <c r="AJ64" i="7"/>
  <c r="AJ63" i="7"/>
  <c r="AJ62" i="7"/>
  <c r="AJ61" i="7"/>
  <c r="AJ60" i="7"/>
  <c r="AJ59" i="7"/>
  <c r="AJ58" i="7"/>
  <c r="AJ57" i="7"/>
  <c r="AJ56" i="7"/>
  <c r="AJ55" i="7"/>
  <c r="AJ54" i="7"/>
  <c r="AJ53" i="7"/>
  <c r="AJ52" i="7"/>
  <c r="AJ51" i="7"/>
  <c r="AJ50" i="7"/>
  <c r="AJ49" i="7"/>
  <c r="AJ48" i="7"/>
  <c r="AJ47" i="7"/>
  <c r="AJ46" i="7"/>
  <c r="AJ45" i="7"/>
  <c r="AJ44" i="7"/>
  <c r="AJ43" i="7"/>
  <c r="AJ42" i="7"/>
  <c r="AJ41" i="7"/>
  <c r="AJ40" i="7"/>
  <c r="AJ39" i="7"/>
  <c r="AJ38" i="7"/>
  <c r="AI37" i="7"/>
  <c r="AJ36" i="7"/>
  <c r="AJ35" i="7"/>
  <c r="AJ34" i="7"/>
  <c r="AJ33" i="7"/>
  <c r="AJ32" i="7"/>
  <c r="AJ31" i="7"/>
  <c r="AJ30" i="7"/>
  <c r="AI29" i="7"/>
  <c r="AJ28" i="7"/>
  <c r="AJ27" i="7"/>
  <c r="AJ26" i="7"/>
  <c r="AJ25" i="7"/>
  <c r="AJ24" i="7"/>
  <c r="AJ23" i="7"/>
  <c r="AJ22" i="7"/>
  <c r="AI21" i="7"/>
  <c r="AJ20" i="7"/>
  <c r="AJ19" i="7"/>
  <c r="AJ18" i="7"/>
  <c r="AJ17" i="7"/>
  <c r="AJ16" i="7"/>
  <c r="AJ15" i="7"/>
  <c r="AJ14" i="7"/>
  <c r="AJ13" i="7"/>
  <c r="AJ12" i="7"/>
  <c r="AJ11" i="7"/>
  <c r="AJ10" i="7"/>
  <c r="AJ9" i="7"/>
  <c r="AI13" i="7"/>
  <c r="AM11" i="7"/>
  <c r="AM15" i="7"/>
  <c r="AM19" i="7"/>
  <c r="AM23" i="7"/>
  <c r="AM27" i="7"/>
  <c r="AM31" i="7"/>
  <c r="AM35" i="7"/>
  <c r="AM39" i="7"/>
  <c r="AM43" i="7"/>
  <c r="AM47" i="7"/>
  <c r="AM51" i="7"/>
  <c r="AM55" i="7"/>
  <c r="AM59" i="7"/>
  <c r="AM63" i="7"/>
  <c r="AM67" i="7"/>
  <c r="AM71" i="7"/>
  <c r="AI17" i="7"/>
  <c r="AI12" i="7"/>
  <c r="AI16" i="7"/>
  <c r="AI20" i="7"/>
  <c r="AI24" i="7"/>
  <c r="AI28" i="7"/>
  <c r="AI32" i="7"/>
  <c r="AI36" i="7"/>
  <c r="AI40" i="7"/>
  <c r="AI44" i="7"/>
  <c r="AI48" i="7"/>
  <c r="AI52" i="7"/>
  <c r="AI56" i="7"/>
  <c r="AI60" i="7"/>
  <c r="AI64" i="7"/>
  <c r="AI68" i="7"/>
  <c r="AF48" i="7"/>
  <c r="AF44" i="7"/>
  <c r="AF40" i="7"/>
  <c r="AF36" i="7"/>
  <c r="AF32" i="7"/>
  <c r="AF28" i="7"/>
  <c r="AF24" i="7"/>
  <c r="AF20" i="7"/>
  <c r="AF16" i="7"/>
  <c r="AF12" i="7"/>
  <c r="AI25" i="7"/>
  <c r="AI33" i="7"/>
  <c r="AI45" i="7"/>
  <c r="AI53" i="7"/>
  <c r="AI65" i="7"/>
  <c r="AJ21" i="7"/>
  <c r="AJ29" i="7"/>
  <c r="AJ37" i="7"/>
  <c r="AB70" i="7"/>
  <c r="AB63" i="7"/>
  <c r="AB60" i="7"/>
  <c r="AB58" i="7"/>
  <c r="AB55" i="7"/>
  <c r="AB52" i="7"/>
  <c r="AB48" i="7"/>
  <c r="AA46" i="7"/>
  <c r="AB45" i="7"/>
  <c r="AB44" i="7"/>
  <c r="AB43" i="7"/>
  <c r="AB40" i="7"/>
  <c r="AB39" i="7"/>
  <c r="AA38" i="7"/>
  <c r="AB37" i="7"/>
  <c r="AB36" i="7"/>
  <c r="AB35" i="7"/>
  <c r="AA34" i="7"/>
  <c r="AB33" i="7"/>
  <c r="AB32" i="7"/>
  <c r="AB31" i="7"/>
  <c r="AA30" i="7"/>
  <c r="AB29" i="7"/>
  <c r="AB28" i="7"/>
  <c r="AB27" i="7"/>
  <c r="AA26" i="7"/>
  <c r="AB25" i="7"/>
  <c r="AB24" i="7"/>
  <c r="AB23" i="7"/>
  <c r="AA22" i="7"/>
  <c r="AB21" i="7"/>
  <c r="AB20" i="7"/>
  <c r="AB19" i="7"/>
  <c r="AA18" i="7"/>
  <c r="AB26" i="7"/>
  <c r="AE56" i="7"/>
  <c r="AI10" i="7"/>
  <c r="AI14" i="7"/>
  <c r="AI18" i="7"/>
  <c r="AI22" i="7"/>
  <c r="AI26" i="7"/>
  <c r="AI30" i="7"/>
  <c r="AI34" i="7"/>
  <c r="AI38" i="7"/>
  <c r="AI42" i="7"/>
  <c r="AI46" i="7"/>
  <c r="AI50" i="7"/>
  <c r="AI54" i="7"/>
  <c r="AI58" i="7"/>
  <c r="AI62" i="7"/>
  <c r="AI66" i="7"/>
  <c r="AI70" i="7"/>
  <c r="AI41" i="7"/>
  <c r="AI49" i="7"/>
  <c r="AI69" i="7"/>
  <c r="AE52" i="7"/>
  <c r="AB71" i="7"/>
  <c r="AB67" i="7"/>
  <c r="AB64" i="7"/>
  <c r="AB59" i="7"/>
  <c r="AB56" i="7"/>
  <c r="AB51" i="7"/>
  <c r="AB49" i="7"/>
  <c r="AB47" i="7"/>
  <c r="AB41" i="7"/>
  <c r="AB30" i="7"/>
  <c r="AE60" i="7"/>
  <c r="AI61" i="7"/>
  <c r="AB69" i="7"/>
  <c r="AB65" i="7"/>
  <c r="AB62" i="7"/>
  <c r="AB57" i="7"/>
  <c r="AB53" i="7"/>
  <c r="AA42" i="7"/>
  <c r="AB34" i="7"/>
  <c r="AE64" i="7"/>
  <c r="AI11" i="7"/>
  <c r="AI15" i="7"/>
  <c r="AI19" i="7"/>
  <c r="AI23" i="7"/>
  <c r="AI27" i="7"/>
  <c r="AI31" i="7"/>
  <c r="AI35" i="7"/>
  <c r="AI39" i="7"/>
  <c r="AI43" i="7"/>
  <c r="AI47" i="7"/>
  <c r="AI51" i="7"/>
  <c r="AI55" i="7"/>
  <c r="AI59" i="7"/>
  <c r="AI63" i="7"/>
  <c r="AI67" i="7"/>
  <c r="AI71" i="7"/>
  <c r="AI57" i="7"/>
  <c r="AB8" i="7"/>
  <c r="AB68" i="7"/>
  <c r="AB66" i="7"/>
  <c r="AB61" i="7"/>
  <c r="AA54" i="7"/>
  <c r="AA50" i="7"/>
  <c r="AE68" i="7"/>
  <c r="AE21" i="7"/>
  <c r="AE29" i="7"/>
  <c r="AE37" i="7"/>
  <c r="AE45" i="7"/>
  <c r="AE49" i="7"/>
  <c r="AE53" i="7"/>
  <c r="AE9" i="7"/>
  <c r="AE13" i="7"/>
  <c r="AE17" i="7"/>
  <c r="AE25" i="7"/>
  <c r="AE33" i="7"/>
  <c r="AE41" i="7"/>
  <c r="AE69" i="7"/>
  <c r="AB38" i="7"/>
  <c r="AF57" i="7"/>
  <c r="AF61" i="7"/>
  <c r="AF65" i="7"/>
  <c r="AB17" i="7"/>
  <c r="AB16" i="7"/>
  <c r="AB15" i="7"/>
  <c r="AA14" i="7"/>
  <c r="AB13" i="7"/>
  <c r="AB12" i="7"/>
  <c r="AB11" i="7"/>
  <c r="AA10" i="7"/>
  <c r="AB9" i="7"/>
  <c r="AB10" i="7"/>
  <c r="AB42" i="7"/>
  <c r="AE10" i="7"/>
  <c r="AE14" i="7"/>
  <c r="AE18" i="7"/>
  <c r="AE22" i="7"/>
  <c r="AE26" i="7"/>
  <c r="AE30" i="7"/>
  <c r="AE34" i="7"/>
  <c r="AE38" i="7"/>
  <c r="AE42" i="7"/>
  <c r="AE46" i="7"/>
  <c r="AE50" i="7"/>
  <c r="AE54" i="7"/>
  <c r="AE58" i="7"/>
  <c r="AE62" i="7"/>
  <c r="AE66" i="7"/>
  <c r="AE70" i="7"/>
  <c r="AB14" i="7"/>
  <c r="AB46" i="7"/>
  <c r="AB18" i="7"/>
  <c r="AB50" i="7"/>
  <c r="AE11" i="7"/>
  <c r="AE15" i="7"/>
  <c r="AE19" i="7"/>
  <c r="AE23" i="7"/>
  <c r="AE27" i="7"/>
  <c r="AE31" i="7"/>
  <c r="AE35" i="7"/>
  <c r="AE39" i="7"/>
  <c r="AE43" i="7"/>
  <c r="AE47" i="7"/>
  <c r="AE51" i="7"/>
  <c r="AE55" i="7"/>
  <c r="AE59" i="7"/>
  <c r="AE63" i="7"/>
  <c r="AE67" i="7"/>
  <c r="AE71" i="7"/>
  <c r="AB22" i="7"/>
  <c r="AB54" i="7"/>
  <c r="AA8" i="7"/>
  <c r="AA12" i="7"/>
  <c r="AA16" i="7"/>
  <c r="AA20" i="7"/>
  <c r="AA24" i="7"/>
  <c r="AA28" i="7"/>
  <c r="AA32" i="7"/>
  <c r="AA36" i="7"/>
  <c r="AA40" i="7"/>
  <c r="AA44" i="7"/>
  <c r="AA48" i="7"/>
  <c r="AA52" i="7"/>
  <c r="AA56" i="7"/>
  <c r="AA60" i="7"/>
  <c r="AA64" i="7"/>
  <c r="AA68" i="7"/>
  <c r="AA9" i="7"/>
  <c r="AA13" i="7"/>
  <c r="AA17" i="7"/>
  <c r="AA21" i="7"/>
  <c r="AA25" i="7"/>
  <c r="AA29" i="7"/>
  <c r="AA33" i="7"/>
  <c r="AA37" i="7"/>
  <c r="AA41" i="7"/>
  <c r="AA45" i="7"/>
  <c r="AA49" i="7"/>
  <c r="AA53" i="7"/>
  <c r="AA57" i="7"/>
  <c r="AA61" i="7"/>
  <c r="AA65" i="7"/>
  <c r="AA69" i="7"/>
  <c r="AA58" i="7"/>
  <c r="AA62" i="7"/>
  <c r="AA66" i="7"/>
  <c r="AA70" i="7"/>
  <c r="AA11" i="7"/>
  <c r="AA15" i="7"/>
  <c r="AA19" i="7"/>
  <c r="AA23" i="7"/>
  <c r="AA27" i="7"/>
  <c r="AA31" i="7"/>
  <c r="AA35" i="7"/>
  <c r="AA39" i="7"/>
  <c r="AA43" i="7"/>
  <c r="AA47" i="7"/>
  <c r="AA51" i="7"/>
  <c r="AA55" i="7"/>
  <c r="AA59" i="7"/>
  <c r="AA63" i="7"/>
  <c r="AA67" i="7"/>
  <c r="AA71" i="7"/>
  <c r="X8" i="7"/>
  <c r="W8" i="7"/>
  <c r="W62" i="7"/>
  <c r="X62" i="7"/>
  <c r="W56" i="7"/>
  <c r="X56" i="7"/>
  <c r="W40" i="7"/>
  <c r="X40" i="7"/>
  <c r="W24" i="7"/>
  <c r="X24" i="7"/>
  <c r="W63" i="7"/>
  <c r="X63" i="7"/>
  <c r="W47" i="7"/>
  <c r="X47" i="7"/>
  <c r="X31" i="7"/>
  <c r="W31" i="7"/>
  <c r="W15" i="7"/>
  <c r="X15" i="7"/>
  <c r="X46" i="7"/>
  <c r="W46" i="7"/>
  <c r="W30" i="7"/>
  <c r="X30" i="7"/>
  <c r="W14" i="7"/>
  <c r="X14" i="7"/>
  <c r="X69" i="7"/>
  <c r="W69" i="7"/>
  <c r="X53" i="7"/>
  <c r="W53" i="7"/>
  <c r="X37" i="7"/>
  <c r="W37" i="7"/>
  <c r="X21" i="7"/>
  <c r="W21" i="7"/>
  <c r="W68" i="7"/>
  <c r="X68" i="7"/>
  <c r="W44" i="7"/>
  <c r="X44" i="7"/>
  <c r="X27" i="7"/>
  <c r="W27" i="7"/>
  <c r="W64" i="7"/>
  <c r="X64" i="7"/>
  <c r="W48" i="7"/>
  <c r="X48" i="7"/>
  <c r="W32" i="7"/>
  <c r="X32" i="7"/>
  <c r="W16" i="7"/>
  <c r="X16" i="7"/>
  <c r="W71" i="7"/>
  <c r="X71" i="7"/>
  <c r="X55" i="7"/>
  <c r="W55" i="7"/>
  <c r="W39" i="7"/>
  <c r="X39" i="7"/>
  <c r="W23" i="7"/>
  <c r="X23" i="7"/>
  <c r="X70" i="7"/>
  <c r="W70" i="7"/>
  <c r="W54" i="7"/>
  <c r="X54" i="7"/>
  <c r="X38" i="7"/>
  <c r="W38" i="7"/>
  <c r="W22" i="7"/>
  <c r="X22" i="7"/>
  <c r="X61" i="7"/>
  <c r="W61" i="7"/>
  <c r="X45" i="7"/>
  <c r="W45" i="7"/>
  <c r="X29" i="7"/>
  <c r="W29" i="7"/>
  <c r="X13" i="7"/>
  <c r="W13" i="7"/>
  <c r="W60" i="7"/>
  <c r="X60" i="7"/>
  <c r="W52" i="7"/>
  <c r="X52" i="7"/>
  <c r="W36" i="7"/>
  <c r="X36" i="7"/>
  <c r="W28" i="7"/>
  <c r="X28" i="7"/>
  <c r="W20" i="7"/>
  <c r="X20" i="7"/>
  <c r="W12" i="7"/>
  <c r="X12" i="7"/>
  <c r="X67" i="7"/>
  <c r="W67" i="7"/>
  <c r="W59" i="7"/>
  <c r="X59" i="7"/>
  <c r="W51" i="7"/>
  <c r="X51" i="7"/>
  <c r="W43" i="7"/>
  <c r="X43" i="7"/>
  <c r="X35" i="7"/>
  <c r="W35" i="7"/>
  <c r="X19" i="7"/>
  <c r="W19" i="7"/>
  <c r="W11" i="7"/>
  <c r="X11" i="7"/>
  <c r="W66" i="7"/>
  <c r="X66" i="7"/>
  <c r="X58" i="7"/>
  <c r="W58" i="7"/>
  <c r="W50" i="7"/>
  <c r="X50" i="7"/>
  <c r="W42" i="7"/>
  <c r="X42" i="7"/>
  <c r="W34" i="7"/>
  <c r="X34" i="7"/>
  <c r="X26" i="7"/>
  <c r="W26" i="7"/>
  <c r="X18" i="7"/>
  <c r="W18" i="7"/>
  <c r="W10" i="7"/>
  <c r="X10" i="7"/>
  <c r="X65" i="7"/>
  <c r="W65" i="7"/>
  <c r="X57" i="7"/>
  <c r="W57" i="7"/>
  <c r="X49" i="7"/>
  <c r="W49" i="7"/>
  <c r="X41" i="7"/>
  <c r="W41" i="7"/>
  <c r="X33" i="7"/>
  <c r="W33" i="7"/>
  <c r="X25" i="7"/>
  <c r="W25" i="7"/>
  <c r="X17" i="7"/>
  <c r="W17" i="7"/>
  <c r="X9" i="7"/>
  <c r="W9" i="7"/>
  <c r="Q1153" i="1" l="1"/>
  <c r="Q2728" i="1"/>
  <c r="R4180" i="1"/>
  <c r="R1925" i="1"/>
  <c r="Q2824" i="1"/>
  <c r="R3324" i="1"/>
  <c r="R3415" i="1"/>
  <c r="S3415" i="1" s="1"/>
  <c r="R3359" i="1"/>
  <c r="R3369" i="1"/>
  <c r="R3666" i="1"/>
  <c r="Q3953" i="1"/>
  <c r="R1207" i="1"/>
  <c r="Q1928" i="1"/>
  <c r="Q1726" i="1"/>
  <c r="Q1956" i="1"/>
  <c r="Q2800" i="1"/>
  <c r="S2800" i="1" s="1"/>
  <c r="R2333" i="1"/>
  <c r="R2329" i="1"/>
  <c r="R2432" i="1"/>
  <c r="R2877" i="1"/>
  <c r="R3247" i="1"/>
  <c r="S3247" i="1" s="1"/>
  <c r="Q2320" i="1"/>
  <c r="Q3453" i="1"/>
  <c r="S3453" i="1" s="1"/>
  <c r="Q3442" i="1"/>
  <c r="R3218" i="1"/>
  <c r="Q3270" i="1"/>
  <c r="R3907" i="1"/>
  <c r="R3210" i="1"/>
  <c r="R3923" i="1"/>
  <c r="S3923" i="1" s="1"/>
  <c r="Q4458" i="1"/>
  <c r="S4458" i="1" s="1"/>
  <c r="Q1533" i="1"/>
  <c r="S2808" i="1"/>
  <c r="Q2952" i="1"/>
  <c r="S2952" i="1" s="1"/>
  <c r="R3245" i="1"/>
  <c r="Q3901" i="1"/>
  <c r="Q3214" i="1"/>
  <c r="R3462" i="1"/>
  <c r="R3364" i="1"/>
  <c r="Q3980" i="1"/>
  <c r="S3980" i="1" s="1"/>
  <c r="Q4089" i="1"/>
  <c r="R3423" i="1"/>
  <c r="R3868" i="1"/>
  <c r="R3501" i="1"/>
  <c r="Q4151" i="1"/>
  <c r="R3871" i="1"/>
  <c r="R3197" i="1"/>
  <c r="Q4186" i="1"/>
  <c r="Q4153" i="1"/>
  <c r="R4447" i="1"/>
  <c r="S4642" i="1"/>
  <c r="S4565" i="1"/>
  <c r="R3421" i="1"/>
  <c r="Q3899" i="1"/>
  <c r="Q4303" i="1"/>
  <c r="S4303" i="1" s="1"/>
  <c r="Q4400" i="1"/>
  <c r="S4400" i="1" s="1"/>
  <c r="S4403" i="1"/>
  <c r="S4586" i="1"/>
  <c r="R1445" i="1"/>
  <c r="Q1578" i="1"/>
  <c r="Q3394" i="1"/>
  <c r="R3476" i="1"/>
  <c r="R1411" i="1"/>
  <c r="R1733" i="1"/>
  <c r="Q1566" i="1"/>
  <c r="Q1551" i="1"/>
  <c r="R1738" i="1"/>
  <c r="Q2383" i="1"/>
  <c r="Q2399" i="1"/>
  <c r="S2399" i="1" s="1"/>
  <c r="R2544" i="1"/>
  <c r="R3340" i="1"/>
  <c r="S3340" i="1" s="1"/>
  <c r="R2931" i="1"/>
  <c r="Q3091" i="1"/>
  <c r="R2395" i="1"/>
  <c r="R3205" i="1"/>
  <c r="Q3293" i="1"/>
  <c r="Q3458" i="1"/>
  <c r="Q3370" i="1"/>
  <c r="S3370" i="1" s="1"/>
  <c r="Q3253" i="1"/>
  <c r="Q3639" i="1"/>
  <c r="R3620" i="1"/>
  <c r="R3792" i="1"/>
  <c r="R3606" i="1"/>
  <c r="Q3951" i="1"/>
  <c r="R3957" i="1"/>
  <c r="Q3904" i="1"/>
  <c r="S3904" i="1" s="1"/>
  <c r="Q3857" i="1"/>
  <c r="Q3327" i="1"/>
  <c r="S4011" i="1"/>
  <c r="R3866" i="1"/>
  <c r="R4208" i="1"/>
  <c r="Q4102" i="1"/>
  <c r="Q4176" i="1"/>
  <c r="R4354" i="1"/>
  <c r="S4354" i="1" s="1"/>
  <c r="R4240" i="1"/>
  <c r="S4335" i="1"/>
  <c r="Q4302" i="1"/>
  <c r="S4415" i="1"/>
  <c r="S4348" i="1"/>
  <c r="S4532" i="1"/>
  <c r="S4612" i="1"/>
  <c r="R1007" i="1"/>
  <c r="R1169" i="1"/>
  <c r="Q1191" i="1"/>
  <c r="Q3212" i="1"/>
  <c r="Q976" i="1"/>
  <c r="Q2408" i="1"/>
  <c r="Q2922" i="1"/>
  <c r="Q3392" i="1"/>
  <c r="Q3303" i="1"/>
  <c r="Q3295" i="1"/>
  <c r="Q2880" i="1"/>
  <c r="S2880" i="1" s="1"/>
  <c r="R3279" i="1"/>
  <c r="Q3831" i="1"/>
  <c r="R3592" i="1"/>
  <c r="R3292" i="1"/>
  <c r="Q3865" i="1"/>
  <c r="R3351" i="1"/>
  <c r="Q4096" i="1"/>
  <c r="S4096" i="1" s="1"/>
  <c r="R3502" i="1"/>
  <c r="S3502" i="1" s="1"/>
  <c r="Q3879" i="1"/>
  <c r="Q4033" i="1"/>
  <c r="Q4407" i="1"/>
  <c r="S4407" i="1" s="1"/>
  <c r="S4546" i="1"/>
  <c r="S4519" i="1"/>
  <c r="S4569" i="1"/>
  <c r="Q1176" i="1"/>
  <c r="R1183" i="1"/>
  <c r="Q2729" i="1"/>
  <c r="Q3005" i="1"/>
  <c r="Q3354" i="1"/>
  <c r="Q3188" i="1"/>
  <c r="R3396" i="1"/>
  <c r="R3278" i="1"/>
  <c r="R3196" i="1"/>
  <c r="Q4019" i="1"/>
  <c r="S4019" i="1" s="1"/>
  <c r="Q3349" i="1"/>
  <c r="R3983" i="1"/>
  <c r="Q4308" i="1"/>
  <c r="S4308" i="1" s="1"/>
  <c r="S4439" i="1"/>
  <c r="Q4332" i="1"/>
  <c r="S4499" i="1"/>
  <c r="S4395" i="1"/>
  <c r="S4554" i="1"/>
  <c r="S4597" i="1"/>
  <c r="S4634" i="1"/>
  <c r="R2697" i="1"/>
  <c r="R3240" i="1"/>
  <c r="S3240" i="1" s="1"/>
  <c r="Q3237" i="1"/>
  <c r="R3301" i="1"/>
  <c r="R3967" i="1"/>
  <c r="R4020" i="1"/>
  <c r="S4020" i="1" s="1"/>
  <c r="R4386" i="1"/>
  <c r="S4386" i="1" s="1"/>
  <c r="Q4321" i="1"/>
  <c r="S4321" i="1" s="1"/>
  <c r="S4392" i="1"/>
  <c r="R2762" i="1"/>
  <c r="S2762" i="1" s="1"/>
  <c r="Q3190" i="1"/>
  <c r="Q3189" i="1"/>
  <c r="Q3735" i="1"/>
  <c r="R2401" i="1"/>
  <c r="S2401" i="1" s="1"/>
  <c r="R3535" i="1"/>
  <c r="Q4016" i="1"/>
  <c r="R3899" i="1"/>
  <c r="Q4514" i="1"/>
  <c r="R3334" i="1"/>
  <c r="Q3882" i="1"/>
  <c r="S3882" i="1" s="1"/>
  <c r="R4247" i="1"/>
  <c r="S4247" i="1" s="1"/>
  <c r="S4409" i="1"/>
  <c r="S4584" i="1"/>
  <c r="S4355" i="1"/>
  <c r="S4523" i="1"/>
  <c r="R2695" i="1"/>
  <c r="Q3229" i="1"/>
  <c r="Q3568" i="1"/>
  <c r="R4023" i="1"/>
  <c r="Q4316" i="1"/>
  <c r="S4316" i="1" s="1"/>
  <c r="Q4402" i="1"/>
  <c r="S4402" i="1" s="1"/>
  <c r="S4628" i="1"/>
  <c r="S4632" i="1"/>
  <c r="Q4175" i="1"/>
  <c r="Q4222" i="1"/>
  <c r="S4507" i="1"/>
  <c r="S4437" i="1"/>
  <c r="R2375" i="1"/>
  <c r="S2375" i="1" s="1"/>
  <c r="R2391" i="1"/>
  <c r="R3771" i="1"/>
  <c r="Q3839" i="1"/>
  <c r="Q4030" i="1"/>
  <c r="R4150" i="1"/>
  <c r="Q4121" i="1"/>
  <c r="Q4536" i="1"/>
  <c r="S4594" i="1"/>
  <c r="R3029" i="1"/>
  <c r="Q3197" i="1"/>
  <c r="Q4094" i="1"/>
  <c r="S4094" i="1" s="1"/>
  <c r="Q4024" i="1"/>
  <c r="S4454" i="1"/>
  <c r="S4284" i="1"/>
  <c r="S4545" i="1"/>
  <c r="S4645" i="1"/>
  <c r="R4604" i="1"/>
  <c r="S4604" i="1" s="1"/>
  <c r="S4404" i="1"/>
  <c r="R1778" i="1"/>
  <c r="R2457" i="1"/>
  <c r="Q3705" i="1"/>
  <c r="Q2192" i="1"/>
  <c r="R3739" i="1"/>
  <c r="Q3859" i="1"/>
  <c r="S3859" i="1" s="1"/>
  <c r="R4116" i="1"/>
  <c r="R4252" i="1"/>
  <c r="S4252" i="1" s="1"/>
  <c r="S4292" i="1"/>
  <c r="S4445" i="1"/>
  <c r="S4607" i="1"/>
  <c r="S4547" i="1"/>
  <c r="Q3045" i="1"/>
  <c r="S3045" i="1" s="1"/>
  <c r="R4231" i="1"/>
  <c r="S4231" i="1" s="1"/>
  <c r="R4262" i="1"/>
  <c r="S4262" i="1" s="1"/>
  <c r="R4245" i="1"/>
  <c r="S4245" i="1" s="1"/>
  <c r="Q4334" i="1"/>
  <c r="Q4463" i="1"/>
  <c r="S4609" i="1"/>
  <c r="Q3785" i="1"/>
  <c r="S3785" i="1" s="1"/>
  <c r="S3967" i="1"/>
  <c r="Q3580" i="1"/>
  <c r="S3580" i="1" s="1"/>
  <c r="Q4183" i="1"/>
  <c r="Q4120" i="1"/>
  <c r="S4120" i="1" s="1"/>
  <c r="Q4115" i="1"/>
  <c r="R4219" i="1"/>
  <c r="S4367" i="1"/>
  <c r="Q4388" i="1"/>
  <c r="S4589" i="1"/>
  <c r="R2680" i="1"/>
  <c r="S2680" i="1" s="1"/>
  <c r="Q3405" i="1"/>
  <c r="Q3310" i="1"/>
  <c r="S3310" i="1" s="1"/>
  <c r="Q3546" i="1"/>
  <c r="S3546" i="1" s="1"/>
  <c r="Q4010" i="1"/>
  <c r="Q4124" i="1"/>
  <c r="Q4100" i="1"/>
  <c r="S4100" i="1" s="1"/>
  <c r="S4500" i="1"/>
  <c r="S4486" i="1"/>
  <c r="Q4608" i="1"/>
  <c r="S4608" i="1" s="1"/>
  <c r="S4583" i="1"/>
  <c r="S4459" i="1"/>
  <c r="R4457" i="1"/>
  <c r="R3397" i="1"/>
  <c r="Q3696" i="1"/>
  <c r="Q4052" i="1"/>
  <c r="S4052" i="1" s="1"/>
  <c r="R4082" i="1"/>
  <c r="S4082" i="1" s="1"/>
  <c r="Q4050" i="1"/>
  <c r="Q4170" i="1"/>
  <c r="S4170" i="1" s="1"/>
  <c r="S4411" i="1"/>
  <c r="Q3579" i="1"/>
  <c r="R4314" i="1"/>
  <c r="S4323" i="1"/>
  <c r="S4267" i="1"/>
  <c r="S4503" i="1"/>
  <c r="Q4408" i="1"/>
  <c r="S4408" i="1" s="1"/>
  <c r="S4427" i="1"/>
  <c r="S4466" i="1"/>
  <c r="Q3770" i="1"/>
  <c r="Q4086" i="1"/>
  <c r="R4123" i="1"/>
  <c r="S4271" i="1"/>
  <c r="R4362" i="1"/>
  <c r="S4362" i="1" s="1"/>
  <c r="S4275" i="1"/>
  <c r="S4436" i="1"/>
  <c r="S4475" i="1"/>
  <c r="S4543" i="1"/>
  <c r="S4412" i="1"/>
  <c r="R3330" i="1"/>
  <c r="S3330" i="1" s="1"/>
  <c r="R4104" i="1"/>
  <c r="S4104" i="1" s="1"/>
  <c r="Q4380" i="1"/>
  <c r="S4380" i="1" s="1"/>
  <c r="Q2317" i="1"/>
  <c r="R2920" i="1"/>
  <c r="Q3476" i="1"/>
  <c r="R3567" i="1"/>
  <c r="Q4098" i="1"/>
  <c r="S4098" i="1" s="1"/>
  <c r="R4034" i="1"/>
  <c r="S4034" i="1" s="1"/>
  <c r="R4184" i="1"/>
  <c r="S4184" i="1" s="1"/>
  <c r="S4389" i="1"/>
  <c r="Q4552" i="1"/>
  <c r="S4552" i="1" s="1"/>
  <c r="S4520" i="1"/>
  <c r="R4544" i="1"/>
  <c r="S4544" i="1" s="1"/>
  <c r="R3160" i="1"/>
  <c r="Q3815" i="1"/>
  <c r="S3815" i="1" s="1"/>
  <c r="Q4457" i="1"/>
  <c r="S4457" i="1" s="1"/>
  <c r="Q3298" i="1"/>
  <c r="Q3955" i="1"/>
  <c r="S3955" i="1" s="1"/>
  <c r="R4456" i="1"/>
  <c r="S4456" i="1" s="1"/>
  <c r="Q3141" i="1"/>
  <c r="S3141" i="1" s="1"/>
  <c r="Q3231" i="1"/>
  <c r="Q3531" i="1"/>
  <c r="Q3554" i="1"/>
  <c r="S3554" i="1" s="1"/>
  <c r="S3872" i="1"/>
  <c r="Q4159" i="1"/>
  <c r="S4516" i="1"/>
  <c r="Q2688" i="1"/>
  <c r="Q3404" i="1"/>
  <c r="S3404" i="1" s="1"/>
  <c r="Q3501" i="1"/>
  <c r="Q3706" i="1"/>
  <c r="Q3873" i="1"/>
  <c r="S3873" i="1" s="1"/>
  <c r="R4212" i="1"/>
  <c r="S4212" i="1" s="1"/>
  <c r="S4444" i="1"/>
  <c r="S4324" i="1"/>
  <c r="R3455" i="1"/>
  <c r="Q3866" i="1"/>
  <c r="S3866" i="1" s="1"/>
  <c r="Q4074" i="1"/>
  <c r="Q4256" i="1"/>
  <c r="S4256" i="1" s="1"/>
  <c r="S4433" i="1"/>
  <c r="S4442" i="1"/>
  <c r="Q3900" i="1"/>
  <c r="Q4237" i="1"/>
  <c r="S4237" i="1" s="1"/>
  <c r="S4426" i="1"/>
  <c r="Q3099" i="1"/>
  <c r="S3099" i="1" s="1"/>
  <c r="Q3543" i="1"/>
  <c r="R4158" i="1"/>
  <c r="S4158" i="1" s="1"/>
  <c r="Q4171" i="1"/>
  <c r="S4171" i="1" s="1"/>
  <c r="R4179" i="1"/>
  <c r="S4179" i="1" s="1"/>
  <c r="S4451" i="1"/>
  <c r="S4525" i="1"/>
  <c r="S3863" i="1"/>
  <c r="S4080" i="1"/>
  <c r="R3999" i="1"/>
  <c r="S3999" i="1" s="1"/>
  <c r="R3984" i="1"/>
  <c r="S3984" i="1" s="1"/>
  <c r="R4163" i="1"/>
  <c r="S4163" i="1" s="1"/>
  <c r="S4381" i="1"/>
  <c r="R4274" i="1"/>
  <c r="S4274" i="1" s="1"/>
  <c r="Q4187" i="1"/>
  <c r="S4187" i="1" s="1"/>
  <c r="S4568" i="1"/>
  <c r="R4576" i="1"/>
  <c r="S4576" i="1" s="1"/>
  <c r="Q3987" i="1"/>
  <c r="R4032" i="1"/>
  <c r="S4032" i="1" s="1"/>
  <c r="R4290" i="1"/>
  <c r="S4290" i="1" s="1"/>
  <c r="R4378" i="1"/>
  <c r="S4378" i="1" s="1"/>
  <c r="R3593" i="1"/>
  <c r="S3593" i="1" s="1"/>
  <c r="R3687" i="1"/>
  <c r="S3687" i="1" s="1"/>
  <c r="Q4097" i="1"/>
  <c r="S4293" i="1"/>
  <c r="Q4425" i="1"/>
  <c r="S4425" i="1" s="1"/>
  <c r="Q2413" i="1"/>
  <c r="S2413" i="1" s="1"/>
  <c r="Q3856" i="1"/>
  <c r="Q3538" i="1"/>
  <c r="R4056" i="1"/>
  <c r="S4056" i="1" s="1"/>
  <c r="Q4168" i="1"/>
  <c r="S4168" i="1" s="1"/>
  <c r="Q4488" i="1"/>
  <c r="S4488" i="1" s="1"/>
  <c r="Q4431" i="1"/>
  <c r="S4431" i="1" s="1"/>
  <c r="Q4474" i="1"/>
  <c r="S4474" i="1" s="1"/>
  <c r="S4636" i="1"/>
  <c r="S4637" i="1"/>
  <c r="S4611" i="1"/>
  <c r="Q2136" i="1"/>
  <c r="S2136" i="1" s="1"/>
  <c r="R2831" i="1"/>
  <c r="S2831" i="1" s="1"/>
  <c r="Q2583" i="1"/>
  <c r="R3661" i="1"/>
  <c r="S3661" i="1" s="1"/>
  <c r="Q3945" i="1"/>
  <c r="S3945" i="1" s="1"/>
  <c r="Q3878" i="1"/>
  <c r="S3878" i="1" s="1"/>
  <c r="Q3931" i="1"/>
  <c r="S3931" i="1" s="1"/>
  <c r="Q4018" i="1"/>
  <c r="S4018" i="1" s="1"/>
  <c r="Q4072" i="1"/>
  <c r="S4072" i="1" s="1"/>
  <c r="Q4067" i="1"/>
  <c r="S4067" i="1" s="1"/>
  <c r="Q4235" i="1"/>
  <c r="R4144" i="1"/>
  <c r="S4144" i="1" s="1"/>
  <c r="S4339" i="1"/>
  <c r="S4349" i="1"/>
  <c r="S4364" i="1"/>
  <c r="Q2343" i="1"/>
  <c r="Q3623" i="1"/>
  <c r="S3623" i="1" s="1"/>
  <c r="R3583" i="1"/>
  <c r="S3583" i="1" s="1"/>
  <c r="R3551" i="1"/>
  <c r="S3551" i="1" s="1"/>
  <c r="Q3747" i="1"/>
  <c r="S3747" i="1" s="1"/>
  <c r="R3588" i="1"/>
  <c r="S3588" i="1" s="1"/>
  <c r="Q4066" i="1"/>
  <c r="S4066" i="1" s="1"/>
  <c r="R4251" i="1"/>
  <c r="S4251" i="1" s="1"/>
  <c r="R4346" i="1"/>
  <c r="S4346" i="1" s="1"/>
  <c r="Q4424" i="1"/>
  <c r="R4640" i="1"/>
  <c r="S4640" i="1" s="1"/>
  <c r="Q3823" i="1"/>
  <c r="S3823" i="1" s="1"/>
  <c r="R3803" i="1"/>
  <c r="S3803" i="1" s="1"/>
  <c r="R4130" i="1"/>
  <c r="S4130" i="1" s="1"/>
  <c r="Q4343" i="1"/>
  <c r="S4343" i="1" s="1"/>
  <c r="S4285" i="1"/>
  <c r="Q4416" i="1"/>
  <c r="Q4410" i="1"/>
  <c r="S4410" i="1" s="1"/>
  <c r="S4388" i="1"/>
  <c r="S2920" i="1"/>
  <c r="Q3206" i="1"/>
  <c r="S3206" i="1" s="1"/>
  <c r="Q3287" i="1"/>
  <c r="S3287" i="1" s="1"/>
  <c r="Q3928" i="1"/>
  <c r="S3928" i="1" s="1"/>
  <c r="Q4088" i="1"/>
  <c r="Q4207" i="1"/>
  <c r="S4357" i="1"/>
  <c r="Q4327" i="1"/>
  <c r="S4327" i="1" s="1"/>
  <c r="R2832" i="1"/>
  <c r="S2832" i="1" s="1"/>
  <c r="R2328" i="1"/>
  <c r="S2328" i="1" s="1"/>
  <c r="R2205" i="1"/>
  <c r="S2205" i="1" s="1"/>
  <c r="Q3573" i="1"/>
  <c r="S3573" i="1" s="1"/>
  <c r="Q3875" i="1"/>
  <c r="R4192" i="1"/>
  <c r="R4246" i="1"/>
  <c r="Q4248" i="1"/>
  <c r="S4248" i="1" s="1"/>
  <c r="S4289" i="1"/>
  <c r="S4434" i="1"/>
  <c r="Q4399" i="1"/>
  <c r="S4399" i="1" s="1"/>
  <c r="R2848" i="1"/>
  <c r="Q2553" i="1"/>
  <c r="Q3827" i="1"/>
  <c r="R3972" i="1"/>
  <c r="S3972" i="1" s="1"/>
  <c r="S3900" i="1"/>
  <c r="S4006" i="1"/>
  <c r="Q4045" i="1"/>
  <c r="S4045" i="1" s="1"/>
  <c r="R3971" i="1"/>
  <c r="S3971" i="1" s="1"/>
  <c r="R4481" i="1"/>
  <c r="S4481" i="1" s="1"/>
  <c r="R4278" i="1"/>
  <c r="S4278" i="1" s="1"/>
  <c r="S4420" i="1"/>
  <c r="S4555" i="1"/>
  <c r="R4616" i="1"/>
  <c r="S4616" i="1" s="1"/>
  <c r="Q4450" i="1"/>
  <c r="S4450" i="1" s="1"/>
  <c r="R2167" i="1"/>
  <c r="R3715" i="1"/>
  <c r="R4266" i="1"/>
  <c r="S4266" i="1" s="1"/>
  <c r="Q4295" i="1"/>
  <c r="S4295" i="1" s="1"/>
  <c r="Q4471" i="1"/>
  <c r="S4471" i="1" s="1"/>
  <c r="S4452" i="1"/>
  <c r="S4477" i="1"/>
  <c r="S4332" i="1"/>
  <c r="S4467" i="1"/>
  <c r="S4573" i="1"/>
  <c r="Q3114" i="1"/>
  <c r="R3819" i="1"/>
  <c r="Q3187" i="1"/>
  <c r="R3977" i="1"/>
  <c r="S3977" i="1" s="1"/>
  <c r="R3883" i="1"/>
  <c r="R4215" i="1"/>
  <c r="R4254" i="1"/>
  <c r="S4254" i="1" s="1"/>
  <c r="R4282" i="1"/>
  <c r="S4282" i="1" s="1"/>
  <c r="S4517" i="1"/>
  <c r="S4455" i="1"/>
  <c r="R4440" i="1"/>
  <c r="S4440" i="1" s="1"/>
  <c r="R4550" i="1"/>
  <c r="Q4550" i="1"/>
  <c r="R4622" i="1"/>
  <c r="Q4622" i="1"/>
  <c r="S4622" i="1" s="1"/>
  <c r="R4590" i="1"/>
  <c r="Q4590" i="1"/>
  <c r="S4590" i="1" s="1"/>
  <c r="R4600" i="1"/>
  <c r="S4600" i="1" s="1"/>
  <c r="R1650" i="1"/>
  <c r="R2197" i="1"/>
  <c r="S2197" i="1" s="1"/>
  <c r="Q2235" i="1"/>
  <c r="Q3754" i="1"/>
  <c r="Q3548" i="1"/>
  <c r="S3548" i="1" s="1"/>
  <c r="S4244" i="1"/>
  <c r="S4334" i="1"/>
  <c r="Q4359" i="1"/>
  <c r="S4359" i="1" s="1"/>
  <c r="S4463" i="1"/>
  <c r="R4511" i="1"/>
  <c r="R4638" i="1"/>
  <c r="Q4638" i="1"/>
  <c r="S4638" i="1" s="1"/>
  <c r="Q4606" i="1"/>
  <c r="R4606" i="1"/>
  <c r="Q4528" i="1"/>
  <c r="S4528" i="1" s="1"/>
  <c r="S4514" i="1"/>
  <c r="R4582" i="1"/>
  <c r="Q4582" i="1"/>
  <c r="R4630" i="1"/>
  <c r="Q4630" i="1"/>
  <c r="Q2944" i="1"/>
  <c r="R2933" i="1"/>
  <c r="Q3302" i="1"/>
  <c r="S3302" i="1" s="1"/>
  <c r="Q4009" i="1"/>
  <c r="S4009" i="1" s="1"/>
  <c r="Q4054" i="1"/>
  <c r="S4054" i="1" s="1"/>
  <c r="Q4132" i="1"/>
  <c r="Q4191" i="1"/>
  <c r="S4191" i="1" s="1"/>
  <c r="S4371" i="1"/>
  <c r="S4443" i="1"/>
  <c r="S4482" i="1"/>
  <c r="R4646" i="1"/>
  <c r="Q4646" i="1"/>
  <c r="S4646" i="1" s="1"/>
  <c r="R4560" i="1"/>
  <c r="S4560" i="1" s="1"/>
  <c r="R4624" i="1"/>
  <c r="S4624" i="1" s="1"/>
  <c r="R4394" i="1"/>
  <c r="S4394" i="1" s="1"/>
  <c r="Q2528" i="1"/>
  <c r="R2344" i="1"/>
  <c r="R3911" i="1"/>
  <c r="S3911" i="1" s="1"/>
  <c r="Q4193" i="1"/>
  <c r="S4193" i="1" s="1"/>
  <c r="Q4260" i="1"/>
  <c r="S4260" i="1" s="1"/>
  <c r="S4390" i="1"/>
  <c r="Q4270" i="1"/>
  <c r="S4270" i="1" s="1"/>
  <c r="Q4472" i="1"/>
  <c r="S4472" i="1" s="1"/>
  <c r="R4614" i="1"/>
  <c r="Q4614" i="1"/>
  <c r="S4515" i="1"/>
  <c r="R4526" i="1"/>
  <c r="Q4526" i="1"/>
  <c r="R4418" i="1"/>
  <c r="S4418" i="1" s="1"/>
  <c r="Q2248" i="1"/>
  <c r="S2248" i="1" s="1"/>
  <c r="Q3728" i="1"/>
  <c r="S3728" i="1" s="1"/>
  <c r="R3644" i="1"/>
  <c r="Q3891" i="1"/>
  <c r="S3891" i="1" s="1"/>
  <c r="R4211" i="1"/>
  <c r="S4211" i="1" s="1"/>
  <c r="S4379" i="1"/>
  <c r="S4483" i="1"/>
  <c r="S4347" i="1"/>
  <c r="R4498" i="1"/>
  <c r="S4498" i="1" s="1"/>
  <c r="S4396" i="1"/>
  <c r="R4558" i="1"/>
  <c r="Q4558" i="1"/>
  <c r="R4534" i="1"/>
  <c r="Q4534" i="1"/>
  <c r="Q4592" i="1"/>
  <c r="S4592" i="1" s="1"/>
  <c r="R4268" i="1"/>
  <c r="S4268" i="1" s="1"/>
  <c r="Q1562" i="1"/>
  <c r="Q3552" i="1"/>
  <c r="S3552" i="1" s="1"/>
  <c r="Q3704" i="1"/>
  <c r="S3704" i="1" s="1"/>
  <c r="Q3793" i="1"/>
  <c r="S3793" i="1" s="1"/>
  <c r="R3990" i="1"/>
  <c r="S3990" i="1" s="1"/>
  <c r="R4048" i="1"/>
  <c r="Q4164" i="1"/>
  <c r="S4219" i="1"/>
  <c r="Q4152" i="1"/>
  <c r="S4152" i="1" s="1"/>
  <c r="S4277" i="1"/>
  <c r="R4383" i="1"/>
  <c r="S4383" i="1" s="1"/>
  <c r="R4317" i="1"/>
  <c r="S4317" i="1" s="1"/>
  <c r="R4358" i="1"/>
  <c r="S4358" i="1" s="1"/>
  <c r="Q4333" i="1"/>
  <c r="S4333" i="1" s="1"/>
  <c r="S4350" i="1"/>
  <c r="Q4489" i="1"/>
  <c r="S4489" i="1" s="1"/>
  <c r="Q4509" i="1"/>
  <c r="S4509" i="1" s="1"/>
  <c r="S4366" i="1"/>
  <c r="Q4513" i="1"/>
  <c r="S4513" i="1" s="1"/>
  <c r="S4536" i="1"/>
  <c r="Q4300" i="1"/>
  <c r="R4300" i="1"/>
  <c r="R4574" i="1"/>
  <c r="Q4574" i="1"/>
  <c r="Q4542" i="1"/>
  <c r="R4542" i="1"/>
  <c r="Q2973" i="1"/>
  <c r="S2973" i="1" s="1"/>
  <c r="R4084" i="1"/>
  <c r="S4084" i="1" s="1"/>
  <c r="Q4233" i="1"/>
  <c r="S4233" i="1" s="1"/>
  <c r="R4387" i="1"/>
  <c r="S4387" i="1" s="1"/>
  <c r="Q4385" i="1"/>
  <c r="S4385" i="1" s="1"/>
  <c r="S4294" i="1"/>
  <c r="S4508" i="1"/>
  <c r="R4598" i="1"/>
  <c r="Q4598" i="1"/>
  <c r="S4598" i="1" s="1"/>
  <c r="Q4566" i="1"/>
  <c r="R4566" i="1"/>
  <c r="Q4421" i="1"/>
  <c r="R4421" i="1"/>
  <c r="R4505" i="1"/>
  <c r="Q4505" i="1"/>
  <c r="Q4497" i="1"/>
  <c r="S4497" i="1" s="1"/>
  <c r="R2536" i="1"/>
  <c r="S2536" i="1" s="1"/>
  <c r="R2367" i="1"/>
  <c r="S2367" i="1" s="1"/>
  <c r="Q2904" i="1"/>
  <c r="S2904" i="1" s="1"/>
  <c r="R3429" i="1"/>
  <c r="Q3539" i="1"/>
  <c r="R3750" i="1"/>
  <c r="S3750" i="1" s="1"/>
  <c r="Q3784" i="1"/>
  <c r="S3784" i="1" s="1"/>
  <c r="Q3963" i="1"/>
  <c r="S3963" i="1" s="1"/>
  <c r="R3914" i="1"/>
  <c r="S3914" i="1" s="1"/>
  <c r="R4002" i="1"/>
  <c r="S4002" i="1" s="1"/>
  <c r="S4306" i="1"/>
  <c r="R4298" i="1"/>
  <c r="S4298" i="1" s="1"/>
  <c r="S4479" i="1"/>
  <c r="R4309" i="1"/>
  <c r="Q4309" i="1"/>
  <c r="R2743" i="1"/>
  <c r="S2743" i="1" s="1"/>
  <c r="Q2289" i="1"/>
  <c r="S2289" i="1" s="1"/>
  <c r="Q2560" i="1"/>
  <c r="S2560" i="1" s="1"/>
  <c r="Q2691" i="1"/>
  <c r="S2691" i="1" s="1"/>
  <c r="R3326" i="1"/>
  <c r="Q3215" i="1"/>
  <c r="S3215" i="1" s="1"/>
  <c r="R3680" i="1"/>
  <c r="Q3917" i="1"/>
  <c r="S3917" i="1" s="1"/>
  <c r="S4223" i="1"/>
  <c r="R4338" i="1"/>
  <c r="S4338" i="1" s="1"/>
  <c r="R4341" i="1"/>
  <c r="S4341" i="1" s="1"/>
  <c r="R4307" i="1"/>
  <c r="S4307" i="1" s="1"/>
  <c r="Q4365" i="1"/>
  <c r="R4391" i="1"/>
  <c r="S4391" i="1" s="1"/>
  <c r="R2296" i="1"/>
  <c r="S2296" i="1" s="1"/>
  <c r="R3375" i="1"/>
  <c r="S3375" i="1" s="1"/>
  <c r="R3571" i="1"/>
  <c r="S3571" i="1" s="1"/>
  <c r="Q3317" i="1"/>
  <c r="S3317" i="1" s="1"/>
  <c r="R3887" i="1"/>
  <c r="S3887" i="1" s="1"/>
  <c r="R4047" i="1"/>
  <c r="R4174" i="1"/>
  <c r="S4174" i="1" s="1"/>
  <c r="S4302" i="1"/>
  <c r="S4356" i="1"/>
  <c r="S4283" i="1"/>
  <c r="R4493" i="1"/>
  <c r="S4493" i="1" s="1"/>
  <c r="Q4417" i="1"/>
  <c r="S4417" i="1" s="1"/>
  <c r="Q2229" i="1"/>
  <c r="S2229" i="1" s="1"/>
  <c r="R3061" i="1"/>
  <c r="S3061" i="1" s="1"/>
  <c r="Q3171" i="1"/>
  <c r="R3260" i="1"/>
  <c r="S3260" i="1" s="1"/>
  <c r="Q3461" i="1"/>
  <c r="Q3674" i="1"/>
  <c r="Q3591" i="1"/>
  <c r="S3591" i="1" s="1"/>
  <c r="Q3949" i="1"/>
  <c r="R4103" i="1"/>
  <c r="S4103" i="1" s="1"/>
  <c r="S4057" i="1"/>
  <c r="R4036" i="1"/>
  <c r="R4203" i="1"/>
  <c r="S4203" i="1" s="1"/>
  <c r="S4112" i="1"/>
  <c r="R4286" i="1"/>
  <c r="S4286" i="1" s="1"/>
  <c r="Q2271" i="1"/>
  <c r="Q3410" i="1"/>
  <c r="S3410" i="1" s="1"/>
  <c r="Q3452" i="1"/>
  <c r="S3452" i="1" s="1"/>
  <c r="Q3671" i="1"/>
  <c r="Q3824" i="1"/>
  <c r="S3969" i="1"/>
  <c r="Q3862" i="1"/>
  <c r="R4209" i="1"/>
  <c r="S4209" i="1" s="1"/>
  <c r="S4238" i="1"/>
  <c r="S4326" i="1"/>
  <c r="Q4217" i="1"/>
  <c r="S4217" i="1" s="1"/>
  <c r="Q4261" i="1"/>
  <c r="S4261" i="1" s="1"/>
  <c r="Q4265" i="1"/>
  <c r="S4265" i="1" s="1"/>
  <c r="S4492" i="1"/>
  <c r="R4449" i="1"/>
  <c r="S4449" i="1" s="1"/>
  <c r="R2479" i="1"/>
  <c r="R2131" i="1"/>
  <c r="R2520" i="1"/>
  <c r="S2520" i="1" s="1"/>
  <c r="Q3744" i="1"/>
  <c r="S3744" i="1" s="1"/>
  <c r="R3575" i="1"/>
  <c r="Q4091" i="1"/>
  <c r="S4091" i="1" s="1"/>
  <c r="S3899" i="1"/>
  <c r="Q4156" i="1"/>
  <c r="Q4255" i="1"/>
  <c r="S4255" i="1" s="1"/>
  <c r="S4314" i="1"/>
  <c r="S4363" i="1"/>
  <c r="S4373" i="1"/>
  <c r="S4301" i="1"/>
  <c r="R4313" i="1"/>
  <c r="S4313" i="1" s="1"/>
  <c r="Q4480" i="1"/>
  <c r="S4480" i="1" s="1"/>
  <c r="R4318" i="1"/>
  <c r="S4318" i="1" s="1"/>
  <c r="S4495" i="1"/>
  <c r="R4422" i="1"/>
  <c r="Q4422" i="1"/>
  <c r="R4401" i="1"/>
  <c r="Q4401" i="1"/>
  <c r="R4393" i="1"/>
  <c r="Q4393" i="1"/>
  <c r="Q4465" i="1"/>
  <c r="S4465" i="1" s="1"/>
  <c r="Q2981" i="1"/>
  <c r="R3743" i="1"/>
  <c r="S3743" i="1" s="1"/>
  <c r="R3768" i="1"/>
  <c r="S3768" i="1" s="1"/>
  <c r="R3627" i="1"/>
  <c r="R3602" i="1"/>
  <c r="S3602" i="1" s="1"/>
  <c r="R4319" i="1"/>
  <c r="S4319" i="1" s="1"/>
  <c r="S4490" i="1"/>
  <c r="Q4473" i="1"/>
  <c r="S4473" i="1" s="1"/>
  <c r="R4441" i="1"/>
  <c r="Q4441" i="1"/>
  <c r="S4423" i="1"/>
  <c r="R4382" i="1"/>
  <c r="S4382" i="1" s="1"/>
  <c r="S4088" i="1"/>
  <c r="Q3618" i="1"/>
  <c r="R4007" i="1"/>
  <c r="S4007" i="1" s="1"/>
  <c r="Q3962" i="1"/>
  <c r="S3962" i="1" s="1"/>
  <c r="R3950" i="1"/>
  <c r="S3950" i="1" s="1"/>
  <c r="Q4042" i="1"/>
  <c r="S4042" i="1" s="1"/>
  <c r="R4137" i="1"/>
  <c r="S4137" i="1" s="1"/>
  <c r="S4155" i="1"/>
  <c r="Q4201" i="1"/>
  <c r="S4201" i="1" s="1"/>
  <c r="R4297" i="1"/>
  <c r="S4297" i="1" s="1"/>
  <c r="Q4263" i="1"/>
  <c r="S4263" i="1" s="1"/>
  <c r="Q3762" i="1"/>
  <c r="S3762" i="1" s="1"/>
  <c r="Q3908" i="1"/>
  <c r="S3908" i="1" s="1"/>
  <c r="R4106" i="1"/>
  <c r="S4106" i="1" s="1"/>
  <c r="R4398" i="1"/>
  <c r="Q4398" i="1"/>
  <c r="R4432" i="1"/>
  <c r="S4432" i="1" s="1"/>
  <c r="R4496" i="1"/>
  <c r="S4496" i="1" s="1"/>
  <c r="S4322" i="1"/>
  <c r="S4424" i="1"/>
  <c r="R4430" i="1"/>
  <c r="Q4430" i="1"/>
  <c r="R2789" i="1"/>
  <c r="S2789" i="1" s="1"/>
  <c r="S3905" i="1"/>
  <c r="Q4036" i="1"/>
  <c r="R3874" i="1"/>
  <c r="S3874" i="1" s="1"/>
  <c r="R4129" i="1"/>
  <c r="S4129" i="1" s="1"/>
  <c r="R4243" i="1"/>
  <c r="S4243" i="1" s="1"/>
  <c r="Q4377" i="1"/>
  <c r="S4377" i="1" s="1"/>
  <c r="S4299" i="1"/>
  <c r="R4345" i="1"/>
  <c r="R4462" i="1"/>
  <c r="Q4462" i="1"/>
  <c r="Q4464" i="1"/>
  <c r="S4464" i="1" s="1"/>
  <c r="S4504" i="1"/>
  <c r="R4448" i="1"/>
  <c r="S4448" i="1" s="1"/>
  <c r="R4512" i="1"/>
  <c r="S4512" i="1" s="1"/>
  <c r="R4279" i="1"/>
  <c r="S4279" i="1" s="1"/>
  <c r="Q3263" i="1"/>
  <c r="S3263" i="1" s="1"/>
  <c r="Q3689" i="1"/>
  <c r="Q4022" i="1"/>
  <c r="S4022" i="1" s="1"/>
  <c r="R4004" i="1"/>
  <c r="S4004" i="1" s="1"/>
  <c r="Q4122" i="1"/>
  <c r="S4122" i="1" s="1"/>
  <c r="Q4253" i="1"/>
  <c r="S4253" i="1" s="1"/>
  <c r="Q4240" i="1"/>
  <c r="R4330" i="1"/>
  <c r="S4330" i="1" s="1"/>
  <c r="S4365" i="1"/>
  <c r="R4406" i="1"/>
  <c r="Q4406" i="1"/>
  <c r="S4416" i="1"/>
  <c r="R4494" i="1"/>
  <c r="Q4494" i="1"/>
  <c r="Q4414" i="1"/>
  <c r="R4414" i="1"/>
  <c r="S4447" i="1"/>
  <c r="R4291" i="1"/>
  <c r="S4291" i="1" s="1"/>
  <c r="Q4287" i="1"/>
  <c r="S4287" i="1" s="1"/>
  <c r="Q1291" i="1"/>
  <c r="S1291" i="1" s="1"/>
  <c r="Q4105" i="1"/>
  <c r="S4105" i="1" s="1"/>
  <c r="Q3993" i="1"/>
  <c r="S3993" i="1" s="1"/>
  <c r="R4438" i="1"/>
  <c r="Q4438" i="1"/>
  <c r="Q4375" i="1"/>
  <c r="S4375" i="1" s="1"/>
  <c r="R4446" i="1"/>
  <c r="Q4446" i="1"/>
  <c r="S4511" i="1"/>
  <c r="R4311" i="1"/>
  <c r="S4311" i="1" s="1"/>
  <c r="Q2823" i="1"/>
  <c r="S2823" i="1" s="1"/>
  <c r="R3755" i="1"/>
  <c r="S3755" i="1" s="1"/>
  <c r="Q3868" i="1"/>
  <c r="S3868" i="1" s="1"/>
  <c r="Q3916" i="1"/>
  <c r="S3916" i="1" s="1"/>
  <c r="S4097" i="1"/>
  <c r="Q4092" i="1"/>
  <c r="S4092" i="1" s="1"/>
  <c r="Q4351" i="1"/>
  <c r="S4351" i="1" s="1"/>
  <c r="S4340" i="1"/>
  <c r="R4470" i="1"/>
  <c r="Q4470" i="1"/>
  <c r="Q4478" i="1"/>
  <c r="R4478" i="1"/>
  <c r="Q4331" i="1"/>
  <c r="S4331" i="1" s="1"/>
  <c r="R2437" i="1"/>
  <c r="S2437" i="1" s="1"/>
  <c r="Q2251" i="1"/>
  <c r="S2251" i="1" s="1"/>
  <c r="Q2417" i="1"/>
  <c r="S2417" i="1" s="1"/>
  <c r="S3301" i="1"/>
  <c r="Q3918" i="1"/>
  <c r="S3918" i="1" s="1"/>
  <c r="S3867" i="1"/>
  <c r="Q4044" i="1"/>
  <c r="S4044" i="1" s="1"/>
  <c r="R4128" i="1"/>
  <c r="S4128" i="1" s="1"/>
  <c r="R4502" i="1"/>
  <c r="Q4502" i="1"/>
  <c r="R4510" i="1"/>
  <c r="Q4510" i="1"/>
  <c r="R4227" i="1"/>
  <c r="S4227" i="1" s="1"/>
  <c r="Q4329" i="1"/>
  <c r="S4329" i="1" s="1"/>
  <c r="Q2641" i="1"/>
  <c r="S2641" i="1" s="1"/>
  <c r="Q2453" i="1"/>
  <c r="S2453" i="1" s="1"/>
  <c r="Q2744" i="1"/>
  <c r="S2744" i="1" s="1"/>
  <c r="R2842" i="1"/>
  <c r="S2842" i="1" s="1"/>
  <c r="Q2896" i="1"/>
  <c r="S2896" i="1" s="1"/>
  <c r="R2273" i="1"/>
  <c r="Q3973" i="1"/>
  <c r="Q4081" i="1"/>
  <c r="S4081" i="1" s="1"/>
  <c r="Q4075" i="1"/>
  <c r="S4075" i="1" s="1"/>
  <c r="S4208" i="1"/>
  <c r="Q4139" i="1"/>
  <c r="S4139" i="1" s="1"/>
  <c r="R4273" i="1"/>
  <c r="S4273" i="1" s="1"/>
  <c r="R4337" i="1"/>
  <c r="S4337" i="1" s="1"/>
  <c r="Q1649" i="1"/>
  <c r="S1649" i="1" s="1"/>
  <c r="Q2837" i="1"/>
  <c r="S2837" i="1" s="1"/>
  <c r="Q2461" i="1"/>
  <c r="S2461" i="1" s="1"/>
  <c r="R2720" i="1"/>
  <c r="S2720" i="1" s="1"/>
  <c r="Q3502" i="1"/>
  <c r="Q3210" i="1"/>
  <c r="S3210" i="1" s="1"/>
  <c r="Q3475" i="1"/>
  <c r="S3475" i="1" s="1"/>
  <c r="Q3668" i="1"/>
  <c r="S3668" i="1" s="1"/>
  <c r="R3943" i="1"/>
  <c r="S3943" i="1" s="1"/>
  <c r="R3879" i="1"/>
  <c r="S3879" i="1" s="1"/>
  <c r="Q3998" i="1"/>
  <c r="S3998" i="1" s="1"/>
  <c r="R3994" i="1"/>
  <c r="S3994" i="1" s="1"/>
  <c r="S4147" i="1"/>
  <c r="R4185" i="1"/>
  <c r="S4185" i="1" s="1"/>
  <c r="Q4241" i="1"/>
  <c r="S4241" i="1" s="1"/>
  <c r="R4369" i="1"/>
  <c r="S4369" i="1" s="1"/>
  <c r="R2600" i="1"/>
  <c r="R2256" i="1"/>
  <c r="S2256" i="1" s="1"/>
  <c r="R3477" i="1"/>
  <c r="Q2264" i="1"/>
  <c r="S2264" i="1" s="1"/>
  <c r="Q3760" i="1"/>
  <c r="S3760" i="1" s="1"/>
  <c r="Q3672" i="1"/>
  <c r="S3672" i="1" s="1"/>
  <c r="R3658" i="1"/>
  <c r="S3658" i="1" s="1"/>
  <c r="R3544" i="1"/>
  <c r="S3544" i="1" s="1"/>
  <c r="Q3965" i="1"/>
  <c r="R3975" i="1"/>
  <c r="S3975" i="1" s="1"/>
  <c r="Q3983" i="1"/>
  <c r="S3983" i="1" s="1"/>
  <c r="R4242" i="1"/>
  <c r="S4242" i="1" s="1"/>
  <c r="S4269" i="1"/>
  <c r="R4281" i="1"/>
  <c r="S4281" i="1" s="1"/>
  <c r="S4345" i="1"/>
  <c r="R2376" i="1"/>
  <c r="S2376" i="1" s="1"/>
  <c r="R2359" i="1"/>
  <c r="Q2287" i="1"/>
  <c r="S2287" i="1" s="1"/>
  <c r="R2281" i="1"/>
  <c r="R3956" i="1"/>
  <c r="S3956" i="1" s="1"/>
  <c r="Q4062" i="1"/>
  <c r="S4062" i="1" s="1"/>
  <c r="Q3870" i="1"/>
  <c r="S3870" i="1" s="1"/>
  <c r="R3929" i="1"/>
  <c r="S3929" i="1" s="1"/>
  <c r="Q3992" i="1"/>
  <c r="S3992" i="1" s="1"/>
  <c r="R4060" i="1"/>
  <c r="S4060" i="1" s="1"/>
  <c r="R4361" i="1"/>
  <c r="S4361" i="1" s="1"/>
  <c r="R2673" i="1"/>
  <c r="Q3698" i="1"/>
  <c r="S3698" i="1" s="1"/>
  <c r="Q3560" i="1"/>
  <c r="S3560" i="1" s="1"/>
  <c r="R3406" i="1"/>
  <c r="S3406" i="1" s="1"/>
  <c r="S3951" i="1"/>
  <c r="Q3659" i="1"/>
  <c r="S3659" i="1" s="1"/>
  <c r="S4127" i="1"/>
  <c r="R2805" i="1"/>
  <c r="S2805" i="1" s="1"/>
  <c r="R2599" i="1"/>
  <c r="Q2569" i="1"/>
  <c r="R4026" i="1"/>
  <c r="S4026" i="1" s="1"/>
  <c r="S4123" i="1"/>
  <c r="R4114" i="1"/>
  <c r="S4114" i="1" s="1"/>
  <c r="Q1713" i="1"/>
  <c r="R2613" i="1"/>
  <c r="R3285" i="1"/>
  <c r="S3285" i="1" s="1"/>
  <c r="Q3657" i="1"/>
  <c r="S3657" i="1" s="1"/>
  <c r="Q3228" i="1"/>
  <c r="S3228" i="1" s="1"/>
  <c r="R3515" i="1"/>
  <c r="S3515" i="1" s="1"/>
  <c r="S4024" i="1"/>
  <c r="Q4113" i="1"/>
  <c r="S4113" i="1" s="1"/>
  <c r="S4150" i="1"/>
  <c r="Q4305" i="1"/>
  <c r="R4305" i="1"/>
  <c r="R4280" i="1"/>
  <c r="Q4280" i="1"/>
  <c r="R4312" i="1"/>
  <c r="Q4312" i="1"/>
  <c r="R4344" i="1"/>
  <c r="Q4344" i="1"/>
  <c r="R4376" i="1"/>
  <c r="Q4376" i="1"/>
  <c r="R3690" i="1"/>
  <c r="R4288" i="1"/>
  <c r="Q4288" i="1"/>
  <c r="R4320" i="1"/>
  <c r="Q4320" i="1"/>
  <c r="R4352" i="1"/>
  <c r="Q4352" i="1"/>
  <c r="R4384" i="1"/>
  <c r="Q4384" i="1"/>
  <c r="S4222" i="1"/>
  <c r="Q4196" i="1"/>
  <c r="S4196" i="1" s="1"/>
  <c r="R4145" i="1"/>
  <c r="S4145" i="1" s="1"/>
  <c r="R4264" i="1"/>
  <c r="Q4264" i="1"/>
  <c r="R4296" i="1"/>
  <c r="Q4296" i="1"/>
  <c r="R4328" i="1"/>
  <c r="Q4328" i="1"/>
  <c r="R4360" i="1"/>
  <c r="Q4360" i="1"/>
  <c r="Q2213" i="1"/>
  <c r="S2213" i="1" s="1"/>
  <c r="R3982" i="1"/>
  <c r="R3991" i="1"/>
  <c r="S3991" i="1" s="1"/>
  <c r="R4027" i="1"/>
  <c r="Q1600" i="1"/>
  <c r="R3966" i="1"/>
  <c r="S3966" i="1" s="1"/>
  <c r="S3979" i="1"/>
  <c r="S4010" i="1"/>
  <c r="Q4228" i="1"/>
  <c r="S4228" i="1" s="1"/>
  <c r="S4176" i="1"/>
  <c r="R4161" i="1"/>
  <c r="S4161" i="1" s="1"/>
  <c r="R4272" i="1"/>
  <c r="Q4272" i="1"/>
  <c r="Q4304" i="1"/>
  <c r="R4304" i="1"/>
  <c r="R4336" i="1"/>
  <c r="Q4336" i="1"/>
  <c r="Q4368" i="1"/>
  <c r="R4368" i="1"/>
  <c r="R2467" i="1"/>
  <c r="R3901" i="1"/>
  <c r="S4048" i="1"/>
  <c r="R3978" i="1"/>
  <c r="S3978" i="1" s="1"/>
  <c r="S3875" i="1"/>
  <c r="S4199" i="1"/>
  <c r="R4200" i="1"/>
  <c r="S4200" i="1" s="1"/>
  <c r="Q4169" i="1"/>
  <c r="S4169" i="1" s="1"/>
  <c r="S4008" i="1"/>
  <c r="Q2397" i="1"/>
  <c r="S2397" i="1" s="1"/>
  <c r="Q3343" i="1"/>
  <c r="S3343" i="1" s="1"/>
  <c r="Q3198" i="1"/>
  <c r="S3198" i="1" s="1"/>
  <c r="Q3711" i="1"/>
  <c r="S3711" i="1" s="1"/>
  <c r="Q3690" i="1"/>
  <c r="R3699" i="1"/>
  <c r="Q3351" i="1"/>
  <c r="Q3536" i="1"/>
  <c r="S3536" i="1" s="1"/>
  <c r="R4031" i="1"/>
  <c r="S4031" i="1" s="1"/>
  <c r="Q3968" i="1"/>
  <c r="S3968" i="1" s="1"/>
  <c r="S4041" i="1"/>
  <c r="Q3109" i="1"/>
  <c r="R3069" i="1"/>
  <c r="S3069" i="1" s="1"/>
  <c r="R3214" i="1"/>
  <c r="Q3292" i="1"/>
  <c r="S3292" i="1" s="1"/>
  <c r="R3365" i="1"/>
  <c r="S3365" i="1" s="1"/>
  <c r="Q3542" i="1"/>
  <c r="S3542" i="1" s="1"/>
  <c r="Q3780" i="1"/>
  <c r="S3780" i="1" s="1"/>
  <c r="R3713" i="1"/>
  <c r="R3520" i="1"/>
  <c r="S3520" i="1" s="1"/>
  <c r="Q3809" i="1"/>
  <c r="S3809" i="1" s="1"/>
  <c r="R3799" i="1"/>
  <c r="R3745" i="1"/>
  <c r="S3745" i="1" s="1"/>
  <c r="R3763" i="1"/>
  <c r="S3763" i="1" s="1"/>
  <c r="Q3842" i="1"/>
  <c r="S3842" i="1" s="1"/>
  <c r="Q3903" i="1"/>
  <c r="S3903" i="1" s="1"/>
  <c r="R3719" i="1"/>
  <c r="S3719" i="1" s="1"/>
  <c r="R4039" i="1"/>
  <c r="S4039" i="1" s="1"/>
  <c r="Q4043" i="1"/>
  <c r="S4043" i="1" s="1"/>
  <c r="Q4090" i="1"/>
  <c r="R3906" i="1"/>
  <c r="S3906" i="1" s="1"/>
  <c r="Q4188" i="1"/>
  <c r="S4188" i="1" s="1"/>
  <c r="R4083" i="1"/>
  <c r="S4083" i="1" s="1"/>
  <c r="S4192" i="1"/>
  <c r="Q4225" i="1"/>
  <c r="S4225" i="1" s="1"/>
  <c r="R4259" i="1"/>
  <c r="Q4259" i="1"/>
  <c r="R1191" i="1"/>
  <c r="R2559" i="1"/>
  <c r="S2559" i="1" s="1"/>
  <c r="Q3202" i="1"/>
  <c r="S3202" i="1" s="1"/>
  <c r="R3276" i="1"/>
  <c r="S3276" i="1" s="1"/>
  <c r="R2889" i="1"/>
  <c r="Q3007" i="1"/>
  <c r="R2530" i="1"/>
  <c r="R2202" i="1"/>
  <c r="Q2394" i="1"/>
  <c r="R2466" i="1"/>
  <c r="Q3736" i="1"/>
  <c r="S3736" i="1" s="1"/>
  <c r="Q3682" i="1"/>
  <c r="S3682" i="1" s="1"/>
  <c r="Q3851" i="1"/>
  <c r="S3851" i="1" s="1"/>
  <c r="Q3636" i="1"/>
  <c r="S3636" i="1" s="1"/>
  <c r="Q3925" i="1"/>
  <c r="S3925" i="1" s="1"/>
  <c r="R3954" i="1"/>
  <c r="S3954" i="1" s="1"/>
  <c r="R3565" i="1"/>
  <c r="S3565" i="1" s="1"/>
  <c r="R4095" i="1"/>
  <c r="S4095" i="1" s="1"/>
  <c r="R3996" i="1"/>
  <c r="S3996" i="1" s="1"/>
  <c r="S4119" i="1"/>
  <c r="R4138" i="1"/>
  <c r="S4138" i="1" s="1"/>
  <c r="Q4194" i="1"/>
  <c r="S4194" i="1" s="1"/>
  <c r="S4115" i="1"/>
  <c r="Q3988" i="1"/>
  <c r="S3988" i="1" s="1"/>
  <c r="R4218" i="1"/>
  <c r="S4218" i="1" s="1"/>
  <c r="Q2143" i="1"/>
  <c r="S2143" i="1" s="1"/>
  <c r="Q2488" i="1"/>
  <c r="S2488" i="1" s="1"/>
  <c r="R2232" i="1"/>
  <c r="S2232" i="1" s="1"/>
  <c r="Q2335" i="1"/>
  <c r="S2335" i="1" s="1"/>
  <c r="Q2759" i="1"/>
  <c r="S2759" i="1" s="1"/>
  <c r="R2801" i="1"/>
  <c r="S2801" i="1" s="1"/>
  <c r="Q3221" i="1"/>
  <c r="S3221" i="1" s="1"/>
  <c r="R3226" i="1"/>
  <c r="S3226" i="1" s="1"/>
  <c r="R3407" i="1"/>
  <c r="S3407" i="1" s="1"/>
  <c r="Q3561" i="1"/>
  <c r="Q3808" i="1"/>
  <c r="S3808" i="1" s="1"/>
  <c r="R3471" i="1"/>
  <c r="S3471" i="1" s="1"/>
  <c r="R3319" i="1"/>
  <c r="S3319" i="1" s="1"/>
  <c r="Q3341" i="1"/>
  <c r="S3341" i="1" s="1"/>
  <c r="R3670" i="1"/>
  <c r="S3670" i="1" s="1"/>
  <c r="Q3919" i="1"/>
  <c r="S3919" i="1" s="1"/>
  <c r="Q3652" i="1"/>
  <c r="S3652" i="1" s="1"/>
  <c r="R3921" i="1"/>
  <c r="S3921" i="1" s="1"/>
  <c r="Q4059" i="1"/>
  <c r="S4059" i="1" s="1"/>
  <c r="Q4028" i="1"/>
  <c r="S4028" i="1" s="1"/>
  <c r="S4153" i="1"/>
  <c r="Q4068" i="1"/>
  <c r="S4068" i="1" s="1"/>
  <c r="Q4160" i="1"/>
  <c r="S4160" i="1" s="1"/>
  <c r="R1781" i="1"/>
  <c r="S1781" i="1" s="1"/>
  <c r="Q2747" i="1"/>
  <c r="S2747" i="1" s="1"/>
  <c r="Q2533" i="1"/>
  <c r="S2533" i="1" s="1"/>
  <c r="R2272" i="1"/>
  <c r="S2272" i="1" s="1"/>
  <c r="R2816" i="1"/>
  <c r="S2816" i="1" s="1"/>
  <c r="R3004" i="1"/>
  <c r="Q2265" i="1"/>
  <c r="S2265" i="1" s="1"/>
  <c r="Q3495" i="1"/>
  <c r="R3269" i="1"/>
  <c r="S3269" i="1" s="1"/>
  <c r="Q3492" i="1"/>
  <c r="S3492" i="1" s="1"/>
  <c r="R3841" i="1"/>
  <c r="S3841" i="1" s="1"/>
  <c r="Q3727" i="1"/>
  <c r="S3727" i="1" s="1"/>
  <c r="R3374" i="1"/>
  <c r="S3374" i="1" s="1"/>
  <c r="R3553" i="1"/>
  <c r="S3553" i="1" s="1"/>
  <c r="Q3601" i="1"/>
  <c r="Q3667" i="1"/>
  <c r="S3667" i="1" s="1"/>
  <c r="S3927" i="1"/>
  <c r="Q3853" i="1"/>
  <c r="Q3876" i="1"/>
  <c r="S3876" i="1" s="1"/>
  <c r="R3910" i="1"/>
  <c r="S3910" i="1" s="1"/>
  <c r="Q4099" i="1"/>
  <c r="S4099" i="1" s="1"/>
  <c r="Q3948" i="1"/>
  <c r="S3948" i="1" s="1"/>
  <c r="R3626" i="1"/>
  <c r="Q4063" i="1"/>
  <c r="S4063" i="1" s="1"/>
  <c r="Q3886" i="1"/>
  <c r="S3886" i="1" s="1"/>
  <c r="R4049" i="1"/>
  <c r="S4049" i="1" s="1"/>
  <c r="S4151" i="1"/>
  <c r="S4148" i="1"/>
  <c r="S3628" i="1"/>
  <c r="R2369" i="1"/>
  <c r="R2512" i="1"/>
  <c r="S2512" i="1" s="1"/>
  <c r="R2400" i="1"/>
  <c r="S2400" i="1" s="1"/>
  <c r="S2333" i="1"/>
  <c r="Q2233" i="1"/>
  <c r="S2233" i="1" s="1"/>
  <c r="R3274" i="1"/>
  <c r="S3274" i="1" s="1"/>
  <c r="Q3358" i="1"/>
  <c r="S3358" i="1" s="1"/>
  <c r="Q2509" i="1"/>
  <c r="S2509" i="1" s="1"/>
  <c r="R3412" i="1"/>
  <c r="R2648" i="1"/>
  <c r="S2648" i="1" s="1"/>
  <c r="Q3607" i="1"/>
  <c r="S3607" i="1" s="1"/>
  <c r="R3836" i="1"/>
  <c r="S3836" i="1" s="1"/>
  <c r="R3562" i="1"/>
  <c r="S3562" i="1" s="1"/>
  <c r="R3597" i="1"/>
  <c r="S3597" i="1" s="1"/>
  <c r="Q3871" i="1"/>
  <c r="Q3941" i="1"/>
  <c r="S3941" i="1" s="1"/>
  <c r="Q3892" i="1"/>
  <c r="Q4055" i="1"/>
  <c r="S4055" i="1" s="1"/>
  <c r="R4040" i="1"/>
  <c r="S4040" i="1" s="1"/>
  <c r="R4210" i="1"/>
  <c r="S4210" i="1" s="1"/>
  <c r="S4121" i="1"/>
  <c r="Q4216" i="1"/>
  <c r="R4216" i="1"/>
  <c r="R4136" i="1"/>
  <c r="Q4136" i="1"/>
  <c r="R1799" i="1"/>
  <c r="S1799" i="1" s="1"/>
  <c r="Q2535" i="1"/>
  <c r="S2535" i="1" s="1"/>
  <c r="R2587" i="1"/>
  <c r="S2587" i="1" s="1"/>
  <c r="R2917" i="1"/>
  <c r="S2917" i="1" s="1"/>
  <c r="R3282" i="1"/>
  <c r="S3282" i="1" s="1"/>
  <c r="Q3444" i="1"/>
  <c r="Q3681" i="1"/>
  <c r="S3681" i="1" s="1"/>
  <c r="R3605" i="1"/>
  <c r="S3605" i="1" s="1"/>
  <c r="Q3723" i="1"/>
  <c r="S3723" i="1" s="1"/>
  <c r="R3761" i="1"/>
  <c r="S3761" i="1" s="1"/>
  <c r="R4051" i="1"/>
  <c r="S4051" i="1" s="1"/>
  <c r="S4159" i="1"/>
  <c r="S4220" i="1"/>
  <c r="S4167" i="1"/>
  <c r="R4224" i="1"/>
  <c r="S4224" i="1" s="1"/>
  <c r="S2553" i="1"/>
  <c r="S4195" i="1"/>
  <c r="S3987" i="1"/>
  <c r="S4246" i="1"/>
  <c r="R4232" i="1"/>
  <c r="S4232" i="1" s="1"/>
  <c r="Q2787" i="1"/>
  <c r="S2787" i="1" s="1"/>
  <c r="R3125" i="1"/>
  <c r="S3125" i="1" s="1"/>
  <c r="Q3286" i="1"/>
  <c r="S3286" i="1" s="1"/>
  <c r="R3391" i="1"/>
  <c r="Q3213" i="1"/>
  <c r="S3213" i="1" s="1"/>
  <c r="Q2541" i="1"/>
  <c r="S2541" i="1" s="1"/>
  <c r="Q2914" i="1"/>
  <c r="R3043" i="1"/>
  <c r="R3191" i="1"/>
  <c r="S3191" i="1" s="1"/>
  <c r="R3584" i="1"/>
  <c r="S3584" i="1" s="1"/>
  <c r="Q3714" i="1"/>
  <c r="S3714" i="1" s="1"/>
  <c r="Q3783" i="1"/>
  <c r="S3783" i="1" s="1"/>
  <c r="Q3596" i="1"/>
  <c r="S3596" i="1" s="1"/>
  <c r="Q3855" i="1"/>
  <c r="S3855" i="1" s="1"/>
  <c r="Q3421" i="1"/>
  <c r="S3421" i="1" s="1"/>
  <c r="R4065" i="1"/>
  <c r="S4065" i="1" s="1"/>
  <c r="R3335" i="1"/>
  <c r="S3335" i="1" s="1"/>
  <c r="R4249" i="1"/>
  <c r="S4249" i="1" s="1"/>
  <c r="R4250" i="1"/>
  <c r="S4250" i="1" s="1"/>
  <c r="Q2431" i="1"/>
  <c r="S2431" i="1" s="1"/>
  <c r="R2360" i="1"/>
  <c r="S2360" i="1" s="1"/>
  <c r="R2241" i="1"/>
  <c r="Q2211" i="1"/>
  <c r="S2211" i="1" s="1"/>
  <c r="Q2537" i="1"/>
  <c r="S2537" i="1" s="1"/>
  <c r="Q2906" i="1"/>
  <c r="S2906" i="1" s="1"/>
  <c r="Q3316" i="1"/>
  <c r="Q3396" i="1"/>
  <c r="Q2843" i="1"/>
  <c r="R3091" i="1"/>
  <c r="S3091" i="1" s="1"/>
  <c r="Q3300" i="1"/>
  <c r="Q2203" i="1"/>
  <c r="Q3615" i="1"/>
  <c r="S3615" i="1" s="1"/>
  <c r="Q3843" i="1"/>
  <c r="S3843" i="1" s="1"/>
  <c r="R3757" i="1"/>
  <c r="Q4003" i="1"/>
  <c r="S4003" i="1" s="1"/>
  <c r="R4012" i="1"/>
  <c r="S4012" i="1" s="1"/>
  <c r="Q4172" i="1"/>
  <c r="S4172" i="1" s="1"/>
  <c r="R4166" i="1"/>
  <c r="S4166" i="1" s="1"/>
  <c r="R4226" i="1"/>
  <c r="S4226" i="1" s="1"/>
  <c r="Q1340" i="1"/>
  <c r="S1340" i="1" s="1"/>
  <c r="R2603" i="1"/>
  <c r="S2603" i="1" s="1"/>
  <c r="Q3133" i="1"/>
  <c r="S3133" i="1" s="1"/>
  <c r="Q2347" i="1"/>
  <c r="S2347" i="1" s="1"/>
  <c r="Q3278" i="1"/>
  <c r="S3278" i="1" s="1"/>
  <c r="R3437" i="1"/>
  <c r="S3437" i="1" s="1"/>
  <c r="R3555" i="1"/>
  <c r="S3555" i="1" s="1"/>
  <c r="R2856" i="1"/>
  <c r="S2856" i="1" s="1"/>
  <c r="R3721" i="1"/>
  <c r="R3840" i="1"/>
  <c r="S3939" i="1"/>
  <c r="R3976" i="1"/>
  <c r="R4058" i="1"/>
  <c r="S4058" i="1" s="1"/>
  <c r="Q4177" i="1"/>
  <c r="S4177" i="1" s="1"/>
  <c r="R4257" i="1"/>
  <c r="S4257" i="1" s="1"/>
  <c r="Q4258" i="1"/>
  <c r="S4258" i="1" s="1"/>
  <c r="S2320" i="1"/>
  <c r="R2480" i="1"/>
  <c r="S2480" i="1" s="1"/>
  <c r="Q2392" i="1"/>
  <c r="S2392" i="1" s="1"/>
  <c r="Q3241" i="1"/>
  <c r="S3241" i="1" s="1"/>
  <c r="R3222" i="1"/>
  <c r="S3222" i="1" s="1"/>
  <c r="Q3608" i="1"/>
  <c r="S3608" i="1" s="1"/>
  <c r="Q3547" i="1"/>
  <c r="S3547" i="1" s="1"/>
  <c r="R3564" i="1"/>
  <c r="S3564" i="1" s="1"/>
  <c r="R3946" i="1"/>
  <c r="S3946" i="1" s="1"/>
  <c r="Q4107" i="1"/>
  <c r="S4107" i="1" s="1"/>
  <c r="Q4079" i="1"/>
  <c r="S4079" i="1" s="1"/>
  <c r="R4100" i="1"/>
  <c r="R4202" i="1"/>
  <c r="S4202" i="1" s="1"/>
  <c r="R4214" i="1"/>
  <c r="S4214" i="1" s="1"/>
  <c r="R4146" i="1"/>
  <c r="Q4146" i="1"/>
  <c r="R4162" i="1"/>
  <c r="S4162" i="1" s="1"/>
  <c r="R4234" i="1"/>
  <c r="S4234" i="1" s="1"/>
  <c r="R4178" i="1"/>
  <c r="Q4178" i="1"/>
  <c r="R2113" i="1"/>
  <c r="S2113" i="1" s="1"/>
  <c r="R2693" i="1"/>
  <c r="S2693" i="1" s="1"/>
  <c r="Q3395" i="1"/>
  <c r="R3277" i="1"/>
  <c r="Q2209" i="1"/>
  <c r="S2209" i="1" s="1"/>
  <c r="R3450" i="1"/>
  <c r="S3450" i="1" s="1"/>
  <c r="Q3791" i="1"/>
  <c r="S3791" i="1" s="1"/>
  <c r="S3255" i="1"/>
  <c r="R3460" i="1"/>
  <c r="S3460" i="1" s="1"/>
  <c r="R4071" i="1"/>
  <c r="S4071" i="1" s="1"/>
  <c r="Q4027" i="1"/>
  <c r="Q3898" i="1"/>
  <c r="S3898" i="1" s="1"/>
  <c r="R4154" i="1"/>
  <c r="Q4154" i="1"/>
  <c r="R4236" i="1"/>
  <c r="S4236" i="1" s="1"/>
  <c r="S3627" i="1"/>
  <c r="Q2104" i="1"/>
  <c r="Q2671" i="1"/>
  <c r="S2671" i="1" s="1"/>
  <c r="Q3175" i="1"/>
  <c r="Q3575" i="1"/>
  <c r="S3575" i="1" s="1"/>
  <c r="Q3576" i="1"/>
  <c r="S3576" i="1" s="1"/>
  <c r="Q3942" i="1"/>
  <c r="S3942" i="1" s="1"/>
  <c r="S4074" i="1"/>
  <c r="S4140" i="1"/>
  <c r="S4132" i="1"/>
  <c r="R3995" i="1"/>
  <c r="R2616" i="1"/>
  <c r="R2217" i="1"/>
  <c r="S2217" i="1" s="1"/>
  <c r="S3279" i="1"/>
  <c r="Q3826" i="1"/>
  <c r="S3826" i="1" s="1"/>
  <c r="S4064" i="1"/>
  <c r="S4207" i="1"/>
  <c r="R3986" i="1"/>
  <c r="S3986" i="1" s="1"/>
  <c r="S4111" i="1"/>
  <c r="S4050" i="1"/>
  <c r="Q2815" i="1"/>
  <c r="S2815" i="1" s="1"/>
  <c r="S2728" i="1"/>
  <c r="R2490" i="1"/>
  <c r="S2490" i="1" s="1"/>
  <c r="R2633" i="1"/>
  <c r="S2633" i="1" s="1"/>
  <c r="Q3196" i="1"/>
  <c r="Q3498" i="1"/>
  <c r="S3498" i="1" s="1"/>
  <c r="R3642" i="1"/>
  <c r="S3642" i="1" s="1"/>
  <c r="Q3752" i="1"/>
  <c r="S3752" i="1" s="1"/>
  <c r="R3673" i="1"/>
  <c r="S3673" i="1" s="1"/>
  <c r="Q3578" i="1"/>
  <c r="S3578" i="1" s="1"/>
  <c r="Q3624" i="1"/>
  <c r="S3624" i="1" s="1"/>
  <c r="Q3869" i="1"/>
  <c r="S3869" i="1" s="1"/>
  <c r="Q3610" i="1"/>
  <c r="S3610" i="1" s="1"/>
  <c r="Q3884" i="1"/>
  <c r="S3884" i="1" s="1"/>
  <c r="S4086" i="1"/>
  <c r="Q4078" i="1"/>
  <c r="S4078" i="1" s="1"/>
  <c r="Q3922" i="1"/>
  <c r="S3922" i="1" s="1"/>
  <c r="Q4001" i="1"/>
  <c r="S4001" i="1" s="1"/>
  <c r="Q4198" i="1"/>
  <c r="R4198" i="1"/>
  <c r="Q2685" i="1"/>
  <c r="S2685" i="1" s="1"/>
  <c r="Q2861" i="1"/>
  <c r="S2861" i="1" s="1"/>
  <c r="R3399" i="1"/>
  <c r="S3399" i="1" s="1"/>
  <c r="R3779" i="1"/>
  <c r="S3779" i="1" s="1"/>
  <c r="Q3612" i="1"/>
  <c r="S3612" i="1" s="1"/>
  <c r="Q3932" i="1"/>
  <c r="S3932" i="1" s="1"/>
  <c r="R3937" i="1"/>
  <c r="S3937" i="1" s="1"/>
  <c r="R4087" i="1"/>
  <c r="S4087" i="1" s="1"/>
  <c r="Q4017" i="1"/>
  <c r="S4017" i="1" s="1"/>
  <c r="Q4182" i="1"/>
  <c r="R4182" i="1"/>
  <c r="R1088" i="1"/>
  <c r="S1088" i="1" s="1"/>
  <c r="Q2504" i="1"/>
  <c r="R2719" i="1"/>
  <c r="S2719" i="1" s="1"/>
  <c r="R2355" i="1"/>
  <c r="S2355" i="1" s="1"/>
  <c r="R2761" i="1"/>
  <c r="S2761" i="1" s="1"/>
  <c r="Q3414" i="1"/>
  <c r="S3414" i="1" s="1"/>
  <c r="Q3500" i="1"/>
  <c r="S3500" i="1" s="1"/>
  <c r="R3381" i="1"/>
  <c r="S3381" i="1" s="1"/>
  <c r="S3606" i="1"/>
  <c r="Q3924" i="1"/>
  <c r="R3970" i="1"/>
  <c r="S3970" i="1" s="1"/>
  <c r="S4025" i="1"/>
  <c r="S4186" i="1"/>
  <c r="Q1329" i="1"/>
  <c r="Q2336" i="1"/>
  <c r="S2336" i="1" s="1"/>
  <c r="R3294" i="1"/>
  <c r="S3294" i="1" s="1"/>
  <c r="Q3389" i="1"/>
  <c r="S3389" i="1" s="1"/>
  <c r="Q3619" i="1"/>
  <c r="S3619" i="1" s="1"/>
  <c r="R3284" i="1"/>
  <c r="R3611" i="1"/>
  <c r="S3611" i="1" s="1"/>
  <c r="Q3811" i="1"/>
  <c r="S3811" i="1" s="1"/>
  <c r="R3357" i="1"/>
  <c r="S3357" i="1" s="1"/>
  <c r="Q3935" i="1"/>
  <c r="S3935" i="1" s="1"/>
  <c r="Q3388" i="1"/>
  <c r="Q3778" i="1"/>
  <c r="S3778" i="1" s="1"/>
  <c r="S4038" i="1"/>
  <c r="R4015" i="1"/>
  <c r="S4015" i="1" s="1"/>
  <c r="Q3985" i="1"/>
  <c r="S4143" i="1"/>
  <c r="S4180" i="1"/>
  <c r="S4183" i="1"/>
  <c r="S4175" i="1"/>
  <c r="Q2751" i="1"/>
  <c r="S2751" i="1" s="1"/>
  <c r="R2215" i="1"/>
  <c r="R3093" i="1"/>
  <c r="S3093" i="1" s="1"/>
  <c r="Q3445" i="1"/>
  <c r="Q3462" i="1"/>
  <c r="S3462" i="1" s="1"/>
  <c r="Q3585" i="1"/>
  <c r="S3585" i="1" s="1"/>
  <c r="S4047" i="1"/>
  <c r="Q4070" i="1"/>
  <c r="S4070" i="1" s="1"/>
  <c r="R3938" i="1"/>
  <c r="S3938" i="1" s="1"/>
  <c r="Q4073" i="1"/>
  <c r="S4073" i="1" s="1"/>
  <c r="S3907" i="1"/>
  <c r="Q3995" i="1"/>
  <c r="Q4142" i="1"/>
  <c r="R4142" i="1"/>
  <c r="Q4126" i="1"/>
  <c r="R4126" i="1"/>
  <c r="Q1968" i="1"/>
  <c r="S1968" i="1" s="1"/>
  <c r="R2506" i="1"/>
  <c r="S2506" i="1" s="1"/>
  <c r="Q2275" i="1"/>
  <c r="S2275" i="1" s="1"/>
  <c r="R2592" i="1"/>
  <c r="S2592" i="1" s="1"/>
  <c r="R3156" i="1"/>
  <c r="S3156" i="1" s="1"/>
  <c r="Q2395" i="1"/>
  <c r="S2395" i="1" s="1"/>
  <c r="R3454" i="1"/>
  <c r="R3569" i="1"/>
  <c r="S3569" i="1" s="1"/>
  <c r="R3959" i="1"/>
  <c r="S3959" i="1" s="1"/>
  <c r="R3961" i="1"/>
  <c r="S3961" i="1" s="1"/>
  <c r="Q4014" i="1"/>
  <c r="S4014" i="1" s="1"/>
  <c r="S4089" i="1"/>
  <c r="Q4134" i="1"/>
  <c r="R4134" i="1"/>
  <c r="Q4110" i="1"/>
  <c r="R4110" i="1"/>
  <c r="S4230" i="1"/>
  <c r="R3356" i="1"/>
  <c r="S3356" i="1" s="1"/>
  <c r="Q3530" i="1"/>
  <c r="S3530" i="1" s="1"/>
  <c r="Q3604" i="1"/>
  <c r="S3604" i="1" s="1"/>
  <c r="Q3787" i="1"/>
  <c r="S3787" i="1" s="1"/>
  <c r="R3430" i="1"/>
  <c r="S3430" i="1" s="1"/>
  <c r="Q3816" i="1"/>
  <c r="S3816" i="1" s="1"/>
  <c r="R3864" i="1"/>
  <c r="S4235" i="1"/>
  <c r="S4204" i="1"/>
  <c r="Q4206" i="1"/>
  <c r="R4206" i="1"/>
  <c r="Q4190" i="1"/>
  <c r="R4190" i="1"/>
  <c r="Q4118" i="1"/>
  <c r="R4118" i="1"/>
  <c r="S4131" i="1"/>
  <c r="R4133" i="1"/>
  <c r="Q4133" i="1"/>
  <c r="R4197" i="1"/>
  <c r="Q4197" i="1"/>
  <c r="R2193" i="1"/>
  <c r="R3208" i="1"/>
  <c r="R4141" i="1"/>
  <c r="Q4141" i="1"/>
  <c r="R4205" i="1"/>
  <c r="Q4205" i="1"/>
  <c r="R2907" i="1"/>
  <c r="Q3687" i="1"/>
  <c r="R3985" i="1"/>
  <c r="R4149" i="1"/>
  <c r="Q4149" i="1"/>
  <c r="R4213" i="1"/>
  <c r="Q4213" i="1"/>
  <c r="R4157" i="1"/>
  <c r="Q4157" i="1"/>
  <c r="R4221" i="1"/>
  <c r="Q4221" i="1"/>
  <c r="Q2577" i="1"/>
  <c r="Q3363" i="1"/>
  <c r="S3363" i="1" s="1"/>
  <c r="S4030" i="1"/>
  <c r="S4023" i="1"/>
  <c r="R3912" i="1"/>
  <c r="R4165" i="1"/>
  <c r="Q4165" i="1"/>
  <c r="R4229" i="1"/>
  <c r="Q4229" i="1"/>
  <c r="R4102" i="1"/>
  <c r="S4102" i="1" s="1"/>
  <c r="R4109" i="1"/>
  <c r="Q4109" i="1"/>
  <c r="R4173" i="1"/>
  <c r="Q4173" i="1"/>
  <c r="S4116" i="1"/>
  <c r="R4033" i="1"/>
  <c r="S4033" i="1" s="1"/>
  <c r="R3691" i="1"/>
  <c r="S3691" i="1" s="1"/>
  <c r="R4117" i="1"/>
  <c r="Q4117" i="1"/>
  <c r="R4181" i="1"/>
  <c r="Q4181" i="1"/>
  <c r="S4215" i="1"/>
  <c r="S3953" i="1"/>
  <c r="R4125" i="1"/>
  <c r="Q4125" i="1"/>
  <c r="R4189" i="1"/>
  <c r="Q4189" i="1"/>
  <c r="S4124" i="1"/>
  <c r="S4135" i="1"/>
  <c r="S4164" i="1"/>
  <c r="S4156" i="1"/>
  <c r="Q2223" i="1"/>
  <c r="S2223" i="1" s="1"/>
  <c r="R2249" i="1"/>
  <c r="S2249" i="1" s="1"/>
  <c r="Q2450" i="1"/>
  <c r="Q3262" i="1"/>
  <c r="S3262" i="1" s="1"/>
  <c r="R3439" i="1"/>
  <c r="S3439" i="1" s="1"/>
  <c r="Q2416" i="1"/>
  <c r="S2416" i="1" s="1"/>
  <c r="Q3514" i="1"/>
  <c r="S3514" i="1" s="1"/>
  <c r="Q3832" i="1"/>
  <c r="Q3648" i="1"/>
  <c r="S3648" i="1" s="1"/>
  <c r="R3688" i="1"/>
  <c r="S3688" i="1" s="1"/>
  <c r="Q3933" i="1"/>
  <c r="S3933" i="1" s="1"/>
  <c r="S3656" i="1"/>
  <c r="Q3733" i="1"/>
  <c r="R3817" i="1"/>
  <c r="Q3594" i="1"/>
  <c r="R3388" i="1"/>
  <c r="Q3503" i="1"/>
  <c r="S3503" i="1" s="1"/>
  <c r="R3349" i="1"/>
  <c r="S3349" i="1" s="1"/>
  <c r="Q3603" i="1"/>
  <c r="Q3220" i="1"/>
  <c r="S3220" i="1" s="1"/>
  <c r="R3720" i="1"/>
  <c r="S3720" i="1" s="1"/>
  <c r="Q2163" i="1"/>
  <c r="S2163" i="1" s="1"/>
  <c r="R3094" i="1"/>
  <c r="R2547" i="1"/>
  <c r="S2547" i="1" s="1"/>
  <c r="R3117" i="1"/>
  <c r="S3117" i="1" s="1"/>
  <c r="R2963" i="1"/>
  <c r="Q3107" i="1"/>
  <c r="R3753" i="1"/>
  <c r="S3753" i="1" s="1"/>
  <c r="S3738" i="1"/>
  <c r="R3600" i="1"/>
  <c r="S3600" i="1" s="1"/>
  <c r="Q3522" i="1"/>
  <c r="S3522" i="1" s="1"/>
  <c r="R4046" i="1"/>
  <c r="S4046" i="1" s="1"/>
  <c r="R2166" i="1"/>
  <c r="S2166" i="1" s="1"/>
  <c r="R2394" i="1"/>
  <c r="Q2466" i="1"/>
  <c r="R3625" i="1"/>
  <c r="S3625" i="1" s="1"/>
  <c r="R3537" i="1"/>
  <c r="S3537" i="1" s="1"/>
  <c r="R3595" i="1"/>
  <c r="Q3894" i="1"/>
  <c r="S3894" i="1" s="1"/>
  <c r="R3958" i="1"/>
  <c r="S3958" i="1" s="1"/>
  <c r="Q2817" i="1"/>
  <c r="S2817" i="1" s="1"/>
  <c r="Q2202" i="1"/>
  <c r="S2202" i="1" s="1"/>
  <c r="Q2260" i="1"/>
  <c r="S2260" i="1" s="1"/>
  <c r="R3162" i="1"/>
  <c r="S3162" i="1" s="1"/>
  <c r="Q3423" i="1"/>
  <c r="S3423" i="1" s="1"/>
  <c r="R3695" i="1"/>
  <c r="S3695" i="1" s="1"/>
  <c r="R3566" i="1"/>
  <c r="R3920" i="1"/>
  <c r="R3860" i="1"/>
  <c r="S3860" i="1" s="1"/>
  <c r="R1529" i="1"/>
  <c r="S1529" i="1" s="1"/>
  <c r="R2689" i="1"/>
  <c r="R2777" i="1"/>
  <c r="S2777" i="1" s="1"/>
  <c r="Q2521" i="1"/>
  <c r="S2521" i="1" s="1"/>
  <c r="R3370" i="1"/>
  <c r="S3940" i="1"/>
  <c r="S4016" i="1"/>
  <c r="R4108" i="1"/>
  <c r="S4108" i="1" s="1"/>
  <c r="Q2195" i="1"/>
  <c r="S2195" i="1" s="1"/>
  <c r="Q2629" i="1"/>
  <c r="S2629" i="1" s="1"/>
  <c r="Q2909" i="1"/>
  <c r="S2909" i="1" s="1"/>
  <c r="Q3494" i="1"/>
  <c r="S3494" i="1" s="1"/>
  <c r="R3447" i="1"/>
  <c r="S3447" i="1" s="1"/>
  <c r="R3730" i="1"/>
  <c r="S3730" i="1" s="1"/>
  <c r="R2721" i="1"/>
  <c r="S2721" i="1" s="1"/>
  <c r="Q2323" i="1"/>
  <c r="S2323" i="1" s="1"/>
  <c r="R2483" i="1"/>
  <c r="Q2963" i="1"/>
  <c r="Q2783" i="1"/>
  <c r="S2783" i="1" s="1"/>
  <c r="Q2373" i="1"/>
  <c r="S2373" i="1" s="1"/>
  <c r="Q3386" i="1"/>
  <c r="S3386" i="1" s="1"/>
  <c r="S3455" i="1"/>
  <c r="S3579" i="1"/>
  <c r="Q3635" i="1"/>
  <c r="S3635" i="1" s="1"/>
  <c r="R3493" i="1"/>
  <c r="R2577" i="1"/>
  <c r="R2325" i="1"/>
  <c r="S2325" i="1" s="1"/>
  <c r="Q2585" i="1"/>
  <c r="S2585" i="1" s="1"/>
  <c r="Q2407" i="1"/>
  <c r="S2407" i="1" s="1"/>
  <c r="R2954" i="1"/>
  <c r="S2954" i="1" s="1"/>
  <c r="Q2891" i="1"/>
  <c r="S2891" i="1" s="1"/>
  <c r="Q2827" i="1"/>
  <c r="S2827" i="1" s="1"/>
  <c r="Q2424" i="1"/>
  <c r="S2424" i="1" s="1"/>
  <c r="R3438" i="1"/>
  <c r="S3438" i="1" s="1"/>
  <c r="R3350" i="1"/>
  <c r="S3350" i="1" s="1"/>
  <c r="R3363" i="1"/>
  <c r="R3327" i="1"/>
  <c r="Q3322" i="1"/>
  <c r="S3322" i="1" s="1"/>
  <c r="Q3651" i="1"/>
  <c r="S3651" i="1" s="1"/>
  <c r="R3825" i="1"/>
  <c r="S3825" i="1" s="1"/>
  <c r="R3543" i="1"/>
  <c r="Q1614" i="1"/>
  <c r="S1614" i="1" s="1"/>
  <c r="R2570" i="1"/>
  <c r="S2570" i="1" s="1"/>
  <c r="Q2439" i="1"/>
  <c r="R3007" i="1"/>
  <c r="Q2530" i="1"/>
  <c r="R3795" i="1"/>
  <c r="R3733" i="1"/>
  <c r="Q3864" i="1"/>
  <c r="R2776" i="1"/>
  <c r="S2776" i="1" s="1"/>
  <c r="R2210" i="1"/>
  <c r="Q2821" i="1"/>
  <c r="S2821" i="1" s="1"/>
  <c r="Q2907" i="1"/>
  <c r="Q2489" i="1"/>
  <c r="S2489" i="1" s="1"/>
  <c r="R3382" i="1"/>
  <c r="S3382" i="1" s="1"/>
  <c r="Q2498" i="1"/>
  <c r="R3207" i="1"/>
  <c r="S3207" i="1" s="1"/>
  <c r="S3712" i="1"/>
  <c r="Q3909" i="1"/>
  <c r="S3909" i="1" s="1"/>
  <c r="Q1490" i="1"/>
  <c r="S1490" i="1" s="1"/>
  <c r="Q2645" i="1"/>
  <c r="Q2261" i="1"/>
  <c r="S2261" i="1" s="1"/>
  <c r="Q2663" i="1"/>
  <c r="S2663" i="1" s="1"/>
  <c r="R2829" i="1"/>
  <c r="S2829" i="1" s="1"/>
  <c r="Q3478" i="1"/>
  <c r="S3478" i="1" s="1"/>
  <c r="S3405" i="1"/>
  <c r="Q3817" i="1"/>
  <c r="Q3847" i="1"/>
  <c r="S3847" i="1" s="1"/>
  <c r="R3893" i="1"/>
  <c r="S3893" i="1" s="1"/>
  <c r="R3881" i="1"/>
  <c r="S3881" i="1" s="1"/>
  <c r="S3572" i="1"/>
  <c r="S3293" i="1"/>
  <c r="R2266" i="1"/>
  <c r="S2266" i="1" s="1"/>
  <c r="Q2472" i="1"/>
  <c r="S2472" i="1" s="1"/>
  <c r="R2772" i="1"/>
  <c r="S2772" i="1" s="1"/>
  <c r="R2315" i="1"/>
  <c r="S2315" i="1" s="1"/>
  <c r="Q2978" i="1"/>
  <c r="R3849" i="1"/>
  <c r="S3849" i="1" s="1"/>
  <c r="Q3545" i="1"/>
  <c r="S3545" i="1" s="1"/>
  <c r="Q2327" i="1"/>
  <c r="S2327" i="1" s="1"/>
  <c r="R2949" i="1"/>
  <c r="S2949" i="1" s="1"/>
  <c r="S2329" i="1"/>
  <c r="Q3071" i="1"/>
  <c r="R3159" i="1"/>
  <c r="R3188" i="1"/>
  <c r="S3188" i="1" s="1"/>
  <c r="Q2579" i="1"/>
  <c r="S3618" i="1"/>
  <c r="R3655" i="1"/>
  <c r="S3655" i="1" s="1"/>
  <c r="Q3508" i="1"/>
  <c r="R3272" i="1"/>
  <c r="S3892" i="1"/>
  <c r="Q2303" i="1"/>
  <c r="R2632" i="1"/>
  <c r="S2632" i="1" s="1"/>
  <c r="Q2730" i="1"/>
  <c r="S2730" i="1" s="1"/>
  <c r="Q2581" i="1"/>
  <c r="S2581" i="1" s="1"/>
  <c r="R3123" i="1"/>
  <c r="Q2531" i="1"/>
  <c r="Q3731" i="1"/>
  <c r="S3731" i="1" s="1"/>
  <c r="Q3587" i="1"/>
  <c r="S3587" i="1" s="1"/>
  <c r="Q3890" i="1"/>
  <c r="S3890" i="1" s="1"/>
  <c r="R1509" i="1"/>
  <c r="S1509" i="1" s="1"/>
  <c r="R2545" i="1"/>
  <c r="S2545" i="1" s="1"/>
  <c r="S2729" i="1"/>
  <c r="R2687" i="1"/>
  <c r="S2687" i="1" s="1"/>
  <c r="Q2651" i="1"/>
  <c r="S2651" i="1" s="1"/>
  <c r="R3170" i="1"/>
  <c r="S3170" i="1" s="1"/>
  <c r="R3487" i="1"/>
  <c r="S3487" i="1" s="1"/>
  <c r="S3501" i="1"/>
  <c r="R3234" i="1"/>
  <c r="S3234" i="1" s="1"/>
  <c r="R3194" i="1"/>
  <c r="S3194" i="1" s="1"/>
  <c r="Q3775" i="1"/>
  <c r="S3775" i="1" s="1"/>
  <c r="R3634" i="1"/>
  <c r="S3634" i="1" s="1"/>
  <c r="R3679" i="1"/>
  <c r="S3679" i="1" s="1"/>
  <c r="Q2677" i="1"/>
  <c r="S2677" i="1" s="1"/>
  <c r="R2705" i="1"/>
  <c r="R2825" i="1"/>
  <c r="S2825" i="1" s="1"/>
  <c r="R3027" i="1"/>
  <c r="S3027" i="1" s="1"/>
  <c r="R2481" i="1"/>
  <c r="S2481" i="1" s="1"/>
  <c r="R2739" i="1"/>
  <c r="S2739" i="1" s="1"/>
  <c r="Q2567" i="1"/>
  <c r="S2567" i="1" s="1"/>
  <c r="Q2893" i="1"/>
  <c r="Q3486" i="1"/>
  <c r="S3486" i="1" s="1"/>
  <c r="Q3526" i="1"/>
  <c r="Q3617" i="1"/>
  <c r="S3617" i="1" s="1"/>
  <c r="S3533" i="1"/>
  <c r="Q3626" i="1"/>
  <c r="Q3848" i="1"/>
  <c r="S3848" i="1" s="1"/>
  <c r="S3883" i="1"/>
  <c r="Q2440" i="1"/>
  <c r="S2440" i="1" s="1"/>
  <c r="R2543" i="1"/>
  <c r="S2543" i="1" s="1"/>
  <c r="Q2258" i="1"/>
  <c r="S2258" i="1" s="1"/>
  <c r="R2557" i="1"/>
  <c r="S2557" i="1" s="1"/>
  <c r="R2914" i="1"/>
  <c r="R3002" i="1"/>
  <c r="R3315" i="1"/>
  <c r="R3807" i="1"/>
  <c r="S3807" i="1" s="1"/>
  <c r="R3238" i="1"/>
  <c r="S3238" i="1" s="1"/>
  <c r="R3630" i="1"/>
  <c r="Q3372" i="1"/>
  <c r="Q2019" i="1"/>
  <c r="S2019" i="1" s="1"/>
  <c r="Q2703" i="1"/>
  <c r="S2703" i="1" s="1"/>
  <c r="R2378" i="1"/>
  <c r="Q2640" i="1"/>
  <c r="S2640" i="1" s="1"/>
  <c r="R2735" i="1"/>
  <c r="S2735" i="1" s="1"/>
  <c r="Q2304" i="1"/>
  <c r="S2304" i="1" s="1"/>
  <c r="S3271" i="1"/>
  <c r="R3422" i="1"/>
  <c r="S3422" i="1" s="1"/>
  <c r="R2833" i="1"/>
  <c r="S2833" i="1" s="1"/>
  <c r="R2539" i="1"/>
  <c r="S2539" i="1" s="1"/>
  <c r="Q2869" i="1"/>
  <c r="R2619" i="1"/>
  <c r="S2619" i="1" s="1"/>
  <c r="Q3364" i="1"/>
  <c r="S3364" i="1" s="1"/>
  <c r="Q3313" i="1"/>
  <c r="S3313" i="1" s="1"/>
  <c r="R3204" i="1"/>
  <c r="Q3599" i="1"/>
  <c r="S3599" i="1" s="1"/>
  <c r="R3633" i="1"/>
  <c r="S3633" i="1" s="1"/>
  <c r="Q3637" i="1"/>
  <c r="S3637" i="1" s="1"/>
  <c r="Q3912" i="1"/>
  <c r="S4000" i="1"/>
  <c r="S4036" i="1"/>
  <c r="S4090" i="1"/>
  <c r="R2255" i="1"/>
  <c r="S2255" i="1" s="1"/>
  <c r="R2656" i="1"/>
  <c r="S2656" i="1" s="1"/>
  <c r="R3082" i="1"/>
  <c r="S3082" i="1" s="1"/>
  <c r="S3469" i="1"/>
  <c r="R2850" i="1"/>
  <c r="R2978" i="1"/>
  <c r="R3018" i="1"/>
  <c r="Q3734" i="1"/>
  <c r="S3734" i="1" s="1"/>
  <c r="Q3880" i="1"/>
  <c r="Q3976" i="1"/>
  <c r="S3976" i="1" s="1"/>
  <c r="Q2594" i="1"/>
  <c r="Q3566" i="1"/>
  <c r="Q3267" i="1"/>
  <c r="S3245" i="1"/>
  <c r="Q2918" i="1"/>
  <c r="S3833" i="1"/>
  <c r="Q2273" i="1"/>
  <c r="Q2279" i="1"/>
  <c r="R2263" i="1"/>
  <c r="R3960" i="1"/>
  <c r="S3960" i="1" s="1"/>
  <c r="R3974" i="1"/>
  <c r="S3974" i="1" s="1"/>
  <c r="S3947" i="1"/>
  <c r="Q3926" i="1"/>
  <c r="S3926" i="1" s="1"/>
  <c r="S2457" i="1"/>
  <c r="R2427" i="1"/>
  <c r="S2427" i="1" s="1"/>
  <c r="R3758" i="1"/>
  <c r="S3965" i="1"/>
  <c r="S3853" i="1"/>
  <c r="R3888" i="1"/>
  <c r="Q3936" i="1"/>
  <c r="S3706" i="1"/>
  <c r="S3982" i="1"/>
  <c r="R2267" i="1"/>
  <c r="S2267" i="1" s="1"/>
  <c r="R2298" i="1"/>
  <c r="S2298" i="1" s="1"/>
  <c r="Q2667" i="1"/>
  <c r="S2667" i="1" s="1"/>
  <c r="Q3259" i="1"/>
  <c r="R3291" i="1"/>
  <c r="Q3355" i="1"/>
  <c r="R2843" i="1"/>
  <c r="Q2931" i="1"/>
  <c r="Q3507" i="1"/>
  <c r="S3507" i="1" s="1"/>
  <c r="S3647" i="1"/>
  <c r="S3311" i="1"/>
  <c r="Q3776" i="1"/>
  <c r="S3776" i="1" s="1"/>
  <c r="R3885" i="1"/>
  <c r="R3896" i="1"/>
  <c r="Q3944" i="1"/>
  <c r="R3362" i="1"/>
  <c r="Q3362" i="1"/>
  <c r="Q2497" i="1"/>
  <c r="S2497" i="1" s="1"/>
  <c r="R2442" i="1"/>
  <c r="S2442" i="1" s="1"/>
  <c r="Q3377" i="1"/>
  <c r="S3377" i="1" s="1"/>
  <c r="R3243" i="1"/>
  <c r="Q3243" i="1"/>
  <c r="R2706" i="1"/>
  <c r="Q2706" i="1"/>
  <c r="R2655" i="1"/>
  <c r="Q2655" i="1"/>
  <c r="R2712" i="1"/>
  <c r="Q2712" i="1"/>
  <c r="S3699" i="1"/>
  <c r="R2311" i="1"/>
  <c r="S2311" i="1" s="1"/>
  <c r="R2225" i="1"/>
  <c r="Q2225" i="1"/>
  <c r="Q3759" i="1"/>
  <c r="S3759" i="1" s="1"/>
  <c r="R3532" i="1"/>
  <c r="Q3532" i="1"/>
  <c r="Q2755" i="1"/>
  <c r="R2755" i="1"/>
  <c r="Q2449" i="1"/>
  <c r="S2449" i="1" s="1"/>
  <c r="Q2332" i="1"/>
  <c r="S2332" i="1" s="1"/>
  <c r="R2802" i="1"/>
  <c r="S2802" i="1" s="1"/>
  <c r="Q2647" i="1"/>
  <c r="S2647" i="1" s="1"/>
  <c r="Q1805" i="1"/>
  <c r="S1805" i="1" s="1"/>
  <c r="Q2785" i="1"/>
  <c r="S2785" i="1" s="1"/>
  <c r="R2177" i="1"/>
  <c r="S2177" i="1" s="1"/>
  <c r="Q2415" i="1"/>
  <c r="S2415" i="1" s="1"/>
  <c r="R2618" i="1"/>
  <c r="S2618" i="1" s="1"/>
  <c r="R2609" i="1"/>
  <c r="S2609" i="1" s="1"/>
  <c r="R2412" i="1"/>
  <c r="S2412" i="1" s="1"/>
  <c r="R2623" i="1"/>
  <c r="S2623" i="1" s="1"/>
  <c r="R2565" i="1"/>
  <c r="S2565" i="1" s="1"/>
  <c r="Q2791" i="1"/>
  <c r="S2791" i="1" s="1"/>
  <c r="S2359" i="1"/>
  <c r="R2997" i="1"/>
  <c r="S2997" i="1" s="1"/>
  <c r="R3157" i="1"/>
  <c r="S3157" i="1" s="1"/>
  <c r="Q2551" i="1"/>
  <c r="R2551" i="1"/>
  <c r="R3641" i="1"/>
  <c r="S3641" i="1" s="1"/>
  <c r="Q3516" i="1"/>
  <c r="R2279" i="1"/>
  <c r="R3835" i="1"/>
  <c r="Q3835" i="1"/>
  <c r="R2239" i="1"/>
  <c r="S2239" i="1" s="1"/>
  <c r="Q2576" i="1"/>
  <c r="S2576" i="1" s="1"/>
  <c r="Q3288" i="1"/>
  <c r="S3288" i="1" s="1"/>
  <c r="R3122" i="1"/>
  <c r="Q3122" i="1"/>
  <c r="R2584" i="1"/>
  <c r="S2584" i="1" s="1"/>
  <c r="Q2964" i="1"/>
  <c r="R3683" i="1"/>
  <c r="Q3683" i="1"/>
  <c r="R3254" i="1"/>
  <c r="Q3254" i="1"/>
  <c r="R4013" i="1"/>
  <c r="Q4013" i="1"/>
  <c r="R2853" i="1"/>
  <c r="Q2853" i="1"/>
  <c r="S2271" i="1"/>
  <c r="R2455" i="1"/>
  <c r="S2455" i="1" s="1"/>
  <c r="R2649" i="1"/>
  <c r="Q3070" i="1"/>
  <c r="S3070" i="1" s="1"/>
  <c r="Q2900" i="1"/>
  <c r="S2900" i="1" s="1"/>
  <c r="R2675" i="1"/>
  <c r="S2675" i="1" s="1"/>
  <c r="Q3304" i="1"/>
  <c r="S3304" i="1" s="1"/>
  <c r="Q2381" i="1"/>
  <c r="R2381" i="1"/>
  <c r="R3023" i="1"/>
  <c r="Q3023" i="1"/>
  <c r="Q2353" i="1"/>
  <c r="S2353" i="1" s="1"/>
  <c r="Q3521" i="1"/>
  <c r="R3521" i="1"/>
  <c r="S3332" i="1"/>
  <c r="Q2433" i="1"/>
  <c r="S2433" i="1" s="1"/>
  <c r="Q1287" i="1"/>
  <c r="S1287" i="1" s="1"/>
  <c r="R1907" i="1"/>
  <c r="S1907" i="1" s="1"/>
  <c r="Q1826" i="1"/>
  <c r="S1826" i="1" s="1"/>
  <c r="Q1405" i="1"/>
  <c r="S1405" i="1" s="1"/>
  <c r="Q2144" i="1"/>
  <c r="S2144" i="1" s="1"/>
  <c r="Q2435" i="1"/>
  <c r="S2435" i="1" s="1"/>
  <c r="S2344" i="1"/>
  <c r="Q2425" i="1"/>
  <c r="S2425" i="1" s="1"/>
  <c r="R2943" i="1"/>
  <c r="S2943" i="1" s="1"/>
  <c r="Q2525" i="1"/>
  <c r="S2525" i="1" s="1"/>
  <c r="R2529" i="1"/>
  <c r="S2529" i="1" s="1"/>
  <c r="Q3135" i="1"/>
  <c r="Q2749" i="1"/>
  <c r="R2749" i="1"/>
  <c r="R3426" i="1"/>
  <c r="R3505" i="1"/>
  <c r="S3505" i="1" s="1"/>
  <c r="R3458" i="1"/>
  <c r="S3458" i="1" s="1"/>
  <c r="Q3308" i="1"/>
  <c r="S3308" i="1" s="1"/>
  <c r="R2474" i="1"/>
  <c r="Q2474" i="1"/>
  <c r="Q2409" i="1"/>
  <c r="R2409" i="1"/>
  <c r="Q3729" i="1"/>
  <c r="S3729" i="1" s="1"/>
  <c r="S3666" i="1"/>
  <c r="R3710" i="1"/>
  <c r="Q3854" i="1"/>
  <c r="R3854" i="1"/>
  <c r="R4037" i="1"/>
  <c r="Q4037" i="1"/>
  <c r="R3981" i="1"/>
  <c r="Q3981" i="1"/>
  <c r="Q2901" i="1"/>
  <c r="R2901" i="1"/>
  <c r="R1060" i="1"/>
  <c r="S1060" i="1" s="1"/>
  <c r="R2182" i="1"/>
  <c r="S2182" i="1" s="1"/>
  <c r="Q2499" i="1"/>
  <c r="S2499" i="1" s="1"/>
  <c r="Q2737" i="1"/>
  <c r="S2737" i="1" s="1"/>
  <c r="R2885" i="1"/>
  <c r="S2885" i="1" s="1"/>
  <c r="Q2715" i="1"/>
  <c r="S2715" i="1" s="1"/>
  <c r="Q2752" i="1"/>
  <c r="S2752" i="1" s="1"/>
  <c r="R2964" i="1"/>
  <c r="S3429" i="1"/>
  <c r="Q3369" i="1"/>
  <c r="S3369" i="1" s="1"/>
  <c r="R2864" i="1"/>
  <c r="Q2864" i="1"/>
  <c r="R3649" i="1"/>
  <c r="S3649" i="1" s="1"/>
  <c r="Q2263" i="1"/>
  <c r="Q3431" i="1"/>
  <c r="R3431" i="1"/>
  <c r="R3187" i="1"/>
  <c r="S3862" i="1"/>
  <c r="R2165" i="1"/>
  <c r="S2165" i="1" s="1"/>
  <c r="Q972" i="1"/>
  <c r="S972" i="1" s="1"/>
  <c r="R1258" i="1"/>
  <c r="S1258" i="1" s="1"/>
  <c r="R1497" i="1"/>
  <c r="R1693" i="1"/>
  <c r="S1693" i="1" s="1"/>
  <c r="R2809" i="1"/>
  <c r="S2809" i="1" s="1"/>
  <c r="R2605" i="1"/>
  <c r="S2605" i="1" s="1"/>
  <c r="R2788" i="1"/>
  <c r="S2788" i="1" s="1"/>
  <c r="Q2863" i="1"/>
  <c r="S2863" i="1" s="1"/>
  <c r="R3087" i="1"/>
  <c r="Q3087" i="1"/>
  <c r="Q3103" i="1"/>
  <c r="S3103" i="1" s="1"/>
  <c r="Q3239" i="1"/>
  <c r="S3239" i="1" s="1"/>
  <c r="R3318" i="1"/>
  <c r="S3318" i="1" s="1"/>
  <c r="Q3307" i="1"/>
  <c r="R3307" i="1"/>
  <c r="Q3252" i="1"/>
  <c r="R3398" i="1"/>
  <c r="Q3398" i="1"/>
  <c r="R2345" i="1"/>
  <c r="Q2345" i="1"/>
  <c r="Q3934" i="1"/>
  <c r="R3934" i="1"/>
  <c r="R3479" i="1"/>
  <c r="Q3479" i="1"/>
  <c r="S4035" i="1"/>
  <c r="R3643" i="1"/>
  <c r="R4005" i="1"/>
  <c r="Q4005" i="1"/>
  <c r="Q3952" i="1"/>
  <c r="R4069" i="1"/>
  <c r="Q4069" i="1"/>
  <c r="S3391" i="1"/>
  <c r="R2859" i="1"/>
  <c r="S3535" i="1"/>
  <c r="Q3558" i="1"/>
  <c r="Q3598" i="1"/>
  <c r="Q3638" i="1"/>
  <c r="R3766" i="1"/>
  <c r="S3924" i="1"/>
  <c r="R3952" i="1"/>
  <c r="R3858" i="1"/>
  <c r="Q3858" i="1"/>
  <c r="R3880" i="1"/>
  <c r="Q3920" i="1"/>
  <c r="R3989" i="1"/>
  <c r="Q3989" i="1"/>
  <c r="S3901" i="1"/>
  <c r="Q3665" i="1"/>
  <c r="S3665" i="1" s="1"/>
  <c r="Q4021" i="1"/>
  <c r="R4021" i="1"/>
  <c r="R4101" i="1"/>
  <c r="Q4101" i="1"/>
  <c r="R4077" i="1"/>
  <c r="Q4077" i="1"/>
  <c r="Q4085" i="1"/>
  <c r="R4085" i="1"/>
  <c r="R2434" i="1"/>
  <c r="S3470" i="1"/>
  <c r="Q2573" i="1"/>
  <c r="S2573" i="1" s="1"/>
  <c r="Q3801" i="1"/>
  <c r="S3801" i="1" s="1"/>
  <c r="Q3643" i="1"/>
  <c r="Q3888" i="1"/>
  <c r="R3936" i="1"/>
  <c r="Q4029" i="1"/>
  <c r="R4029" i="1"/>
  <c r="R3538" i="1"/>
  <c r="R4053" i="1"/>
  <c r="Q4053" i="1"/>
  <c r="R4061" i="1"/>
  <c r="Q4061" i="1"/>
  <c r="R4093" i="1"/>
  <c r="Q4093" i="1"/>
  <c r="R2878" i="1"/>
  <c r="R3102" i="1"/>
  <c r="Q3134" i="1"/>
  <c r="S2432" i="1"/>
  <c r="S3771" i="1"/>
  <c r="S3790" i="1"/>
  <c r="S3539" i="1"/>
  <c r="Q3491" i="1"/>
  <c r="Q3662" i="1"/>
  <c r="R2876" i="1"/>
  <c r="Q3272" i="1"/>
  <c r="S3949" i="1"/>
  <c r="Q3902" i="1"/>
  <c r="S3902" i="1" s="1"/>
  <c r="R3856" i="1"/>
  <c r="S3856" i="1" s="1"/>
  <c r="Q3896" i="1"/>
  <c r="R3944" i="1"/>
  <c r="Q3930" i="1"/>
  <c r="S3930" i="1" s="1"/>
  <c r="R3997" i="1"/>
  <c r="Q3997" i="1"/>
  <c r="R3594" i="1"/>
  <c r="Q2661" i="1"/>
  <c r="S2661" i="1" s="1"/>
  <c r="R2299" i="1"/>
  <c r="S2299" i="1" s="1"/>
  <c r="Q3051" i="1"/>
  <c r="R3107" i="1"/>
  <c r="R3258" i="1"/>
  <c r="S3258" i="1" s="1"/>
  <c r="Q3379" i="1"/>
  <c r="R2674" i="1"/>
  <c r="R3516" i="1"/>
  <c r="S3754" i="1"/>
  <c r="Q3861" i="1"/>
  <c r="S3861" i="1" s="1"/>
  <c r="R3877" i="1"/>
  <c r="S3877" i="1" s="1"/>
  <c r="R2604" i="1"/>
  <c r="S2604" i="1" s="1"/>
  <c r="R2621" i="1"/>
  <c r="S2621" i="1" s="1"/>
  <c r="S3395" i="1"/>
  <c r="R2448" i="1"/>
  <c r="S2448" i="1" s="1"/>
  <c r="Q3710" i="1"/>
  <c r="S3660" i="1"/>
  <c r="Q3737" i="1"/>
  <c r="S3737" i="1" s="1"/>
  <c r="R1441" i="1"/>
  <c r="S1441" i="1" s="1"/>
  <c r="R2137" i="1"/>
  <c r="S2137" i="1" s="1"/>
  <c r="S2408" i="1"/>
  <c r="Q2996" i="1"/>
  <c r="S2996" i="1" s="1"/>
  <c r="R2450" i="1"/>
  <c r="S3246" i="1"/>
  <c r="Q3772" i="1"/>
  <c r="S3772" i="1" s="1"/>
  <c r="R2201" i="1"/>
  <c r="Q2473" i="1"/>
  <c r="R3550" i="1"/>
  <c r="R3590" i="1"/>
  <c r="Q3758" i="1"/>
  <c r="Q3208" i="1"/>
  <c r="S3208" i="1" s="1"/>
  <c r="S3582" i="1"/>
  <c r="S3644" i="1"/>
  <c r="R3857" i="1"/>
  <c r="S3857" i="1" s="1"/>
  <c r="R3865" i="1"/>
  <c r="S3865" i="1" s="1"/>
  <c r="S2208" i="1"/>
  <c r="Q2878" i="1"/>
  <c r="R2990" i="1"/>
  <c r="R3079" i="1"/>
  <c r="Q3159" i="1"/>
  <c r="S3159" i="1" s="1"/>
  <c r="R3513" i="1"/>
  <c r="S3513" i="1" s="1"/>
  <c r="R2911" i="1"/>
  <c r="R2234" i="1"/>
  <c r="S3189" i="1"/>
  <c r="Q2330" i="1"/>
  <c r="R2722" i="1"/>
  <c r="Q2338" i="1"/>
  <c r="S2192" i="1"/>
  <c r="S3556" i="1"/>
  <c r="R3558" i="1"/>
  <c r="R3598" i="1"/>
  <c r="Q3678" i="1"/>
  <c r="Q3718" i="1"/>
  <c r="Q3766" i="1"/>
  <c r="R3889" i="1"/>
  <c r="S3889" i="1" s="1"/>
  <c r="S2496" i="1"/>
  <c r="R3897" i="1"/>
  <c r="S3897" i="1" s="1"/>
  <c r="R2733" i="1"/>
  <c r="S2733" i="1" s="1"/>
  <c r="Q3035" i="1"/>
  <c r="Q3083" i="1"/>
  <c r="R3139" i="1"/>
  <c r="R3306" i="1"/>
  <c r="S3306" i="1" s="1"/>
  <c r="Q3663" i="1"/>
  <c r="S3663" i="1" s="1"/>
  <c r="S3818" i="1"/>
  <c r="S3541" i="1"/>
  <c r="R3913" i="1"/>
  <c r="S3913" i="1" s="1"/>
  <c r="R3355" i="1"/>
  <c r="S3543" i="1"/>
  <c r="S3675" i="1"/>
  <c r="Q3631" i="1"/>
  <c r="S3631" i="1" s="1"/>
  <c r="S3973" i="1"/>
  <c r="S3885" i="1"/>
  <c r="S3715" i="1"/>
  <c r="Q2385" i="1"/>
  <c r="S2385" i="1" s="1"/>
  <c r="Q2639" i="1"/>
  <c r="S2639" i="1" s="1"/>
  <c r="R2784" i="1"/>
  <c r="S2784" i="1" s="1"/>
  <c r="R2473" i="1"/>
  <c r="R2713" i="1"/>
  <c r="S2713" i="1" s="1"/>
  <c r="Q2925" i="1"/>
  <c r="S2925" i="1" s="1"/>
  <c r="Q2523" i="1"/>
  <c r="S2523" i="1" s="1"/>
  <c r="Q2503" i="1"/>
  <c r="S2503" i="1" s="1"/>
  <c r="R3148" i="1"/>
  <c r="S3148" i="1" s="1"/>
  <c r="R3035" i="1"/>
  <c r="Q2855" i="1"/>
  <c r="R2665" i="1"/>
  <c r="S2665" i="1" s="1"/>
  <c r="Q3346" i="1"/>
  <c r="S3346" i="1" s="1"/>
  <c r="R3387" i="1"/>
  <c r="Q3419" i="1"/>
  <c r="R3011" i="1"/>
  <c r="S3915" i="1"/>
  <c r="R2321" i="1"/>
  <c r="S2321" i="1" s="1"/>
  <c r="R2625" i="1"/>
  <c r="Q3101" i="1"/>
  <c r="S3101" i="1" s="1"/>
  <c r="Q3139" i="1"/>
  <c r="Q2770" i="1"/>
  <c r="S2770" i="1" s="1"/>
  <c r="Q2487" i="1"/>
  <c r="S2487" i="1" s="1"/>
  <c r="Q3163" i="1"/>
  <c r="S3163" i="1" s="1"/>
  <c r="R2338" i="1"/>
  <c r="S3531" i="1"/>
  <c r="R3662" i="1"/>
  <c r="R2330" i="1"/>
  <c r="R2657" i="1"/>
  <c r="S2657" i="1" s="1"/>
  <c r="S2848" i="1"/>
  <c r="R3083" i="1"/>
  <c r="Q2911" i="1"/>
  <c r="S3413" i="1"/>
  <c r="S3390" i="1"/>
  <c r="R2593" i="1"/>
  <c r="S2593" i="1" s="1"/>
  <c r="S3396" i="1"/>
  <c r="Q1231" i="1"/>
  <c r="S1231" i="1" s="1"/>
  <c r="Q2643" i="1"/>
  <c r="S2643" i="1" s="1"/>
  <c r="S2215" i="1"/>
  <c r="R2564" i="1"/>
  <c r="S2564" i="1" s="1"/>
  <c r="Q2669" i="1"/>
  <c r="Q2247" i="1"/>
  <c r="S2247" i="1" s="1"/>
  <c r="Q2365" i="1"/>
  <c r="S2365" i="1" s="1"/>
  <c r="R2226" i="1"/>
  <c r="Q3250" i="1"/>
  <c r="S3250" i="1" s="1"/>
  <c r="Q3268" i="1"/>
  <c r="S3268" i="1" s="1"/>
  <c r="R2610" i="1"/>
  <c r="R2818" i="1"/>
  <c r="R3506" i="1"/>
  <c r="S3506" i="1" s="1"/>
  <c r="Q3630" i="1"/>
  <c r="R3638" i="1"/>
  <c r="Q3838" i="1"/>
  <c r="Q2682" i="1"/>
  <c r="S2682" i="1" s="1"/>
  <c r="Q2201" i="1"/>
  <c r="R2955" i="1"/>
  <c r="R2532" i="1"/>
  <c r="S2532" i="1" s="1"/>
  <c r="Q2243" i="1"/>
  <c r="S2243" i="1" s="1"/>
  <c r="R3434" i="1"/>
  <c r="S3434" i="1" s="1"/>
  <c r="R2524" i="1"/>
  <c r="S2524" i="1" s="1"/>
  <c r="R2237" i="1"/>
  <c r="S2237" i="1" s="1"/>
  <c r="R2765" i="1"/>
  <c r="S2765" i="1" s="1"/>
  <c r="S2922" i="1"/>
  <c r="Q2892" i="1"/>
  <c r="S2892" i="1" s="1"/>
  <c r="Q3183" i="1"/>
  <c r="R3296" i="1"/>
  <c r="S3296" i="1" s="1"/>
  <c r="R2961" i="1"/>
  <c r="Q2242" i="1"/>
  <c r="Q2746" i="1"/>
  <c r="S3253" i="1"/>
  <c r="S3721" i="1"/>
  <c r="R3852" i="1"/>
  <c r="S3852" i="1" s="1"/>
  <c r="Q3726" i="1"/>
  <c r="Q3774" i="1"/>
  <c r="S3567" i="1"/>
  <c r="Q2799" i="1"/>
  <c r="S2799" i="1" s="1"/>
  <c r="Q2204" i="1"/>
  <c r="S2204" i="1" s="1"/>
  <c r="Q2674" i="1"/>
  <c r="Q2611" i="1"/>
  <c r="S2611" i="1" s="1"/>
  <c r="S2505" i="1"/>
  <c r="R3252" i="1"/>
  <c r="Q2995" i="1"/>
  <c r="Q3236" i="1"/>
  <c r="S3236" i="1" s="1"/>
  <c r="R3216" i="1"/>
  <c r="S3216" i="1" s="1"/>
  <c r="Q2234" i="1"/>
  <c r="Q2722" i="1"/>
  <c r="R3822" i="1"/>
  <c r="S3822" i="1" s="1"/>
  <c r="S3595" i="1"/>
  <c r="Q2193" i="1"/>
  <c r="S2193" i="1" s="1"/>
  <c r="R2361" i="1"/>
  <c r="Q3371" i="1"/>
  <c r="Q3534" i="1"/>
  <c r="R3614" i="1"/>
  <c r="R3694" i="1"/>
  <c r="Q3742" i="1"/>
  <c r="Q3782" i="1"/>
  <c r="R3846" i="1"/>
  <c r="Q2876" i="1"/>
  <c r="R2942" i="1"/>
  <c r="R2463" i="1"/>
  <c r="R2295" i="1"/>
  <c r="S3957" i="1"/>
  <c r="Q1594" i="1"/>
  <c r="S1594" i="1" s="1"/>
  <c r="Q1517" i="1"/>
  <c r="S1517" i="1" s="1"/>
  <c r="Q2458" i="1"/>
  <c r="S2458" i="1" s="1"/>
  <c r="Q2768" i="1"/>
  <c r="S2768" i="1" s="1"/>
  <c r="Q2220" i="1"/>
  <c r="S2220" i="1" s="1"/>
  <c r="R2601" i="1"/>
  <c r="S2601" i="1" s="1"/>
  <c r="Q2361" i="1"/>
  <c r="Q3011" i="1"/>
  <c r="Q2898" i="1"/>
  <c r="S2898" i="1" s="1"/>
  <c r="R2231" i="1"/>
  <c r="S2231" i="1" s="1"/>
  <c r="Q2295" i="1"/>
  <c r="R2331" i="1"/>
  <c r="S2331" i="1" s="1"/>
  <c r="R2957" i="1"/>
  <c r="S2957" i="1" s="1"/>
  <c r="R3371" i="1"/>
  <c r="S3563" i="1"/>
  <c r="R3574" i="1"/>
  <c r="S2235" i="1"/>
  <c r="R2740" i="1"/>
  <c r="S2740" i="1" s="1"/>
  <c r="Q2615" i="1"/>
  <c r="S3244" i="1"/>
  <c r="Q3484" i="1"/>
  <c r="S3484" i="1" s="1"/>
  <c r="S3270" i="1"/>
  <c r="S3722" i="1"/>
  <c r="R3534" i="1"/>
  <c r="R3491" i="1"/>
  <c r="Q3493" i="1"/>
  <c r="R2634" i="1"/>
  <c r="S2634" i="1" s="1"/>
  <c r="R2778" i="1"/>
  <c r="S2778" i="1" s="1"/>
  <c r="Q2732" i="1"/>
  <c r="S2732" i="1" s="1"/>
  <c r="R2515" i="1"/>
  <c r="S2515" i="1" s="1"/>
  <c r="R2679" i="1"/>
  <c r="S2679" i="1" s="1"/>
  <c r="R2242" i="1"/>
  <c r="R2607" i="1"/>
  <c r="S2607" i="1" s="1"/>
  <c r="R2974" i="1"/>
  <c r="R3022" i="1"/>
  <c r="R3054" i="1"/>
  <c r="R2746" i="1"/>
  <c r="Q3077" i="1"/>
  <c r="S3077" i="1" s="1"/>
  <c r="R3379" i="1"/>
  <c r="Q2464" i="1"/>
  <c r="S2464" i="1" s="1"/>
  <c r="R3290" i="1"/>
  <c r="S3290" i="1" s="1"/>
  <c r="S3485" i="1"/>
  <c r="Q2463" i="1"/>
  <c r="Q2319" i="1"/>
  <c r="S2319" i="1" s="1"/>
  <c r="Q3846" i="1"/>
  <c r="S3697" i="1"/>
  <c r="R2579" i="1"/>
  <c r="Q2741" i="1"/>
  <c r="S2741" i="1" s="1"/>
  <c r="R2403" i="1"/>
  <c r="S2403" i="1" s="1"/>
  <c r="Q2960" i="1"/>
  <c r="S2960" i="1" s="1"/>
  <c r="R2482" i="1"/>
  <c r="S2482" i="1" s="1"/>
  <c r="R3314" i="1"/>
  <c r="S3314" i="1" s="1"/>
  <c r="Q3248" i="1"/>
  <c r="Q3165" i="1"/>
  <c r="S3639" i="1"/>
  <c r="S3757" i="1"/>
  <c r="R3468" i="1"/>
  <c r="S3468" i="1" s="1"/>
  <c r="S3609" i="1"/>
  <c r="Q3786" i="1"/>
  <c r="S3786" i="1" s="1"/>
  <c r="S3840" i="1"/>
  <c r="R1802" i="1"/>
  <c r="S1802" i="1" s="1"/>
  <c r="Q2794" i="1"/>
  <c r="S2794" i="1" s="1"/>
  <c r="Q2297" i="1"/>
  <c r="S2297" i="1" s="1"/>
  <c r="Q2941" i="1"/>
  <c r="S2941" i="1" s="1"/>
  <c r="S3461" i="1"/>
  <c r="Q2379" i="1"/>
  <c r="R3015" i="1"/>
  <c r="R3372" i="1"/>
  <c r="S3372" i="1" s="1"/>
  <c r="R1408" i="1"/>
  <c r="S1408" i="1" s="1"/>
  <c r="R2725" i="1"/>
  <c r="S2725" i="1" s="1"/>
  <c r="Q2591" i="1"/>
  <c r="S2591" i="1" s="1"/>
  <c r="Q2371" i="1"/>
  <c r="S2371" i="1" s="1"/>
  <c r="R2493" i="1"/>
  <c r="S2493" i="1" s="1"/>
  <c r="S3650" i="1"/>
  <c r="S3601" i="1"/>
  <c r="R1051" i="1"/>
  <c r="S1051" i="1" s="1"/>
  <c r="R2169" i="1"/>
  <c r="S2169" i="1" s="1"/>
  <c r="S2224" i="1"/>
  <c r="S3005" i="1"/>
  <c r="Q2393" i="1"/>
  <c r="S2393" i="1" s="1"/>
  <c r="S3366" i="1"/>
  <c r="R3463" i="1"/>
  <c r="S3463" i="1" s="1"/>
  <c r="Q2859" i="1"/>
  <c r="R3168" i="1"/>
  <c r="S3196" i="1"/>
  <c r="R2738" i="1"/>
  <c r="Q2290" i="1"/>
  <c r="Q2666" i="1"/>
  <c r="S3570" i="1"/>
  <c r="S3751" i="1"/>
  <c r="S3707" i="1"/>
  <c r="Q3654" i="1"/>
  <c r="R3830" i="1"/>
  <c r="Q3830" i="1"/>
  <c r="Q2159" i="1"/>
  <c r="S2159" i="1" s="1"/>
  <c r="R2522" i="1"/>
  <c r="S2522" i="1" s="1"/>
  <c r="Q2810" i="1"/>
  <c r="S2810" i="1" s="1"/>
  <c r="Q3465" i="1"/>
  <c r="S3465" i="1" s="1"/>
  <c r="R3654" i="1"/>
  <c r="R3622" i="1"/>
  <c r="Q3622" i="1"/>
  <c r="R2451" i="1"/>
  <c r="S2451" i="1" s="1"/>
  <c r="Q3006" i="1"/>
  <c r="S3006" i="1" s="1"/>
  <c r="R2711" i="1"/>
  <c r="S2711" i="1" s="1"/>
  <c r="R3232" i="1"/>
  <c r="S3232" i="1" s="1"/>
  <c r="Q3590" i="1"/>
  <c r="S3674" i="1"/>
  <c r="S3629" i="1"/>
  <c r="R3742" i="1"/>
  <c r="R2172" i="1"/>
  <c r="S2172" i="1" s="1"/>
  <c r="R2174" i="1"/>
  <c r="S2174" i="1" s="1"/>
  <c r="R2460" i="1"/>
  <c r="S2460" i="1" s="1"/>
  <c r="Q2912" i="1"/>
  <c r="S2912" i="1" s="1"/>
  <c r="S2697" i="1"/>
  <c r="R3147" i="1"/>
  <c r="S3147" i="1" s="1"/>
  <c r="Q2961" i="1"/>
  <c r="S2961" i="1" s="1"/>
  <c r="Q2465" i="1"/>
  <c r="S2465" i="1" s="1"/>
  <c r="R3185" i="1"/>
  <c r="S3185" i="1" s="1"/>
  <c r="S3359" i="1"/>
  <c r="Q3169" i="1"/>
  <c r="S3703" i="1"/>
  <c r="R2170" i="1"/>
  <c r="S2170" i="1" s="1"/>
  <c r="Q2708" i="1"/>
  <c r="S2708" i="1" s="1"/>
  <c r="S2569" i="1"/>
  <c r="S3229" i="1"/>
  <c r="R3402" i="1"/>
  <c r="S3402" i="1" s="1"/>
  <c r="S3735" i="1"/>
  <c r="R3782" i="1"/>
  <c r="Q3796" i="1"/>
  <c r="S3796" i="1" s="1"/>
  <c r="S3559" i="1"/>
  <c r="S3632" i="1"/>
  <c r="S3819" i="1"/>
  <c r="S3237" i="1"/>
  <c r="R3798" i="1"/>
  <c r="S3798" i="1" s="1"/>
  <c r="R1325" i="1"/>
  <c r="S1325" i="1" s="1"/>
  <c r="Q2063" i="1"/>
  <c r="S2063" i="1" s="1"/>
  <c r="Q1537" i="1"/>
  <c r="S1537" i="1" s="1"/>
  <c r="Q3095" i="1"/>
  <c r="S3095" i="1" s="1"/>
  <c r="S3277" i="1"/>
  <c r="Q2874" i="1"/>
  <c r="R2994" i="1"/>
  <c r="Q3050" i="1"/>
  <c r="Q3130" i="1"/>
  <c r="R3242" i="1"/>
  <c r="S3242" i="1" s="1"/>
  <c r="Q3550" i="1"/>
  <c r="Q3574" i="1"/>
  <c r="Q3694" i="1"/>
  <c r="R3806" i="1"/>
  <c r="S3806" i="1" s="1"/>
  <c r="R3774" i="1"/>
  <c r="Q3702" i="1"/>
  <c r="S3702" i="1" s="1"/>
  <c r="Q1315" i="1"/>
  <c r="S1315" i="1" s="1"/>
  <c r="Q2916" i="1"/>
  <c r="S2916" i="1" s="1"/>
  <c r="S2240" i="1"/>
  <c r="R2845" i="1"/>
  <c r="S2845" i="1" s="1"/>
  <c r="S3029" i="1"/>
  <c r="R2811" i="1"/>
  <c r="S2811" i="1" s="1"/>
  <c r="S3342" i="1"/>
  <c r="Q3249" i="1"/>
  <c r="S3249" i="1" s="1"/>
  <c r="R3354" i="1"/>
  <c r="S3354" i="1" s="1"/>
  <c r="R3508" i="1"/>
  <c r="R2362" i="1"/>
  <c r="S3770" i="1"/>
  <c r="S3603" i="1"/>
  <c r="R3814" i="1"/>
  <c r="Q3814" i="1"/>
  <c r="Q3614" i="1"/>
  <c r="R3646" i="1"/>
  <c r="S3646" i="1" s="1"/>
  <c r="R3678" i="1"/>
  <c r="R3718" i="1"/>
  <c r="S3664" i="1"/>
  <c r="Q1481" i="1"/>
  <c r="S1481" i="1" s="1"/>
  <c r="R2216" i="1"/>
  <c r="S2216" i="1" s="1"/>
  <c r="Q3177" i="1"/>
  <c r="S3177" i="1" s="1"/>
  <c r="S2281" i="1"/>
  <c r="Q3218" i="1"/>
  <c r="S3218" i="1" s="1"/>
  <c r="Q3297" i="1"/>
  <c r="S3297" i="1" s="1"/>
  <c r="R3184" i="1"/>
  <c r="R3529" i="1"/>
  <c r="S3529" i="1" s="1"/>
  <c r="S3671" i="1"/>
  <c r="S3800" i="1"/>
  <c r="R3838" i="1"/>
  <c r="Q3686" i="1"/>
  <c r="R3686" i="1"/>
  <c r="R3726" i="1"/>
  <c r="Q2942" i="1"/>
  <c r="S2439" i="1"/>
  <c r="R1749" i="1"/>
  <c r="R2760" i="1"/>
  <c r="S2760" i="1" s="1"/>
  <c r="R2568" i="1"/>
  <c r="S2568" i="1" s="1"/>
  <c r="R2387" i="1"/>
  <c r="S2387" i="1" s="1"/>
  <c r="S2357" i="1"/>
  <c r="S3109" i="1"/>
  <c r="R2681" i="1"/>
  <c r="S2681" i="1" s="1"/>
  <c r="S2944" i="1"/>
  <c r="Q2999" i="1"/>
  <c r="S2999" i="1" s="1"/>
  <c r="Q2698" i="1"/>
  <c r="S2698" i="1" s="1"/>
  <c r="Q2926" i="1"/>
  <c r="Q3459" i="1"/>
  <c r="S3459" i="1" s="1"/>
  <c r="R3378" i="1"/>
  <c r="S3378" i="1" s="1"/>
  <c r="Q2738" i="1"/>
  <c r="R2971" i="1"/>
  <c r="S2971" i="1" s="1"/>
  <c r="R3338" i="1"/>
  <c r="S3338" i="1" s="1"/>
  <c r="Q3708" i="1"/>
  <c r="S3708" i="1" s="1"/>
  <c r="R2767" i="1"/>
  <c r="S2767" i="1" s="1"/>
  <c r="Q2405" i="1"/>
  <c r="S2405" i="1" s="1"/>
  <c r="Q2280" i="1"/>
  <c r="S2280" i="1" s="1"/>
  <c r="R2793" i="1"/>
  <c r="S2793" i="1" s="1"/>
  <c r="R2666" i="1"/>
  <c r="Q2745" i="1"/>
  <c r="S2745" i="1" s="1"/>
  <c r="Q2411" i="1"/>
  <c r="S2411" i="1" s="1"/>
  <c r="Q2834" i="1"/>
  <c r="S2834" i="1" s="1"/>
  <c r="R3092" i="1"/>
  <c r="S3092" i="1" s="1"/>
  <c r="R2527" i="1"/>
  <c r="S2527" i="1" s="1"/>
  <c r="R2594" i="1"/>
  <c r="R2379" i="1"/>
  <c r="S3640" i="1"/>
  <c r="S3705" i="1"/>
  <c r="S3832" i="1"/>
  <c r="S3577" i="1"/>
  <c r="S3680" i="1"/>
  <c r="S3620" i="1"/>
  <c r="R1406" i="1"/>
  <c r="S1406" i="1" s="1"/>
  <c r="R2668" i="1"/>
  <c r="S2668" i="1" s="1"/>
  <c r="Q2226" i="1"/>
  <c r="R2786" i="1"/>
  <c r="S2786" i="1" s="1"/>
  <c r="R2531" i="1"/>
  <c r="R2290" i="1"/>
  <c r="S3223" i="1"/>
  <c r="S3795" i="1"/>
  <c r="R987" i="1"/>
  <c r="S987" i="1" s="1"/>
  <c r="R1705" i="1"/>
  <c r="S1705" i="1" s="1"/>
  <c r="R2588" i="1"/>
  <c r="S2588" i="1" s="1"/>
  <c r="Q2282" i="1"/>
  <c r="S2282" i="1" s="1"/>
  <c r="Q2610" i="1"/>
  <c r="Q2846" i="1"/>
  <c r="Q2910" i="1"/>
  <c r="R2958" i="1"/>
  <c r="S2958" i="1" s="1"/>
  <c r="R3419" i="1"/>
  <c r="R3161" i="1"/>
  <c r="R2626" i="1"/>
  <c r="Q2491" i="1"/>
  <c r="S3523" i="1"/>
  <c r="S3284" i="1"/>
  <c r="S3689" i="1"/>
  <c r="R1196" i="1"/>
  <c r="S1196" i="1" s="1"/>
  <c r="R2257" i="1"/>
  <c r="S2257" i="1" s="1"/>
  <c r="R2835" i="1"/>
  <c r="S2835" i="1" s="1"/>
  <c r="Q2554" i="1"/>
  <c r="S2554" i="1" s="1"/>
  <c r="Q3098" i="1"/>
  <c r="S3098" i="1" s="1"/>
  <c r="R2642" i="1"/>
  <c r="S2642" i="1" s="1"/>
  <c r="R2757" i="1"/>
  <c r="S2757" i="1" s="1"/>
  <c r="R2269" i="1"/>
  <c r="S2269" i="1" s="1"/>
  <c r="R2402" i="1"/>
  <c r="S2402" i="1" s="1"/>
  <c r="Q3037" i="1"/>
  <c r="S3037" i="1" s="1"/>
  <c r="Q3305" i="1"/>
  <c r="S3305" i="1" s="1"/>
  <c r="R3466" i="1"/>
  <c r="S3466" i="1" s="1"/>
  <c r="Q3517" i="1"/>
  <c r="S3517" i="1" s="1"/>
  <c r="Q3509" i="1"/>
  <c r="S3509" i="1" s="1"/>
  <c r="R2813" i="1"/>
  <c r="S2813" i="1" s="1"/>
  <c r="R2469" i="1"/>
  <c r="S2469" i="1" s="1"/>
  <c r="R2704" i="1"/>
  <c r="S2704" i="1" s="1"/>
  <c r="Q2608" i="1"/>
  <c r="S2608" i="1" s="1"/>
  <c r="R2890" i="1"/>
  <c r="S2890" i="1" s="1"/>
  <c r="Q3053" i="1"/>
  <c r="S3053" i="1" s="1"/>
  <c r="R3138" i="1"/>
  <c r="S3138" i="1" s="1"/>
  <c r="Q3059" i="1"/>
  <c r="S3059" i="1" s="1"/>
  <c r="Q2967" i="1"/>
  <c r="S2967" i="1" s="1"/>
  <c r="Q3315" i="1"/>
  <c r="Q3443" i="1"/>
  <c r="S3690" i="1"/>
  <c r="S3792" i="1"/>
  <c r="S3592" i="1"/>
  <c r="S2664" i="1"/>
  <c r="R1975" i="1"/>
  <c r="S1975" i="1" s="1"/>
  <c r="R2377" i="1"/>
  <c r="S2377" i="1" s="1"/>
  <c r="R2795" i="1"/>
  <c r="S2795" i="1" s="1"/>
  <c r="R3411" i="1"/>
  <c r="R3451" i="1"/>
  <c r="Q3499" i="1"/>
  <c r="R2498" i="1"/>
  <c r="S2498" i="1" s="1"/>
  <c r="R3482" i="1"/>
  <c r="S3482" i="1" s="1"/>
  <c r="S3839" i="1"/>
  <c r="S3739" i="1"/>
  <c r="S3827" i="1"/>
  <c r="R2176" i="1"/>
  <c r="S2176" i="1" s="1"/>
  <c r="S3348" i="1"/>
  <c r="Q3067" i="1"/>
  <c r="Q3115" i="1"/>
  <c r="Q2627" i="1"/>
  <c r="S2456" i="1"/>
  <c r="R3810" i="1"/>
  <c r="Q3810" i="1"/>
  <c r="Q3549" i="1"/>
  <c r="R3549" i="1"/>
  <c r="R3684" i="1"/>
  <c r="Q3684" i="1"/>
  <c r="R3724" i="1"/>
  <c r="Q3724" i="1"/>
  <c r="R3804" i="1"/>
  <c r="Q3804" i="1"/>
  <c r="R3844" i="1"/>
  <c r="S3844" i="1" s="1"/>
  <c r="R3669" i="1"/>
  <c r="Q3669" i="1"/>
  <c r="Q3709" i="1"/>
  <c r="R3709" i="1"/>
  <c r="R3773" i="1"/>
  <c r="Q3773" i="1"/>
  <c r="Q3837" i="1"/>
  <c r="R3837" i="1"/>
  <c r="R2672" i="1"/>
  <c r="S2672" i="1" s="1"/>
  <c r="Q3089" i="1"/>
  <c r="S3089" i="1" s="1"/>
  <c r="R2855" i="1"/>
  <c r="R2903" i="1"/>
  <c r="Q2935" i="1"/>
  <c r="R3195" i="1"/>
  <c r="Q3581" i="1"/>
  <c r="R3581" i="1"/>
  <c r="Q3829" i="1"/>
  <c r="R3829" i="1"/>
  <c r="R3732" i="1"/>
  <c r="S3732" i="1" s="1"/>
  <c r="R3764" i="1"/>
  <c r="Q3764" i="1"/>
  <c r="R2617" i="1"/>
  <c r="S2617" i="1" s="1"/>
  <c r="S3197" i="1"/>
  <c r="R3802" i="1"/>
  <c r="Q3802" i="1"/>
  <c r="Q3613" i="1"/>
  <c r="R3613" i="1"/>
  <c r="Q3765" i="1"/>
  <c r="R3765" i="1"/>
  <c r="R3692" i="1"/>
  <c r="Q3692" i="1"/>
  <c r="R3812" i="1"/>
  <c r="Q3812" i="1"/>
  <c r="Q3677" i="1"/>
  <c r="R3677" i="1"/>
  <c r="Q3717" i="1"/>
  <c r="R3717" i="1"/>
  <c r="Q3781" i="1"/>
  <c r="R3781" i="1"/>
  <c r="Q3845" i="1"/>
  <c r="R3845" i="1"/>
  <c r="R1939" i="1"/>
  <c r="S1939" i="1" s="1"/>
  <c r="S2807" i="1"/>
  <c r="Q2386" i="1"/>
  <c r="S3190" i="1"/>
  <c r="R2983" i="1"/>
  <c r="S2983" i="1" s="1"/>
  <c r="R3519" i="1"/>
  <c r="S3519" i="1" s="1"/>
  <c r="Q3557" i="1"/>
  <c r="R3557" i="1"/>
  <c r="R3645" i="1"/>
  <c r="Q3645" i="1"/>
  <c r="R3725" i="1"/>
  <c r="Q3725" i="1"/>
  <c r="Q3693" i="1"/>
  <c r="R3693" i="1"/>
  <c r="R3789" i="1"/>
  <c r="Q3789" i="1"/>
  <c r="R3740" i="1"/>
  <c r="Q3740" i="1"/>
  <c r="R3055" i="1"/>
  <c r="Q3143" i="1"/>
  <c r="R3524" i="1"/>
  <c r="S3524" i="1" s="1"/>
  <c r="Q2562" i="1"/>
  <c r="R2274" i="1"/>
  <c r="R2410" i="1"/>
  <c r="R3394" i="1"/>
  <c r="S3394" i="1" s="1"/>
  <c r="Q3589" i="1"/>
  <c r="R3589" i="1"/>
  <c r="R3794" i="1"/>
  <c r="Q3794" i="1"/>
  <c r="S3713" i="1"/>
  <c r="S3696" i="1"/>
  <c r="S3799" i="1"/>
  <c r="S3769" i="1"/>
  <c r="R3700" i="1"/>
  <c r="Q3700" i="1"/>
  <c r="R3820" i="1"/>
  <c r="Q3820" i="1"/>
  <c r="S3540" i="1"/>
  <c r="R3685" i="1"/>
  <c r="Q3685" i="1"/>
  <c r="Q3741" i="1"/>
  <c r="R3741" i="1"/>
  <c r="Q3805" i="1"/>
  <c r="R3805" i="1"/>
  <c r="S2695" i="1"/>
  <c r="S2352" i="1"/>
  <c r="S2288" i="1"/>
  <c r="R3621" i="1"/>
  <c r="Q3621" i="1"/>
  <c r="Q3716" i="1"/>
  <c r="S3716" i="1" s="1"/>
  <c r="R3797" i="1"/>
  <c r="Q3797" i="1"/>
  <c r="R3748" i="1"/>
  <c r="Q3748" i="1"/>
  <c r="R3788" i="1"/>
  <c r="Q3788" i="1"/>
  <c r="R2322" i="1"/>
  <c r="Q2418" i="1"/>
  <c r="S2317" i="1"/>
  <c r="S3324" i="1"/>
  <c r="R3518" i="1"/>
  <c r="S3518" i="1" s="1"/>
  <c r="Q3224" i="1"/>
  <c r="S3224" i="1" s="1"/>
  <c r="Q3653" i="1"/>
  <c r="R3653" i="1"/>
  <c r="R3850" i="1"/>
  <c r="Q3850" i="1"/>
  <c r="R3834" i="1"/>
  <c r="Q3834" i="1"/>
  <c r="Q3821" i="1"/>
  <c r="R3821" i="1"/>
  <c r="R3264" i="1"/>
  <c r="Q3264" i="1"/>
  <c r="R3676" i="1"/>
  <c r="Q3676" i="1"/>
  <c r="R3828" i="1"/>
  <c r="Q3828" i="1"/>
  <c r="Q3701" i="1"/>
  <c r="R3701" i="1"/>
  <c r="Q3749" i="1"/>
  <c r="R3749" i="1"/>
  <c r="R3813" i="1"/>
  <c r="Q3813" i="1"/>
  <c r="R2007" i="1"/>
  <c r="S2007" i="1" s="1"/>
  <c r="Q2291" i="1"/>
  <c r="S2291" i="1" s="1"/>
  <c r="R3155" i="1"/>
  <c r="S2391" i="1"/>
  <c r="R3248" i="1"/>
  <c r="Q2818" i="1"/>
  <c r="R3746" i="1"/>
  <c r="Q3746" i="1"/>
  <c r="S3561" i="1"/>
  <c r="S3616" i="1"/>
  <c r="S3831" i="1"/>
  <c r="S3777" i="1"/>
  <c r="S3824" i="1"/>
  <c r="R3756" i="1"/>
  <c r="Q3756" i="1"/>
  <c r="S3767" i="1"/>
  <c r="S3568" i="1"/>
  <c r="R2027" i="1"/>
  <c r="S2027" i="1" s="1"/>
  <c r="Q2771" i="1"/>
  <c r="S2771" i="1" s="1"/>
  <c r="R2511" i="1"/>
  <c r="S2511" i="1" s="1"/>
  <c r="Q2764" i="1"/>
  <c r="S2764" i="1" s="1"/>
  <c r="R1521" i="1"/>
  <c r="R2804" i="1"/>
  <c r="S2804" i="1" s="1"/>
  <c r="Q2426" i="1"/>
  <c r="S2426" i="1" s="1"/>
  <c r="R2624" i="1"/>
  <c r="R3165" i="1"/>
  <c r="Q2468" i="1"/>
  <c r="R2915" i="1"/>
  <c r="S2915" i="1" s="1"/>
  <c r="Q2858" i="1"/>
  <c r="S2858" i="1" s="1"/>
  <c r="R2959" i="1"/>
  <c r="S2959" i="1" s="1"/>
  <c r="Q2875" i="1"/>
  <c r="R2923" i="1"/>
  <c r="Q2340" i="1"/>
  <c r="Q2867" i="1"/>
  <c r="Q3043" i="1"/>
  <c r="S3454" i="1"/>
  <c r="Q3510" i="1"/>
  <c r="S3510" i="1" s="1"/>
  <c r="Q3266" i="1"/>
  <c r="R3266" i="1"/>
  <c r="R971" i="1"/>
  <c r="S971" i="1" s="1"/>
  <c r="R1019" i="1"/>
  <c r="S1019" i="1" s="1"/>
  <c r="Q1851" i="1"/>
  <c r="S1851" i="1" s="1"/>
  <c r="R2723" i="1"/>
  <c r="S2723" i="1" s="1"/>
  <c r="R2552" i="1"/>
  <c r="S2552" i="1" s="1"/>
  <c r="R2186" i="1"/>
  <c r="S2186" i="1" s="1"/>
  <c r="Q3085" i="1"/>
  <c r="S3085" i="1" s="1"/>
  <c r="Q2410" i="1"/>
  <c r="Q2994" i="1"/>
  <c r="Q2221" i="1"/>
  <c r="S2221" i="1" s="1"/>
  <c r="R2982" i="1"/>
  <c r="R3062" i="1"/>
  <c r="R2517" i="1"/>
  <c r="S2517" i="1" s="1"/>
  <c r="R3051" i="1"/>
  <c r="Q3331" i="1"/>
  <c r="S3331" i="1" s="1"/>
  <c r="R2883" i="1"/>
  <c r="R2939" i="1"/>
  <c r="R2596" i="1"/>
  <c r="Q3168" i="1"/>
  <c r="Q2274" i="1"/>
  <c r="Q2200" i="1"/>
  <c r="R2200" i="1"/>
  <c r="Q1210" i="1"/>
  <c r="S1210" i="1" s="1"/>
  <c r="R1328" i="1"/>
  <c r="S1328" i="1" s="1"/>
  <c r="R2418" i="1"/>
  <c r="R3130" i="1"/>
  <c r="Q3052" i="1"/>
  <c r="Q3140" i="1"/>
  <c r="R3038" i="1"/>
  <c r="R3178" i="1"/>
  <c r="S3178" i="1" s="1"/>
  <c r="R2975" i="1"/>
  <c r="S2975" i="1" s="1"/>
  <c r="Q3081" i="1"/>
  <c r="Q2946" i="1"/>
  <c r="Q3010" i="1"/>
  <c r="R3106" i="1"/>
  <c r="Q3154" i="1"/>
  <c r="Q2571" i="1"/>
  <c r="R3176" i="1"/>
  <c r="R3193" i="1"/>
  <c r="Q3193" i="1"/>
  <c r="R3512" i="1"/>
  <c r="Q3512" i="1"/>
  <c r="Q3418" i="1"/>
  <c r="S3418" i="1" s="1"/>
  <c r="Q1553" i="1"/>
  <c r="S1553" i="1" s="1"/>
  <c r="R2826" i="1"/>
  <c r="S2826" i="1" s="1"/>
  <c r="R2727" i="1"/>
  <c r="S2727" i="1" s="1"/>
  <c r="Q2441" i="1"/>
  <c r="S2441" i="1" s="1"/>
  <c r="R3131" i="1"/>
  <c r="S3131" i="1" s="1"/>
  <c r="Q3155" i="1"/>
  <c r="Q2285" i="1"/>
  <c r="S2285" i="1" s="1"/>
  <c r="Q2797" i="1"/>
  <c r="S2797" i="1" s="1"/>
  <c r="R2779" i="1"/>
  <c r="S2779" i="1" s="1"/>
  <c r="R3028" i="1"/>
  <c r="S3028" i="1" s="1"/>
  <c r="Q3015" i="1"/>
  <c r="R2717" i="1"/>
  <c r="S2717" i="1" s="1"/>
  <c r="Q3195" i="1"/>
  <c r="S2877" i="1"/>
  <c r="S3445" i="1"/>
  <c r="S3300" i="1"/>
  <c r="Q1877" i="1"/>
  <c r="S1877" i="1" s="1"/>
  <c r="R2780" i="1"/>
  <c r="S2780" i="1" s="1"/>
  <c r="R2874" i="1"/>
  <c r="Q2683" i="1"/>
  <c r="S2683" i="1" s="1"/>
  <c r="Q2965" i="1"/>
  <c r="S2965" i="1" s="1"/>
  <c r="S3428" i="1"/>
  <c r="R3186" i="1"/>
  <c r="S3186" i="1" s="1"/>
  <c r="Q2899" i="1"/>
  <c r="R2803" i="1"/>
  <c r="S3526" i="1"/>
  <c r="R3200" i="1"/>
  <c r="Q3200" i="1"/>
  <c r="R3442" i="1"/>
  <c r="S3442" i="1" s="1"/>
  <c r="R3528" i="1"/>
  <c r="S3528" i="1" s="1"/>
  <c r="R3490" i="1"/>
  <c r="Q3490" i="1"/>
  <c r="S2199" i="1"/>
  <c r="R2986" i="1"/>
  <c r="S2986" i="1" s="1"/>
  <c r="Q2452" i="1"/>
  <c r="Q2501" i="1"/>
  <c r="S2501" i="1" s="1"/>
  <c r="Q2337" i="1"/>
  <c r="S2337" i="1" s="1"/>
  <c r="Q3525" i="1"/>
  <c r="S3525" i="1" s="1"/>
  <c r="Q3192" i="1"/>
  <c r="S3192" i="1" s="1"/>
  <c r="Q1056" i="1"/>
  <c r="S1056" i="1" s="1"/>
  <c r="R2259" i="1"/>
  <c r="S2259" i="1" s="1"/>
  <c r="R2519" i="1"/>
  <c r="S2519" i="1" s="1"/>
  <c r="Q2423" i="1"/>
  <c r="S2423" i="1" s="1"/>
  <c r="Q3352" i="1"/>
  <c r="S3352" i="1" s="1"/>
  <c r="R3443" i="1"/>
  <c r="R2562" i="1"/>
  <c r="S3160" i="1"/>
  <c r="Q3511" i="1"/>
  <c r="S3511" i="1" s="1"/>
  <c r="Q2362" i="1"/>
  <c r="R1501" i="1"/>
  <c r="S1501" i="1" s="1"/>
  <c r="R1673" i="1"/>
  <c r="S1673" i="1" s="1"/>
  <c r="R2004" i="1"/>
  <c r="S2004" i="1" s="1"/>
  <c r="R1892" i="1"/>
  <c r="S1892" i="1" s="1"/>
  <c r="R2709" i="1"/>
  <c r="S2709" i="1" s="1"/>
  <c r="R2631" i="1"/>
  <c r="S2631" i="1" s="1"/>
  <c r="Q2888" i="1"/>
  <c r="S2888" i="1" s="1"/>
  <c r="R3066" i="1"/>
  <c r="S3066" i="1" s="1"/>
  <c r="R2477" i="1"/>
  <c r="S2477" i="1" s="1"/>
  <c r="S2669" i="1"/>
  <c r="R2283" i="1"/>
  <c r="S2283" i="1" s="1"/>
  <c r="R2404" i="1"/>
  <c r="R2867" i="1"/>
  <c r="Q3031" i="1"/>
  <c r="R3063" i="1"/>
  <c r="R3119" i="1"/>
  <c r="R3151" i="1"/>
  <c r="R2194" i="1"/>
  <c r="R2736" i="1"/>
  <c r="S2736" i="1" s="1"/>
  <c r="S3477" i="1"/>
  <c r="R3233" i="1"/>
  <c r="S3233" i="1" s="1"/>
  <c r="Q1652" i="1"/>
  <c r="R1757" i="1"/>
  <c r="R2183" i="1"/>
  <c r="S2183" i="1" s="1"/>
  <c r="R2627" i="1"/>
  <c r="R2485" i="1"/>
  <c r="S2485" i="1" s="1"/>
  <c r="S3021" i="1"/>
  <c r="R2370" i="1"/>
  <c r="S2370" i="1" s="1"/>
  <c r="Q3042" i="1"/>
  <c r="S3042" i="1" s="1"/>
  <c r="R2870" i="1"/>
  <c r="Q2902" i="1"/>
  <c r="R2950" i="1"/>
  <c r="Q3181" i="1"/>
  <c r="Q3451" i="1"/>
  <c r="S3295" i="1"/>
  <c r="S3474" i="1"/>
  <c r="Q3090" i="1"/>
  <c r="Q3146" i="1"/>
  <c r="Q3203" i="1"/>
  <c r="R3283" i="1"/>
  <c r="Q3323" i="1"/>
  <c r="S3205" i="1"/>
  <c r="R2819" i="1"/>
  <c r="S2819" i="1" s="1"/>
  <c r="R2635" i="1"/>
  <c r="S2635" i="1" s="1"/>
  <c r="Q3106" i="1"/>
  <c r="R3154" i="1"/>
  <c r="Q2987" i="1"/>
  <c r="Q2595" i="1"/>
  <c r="R3527" i="1"/>
  <c r="S3527" i="1" s="1"/>
  <c r="R1266" i="1"/>
  <c r="S1266" i="1" s="1"/>
  <c r="R2171" i="1"/>
  <c r="S2171" i="1" s="1"/>
  <c r="R2796" i="1"/>
  <c r="S2796" i="1" s="1"/>
  <c r="Q2586" i="1"/>
  <c r="S2586" i="1" s="1"/>
  <c r="R2775" i="1"/>
  <c r="S2775" i="1" s="1"/>
  <c r="Q2820" i="1"/>
  <c r="S2820" i="1" s="1"/>
  <c r="Q2293" i="1"/>
  <c r="S2293" i="1" s="1"/>
  <c r="R3013" i="1"/>
  <c r="S3013" i="1" s="1"/>
  <c r="Q2653" i="1"/>
  <c r="S2653" i="1" s="1"/>
  <c r="Q3149" i="1"/>
  <c r="S3149" i="1" s="1"/>
  <c r="R2875" i="1"/>
  <c r="Q2322" i="1"/>
  <c r="R2989" i="1"/>
  <c r="S2989" i="1" s="1"/>
  <c r="R3081" i="1"/>
  <c r="R2340" i="1"/>
  <c r="S2340" i="1" s="1"/>
  <c r="Q3079" i="1"/>
  <c r="R3135" i="1"/>
  <c r="S2384" i="1"/>
  <c r="S3199" i="1"/>
  <c r="S2889" i="1"/>
  <c r="Q3347" i="1"/>
  <c r="R3257" i="1"/>
  <c r="Q3257" i="1"/>
  <c r="R1506" i="1"/>
  <c r="S1506" i="1" s="1"/>
  <c r="R1356" i="1"/>
  <c r="S1356" i="1" s="1"/>
  <c r="Q1830" i="1"/>
  <c r="S1830" i="1" s="1"/>
  <c r="R2597" i="1"/>
  <c r="S2597" i="1" s="1"/>
  <c r="R2250" i="1"/>
  <c r="S2250" i="1" s="1"/>
  <c r="R2563" i="1"/>
  <c r="S2563" i="1" s="1"/>
  <c r="R2555" i="1"/>
  <c r="S2555" i="1" s="1"/>
  <c r="Q2803" i="1"/>
  <c r="R2571" i="1"/>
  <c r="Q2471" i="1"/>
  <c r="S2471" i="1" s="1"/>
  <c r="S2443" i="1"/>
  <c r="R2507" i="1"/>
  <c r="S2507" i="1" s="1"/>
  <c r="Q3184" i="1"/>
  <c r="Q3019" i="1"/>
  <c r="Q3075" i="1"/>
  <c r="Q3123" i="1"/>
  <c r="R3299" i="1"/>
  <c r="S3299" i="1" s="1"/>
  <c r="Q2162" i="1"/>
  <c r="R2707" i="1"/>
  <c r="S2707" i="1" s="1"/>
  <c r="Q3058" i="1"/>
  <c r="S3058" i="1" s="1"/>
  <c r="R2882" i="1"/>
  <c r="S2882" i="1" s="1"/>
  <c r="Q3074" i="1"/>
  <c r="S3074" i="1" s="1"/>
  <c r="S2981" i="1"/>
  <c r="R2354" i="1"/>
  <c r="R2947" i="1"/>
  <c r="R3050" i="1"/>
  <c r="Q3227" i="1"/>
  <c r="S3326" i="1"/>
  <c r="Q2851" i="1"/>
  <c r="R2995" i="1"/>
  <c r="S3303" i="1"/>
  <c r="R3435" i="1"/>
  <c r="Q3483" i="1"/>
  <c r="S3444" i="1"/>
  <c r="R2203" i="1"/>
  <c r="R3361" i="1"/>
  <c r="Q3361" i="1"/>
  <c r="Q3235" i="1"/>
  <c r="R3235" i="1"/>
  <c r="Q3403" i="1"/>
  <c r="R3403" i="1"/>
  <c r="R2468" i="1"/>
  <c r="R3034" i="1"/>
  <c r="S3034" i="1" s="1"/>
  <c r="R3090" i="1"/>
  <c r="Q2903" i="1"/>
  <c r="Q2306" i="1"/>
  <c r="S2306" i="1" s="1"/>
  <c r="Q2753" i="1"/>
  <c r="R3146" i="1"/>
  <c r="S2893" i="1"/>
  <c r="S3333" i="1"/>
  <c r="S3397" i="1"/>
  <c r="Q3283" i="1"/>
  <c r="R3483" i="1"/>
  <c r="Q1052" i="1"/>
  <c r="S1052" i="1" s="1"/>
  <c r="Q1344" i="1"/>
  <c r="S2824" i="1"/>
  <c r="S2613" i="1"/>
  <c r="Q2658" i="1"/>
  <c r="S2658" i="1" s="1"/>
  <c r="R2500" i="1"/>
  <c r="S2500" i="1" s="1"/>
  <c r="R2429" i="1"/>
  <c r="S2429" i="1" s="1"/>
  <c r="Q2596" i="1"/>
  <c r="R3143" i="1"/>
  <c r="R2731" i="1"/>
  <c r="R3086" i="1"/>
  <c r="Q2947" i="1"/>
  <c r="R3169" i="1"/>
  <c r="Q2871" i="1"/>
  <c r="R2951" i="1"/>
  <c r="S3334" i="1"/>
  <c r="R3211" i="1"/>
  <c r="Q3211" i="1"/>
  <c r="Q3411" i="1"/>
  <c r="R1215" i="1"/>
  <c r="S1215" i="1" s="1"/>
  <c r="Q1671" i="1"/>
  <c r="S1671" i="1" s="1"/>
  <c r="R2699" i="1"/>
  <c r="S2699" i="1" s="1"/>
  <c r="S2936" i="1"/>
  <c r="R2851" i="1"/>
  <c r="Q3026" i="1"/>
  <c r="S3026" i="1" s="1"/>
  <c r="S2368" i="1"/>
  <c r="R2227" i="1"/>
  <c r="S2227" i="1" s="1"/>
  <c r="Q2850" i="1"/>
  <c r="Q3018" i="1"/>
  <c r="Q3219" i="1"/>
  <c r="R3219" i="1"/>
  <c r="R3259" i="1"/>
  <c r="S3259" i="1" s="1"/>
  <c r="Q3291" i="1"/>
  <c r="S3214" i="1"/>
  <c r="R2079" i="1"/>
  <c r="S2079" i="1" s="1"/>
  <c r="Q1091" i="1"/>
  <c r="S1091" i="1" s="1"/>
  <c r="S2207" i="1"/>
  <c r="R2946" i="1"/>
  <c r="R2988" i="1"/>
  <c r="Q2626" i="1"/>
  <c r="R2879" i="1"/>
  <c r="R3039" i="1"/>
  <c r="R3071" i="1"/>
  <c r="Q3127" i="1"/>
  <c r="S3495" i="1"/>
  <c r="S3367" i="1"/>
  <c r="S3231" i="1"/>
  <c r="S3261" i="1"/>
  <c r="R3267" i="1"/>
  <c r="R3347" i="1"/>
  <c r="Q3387" i="1"/>
  <c r="S3387" i="1" s="1"/>
  <c r="R3499" i="1"/>
  <c r="R3251" i="1"/>
  <c r="S3251" i="1" s="1"/>
  <c r="Q2153" i="1"/>
  <c r="S2153" i="1" s="1"/>
  <c r="Q2476" i="1"/>
  <c r="S2476" i="1" s="1"/>
  <c r="Q2388" i="1"/>
  <c r="S2388" i="1" s="1"/>
  <c r="S2483" i="1"/>
  <c r="Q2970" i="1"/>
  <c r="S2970" i="1" s="1"/>
  <c r="R3010" i="1"/>
  <c r="R3150" i="1"/>
  <c r="Q3339" i="1"/>
  <c r="R3339" i="1"/>
  <c r="R3427" i="1"/>
  <c r="S3427" i="1" s="1"/>
  <c r="R2714" i="1"/>
  <c r="S2714" i="1" s="1"/>
  <c r="R2595" i="1"/>
  <c r="Q2773" i="1"/>
  <c r="S2773" i="1" s="1"/>
  <c r="Q2351" i="1"/>
  <c r="S2351" i="1" s="1"/>
  <c r="S2389" i="1"/>
  <c r="S2869" i="1"/>
  <c r="R2962" i="1"/>
  <c r="S2962" i="1" s="1"/>
  <c r="R2979" i="1"/>
  <c r="S2979" i="1" s="1"/>
  <c r="Q2991" i="1"/>
  <c r="S2991" i="1" s="1"/>
  <c r="R3323" i="1"/>
  <c r="Q2253" i="1"/>
  <c r="S2253" i="1" s="1"/>
  <c r="S3426" i="1"/>
  <c r="R3227" i="1"/>
  <c r="Q3467" i="1"/>
  <c r="R3467" i="1"/>
  <c r="S3309" i="1"/>
  <c r="S3436" i="1"/>
  <c r="Q2419" i="1"/>
  <c r="S2419" i="1" s="1"/>
  <c r="Q1224" i="1"/>
  <c r="S1224" i="1" s="1"/>
  <c r="R2188" i="1"/>
  <c r="S2188" i="1" s="1"/>
  <c r="S2792" i="1"/>
  <c r="R2781" i="1"/>
  <c r="S2781" i="1" s="1"/>
  <c r="Q2968" i="1"/>
  <c r="Q3064" i="1"/>
  <c r="Q2196" i="1"/>
  <c r="S2196" i="1" s="1"/>
  <c r="R2887" i="1"/>
  <c r="S2887" i="1" s="1"/>
  <c r="R3118" i="1"/>
  <c r="R2538" i="1"/>
  <c r="R2363" i="1"/>
  <c r="S2363" i="1" s="1"/>
  <c r="R2899" i="1"/>
  <c r="R3019" i="1"/>
  <c r="R3075" i="1"/>
  <c r="S3412" i="1"/>
  <c r="Q3002" i="1"/>
  <c r="R3203" i="1"/>
  <c r="Q3275" i="1"/>
  <c r="R3275" i="1"/>
  <c r="Q3435" i="1"/>
  <c r="S3383" i="1"/>
  <c r="Q3176" i="1"/>
  <c r="Q3161" i="1"/>
  <c r="R2491" i="1"/>
  <c r="Q1630" i="1"/>
  <c r="S1630" i="1" s="1"/>
  <c r="R2075" i="1"/>
  <c r="S2075" i="1" s="1"/>
  <c r="R2164" i="1"/>
  <c r="S2164" i="1" s="1"/>
  <c r="Q2339" i="1"/>
  <c r="S2339" i="1" s="1"/>
  <c r="R2549" i="1"/>
  <c r="S2549" i="1" s="1"/>
  <c r="S2528" i="1"/>
  <c r="R2866" i="1"/>
  <c r="S2866" i="1" s="1"/>
  <c r="Q2930" i="1"/>
  <c r="S2930" i="1" s="1"/>
  <c r="Q2883" i="1"/>
  <c r="R2580" i="1"/>
  <c r="S2580" i="1" s="1"/>
  <c r="R2475" i="1"/>
  <c r="S2475" i="1" s="1"/>
  <c r="Q3273" i="1"/>
  <c r="R3273" i="1"/>
  <c r="R3497" i="1"/>
  <c r="Q3497" i="1"/>
  <c r="Q3489" i="1"/>
  <c r="R3489" i="1"/>
  <c r="Q3433" i="1"/>
  <c r="R3433" i="1"/>
  <c r="Q3345" i="1"/>
  <c r="R3345" i="1"/>
  <c r="R3417" i="1"/>
  <c r="Q3417" i="1"/>
  <c r="R3179" i="1"/>
  <c r="S3179" i="1" s="1"/>
  <c r="Q3320" i="1"/>
  <c r="R3320" i="1"/>
  <c r="R1096" i="1"/>
  <c r="S1096" i="1" s="1"/>
  <c r="R1624" i="1"/>
  <c r="S1624" i="1" s="1"/>
  <c r="Q1664" i="1"/>
  <c r="S1664" i="1" s="1"/>
  <c r="Q2277" i="1"/>
  <c r="S2277" i="1" s="1"/>
  <c r="R1152" i="1"/>
  <c r="Q3104" i="1"/>
  <c r="Q3136" i="1"/>
  <c r="R2578" i="1"/>
  <c r="S2578" i="1" s="1"/>
  <c r="Q2862" i="1"/>
  <c r="R3030" i="1"/>
  <c r="R3110" i="1"/>
  <c r="Q2951" i="1"/>
  <c r="Q3201" i="1"/>
  <c r="R3201" i="1"/>
  <c r="Q3441" i="1"/>
  <c r="R3441" i="1"/>
  <c r="S3446" i="1"/>
  <c r="R3360" i="1"/>
  <c r="Q3360" i="1"/>
  <c r="S3212" i="1"/>
  <c r="Q2923" i="1"/>
  <c r="R3392" i="1"/>
  <c r="S3392" i="1" s="1"/>
  <c r="Q3424" i="1"/>
  <c r="R3424" i="1"/>
  <c r="R3456" i="1"/>
  <c r="Q3456" i="1"/>
  <c r="Q3488" i="1"/>
  <c r="R3488" i="1"/>
  <c r="S3380" i="1"/>
  <c r="R2245" i="1"/>
  <c r="S2245" i="1" s="1"/>
  <c r="Q3265" i="1"/>
  <c r="R3265" i="1"/>
  <c r="R3321" i="1"/>
  <c r="Q3321" i="1"/>
  <c r="Q3353" i="1"/>
  <c r="R3353" i="1"/>
  <c r="R3457" i="1"/>
  <c r="Q3457" i="1"/>
  <c r="Q3328" i="1"/>
  <c r="R3328" i="1"/>
  <c r="Q2309" i="1"/>
  <c r="R2309" i="1"/>
  <c r="R1221" i="1"/>
  <c r="S1221" i="1" s="1"/>
  <c r="Q1396" i="1"/>
  <c r="S1396" i="1" s="1"/>
  <c r="R1438" i="1"/>
  <c r="S1438" i="1" s="1"/>
  <c r="R2135" i="1"/>
  <c r="S2135" i="1" s="1"/>
  <c r="R2508" i="1"/>
  <c r="S2508" i="1" s="1"/>
  <c r="Q2589" i="1"/>
  <c r="S2589" i="1" s="1"/>
  <c r="R3067" i="1"/>
  <c r="Q3076" i="1"/>
  <c r="Q2763" i="1"/>
  <c r="Q3038" i="1"/>
  <c r="Q2637" i="1"/>
  <c r="S2637" i="1" s="1"/>
  <c r="Q3173" i="1"/>
  <c r="R2314" i="1"/>
  <c r="Q3225" i="1"/>
  <c r="R3225" i="1"/>
  <c r="Q3256" i="1"/>
  <c r="R3256" i="1"/>
  <c r="R3368" i="1"/>
  <c r="Q3368" i="1"/>
  <c r="S3230" i="1"/>
  <c r="S3316" i="1"/>
  <c r="Q2939" i="1"/>
  <c r="R3115" i="1"/>
  <c r="R3400" i="1"/>
  <c r="Q3400" i="1"/>
  <c r="Q3432" i="1"/>
  <c r="R3432" i="1"/>
  <c r="R3464" i="1"/>
  <c r="Q3464" i="1"/>
  <c r="R3496" i="1"/>
  <c r="Q3496" i="1"/>
  <c r="Q1545" i="1"/>
  <c r="S1545" i="1" s="1"/>
  <c r="Q1190" i="1"/>
  <c r="S1190" i="1" s="1"/>
  <c r="Q2341" i="1"/>
  <c r="S2341" i="1" s="1"/>
  <c r="Q2540" i="1"/>
  <c r="S2540" i="1" s="1"/>
  <c r="R2445" i="1"/>
  <c r="S2445" i="1" s="1"/>
  <c r="S3094" i="1"/>
  <c r="Q3116" i="1"/>
  <c r="S3116" i="1" s="1"/>
  <c r="Q3151" i="1"/>
  <c r="R2987" i="1"/>
  <c r="Q3119" i="1"/>
  <c r="Q3063" i="1"/>
  <c r="R3031" i="1"/>
  <c r="R2871" i="1"/>
  <c r="R3289" i="1"/>
  <c r="Q3289" i="1"/>
  <c r="R3401" i="1"/>
  <c r="Q3401" i="1"/>
  <c r="Q3385" i="1"/>
  <c r="R3385" i="1"/>
  <c r="Q3329" i="1"/>
  <c r="R3329" i="1"/>
  <c r="R3393" i="1"/>
  <c r="Q3393" i="1"/>
  <c r="R3473" i="1"/>
  <c r="Q3473" i="1"/>
  <c r="Q3336" i="1"/>
  <c r="R3336" i="1"/>
  <c r="S3298" i="1"/>
  <c r="R2219" i="1"/>
  <c r="S2219" i="1" s="1"/>
  <c r="R2301" i="1"/>
  <c r="S2301" i="1" s="1"/>
  <c r="R1492" i="1"/>
  <c r="S1492" i="1" s="1"/>
  <c r="R2659" i="1"/>
  <c r="S2659" i="1" s="1"/>
  <c r="Q3153" i="1"/>
  <c r="S3153" i="1" s="1"/>
  <c r="R3142" i="1"/>
  <c r="S3142" i="1" s="1"/>
  <c r="S2349" i="1"/>
  <c r="R3046" i="1"/>
  <c r="S3183" i="1"/>
  <c r="Q2847" i="1"/>
  <c r="R2895" i="1"/>
  <c r="Q2927" i="1"/>
  <c r="Q3217" i="1"/>
  <c r="R3217" i="1"/>
  <c r="Q3449" i="1"/>
  <c r="R3449" i="1"/>
  <c r="S3373" i="1"/>
  <c r="Q3376" i="1"/>
  <c r="R3376" i="1"/>
  <c r="R3408" i="1"/>
  <c r="Q3408" i="1"/>
  <c r="Q3440" i="1"/>
  <c r="R3440" i="1"/>
  <c r="R3472" i="1"/>
  <c r="Q3472" i="1"/>
  <c r="Q3504" i="1"/>
  <c r="R3504" i="1"/>
  <c r="S3325" i="1"/>
  <c r="R984" i="1"/>
  <c r="S984" i="1" s="1"/>
  <c r="Q1353" i="1"/>
  <c r="S1353" i="1" s="1"/>
  <c r="Q1785" i="1"/>
  <c r="S1785" i="1" s="1"/>
  <c r="Q2684" i="1"/>
  <c r="S2684" i="1" s="1"/>
  <c r="Q3281" i="1"/>
  <c r="R3281" i="1"/>
  <c r="Q3337" i="1"/>
  <c r="R3337" i="1"/>
  <c r="R3409" i="1"/>
  <c r="Q3409" i="1"/>
  <c r="R3481" i="1"/>
  <c r="Q3481" i="1"/>
  <c r="Q3312" i="1"/>
  <c r="R3312" i="1"/>
  <c r="Q3344" i="1"/>
  <c r="R3344" i="1"/>
  <c r="S3420" i="1"/>
  <c r="R2105" i="1"/>
  <c r="S2105" i="1" s="1"/>
  <c r="Q1201" i="1"/>
  <c r="S1201" i="1" s="1"/>
  <c r="Q2396" i="1"/>
  <c r="S2396" i="1" s="1"/>
  <c r="S2688" i="1"/>
  <c r="Q3032" i="1"/>
  <c r="Q3128" i="1"/>
  <c r="R3140" i="1"/>
  <c r="R2546" i="1"/>
  <c r="S2546" i="1" s="1"/>
  <c r="Q3054" i="1"/>
  <c r="Q3209" i="1"/>
  <c r="R3209" i="1"/>
  <c r="R3425" i="1"/>
  <c r="Q3425" i="1"/>
  <c r="Q3280" i="1"/>
  <c r="R3280" i="1"/>
  <c r="Q3384" i="1"/>
  <c r="R3384" i="1"/>
  <c r="Q3416" i="1"/>
  <c r="R3416" i="1"/>
  <c r="Q3448" i="1"/>
  <c r="R3448" i="1"/>
  <c r="Q3480" i="1"/>
  <c r="R3480" i="1"/>
  <c r="S3204" i="1"/>
  <c r="R3127" i="1"/>
  <c r="Q2724" i="1"/>
  <c r="Q2324" i="1"/>
  <c r="Q3039" i="1"/>
  <c r="R1214" i="1"/>
  <c r="S1214" i="1" s="1"/>
  <c r="Q1067" i="1"/>
  <c r="S1067" i="1" s="1"/>
  <c r="Q1007" i="1"/>
  <c r="S1007" i="1" s="1"/>
  <c r="R1232" i="1"/>
  <c r="S1232" i="1" s="1"/>
  <c r="R1294" i="1"/>
  <c r="S1294" i="1" s="1"/>
  <c r="R1464" i="1"/>
  <c r="S1464" i="1" s="1"/>
  <c r="Q1632" i="1"/>
  <c r="S1632" i="1" s="1"/>
  <c r="R1762" i="1"/>
  <c r="S1762" i="1" s="1"/>
  <c r="R2073" i="1"/>
  <c r="S2073" i="1" s="1"/>
  <c r="Q1521" i="1"/>
  <c r="Q1570" i="1"/>
  <c r="Q2131" i="1"/>
  <c r="R2180" i="1"/>
  <c r="S2180" i="1" s="1"/>
  <c r="R2191" i="1"/>
  <c r="S2191" i="1" s="1"/>
  <c r="R2690" i="1"/>
  <c r="S2690" i="1" s="1"/>
  <c r="Q2556" i="1"/>
  <c r="S2556" i="1" s="1"/>
  <c r="R2934" i="1"/>
  <c r="S2934" i="1" s="1"/>
  <c r="Q2314" i="1"/>
  <c r="Q2972" i="1"/>
  <c r="S2972" i="1" s="1"/>
  <c r="Q2953" i="1"/>
  <c r="R2953" i="1"/>
  <c r="R2847" i="1"/>
  <c r="R2927" i="1"/>
  <c r="R3047" i="1"/>
  <c r="Q3047" i="1"/>
  <c r="Q2194" i="1"/>
  <c r="Q2602" i="1"/>
  <c r="S2602" i="1" s="1"/>
  <c r="Q3150" i="1"/>
  <c r="S3175" i="1"/>
  <c r="R1460" i="1"/>
  <c r="S1460" i="1" s="1"/>
  <c r="R1532" i="1"/>
  <c r="S1532" i="1" s="1"/>
  <c r="Q1710" i="1"/>
  <c r="S1710" i="1" s="1"/>
  <c r="Q2006" i="1"/>
  <c r="S2006" i="1" s="1"/>
  <c r="Q1335" i="1"/>
  <c r="S1335" i="1" s="1"/>
  <c r="R2572" i="1"/>
  <c r="S2572" i="1" s="1"/>
  <c r="S2933" i="1"/>
  <c r="Q2895" i="1"/>
  <c r="S3107" i="1"/>
  <c r="R3181" i="1"/>
  <c r="Q3100" i="1"/>
  <c r="S3100" i="1" s="1"/>
  <c r="S2313" i="1"/>
  <c r="Q2276" i="1"/>
  <c r="R2836" i="1"/>
  <c r="Q2404" i="1"/>
  <c r="Q2731" i="1"/>
  <c r="Q3126" i="1"/>
  <c r="Q3158" i="1"/>
  <c r="R2935" i="1"/>
  <c r="Q2218" i="1"/>
  <c r="R2218" i="1"/>
  <c r="R988" i="1"/>
  <c r="S988" i="1" s="1"/>
  <c r="R1290" i="1"/>
  <c r="R1262" i="1"/>
  <c r="S1262" i="1" s="1"/>
  <c r="R1208" i="1"/>
  <c r="S1208" i="1" s="1"/>
  <c r="Q1493" i="1"/>
  <c r="S1493" i="1" s="1"/>
  <c r="R2001" i="1"/>
  <c r="S2001" i="1" s="1"/>
  <c r="R1240" i="1"/>
  <c r="S1240" i="1" s="1"/>
  <c r="R2156" i="1"/>
  <c r="S2156" i="1" s="1"/>
  <c r="Q2152" i="1"/>
  <c r="S2152" i="1" s="1"/>
  <c r="Q2636" i="1"/>
  <c r="S2636" i="1" s="1"/>
  <c r="R3025" i="1"/>
  <c r="S3025" i="1" s="1"/>
  <c r="R2852" i="1"/>
  <c r="S2852" i="1" s="1"/>
  <c r="R2386" i="1"/>
  <c r="Q2514" i="1"/>
  <c r="S2514" i="1" s="1"/>
  <c r="R3173" i="1"/>
  <c r="Q2346" i="1"/>
  <c r="R2346" i="1"/>
  <c r="Q1984" i="1"/>
  <c r="S1984" i="1" s="1"/>
  <c r="Q999" i="1"/>
  <c r="S999" i="1" s="1"/>
  <c r="Q1089" i="1"/>
  <c r="S1089" i="1" s="1"/>
  <c r="R1299" i="1"/>
  <c r="S1299" i="1" s="1"/>
  <c r="Q1669" i="1"/>
  <c r="S1669" i="1" s="1"/>
  <c r="Q2009" i="1"/>
  <c r="S2009" i="1" s="1"/>
  <c r="Q2175" i="1"/>
  <c r="S2175" i="1" s="1"/>
  <c r="S2840" i="1"/>
  <c r="R3000" i="1"/>
  <c r="Q3044" i="1"/>
  <c r="Q2854" i="1"/>
  <c r="R2886" i="1"/>
  <c r="Q2966" i="1"/>
  <c r="Q2998" i="1"/>
  <c r="Q3055" i="1"/>
  <c r="S1207" i="1"/>
  <c r="R1394" i="1"/>
  <c r="S1394" i="1" s="1"/>
  <c r="Q2879" i="1"/>
  <c r="R1070" i="1"/>
  <c r="S1070" i="1" s="1"/>
  <c r="R1453" i="1"/>
  <c r="S1453" i="1" s="1"/>
  <c r="Q1960" i="1"/>
  <c r="S1960" i="1" s="1"/>
  <c r="Q1069" i="1"/>
  <c r="S1069" i="1" s="1"/>
  <c r="R2189" i="1"/>
  <c r="S2189" i="1" s="1"/>
  <c r="R2190" i="1"/>
  <c r="S2190" i="1" s="1"/>
  <c r="R2650" i="1"/>
  <c r="S2650" i="1" s="1"/>
  <c r="Q2268" i="1"/>
  <c r="S2268" i="1" s="1"/>
  <c r="S2434" i="1"/>
  <c r="S3114" i="1"/>
  <c r="R2324" i="1"/>
  <c r="R3111" i="1"/>
  <c r="Q3111" i="1"/>
  <c r="Q1243" i="1"/>
  <c r="S1243" i="1" s="1"/>
  <c r="R1437" i="1"/>
  <c r="S1437" i="1" s="1"/>
  <c r="R1678" i="1"/>
  <c r="S1678" i="1" s="1"/>
  <c r="Q1502" i="1"/>
  <c r="S1502" i="1" s="1"/>
  <c r="R1882" i="1"/>
  <c r="S1882" i="1" s="1"/>
  <c r="R1318" i="1"/>
  <c r="S1318" i="1" s="1"/>
  <c r="Q1622" i="1"/>
  <c r="S1622" i="1" s="1"/>
  <c r="Q1463" i="1"/>
  <c r="S1463" i="1" s="1"/>
  <c r="R2145" i="1"/>
  <c r="S2145" i="1" s="1"/>
  <c r="R2168" i="1"/>
  <c r="S2168" i="1" s="1"/>
  <c r="Q2436" i="1"/>
  <c r="S2436" i="1" s="1"/>
  <c r="R2753" i="1"/>
  <c r="R3172" i="1"/>
  <c r="S3172" i="1" s="1"/>
  <c r="Q2894" i="1"/>
  <c r="Q2928" i="1"/>
  <c r="R2928" i="1"/>
  <c r="S3171" i="1"/>
  <c r="R3167" i="1"/>
  <c r="Q3167" i="1"/>
  <c r="R2919" i="1"/>
  <c r="Q2919" i="1"/>
  <c r="Q2354" i="1"/>
  <c r="Q2538" i="1"/>
  <c r="Q3174" i="1"/>
  <c r="R3174" i="1"/>
  <c r="Q1123" i="1"/>
  <c r="S1123" i="1" s="1"/>
  <c r="Q1341" i="1"/>
  <c r="S1341" i="1" s="1"/>
  <c r="Q1541" i="1"/>
  <c r="S1541" i="1" s="1"/>
  <c r="Q1681" i="1"/>
  <c r="S1681" i="1" s="1"/>
  <c r="R1676" i="1"/>
  <c r="S1676" i="1" s="1"/>
  <c r="R2078" i="1"/>
  <c r="S2078" i="1" s="1"/>
  <c r="R1586" i="1"/>
  <c r="S1586" i="1" s="1"/>
  <c r="R1471" i="1"/>
  <c r="S1471" i="1" s="1"/>
  <c r="Q1801" i="1"/>
  <c r="S2649" i="1"/>
  <c r="S2599" i="1"/>
  <c r="R2660" i="1"/>
  <c r="S2660" i="1" s="1"/>
  <c r="Q2380" i="1"/>
  <c r="S2380" i="1" s="1"/>
  <c r="R2908" i="1"/>
  <c r="Q2908" i="1"/>
  <c r="R2980" i="1"/>
  <c r="Q2980" i="1"/>
  <c r="Q3108" i="1"/>
  <c r="R3108" i="1"/>
  <c r="R2862" i="1"/>
  <c r="R2894" i="1"/>
  <c r="R2926" i="1"/>
  <c r="Q2974" i="1"/>
  <c r="S2974" i="1" s="1"/>
  <c r="Q3014" i="1"/>
  <c r="S3014" i="1" s="1"/>
  <c r="Q3046" i="1"/>
  <c r="S2624" i="1"/>
  <c r="Q3086" i="1"/>
  <c r="R3158" i="1"/>
  <c r="R2860" i="1"/>
  <c r="Q2860" i="1"/>
  <c r="Q2940" i="1"/>
  <c r="S2940" i="1" s="1"/>
  <c r="Q3182" i="1"/>
  <c r="R3182" i="1"/>
  <c r="R1040" i="1"/>
  <c r="S1040" i="1" s="1"/>
  <c r="R963" i="1"/>
  <c r="S963" i="1" s="1"/>
  <c r="Q1143" i="1"/>
  <c r="S1143" i="1" s="1"/>
  <c r="R1185" i="1"/>
  <c r="R1433" i="1"/>
  <c r="S1433" i="1" s="1"/>
  <c r="R1333" i="1"/>
  <c r="S1333" i="1" s="1"/>
  <c r="Q1546" i="1"/>
  <c r="S1546" i="1" s="1"/>
  <c r="R1466" i="1"/>
  <c r="S1466" i="1" s="1"/>
  <c r="Q1656" i="1"/>
  <c r="S1656" i="1" s="1"/>
  <c r="Q1461" i="1"/>
  <c r="S1461" i="1" s="1"/>
  <c r="Q2716" i="1"/>
  <c r="S2716" i="1" s="1"/>
  <c r="R2628" i="1"/>
  <c r="S2628" i="1" s="1"/>
  <c r="R2998" i="1"/>
  <c r="Q2836" i="1"/>
  <c r="R3104" i="1"/>
  <c r="R3136" i="1"/>
  <c r="R2516" i="1"/>
  <c r="S2516" i="1" s="1"/>
  <c r="R2276" i="1"/>
  <c r="R2924" i="1"/>
  <c r="Q2924" i="1"/>
  <c r="Q2988" i="1"/>
  <c r="R3052" i="1"/>
  <c r="Q3124" i="1"/>
  <c r="S3124" i="1" s="1"/>
  <c r="Q2459" i="1"/>
  <c r="S2459" i="1" s="1"/>
  <c r="Q3022" i="1"/>
  <c r="Q3102" i="1"/>
  <c r="R3134" i="1"/>
  <c r="R1465" i="1"/>
  <c r="S1465" i="1" s="1"/>
  <c r="R1661" i="1"/>
  <c r="S1661" i="1" s="1"/>
  <c r="Q1890" i="1"/>
  <c r="S1890" i="1" s="1"/>
  <c r="R1793" i="1"/>
  <c r="S1793" i="1" s="1"/>
  <c r="R1940" i="1"/>
  <c r="S1940" i="1" s="1"/>
  <c r="R1976" i="1"/>
  <c r="S1976" i="1" s="1"/>
  <c r="R1551" i="1"/>
  <c r="S1551" i="1" s="1"/>
  <c r="R1311" i="1"/>
  <c r="S1311" i="1" s="1"/>
  <c r="R2756" i="1"/>
  <c r="S2756" i="1" s="1"/>
  <c r="R2348" i="1"/>
  <c r="S2348" i="1" s="1"/>
  <c r="S2583" i="1"/>
  <c r="R3078" i="1"/>
  <c r="S3078" i="1" s="1"/>
  <c r="R3044" i="1"/>
  <c r="R2724" i="1"/>
  <c r="R3084" i="1"/>
  <c r="Q3084" i="1"/>
  <c r="Q2868" i="1"/>
  <c r="R2868" i="1"/>
  <c r="Q3132" i="1"/>
  <c r="S3132" i="1" s="1"/>
  <c r="R2932" i="1"/>
  <c r="Q2932" i="1"/>
  <c r="R2452" i="1"/>
  <c r="Q3036" i="1"/>
  <c r="S3036" i="1" s="1"/>
  <c r="Q2870" i="1"/>
  <c r="R2902" i="1"/>
  <c r="Q2982" i="1"/>
  <c r="R1159" i="1"/>
  <c r="S1159" i="1" s="1"/>
  <c r="Q1255" i="1"/>
  <c r="S1255" i="1" s="1"/>
  <c r="R1577" i="1"/>
  <c r="S1577" i="1" s="1"/>
  <c r="R1827" i="1"/>
  <c r="S1827" i="1" s="1"/>
  <c r="R1561" i="1"/>
  <c r="S1561" i="1" s="1"/>
  <c r="Q1169" i="1"/>
  <c r="S1169" i="1" s="1"/>
  <c r="Q1899" i="1"/>
  <c r="S1899" i="1" s="1"/>
  <c r="S2513" i="1"/>
  <c r="S2495" i="1"/>
  <c r="S2645" i="1"/>
  <c r="R2644" i="1"/>
  <c r="S2644" i="1" s="1"/>
  <c r="R2763" i="1"/>
  <c r="R2966" i="1"/>
  <c r="R2252" i="1"/>
  <c r="S2252" i="1" s="1"/>
  <c r="R2948" i="1"/>
  <c r="Q2948" i="1"/>
  <c r="R3012" i="1"/>
  <c r="Q3012" i="1"/>
  <c r="R3076" i="1"/>
  <c r="S3068" i="1"/>
  <c r="R3180" i="1"/>
  <c r="S3180" i="1" s="1"/>
  <c r="R3060" i="1"/>
  <c r="S3060" i="1" s="1"/>
  <c r="Q2950" i="1"/>
  <c r="Q3030" i="1"/>
  <c r="Q3062" i="1"/>
  <c r="Q3110" i="1"/>
  <c r="Q1987" i="1"/>
  <c r="S1987" i="1" s="1"/>
  <c r="Q1514" i="1"/>
  <c r="S1514" i="1" s="1"/>
  <c r="R1765" i="1"/>
  <c r="S1765" i="1" s="1"/>
  <c r="R1959" i="1"/>
  <c r="S1959" i="1" s="1"/>
  <c r="Q1838" i="1"/>
  <c r="S1838" i="1" s="1"/>
  <c r="Q1152" i="1"/>
  <c r="Q2028" i="1"/>
  <c r="S2028" i="1" s="1"/>
  <c r="Q2676" i="1"/>
  <c r="S2676" i="1" s="1"/>
  <c r="S2210" i="1"/>
  <c r="R3126" i="1"/>
  <c r="Q2292" i="1"/>
  <c r="S2292" i="1" s="1"/>
  <c r="S3004" i="1"/>
  <c r="Q3164" i="1"/>
  <c r="R3164" i="1"/>
  <c r="Q3166" i="1"/>
  <c r="R3166" i="1"/>
  <c r="R2846" i="1"/>
  <c r="R2910" i="1"/>
  <c r="S2910" i="1" s="1"/>
  <c r="Q2990" i="1"/>
  <c r="S2990" i="1" s="1"/>
  <c r="Q1602" i="1"/>
  <c r="S1602" i="1" s="1"/>
  <c r="Q2111" i="1"/>
  <c r="S2111" i="1" s="1"/>
  <c r="R1081" i="1"/>
  <c r="S1081" i="1" s="1"/>
  <c r="R1735" i="1"/>
  <c r="S1735" i="1" s="1"/>
  <c r="Q2178" i="1"/>
  <c r="S2178" i="1" s="1"/>
  <c r="S2615" i="1"/>
  <c r="R2828" i="1"/>
  <c r="S2828" i="1" s="1"/>
  <c r="R2844" i="1"/>
  <c r="Q2844" i="1"/>
  <c r="R2884" i="1"/>
  <c r="Q2884" i="1"/>
  <c r="Q2956" i="1"/>
  <c r="R2956" i="1"/>
  <c r="R3020" i="1"/>
  <c r="Q3020" i="1"/>
  <c r="R2854" i="1"/>
  <c r="Q2886" i="1"/>
  <c r="R2918" i="1"/>
  <c r="Q3118" i="1"/>
  <c r="R2236" i="1"/>
  <c r="Q2236" i="1"/>
  <c r="R3145" i="1"/>
  <c r="Q3145" i="1"/>
  <c r="Q1621" i="1"/>
  <c r="S1621" i="1" s="1"/>
  <c r="S2343" i="1"/>
  <c r="Q2992" i="1"/>
  <c r="R2992" i="1"/>
  <c r="Q3024" i="1"/>
  <c r="R3024" i="1"/>
  <c r="Q3056" i="1"/>
  <c r="R3056" i="1"/>
  <c r="Q3088" i="1"/>
  <c r="R3088" i="1"/>
  <c r="Q3120" i="1"/>
  <c r="R3120" i="1"/>
  <c r="Q3152" i="1"/>
  <c r="R3152" i="1"/>
  <c r="R2857" i="1"/>
  <c r="Q2857" i="1"/>
  <c r="R2905" i="1"/>
  <c r="Q2905" i="1"/>
  <c r="Q2937" i="1"/>
  <c r="R2937" i="1"/>
  <c r="Q2985" i="1"/>
  <c r="R2985" i="1"/>
  <c r="Q3033" i="1"/>
  <c r="R3033" i="1"/>
  <c r="R3065" i="1"/>
  <c r="Q3065" i="1"/>
  <c r="Q3113" i="1"/>
  <c r="R3113" i="1"/>
  <c r="R2244" i="1"/>
  <c r="Q2244" i="1"/>
  <c r="R2812" i="1"/>
  <c r="Q2812" i="1"/>
  <c r="Q2612" i="1"/>
  <c r="S2612" i="1" s="1"/>
  <c r="R1582" i="1"/>
  <c r="S1582" i="1" s="1"/>
  <c r="R1313" i="1"/>
  <c r="S1313" i="1" s="1"/>
  <c r="S2504" i="1"/>
  <c r="Q2364" i="1"/>
  <c r="R2364" i="1"/>
  <c r="R2300" i="1"/>
  <c r="S2300" i="1" s="1"/>
  <c r="Q2444" i="1"/>
  <c r="S2444" i="1" s="1"/>
  <c r="R1782" i="1"/>
  <c r="S1782" i="1" s="1"/>
  <c r="Q1558" i="1"/>
  <c r="S1558" i="1" s="1"/>
  <c r="R1373" i="1"/>
  <c r="S1373" i="1" s="1"/>
  <c r="R1855" i="1"/>
  <c r="S1855" i="1" s="1"/>
  <c r="Q1930" i="1"/>
  <c r="S1930" i="1" s="1"/>
  <c r="R1087" i="1"/>
  <c r="S1087" i="1" s="1"/>
  <c r="R2133" i="1"/>
  <c r="S2133" i="1" s="1"/>
  <c r="S2705" i="1"/>
  <c r="R2968" i="1"/>
  <c r="Q3000" i="1"/>
  <c r="R3032" i="1"/>
  <c r="R3064" i="1"/>
  <c r="R3096" i="1"/>
  <c r="Q3096" i="1"/>
  <c r="R3128" i="1"/>
  <c r="Q2865" i="1"/>
  <c r="R2865" i="1"/>
  <c r="Q2913" i="1"/>
  <c r="R2913" i="1"/>
  <c r="Q2945" i="1"/>
  <c r="R2945" i="1"/>
  <c r="Q2993" i="1"/>
  <c r="R2993" i="1"/>
  <c r="Q3041" i="1"/>
  <c r="R3041" i="1"/>
  <c r="Q3073" i="1"/>
  <c r="R3073" i="1"/>
  <c r="Q3121" i="1"/>
  <c r="R3121" i="1"/>
  <c r="R2372" i="1"/>
  <c r="Q2372" i="1"/>
  <c r="R2428" i="1"/>
  <c r="Q2428" i="1"/>
  <c r="Q2308" i="1"/>
  <c r="S2308" i="1" s="1"/>
  <c r="Q2484" i="1"/>
  <c r="S2484" i="1" s="1"/>
  <c r="Q1700" i="1"/>
  <c r="S1700" i="1" s="1"/>
  <c r="R1790" i="1"/>
  <c r="S1790" i="1" s="1"/>
  <c r="Q1810" i="1"/>
  <c r="S1810" i="1" s="1"/>
  <c r="R1956" i="1"/>
  <c r="S1956" i="1" s="1"/>
  <c r="R1825" i="1"/>
  <c r="S1825" i="1" s="1"/>
  <c r="Q1079" i="1"/>
  <c r="S1079" i="1" s="1"/>
  <c r="Q2284" i="1"/>
  <c r="S2284" i="1" s="1"/>
  <c r="Q3017" i="1"/>
  <c r="R3017" i="1"/>
  <c r="S3003" i="1"/>
  <c r="R2316" i="1"/>
  <c r="S2316" i="1" s="1"/>
  <c r="R2492" i="1"/>
  <c r="S2492" i="1" s="1"/>
  <c r="Q2692" i="1"/>
  <c r="S2692" i="1" s="1"/>
  <c r="R1425" i="1"/>
  <c r="S1425" i="1" s="1"/>
  <c r="R1798" i="1"/>
  <c r="S1798" i="1" s="1"/>
  <c r="R1801" i="1"/>
  <c r="R1854" i="1"/>
  <c r="S1854" i="1" s="1"/>
  <c r="R1935" i="1"/>
  <c r="S1935" i="1" s="1"/>
  <c r="R2102" i="1"/>
  <c r="S2102" i="1" s="1"/>
  <c r="R1329" i="1"/>
  <c r="Q2160" i="1"/>
  <c r="S2160" i="1" s="1"/>
  <c r="R2151" i="1"/>
  <c r="S2151" i="1" s="1"/>
  <c r="R2652" i="1"/>
  <c r="S2652" i="1" s="1"/>
  <c r="R2748" i="1"/>
  <c r="S2748" i="1" s="1"/>
  <c r="R2976" i="1"/>
  <c r="Q2976" i="1"/>
  <c r="R3008" i="1"/>
  <c r="Q3008" i="1"/>
  <c r="R3040" i="1"/>
  <c r="Q3040" i="1"/>
  <c r="Q3072" i="1"/>
  <c r="R3072" i="1"/>
  <c r="Q2841" i="1"/>
  <c r="R2841" i="1"/>
  <c r="R2873" i="1"/>
  <c r="Q2873" i="1"/>
  <c r="R2921" i="1"/>
  <c r="Q2921" i="1"/>
  <c r="Q2969" i="1"/>
  <c r="R2969" i="1"/>
  <c r="Q3001" i="1"/>
  <c r="R3001" i="1"/>
  <c r="Q3049" i="1"/>
  <c r="R3049" i="1"/>
  <c r="Q3097" i="1"/>
  <c r="R3097" i="1"/>
  <c r="R3129" i="1"/>
  <c r="Q3129" i="1"/>
  <c r="S2955" i="1"/>
  <c r="R2212" i="1"/>
  <c r="S2212" i="1" s="1"/>
  <c r="Q2700" i="1"/>
  <c r="S2700" i="1" s="1"/>
  <c r="R1167" i="1"/>
  <c r="S1167" i="1" s="1"/>
  <c r="R1270" i="1"/>
  <c r="S1270" i="1" s="1"/>
  <c r="Q1071" i="1"/>
  <c r="S1071" i="1" s="1"/>
  <c r="S2872" i="1"/>
  <c r="R2620" i="1"/>
  <c r="Q2620" i="1"/>
  <c r="S2938" i="1"/>
  <c r="R1439" i="1"/>
  <c r="S1439" i="1" s="1"/>
  <c r="Q1668" i="1"/>
  <c r="Q1850" i="1"/>
  <c r="Q2984" i="1"/>
  <c r="R2984" i="1"/>
  <c r="Q3016" i="1"/>
  <c r="R3016" i="1"/>
  <c r="Q3048" i="1"/>
  <c r="R3048" i="1"/>
  <c r="Q3080" i="1"/>
  <c r="R3080" i="1"/>
  <c r="Q3112" i="1"/>
  <c r="R3112" i="1"/>
  <c r="Q3144" i="1"/>
  <c r="R3144" i="1"/>
  <c r="Q2849" i="1"/>
  <c r="R2849" i="1"/>
  <c r="R2881" i="1"/>
  <c r="Q2881" i="1"/>
  <c r="Q2929" i="1"/>
  <c r="R2929" i="1"/>
  <c r="Q2977" i="1"/>
  <c r="R2977" i="1"/>
  <c r="Q3009" i="1"/>
  <c r="R3009" i="1"/>
  <c r="Q3057" i="1"/>
  <c r="R3057" i="1"/>
  <c r="Q3105" i="1"/>
  <c r="R3105" i="1"/>
  <c r="R3137" i="1"/>
  <c r="Q3137" i="1"/>
  <c r="R2897" i="1"/>
  <c r="Q2897" i="1"/>
  <c r="R2420" i="1"/>
  <c r="Q2420" i="1"/>
  <c r="R2228" i="1"/>
  <c r="S2228" i="1" s="1"/>
  <c r="Q2356" i="1"/>
  <c r="S2356" i="1" s="1"/>
  <c r="Q2548" i="1"/>
  <c r="S2548" i="1" s="1"/>
  <c r="R1753" i="1"/>
  <c r="S1753" i="1" s="1"/>
  <c r="R1289" i="1"/>
  <c r="S1289" i="1" s="1"/>
  <c r="R1787" i="1"/>
  <c r="S1787" i="1" s="1"/>
  <c r="Q1186" i="1"/>
  <c r="Q1432" i="1"/>
  <c r="R2839" i="1"/>
  <c r="S2839" i="1" s="1"/>
  <c r="R2095" i="1"/>
  <c r="S2095" i="1" s="1"/>
  <c r="R1847" i="1"/>
  <c r="S1847" i="1" s="1"/>
  <c r="R1212" i="1"/>
  <c r="R1259" i="1"/>
  <c r="S1259" i="1" s="1"/>
  <c r="Q1609" i="1"/>
  <c r="R1817" i="1"/>
  <c r="Q1711" i="1"/>
  <c r="Q1872" i="1"/>
  <c r="Q1709" i="1"/>
  <c r="S2167" i="1"/>
  <c r="S2383" i="1"/>
  <c r="S2544" i="1"/>
  <c r="R976" i="1"/>
  <c r="S976" i="1" s="1"/>
  <c r="R2181" i="1"/>
  <c r="S2181" i="1" s="1"/>
  <c r="S2467" i="1"/>
  <c r="S2421" i="1"/>
  <c r="Q1540" i="1"/>
  <c r="S1540" i="1" s="1"/>
  <c r="Q1113" i="1"/>
  <c r="Q1665" i="1"/>
  <c r="S1665" i="1" s="1"/>
  <c r="S2575" i="1"/>
  <c r="S2696" i="1"/>
  <c r="R1235" i="1"/>
  <c r="S1235" i="1" s="1"/>
  <c r="R1278" i="1"/>
  <c r="S1278" i="1" s="1"/>
  <c r="R1419" i="1"/>
  <c r="S1419" i="1" s="1"/>
  <c r="R1645" i="1"/>
  <c r="S1645" i="1" s="1"/>
  <c r="R2114" i="1"/>
  <c r="S2114" i="1" s="1"/>
  <c r="Q1505" i="1"/>
  <c r="S1505" i="1" s="1"/>
  <c r="R1421" i="1"/>
  <c r="S1421" i="1" s="1"/>
  <c r="Q1519" i="1"/>
  <c r="S1519" i="1" s="1"/>
  <c r="R1920" i="1"/>
  <c r="S1920" i="1" s="1"/>
  <c r="Q1109" i="1"/>
  <c r="S1109" i="1" s="1"/>
  <c r="R1319" i="1"/>
  <c r="S1319" i="1" s="1"/>
  <c r="Q1701" i="1"/>
  <c r="R1918" i="1"/>
  <c r="Q2187" i="1"/>
  <c r="S2187" i="1" s="1"/>
  <c r="R1861" i="1"/>
  <c r="S1861" i="1" s="1"/>
  <c r="S2479" i="1"/>
  <c r="R1706" i="1"/>
  <c r="S1706" i="1" s="1"/>
  <c r="R1510" i="1"/>
  <c r="S1510" i="1" s="1"/>
  <c r="R1634" i="1"/>
  <c r="S1634" i="1" s="1"/>
  <c r="Q1068" i="1"/>
  <c r="S1068" i="1" s="1"/>
  <c r="R1014" i="1"/>
  <c r="S1014" i="1" s="1"/>
  <c r="R1219" i="1"/>
  <c r="S1219" i="1" s="1"/>
  <c r="Q1295" i="1"/>
  <c r="S1295" i="1" s="1"/>
  <c r="R1489" i="1"/>
  <c r="S1489" i="1" s="1"/>
  <c r="R1750" i="1"/>
  <c r="S1750" i="1" s="1"/>
  <c r="Q1738" i="1"/>
  <c r="S1738" i="1" s="1"/>
  <c r="R1963" i="1"/>
  <c r="S1963" i="1" s="1"/>
  <c r="Q2089" i="1"/>
  <c r="S2089" i="1" s="1"/>
  <c r="R1657" i="1"/>
  <c r="S1657" i="1" s="1"/>
  <c r="R1866" i="1"/>
  <c r="S1866" i="1" s="1"/>
  <c r="R1550" i="1"/>
  <c r="S1550" i="1" s="1"/>
  <c r="R1486" i="1"/>
  <c r="S1486" i="1" s="1"/>
  <c r="S2307" i="1"/>
  <c r="Q1106" i="1"/>
  <c r="S1106" i="1" s="1"/>
  <c r="R1522" i="1"/>
  <c r="S1522" i="1" s="1"/>
  <c r="R1642" i="1"/>
  <c r="S1642" i="1" s="1"/>
  <c r="R1971" i="1"/>
  <c r="S1971" i="1" s="1"/>
  <c r="R2046" i="1"/>
  <c r="S2046" i="1" s="1"/>
  <c r="Q1795" i="1"/>
  <c r="S1795" i="1" s="1"/>
  <c r="Q1859" i="1"/>
  <c r="R1692" i="1"/>
  <c r="R1153" i="1"/>
  <c r="S1153" i="1" s="1"/>
  <c r="R1567" i="1"/>
  <c r="S1567" i="1" s="1"/>
  <c r="R1887" i="1"/>
  <c r="S1887" i="1" s="1"/>
  <c r="Q1392" i="1"/>
  <c r="S1392" i="1" s="1"/>
  <c r="Q1141" i="1"/>
  <c r="S1141" i="1" s="1"/>
  <c r="R1874" i="1"/>
  <c r="S1874" i="1" s="1"/>
  <c r="Q1064" i="1"/>
  <c r="R1709" i="1"/>
  <c r="Q2185" i="1"/>
  <c r="S2185" i="1" s="1"/>
  <c r="Q1144" i="1"/>
  <c r="S1144" i="1" s="1"/>
  <c r="Q1253" i="1"/>
  <c r="S1253" i="1" s="1"/>
  <c r="R1786" i="1"/>
  <c r="R1609" i="1"/>
  <c r="R2012" i="1"/>
  <c r="S2012" i="1" s="1"/>
  <c r="Q2096" i="1"/>
  <c r="S2096" i="1" s="1"/>
  <c r="R1951" i="1"/>
  <c r="S1951" i="1" s="1"/>
  <c r="R1121" i="1"/>
  <c r="S1121" i="1" s="1"/>
  <c r="Q967" i="1"/>
  <c r="S967" i="1" s="1"/>
  <c r="R1372" i="1"/>
  <c r="S1372" i="1" s="1"/>
  <c r="Q1427" i="1"/>
  <c r="S1427" i="1" s="1"/>
  <c r="Q1769" i="1"/>
  <c r="S1769" i="1" s="1"/>
  <c r="R1714" i="1"/>
  <c r="S1714" i="1" s="1"/>
  <c r="R1730" i="1"/>
  <c r="S1730" i="1" s="1"/>
  <c r="R1677" i="1"/>
  <c r="S1677" i="1" s="1"/>
  <c r="Q1503" i="1"/>
  <c r="S1503" i="1" s="1"/>
  <c r="R1543" i="1"/>
  <c r="S1543" i="1" s="1"/>
  <c r="R1310" i="1"/>
  <c r="S1310" i="1" s="1"/>
  <c r="Q1303" i="1"/>
  <c r="S1303" i="1" s="1"/>
  <c r="Q1111" i="1"/>
  <c r="R1397" i="1"/>
  <c r="S1397" i="1" s="1"/>
  <c r="R2132" i="1"/>
  <c r="S2132" i="1" s="1"/>
  <c r="R1020" i="1"/>
  <c r="S1020" i="1" s="1"/>
  <c r="Q1618" i="1"/>
  <c r="S1618" i="1" s="1"/>
  <c r="R1570" i="1"/>
  <c r="Q1542" i="1"/>
  <c r="S1542" i="1" s="1"/>
  <c r="R1794" i="1"/>
  <c r="S1794" i="1" s="1"/>
  <c r="S1733" i="1"/>
  <c r="Q1008" i="1"/>
  <c r="S1008" i="1" s="1"/>
  <c r="R1309" i="1"/>
  <c r="S1309" i="1" s="1"/>
  <c r="R2115" i="1"/>
  <c r="S2115" i="1" s="1"/>
  <c r="R1914" i="1"/>
  <c r="S1914" i="1" s="1"/>
  <c r="R975" i="1"/>
  <c r="R1696" i="1"/>
  <c r="S1696" i="1" s="1"/>
  <c r="Q1446" i="1"/>
  <c r="S1446" i="1" s="1"/>
  <c r="R2158" i="1"/>
  <c r="S2158" i="1" s="1"/>
  <c r="S2303" i="1"/>
  <c r="R1680" i="1"/>
  <c r="S1680" i="1" s="1"/>
  <c r="R1132" i="1"/>
  <c r="S1132" i="1" s="1"/>
  <c r="Q1025" i="1"/>
  <c r="S1025" i="1" s="1"/>
  <c r="Q1127" i="1"/>
  <c r="S1127" i="1" s="1"/>
  <c r="R1189" i="1"/>
  <c r="S1189" i="1" s="1"/>
  <c r="R1317" i="1"/>
  <c r="S1317" i="1" s="1"/>
  <c r="R1476" i="1"/>
  <c r="S1476" i="1" s="1"/>
  <c r="R1450" i="1"/>
  <c r="S1450" i="1" s="1"/>
  <c r="R1511" i="1"/>
  <c r="S1511" i="1" s="1"/>
  <c r="R1612" i="1"/>
  <c r="S1612" i="1" s="1"/>
  <c r="R1635" i="1"/>
  <c r="S1635" i="1" s="1"/>
  <c r="R1721" i="1"/>
  <c r="S1721" i="1" s="1"/>
  <c r="R1797" i="1"/>
  <c r="S1797" i="1" s="1"/>
  <c r="R1850" i="1"/>
  <c r="Q1925" i="1"/>
  <c r="S1925" i="1" s="1"/>
  <c r="R1964" i="1"/>
  <c r="S1964" i="1" s="1"/>
  <c r="R1767" i="1"/>
  <c r="S1767" i="1" s="1"/>
  <c r="Q1049" i="1"/>
  <c r="S1049" i="1" s="1"/>
  <c r="Q1751" i="1"/>
  <c r="S1751" i="1" s="1"/>
  <c r="R1428" i="1"/>
  <c r="R1535" i="1"/>
  <c r="S1535" i="1" s="1"/>
  <c r="R1811" i="1"/>
  <c r="Q1969" i="1"/>
  <c r="S1969" i="1" s="1"/>
  <c r="Q1001" i="1"/>
  <c r="Q1565" i="1"/>
  <c r="Q1633" i="1"/>
  <c r="S1633" i="1" s="1"/>
  <c r="S2625" i="1"/>
  <c r="S2673" i="1"/>
  <c r="S1497" i="1"/>
  <c r="Q1204" i="1"/>
  <c r="S1204" i="1" s="1"/>
  <c r="Q1139" i="1"/>
  <c r="S1139" i="1" s="1"/>
  <c r="R1639" i="1"/>
  <c r="S1639" i="1" s="1"/>
  <c r="R1668" i="1"/>
  <c r="R1883" i="1"/>
  <c r="S1883" i="1" s="1"/>
  <c r="R1947" i="1"/>
  <c r="S1947" i="1" s="1"/>
  <c r="R2011" i="1"/>
  <c r="S2011" i="1" s="1"/>
  <c r="Q2088" i="1"/>
  <c r="S2088" i="1" s="1"/>
  <c r="R2099" i="1"/>
  <c r="S2099" i="1" s="1"/>
  <c r="Q1360" i="1"/>
  <c r="S1360" i="1" s="1"/>
  <c r="R1831" i="1"/>
  <c r="S1831" i="1" s="1"/>
  <c r="Q1054" i="1"/>
  <c r="S1054" i="1" s="1"/>
  <c r="Q2043" i="1"/>
  <c r="S2043" i="1" s="1"/>
  <c r="R1559" i="1"/>
  <c r="Q1898" i="1"/>
  <c r="R2149" i="1"/>
  <c r="S2149" i="1" s="1"/>
  <c r="S2600" i="1"/>
  <c r="Q1005" i="1"/>
  <c r="S1005" i="1" s="1"/>
  <c r="R2016" i="1"/>
  <c r="S2016" i="1" s="1"/>
  <c r="R1037" i="1"/>
  <c r="S1037" i="1" s="1"/>
  <c r="R1350" i="1"/>
  <c r="S1350" i="1" s="1"/>
  <c r="R1554" i="1"/>
  <c r="S1554" i="1" s="1"/>
  <c r="Q1442" i="1"/>
  <c r="S1442" i="1" s="1"/>
  <c r="R1637" i="1"/>
  <c r="S1637" i="1" s="1"/>
  <c r="R1655" i="1"/>
  <c r="S1655" i="1" s="1"/>
  <c r="R1991" i="1"/>
  <c r="S1991" i="1" s="1"/>
  <c r="Q2123" i="1"/>
  <c r="S2123" i="1" s="1"/>
  <c r="Q1304" i="1"/>
  <c r="R1216" i="1"/>
  <c r="S1216" i="1" s="1"/>
  <c r="R1321" i="1"/>
  <c r="S1321" i="1" s="1"/>
  <c r="Q1041" i="1"/>
  <c r="S1041" i="1" s="1"/>
  <c r="Q1449" i="1"/>
  <c r="S1449" i="1" s="1"/>
  <c r="R1452" i="1"/>
  <c r="S1452" i="1" s="1"/>
  <c r="R1867" i="1"/>
  <c r="S1867" i="1" s="1"/>
  <c r="R1952" i="1"/>
  <c r="S1952" i="1" s="1"/>
  <c r="Q1843" i="1"/>
  <c r="S1843" i="1" s="1"/>
  <c r="R2120" i="1"/>
  <c r="S2120" i="1" s="1"/>
  <c r="Q1454" i="1"/>
  <c r="S1454" i="1" s="1"/>
  <c r="Q1382" i="1"/>
  <c r="S1382" i="1" s="1"/>
  <c r="Q1689" i="1"/>
  <c r="R2161" i="1"/>
  <c r="S2161" i="1" s="1"/>
  <c r="R1092" i="1"/>
  <c r="S1092" i="1" s="1"/>
  <c r="R1286" i="1"/>
  <c r="S1286" i="1" s="1"/>
  <c r="Q1601" i="1"/>
  <c r="S1601" i="1" s="1"/>
  <c r="Q1293" i="1"/>
  <c r="Q1334" i="1"/>
  <c r="Q1418" i="1"/>
  <c r="R2318" i="1"/>
  <c r="Q2318" i="1"/>
  <c r="R2510" i="1"/>
  <c r="Q2510" i="1"/>
  <c r="R979" i="1"/>
  <c r="S979" i="1" s="1"/>
  <c r="Q1239" i="1"/>
  <c r="S1239" i="1" s="1"/>
  <c r="R1758" i="1"/>
  <c r="S1758" i="1" s="1"/>
  <c r="R2057" i="1"/>
  <c r="S2057" i="1" s="1"/>
  <c r="Q2126" i="1"/>
  <c r="S2126" i="1" s="1"/>
  <c r="R1719" i="1"/>
  <c r="S1719" i="1" s="1"/>
  <c r="Q1791" i="1"/>
  <c r="S1791" i="1" s="1"/>
  <c r="Q2065" i="1"/>
  <c r="S2065" i="1" s="1"/>
  <c r="Q1773" i="1"/>
  <c r="Q1817" i="1"/>
  <c r="R2214" i="1"/>
  <c r="Q2214" i="1"/>
  <c r="R2246" i="1"/>
  <c r="Q2246" i="1"/>
  <c r="R2278" i="1"/>
  <c r="Q2278" i="1"/>
  <c r="R2310" i="1"/>
  <c r="Q2310" i="1"/>
  <c r="R2342" i="1"/>
  <c r="Q2342" i="1"/>
  <c r="R2374" i="1"/>
  <c r="Q2374" i="1"/>
  <c r="R2406" i="1"/>
  <c r="Q2406" i="1"/>
  <c r="R2438" i="1"/>
  <c r="Q2438" i="1"/>
  <c r="R2470" i="1"/>
  <c r="Q2470" i="1"/>
  <c r="R2502" i="1"/>
  <c r="Q2502" i="1"/>
  <c r="R2534" i="1"/>
  <c r="Q2534" i="1"/>
  <c r="Q2566" i="1"/>
  <c r="R2566" i="1"/>
  <c r="Q2598" i="1"/>
  <c r="R2598" i="1"/>
  <c r="R2350" i="1"/>
  <c r="Q2350" i="1"/>
  <c r="R2478" i="1"/>
  <c r="Q2478" i="1"/>
  <c r="R1590" i="1"/>
  <c r="S1590" i="1" s="1"/>
  <c r="R992" i="1"/>
  <c r="S992" i="1" s="1"/>
  <c r="R1574" i="1"/>
  <c r="S1574" i="1" s="1"/>
  <c r="Q1422" i="1"/>
  <c r="Q1936" i="1"/>
  <c r="R994" i="1"/>
  <c r="Q1508" i="1"/>
  <c r="Q2630" i="1"/>
  <c r="R2630" i="1"/>
  <c r="Q2662" i="1"/>
  <c r="R2662" i="1"/>
  <c r="Q2694" i="1"/>
  <c r="R2694" i="1"/>
  <c r="Q2726" i="1"/>
  <c r="R2726" i="1"/>
  <c r="Q2758" i="1"/>
  <c r="R2758" i="1"/>
  <c r="Q2790" i="1"/>
  <c r="R2790" i="1"/>
  <c r="Q2822" i="1"/>
  <c r="R2822" i="1"/>
  <c r="S2769" i="1"/>
  <c r="S2378" i="1"/>
  <c r="S2561" i="1"/>
  <c r="R2542" i="1"/>
  <c r="Q2542" i="1"/>
  <c r="Q1245" i="1"/>
  <c r="S1245" i="1" s="1"/>
  <c r="R1533" i="1"/>
  <c r="Q1456" i="1"/>
  <c r="S1456" i="1" s="1"/>
  <c r="R1717" i="1"/>
  <c r="S1717" i="1" s="1"/>
  <c r="R1281" i="1"/>
  <c r="S1281" i="1" s="1"/>
  <c r="Q1055" i="1"/>
  <c r="Q1188" i="1"/>
  <c r="Q1140" i="1"/>
  <c r="R1440" i="1"/>
  <c r="S1440" i="1" s="1"/>
  <c r="Q2638" i="1"/>
  <c r="R2638" i="1"/>
  <c r="Q2670" i="1"/>
  <c r="R2670" i="1"/>
  <c r="Q2702" i="1"/>
  <c r="R2702" i="1"/>
  <c r="Q2734" i="1"/>
  <c r="R2734" i="1"/>
  <c r="Q2766" i="1"/>
  <c r="R2766" i="1"/>
  <c r="Q2798" i="1"/>
  <c r="R2798" i="1"/>
  <c r="Q2830" i="1"/>
  <c r="R2830" i="1"/>
  <c r="S2312" i="1"/>
  <c r="R2254" i="1"/>
  <c r="Q2254" i="1"/>
  <c r="R2446" i="1"/>
  <c r="Q2446" i="1"/>
  <c r="R1028" i="1"/>
  <c r="S1028" i="1" s="1"/>
  <c r="R1308" i="1"/>
  <c r="S1308" i="1" s="1"/>
  <c r="Q1469" i="1"/>
  <c r="S1469" i="1" s="1"/>
  <c r="R1895" i="1"/>
  <c r="S1895" i="1" s="1"/>
  <c r="R1326" i="1"/>
  <c r="S1326" i="1" s="1"/>
  <c r="R1102" i="1"/>
  <c r="S1102" i="1" s="1"/>
  <c r="R1573" i="1"/>
  <c r="R1487" i="1"/>
  <c r="S1487" i="1" s="1"/>
  <c r="R2140" i="1"/>
  <c r="S2140" i="1" s="1"/>
  <c r="Q2198" i="1"/>
  <c r="R2198" i="1"/>
  <c r="R2230" i="1"/>
  <c r="Q2230" i="1"/>
  <c r="R2262" i="1"/>
  <c r="Q2262" i="1"/>
  <c r="R2294" i="1"/>
  <c r="Q2294" i="1"/>
  <c r="R2326" i="1"/>
  <c r="Q2326" i="1"/>
  <c r="R2358" i="1"/>
  <c r="Q2358" i="1"/>
  <c r="R2390" i="1"/>
  <c r="Q2390" i="1"/>
  <c r="R2422" i="1"/>
  <c r="Q2422" i="1"/>
  <c r="R2454" i="1"/>
  <c r="Q2454" i="1"/>
  <c r="R2486" i="1"/>
  <c r="Q2486" i="1"/>
  <c r="R2518" i="1"/>
  <c r="Q2518" i="1"/>
  <c r="R2550" i="1"/>
  <c r="Q2550" i="1"/>
  <c r="Q2582" i="1"/>
  <c r="R2582" i="1"/>
  <c r="Q1044" i="1"/>
  <c r="S1044" i="1" s="1"/>
  <c r="R1174" i="1"/>
  <c r="S1174" i="1" s="1"/>
  <c r="R2060" i="1"/>
  <c r="S2060" i="1" s="1"/>
  <c r="R2162" i="1"/>
  <c r="R2179" i="1"/>
  <c r="S2179" i="1" s="1"/>
  <c r="R2173" i="1"/>
  <c r="S2173" i="1" s="1"/>
  <c r="Q2614" i="1"/>
  <c r="R2614" i="1"/>
  <c r="Q2646" i="1"/>
  <c r="R2646" i="1"/>
  <c r="Q2678" i="1"/>
  <c r="R2678" i="1"/>
  <c r="Q2710" i="1"/>
  <c r="R2710" i="1"/>
  <c r="Q2742" i="1"/>
  <c r="R2742" i="1"/>
  <c r="Q2774" i="1"/>
  <c r="R2774" i="1"/>
  <c r="Q2806" i="1"/>
  <c r="R2806" i="1"/>
  <c r="Q2838" i="1"/>
  <c r="R2838" i="1"/>
  <c r="R2222" i="1"/>
  <c r="Q2222" i="1"/>
  <c r="R2382" i="1"/>
  <c r="Q2382" i="1"/>
  <c r="Q2574" i="1"/>
  <c r="R2574" i="1"/>
  <c r="R1967" i="1"/>
  <c r="S1967" i="1" s="1"/>
  <c r="R2067" i="1"/>
  <c r="S2067" i="1" s="1"/>
  <c r="Q1694" i="1"/>
  <c r="R1404" i="1"/>
  <c r="Q1468" i="1"/>
  <c r="Q1757" i="1"/>
  <c r="R1839" i="1"/>
  <c r="R2206" i="1"/>
  <c r="Q2206" i="1"/>
  <c r="R2238" i="1"/>
  <c r="Q2238" i="1"/>
  <c r="R2270" i="1"/>
  <c r="Q2270" i="1"/>
  <c r="R2302" i="1"/>
  <c r="Q2302" i="1"/>
  <c r="R2334" i="1"/>
  <c r="Q2334" i="1"/>
  <c r="R2366" i="1"/>
  <c r="Q2366" i="1"/>
  <c r="R2398" i="1"/>
  <c r="Q2398" i="1"/>
  <c r="R2430" i="1"/>
  <c r="Q2430" i="1"/>
  <c r="R2462" i="1"/>
  <c r="Q2462" i="1"/>
  <c r="R2494" i="1"/>
  <c r="Q2494" i="1"/>
  <c r="R2526" i="1"/>
  <c r="Q2526" i="1"/>
  <c r="Q2558" i="1"/>
  <c r="R2558" i="1"/>
  <c r="Q2590" i="1"/>
  <c r="R2590" i="1"/>
  <c r="S2447" i="1"/>
  <c r="S2616" i="1"/>
  <c r="R2184" i="1"/>
  <c r="S2184" i="1" s="1"/>
  <c r="R2286" i="1"/>
  <c r="Q2286" i="1"/>
  <c r="R2414" i="1"/>
  <c r="Q2414" i="1"/>
  <c r="Q2606" i="1"/>
  <c r="R2606" i="1"/>
  <c r="Q1629" i="1"/>
  <c r="S1629" i="1" s="1"/>
  <c r="R1241" i="1"/>
  <c r="S1241" i="1" s="1"/>
  <c r="Q2622" i="1"/>
  <c r="R2622" i="1"/>
  <c r="Q2654" i="1"/>
  <c r="R2654" i="1"/>
  <c r="Q2686" i="1"/>
  <c r="R2686" i="1"/>
  <c r="Q2718" i="1"/>
  <c r="R2718" i="1"/>
  <c r="Q2750" i="1"/>
  <c r="R2750" i="1"/>
  <c r="Q2782" i="1"/>
  <c r="R2782" i="1"/>
  <c r="Q2814" i="1"/>
  <c r="R2814" i="1"/>
  <c r="S2241" i="1"/>
  <c r="S2369" i="1"/>
  <c r="S2689" i="1"/>
  <c r="R1075" i="1"/>
  <c r="S1075" i="1" s="1"/>
  <c r="R1694" i="1"/>
  <c r="R1484" i="1"/>
  <c r="S1484" i="1" s="1"/>
  <c r="R1884" i="1"/>
  <c r="S1884" i="1" s="1"/>
  <c r="Q2107" i="1"/>
  <c r="S2107" i="1" s="1"/>
  <c r="R1479" i="1"/>
  <c r="S1479" i="1" s="1"/>
  <c r="R1610" i="1"/>
  <c r="S1610" i="1" s="1"/>
  <c r="Q1072" i="1"/>
  <c r="S1072" i="1" s="1"/>
  <c r="Q1572" i="1"/>
  <c r="S1572" i="1" s="1"/>
  <c r="R1641" i="1"/>
  <c r="S1641" i="1" s="1"/>
  <c r="Q1226" i="1"/>
  <c r="S1226" i="1" s="1"/>
  <c r="Q1718" i="1"/>
  <c r="S1718" i="1" s="1"/>
  <c r="Q1585" i="1"/>
  <c r="S1585" i="1" s="1"/>
  <c r="R1300" i="1"/>
  <c r="S1300" i="1" s="1"/>
  <c r="R986" i="1"/>
  <c r="S986" i="1" s="1"/>
  <c r="Q983" i="1"/>
  <c r="S983" i="1" s="1"/>
  <c r="R1080" i="1"/>
  <c r="S1080" i="1" s="1"/>
  <c r="R1254" i="1"/>
  <c r="S1254" i="1" s="1"/>
  <c r="R1418" i="1"/>
  <c r="R1366" i="1"/>
  <c r="S1366" i="1" s="1"/>
  <c r="Q1387" i="1"/>
  <c r="S1387" i="1" s="1"/>
  <c r="Q1331" i="1"/>
  <c r="S1331" i="1" s="1"/>
  <c r="Q1498" i="1"/>
  <c r="S1498" i="1" s="1"/>
  <c r="R1598" i="1"/>
  <c r="S1598" i="1" s="1"/>
  <c r="R1823" i="1"/>
  <c r="S1823" i="1" s="1"/>
  <c r="R2066" i="1"/>
  <c r="S2066" i="1" s="1"/>
  <c r="Q2082" i="1"/>
  <c r="S2082" i="1" s="1"/>
  <c r="Q2056" i="1"/>
  <c r="S2056" i="1" s="1"/>
  <c r="R1872" i="1"/>
  <c r="Q1274" i="1"/>
  <c r="S1274" i="1" s="1"/>
  <c r="Q1527" i="1"/>
  <c r="S1527" i="1" s="1"/>
  <c r="R1626" i="1"/>
  <c r="S1626" i="1" s="1"/>
  <c r="R1352" i="1"/>
  <c r="S1352" i="1" s="1"/>
  <c r="R1961" i="1"/>
  <c r="S1961" i="1" s="1"/>
  <c r="R1342" i="1"/>
  <c r="S1342" i="1" s="1"/>
  <c r="Q1840" i="1"/>
  <c r="S1840" i="1" s="1"/>
  <c r="R2051" i="1"/>
  <c r="S2051" i="1" s="1"/>
  <c r="R1248" i="1"/>
  <c r="S1248" i="1" s="1"/>
  <c r="R1140" i="1"/>
  <c r="R1065" i="1"/>
  <c r="S1065" i="1" s="1"/>
  <c r="R1166" i="1"/>
  <c r="S1166" i="1" s="1"/>
  <c r="R1589" i="1"/>
  <c r="S1589" i="1" s="1"/>
  <c r="R1754" i="1"/>
  <c r="S1754" i="1" s="1"/>
  <c r="R1435" i="1"/>
  <c r="S1435" i="1" s="1"/>
  <c r="Q1819" i="1"/>
  <c r="S1819" i="1" s="1"/>
  <c r="Q2064" i="1"/>
  <c r="S2064" i="1" s="1"/>
  <c r="Q1692" i="1"/>
  <c r="Q1478" i="1"/>
  <c r="S1478" i="1" s="1"/>
  <c r="Q1126" i="1"/>
  <c r="S1126" i="1" s="1"/>
  <c r="R1124" i="1"/>
  <c r="R1593" i="1"/>
  <c r="S1593" i="1" s="1"/>
  <c r="Q2142" i="1"/>
  <c r="S2142" i="1" s="1"/>
  <c r="R1631" i="1"/>
  <c r="S1631" i="1" s="1"/>
  <c r="R1055" i="1"/>
  <c r="R1374" i="1"/>
  <c r="S1374" i="1" s="1"/>
  <c r="R1379" i="1"/>
  <c r="S1379" i="1" s="1"/>
  <c r="Q1428" i="1"/>
  <c r="Q1770" i="1"/>
  <c r="S1770" i="1" s="1"/>
  <c r="R1943" i="1"/>
  <c r="S1943" i="1" s="1"/>
  <c r="R1988" i="1"/>
  <c r="S1988" i="1" s="1"/>
  <c r="Q1086" i="1"/>
  <c r="S1086" i="1" s="1"/>
  <c r="R1368" i="1"/>
  <c r="S1368" i="1" s="1"/>
  <c r="R1727" i="1"/>
  <c r="S1727" i="1" s="1"/>
  <c r="Q1234" i="1"/>
  <c r="S1234" i="1" s="1"/>
  <c r="Q1583" i="1"/>
  <c r="S1583" i="1" s="1"/>
  <c r="Q1682" i="1"/>
  <c r="S1682" i="1" s="1"/>
  <c r="Q1023" i="1"/>
  <c r="S1023" i="1" s="1"/>
  <c r="R1043" i="1"/>
  <c r="S1043" i="1" s="1"/>
  <c r="R1076" i="1"/>
  <c r="S1076" i="1" s="1"/>
  <c r="R1386" i="1"/>
  <c r="S1386" i="1" s="1"/>
  <c r="R1381" i="1"/>
  <c r="S1381" i="1" s="1"/>
  <c r="R1516" i="1"/>
  <c r="S1516" i="1" s="1"/>
  <c r="R1658" i="1"/>
  <c r="S1658" i="1" s="1"/>
  <c r="R1900" i="1"/>
  <c r="S1900" i="1" s="1"/>
  <c r="R1835" i="1"/>
  <c r="S1835" i="1" s="1"/>
  <c r="R1955" i="1"/>
  <c r="S1955" i="1" s="1"/>
  <c r="R2092" i="1"/>
  <c r="S2092" i="1" s="1"/>
  <c r="R1996" i="1"/>
  <c r="S1996" i="1" s="1"/>
  <c r="R1569" i="1"/>
  <c r="S1569" i="1" s="1"/>
  <c r="R1400" i="1"/>
  <c r="S1400" i="1" s="1"/>
  <c r="R1305" i="1"/>
  <c r="S1305" i="1" s="1"/>
  <c r="Q1194" i="1"/>
  <c r="Q1534" i="1"/>
  <c r="S1534" i="1" s="1"/>
  <c r="Q2031" i="1"/>
  <c r="S2031" i="1" s="1"/>
  <c r="R1470" i="1"/>
  <c r="S1470" i="1" s="1"/>
  <c r="R974" i="1"/>
  <c r="S974" i="1" s="1"/>
  <c r="Q1156" i="1"/>
  <c r="S1156" i="1" s="1"/>
  <c r="R1599" i="1"/>
  <c r="S1599" i="1" s="1"/>
  <c r="R1566" i="1"/>
  <c r="S1566" i="1" s="1"/>
  <c r="R1809" i="1"/>
  <c r="S1809" i="1" s="1"/>
  <c r="R1979" i="1"/>
  <c r="S1979" i="1" s="1"/>
  <c r="R2022" i="1"/>
  <c r="S2022" i="1" s="1"/>
  <c r="R2015" i="1"/>
  <c r="S2015" i="1" s="1"/>
  <c r="Q968" i="1"/>
  <c r="S968" i="1" s="1"/>
  <c r="Q1209" i="1"/>
  <c r="S1209" i="1" s="1"/>
  <c r="Q1129" i="1"/>
  <c r="Q1227" i="1"/>
  <c r="R1422" i="1"/>
  <c r="R1111" i="1"/>
  <c r="Q1280" i="1"/>
  <c r="Q1863" i="1"/>
  <c r="R2148" i="1"/>
  <c r="S2148" i="1" s="1"/>
  <c r="R1237" i="1"/>
  <c r="S1237" i="1" s="1"/>
  <c r="R1697" i="1"/>
  <c r="S1697" i="1" s="1"/>
  <c r="R1538" i="1"/>
  <c r="S1538" i="1" s="1"/>
  <c r="Q1906" i="1"/>
  <c r="S1906" i="1" s="1"/>
  <c r="Q1389" i="1"/>
  <c r="S1389" i="1" s="1"/>
  <c r="R1016" i="1"/>
  <c r="S1016" i="1" s="1"/>
  <c r="R1307" i="1"/>
  <c r="S1307" i="1" s="1"/>
  <c r="R1513" i="1"/>
  <c r="S1513" i="1" s="1"/>
  <c r="Q1164" i="1"/>
  <c r="S1164" i="1" s="1"/>
  <c r="Q1416" i="1"/>
  <c r="S1416" i="1" s="1"/>
  <c r="R1032" i="1"/>
  <c r="S1032" i="1" s="1"/>
  <c r="R1186" i="1"/>
  <c r="Q1789" i="1"/>
  <c r="Q2134" i="1"/>
  <c r="S2134" i="1" s="1"/>
  <c r="Q1004" i="1"/>
  <c r="S1004" i="1" s="1"/>
  <c r="R1530" i="1"/>
  <c r="S1530" i="1" s="1"/>
  <c r="Q1746" i="1"/>
  <c r="S1746" i="1" s="1"/>
  <c r="R1713" i="1"/>
  <c r="S1713" i="1" s="1"/>
  <c r="Q1992" i="1"/>
  <c r="S1992" i="1" s="1"/>
  <c r="Q1066" i="1"/>
  <c r="S1066" i="1" s="1"/>
  <c r="R1036" i="1"/>
  <c r="S1036" i="1" s="1"/>
  <c r="Q1063" i="1"/>
  <c r="S1063" i="1" s="1"/>
  <c r="R1031" i="1"/>
  <c r="S1031" i="1" s="1"/>
  <c r="R1347" i="1"/>
  <c r="S1347" i="1" s="1"/>
  <c r="R1413" i="1"/>
  <c r="S1413" i="1" s="1"/>
  <c r="Q1357" i="1"/>
  <c r="S1357" i="1" s="1"/>
  <c r="R1766" i="1"/>
  <c r="S1766" i="1" s="1"/>
  <c r="Q1197" i="1"/>
  <c r="S1197" i="1" s="1"/>
  <c r="Q1059" i="1"/>
  <c r="Q1024" i="1"/>
  <c r="R1170" i="1"/>
  <c r="Q1199" i="1"/>
  <c r="Q1725" i="1"/>
  <c r="Q2150" i="1"/>
  <c r="S2150" i="1" s="1"/>
  <c r="Q1606" i="1"/>
  <c r="S1606" i="1" s="1"/>
  <c r="R1653" i="1"/>
  <c r="S1653" i="1" s="1"/>
  <c r="R1944" i="1"/>
  <c r="S1944" i="1" s="1"/>
  <c r="R2104" i="1"/>
  <c r="R964" i="1"/>
  <c r="S964" i="1" s="1"/>
  <c r="R1759" i="1"/>
  <c r="S1759" i="1" s="1"/>
  <c r="R1349" i="1"/>
  <c r="Q1302" i="1"/>
  <c r="R1213" i="1"/>
  <c r="R1177" i="1"/>
  <c r="R1283" i="1"/>
  <c r="Q1615" i="1"/>
  <c r="S1615" i="1" s="1"/>
  <c r="Q1030" i="1"/>
  <c r="S1030" i="1" s="1"/>
  <c r="Q1105" i="1"/>
  <c r="R2068" i="1"/>
  <c r="S2068" i="1" s="1"/>
  <c r="R1194" i="1"/>
  <c r="Q2101" i="1"/>
  <c r="S2101" i="1" s="1"/>
  <c r="Q1430" i="1"/>
  <c r="Q1834" i="1"/>
  <c r="S1834" i="1" s="1"/>
  <c r="Q2141" i="1"/>
  <c r="S2141" i="1" s="1"/>
  <c r="Q1151" i="1"/>
  <c r="R1455" i="1"/>
  <c r="S1455" i="1" s="1"/>
  <c r="R1689" i="1"/>
  <c r="R1168" i="1"/>
  <c r="Q2157" i="1"/>
  <c r="S2157" i="1" s="1"/>
  <c r="Q1057" i="1"/>
  <c r="R1886" i="1"/>
  <c r="R1288" i="1"/>
  <c r="S1288" i="1" s="1"/>
  <c r="R1903" i="1"/>
  <c r="S1903" i="1" s="1"/>
  <c r="R2146" i="1"/>
  <c r="Q2146" i="1"/>
  <c r="R2155" i="1"/>
  <c r="Q2155" i="1"/>
  <c r="R1477" i="1"/>
  <c r="S1477" i="1" s="1"/>
  <c r="R1362" i="1"/>
  <c r="S1362" i="1" s="1"/>
  <c r="S1650" i="1"/>
  <c r="Q2036" i="1"/>
  <c r="S2036" i="1" s="1"/>
  <c r="Q1424" i="1"/>
  <c r="S1424" i="1" s="1"/>
  <c r="R1001" i="1"/>
  <c r="Q1170" i="1"/>
  <c r="Q1101" i="1"/>
  <c r="S1101" i="1" s="1"/>
  <c r="Q996" i="1"/>
  <c r="S996" i="1" s="1"/>
  <c r="Q1112" i="1"/>
  <c r="S1112" i="1" s="1"/>
  <c r="R1200" i="1"/>
  <c r="Q1774" i="1"/>
  <c r="S1774" i="1" s="1"/>
  <c r="Q1495" i="1"/>
  <c r="Q1575" i="1"/>
  <c r="Q1741" i="1"/>
  <c r="S1741" i="1" s="1"/>
  <c r="R2154" i="1"/>
  <c r="Q2154" i="1"/>
  <c r="R1524" i="1"/>
  <c r="S1524" i="1" s="1"/>
  <c r="R1761" i="1"/>
  <c r="S1761" i="1" s="1"/>
  <c r="R1059" i="1"/>
  <c r="R1842" i="1"/>
  <c r="S1842" i="1" s="1"/>
  <c r="Q1698" i="1"/>
  <c r="S1698" i="1" s="1"/>
  <c r="R1154" i="1"/>
  <c r="S1154" i="1" s="1"/>
  <c r="R1105" i="1"/>
  <c r="Q1183" i="1"/>
  <c r="Q1193" i="1"/>
  <c r="S1193" i="1" s="1"/>
  <c r="Q1301" i="1"/>
  <c r="S1301" i="1" s="1"/>
  <c r="R1444" i="1"/>
  <c r="S1444" i="1" s="1"/>
  <c r="R1871" i="1"/>
  <c r="S1871" i="1" s="1"/>
  <c r="R2052" i="1"/>
  <c r="S2052" i="1" s="1"/>
  <c r="R2109" i="1"/>
  <c r="S2109" i="1" s="1"/>
  <c r="Q1161" i="1"/>
  <c r="S1161" i="1" s="1"/>
  <c r="R1686" i="1"/>
  <c r="S1686" i="1" s="1"/>
  <c r="Q2000" i="1"/>
  <c r="S2000" i="1" s="1"/>
  <c r="R1447" i="1"/>
  <c r="S1447" i="1" s="1"/>
  <c r="R1990" i="1"/>
  <c r="S1990" i="1" s="1"/>
  <c r="Q1012" i="1"/>
  <c r="R1293" i="1"/>
  <c r="R980" i="1"/>
  <c r="Q1100" i="1"/>
  <c r="Q1336" i="1"/>
  <c r="Q1146" i="1"/>
  <c r="S1146" i="1" s="1"/>
  <c r="Q970" i="1"/>
  <c r="S970" i="1" s="1"/>
  <c r="R1078" i="1"/>
  <c r="S1078" i="1" s="1"/>
  <c r="Q1213" i="1"/>
  <c r="R1482" i="1"/>
  <c r="S1482" i="1" s="1"/>
  <c r="R1458" i="1"/>
  <c r="S1458" i="1" s="1"/>
  <c r="R1526" i="1"/>
  <c r="S1526" i="1" s="1"/>
  <c r="R1565" i="1"/>
  <c r="R1915" i="1"/>
  <c r="S1915" i="1" s="1"/>
  <c r="R1916" i="1"/>
  <c r="S1916" i="1" s="1"/>
  <c r="R2124" i="1"/>
  <c r="S2124" i="1" s="1"/>
  <c r="R1743" i="1"/>
  <c r="S1743" i="1" s="1"/>
  <c r="Q2025" i="1"/>
  <c r="S2025" i="1" s="1"/>
  <c r="R2091" i="1"/>
  <c r="S2091" i="1" s="1"/>
  <c r="R1462" i="1"/>
  <c r="S1462" i="1" s="1"/>
  <c r="Q1136" i="1"/>
  <c r="S1136" i="1" s="1"/>
  <c r="Q1494" i="1"/>
  <c r="S1494" i="1" s="1"/>
  <c r="R1026" i="1"/>
  <c r="S1026" i="1" s="1"/>
  <c r="Q1048" i="1"/>
  <c r="S1048" i="1" s="1"/>
  <c r="Q1184" i="1"/>
  <c r="S1184" i="1" s="1"/>
  <c r="R1995" i="1"/>
  <c r="S1995" i="1" s="1"/>
  <c r="Q1017" i="1"/>
  <c r="S1017" i="1" s="1"/>
  <c r="Q1250" i="1"/>
  <c r="S1250" i="1" s="1"/>
  <c r="S1726" i="1"/>
  <c r="R1038" i="1"/>
  <c r="S1038" i="1" s="1"/>
  <c r="R1223" i="1"/>
  <c r="R1178" i="1"/>
  <c r="S1178" i="1" s="1"/>
  <c r="R1035" i="1"/>
  <c r="S1035" i="1" s="1"/>
  <c r="Q1617" i="1"/>
  <c r="S1617" i="1" s="1"/>
  <c r="R1525" i="1"/>
  <c r="S1525" i="1" s="1"/>
  <c r="R1549" i="1"/>
  <c r="S1549" i="1" s="1"/>
  <c r="R1773" i="1"/>
  <c r="R1898" i="1"/>
  <c r="R2008" i="1"/>
  <c r="S2008" i="1" s="1"/>
  <c r="Q1364" i="1"/>
  <c r="Q975" i="1"/>
  <c r="Q1846" i="1"/>
  <c r="Q1875" i="1"/>
  <c r="R1432" i="1"/>
  <c r="R2139" i="1"/>
  <c r="Q2139" i="1"/>
  <c r="R993" i="1"/>
  <c r="S993" i="1" s="1"/>
  <c r="R1578" i="1"/>
  <c r="S1578" i="1" s="1"/>
  <c r="R1818" i="1"/>
  <c r="S1818" i="1" s="1"/>
  <c r="R1902" i="1"/>
  <c r="S1902" i="1" s="1"/>
  <c r="Q1370" i="1"/>
  <c r="Q1009" i="1"/>
  <c r="R1434" i="1"/>
  <c r="R1814" i="1"/>
  <c r="R1683" i="1"/>
  <c r="R2138" i="1"/>
  <c r="Q2138" i="1"/>
  <c r="R2147" i="1"/>
  <c r="Q2147" i="1"/>
  <c r="R1187" i="1"/>
  <c r="Q1187" i="1"/>
  <c r="R1448" i="1"/>
  <c r="S1448" i="1" s="1"/>
  <c r="R1500" i="1"/>
  <c r="S1500" i="1" s="1"/>
  <c r="S1600" i="1"/>
  <c r="R1699" i="1"/>
  <c r="S1699" i="1" s="1"/>
  <c r="R1722" i="1"/>
  <c r="S1722" i="1" s="1"/>
  <c r="R1927" i="1"/>
  <c r="S1927" i="1" s="1"/>
  <c r="R2086" i="1"/>
  <c r="S2086" i="1" s="1"/>
  <c r="R1859" i="1"/>
  <c r="R1265" i="1"/>
  <c r="S1265" i="1" s="1"/>
  <c r="R1734" i="1"/>
  <c r="S1734" i="1" s="1"/>
  <c r="Q1282" i="1"/>
  <c r="Q1084" i="1"/>
  <c r="Q1893" i="1"/>
  <c r="Q990" i="1"/>
  <c r="R1176" i="1"/>
  <c r="S1176" i="1" s="1"/>
  <c r="Q1200" i="1"/>
  <c r="R1667" i="1"/>
  <c r="S1667" i="1" s="1"/>
  <c r="R1972" i="1"/>
  <c r="S1972" i="1" s="1"/>
  <c r="R2130" i="1"/>
  <c r="S2130" i="1" s="1"/>
  <c r="R1009" i="1"/>
  <c r="Q1124" i="1"/>
  <c r="Q1414" i="1"/>
  <c r="S1414" i="1" s="1"/>
  <c r="R1117" i="1"/>
  <c r="S1117" i="1" s="1"/>
  <c r="Q1911" i="1"/>
  <c r="S1911" i="1" s="1"/>
  <c r="R1116" i="1"/>
  <c r="Q1212" i="1"/>
  <c r="R1607" i="1"/>
  <c r="S1607" i="1" s="1"/>
  <c r="R1012" i="1"/>
  <c r="R966" i="1"/>
  <c r="S966" i="1" s="1"/>
  <c r="R1073" i="1"/>
  <c r="S1073" i="1" s="1"/>
  <c r="R1115" i="1"/>
  <c r="S1115" i="1" s="1"/>
  <c r="Q1000" i="1"/>
  <c r="S1000" i="1" s="1"/>
  <c r="Q1192" i="1"/>
  <c r="S1192" i="1" s="1"/>
  <c r="R1430" i="1"/>
  <c r="R1605" i="1"/>
  <c r="S1605" i="1" s="1"/>
  <c r="R1813" i="1"/>
  <c r="S1813" i="1" s="1"/>
  <c r="R1936" i="1"/>
  <c r="R1777" i="1"/>
  <c r="S1777" i="1" s="1"/>
  <c r="Q1886" i="1"/>
  <c r="R2023" i="1"/>
  <c r="S2023" i="1" s="1"/>
  <c r="Q2041" i="1"/>
  <c r="S2041" i="1" s="1"/>
  <c r="R2119" i="1"/>
  <c r="S2119" i="1" s="1"/>
  <c r="Q2116" i="1"/>
  <c r="S2116" i="1" s="1"/>
  <c r="R1742" i="1"/>
  <c r="S1742" i="1" s="1"/>
  <c r="R1875" i="1"/>
  <c r="R1280" i="1"/>
  <c r="Q1815" i="1"/>
  <c r="S1815" i="1" s="1"/>
  <c r="Q1225" i="1"/>
  <c r="S1225" i="1" s="1"/>
  <c r="R1495" i="1"/>
  <c r="R1327" i="1"/>
  <c r="S1327" i="1" s="1"/>
  <c r="R1937" i="1"/>
  <c r="S1937" i="1" s="1"/>
  <c r="Q1312" i="1"/>
  <c r="R1412" i="1"/>
  <c r="R1256" i="1"/>
  <c r="S1256" i="1" s="1"/>
  <c r="Q1402" i="1"/>
  <c r="Q1039" i="1"/>
  <c r="Q1107" i="1"/>
  <c r="R1279" i="1"/>
  <c r="R1701" i="1"/>
  <c r="Q1918" i="1"/>
  <c r="Q1573" i="1"/>
  <c r="Q1839" i="1"/>
  <c r="R1932" i="1"/>
  <c r="R1625" i="1"/>
  <c r="S1625" i="1" s="1"/>
  <c r="R1180" i="1"/>
  <c r="S1180" i="1" s="1"/>
  <c r="R1006" i="1"/>
  <c r="S1006" i="1" s="1"/>
  <c r="R1211" i="1"/>
  <c r="S1211" i="1" s="1"/>
  <c r="R1203" i="1"/>
  <c r="S1203" i="1" s="1"/>
  <c r="R1302" i="1"/>
  <c r="R1398" i="1"/>
  <c r="S1398" i="1" s="1"/>
  <c r="R1575" i="1"/>
  <c r="R1508" i="1"/>
  <c r="R1806" i="1"/>
  <c r="S1806" i="1" s="1"/>
  <c r="Q1814" i="1"/>
  <c r="R1846" i="1"/>
  <c r="R1948" i="1"/>
  <c r="S1948" i="1" s="1"/>
  <c r="R1980" i="1"/>
  <c r="S1980" i="1" s="1"/>
  <c r="R1999" i="1"/>
  <c r="S1999" i="1" s="1"/>
  <c r="Q2106" i="1"/>
  <c r="S2106" i="1" s="1"/>
  <c r="R1351" i="1"/>
  <c r="S1351" i="1" s="1"/>
  <c r="Q1518" i="1"/>
  <c r="S1518" i="1" s="1"/>
  <c r="R1922" i="1"/>
  <c r="S1922" i="1" s="1"/>
  <c r="S1344" i="1"/>
  <c r="R1131" i="1"/>
  <c r="S1131" i="1" s="1"/>
  <c r="R1384" i="1"/>
  <c r="S1384" i="1" s="1"/>
  <c r="R2044" i="1"/>
  <c r="S2044" i="1" s="1"/>
  <c r="R1913" i="1"/>
  <c r="S1913" i="1" s="1"/>
  <c r="R991" i="1"/>
  <c r="S991" i="1" s="1"/>
  <c r="Q1431" i="1"/>
  <c r="R1431" i="1"/>
  <c r="Q1297" i="1"/>
  <c r="S1297" i="1" s="1"/>
  <c r="R982" i="1"/>
  <c r="S982" i="1" s="1"/>
  <c r="R1084" i="1"/>
  <c r="R1110" i="1"/>
  <c r="S1110" i="1" s="1"/>
  <c r="Q1130" i="1"/>
  <c r="S1130" i="1" s="1"/>
  <c r="Q1168" i="1"/>
  <c r="R1046" i="1"/>
  <c r="S1046" i="1" s="1"/>
  <c r="Q1120" i="1"/>
  <c r="S1120" i="1" s="1"/>
  <c r="R1100" i="1"/>
  <c r="Q1685" i="1"/>
  <c r="S1685" i="1" s="1"/>
  <c r="R1737" i="1"/>
  <c r="S1737" i="1" s="1"/>
  <c r="Q1683" i="1"/>
  <c r="Q1249" i="1"/>
  <c r="S1249" i="1" s="1"/>
  <c r="Q980" i="1"/>
  <c r="Q1062" i="1"/>
  <c r="S1062" i="1" s="1"/>
  <c r="R1945" i="1"/>
  <c r="S1945" i="1" s="1"/>
  <c r="R1142" i="1"/>
  <c r="S1142" i="1" s="1"/>
  <c r="Q1434" i="1"/>
  <c r="R1390" i="1"/>
  <c r="S1390" i="1" s="1"/>
  <c r="R1919" i="1"/>
  <c r="S1919" i="1" s="1"/>
  <c r="R1188" i="1"/>
  <c r="R1429" i="1"/>
  <c r="S1429" i="1" s="1"/>
  <c r="Q1116" i="1"/>
  <c r="R1370" i="1"/>
  <c r="R1364" i="1"/>
  <c r="R1264" i="1"/>
  <c r="S1264" i="1" s="1"/>
  <c r="R1474" i="1"/>
  <c r="S1474" i="1" s="1"/>
  <c r="R2047" i="1"/>
  <c r="S2047" i="1" s="1"/>
  <c r="R1983" i="1"/>
  <c r="S1983" i="1" s="1"/>
  <c r="S1304" i="1"/>
  <c r="R1977" i="1"/>
  <c r="S1977" i="1" s="1"/>
  <c r="R1879" i="1"/>
  <c r="S1879" i="1" s="1"/>
  <c r="R1638" i="1"/>
  <c r="Q2050" i="1"/>
  <c r="S2050" i="1" s="1"/>
  <c r="Q1365" i="1"/>
  <c r="R1365" i="1"/>
  <c r="R1473" i="1"/>
  <c r="S1473" i="1" s="1"/>
  <c r="Q2127" i="1"/>
  <c r="S2127" i="1" s="1"/>
  <c r="Q1376" i="1"/>
  <c r="S1376" i="1" s="1"/>
  <c r="R1888" i="1"/>
  <c r="S1888" i="1" s="1"/>
  <c r="Q1349" i="1"/>
  <c r="Q1320" i="1"/>
  <c r="R985" i="1"/>
  <c r="S985" i="1" s="1"/>
  <c r="R1402" i="1"/>
  <c r="Q1436" i="1"/>
  <c r="S1436" i="1" s="1"/>
  <c r="R1480" i="1"/>
  <c r="S1480" i="1" s="1"/>
  <c r="R1729" i="1"/>
  <c r="S1729" i="1" s="1"/>
  <c r="R2062" i="1"/>
  <c r="S2062" i="1" s="1"/>
  <c r="R1057" i="1"/>
  <c r="R1312" i="1"/>
  <c r="Q1412" i="1"/>
  <c r="R1218" i="1"/>
  <c r="S1218" i="1" s="1"/>
  <c r="Q1283" i="1"/>
  <c r="Q994" i="1"/>
  <c r="R1128" i="1"/>
  <c r="S1128" i="1" s="1"/>
  <c r="Q1223" i="1"/>
  <c r="R1151" i="1"/>
  <c r="R1229" i="1"/>
  <c r="S1229" i="1" s="1"/>
  <c r="Q1485" i="1"/>
  <c r="S1485" i="1" s="1"/>
  <c r="R1613" i="1"/>
  <c r="S1613" i="1" s="1"/>
  <c r="R1822" i="1"/>
  <c r="S1822" i="1" s="1"/>
  <c r="Q1772" i="1"/>
  <c r="S1772" i="1" s="1"/>
  <c r="R1863" i="1"/>
  <c r="R1745" i="1"/>
  <c r="S1745" i="1" s="1"/>
  <c r="Q2059" i="1"/>
  <c r="S2059" i="1" s="1"/>
  <c r="Q2040" i="1"/>
  <c r="S2040" i="1" s="1"/>
  <c r="Q2072" i="1"/>
  <c r="S2072" i="1" s="1"/>
  <c r="R1094" i="1"/>
  <c r="S1094" i="1" s="1"/>
  <c r="Q1162" i="1"/>
  <c r="R1162" i="1"/>
  <c r="Q1022" i="1"/>
  <c r="R1022" i="1"/>
  <c r="R1703" i="1"/>
  <c r="Q1703" i="1"/>
  <c r="Q1279" i="1"/>
  <c r="R1316" i="1"/>
  <c r="S1316" i="1" s="1"/>
  <c r="R2003" i="1"/>
  <c r="S2003" i="1" s="1"/>
  <c r="R1858" i="1"/>
  <c r="S1858" i="1" s="1"/>
  <c r="Q1172" i="1"/>
  <c r="R1172" i="1"/>
  <c r="R1148" i="1"/>
  <c r="S1148" i="1" s="1"/>
  <c r="Q1198" i="1"/>
  <c r="R1198" i="1"/>
  <c r="R1334" i="1"/>
  <c r="R1113" i="1"/>
  <c r="R1227" i="1"/>
  <c r="Q1108" i="1"/>
  <c r="S1108" i="1" s="1"/>
  <c r="R1336" i="1"/>
  <c r="R1058" i="1"/>
  <c r="Q1058" i="1"/>
  <c r="Q1457" i="1"/>
  <c r="R1457" i="1"/>
  <c r="R1238" i="1"/>
  <c r="S1238" i="1" s="1"/>
  <c r="R1725" i="1"/>
  <c r="R2024" i="1"/>
  <c r="S2024" i="1" s="1"/>
  <c r="Q1783" i="1"/>
  <c r="S1783" i="1" s="1"/>
  <c r="R1909" i="1"/>
  <c r="S1909" i="1" s="1"/>
  <c r="R1217" i="1"/>
  <c r="Q1217" i="1"/>
  <c r="R1272" i="1"/>
  <c r="Q1272" i="1"/>
  <c r="R1024" i="1"/>
  <c r="R1343" i="1"/>
  <c r="Q1343" i="1"/>
  <c r="Q1811" i="1"/>
  <c r="R1011" i="1"/>
  <c r="S1011" i="1" s="1"/>
  <c r="R1039" i="1"/>
  <c r="Q1122" i="1"/>
  <c r="S1122" i="1" s="1"/>
  <c r="R1789" i="1"/>
  <c r="R2020" i="1"/>
  <c r="S2020" i="1" s="1"/>
  <c r="Q1803" i="1"/>
  <c r="S1803" i="1" s="1"/>
  <c r="Q1932" i="1"/>
  <c r="R2076" i="1"/>
  <c r="S2076" i="1" s="1"/>
  <c r="R2081" i="1"/>
  <c r="S2081" i="1" s="1"/>
  <c r="Q998" i="1"/>
  <c r="R998" i="1"/>
  <c r="R1233" i="1"/>
  <c r="S1233" i="1" s="1"/>
  <c r="Q1267" i="1"/>
  <c r="R1267" i="1"/>
  <c r="R1296" i="1"/>
  <c r="Q1296" i="1"/>
  <c r="R1282" i="1"/>
  <c r="R1320" i="1"/>
  <c r="Q1251" i="1"/>
  <c r="R1251" i="1"/>
  <c r="Q1559" i="1"/>
  <c r="R1711" i="1"/>
  <c r="R1015" i="1"/>
  <c r="S1015" i="1" s="1"/>
  <c r="R1129" i="1"/>
  <c r="R1199" i="1"/>
  <c r="R1468" i="1"/>
  <c r="S1749" i="1"/>
  <c r="Q1674" i="1"/>
  <c r="S1674" i="1" s="1"/>
  <c r="R1893" i="1"/>
  <c r="R1865" i="1"/>
  <c r="S1865" i="1" s="1"/>
  <c r="R2128" i="1"/>
  <c r="S2128" i="1" s="1"/>
  <c r="R1107" i="1"/>
  <c r="Q2049" i="1"/>
  <c r="S2049" i="1" s="1"/>
  <c r="Q2033" i="1"/>
  <c r="S2033" i="1" s="1"/>
  <c r="Q1358" i="1"/>
  <c r="R1358" i="1"/>
  <c r="Q1275" i="1"/>
  <c r="R1275" i="1"/>
  <c r="R1064" i="1"/>
  <c r="R1230" i="1"/>
  <c r="S1230" i="1" s="1"/>
  <c r="S1290" i="1"/>
  <c r="S1562" i="1"/>
  <c r="R1652" i="1"/>
  <c r="R1145" i="1"/>
  <c r="Q1145" i="1"/>
  <c r="Q1242" i="1"/>
  <c r="R1242" i="1"/>
  <c r="Q1177" i="1"/>
  <c r="R1273" i="1"/>
  <c r="Q1273" i="1"/>
  <c r="Q1404" i="1"/>
  <c r="Q1638" i="1"/>
  <c r="R990" i="1"/>
  <c r="Q1881" i="1"/>
  <c r="R1881" i="1"/>
  <c r="Q1924" i="1"/>
  <c r="R1924" i="1"/>
  <c r="R1993" i="1"/>
  <c r="S1993" i="1" s="1"/>
  <c r="R2017" i="1"/>
  <c r="S2017" i="1" s="1"/>
  <c r="R2035" i="1"/>
  <c r="S2035" i="1" s="1"/>
  <c r="Q1933" i="1"/>
  <c r="S1933" i="1" s="1"/>
  <c r="Q2039" i="1"/>
  <c r="S2039" i="1" s="1"/>
  <c r="R1779" i="1"/>
  <c r="S1779" i="1" s="1"/>
  <c r="Q2084" i="1"/>
  <c r="S2084" i="1" s="1"/>
  <c r="R1953" i="1"/>
  <c r="S1953" i="1" s="1"/>
  <c r="Q1775" i="1"/>
  <c r="S1775" i="1" s="1"/>
  <c r="R2083" i="1"/>
  <c r="S2083" i="1" s="1"/>
  <c r="R1748" i="1"/>
  <c r="S1748" i="1" s="1"/>
  <c r="Q1807" i="1"/>
  <c r="S1807" i="1" s="1"/>
  <c r="R1771" i="1"/>
  <c r="S1771" i="1" s="1"/>
  <c r="R1896" i="1"/>
  <c r="S1896" i="1" s="1"/>
  <c r="R1985" i="1"/>
  <c r="S1985" i="1" s="1"/>
  <c r="Q1780" i="1"/>
  <c r="S1780" i="1" s="1"/>
  <c r="R1857" i="1"/>
  <c r="Q1857" i="1"/>
  <c r="R1171" i="1"/>
  <c r="S1171" i="1" s="1"/>
  <c r="Q1670" i="1"/>
  <c r="S1670" i="1" s="1"/>
  <c r="R1715" i="1"/>
  <c r="S1715" i="1" s="1"/>
  <c r="R1666" i="1"/>
  <c r="S1666" i="1" s="1"/>
  <c r="Q2034" i="1"/>
  <c r="S2034" i="1" s="1"/>
  <c r="Q1415" i="1"/>
  <c r="S1415" i="1" s="1"/>
  <c r="R1345" i="1"/>
  <c r="S1345" i="1" s="1"/>
  <c r="Q1528" i="1"/>
  <c r="S1528" i="1" s="1"/>
  <c r="Q1856" i="1"/>
  <c r="S1856" i="1" s="1"/>
  <c r="R2048" i="1"/>
  <c r="S2048" i="1" s="1"/>
  <c r="Q2042" i="1"/>
  <c r="S2042" i="1" s="1"/>
  <c r="Q969" i="1"/>
  <c r="S969" i="1" s="1"/>
  <c r="R1205" i="1"/>
  <c r="S1205" i="1" s="1"/>
  <c r="Q1137" i="1"/>
  <c r="S1137" i="1" s="1"/>
  <c r="S1263" i="1"/>
  <c r="R2087" i="1"/>
  <c r="S2087" i="1" s="1"/>
  <c r="R1125" i="1"/>
  <c r="S1125" i="1" s="1"/>
  <c r="R1472" i="1"/>
  <c r="S1472" i="1" s="1"/>
  <c r="R1723" i="1"/>
  <c r="S1723" i="1" s="1"/>
  <c r="Q2108" i="1"/>
  <c r="S2108" i="1" s="1"/>
  <c r="Q1731" i="1"/>
  <c r="S1731" i="1" s="1"/>
  <c r="R1395" i="1"/>
  <c r="S1395" i="1" s="1"/>
  <c r="R1496" i="1"/>
  <c r="S1496" i="1" s="1"/>
  <c r="Q1034" i="1"/>
  <c r="R1034" i="1"/>
  <c r="Q1165" i="1"/>
  <c r="R1165" i="1"/>
  <c r="Q1285" i="1"/>
  <c r="R1285" i="1"/>
  <c r="Q1330" i="1"/>
  <c r="R1330" i="1"/>
  <c r="Q1568" i="1"/>
  <c r="R1568" i="1"/>
  <c r="Q2098" i="1"/>
  <c r="R2098" i="1"/>
  <c r="R1420" i="1"/>
  <c r="Q1420" i="1"/>
  <c r="Q1077" i="1"/>
  <c r="R1077" i="1"/>
  <c r="Q1013" i="1"/>
  <c r="S1013" i="1" s="1"/>
  <c r="Q1202" i="1"/>
  <c r="R1202" i="1"/>
  <c r="Q1138" i="1"/>
  <c r="R1138" i="1"/>
  <c r="Q1206" i="1"/>
  <c r="R1206" i="1"/>
  <c r="Q1114" i="1"/>
  <c r="R1114" i="1"/>
  <c r="Q1391" i="1"/>
  <c r="R1391" i="1"/>
  <c r="R1135" i="1"/>
  <c r="S1135" i="1" s="1"/>
  <c r="Q1269" i="1"/>
  <c r="R1269" i="1"/>
  <c r="Q1401" i="1"/>
  <c r="R1401" i="1"/>
  <c r="Q1222" i="1"/>
  <c r="R1222" i="1"/>
  <c r="R1337" i="1"/>
  <c r="S1337" i="1" s="1"/>
  <c r="Q1385" i="1"/>
  <c r="R1385" i="1"/>
  <c r="S1411" i="1"/>
  <c r="Q1467" i="1"/>
  <c r="R1467" i="1"/>
  <c r="Q1515" i="1"/>
  <c r="R1515" i="1"/>
  <c r="Q1459" i="1"/>
  <c r="R1459" i="1"/>
  <c r="Q1620" i="1"/>
  <c r="R1620" i="1"/>
  <c r="Q1584" i="1"/>
  <c r="R1584" i="1"/>
  <c r="Q1257" i="1"/>
  <c r="R1257" i="1"/>
  <c r="R1332" i="1"/>
  <c r="S1332" i="1" s="1"/>
  <c r="R1579" i="1"/>
  <c r="Q1579" i="1"/>
  <c r="Q1323" i="1"/>
  <c r="R1323" i="1"/>
  <c r="R1547" i="1"/>
  <c r="Q1547" i="1"/>
  <c r="R1640" i="1"/>
  <c r="Q1640" i="1"/>
  <c r="R1654" i="1"/>
  <c r="S1654" i="1" s="1"/>
  <c r="Q1784" i="1"/>
  <c r="R1784" i="1"/>
  <c r="Q1845" i="1"/>
  <c r="R1845" i="1"/>
  <c r="Q1853" i="1"/>
  <c r="R1853" i="1"/>
  <c r="Q1740" i="1"/>
  <c r="S1740" i="1" s="1"/>
  <c r="Q1756" i="1"/>
  <c r="S1756" i="1" s="1"/>
  <c r="Q1776" i="1"/>
  <c r="R1776" i="1"/>
  <c r="Q1732" i="1"/>
  <c r="S1732" i="1" s="1"/>
  <c r="Q1812" i="1"/>
  <c r="R1812" i="1"/>
  <c r="Q1970" i="1"/>
  <c r="R1970" i="1"/>
  <c r="R1688" i="1"/>
  <c r="S1688" i="1" s="1"/>
  <c r="Q1800" i="1"/>
  <c r="R1800" i="1"/>
  <c r="Q1736" i="1"/>
  <c r="R1736" i="1"/>
  <c r="Q1954" i="1"/>
  <c r="S1954" i="1" s="1"/>
  <c r="R2080" i="1"/>
  <c r="Q2080" i="1"/>
  <c r="Q2117" i="1"/>
  <c r="R2117" i="1"/>
  <c r="Q1957" i="1"/>
  <c r="S1957" i="1" s="1"/>
  <c r="R2053" i="1"/>
  <c r="Q2053" i="1"/>
  <c r="Q1195" i="1"/>
  <c r="R1195" i="1"/>
  <c r="Q1033" i="1"/>
  <c r="S1033" i="1" s="1"/>
  <c r="R1539" i="1"/>
  <c r="Q1539" i="1"/>
  <c r="Q1788" i="1"/>
  <c r="R1788" i="1"/>
  <c r="Q1085" i="1"/>
  <c r="R1085" i="1"/>
  <c r="Q1021" i="1"/>
  <c r="R1021" i="1"/>
  <c r="Q1098" i="1"/>
  <c r="R1098" i="1"/>
  <c r="Q1074" i="1"/>
  <c r="R1074" i="1"/>
  <c r="Q1147" i="1"/>
  <c r="S1147" i="1" s="1"/>
  <c r="Q1157" i="1"/>
  <c r="R1157" i="1"/>
  <c r="Q1236" i="1"/>
  <c r="R1236" i="1"/>
  <c r="Q1277" i="1"/>
  <c r="R1277" i="1"/>
  <c r="Q1423" i="1"/>
  <c r="R1423" i="1"/>
  <c r="Q1261" i="1"/>
  <c r="R1261" i="1"/>
  <c r="Q1377" i="1"/>
  <c r="R1377" i="1"/>
  <c r="Q1355" i="1"/>
  <c r="R1355" i="1"/>
  <c r="Q1409" i="1"/>
  <c r="R1409" i="1"/>
  <c r="R1388" i="1"/>
  <c r="Q1388" i="1"/>
  <c r="Q1483" i="1"/>
  <c r="R1483" i="1"/>
  <c r="Q1523" i="1"/>
  <c r="R1523" i="1"/>
  <c r="Q1552" i="1"/>
  <c r="R1552" i="1"/>
  <c r="Q1536" i="1"/>
  <c r="S1536" i="1" s="1"/>
  <c r="R1662" i="1"/>
  <c r="S1662" i="1" s="1"/>
  <c r="R1581" i="1"/>
  <c r="S1581" i="1" s="1"/>
  <c r="Q1597" i="1"/>
  <c r="R1597" i="1"/>
  <c r="R1687" i="1"/>
  <c r="Q1687" i="1"/>
  <c r="Q1672" i="1"/>
  <c r="R1672" i="1"/>
  <c r="Q1764" i="1"/>
  <c r="S1764" i="1" s="1"/>
  <c r="S1786" i="1"/>
  <c r="Q1702" i="1"/>
  <c r="S1702" i="1" s="1"/>
  <c r="Q1864" i="1"/>
  <c r="R1864" i="1"/>
  <c r="Q1973" i="1"/>
  <c r="R1973" i="1"/>
  <c r="Q1828" i="1"/>
  <c r="R1828" i="1"/>
  <c r="Q1889" i="1"/>
  <c r="R1889" i="1"/>
  <c r="Q1679" i="1"/>
  <c r="R1679" i="1"/>
  <c r="Q1852" i="1"/>
  <c r="R1852" i="1"/>
  <c r="Q1978" i="1"/>
  <c r="R1978" i="1"/>
  <c r="R1894" i="1"/>
  <c r="Q1894" i="1"/>
  <c r="R2100" i="1"/>
  <c r="Q2100" i="1"/>
  <c r="R1910" i="1"/>
  <c r="S1910" i="1" s="1"/>
  <c r="Q1986" i="1"/>
  <c r="S1986" i="1" s="1"/>
  <c r="R2069" i="1"/>
  <c r="Q2069" i="1"/>
  <c r="Q1934" i="1"/>
  <c r="R1934" i="1"/>
  <c r="Q1994" i="1"/>
  <c r="R1994" i="1"/>
  <c r="R2026" i="1"/>
  <c r="Q2026" i="1"/>
  <c r="Q2125" i="1"/>
  <c r="R2125" i="1"/>
  <c r="Q2129" i="1"/>
  <c r="R2129" i="1"/>
  <c r="Q1163" i="1"/>
  <c r="R1163" i="1"/>
  <c r="Q1383" i="1"/>
  <c r="S1383" i="1" s="1"/>
  <c r="Q965" i="1"/>
  <c r="R965" i="1"/>
  <c r="R997" i="1"/>
  <c r="Q997" i="1"/>
  <c r="Q1045" i="1"/>
  <c r="R1045" i="1"/>
  <c r="Q1118" i="1"/>
  <c r="R1118" i="1"/>
  <c r="Q1027" i="1"/>
  <c r="R1027" i="1"/>
  <c r="R1042" i="1"/>
  <c r="Q1042" i="1"/>
  <c r="R1053" i="1"/>
  <c r="Q1053" i="1"/>
  <c r="Q1158" i="1"/>
  <c r="R1158" i="1"/>
  <c r="R1252" i="1"/>
  <c r="Q1252" i="1"/>
  <c r="Q1407" i="1"/>
  <c r="R1407" i="1"/>
  <c r="R1182" i="1"/>
  <c r="Q1182" i="1"/>
  <c r="Q1339" i="1"/>
  <c r="R1339" i="1"/>
  <c r="Q1393" i="1"/>
  <c r="R1393" i="1"/>
  <c r="Q1380" i="1"/>
  <c r="S1380" i="1" s="1"/>
  <c r="R1488" i="1"/>
  <c r="S1488" i="1" s="1"/>
  <c r="Q1603" i="1"/>
  <c r="R1603" i="1"/>
  <c r="R1520" i="1"/>
  <c r="S1520" i="1" s="1"/>
  <c r="R1399" i="1"/>
  <c r="S1399" i="1" s="1"/>
  <c r="Q1587" i="1"/>
  <c r="R1587" i="1"/>
  <c r="Q1443" i="1"/>
  <c r="R1443" i="1"/>
  <c r="Q1592" i="1"/>
  <c r="R1592" i="1"/>
  <c r="Q1475" i="1"/>
  <c r="R1475" i="1"/>
  <c r="R1512" i="1"/>
  <c r="S1512" i="1" s="1"/>
  <c r="Q1580" i="1"/>
  <c r="R1580" i="1"/>
  <c r="R1659" i="1"/>
  <c r="Q1659" i="1"/>
  <c r="Q1691" i="1"/>
  <c r="R1691" i="1"/>
  <c r="Q1724" i="1"/>
  <c r="S1724" i="1" s="1"/>
  <c r="Q1792" i="1"/>
  <c r="R1792" i="1"/>
  <c r="Q1876" i="1"/>
  <c r="R1876" i="1"/>
  <c r="Q1929" i="1"/>
  <c r="R1929" i="1"/>
  <c r="Q1981" i="1"/>
  <c r="R1981" i="1"/>
  <c r="Q1836" i="1"/>
  <c r="R1836" i="1"/>
  <c r="Q1647" i="1"/>
  <c r="S1647" i="1" s="1"/>
  <c r="Q1833" i="1"/>
  <c r="R1833" i="1"/>
  <c r="R1747" i="1"/>
  <c r="S1747" i="1" s="1"/>
  <c r="Q1917" i="1"/>
  <c r="R1917" i="1"/>
  <c r="Q1708" i="1"/>
  <c r="S1708" i="1" s="1"/>
  <c r="Q2032" i="1"/>
  <c r="R2032" i="1"/>
  <c r="R1684" i="1"/>
  <c r="S1684" i="1" s="1"/>
  <c r="R1965" i="1"/>
  <c r="S1965" i="1" s="1"/>
  <c r="Q1998" i="1"/>
  <c r="R1998" i="1"/>
  <c r="Q1962" i="1"/>
  <c r="S1962" i="1" s="1"/>
  <c r="R2071" i="1"/>
  <c r="S2071" i="1" s="1"/>
  <c r="Q1371" i="1"/>
  <c r="R1371" i="1"/>
  <c r="R973" i="1"/>
  <c r="Q973" i="1"/>
  <c r="Q1093" i="1"/>
  <c r="R1093" i="1"/>
  <c r="Q1010" i="1"/>
  <c r="R1010" i="1"/>
  <c r="R995" i="1"/>
  <c r="S995" i="1" s="1"/>
  <c r="Q1047" i="1"/>
  <c r="R1047" i="1"/>
  <c r="Q1149" i="1"/>
  <c r="R1149" i="1"/>
  <c r="Q1134" i="1"/>
  <c r="R1134" i="1"/>
  <c r="R1095" i="1"/>
  <c r="S1095" i="1" s="1"/>
  <c r="R1160" i="1"/>
  <c r="Q1160" i="1"/>
  <c r="Q1268" i="1"/>
  <c r="R1268" i="1"/>
  <c r="Q1228" i="1"/>
  <c r="R1228" i="1"/>
  <c r="Q1083" i="1"/>
  <c r="R1083" i="1"/>
  <c r="Q1179" i="1"/>
  <c r="R1179" i="1"/>
  <c r="R1284" i="1"/>
  <c r="Q1284" i="1"/>
  <c r="R1276" i="1"/>
  <c r="Q1276" i="1"/>
  <c r="R1104" i="1"/>
  <c r="Q1104" i="1"/>
  <c r="R1271" i="1"/>
  <c r="Q1271" i="1"/>
  <c r="Q1369" i="1"/>
  <c r="R1369" i="1"/>
  <c r="Q1354" i="1"/>
  <c r="R1354" i="1"/>
  <c r="Q1348" i="1"/>
  <c r="R1348" i="1"/>
  <c r="Q1588" i="1"/>
  <c r="R1588" i="1"/>
  <c r="Q1491" i="1"/>
  <c r="R1491" i="1"/>
  <c r="Q1611" i="1"/>
  <c r="R1611" i="1"/>
  <c r="R1363" i="1"/>
  <c r="S1363" i="1" s="1"/>
  <c r="Q1426" i="1"/>
  <c r="R1426" i="1"/>
  <c r="Q1531" i="1"/>
  <c r="R1531" i="1"/>
  <c r="Q1338" i="1"/>
  <c r="R1338" i="1"/>
  <c r="R1555" i="1"/>
  <c r="Q1555" i="1"/>
  <c r="R1595" i="1"/>
  <c r="Q1595" i="1"/>
  <c r="Q1644" i="1"/>
  <c r="R1644" i="1"/>
  <c r="Q1695" i="1"/>
  <c r="R1695" i="1"/>
  <c r="R1557" i="1"/>
  <c r="S1557" i="1" s="1"/>
  <c r="R1651" i="1"/>
  <c r="Q1651" i="1"/>
  <c r="R1739" i="1"/>
  <c r="S1739" i="1" s="1"/>
  <c r="R1755" i="1"/>
  <c r="S1755" i="1" s="1"/>
  <c r="Q1704" i="1"/>
  <c r="R1704" i="1"/>
  <c r="Q1824" i="1"/>
  <c r="R1824" i="1"/>
  <c r="Q1870" i="1"/>
  <c r="R1870" i="1"/>
  <c r="Q1989" i="1"/>
  <c r="R1989" i="1"/>
  <c r="Q1760" i="1"/>
  <c r="R1760" i="1"/>
  <c r="Q1841" i="1"/>
  <c r="R1841" i="1"/>
  <c r="R1763" i="1"/>
  <c r="S1763" i="1" s="1"/>
  <c r="Q1816" i="1"/>
  <c r="R1816" i="1"/>
  <c r="R1931" i="1"/>
  <c r="S1931" i="1" s="1"/>
  <c r="R1923" i="1"/>
  <c r="Q1923" i="1"/>
  <c r="Q1950" i="1"/>
  <c r="R1950" i="1"/>
  <c r="R1878" i="1"/>
  <c r="S1878" i="1" s="1"/>
  <c r="R1891" i="1"/>
  <c r="Q1891" i="1"/>
  <c r="Q1103" i="1"/>
  <c r="S1103" i="1" s="1"/>
  <c r="Q1097" i="1"/>
  <c r="R1097" i="1"/>
  <c r="Q1623" i="1"/>
  <c r="R1623" i="1"/>
  <c r="Q1752" i="1"/>
  <c r="R1752" i="1"/>
  <c r="Q1904" i="1"/>
  <c r="R1904" i="1"/>
  <c r="Q1869" i="1"/>
  <c r="R1869" i="1"/>
  <c r="R981" i="1"/>
  <c r="Q981" i="1"/>
  <c r="Q977" i="1"/>
  <c r="S977" i="1" s="1"/>
  <c r="R1082" i="1"/>
  <c r="Q1082" i="1"/>
  <c r="R1029" i="1"/>
  <c r="Q1029" i="1"/>
  <c r="Q1003" i="1"/>
  <c r="R1003" i="1"/>
  <c r="R1181" i="1"/>
  <c r="S1181" i="1" s="1"/>
  <c r="Q1173" i="1"/>
  <c r="R1173" i="1"/>
  <c r="Q1119" i="1"/>
  <c r="R1119" i="1"/>
  <c r="Q1099" i="1"/>
  <c r="R1099" i="1"/>
  <c r="S1185" i="1"/>
  <c r="Q1359" i="1"/>
  <c r="R1359" i="1"/>
  <c r="Q1346" i="1"/>
  <c r="R1346" i="1"/>
  <c r="Q1361" i="1"/>
  <c r="R1361" i="1"/>
  <c r="Q1544" i="1"/>
  <c r="R1544" i="1"/>
  <c r="Q1298" i="1"/>
  <c r="R1298" i="1"/>
  <c r="Q1608" i="1"/>
  <c r="R1608" i="1"/>
  <c r="Q1560" i="1"/>
  <c r="R1560" i="1"/>
  <c r="Q1596" i="1"/>
  <c r="R1596" i="1"/>
  <c r="Q1591" i="1"/>
  <c r="R1591" i="1"/>
  <c r="Q1663" i="1"/>
  <c r="R1663" i="1"/>
  <c r="Q1768" i="1"/>
  <c r="R1768" i="1"/>
  <c r="Q1908" i="1"/>
  <c r="R1908" i="1"/>
  <c r="R1707" i="1"/>
  <c r="S1707" i="1" s="1"/>
  <c r="Q1720" i="1"/>
  <c r="R1720" i="1"/>
  <c r="R1938" i="1"/>
  <c r="Q1938" i="1"/>
  <c r="Q1648" i="1"/>
  <c r="R1648" i="1"/>
  <c r="R1928" i="1"/>
  <c r="S1928" i="1" s="1"/>
  <c r="Q1378" i="1"/>
  <c r="R1378" i="1"/>
  <c r="Q1403" i="1"/>
  <c r="R1403" i="1"/>
  <c r="Q1619" i="1"/>
  <c r="R1619" i="1"/>
  <c r="Q1716" i="1"/>
  <c r="S1716" i="1" s="1"/>
  <c r="Q1942" i="1"/>
  <c r="R1942" i="1"/>
  <c r="Q1002" i="1"/>
  <c r="R1002" i="1"/>
  <c r="Q989" i="1"/>
  <c r="R989" i="1"/>
  <c r="R1090" i="1"/>
  <c r="Q1090" i="1"/>
  <c r="Q1150" i="1"/>
  <c r="R1150" i="1"/>
  <c r="Q1175" i="1"/>
  <c r="R1175" i="1"/>
  <c r="Q1220" i="1"/>
  <c r="R1220" i="1"/>
  <c r="Q1410" i="1"/>
  <c r="R1410" i="1"/>
  <c r="Q1322" i="1"/>
  <c r="R1322" i="1"/>
  <c r="Q1417" i="1"/>
  <c r="R1417" i="1"/>
  <c r="Q1314" i="1"/>
  <c r="R1314" i="1"/>
  <c r="R1324" i="1"/>
  <c r="S1324" i="1" s="1"/>
  <c r="R1563" i="1"/>
  <c r="Q1563" i="1"/>
  <c r="R1504" i="1"/>
  <c r="S1504" i="1" s="1"/>
  <c r="Q1627" i="1"/>
  <c r="R1627" i="1"/>
  <c r="S1445" i="1"/>
  <c r="Q1616" i="1"/>
  <c r="R1616" i="1"/>
  <c r="Q1306" i="1"/>
  <c r="R1306" i="1"/>
  <c r="Q1507" i="1"/>
  <c r="R1507" i="1"/>
  <c r="Q1576" i="1"/>
  <c r="R1576" i="1"/>
  <c r="R1571" i="1"/>
  <c r="Q1571" i="1"/>
  <c r="Q1451" i="1"/>
  <c r="R1451" i="1"/>
  <c r="Q1636" i="1"/>
  <c r="R1636" i="1"/>
  <c r="S1778" i="1"/>
  <c r="Q1897" i="1"/>
  <c r="R1897" i="1"/>
  <c r="Q1941" i="1"/>
  <c r="R1941" i="1"/>
  <c r="Q1821" i="1"/>
  <c r="R1821" i="1"/>
  <c r="Q1844" i="1"/>
  <c r="R1844" i="1"/>
  <c r="Q1921" i="1"/>
  <c r="R1921" i="1"/>
  <c r="R1946" i="1"/>
  <c r="Q1946" i="1"/>
  <c r="Q1660" i="1"/>
  <c r="R1660" i="1"/>
  <c r="Q1868" i="1"/>
  <c r="R1868" i="1"/>
  <c r="Q2112" i="1"/>
  <c r="S2112" i="1" s="1"/>
  <c r="Q1643" i="1"/>
  <c r="R1643" i="1"/>
  <c r="Q1556" i="1"/>
  <c r="R1556" i="1"/>
  <c r="Q1728" i="1"/>
  <c r="R1728" i="1"/>
  <c r="Q978" i="1"/>
  <c r="R978" i="1"/>
  <c r="R1061" i="1"/>
  <c r="Q1061" i="1"/>
  <c r="Q1155" i="1"/>
  <c r="R1155" i="1"/>
  <c r="R1018" i="1"/>
  <c r="Q1018" i="1"/>
  <c r="Q1133" i="1"/>
  <c r="S1133" i="1" s="1"/>
  <c r="R1050" i="1"/>
  <c r="Q1050" i="1"/>
  <c r="R1247" i="1"/>
  <c r="Q1247" i="1"/>
  <c r="Q1260" i="1"/>
  <c r="R1260" i="1"/>
  <c r="Q1292" i="1"/>
  <c r="R1292" i="1"/>
  <c r="Q1375" i="1"/>
  <c r="R1375" i="1"/>
  <c r="Q1246" i="1"/>
  <c r="R1246" i="1"/>
  <c r="R1244" i="1"/>
  <c r="Q1244" i="1"/>
  <c r="Q1499" i="1"/>
  <c r="R1499" i="1"/>
  <c r="R1367" i="1"/>
  <c r="S1367" i="1" s="1"/>
  <c r="Q1548" i="1"/>
  <c r="R1548" i="1"/>
  <c r="Q1564" i="1"/>
  <c r="R1564" i="1"/>
  <c r="Q1604" i="1"/>
  <c r="R1604" i="1"/>
  <c r="Q1628" i="1"/>
  <c r="R1628" i="1"/>
  <c r="Q1675" i="1"/>
  <c r="R1675" i="1"/>
  <c r="Q1712" i="1"/>
  <c r="R1712" i="1"/>
  <c r="Q1829" i="1"/>
  <c r="R1829" i="1"/>
  <c r="R1646" i="1"/>
  <c r="Q1646" i="1"/>
  <c r="Q1949" i="1"/>
  <c r="R1949" i="1"/>
  <c r="Q1744" i="1"/>
  <c r="R1744" i="1"/>
  <c r="Q1690" i="1"/>
  <c r="R1690" i="1"/>
  <c r="Q1849" i="1"/>
  <c r="R1849" i="1"/>
  <c r="Q1885" i="1"/>
  <c r="R1885" i="1"/>
  <c r="Q1804" i="1"/>
  <c r="R1804" i="1"/>
  <c r="Q1796" i="1"/>
  <c r="R1796" i="1"/>
  <c r="Q2055" i="1"/>
  <c r="R2055" i="1"/>
  <c r="R2005" i="1"/>
  <c r="Q2005" i="1"/>
  <c r="Q1832" i="1"/>
  <c r="R1832" i="1"/>
  <c r="R2013" i="1"/>
  <c r="Q2013" i="1"/>
  <c r="Q1905" i="1"/>
  <c r="R1905" i="1"/>
  <c r="R2077" i="1"/>
  <c r="Q2077" i="1"/>
  <c r="Q2002" i="1"/>
  <c r="R2002" i="1"/>
  <c r="Q1873" i="1"/>
  <c r="R1873" i="1"/>
  <c r="Q1901" i="1"/>
  <c r="R1901" i="1"/>
  <c r="R2093" i="1"/>
  <c r="Q2093" i="1"/>
  <c r="Q1820" i="1"/>
  <c r="R1820" i="1"/>
  <c r="R2121" i="1"/>
  <c r="Q2121" i="1"/>
  <c r="R2090" i="1"/>
  <c r="S2090" i="1" s="1"/>
  <c r="R2103" i="1"/>
  <c r="Q2103" i="1"/>
  <c r="R2097" i="1"/>
  <c r="S2097" i="1" s="1"/>
  <c r="R2061" i="1"/>
  <c r="Q2061" i="1"/>
  <c r="Q1912" i="1"/>
  <c r="R1912" i="1"/>
  <c r="R2029" i="1"/>
  <c r="Q2029" i="1"/>
  <c r="Q1966" i="1"/>
  <c r="R1966" i="1"/>
  <c r="Q1862" i="1"/>
  <c r="R1862" i="1"/>
  <c r="Q1958" i="1"/>
  <c r="R1958" i="1"/>
  <c r="Q2010" i="1"/>
  <c r="R2010" i="1"/>
  <c r="Q1808" i="1"/>
  <c r="R1808" i="1"/>
  <c r="Q1837" i="1"/>
  <c r="R1837" i="1"/>
  <c r="Q2054" i="1"/>
  <c r="R2054" i="1"/>
  <c r="Q1848" i="1"/>
  <c r="R1848" i="1"/>
  <c r="Q2014" i="1"/>
  <c r="R2014" i="1"/>
  <c r="Q2070" i="1"/>
  <c r="R2070" i="1"/>
  <c r="Q2074" i="1"/>
  <c r="S2074" i="1" s="1"/>
  <c r="Q2058" i="1"/>
  <c r="S2058" i="1" s="1"/>
  <c r="R1860" i="1"/>
  <c r="Q1860" i="1"/>
  <c r="R1926" i="1"/>
  <c r="Q1926" i="1"/>
  <c r="Q1982" i="1"/>
  <c r="R1982" i="1"/>
  <c r="R2045" i="1"/>
  <c r="Q2045" i="1"/>
  <c r="Q2094" i="1"/>
  <c r="R2094" i="1"/>
  <c r="Q1974" i="1"/>
  <c r="R1974" i="1"/>
  <c r="Q2030" i="1"/>
  <c r="R2030" i="1"/>
  <c r="Q2085" i="1"/>
  <c r="R2085" i="1"/>
  <c r="Q2018" i="1"/>
  <c r="R2018" i="1"/>
  <c r="R2037" i="1"/>
  <c r="Q2037" i="1"/>
  <c r="Q1880" i="1"/>
  <c r="R1880" i="1"/>
  <c r="R2021" i="1"/>
  <c r="Q2021" i="1"/>
  <c r="Q2118" i="1"/>
  <c r="R2118" i="1"/>
  <c r="R1997" i="1"/>
  <c r="Q1997" i="1"/>
  <c r="Q2038" i="1"/>
  <c r="R2038" i="1"/>
  <c r="Q2110" i="1"/>
  <c r="R2110" i="1"/>
  <c r="Q2122" i="1"/>
  <c r="R2122" i="1"/>
  <c r="R962" i="1"/>
  <c r="Q962" i="1"/>
  <c r="R36" i="1"/>
  <c r="Q36" i="1"/>
  <c r="R484" i="1"/>
  <c r="Q484" i="1"/>
  <c r="R13" i="1"/>
  <c r="Q13" i="1"/>
  <c r="R333" i="1"/>
  <c r="Q333" i="1"/>
  <c r="R845" i="1"/>
  <c r="Q845" i="1"/>
  <c r="R422" i="1"/>
  <c r="Q422" i="1"/>
  <c r="R71" i="1"/>
  <c r="Q71" i="1"/>
  <c r="R327" i="1"/>
  <c r="Q327" i="1"/>
  <c r="R647" i="1"/>
  <c r="Q647" i="1"/>
  <c r="R304" i="1"/>
  <c r="Q304" i="1"/>
  <c r="R624" i="1"/>
  <c r="Q624" i="1"/>
  <c r="R361" i="1"/>
  <c r="Q361" i="1"/>
  <c r="R745" i="1"/>
  <c r="Q745" i="1"/>
  <c r="R338" i="1"/>
  <c r="Q338" i="1"/>
  <c r="R59" i="1"/>
  <c r="Q59" i="1"/>
  <c r="R866" i="1"/>
  <c r="Q866" i="1"/>
  <c r="R691" i="1"/>
  <c r="Q691" i="1"/>
  <c r="R228" i="1"/>
  <c r="Q228" i="1"/>
  <c r="R548" i="1"/>
  <c r="Q548" i="1"/>
  <c r="R77" i="1"/>
  <c r="Q77" i="1"/>
  <c r="R205" i="1"/>
  <c r="Q205" i="1"/>
  <c r="R461" i="1"/>
  <c r="Q461" i="1"/>
  <c r="R717" i="1"/>
  <c r="Q717" i="1"/>
  <c r="R166" i="1"/>
  <c r="Q166" i="1"/>
  <c r="R550" i="1"/>
  <c r="Q550" i="1"/>
  <c r="R614" i="1"/>
  <c r="Q614" i="1"/>
  <c r="R199" i="1"/>
  <c r="Q199" i="1"/>
  <c r="R455" i="1"/>
  <c r="Q455" i="1"/>
  <c r="R711" i="1"/>
  <c r="Q711" i="1"/>
  <c r="R176" i="1"/>
  <c r="Q176" i="1"/>
  <c r="R432" i="1"/>
  <c r="Q432" i="1"/>
  <c r="R688" i="1"/>
  <c r="Q688" i="1"/>
  <c r="R233" i="1"/>
  <c r="Q233" i="1"/>
  <c r="R425" i="1"/>
  <c r="Q425" i="1"/>
  <c r="R681" i="1"/>
  <c r="Q681" i="1"/>
  <c r="R210" i="1"/>
  <c r="Q210" i="1"/>
  <c r="R402" i="1"/>
  <c r="Q402" i="1"/>
  <c r="R658" i="1"/>
  <c r="Q658" i="1"/>
  <c r="R674" i="1"/>
  <c r="Q674" i="1"/>
  <c r="R930" i="1"/>
  <c r="Q930" i="1"/>
  <c r="R371" i="1"/>
  <c r="Q371" i="1"/>
  <c r="R563" i="1"/>
  <c r="Q563" i="1"/>
  <c r="R883" i="1"/>
  <c r="Q883" i="1"/>
  <c r="R893" i="1"/>
  <c r="Q893" i="1"/>
  <c r="R100" i="1"/>
  <c r="Q100" i="1"/>
  <c r="R420" i="1"/>
  <c r="Q420" i="1"/>
  <c r="R740" i="1"/>
  <c r="Q740" i="1"/>
  <c r="R269" i="1"/>
  <c r="Q269" i="1"/>
  <c r="R653" i="1"/>
  <c r="Q653" i="1"/>
  <c r="R38" i="1"/>
  <c r="Q38" i="1"/>
  <c r="R294" i="1"/>
  <c r="Q294" i="1"/>
  <c r="R678" i="1"/>
  <c r="Q678" i="1"/>
  <c r="R583" i="1"/>
  <c r="Q583" i="1"/>
  <c r="R112" i="1"/>
  <c r="Q112" i="1"/>
  <c r="R496" i="1"/>
  <c r="Q496" i="1"/>
  <c r="R169" i="1"/>
  <c r="Q169" i="1"/>
  <c r="R489" i="1"/>
  <c r="Q489" i="1"/>
  <c r="R18" i="1"/>
  <c r="Q18" i="1"/>
  <c r="R466" i="1"/>
  <c r="Q466" i="1"/>
  <c r="R251" i="1"/>
  <c r="Q251" i="1"/>
  <c r="R435" i="1"/>
  <c r="Q435" i="1"/>
  <c r="R755" i="1"/>
  <c r="Q755" i="1"/>
  <c r="R164" i="1"/>
  <c r="Q164" i="1"/>
  <c r="R589" i="1"/>
  <c r="Q589" i="1"/>
  <c r="R499" i="1"/>
  <c r="Q499" i="1"/>
  <c r="R819" i="1"/>
  <c r="Q819" i="1"/>
  <c r="R876" i="1"/>
  <c r="Q876" i="1"/>
  <c r="R957" i="1"/>
  <c r="Q957" i="1"/>
  <c r="R356" i="1"/>
  <c r="Q356" i="1"/>
  <c r="R804" i="1"/>
  <c r="Q804" i="1"/>
  <c r="R525" i="1"/>
  <c r="Q525" i="1"/>
  <c r="R102" i="1"/>
  <c r="Q102" i="1"/>
  <c r="R358" i="1"/>
  <c r="Q358" i="1"/>
  <c r="R135" i="1"/>
  <c r="Q135" i="1"/>
  <c r="R391" i="1"/>
  <c r="Q391" i="1"/>
  <c r="R48" i="1"/>
  <c r="Q48" i="1"/>
  <c r="R368" i="1"/>
  <c r="Q368" i="1"/>
  <c r="R105" i="1"/>
  <c r="Q105" i="1"/>
  <c r="R553" i="1"/>
  <c r="Q553" i="1"/>
  <c r="R146" i="1"/>
  <c r="Q146" i="1"/>
  <c r="R530" i="1"/>
  <c r="Q530" i="1"/>
  <c r="R123" i="1"/>
  <c r="Q123" i="1"/>
  <c r="R802" i="1"/>
  <c r="Q802" i="1"/>
  <c r="R940" i="1"/>
  <c r="Q940" i="1"/>
  <c r="R292" i="1"/>
  <c r="Q292" i="1"/>
  <c r="R612" i="1"/>
  <c r="Q612" i="1"/>
  <c r="R676" i="1"/>
  <c r="Q676" i="1"/>
  <c r="R141" i="1"/>
  <c r="Q141" i="1"/>
  <c r="R397" i="1"/>
  <c r="Q397" i="1"/>
  <c r="R781" i="1"/>
  <c r="Q781" i="1"/>
  <c r="R230" i="1"/>
  <c r="Q230" i="1"/>
  <c r="R486" i="1"/>
  <c r="Q486" i="1"/>
  <c r="R7" i="1"/>
  <c r="Q7" i="1"/>
  <c r="R263" i="1"/>
  <c r="Q263" i="1"/>
  <c r="R519" i="1"/>
  <c r="Q519" i="1"/>
  <c r="R775" i="1"/>
  <c r="Q775" i="1"/>
  <c r="R240" i="1"/>
  <c r="Q240" i="1"/>
  <c r="R560" i="1"/>
  <c r="Q560" i="1"/>
  <c r="R41" i="1"/>
  <c r="Q41" i="1"/>
  <c r="R297" i="1"/>
  <c r="Q297" i="1"/>
  <c r="R617" i="1"/>
  <c r="Q617" i="1"/>
  <c r="R82" i="1"/>
  <c r="Q82" i="1"/>
  <c r="R274" i="1"/>
  <c r="Q274" i="1"/>
  <c r="R594" i="1"/>
  <c r="Q594" i="1"/>
  <c r="R187" i="1"/>
  <c r="Q187" i="1"/>
  <c r="R738" i="1"/>
  <c r="Q738" i="1"/>
  <c r="R307" i="1"/>
  <c r="Q307" i="1"/>
  <c r="R627" i="1"/>
  <c r="Q627" i="1"/>
  <c r="R947" i="1"/>
  <c r="Q947" i="1"/>
  <c r="R774" i="1"/>
  <c r="Q774" i="1"/>
  <c r="R838" i="1"/>
  <c r="Q838" i="1"/>
  <c r="R902" i="1"/>
  <c r="Q902" i="1"/>
  <c r="R44" i="1"/>
  <c r="Q44" i="1"/>
  <c r="R108" i="1"/>
  <c r="Q108" i="1"/>
  <c r="R172" i="1"/>
  <c r="Q172" i="1"/>
  <c r="R236" i="1"/>
  <c r="Q236" i="1"/>
  <c r="R300" i="1"/>
  <c r="Q300" i="1"/>
  <c r="R364" i="1"/>
  <c r="Q364" i="1"/>
  <c r="R428" i="1"/>
  <c r="Q428" i="1"/>
  <c r="R492" i="1"/>
  <c r="Q492" i="1"/>
  <c r="R556" i="1"/>
  <c r="Q556" i="1"/>
  <c r="R620" i="1"/>
  <c r="Q620" i="1"/>
  <c r="R684" i="1"/>
  <c r="Q684" i="1"/>
  <c r="R748" i="1"/>
  <c r="Q748" i="1"/>
  <c r="R812" i="1"/>
  <c r="Q812" i="1"/>
  <c r="R21" i="1"/>
  <c r="Q21" i="1"/>
  <c r="R85" i="1"/>
  <c r="Q85" i="1"/>
  <c r="R149" i="1"/>
  <c r="Q149" i="1"/>
  <c r="R213" i="1"/>
  <c r="Q213" i="1"/>
  <c r="R277" i="1"/>
  <c r="Q277" i="1"/>
  <c r="R341" i="1"/>
  <c r="Q341" i="1"/>
  <c r="R405" i="1"/>
  <c r="Q405" i="1"/>
  <c r="R469" i="1"/>
  <c r="Q469" i="1"/>
  <c r="R533" i="1"/>
  <c r="Q533" i="1"/>
  <c r="R597" i="1"/>
  <c r="Q597" i="1"/>
  <c r="R661" i="1"/>
  <c r="Q661" i="1"/>
  <c r="R725" i="1"/>
  <c r="Q725" i="1"/>
  <c r="R789" i="1"/>
  <c r="Q789" i="1"/>
  <c r="R853" i="1"/>
  <c r="Q853" i="1"/>
  <c r="R46" i="1"/>
  <c r="Q46" i="1"/>
  <c r="R110" i="1"/>
  <c r="Q110" i="1"/>
  <c r="R174" i="1"/>
  <c r="Q174" i="1"/>
  <c r="R238" i="1"/>
  <c r="Q238" i="1"/>
  <c r="R302" i="1"/>
  <c r="Q302" i="1"/>
  <c r="R366" i="1"/>
  <c r="Q366" i="1"/>
  <c r="R430" i="1"/>
  <c r="Q430" i="1"/>
  <c r="R494" i="1"/>
  <c r="Q494" i="1"/>
  <c r="R558" i="1"/>
  <c r="Q558" i="1"/>
  <c r="R622" i="1"/>
  <c r="Q622" i="1"/>
  <c r="R686" i="1"/>
  <c r="Q686" i="1"/>
  <c r="R15" i="1"/>
  <c r="Q15" i="1"/>
  <c r="R79" i="1"/>
  <c r="Q79" i="1"/>
  <c r="R143" i="1"/>
  <c r="Q143" i="1"/>
  <c r="R207" i="1"/>
  <c r="Q207" i="1"/>
  <c r="R271" i="1"/>
  <c r="Q271" i="1"/>
  <c r="R335" i="1"/>
  <c r="Q335" i="1"/>
  <c r="R399" i="1"/>
  <c r="Q399" i="1"/>
  <c r="R463" i="1"/>
  <c r="Q463" i="1"/>
  <c r="R527" i="1"/>
  <c r="Q527" i="1"/>
  <c r="R591" i="1"/>
  <c r="Q591" i="1"/>
  <c r="R655" i="1"/>
  <c r="Q655" i="1"/>
  <c r="R719" i="1"/>
  <c r="Q719" i="1"/>
  <c r="R783" i="1"/>
  <c r="Q783" i="1"/>
  <c r="R56" i="1"/>
  <c r="Q56" i="1"/>
  <c r="R120" i="1"/>
  <c r="Q120" i="1"/>
  <c r="R184" i="1"/>
  <c r="Q184" i="1"/>
  <c r="R248" i="1"/>
  <c r="Q248" i="1"/>
  <c r="R312" i="1"/>
  <c r="Q312" i="1"/>
  <c r="R376" i="1"/>
  <c r="Q376" i="1"/>
  <c r="R440" i="1"/>
  <c r="Q440" i="1"/>
  <c r="R504" i="1"/>
  <c r="Q504" i="1"/>
  <c r="R568" i="1"/>
  <c r="Q568" i="1"/>
  <c r="R632" i="1"/>
  <c r="Q632" i="1"/>
  <c r="R696" i="1"/>
  <c r="Q696" i="1"/>
  <c r="R49" i="1"/>
  <c r="Q49" i="1"/>
  <c r="R113" i="1"/>
  <c r="Q113" i="1"/>
  <c r="R177" i="1"/>
  <c r="Q177" i="1"/>
  <c r="R241" i="1"/>
  <c r="Q241" i="1"/>
  <c r="R305" i="1"/>
  <c r="Q305" i="1"/>
  <c r="R369" i="1"/>
  <c r="Q369" i="1"/>
  <c r="R433" i="1"/>
  <c r="Q433" i="1"/>
  <c r="R497" i="1"/>
  <c r="Q497" i="1"/>
  <c r="R561" i="1"/>
  <c r="Q561" i="1"/>
  <c r="R625" i="1"/>
  <c r="Q625" i="1"/>
  <c r="R689" i="1"/>
  <c r="Q689" i="1"/>
  <c r="R753" i="1"/>
  <c r="Q753" i="1"/>
  <c r="R26" i="1"/>
  <c r="Q26" i="1"/>
  <c r="R90" i="1"/>
  <c r="Q90" i="1"/>
  <c r="R154" i="1"/>
  <c r="Q154" i="1"/>
  <c r="R218" i="1"/>
  <c r="Q218" i="1"/>
  <c r="R282" i="1"/>
  <c r="Q282" i="1"/>
  <c r="R346" i="1"/>
  <c r="Q346" i="1"/>
  <c r="R410" i="1"/>
  <c r="Q410" i="1"/>
  <c r="R474" i="1"/>
  <c r="Q474" i="1"/>
  <c r="R538" i="1"/>
  <c r="Q538" i="1"/>
  <c r="R602" i="1"/>
  <c r="Q602" i="1"/>
  <c r="R3" i="1"/>
  <c r="Q3" i="1"/>
  <c r="R67" i="1"/>
  <c r="Q67" i="1"/>
  <c r="R131" i="1"/>
  <c r="Q131" i="1"/>
  <c r="R195" i="1"/>
  <c r="Q195" i="1"/>
  <c r="R259" i="1"/>
  <c r="Q259" i="1"/>
  <c r="R682" i="1"/>
  <c r="Q682" i="1"/>
  <c r="R746" i="1"/>
  <c r="Q746" i="1"/>
  <c r="R810" i="1"/>
  <c r="Q810" i="1"/>
  <c r="R874" i="1"/>
  <c r="Q874" i="1"/>
  <c r="R938" i="1"/>
  <c r="Q938" i="1"/>
  <c r="R315" i="1"/>
  <c r="Q315" i="1"/>
  <c r="R379" i="1"/>
  <c r="Q379" i="1"/>
  <c r="R443" i="1"/>
  <c r="Q443" i="1"/>
  <c r="R507" i="1"/>
  <c r="Q507" i="1"/>
  <c r="R571" i="1"/>
  <c r="Q571" i="1"/>
  <c r="R635" i="1"/>
  <c r="Q635" i="1"/>
  <c r="R699" i="1"/>
  <c r="Q699" i="1"/>
  <c r="R763" i="1"/>
  <c r="Q763" i="1"/>
  <c r="R827" i="1"/>
  <c r="Q827" i="1"/>
  <c r="R891" i="1"/>
  <c r="Q891" i="1"/>
  <c r="R955" i="1"/>
  <c r="Q955" i="1"/>
  <c r="R884" i="1"/>
  <c r="Q884" i="1"/>
  <c r="R948" i="1"/>
  <c r="Q948" i="1"/>
  <c r="R901" i="1"/>
  <c r="Q901" i="1"/>
  <c r="R782" i="1"/>
  <c r="Q782" i="1"/>
  <c r="R846" i="1"/>
  <c r="Q846" i="1"/>
  <c r="R910" i="1"/>
  <c r="Q910" i="1"/>
  <c r="R720" i="1"/>
  <c r="Q720" i="1"/>
  <c r="R784" i="1"/>
  <c r="Q784" i="1"/>
  <c r="R848" i="1"/>
  <c r="Q848" i="1"/>
  <c r="R912" i="1"/>
  <c r="Q912" i="1"/>
  <c r="R793" i="1"/>
  <c r="Q793" i="1"/>
  <c r="R857" i="1"/>
  <c r="Q857" i="1"/>
  <c r="R921" i="1"/>
  <c r="Q921" i="1"/>
  <c r="R823" i="1"/>
  <c r="Q823" i="1"/>
  <c r="R815" i="1"/>
  <c r="Q815" i="1"/>
  <c r="R863" i="1"/>
  <c r="Q863" i="1"/>
  <c r="R840" i="1"/>
  <c r="Q840" i="1"/>
  <c r="R959" i="1"/>
  <c r="Q959" i="1"/>
  <c r="R116" i="1"/>
  <c r="Q116" i="1"/>
  <c r="R308" i="1"/>
  <c r="Q308" i="1"/>
  <c r="R500" i="1"/>
  <c r="Q500" i="1"/>
  <c r="R820" i="1"/>
  <c r="Q820" i="1"/>
  <c r="R221" i="1"/>
  <c r="Q221" i="1"/>
  <c r="R477" i="1"/>
  <c r="Q477" i="1"/>
  <c r="R797" i="1"/>
  <c r="Q797" i="1"/>
  <c r="R246" i="1"/>
  <c r="Q246" i="1"/>
  <c r="R502" i="1"/>
  <c r="Q502" i="1"/>
  <c r="R87" i="1"/>
  <c r="Q87" i="1"/>
  <c r="R279" i="1"/>
  <c r="Q279" i="1"/>
  <c r="R599" i="1"/>
  <c r="Q599" i="1"/>
  <c r="R64" i="1"/>
  <c r="Q64" i="1"/>
  <c r="R256" i="1"/>
  <c r="Q256" i="1"/>
  <c r="R448" i="1"/>
  <c r="Q448" i="1"/>
  <c r="R57" i="1"/>
  <c r="Q57" i="1"/>
  <c r="R249" i="1"/>
  <c r="Q249" i="1"/>
  <c r="R569" i="1"/>
  <c r="Q569" i="1"/>
  <c r="R98" i="1"/>
  <c r="Q98" i="1"/>
  <c r="R354" i="1"/>
  <c r="Q354" i="1"/>
  <c r="R11" i="1"/>
  <c r="Q11" i="1"/>
  <c r="R203" i="1"/>
  <c r="Q203" i="1"/>
  <c r="R882" i="1"/>
  <c r="Q882" i="1"/>
  <c r="R387" i="1"/>
  <c r="Q387" i="1"/>
  <c r="R579" i="1"/>
  <c r="Q579" i="1"/>
  <c r="R835" i="1"/>
  <c r="Q835" i="1"/>
  <c r="R956" i="1"/>
  <c r="Q956" i="1"/>
  <c r="R854" i="1"/>
  <c r="Q854" i="1"/>
  <c r="R792" i="1"/>
  <c r="Q792" i="1"/>
  <c r="R929" i="1"/>
  <c r="Q929" i="1"/>
  <c r="R60" i="1"/>
  <c r="Q60" i="1"/>
  <c r="R124" i="1"/>
  <c r="Q124" i="1"/>
  <c r="R188" i="1"/>
  <c r="Q188" i="1"/>
  <c r="R252" i="1"/>
  <c r="Q252" i="1"/>
  <c r="R316" i="1"/>
  <c r="Q316" i="1"/>
  <c r="R380" i="1"/>
  <c r="Q380" i="1"/>
  <c r="R444" i="1"/>
  <c r="Q444" i="1"/>
  <c r="R508" i="1"/>
  <c r="Q508" i="1"/>
  <c r="R572" i="1"/>
  <c r="Q572" i="1"/>
  <c r="R636" i="1"/>
  <c r="Q636" i="1"/>
  <c r="R700" i="1"/>
  <c r="Q700" i="1"/>
  <c r="R764" i="1"/>
  <c r="Q764" i="1"/>
  <c r="R828" i="1"/>
  <c r="Q828" i="1"/>
  <c r="R37" i="1"/>
  <c r="Q37" i="1"/>
  <c r="R101" i="1"/>
  <c r="Q101" i="1"/>
  <c r="R165" i="1"/>
  <c r="Q165" i="1"/>
  <c r="R229" i="1"/>
  <c r="Q229" i="1"/>
  <c r="R293" i="1"/>
  <c r="Q293" i="1"/>
  <c r="R357" i="1"/>
  <c r="Q357" i="1"/>
  <c r="R421" i="1"/>
  <c r="Q421" i="1"/>
  <c r="R485" i="1"/>
  <c r="Q485" i="1"/>
  <c r="R549" i="1"/>
  <c r="Q549" i="1"/>
  <c r="R613" i="1"/>
  <c r="Q613" i="1"/>
  <c r="R677" i="1"/>
  <c r="Q677" i="1"/>
  <c r="R741" i="1"/>
  <c r="Q741" i="1"/>
  <c r="R805" i="1"/>
  <c r="Q805" i="1"/>
  <c r="R869" i="1"/>
  <c r="Q869" i="1"/>
  <c r="R62" i="1"/>
  <c r="Q62" i="1"/>
  <c r="R126" i="1"/>
  <c r="Q126" i="1"/>
  <c r="R190" i="1"/>
  <c r="Q190" i="1"/>
  <c r="R254" i="1"/>
  <c r="Q254" i="1"/>
  <c r="R318" i="1"/>
  <c r="Q318" i="1"/>
  <c r="R382" i="1"/>
  <c r="Q382" i="1"/>
  <c r="R446" i="1"/>
  <c r="Q446" i="1"/>
  <c r="R510" i="1"/>
  <c r="Q510" i="1"/>
  <c r="R574" i="1"/>
  <c r="Q574" i="1"/>
  <c r="R638" i="1"/>
  <c r="Q638" i="1"/>
  <c r="R702" i="1"/>
  <c r="Q702" i="1"/>
  <c r="R31" i="1"/>
  <c r="Q31" i="1"/>
  <c r="R95" i="1"/>
  <c r="Q95" i="1"/>
  <c r="R159" i="1"/>
  <c r="Q159" i="1"/>
  <c r="R223" i="1"/>
  <c r="Q223" i="1"/>
  <c r="R287" i="1"/>
  <c r="Q287" i="1"/>
  <c r="R351" i="1"/>
  <c r="Q351" i="1"/>
  <c r="R415" i="1"/>
  <c r="Q415" i="1"/>
  <c r="R479" i="1"/>
  <c r="Q479" i="1"/>
  <c r="R543" i="1"/>
  <c r="Q543" i="1"/>
  <c r="R607" i="1"/>
  <c r="Q607" i="1"/>
  <c r="R671" i="1"/>
  <c r="Q671" i="1"/>
  <c r="R735" i="1"/>
  <c r="Q735" i="1"/>
  <c r="R8" i="1"/>
  <c r="Q8" i="1"/>
  <c r="R72" i="1"/>
  <c r="Q72" i="1"/>
  <c r="R136" i="1"/>
  <c r="Q136" i="1"/>
  <c r="R200" i="1"/>
  <c r="Q200" i="1"/>
  <c r="R264" i="1"/>
  <c r="Q264" i="1"/>
  <c r="R328" i="1"/>
  <c r="Q328" i="1"/>
  <c r="R392" i="1"/>
  <c r="Q392" i="1"/>
  <c r="R456" i="1"/>
  <c r="Q456" i="1"/>
  <c r="R520" i="1"/>
  <c r="Q520" i="1"/>
  <c r="R584" i="1"/>
  <c r="Q584" i="1"/>
  <c r="R648" i="1"/>
  <c r="Q648" i="1"/>
  <c r="R712" i="1"/>
  <c r="Q712" i="1"/>
  <c r="R65" i="1"/>
  <c r="Q65" i="1"/>
  <c r="R129" i="1"/>
  <c r="Q129" i="1"/>
  <c r="R193" i="1"/>
  <c r="Q193" i="1"/>
  <c r="R257" i="1"/>
  <c r="Q257" i="1"/>
  <c r="R321" i="1"/>
  <c r="Q321" i="1"/>
  <c r="R385" i="1"/>
  <c r="Q385" i="1"/>
  <c r="R449" i="1"/>
  <c r="Q449" i="1"/>
  <c r="R513" i="1"/>
  <c r="Q513" i="1"/>
  <c r="R577" i="1"/>
  <c r="Q577" i="1"/>
  <c r="R641" i="1"/>
  <c r="Q641" i="1"/>
  <c r="R705" i="1"/>
  <c r="Q705" i="1"/>
  <c r="R769" i="1"/>
  <c r="Q769" i="1"/>
  <c r="R42" i="1"/>
  <c r="Q42" i="1"/>
  <c r="R106" i="1"/>
  <c r="Q106" i="1"/>
  <c r="R170" i="1"/>
  <c r="Q170" i="1"/>
  <c r="R234" i="1"/>
  <c r="Q234" i="1"/>
  <c r="R298" i="1"/>
  <c r="Q298" i="1"/>
  <c r="R362" i="1"/>
  <c r="Q362" i="1"/>
  <c r="R426" i="1"/>
  <c r="Q426" i="1"/>
  <c r="R490" i="1"/>
  <c r="Q490" i="1"/>
  <c r="R554" i="1"/>
  <c r="Q554" i="1"/>
  <c r="R618" i="1"/>
  <c r="Q618" i="1"/>
  <c r="R19" i="1"/>
  <c r="Q19" i="1"/>
  <c r="R83" i="1"/>
  <c r="Q83" i="1"/>
  <c r="R147" i="1"/>
  <c r="Q147" i="1"/>
  <c r="R211" i="1"/>
  <c r="Q211" i="1"/>
  <c r="R275" i="1"/>
  <c r="Q275" i="1"/>
  <c r="R698" i="1"/>
  <c r="Q698" i="1"/>
  <c r="R762" i="1"/>
  <c r="Q762" i="1"/>
  <c r="R826" i="1"/>
  <c r="Q826" i="1"/>
  <c r="R890" i="1"/>
  <c r="Q890" i="1"/>
  <c r="R954" i="1"/>
  <c r="Q954" i="1"/>
  <c r="R331" i="1"/>
  <c r="Q331" i="1"/>
  <c r="R395" i="1"/>
  <c r="Q395" i="1"/>
  <c r="R459" i="1"/>
  <c r="Q459" i="1"/>
  <c r="R523" i="1"/>
  <c r="Q523" i="1"/>
  <c r="R587" i="1"/>
  <c r="Q587" i="1"/>
  <c r="R651" i="1"/>
  <c r="Q651" i="1"/>
  <c r="R715" i="1"/>
  <c r="Q715" i="1"/>
  <c r="R779" i="1"/>
  <c r="Q779" i="1"/>
  <c r="R843" i="1"/>
  <c r="Q843" i="1"/>
  <c r="R907" i="1"/>
  <c r="Q907" i="1"/>
  <c r="R900" i="1"/>
  <c r="Q900" i="1"/>
  <c r="R917" i="1"/>
  <c r="Q917" i="1"/>
  <c r="R798" i="1"/>
  <c r="Q798" i="1"/>
  <c r="R862" i="1"/>
  <c r="Q862" i="1"/>
  <c r="R926" i="1"/>
  <c r="Q926" i="1"/>
  <c r="R736" i="1"/>
  <c r="Q736" i="1"/>
  <c r="R800" i="1"/>
  <c r="Q800" i="1"/>
  <c r="R864" i="1"/>
  <c r="Q864" i="1"/>
  <c r="R928" i="1"/>
  <c r="Q928" i="1"/>
  <c r="R809" i="1"/>
  <c r="Q809" i="1"/>
  <c r="R873" i="1"/>
  <c r="Q873" i="1"/>
  <c r="R937" i="1"/>
  <c r="Q937" i="1"/>
  <c r="R855" i="1"/>
  <c r="Q855" i="1"/>
  <c r="R871" i="1"/>
  <c r="Q871" i="1"/>
  <c r="R911" i="1"/>
  <c r="Q911" i="1"/>
  <c r="R244" i="1"/>
  <c r="Q244" i="1"/>
  <c r="R628" i="1"/>
  <c r="Q628" i="1"/>
  <c r="R93" i="1"/>
  <c r="Q93" i="1"/>
  <c r="R285" i="1"/>
  <c r="Q285" i="1"/>
  <c r="R605" i="1"/>
  <c r="Q605" i="1"/>
  <c r="R54" i="1"/>
  <c r="Q54" i="1"/>
  <c r="R374" i="1"/>
  <c r="Q374" i="1"/>
  <c r="R630" i="1"/>
  <c r="Q630" i="1"/>
  <c r="R343" i="1"/>
  <c r="Q343" i="1"/>
  <c r="R663" i="1"/>
  <c r="Q663" i="1"/>
  <c r="R320" i="1"/>
  <c r="Q320" i="1"/>
  <c r="R640" i="1"/>
  <c r="Q640" i="1"/>
  <c r="R441" i="1"/>
  <c r="Q441" i="1"/>
  <c r="R761" i="1"/>
  <c r="Q761" i="1"/>
  <c r="R418" i="1"/>
  <c r="Q418" i="1"/>
  <c r="R75" i="1"/>
  <c r="Q75" i="1"/>
  <c r="R690" i="1"/>
  <c r="Q690" i="1"/>
  <c r="R946" i="1"/>
  <c r="Q946" i="1"/>
  <c r="R515" i="1"/>
  <c r="Q515" i="1"/>
  <c r="R899" i="1"/>
  <c r="Q899" i="1"/>
  <c r="R909" i="1"/>
  <c r="Q909" i="1"/>
  <c r="R865" i="1"/>
  <c r="Q865" i="1"/>
  <c r="R839" i="1"/>
  <c r="Q839" i="1"/>
  <c r="R887" i="1"/>
  <c r="Q887" i="1"/>
  <c r="R4" i="1"/>
  <c r="Q4" i="1"/>
  <c r="R68" i="1"/>
  <c r="Q68" i="1"/>
  <c r="R132" i="1"/>
  <c r="Q132" i="1"/>
  <c r="R196" i="1"/>
  <c r="Q196" i="1"/>
  <c r="R260" i="1"/>
  <c r="Q260" i="1"/>
  <c r="R324" i="1"/>
  <c r="Q324" i="1"/>
  <c r="R388" i="1"/>
  <c r="Q388" i="1"/>
  <c r="R452" i="1"/>
  <c r="Q452" i="1"/>
  <c r="R516" i="1"/>
  <c r="Q516" i="1"/>
  <c r="R580" i="1"/>
  <c r="Q580" i="1"/>
  <c r="R644" i="1"/>
  <c r="Q644" i="1"/>
  <c r="R708" i="1"/>
  <c r="Q708" i="1"/>
  <c r="R772" i="1"/>
  <c r="Q772" i="1"/>
  <c r="R836" i="1"/>
  <c r="Q836" i="1"/>
  <c r="R45" i="1"/>
  <c r="Q45" i="1"/>
  <c r="R109" i="1"/>
  <c r="Q109" i="1"/>
  <c r="R173" i="1"/>
  <c r="Q173" i="1"/>
  <c r="R237" i="1"/>
  <c r="Q237" i="1"/>
  <c r="R301" i="1"/>
  <c r="Q301" i="1"/>
  <c r="R365" i="1"/>
  <c r="Q365" i="1"/>
  <c r="R429" i="1"/>
  <c r="Q429" i="1"/>
  <c r="R493" i="1"/>
  <c r="Q493" i="1"/>
  <c r="R557" i="1"/>
  <c r="Q557" i="1"/>
  <c r="R621" i="1"/>
  <c r="Q621" i="1"/>
  <c r="R685" i="1"/>
  <c r="Q685" i="1"/>
  <c r="R749" i="1"/>
  <c r="Q749" i="1"/>
  <c r="R813" i="1"/>
  <c r="Q813" i="1"/>
  <c r="R6" i="1"/>
  <c r="Q6" i="1"/>
  <c r="R70" i="1"/>
  <c r="Q70" i="1"/>
  <c r="R134" i="1"/>
  <c r="Q134" i="1"/>
  <c r="R198" i="1"/>
  <c r="Q198" i="1"/>
  <c r="R262" i="1"/>
  <c r="Q262" i="1"/>
  <c r="R326" i="1"/>
  <c r="Q326" i="1"/>
  <c r="R390" i="1"/>
  <c r="Q390" i="1"/>
  <c r="R454" i="1"/>
  <c r="Q454" i="1"/>
  <c r="R518" i="1"/>
  <c r="Q518" i="1"/>
  <c r="R582" i="1"/>
  <c r="Q582" i="1"/>
  <c r="R646" i="1"/>
  <c r="Q646" i="1"/>
  <c r="R710" i="1"/>
  <c r="Q710" i="1"/>
  <c r="R39" i="1"/>
  <c r="Q39" i="1"/>
  <c r="R103" i="1"/>
  <c r="Q103" i="1"/>
  <c r="R167" i="1"/>
  <c r="Q167" i="1"/>
  <c r="R231" i="1"/>
  <c r="Q231" i="1"/>
  <c r="R295" i="1"/>
  <c r="Q295" i="1"/>
  <c r="R359" i="1"/>
  <c r="Q359" i="1"/>
  <c r="R423" i="1"/>
  <c r="Q423" i="1"/>
  <c r="R487" i="1"/>
  <c r="Q487" i="1"/>
  <c r="R551" i="1"/>
  <c r="Q551" i="1"/>
  <c r="R615" i="1"/>
  <c r="Q615" i="1"/>
  <c r="R679" i="1"/>
  <c r="Q679" i="1"/>
  <c r="R743" i="1"/>
  <c r="Q743" i="1"/>
  <c r="R16" i="1"/>
  <c r="Q16" i="1"/>
  <c r="R80" i="1"/>
  <c r="Q80" i="1"/>
  <c r="R144" i="1"/>
  <c r="Q144" i="1"/>
  <c r="R208" i="1"/>
  <c r="Q208" i="1"/>
  <c r="R272" i="1"/>
  <c r="Q272" i="1"/>
  <c r="R336" i="1"/>
  <c r="Q336" i="1"/>
  <c r="R400" i="1"/>
  <c r="Q400" i="1"/>
  <c r="R464" i="1"/>
  <c r="Q464" i="1"/>
  <c r="R528" i="1"/>
  <c r="Q528" i="1"/>
  <c r="R592" i="1"/>
  <c r="Q592" i="1"/>
  <c r="R656" i="1"/>
  <c r="Q656" i="1"/>
  <c r="R9" i="1"/>
  <c r="Q9" i="1"/>
  <c r="R73" i="1"/>
  <c r="Q73" i="1"/>
  <c r="R137" i="1"/>
  <c r="Q137" i="1"/>
  <c r="R201" i="1"/>
  <c r="Q201" i="1"/>
  <c r="R265" i="1"/>
  <c r="Q265" i="1"/>
  <c r="R329" i="1"/>
  <c r="Q329" i="1"/>
  <c r="R393" i="1"/>
  <c r="Q393" i="1"/>
  <c r="R457" i="1"/>
  <c r="Q457" i="1"/>
  <c r="R521" i="1"/>
  <c r="Q521" i="1"/>
  <c r="R585" i="1"/>
  <c r="Q585" i="1"/>
  <c r="R649" i="1"/>
  <c r="Q649" i="1"/>
  <c r="R713" i="1"/>
  <c r="Q713" i="1"/>
  <c r="R777" i="1"/>
  <c r="Q777" i="1"/>
  <c r="R50" i="1"/>
  <c r="Q50" i="1"/>
  <c r="R114" i="1"/>
  <c r="Q114" i="1"/>
  <c r="R178" i="1"/>
  <c r="Q178" i="1"/>
  <c r="R242" i="1"/>
  <c r="Q242" i="1"/>
  <c r="R306" i="1"/>
  <c r="Q306" i="1"/>
  <c r="R370" i="1"/>
  <c r="Q370" i="1"/>
  <c r="R434" i="1"/>
  <c r="Q434" i="1"/>
  <c r="R498" i="1"/>
  <c r="Q498" i="1"/>
  <c r="R562" i="1"/>
  <c r="Q562" i="1"/>
  <c r="R626" i="1"/>
  <c r="Q626" i="1"/>
  <c r="R27" i="1"/>
  <c r="Q27" i="1"/>
  <c r="R91" i="1"/>
  <c r="Q91" i="1"/>
  <c r="R155" i="1"/>
  <c r="Q155" i="1"/>
  <c r="R219" i="1"/>
  <c r="Q219" i="1"/>
  <c r="R283" i="1"/>
  <c r="Q283" i="1"/>
  <c r="R706" i="1"/>
  <c r="Q706" i="1"/>
  <c r="R770" i="1"/>
  <c r="Q770" i="1"/>
  <c r="R834" i="1"/>
  <c r="Q834" i="1"/>
  <c r="R898" i="1"/>
  <c r="Q898" i="1"/>
  <c r="R339" i="1"/>
  <c r="Q339" i="1"/>
  <c r="R403" i="1"/>
  <c r="Q403" i="1"/>
  <c r="R467" i="1"/>
  <c r="Q467" i="1"/>
  <c r="R531" i="1"/>
  <c r="Q531" i="1"/>
  <c r="R595" i="1"/>
  <c r="Q595" i="1"/>
  <c r="R659" i="1"/>
  <c r="Q659" i="1"/>
  <c r="R723" i="1"/>
  <c r="Q723" i="1"/>
  <c r="R787" i="1"/>
  <c r="Q787" i="1"/>
  <c r="R851" i="1"/>
  <c r="Q851" i="1"/>
  <c r="R915" i="1"/>
  <c r="Q915" i="1"/>
  <c r="R908" i="1"/>
  <c r="Q908" i="1"/>
  <c r="R925" i="1"/>
  <c r="Q925" i="1"/>
  <c r="R742" i="1"/>
  <c r="Q742" i="1"/>
  <c r="R806" i="1"/>
  <c r="Q806" i="1"/>
  <c r="R870" i="1"/>
  <c r="Q870" i="1"/>
  <c r="R934" i="1"/>
  <c r="Q934" i="1"/>
  <c r="R744" i="1"/>
  <c r="Q744" i="1"/>
  <c r="R808" i="1"/>
  <c r="Q808" i="1"/>
  <c r="R872" i="1"/>
  <c r="Q872" i="1"/>
  <c r="R936" i="1"/>
  <c r="Q936" i="1"/>
  <c r="R817" i="1"/>
  <c r="Q817" i="1"/>
  <c r="R881" i="1"/>
  <c r="Q881" i="1"/>
  <c r="R945" i="1"/>
  <c r="Q945" i="1"/>
  <c r="R879" i="1"/>
  <c r="Q879" i="1"/>
  <c r="R895" i="1"/>
  <c r="Q895" i="1"/>
  <c r="R935" i="1"/>
  <c r="Q935" i="1"/>
  <c r="R913" i="1"/>
  <c r="Q913" i="1"/>
  <c r="R831" i="1"/>
  <c r="Q831" i="1"/>
  <c r="R372" i="1"/>
  <c r="Q372" i="1"/>
  <c r="R756" i="1"/>
  <c r="Q756" i="1"/>
  <c r="R413" i="1"/>
  <c r="Q413" i="1"/>
  <c r="R861" i="1"/>
  <c r="Q861" i="1"/>
  <c r="R310" i="1"/>
  <c r="Q310" i="1"/>
  <c r="R23" i="1"/>
  <c r="Q23" i="1"/>
  <c r="R535" i="1"/>
  <c r="Q535" i="1"/>
  <c r="R128" i="1"/>
  <c r="Q128" i="1"/>
  <c r="R576" i="1"/>
  <c r="Q576" i="1"/>
  <c r="R185" i="1"/>
  <c r="Q185" i="1"/>
  <c r="R505" i="1"/>
  <c r="Q505" i="1"/>
  <c r="R162" i="1"/>
  <c r="Q162" i="1"/>
  <c r="R546" i="1"/>
  <c r="Q546" i="1"/>
  <c r="R754" i="1"/>
  <c r="Q754" i="1"/>
  <c r="R707" i="1"/>
  <c r="Q707" i="1"/>
  <c r="R728" i="1"/>
  <c r="Q728" i="1"/>
  <c r="R76" i="1"/>
  <c r="Q76" i="1"/>
  <c r="R268" i="1"/>
  <c r="Q268" i="1"/>
  <c r="R396" i="1"/>
  <c r="Q396" i="1"/>
  <c r="R588" i="1"/>
  <c r="Q588" i="1"/>
  <c r="R780" i="1"/>
  <c r="Q780" i="1"/>
  <c r="R53" i="1"/>
  <c r="Q53" i="1"/>
  <c r="R181" i="1"/>
  <c r="Q181" i="1"/>
  <c r="R373" i="1"/>
  <c r="Q373" i="1"/>
  <c r="R501" i="1"/>
  <c r="Q501" i="1"/>
  <c r="R693" i="1"/>
  <c r="Q693" i="1"/>
  <c r="R821" i="1"/>
  <c r="Q821" i="1"/>
  <c r="R142" i="1"/>
  <c r="Q142" i="1"/>
  <c r="R334" i="1"/>
  <c r="Q334" i="1"/>
  <c r="R462" i="1"/>
  <c r="Q462" i="1"/>
  <c r="R654" i="1"/>
  <c r="Q654" i="1"/>
  <c r="R47" i="1"/>
  <c r="Q47" i="1"/>
  <c r="R175" i="1"/>
  <c r="Q175" i="1"/>
  <c r="R303" i="1"/>
  <c r="Q303" i="1"/>
  <c r="R495" i="1"/>
  <c r="Q495" i="1"/>
  <c r="R623" i="1"/>
  <c r="Q623" i="1"/>
  <c r="R24" i="1"/>
  <c r="Q24" i="1"/>
  <c r="R152" i="1"/>
  <c r="Q152" i="1"/>
  <c r="R344" i="1"/>
  <c r="Q344" i="1"/>
  <c r="R472" i="1"/>
  <c r="Q472" i="1"/>
  <c r="R600" i="1"/>
  <c r="Q600" i="1"/>
  <c r="R81" i="1"/>
  <c r="Q81" i="1"/>
  <c r="R209" i="1"/>
  <c r="Q209" i="1"/>
  <c r="R401" i="1"/>
  <c r="Q401" i="1"/>
  <c r="R529" i="1"/>
  <c r="Q529" i="1"/>
  <c r="R721" i="1"/>
  <c r="Q721" i="1"/>
  <c r="R58" i="1"/>
  <c r="Q58" i="1"/>
  <c r="R250" i="1"/>
  <c r="Q250" i="1"/>
  <c r="R378" i="1"/>
  <c r="Q378" i="1"/>
  <c r="R570" i="1"/>
  <c r="Q570" i="1"/>
  <c r="R35" i="1"/>
  <c r="Q35" i="1"/>
  <c r="R163" i="1"/>
  <c r="Q163" i="1"/>
  <c r="R714" i="1"/>
  <c r="Q714" i="1"/>
  <c r="R842" i="1"/>
  <c r="Q842" i="1"/>
  <c r="R347" i="1"/>
  <c r="Q347" i="1"/>
  <c r="R475" i="1"/>
  <c r="Q475" i="1"/>
  <c r="R667" i="1"/>
  <c r="Q667" i="1"/>
  <c r="R795" i="1"/>
  <c r="Q795" i="1"/>
  <c r="R916" i="1"/>
  <c r="Q916" i="1"/>
  <c r="R933" i="1"/>
  <c r="Q933" i="1"/>
  <c r="R814" i="1"/>
  <c r="Q814" i="1"/>
  <c r="R752" i="1"/>
  <c r="Q752" i="1"/>
  <c r="R816" i="1"/>
  <c r="Q816" i="1"/>
  <c r="R880" i="1"/>
  <c r="Q880" i="1"/>
  <c r="R944" i="1"/>
  <c r="Q944" i="1"/>
  <c r="R825" i="1"/>
  <c r="Q825" i="1"/>
  <c r="R889" i="1"/>
  <c r="Q889" i="1"/>
  <c r="R953" i="1"/>
  <c r="Q953" i="1"/>
  <c r="R903" i="1"/>
  <c r="Q903" i="1"/>
  <c r="R919" i="1"/>
  <c r="Q919" i="1"/>
  <c r="R776" i="1"/>
  <c r="Q776" i="1"/>
  <c r="R849" i="1"/>
  <c r="Q849" i="1"/>
  <c r="R52" i="1"/>
  <c r="Q52" i="1"/>
  <c r="R180" i="1"/>
  <c r="Q180" i="1"/>
  <c r="R564" i="1"/>
  <c r="Q564" i="1"/>
  <c r="R692" i="1"/>
  <c r="Q692" i="1"/>
  <c r="R157" i="1"/>
  <c r="Q157" i="1"/>
  <c r="R541" i="1"/>
  <c r="Q541" i="1"/>
  <c r="R733" i="1"/>
  <c r="Q733" i="1"/>
  <c r="R182" i="1"/>
  <c r="Q182" i="1"/>
  <c r="R438" i="1"/>
  <c r="Q438" i="1"/>
  <c r="R694" i="1"/>
  <c r="Q694" i="1"/>
  <c r="R215" i="1"/>
  <c r="Q215" i="1"/>
  <c r="R471" i="1"/>
  <c r="Q471" i="1"/>
  <c r="R727" i="1"/>
  <c r="Q727" i="1"/>
  <c r="R192" i="1"/>
  <c r="Q192" i="1"/>
  <c r="R512" i="1"/>
  <c r="Q512" i="1"/>
  <c r="R121" i="1"/>
  <c r="Q121" i="1"/>
  <c r="R313" i="1"/>
  <c r="Q313" i="1"/>
  <c r="R633" i="1"/>
  <c r="Q633" i="1"/>
  <c r="R34" i="1"/>
  <c r="Q34" i="1"/>
  <c r="R290" i="1"/>
  <c r="Q290" i="1"/>
  <c r="R610" i="1"/>
  <c r="Q610" i="1"/>
  <c r="R139" i="1"/>
  <c r="Q139" i="1"/>
  <c r="R818" i="1"/>
  <c r="Q818" i="1"/>
  <c r="R451" i="1"/>
  <c r="Q451" i="1"/>
  <c r="R771" i="1"/>
  <c r="Q771" i="1"/>
  <c r="R790" i="1"/>
  <c r="Q790" i="1"/>
  <c r="R856" i="1"/>
  <c r="Q856" i="1"/>
  <c r="R801" i="1"/>
  <c r="Q801" i="1"/>
  <c r="R847" i="1"/>
  <c r="Q847" i="1"/>
  <c r="R12" i="1"/>
  <c r="Q12" i="1"/>
  <c r="R140" i="1"/>
  <c r="Q140" i="1"/>
  <c r="R204" i="1"/>
  <c r="Q204" i="1"/>
  <c r="R332" i="1"/>
  <c r="Q332" i="1"/>
  <c r="R460" i="1"/>
  <c r="Q460" i="1"/>
  <c r="R524" i="1"/>
  <c r="Q524" i="1"/>
  <c r="R652" i="1"/>
  <c r="Q652" i="1"/>
  <c r="R716" i="1"/>
  <c r="Q716" i="1"/>
  <c r="R844" i="1"/>
  <c r="Q844" i="1"/>
  <c r="R117" i="1"/>
  <c r="Q117" i="1"/>
  <c r="R245" i="1"/>
  <c r="Q245" i="1"/>
  <c r="R309" i="1"/>
  <c r="Q309" i="1"/>
  <c r="R437" i="1"/>
  <c r="Q437" i="1"/>
  <c r="R565" i="1"/>
  <c r="Q565" i="1"/>
  <c r="R629" i="1"/>
  <c r="Q629" i="1"/>
  <c r="R757" i="1"/>
  <c r="Q757" i="1"/>
  <c r="R14" i="1"/>
  <c r="Q14" i="1"/>
  <c r="R78" i="1"/>
  <c r="Q78" i="1"/>
  <c r="R206" i="1"/>
  <c r="Q206" i="1"/>
  <c r="R270" i="1"/>
  <c r="Q270" i="1"/>
  <c r="R398" i="1"/>
  <c r="Q398" i="1"/>
  <c r="R526" i="1"/>
  <c r="Q526" i="1"/>
  <c r="R590" i="1"/>
  <c r="Q590" i="1"/>
  <c r="R718" i="1"/>
  <c r="Q718" i="1"/>
  <c r="R111" i="1"/>
  <c r="Q111" i="1"/>
  <c r="R239" i="1"/>
  <c r="Q239" i="1"/>
  <c r="R367" i="1"/>
  <c r="Q367" i="1"/>
  <c r="R431" i="1"/>
  <c r="Q431" i="1"/>
  <c r="R559" i="1"/>
  <c r="Q559" i="1"/>
  <c r="R687" i="1"/>
  <c r="Q687" i="1"/>
  <c r="R751" i="1"/>
  <c r="Q751" i="1"/>
  <c r="R88" i="1"/>
  <c r="Q88" i="1"/>
  <c r="R216" i="1"/>
  <c r="Q216" i="1"/>
  <c r="R280" i="1"/>
  <c r="Q280" i="1"/>
  <c r="R408" i="1"/>
  <c r="Q408" i="1"/>
  <c r="R536" i="1"/>
  <c r="Q536" i="1"/>
  <c r="R664" i="1"/>
  <c r="Q664" i="1"/>
  <c r="R17" i="1"/>
  <c r="Q17" i="1"/>
  <c r="R145" i="1"/>
  <c r="Q145" i="1"/>
  <c r="R273" i="1"/>
  <c r="Q273" i="1"/>
  <c r="R337" i="1"/>
  <c r="Q337" i="1"/>
  <c r="R465" i="1"/>
  <c r="Q465" i="1"/>
  <c r="R593" i="1"/>
  <c r="Q593" i="1"/>
  <c r="R657" i="1"/>
  <c r="Q657" i="1"/>
  <c r="R785" i="1"/>
  <c r="Q785" i="1"/>
  <c r="R122" i="1"/>
  <c r="Q122" i="1"/>
  <c r="R186" i="1"/>
  <c r="Q186" i="1"/>
  <c r="R314" i="1"/>
  <c r="Q314" i="1"/>
  <c r="R442" i="1"/>
  <c r="Q442" i="1"/>
  <c r="R506" i="1"/>
  <c r="Q506" i="1"/>
  <c r="R634" i="1"/>
  <c r="Q634" i="1"/>
  <c r="R99" i="1"/>
  <c r="Q99" i="1"/>
  <c r="R227" i="1"/>
  <c r="Q227" i="1"/>
  <c r="R291" i="1"/>
  <c r="Q291" i="1"/>
  <c r="R778" i="1"/>
  <c r="Q778" i="1"/>
  <c r="R906" i="1"/>
  <c r="Q906" i="1"/>
  <c r="R411" i="1"/>
  <c r="Q411" i="1"/>
  <c r="R539" i="1"/>
  <c r="Q539" i="1"/>
  <c r="R603" i="1"/>
  <c r="Q603" i="1"/>
  <c r="R731" i="1"/>
  <c r="Q731" i="1"/>
  <c r="R859" i="1"/>
  <c r="Q859" i="1"/>
  <c r="R923" i="1"/>
  <c r="Q923" i="1"/>
  <c r="R750" i="1"/>
  <c r="Q750" i="1"/>
  <c r="R878" i="1"/>
  <c r="Q878" i="1"/>
  <c r="R942" i="1"/>
  <c r="Q942" i="1"/>
  <c r="R20" i="1"/>
  <c r="Q20" i="1"/>
  <c r="R84" i="1"/>
  <c r="Q84" i="1"/>
  <c r="R148" i="1"/>
  <c r="Q148" i="1"/>
  <c r="R212" i="1"/>
  <c r="Q212" i="1"/>
  <c r="R276" i="1"/>
  <c r="Q276" i="1"/>
  <c r="R340" i="1"/>
  <c r="Q340" i="1"/>
  <c r="R404" i="1"/>
  <c r="Q404" i="1"/>
  <c r="R468" i="1"/>
  <c r="Q468" i="1"/>
  <c r="R532" i="1"/>
  <c r="Q532" i="1"/>
  <c r="R596" i="1"/>
  <c r="Q596" i="1"/>
  <c r="R660" i="1"/>
  <c r="Q660" i="1"/>
  <c r="R724" i="1"/>
  <c r="Q724" i="1"/>
  <c r="R788" i="1"/>
  <c r="Q788" i="1"/>
  <c r="R852" i="1"/>
  <c r="Q852" i="1"/>
  <c r="R61" i="1"/>
  <c r="Q61" i="1"/>
  <c r="R125" i="1"/>
  <c r="Q125" i="1"/>
  <c r="R189" i="1"/>
  <c r="Q189" i="1"/>
  <c r="R253" i="1"/>
  <c r="Q253" i="1"/>
  <c r="R317" i="1"/>
  <c r="Q317" i="1"/>
  <c r="R381" i="1"/>
  <c r="Q381" i="1"/>
  <c r="R445" i="1"/>
  <c r="Q445" i="1"/>
  <c r="R509" i="1"/>
  <c r="Q509" i="1"/>
  <c r="R573" i="1"/>
  <c r="Q573" i="1"/>
  <c r="R637" i="1"/>
  <c r="Q637" i="1"/>
  <c r="R701" i="1"/>
  <c r="Q701" i="1"/>
  <c r="R765" i="1"/>
  <c r="Q765" i="1"/>
  <c r="R829" i="1"/>
  <c r="Q829" i="1"/>
  <c r="R22" i="1"/>
  <c r="Q22" i="1"/>
  <c r="R86" i="1"/>
  <c r="Q86" i="1"/>
  <c r="R150" i="1"/>
  <c r="Q150" i="1"/>
  <c r="R214" i="1"/>
  <c r="Q214" i="1"/>
  <c r="R278" i="1"/>
  <c r="Q278" i="1"/>
  <c r="R342" i="1"/>
  <c r="Q342" i="1"/>
  <c r="R406" i="1"/>
  <c r="Q406" i="1"/>
  <c r="R470" i="1"/>
  <c r="Q470" i="1"/>
  <c r="R534" i="1"/>
  <c r="Q534" i="1"/>
  <c r="R598" i="1"/>
  <c r="Q598" i="1"/>
  <c r="R662" i="1"/>
  <c r="Q662" i="1"/>
  <c r="R726" i="1"/>
  <c r="Q726" i="1"/>
  <c r="R55" i="1"/>
  <c r="Q55" i="1"/>
  <c r="R119" i="1"/>
  <c r="Q119" i="1"/>
  <c r="R183" i="1"/>
  <c r="Q183" i="1"/>
  <c r="R247" i="1"/>
  <c r="Q247" i="1"/>
  <c r="R311" i="1"/>
  <c r="Q311" i="1"/>
  <c r="R375" i="1"/>
  <c r="Q375" i="1"/>
  <c r="R439" i="1"/>
  <c r="Q439" i="1"/>
  <c r="R503" i="1"/>
  <c r="Q503" i="1"/>
  <c r="R567" i="1"/>
  <c r="Q567" i="1"/>
  <c r="R631" i="1"/>
  <c r="Q631" i="1"/>
  <c r="R695" i="1"/>
  <c r="Q695" i="1"/>
  <c r="R759" i="1"/>
  <c r="Q759" i="1"/>
  <c r="R32" i="1"/>
  <c r="Q32" i="1"/>
  <c r="R96" i="1"/>
  <c r="Q96" i="1"/>
  <c r="R160" i="1"/>
  <c r="Q160" i="1"/>
  <c r="R224" i="1"/>
  <c r="Q224" i="1"/>
  <c r="R288" i="1"/>
  <c r="Q288" i="1"/>
  <c r="R352" i="1"/>
  <c r="Q352" i="1"/>
  <c r="R416" i="1"/>
  <c r="Q416" i="1"/>
  <c r="R480" i="1"/>
  <c r="Q480" i="1"/>
  <c r="R544" i="1"/>
  <c r="Q544" i="1"/>
  <c r="R608" i="1"/>
  <c r="Q608" i="1"/>
  <c r="R672" i="1"/>
  <c r="Q672" i="1"/>
  <c r="R25" i="1"/>
  <c r="Q25" i="1"/>
  <c r="R89" i="1"/>
  <c r="Q89" i="1"/>
  <c r="R153" i="1"/>
  <c r="Q153" i="1"/>
  <c r="R217" i="1"/>
  <c r="Q217" i="1"/>
  <c r="R281" i="1"/>
  <c r="Q281" i="1"/>
  <c r="R345" i="1"/>
  <c r="Q345" i="1"/>
  <c r="R409" i="1"/>
  <c r="Q409" i="1"/>
  <c r="R473" i="1"/>
  <c r="Q473" i="1"/>
  <c r="R537" i="1"/>
  <c r="Q537" i="1"/>
  <c r="R601" i="1"/>
  <c r="Q601" i="1"/>
  <c r="R665" i="1"/>
  <c r="Q665" i="1"/>
  <c r="R729" i="1"/>
  <c r="Q729" i="1"/>
  <c r="R2" i="1"/>
  <c r="Q2" i="1"/>
  <c r="R66" i="1"/>
  <c r="Q66" i="1"/>
  <c r="R130" i="1"/>
  <c r="Q130" i="1"/>
  <c r="R194" i="1"/>
  <c r="Q194" i="1"/>
  <c r="R258" i="1"/>
  <c r="Q258" i="1"/>
  <c r="R322" i="1"/>
  <c r="Q322" i="1"/>
  <c r="R386" i="1"/>
  <c r="Q386" i="1"/>
  <c r="R450" i="1"/>
  <c r="Q450" i="1"/>
  <c r="R514" i="1"/>
  <c r="Q514" i="1"/>
  <c r="R578" i="1"/>
  <c r="Q578" i="1"/>
  <c r="R642" i="1"/>
  <c r="Q642" i="1"/>
  <c r="R43" i="1"/>
  <c r="Q43" i="1"/>
  <c r="R107" i="1"/>
  <c r="Q107" i="1"/>
  <c r="R171" i="1"/>
  <c r="Q171" i="1"/>
  <c r="R235" i="1"/>
  <c r="Q235" i="1"/>
  <c r="R299" i="1"/>
  <c r="Q299" i="1"/>
  <c r="R722" i="1"/>
  <c r="Q722" i="1"/>
  <c r="R786" i="1"/>
  <c r="Q786" i="1"/>
  <c r="R850" i="1"/>
  <c r="Q850" i="1"/>
  <c r="R914" i="1"/>
  <c r="Q914" i="1"/>
  <c r="R355" i="1"/>
  <c r="Q355" i="1"/>
  <c r="R419" i="1"/>
  <c r="Q419" i="1"/>
  <c r="R483" i="1"/>
  <c r="Q483" i="1"/>
  <c r="R547" i="1"/>
  <c r="Q547" i="1"/>
  <c r="R611" i="1"/>
  <c r="Q611" i="1"/>
  <c r="R675" i="1"/>
  <c r="Q675" i="1"/>
  <c r="R739" i="1"/>
  <c r="Q739" i="1"/>
  <c r="R803" i="1"/>
  <c r="Q803" i="1"/>
  <c r="R867" i="1"/>
  <c r="Q867" i="1"/>
  <c r="R931" i="1"/>
  <c r="Q931" i="1"/>
  <c r="R860" i="1"/>
  <c r="Q860" i="1"/>
  <c r="R924" i="1"/>
  <c r="Q924" i="1"/>
  <c r="R877" i="1"/>
  <c r="Q877" i="1"/>
  <c r="R941" i="1"/>
  <c r="Q941" i="1"/>
  <c r="R758" i="1"/>
  <c r="Q758" i="1"/>
  <c r="R822" i="1"/>
  <c r="Q822" i="1"/>
  <c r="R886" i="1"/>
  <c r="Q886" i="1"/>
  <c r="R950" i="1"/>
  <c r="Q950" i="1"/>
  <c r="R760" i="1"/>
  <c r="Q760" i="1"/>
  <c r="R824" i="1"/>
  <c r="Q824" i="1"/>
  <c r="R888" i="1"/>
  <c r="Q888" i="1"/>
  <c r="R952" i="1"/>
  <c r="Q952" i="1"/>
  <c r="R833" i="1"/>
  <c r="Q833" i="1"/>
  <c r="R897" i="1"/>
  <c r="Q897" i="1"/>
  <c r="R961" i="1"/>
  <c r="Q961" i="1"/>
  <c r="R927" i="1"/>
  <c r="Q927" i="1"/>
  <c r="R951" i="1"/>
  <c r="Q951" i="1"/>
  <c r="R904" i="1"/>
  <c r="Q904" i="1"/>
  <c r="R799" i="1"/>
  <c r="Q799" i="1"/>
  <c r="R436" i="1"/>
  <c r="Q436" i="1"/>
  <c r="R29" i="1"/>
  <c r="Q29" i="1"/>
  <c r="R349" i="1"/>
  <c r="Q349" i="1"/>
  <c r="R669" i="1"/>
  <c r="Q669" i="1"/>
  <c r="R118" i="1"/>
  <c r="Q118" i="1"/>
  <c r="R566" i="1"/>
  <c r="Q566" i="1"/>
  <c r="R151" i="1"/>
  <c r="Q151" i="1"/>
  <c r="R407" i="1"/>
  <c r="Q407" i="1"/>
  <c r="R791" i="1"/>
  <c r="Q791" i="1"/>
  <c r="R384" i="1"/>
  <c r="Q384" i="1"/>
  <c r="R704" i="1"/>
  <c r="Q704" i="1"/>
  <c r="R377" i="1"/>
  <c r="Q377" i="1"/>
  <c r="R697" i="1"/>
  <c r="Q697" i="1"/>
  <c r="R226" i="1"/>
  <c r="Q226" i="1"/>
  <c r="R482" i="1"/>
  <c r="Q482" i="1"/>
  <c r="R267" i="1"/>
  <c r="Q267" i="1"/>
  <c r="R323" i="1"/>
  <c r="Q323" i="1"/>
  <c r="R643" i="1"/>
  <c r="Q643" i="1"/>
  <c r="R892" i="1"/>
  <c r="Q892" i="1"/>
  <c r="R918" i="1"/>
  <c r="Q918" i="1"/>
  <c r="R920" i="1"/>
  <c r="Q920" i="1"/>
  <c r="R28" i="1"/>
  <c r="Q28" i="1"/>
  <c r="R92" i="1"/>
  <c r="Q92" i="1"/>
  <c r="R156" i="1"/>
  <c r="Q156" i="1"/>
  <c r="R220" i="1"/>
  <c r="Q220" i="1"/>
  <c r="R284" i="1"/>
  <c r="Q284" i="1"/>
  <c r="R348" i="1"/>
  <c r="Q348" i="1"/>
  <c r="R412" i="1"/>
  <c r="Q412" i="1"/>
  <c r="R476" i="1"/>
  <c r="Q476" i="1"/>
  <c r="R540" i="1"/>
  <c r="Q540" i="1"/>
  <c r="R604" i="1"/>
  <c r="Q604" i="1"/>
  <c r="R668" i="1"/>
  <c r="Q668" i="1"/>
  <c r="R732" i="1"/>
  <c r="Q732" i="1"/>
  <c r="R796" i="1"/>
  <c r="Q796" i="1"/>
  <c r="R5" i="1"/>
  <c r="Q5" i="1"/>
  <c r="R69" i="1"/>
  <c r="Q69" i="1"/>
  <c r="R133" i="1"/>
  <c r="Q133" i="1"/>
  <c r="R197" i="1"/>
  <c r="Q197" i="1"/>
  <c r="R261" i="1"/>
  <c r="Q261" i="1"/>
  <c r="R325" i="1"/>
  <c r="Q325" i="1"/>
  <c r="R389" i="1"/>
  <c r="Q389" i="1"/>
  <c r="R453" i="1"/>
  <c r="Q453" i="1"/>
  <c r="R517" i="1"/>
  <c r="Q517" i="1"/>
  <c r="R581" i="1"/>
  <c r="Q581" i="1"/>
  <c r="R645" i="1"/>
  <c r="Q645" i="1"/>
  <c r="R709" i="1"/>
  <c r="Q709" i="1"/>
  <c r="R773" i="1"/>
  <c r="Q773" i="1"/>
  <c r="R837" i="1"/>
  <c r="Q837" i="1"/>
  <c r="R30" i="1"/>
  <c r="Q30" i="1"/>
  <c r="R94" i="1"/>
  <c r="Q94" i="1"/>
  <c r="R158" i="1"/>
  <c r="Q158" i="1"/>
  <c r="R222" i="1"/>
  <c r="Q222" i="1"/>
  <c r="R286" i="1"/>
  <c r="Q286" i="1"/>
  <c r="R350" i="1"/>
  <c r="Q350" i="1"/>
  <c r="R414" i="1"/>
  <c r="Q414" i="1"/>
  <c r="R478" i="1"/>
  <c r="Q478" i="1"/>
  <c r="R542" i="1"/>
  <c r="Q542" i="1"/>
  <c r="R606" i="1"/>
  <c r="Q606" i="1"/>
  <c r="R670" i="1"/>
  <c r="Q670" i="1"/>
  <c r="R734" i="1"/>
  <c r="Q734" i="1"/>
  <c r="R63" i="1"/>
  <c r="Q63" i="1"/>
  <c r="R127" i="1"/>
  <c r="Q127" i="1"/>
  <c r="R191" i="1"/>
  <c r="Q191" i="1"/>
  <c r="R255" i="1"/>
  <c r="Q255" i="1"/>
  <c r="R319" i="1"/>
  <c r="Q319" i="1"/>
  <c r="R383" i="1"/>
  <c r="Q383" i="1"/>
  <c r="R447" i="1"/>
  <c r="Q447" i="1"/>
  <c r="R511" i="1"/>
  <c r="Q511" i="1"/>
  <c r="R575" i="1"/>
  <c r="Q575" i="1"/>
  <c r="R639" i="1"/>
  <c r="Q639" i="1"/>
  <c r="R703" i="1"/>
  <c r="Q703" i="1"/>
  <c r="R767" i="1"/>
  <c r="Q767" i="1"/>
  <c r="R40" i="1"/>
  <c r="Q40" i="1"/>
  <c r="R104" i="1"/>
  <c r="Q104" i="1"/>
  <c r="R168" i="1"/>
  <c r="Q168" i="1"/>
  <c r="R232" i="1"/>
  <c r="Q232" i="1"/>
  <c r="R296" i="1"/>
  <c r="Q296" i="1"/>
  <c r="R360" i="1"/>
  <c r="Q360" i="1"/>
  <c r="R424" i="1"/>
  <c r="Q424" i="1"/>
  <c r="R488" i="1"/>
  <c r="Q488" i="1"/>
  <c r="R552" i="1"/>
  <c r="Q552" i="1"/>
  <c r="R616" i="1"/>
  <c r="Q616" i="1"/>
  <c r="R680" i="1"/>
  <c r="Q680" i="1"/>
  <c r="R33" i="1"/>
  <c r="Q33" i="1"/>
  <c r="R97" i="1"/>
  <c r="Q97" i="1"/>
  <c r="R161" i="1"/>
  <c r="Q161" i="1"/>
  <c r="R225" i="1"/>
  <c r="Q225" i="1"/>
  <c r="R289" i="1"/>
  <c r="Q289" i="1"/>
  <c r="R353" i="1"/>
  <c r="Q353" i="1"/>
  <c r="R417" i="1"/>
  <c r="Q417" i="1"/>
  <c r="R481" i="1"/>
  <c r="Q481" i="1"/>
  <c r="R545" i="1"/>
  <c r="Q545" i="1"/>
  <c r="R609" i="1"/>
  <c r="Q609" i="1"/>
  <c r="R673" i="1"/>
  <c r="Q673" i="1"/>
  <c r="R737" i="1"/>
  <c r="Q737" i="1"/>
  <c r="R10" i="1"/>
  <c r="Q10" i="1"/>
  <c r="R74" i="1"/>
  <c r="Q74" i="1"/>
  <c r="R138" i="1"/>
  <c r="Q138" i="1"/>
  <c r="R202" i="1"/>
  <c r="Q202" i="1"/>
  <c r="R266" i="1"/>
  <c r="Q266" i="1"/>
  <c r="R330" i="1"/>
  <c r="Q330" i="1"/>
  <c r="R394" i="1"/>
  <c r="Q394" i="1"/>
  <c r="R458" i="1"/>
  <c r="Q458" i="1"/>
  <c r="R522" i="1"/>
  <c r="Q522" i="1"/>
  <c r="R586" i="1"/>
  <c r="Q586" i="1"/>
  <c r="R650" i="1"/>
  <c r="Q650" i="1"/>
  <c r="R51" i="1"/>
  <c r="Q51" i="1"/>
  <c r="R115" i="1"/>
  <c r="Q115" i="1"/>
  <c r="R179" i="1"/>
  <c r="Q179" i="1"/>
  <c r="R243" i="1"/>
  <c r="Q243" i="1"/>
  <c r="R666" i="1"/>
  <c r="Q666" i="1"/>
  <c r="R730" i="1"/>
  <c r="Q730" i="1"/>
  <c r="R794" i="1"/>
  <c r="Q794" i="1"/>
  <c r="R858" i="1"/>
  <c r="Q858" i="1"/>
  <c r="R922" i="1"/>
  <c r="Q922" i="1"/>
  <c r="R363" i="1"/>
  <c r="Q363" i="1"/>
  <c r="R427" i="1"/>
  <c r="Q427" i="1"/>
  <c r="R491" i="1"/>
  <c r="Q491" i="1"/>
  <c r="R555" i="1"/>
  <c r="Q555" i="1"/>
  <c r="R619" i="1"/>
  <c r="Q619" i="1"/>
  <c r="R683" i="1"/>
  <c r="Q683" i="1"/>
  <c r="R747" i="1"/>
  <c r="Q747" i="1"/>
  <c r="R811" i="1"/>
  <c r="Q811" i="1"/>
  <c r="R875" i="1"/>
  <c r="Q875" i="1"/>
  <c r="R939" i="1"/>
  <c r="Q939" i="1"/>
  <c r="R868" i="1"/>
  <c r="Q868" i="1"/>
  <c r="R932" i="1"/>
  <c r="Q932" i="1"/>
  <c r="R885" i="1"/>
  <c r="Q885" i="1"/>
  <c r="R949" i="1"/>
  <c r="Q949" i="1"/>
  <c r="R766" i="1"/>
  <c r="Q766" i="1"/>
  <c r="R830" i="1"/>
  <c r="Q830" i="1"/>
  <c r="R894" i="1"/>
  <c r="Q894" i="1"/>
  <c r="R958" i="1"/>
  <c r="Q958" i="1"/>
  <c r="R768" i="1"/>
  <c r="Q768" i="1"/>
  <c r="R832" i="1"/>
  <c r="Q832" i="1"/>
  <c r="R896" i="1"/>
  <c r="Q896" i="1"/>
  <c r="R960" i="1"/>
  <c r="Q960" i="1"/>
  <c r="R841" i="1"/>
  <c r="Q841" i="1"/>
  <c r="R905" i="1"/>
  <c r="Q905" i="1"/>
  <c r="R943" i="1"/>
  <c r="Q943" i="1"/>
  <c r="R807" i="1"/>
  <c r="Q807" i="1"/>
  <c r="S3043" i="1" l="1"/>
  <c r="S2931" i="1"/>
  <c r="S3272" i="1"/>
  <c r="S2104" i="1"/>
  <c r="S1533" i="1"/>
  <c r="S2982" i="1"/>
  <c r="S2131" i="1"/>
  <c r="S4462" i="1"/>
  <c r="S4309" i="1"/>
  <c r="S1183" i="1"/>
  <c r="S2273" i="1"/>
  <c r="S2530" i="1"/>
  <c r="S3476" i="1"/>
  <c r="S3538" i="1"/>
  <c r="S3327" i="1"/>
  <c r="S1191" i="1"/>
  <c r="S3351" i="1"/>
  <c r="S4352" i="1"/>
  <c r="S3871" i="1"/>
  <c r="S4240" i="1"/>
  <c r="S3135" i="1"/>
  <c r="S2579" i="1"/>
  <c r="S2577" i="1"/>
  <c r="S4264" i="1"/>
  <c r="S4401" i="1"/>
  <c r="S4550" i="1"/>
  <c r="S2450" i="1"/>
  <c r="S2963" i="1"/>
  <c r="S4398" i="1"/>
  <c r="S2907" i="1"/>
  <c r="S4384" i="1"/>
  <c r="S4502" i="1"/>
  <c r="S3007" i="1"/>
  <c r="S2918" i="1"/>
  <c r="S2843" i="1"/>
  <c r="S2914" i="1"/>
  <c r="S3187" i="1"/>
  <c r="S4336" i="1"/>
  <c r="S4574" i="1"/>
  <c r="S3630" i="1"/>
  <c r="S4534" i="1"/>
  <c r="S2466" i="1"/>
  <c r="S2855" i="1"/>
  <c r="S2850" i="1"/>
  <c r="S2203" i="1"/>
  <c r="S3626" i="1"/>
  <c r="S4446" i="1"/>
  <c r="S4614" i="1"/>
  <c r="S3062" i="1"/>
  <c r="S4542" i="1"/>
  <c r="S4582" i="1"/>
  <c r="S4478" i="1"/>
  <c r="S1573" i="1"/>
  <c r="S4136" i="1"/>
  <c r="S4441" i="1"/>
  <c r="S4558" i="1"/>
  <c r="S4421" i="1"/>
  <c r="S4566" i="1"/>
  <c r="S4300" i="1"/>
  <c r="S3110" i="1"/>
  <c r="S2942" i="1"/>
  <c r="S3379" i="1"/>
  <c r="S4213" i="1"/>
  <c r="S4305" i="1"/>
  <c r="S4510" i="1"/>
  <c r="S4526" i="1"/>
  <c r="S4630" i="1"/>
  <c r="S4606" i="1"/>
  <c r="S2923" i="1"/>
  <c r="S4288" i="1"/>
  <c r="S4344" i="1"/>
  <c r="S2879" i="1"/>
  <c r="S3087" i="1"/>
  <c r="S3566" i="1"/>
  <c r="S2897" i="1"/>
  <c r="S4438" i="1"/>
  <c r="S4406" i="1"/>
  <c r="S4422" i="1"/>
  <c r="S4505" i="1"/>
  <c r="S4125" i="1"/>
  <c r="S4393" i="1"/>
  <c r="S4272" i="1"/>
  <c r="S4328" i="1"/>
  <c r="S4280" i="1"/>
  <c r="S4470" i="1"/>
  <c r="S4430" i="1"/>
  <c r="S3083" i="1"/>
  <c r="S4027" i="1"/>
  <c r="S3880" i="1"/>
  <c r="S3817" i="1"/>
  <c r="S3733" i="1"/>
  <c r="S4414" i="1"/>
  <c r="S4154" i="1"/>
  <c r="S4360" i="1"/>
  <c r="S4312" i="1"/>
  <c r="S4494" i="1"/>
  <c r="S4368" i="1"/>
  <c r="S3102" i="1"/>
  <c r="S3184" i="1"/>
  <c r="S3774" i="1"/>
  <c r="S3995" i="1"/>
  <c r="S3176" i="1"/>
  <c r="S3678" i="1"/>
  <c r="S3508" i="1"/>
  <c r="S3985" i="1"/>
  <c r="S3912" i="1"/>
  <c r="S3388" i="1"/>
  <c r="S3315" i="1"/>
  <c r="S4109" i="1"/>
  <c r="S4157" i="1"/>
  <c r="S2394" i="1"/>
  <c r="S4304" i="1"/>
  <c r="S4320" i="1"/>
  <c r="S4149" i="1"/>
  <c r="S4296" i="1"/>
  <c r="S4376" i="1"/>
  <c r="S3023" i="1"/>
  <c r="S2551" i="1"/>
  <c r="S4189" i="1"/>
  <c r="S4117" i="1"/>
  <c r="S4221" i="1"/>
  <c r="S4133" i="1"/>
  <c r="S4259" i="1"/>
  <c r="S2753" i="1"/>
  <c r="S3055" i="1"/>
  <c r="S3267" i="1"/>
  <c r="S3123" i="1"/>
  <c r="S4110" i="1"/>
  <c r="S4216" i="1"/>
  <c r="S2381" i="1"/>
  <c r="S2964" i="1"/>
  <c r="S3590" i="1"/>
  <c r="S2322" i="1"/>
  <c r="S3291" i="1"/>
  <c r="S4181" i="1"/>
  <c r="S1329" i="1"/>
  <c r="S3161" i="1"/>
  <c r="S2902" i="1"/>
  <c r="S3169" i="1"/>
  <c r="S4005" i="1"/>
  <c r="S3758" i="1"/>
  <c r="S4173" i="1"/>
  <c r="S4165" i="1"/>
  <c r="S4141" i="1"/>
  <c r="S4197" i="1"/>
  <c r="S4178" i="1"/>
  <c r="S3064" i="1"/>
  <c r="S3864" i="1"/>
  <c r="S3594" i="1"/>
  <c r="S3079" i="1"/>
  <c r="S3550" i="1"/>
  <c r="S3920" i="1"/>
  <c r="S4229" i="1"/>
  <c r="S4205" i="1"/>
  <c r="S4146" i="1"/>
  <c r="S3119" i="1"/>
  <c r="S4118" i="1"/>
  <c r="S4134" i="1"/>
  <c r="S4126" i="1"/>
  <c r="S4198" i="1"/>
  <c r="S3248" i="1"/>
  <c r="S4190" i="1"/>
  <c r="S4142" i="1"/>
  <c r="S3168" i="1"/>
  <c r="S4182" i="1"/>
  <c r="S3411" i="1"/>
  <c r="S2978" i="1"/>
  <c r="S4206" i="1"/>
  <c r="S2994" i="1"/>
  <c r="S3419" i="1"/>
  <c r="S3662" i="1"/>
  <c r="S2901" i="1"/>
  <c r="S2706" i="1"/>
  <c r="S3362" i="1"/>
  <c r="S4093" i="1"/>
  <c r="S4037" i="1"/>
  <c r="S2409" i="1"/>
  <c r="S2749" i="1"/>
  <c r="S3051" i="1"/>
  <c r="S2722" i="1"/>
  <c r="S2878" i="1"/>
  <c r="S2674" i="1"/>
  <c r="S3532" i="1"/>
  <c r="S3813" i="1"/>
  <c r="S2295" i="1"/>
  <c r="S2853" i="1"/>
  <c r="S3081" i="1"/>
  <c r="S2279" i="1"/>
  <c r="S2655" i="1"/>
  <c r="S1113" i="1"/>
  <c r="S3071" i="1"/>
  <c r="S2410" i="1"/>
  <c r="S3789" i="1"/>
  <c r="S3252" i="1"/>
  <c r="S3122" i="1"/>
  <c r="S3195" i="1"/>
  <c r="S3011" i="1"/>
  <c r="S3574" i="1"/>
  <c r="S2201" i="1"/>
  <c r="S1757" i="1"/>
  <c r="S3018" i="1"/>
  <c r="S3050" i="1"/>
  <c r="S3654" i="1"/>
  <c r="S3493" i="1"/>
  <c r="S3944" i="1"/>
  <c r="S3150" i="1"/>
  <c r="S2859" i="1"/>
  <c r="S2746" i="1"/>
  <c r="S2330" i="1"/>
  <c r="S2473" i="1"/>
  <c r="S4069" i="1"/>
  <c r="S2263" i="1"/>
  <c r="S3835" i="1"/>
  <c r="S3002" i="1"/>
  <c r="S2531" i="1"/>
  <c r="S3726" i="1"/>
  <c r="S3431" i="1"/>
  <c r="S3683" i="1"/>
  <c r="S3134" i="1"/>
  <c r="S3054" i="1"/>
  <c r="S2226" i="1"/>
  <c r="S2594" i="1"/>
  <c r="S3491" i="1"/>
  <c r="S3766" i="1"/>
  <c r="S994" i="1"/>
  <c r="S2418" i="1"/>
  <c r="S3685" i="1"/>
  <c r="S2911" i="1"/>
  <c r="S3035" i="1"/>
  <c r="S3934" i="1"/>
  <c r="S2738" i="1"/>
  <c r="S2362" i="1"/>
  <c r="S2345" i="1"/>
  <c r="S3307" i="1"/>
  <c r="S3981" i="1"/>
  <c r="S3254" i="1"/>
  <c r="S4021" i="1"/>
  <c r="S3782" i="1"/>
  <c r="S2803" i="1"/>
  <c r="S3718" i="1"/>
  <c r="S3638" i="1"/>
  <c r="S3598" i="1"/>
  <c r="S3896" i="1"/>
  <c r="S3854" i="1"/>
  <c r="S3393" i="1"/>
  <c r="S3289" i="1"/>
  <c r="S3558" i="1"/>
  <c r="S3521" i="1"/>
  <c r="S4029" i="1"/>
  <c r="S3952" i="1"/>
  <c r="S3710" i="1"/>
  <c r="S3936" i="1"/>
  <c r="S1850" i="1"/>
  <c r="S3499" i="1"/>
  <c r="S3692" i="1"/>
  <c r="S3804" i="1"/>
  <c r="S3810" i="1"/>
  <c r="S3534" i="1"/>
  <c r="S2876" i="1"/>
  <c r="S2338" i="1"/>
  <c r="S3355" i="1"/>
  <c r="S3516" i="1"/>
  <c r="S3888" i="1"/>
  <c r="S3398" i="1"/>
  <c r="S3111" i="1"/>
  <c r="S3067" i="1"/>
  <c r="S3015" i="1"/>
  <c r="S3997" i="1"/>
  <c r="S4101" i="1"/>
  <c r="S2864" i="1"/>
  <c r="S4013" i="1"/>
  <c r="S2755" i="1"/>
  <c r="S2225" i="1"/>
  <c r="S2712" i="1"/>
  <c r="S2379" i="1"/>
  <c r="S4053" i="1"/>
  <c r="S3989" i="1"/>
  <c r="S3046" i="1"/>
  <c r="S2468" i="1"/>
  <c r="S2596" i="1"/>
  <c r="S2995" i="1"/>
  <c r="S3643" i="1"/>
  <c r="S2627" i="1"/>
  <c r="S3139" i="1"/>
  <c r="S4085" i="1"/>
  <c r="S3479" i="1"/>
  <c r="S2926" i="1"/>
  <c r="S2595" i="1"/>
  <c r="S2234" i="1"/>
  <c r="S4061" i="1"/>
  <c r="S4077" i="1"/>
  <c r="S3858" i="1"/>
  <c r="S2474" i="1"/>
  <c r="S3243" i="1"/>
  <c r="S3266" i="1"/>
  <c r="S1711" i="1"/>
  <c r="S3614" i="1"/>
  <c r="S3361" i="1"/>
  <c r="S2463" i="1"/>
  <c r="S3838" i="1"/>
  <c r="S3371" i="1"/>
  <c r="S3154" i="1"/>
  <c r="S3746" i="1"/>
  <c r="S3828" i="1"/>
  <c r="S3748" i="1"/>
  <c r="S3443" i="1"/>
  <c r="S3165" i="1"/>
  <c r="S2361" i="1"/>
  <c r="S2818" i="1"/>
  <c r="S1692" i="1"/>
  <c r="S1152" i="1"/>
  <c r="S2242" i="1"/>
  <c r="S2314" i="1"/>
  <c r="S2610" i="1"/>
  <c r="S3742" i="1"/>
  <c r="S2724" i="1"/>
  <c r="S3115" i="1"/>
  <c r="S2946" i="1"/>
  <c r="S3846" i="1"/>
  <c r="S3283" i="1"/>
  <c r="S2571" i="1"/>
  <c r="S3788" i="1"/>
  <c r="S3684" i="1"/>
  <c r="S2290" i="1"/>
  <c r="S3814" i="1"/>
  <c r="S3694" i="1"/>
  <c r="S3830" i="1"/>
  <c r="S3022" i="1"/>
  <c r="S1521" i="1"/>
  <c r="S2276" i="1"/>
  <c r="S2939" i="1"/>
  <c r="S3130" i="1"/>
  <c r="S3129" i="1"/>
  <c r="S2731" i="1"/>
  <c r="S2452" i="1"/>
  <c r="S2194" i="1"/>
  <c r="S3368" i="1"/>
  <c r="S3086" i="1"/>
  <c r="S3621" i="1"/>
  <c r="S3764" i="1"/>
  <c r="S3724" i="1"/>
  <c r="S2666" i="1"/>
  <c r="S3622" i="1"/>
  <c r="S1898" i="1"/>
  <c r="S3038" i="1"/>
  <c r="S2874" i="1"/>
  <c r="S1817" i="1"/>
  <c r="S2935" i="1"/>
  <c r="S1177" i="1"/>
  <c r="S1432" i="1"/>
  <c r="S3193" i="1"/>
  <c r="S3676" i="1"/>
  <c r="S3850" i="1"/>
  <c r="S3725" i="1"/>
  <c r="S3686" i="1"/>
  <c r="S3104" i="1"/>
  <c r="S2883" i="1"/>
  <c r="S3143" i="1"/>
  <c r="S975" i="1"/>
  <c r="S2988" i="1"/>
  <c r="S2162" i="1"/>
  <c r="S2846" i="1"/>
  <c r="S2386" i="1"/>
  <c r="S3047" i="1"/>
  <c r="S3031" i="1"/>
  <c r="S3496" i="1"/>
  <c r="S2491" i="1"/>
  <c r="S2626" i="1"/>
  <c r="S2903" i="1"/>
  <c r="S3451" i="1"/>
  <c r="S3700" i="1"/>
  <c r="S3794" i="1"/>
  <c r="S3773" i="1"/>
  <c r="S1188" i="1"/>
  <c r="S1111" i="1"/>
  <c r="S2950" i="1"/>
  <c r="S3227" i="1"/>
  <c r="S3052" i="1"/>
  <c r="S2836" i="1"/>
  <c r="S3075" i="1"/>
  <c r="S3347" i="1"/>
  <c r="S3211" i="1"/>
  <c r="S3090" i="1"/>
  <c r="S3512" i="1"/>
  <c r="S3749" i="1"/>
  <c r="S3653" i="1"/>
  <c r="S3820" i="1"/>
  <c r="S3645" i="1"/>
  <c r="S3845" i="1"/>
  <c r="S3829" i="1"/>
  <c r="S3549" i="1"/>
  <c r="S1609" i="1"/>
  <c r="S3701" i="1"/>
  <c r="S3821" i="1"/>
  <c r="S3805" i="1"/>
  <c r="S3781" i="1"/>
  <c r="S3581" i="1"/>
  <c r="S3837" i="1"/>
  <c r="S2969" i="1"/>
  <c r="S2886" i="1"/>
  <c r="S2951" i="1"/>
  <c r="S3127" i="1"/>
  <c r="S2875" i="1"/>
  <c r="S3834" i="1"/>
  <c r="S3557" i="1"/>
  <c r="S3155" i="1"/>
  <c r="S3140" i="1"/>
  <c r="S3741" i="1"/>
  <c r="S3693" i="1"/>
  <c r="S3717" i="1"/>
  <c r="S3765" i="1"/>
  <c r="S2867" i="1"/>
  <c r="S3589" i="1"/>
  <c r="S2562" i="1"/>
  <c r="S3677" i="1"/>
  <c r="S3613" i="1"/>
  <c r="S3709" i="1"/>
  <c r="S2932" i="1"/>
  <c r="S3464" i="1"/>
  <c r="S2987" i="1"/>
  <c r="S3200" i="1"/>
  <c r="S2899" i="1"/>
  <c r="S2274" i="1"/>
  <c r="S3756" i="1"/>
  <c r="S3264" i="1"/>
  <c r="S3797" i="1"/>
  <c r="S3740" i="1"/>
  <c r="S3812" i="1"/>
  <c r="S3802" i="1"/>
  <c r="S3669" i="1"/>
  <c r="S1839" i="1"/>
  <c r="S2870" i="1"/>
  <c r="S3173" i="1"/>
  <c r="S2947" i="1"/>
  <c r="S2200" i="1"/>
  <c r="S3030" i="1"/>
  <c r="S3323" i="1"/>
  <c r="S1024" i="1"/>
  <c r="S1801" i="1"/>
  <c r="S2404" i="1"/>
  <c r="S2851" i="1"/>
  <c r="S3106" i="1"/>
  <c r="S3203" i="1"/>
  <c r="S3010" i="1"/>
  <c r="S3019" i="1"/>
  <c r="S2968" i="1"/>
  <c r="S3457" i="1"/>
  <c r="S3275" i="1"/>
  <c r="S3490" i="1"/>
  <c r="S1508" i="1"/>
  <c r="S2847" i="1"/>
  <c r="S1570" i="1"/>
  <c r="S3032" i="1"/>
  <c r="S3483" i="1"/>
  <c r="S3167" i="1"/>
  <c r="S3181" i="1"/>
  <c r="S3409" i="1"/>
  <c r="S3472" i="1"/>
  <c r="S3400" i="1"/>
  <c r="S3339" i="1"/>
  <c r="S1863" i="1"/>
  <c r="S3039" i="1"/>
  <c r="S1168" i="1"/>
  <c r="S3063" i="1"/>
  <c r="S1652" i="1"/>
  <c r="S1811" i="1"/>
  <c r="S2538" i="1"/>
  <c r="S3424" i="1"/>
  <c r="S3435" i="1"/>
  <c r="S3097" i="1"/>
  <c r="S2921" i="1"/>
  <c r="S3121" i="1"/>
  <c r="S2354" i="1"/>
  <c r="S3146" i="1"/>
  <c r="S2919" i="1"/>
  <c r="S3151" i="1"/>
  <c r="S3225" i="1"/>
  <c r="S2309" i="1"/>
  <c r="S3321" i="1"/>
  <c r="S3257" i="1"/>
  <c r="S3504" i="1"/>
  <c r="S3467" i="1"/>
  <c r="S1404" i="1"/>
  <c r="S1100" i="1"/>
  <c r="S3118" i="1"/>
  <c r="S2871" i="1"/>
  <c r="S1336" i="1"/>
  <c r="S1302" i="1"/>
  <c r="S1668" i="1"/>
  <c r="S2372" i="1"/>
  <c r="S2993" i="1"/>
  <c r="S3128" i="1"/>
  <c r="S3403" i="1"/>
  <c r="S1872" i="1"/>
  <c r="S3137" i="1"/>
  <c r="S2244" i="1"/>
  <c r="S3489" i="1"/>
  <c r="S3076" i="1"/>
  <c r="S3044" i="1"/>
  <c r="S2894" i="1"/>
  <c r="S3448" i="1"/>
  <c r="S3312" i="1"/>
  <c r="S3449" i="1"/>
  <c r="S3256" i="1"/>
  <c r="S3235" i="1"/>
  <c r="S2929" i="1"/>
  <c r="S3145" i="1"/>
  <c r="S3136" i="1"/>
  <c r="S3280" i="1"/>
  <c r="S3281" i="1"/>
  <c r="S3473" i="1"/>
  <c r="S3401" i="1"/>
  <c r="S2862" i="1"/>
  <c r="S3219" i="1"/>
  <c r="S2478" i="1"/>
  <c r="S2534" i="1"/>
  <c r="S2406" i="1"/>
  <c r="S2278" i="1"/>
  <c r="S3001" i="1"/>
  <c r="S2976" i="1"/>
  <c r="S2868" i="1"/>
  <c r="S2860" i="1"/>
  <c r="S3416" i="1"/>
  <c r="S3425" i="1"/>
  <c r="S3481" i="1"/>
  <c r="S3217" i="1"/>
  <c r="S3417" i="1"/>
  <c r="S3497" i="1"/>
  <c r="S3376" i="1"/>
  <c r="S3432" i="1"/>
  <c r="S3353" i="1"/>
  <c r="S3441" i="1"/>
  <c r="S2998" i="1"/>
  <c r="S3158" i="1"/>
  <c r="S3209" i="1"/>
  <c r="S3345" i="1"/>
  <c r="S3273" i="1"/>
  <c r="S1559" i="1"/>
  <c r="S1186" i="1"/>
  <c r="S1709" i="1"/>
  <c r="S2420" i="1"/>
  <c r="S2966" i="1"/>
  <c r="S2980" i="1"/>
  <c r="S3480" i="1"/>
  <c r="S3344" i="1"/>
  <c r="S3329" i="1"/>
  <c r="S3201" i="1"/>
  <c r="S3057" i="1"/>
  <c r="S2881" i="1"/>
  <c r="S2620" i="1"/>
  <c r="S3126" i="1"/>
  <c r="S2895" i="1"/>
  <c r="S3384" i="1"/>
  <c r="S3337" i="1"/>
  <c r="S3440" i="1"/>
  <c r="S3328" i="1"/>
  <c r="S3488" i="1"/>
  <c r="S3320" i="1"/>
  <c r="S3433" i="1"/>
  <c r="S1107" i="1"/>
  <c r="S1918" i="1"/>
  <c r="S3000" i="1"/>
  <c r="S2948" i="1"/>
  <c r="S2763" i="1"/>
  <c r="S3174" i="1"/>
  <c r="S2927" i="1"/>
  <c r="S3408" i="1"/>
  <c r="S3336" i="1"/>
  <c r="S3385" i="1"/>
  <c r="S3265" i="1"/>
  <c r="S3456" i="1"/>
  <c r="S3360" i="1"/>
  <c r="S2494" i="1"/>
  <c r="S2366" i="1"/>
  <c r="S2238" i="1"/>
  <c r="S2382" i="1"/>
  <c r="S2550" i="1"/>
  <c r="S2422" i="1"/>
  <c r="S2294" i="1"/>
  <c r="S1422" i="1"/>
  <c r="S2470" i="1"/>
  <c r="S2342" i="1"/>
  <c r="S2214" i="1"/>
  <c r="S2318" i="1"/>
  <c r="S2364" i="1"/>
  <c r="S2812" i="1"/>
  <c r="S3033" i="1"/>
  <c r="S2857" i="1"/>
  <c r="S2953" i="1"/>
  <c r="S1151" i="1"/>
  <c r="S1293" i="1"/>
  <c r="S3166" i="1"/>
  <c r="S1468" i="1"/>
  <c r="S2854" i="1"/>
  <c r="S2218" i="1"/>
  <c r="S2324" i="1"/>
  <c r="S1199" i="1"/>
  <c r="S1430" i="1"/>
  <c r="S2346" i="1"/>
  <c r="S1565" i="1"/>
  <c r="S2928" i="1"/>
  <c r="S3065" i="1"/>
  <c r="S2236" i="1"/>
  <c r="S1334" i="1"/>
  <c r="S2542" i="1"/>
  <c r="S2841" i="1"/>
  <c r="S2428" i="1"/>
  <c r="S2865" i="1"/>
  <c r="S2844" i="1"/>
  <c r="S2924" i="1"/>
  <c r="S1410" i="1"/>
  <c r="S1057" i="1"/>
  <c r="S1701" i="1"/>
  <c r="S1212" i="1"/>
  <c r="S2977" i="1"/>
  <c r="S3144" i="1"/>
  <c r="S3016" i="1"/>
  <c r="S3164" i="1"/>
  <c r="S1140" i="1"/>
  <c r="S3020" i="1"/>
  <c r="S3108" i="1"/>
  <c r="S1283" i="1"/>
  <c r="S2956" i="1"/>
  <c r="S3182" i="1"/>
  <c r="S1428" i="1"/>
  <c r="S2446" i="1"/>
  <c r="S3008" i="1"/>
  <c r="S2884" i="1"/>
  <c r="S3012" i="1"/>
  <c r="S3084" i="1"/>
  <c r="S2908" i="1"/>
  <c r="S3105" i="1"/>
  <c r="S3112" i="1"/>
  <c r="S2984" i="1"/>
  <c r="S3072" i="1"/>
  <c r="S3113" i="1"/>
  <c r="S2937" i="1"/>
  <c r="S3120" i="1"/>
  <c r="S2992" i="1"/>
  <c r="S1150" i="1"/>
  <c r="S1575" i="1"/>
  <c r="S3017" i="1"/>
  <c r="S3096" i="1"/>
  <c r="S1875" i="1"/>
  <c r="S1886" i="1"/>
  <c r="S2526" i="1"/>
  <c r="S2398" i="1"/>
  <c r="S2270" i="1"/>
  <c r="S2454" i="1"/>
  <c r="S2326" i="1"/>
  <c r="S3080" i="1"/>
  <c r="S3040" i="1"/>
  <c r="S2945" i="1"/>
  <c r="S2905" i="1"/>
  <c r="S3088" i="1"/>
  <c r="S3009" i="1"/>
  <c r="S2849" i="1"/>
  <c r="S3048" i="1"/>
  <c r="S3049" i="1"/>
  <c r="S2873" i="1"/>
  <c r="S3073" i="1"/>
  <c r="S2913" i="1"/>
  <c r="S3056" i="1"/>
  <c r="S1247" i="1"/>
  <c r="S1194" i="1"/>
  <c r="S3041" i="1"/>
  <c r="S2985" i="1"/>
  <c r="S3152" i="1"/>
  <c r="S3024" i="1"/>
  <c r="S1124" i="1"/>
  <c r="S1418" i="1"/>
  <c r="S1725" i="1"/>
  <c r="S1059" i="1"/>
  <c r="S1001" i="1"/>
  <c r="S1280" i="1"/>
  <c r="S1105" i="1"/>
  <c r="S1064" i="1"/>
  <c r="S1694" i="1"/>
  <c r="S2438" i="1"/>
  <c r="S2310" i="1"/>
  <c r="S1773" i="1"/>
  <c r="S1720" i="1"/>
  <c r="S1936" i="1"/>
  <c r="S1859" i="1"/>
  <c r="S2138" i="1"/>
  <c r="S1849" i="1"/>
  <c r="S1039" i="1"/>
  <c r="S1279" i="1"/>
  <c r="S2286" i="1"/>
  <c r="S2430" i="1"/>
  <c r="S2302" i="1"/>
  <c r="S2486" i="1"/>
  <c r="S2358" i="1"/>
  <c r="S2230" i="1"/>
  <c r="S1375" i="1"/>
  <c r="S1129" i="1"/>
  <c r="S2814" i="1"/>
  <c r="S2686" i="1"/>
  <c r="S2574" i="1"/>
  <c r="S2582" i="1"/>
  <c r="S2198" i="1"/>
  <c r="S2726" i="1"/>
  <c r="S1320" i="1"/>
  <c r="S2774" i="1"/>
  <c r="S2646" i="1"/>
  <c r="S2830" i="1"/>
  <c r="S2702" i="1"/>
  <c r="S1563" i="1"/>
  <c r="S1689" i="1"/>
  <c r="S2414" i="1"/>
  <c r="S2462" i="1"/>
  <c r="S2334" i="1"/>
  <c r="S2206" i="1"/>
  <c r="S2222" i="1"/>
  <c r="S2518" i="1"/>
  <c r="S2390" i="1"/>
  <c r="S2262" i="1"/>
  <c r="S2782" i="1"/>
  <c r="S2654" i="1"/>
  <c r="S2606" i="1"/>
  <c r="S2822" i="1"/>
  <c r="S2694" i="1"/>
  <c r="S2742" i="1"/>
  <c r="S2614" i="1"/>
  <c r="S2798" i="1"/>
  <c r="S2670" i="1"/>
  <c r="S2598" i="1"/>
  <c r="S2750" i="1"/>
  <c r="S2622" i="1"/>
  <c r="S2590" i="1"/>
  <c r="S2790" i="1"/>
  <c r="S2662" i="1"/>
  <c r="S2838" i="1"/>
  <c r="S2710" i="1"/>
  <c r="S2766" i="1"/>
  <c r="S2638" i="1"/>
  <c r="S2566" i="1"/>
  <c r="S1012" i="1"/>
  <c r="S1789" i="1"/>
  <c r="S1055" i="1"/>
  <c r="S2718" i="1"/>
  <c r="S2558" i="1"/>
  <c r="S2758" i="1"/>
  <c r="S2630" i="1"/>
  <c r="S1213" i="1"/>
  <c r="S2806" i="1"/>
  <c r="S2678" i="1"/>
  <c r="S2734" i="1"/>
  <c r="S2139" i="1"/>
  <c r="S2254" i="1"/>
  <c r="S2350" i="1"/>
  <c r="S2502" i="1"/>
  <c r="S2374" i="1"/>
  <c r="S2246" i="1"/>
  <c r="S2510" i="1"/>
  <c r="S2002" i="1"/>
  <c r="S1832" i="1"/>
  <c r="S1282" i="1"/>
  <c r="S1370" i="1"/>
  <c r="S2045" i="1"/>
  <c r="S1349" i="1"/>
  <c r="S1175" i="1"/>
  <c r="S1227" i="1"/>
  <c r="S1275" i="1"/>
  <c r="S1412" i="1"/>
  <c r="S1683" i="1"/>
  <c r="S1846" i="1"/>
  <c r="S1814" i="1"/>
  <c r="S1495" i="1"/>
  <c r="S1170" i="1"/>
  <c r="S1893" i="1"/>
  <c r="S1029" i="1"/>
  <c r="S1841" i="1"/>
  <c r="S1348" i="1"/>
  <c r="S1083" i="1"/>
  <c r="S997" i="1"/>
  <c r="S1242" i="1"/>
  <c r="S2154" i="1"/>
  <c r="S2146" i="1"/>
  <c r="S1434" i="1"/>
  <c r="S1638" i="1"/>
  <c r="S2147" i="1"/>
  <c r="S2061" i="1"/>
  <c r="S1217" i="1"/>
  <c r="S1402" i="1"/>
  <c r="S1009" i="1"/>
  <c r="S1018" i="1"/>
  <c r="S1296" i="1"/>
  <c r="S1084" i="1"/>
  <c r="S2155" i="1"/>
  <c r="S1200" i="1"/>
  <c r="S1595" i="1"/>
  <c r="S1284" i="1"/>
  <c r="S1592" i="1"/>
  <c r="S1603" i="1"/>
  <c r="S1187" i="1"/>
  <c r="S1364" i="1"/>
  <c r="S1431" i="1"/>
  <c r="S1223" i="1"/>
  <c r="S1312" i="1"/>
  <c r="S1571" i="1"/>
  <c r="S1997" i="1"/>
  <c r="S1050" i="1"/>
  <c r="S1090" i="1"/>
  <c r="S1276" i="1"/>
  <c r="S1932" i="1"/>
  <c r="S1343" i="1"/>
  <c r="S1116" i="1"/>
  <c r="S980" i="1"/>
  <c r="S998" i="1"/>
  <c r="S1579" i="1"/>
  <c r="S1172" i="1"/>
  <c r="S2122" i="1"/>
  <c r="S2055" i="1"/>
  <c r="S1744" i="1"/>
  <c r="S1829" i="1"/>
  <c r="S1675" i="1"/>
  <c r="S1246" i="1"/>
  <c r="S1260" i="1"/>
  <c r="S990" i="1"/>
  <c r="S1145" i="1"/>
  <c r="S1703" i="1"/>
  <c r="S1365" i="1"/>
  <c r="S2093" i="1"/>
  <c r="S1273" i="1"/>
  <c r="S1860" i="1"/>
  <c r="S1378" i="1"/>
  <c r="S1298" i="1"/>
  <c r="S1099" i="1"/>
  <c r="S1003" i="1"/>
  <c r="S1047" i="1"/>
  <c r="S1252" i="1"/>
  <c r="S1042" i="1"/>
  <c r="S1539" i="1"/>
  <c r="S1272" i="1"/>
  <c r="S1162" i="1"/>
  <c r="S1848" i="1"/>
  <c r="S1564" i="1"/>
  <c r="S1824" i="1"/>
  <c r="S1611" i="1"/>
  <c r="S1082" i="1"/>
  <c r="S2069" i="1"/>
  <c r="S1640" i="1"/>
  <c r="S1358" i="1"/>
  <c r="S1267" i="1"/>
  <c r="S1220" i="1"/>
  <c r="S1158" i="1"/>
  <c r="S1118" i="1"/>
  <c r="S1457" i="1"/>
  <c r="S1926" i="1"/>
  <c r="S1643" i="1"/>
  <c r="S1403" i="1"/>
  <c r="S981" i="1"/>
  <c r="S1989" i="1"/>
  <c r="S1695" i="1"/>
  <c r="S1271" i="1"/>
  <c r="S1160" i="1"/>
  <c r="S973" i="1"/>
  <c r="S1388" i="1"/>
  <c r="S1857" i="1"/>
  <c r="S1251" i="1"/>
  <c r="S1058" i="1"/>
  <c r="S1198" i="1"/>
  <c r="S1022" i="1"/>
  <c r="S1880" i="1"/>
  <c r="S1862" i="1"/>
  <c r="S1881" i="1"/>
  <c r="S1901" i="1"/>
  <c r="S1924" i="1"/>
  <c r="S1837" i="1"/>
  <c r="S2118" i="1"/>
  <c r="S2014" i="1"/>
  <c r="S1820" i="1"/>
  <c r="S1244" i="1"/>
  <c r="S1061" i="1"/>
  <c r="S1946" i="1"/>
  <c r="S1821" i="1"/>
  <c r="S1636" i="1"/>
  <c r="S1507" i="1"/>
  <c r="S1942" i="1"/>
  <c r="S1891" i="1"/>
  <c r="S1917" i="1"/>
  <c r="S1836" i="1"/>
  <c r="S1792" i="1"/>
  <c r="S1580" i="1"/>
  <c r="S1443" i="1"/>
  <c r="S1053" i="1"/>
  <c r="S1894" i="1"/>
  <c r="S2053" i="1"/>
  <c r="S1547" i="1"/>
  <c r="S2018" i="1"/>
  <c r="S2077" i="1"/>
  <c r="S2005" i="1"/>
  <c r="S1804" i="1"/>
  <c r="S1941" i="1"/>
  <c r="S1451" i="1"/>
  <c r="S1002" i="1"/>
  <c r="S1648" i="1"/>
  <c r="S1663" i="1"/>
  <c r="S1560" i="1"/>
  <c r="S1361" i="1"/>
  <c r="S1173" i="1"/>
  <c r="S1623" i="1"/>
  <c r="S1981" i="1"/>
  <c r="S1587" i="1"/>
  <c r="S1393" i="1"/>
  <c r="S1045" i="1"/>
  <c r="S1163" i="1"/>
  <c r="S1157" i="1"/>
  <c r="S1021" i="1"/>
  <c r="S1788" i="1"/>
  <c r="S1812" i="1"/>
  <c r="S1149" i="1"/>
  <c r="S1978" i="1"/>
  <c r="S1864" i="1"/>
  <c r="S1483" i="1"/>
  <c r="S1423" i="1"/>
  <c r="S1323" i="1"/>
  <c r="S1257" i="1"/>
  <c r="S1385" i="1"/>
  <c r="S1269" i="1"/>
  <c r="S2085" i="1"/>
  <c r="S2010" i="1"/>
  <c r="S1548" i="1"/>
  <c r="S1499" i="1"/>
  <c r="S978" i="1"/>
  <c r="S1868" i="1"/>
  <c r="S1921" i="1"/>
  <c r="S1897" i="1"/>
  <c r="S1616" i="1"/>
  <c r="S1591" i="1"/>
  <c r="S1608" i="1"/>
  <c r="S1346" i="1"/>
  <c r="S1869" i="1"/>
  <c r="S1950" i="1"/>
  <c r="S1555" i="1"/>
  <c r="S1371" i="1"/>
  <c r="S2032" i="1"/>
  <c r="S1833" i="1"/>
  <c r="S1929" i="1"/>
  <c r="S1889" i="1"/>
  <c r="S1355" i="1"/>
  <c r="S2117" i="1"/>
  <c r="S1853" i="1"/>
  <c r="S1459" i="1"/>
  <c r="S1206" i="1"/>
  <c r="S962" i="1"/>
  <c r="S2110" i="1"/>
  <c r="S2030" i="1"/>
  <c r="S2029" i="1"/>
  <c r="S2121" i="1"/>
  <c r="S1905" i="1"/>
  <c r="S1712" i="1"/>
  <c r="S1314" i="1"/>
  <c r="S1923" i="1"/>
  <c r="S1104" i="1"/>
  <c r="S1800" i="1"/>
  <c r="S2013" i="1"/>
  <c r="S2100" i="1"/>
  <c r="S2080" i="1"/>
  <c r="S1420" i="1"/>
  <c r="S2094" i="1"/>
  <c r="S1808" i="1"/>
  <c r="S1949" i="1"/>
  <c r="S1604" i="1"/>
  <c r="S1155" i="1"/>
  <c r="S1844" i="1"/>
  <c r="S1576" i="1"/>
  <c r="S1904" i="1"/>
  <c r="S1760" i="1"/>
  <c r="S1644" i="1"/>
  <c r="S1338" i="1"/>
  <c r="S1354" i="1"/>
  <c r="S1228" i="1"/>
  <c r="S1010" i="1"/>
  <c r="S1085" i="1"/>
  <c r="S1776" i="1"/>
  <c r="S1845" i="1"/>
  <c r="S1584" i="1"/>
  <c r="S1568" i="1"/>
  <c r="S1034" i="1"/>
  <c r="S1873" i="1"/>
  <c r="S1796" i="1"/>
  <c r="S1690" i="1"/>
  <c r="S1646" i="1"/>
  <c r="S1292" i="1"/>
  <c r="S1728" i="1"/>
  <c r="S1660" i="1"/>
  <c r="S1627" i="1"/>
  <c r="S1417" i="1"/>
  <c r="S1596" i="1"/>
  <c r="S1544" i="1"/>
  <c r="S1119" i="1"/>
  <c r="S1491" i="1"/>
  <c r="S1134" i="1"/>
  <c r="S1876" i="1"/>
  <c r="S1691" i="1"/>
  <c r="S1475" i="1"/>
  <c r="S1339" i="1"/>
  <c r="S1994" i="1"/>
  <c r="S1852" i="1"/>
  <c r="S1828" i="1"/>
  <c r="S1552" i="1"/>
  <c r="S1377" i="1"/>
  <c r="S1515" i="1"/>
  <c r="S1077" i="1"/>
  <c r="S2037" i="1"/>
  <c r="S1912" i="1"/>
  <c r="S2103" i="1"/>
  <c r="S1619" i="1"/>
  <c r="S1359" i="1"/>
  <c r="S1752" i="1"/>
  <c r="S1816" i="1"/>
  <c r="S1704" i="1"/>
  <c r="S1531" i="1"/>
  <c r="S1369" i="1"/>
  <c r="S1268" i="1"/>
  <c r="S1093" i="1"/>
  <c r="S1998" i="1"/>
  <c r="S1659" i="1"/>
  <c r="S1027" i="1"/>
  <c r="S1597" i="1"/>
  <c r="S1277" i="1"/>
  <c r="S1074" i="1"/>
  <c r="S1970" i="1"/>
  <c r="S1784" i="1"/>
  <c r="S1222" i="1"/>
  <c r="S1138" i="1"/>
  <c r="S1330" i="1"/>
  <c r="S2054" i="1"/>
  <c r="S1556" i="1"/>
  <c r="S1322" i="1"/>
  <c r="S989" i="1"/>
  <c r="S1182" i="1"/>
  <c r="S2129" i="1"/>
  <c r="S1934" i="1"/>
  <c r="S1195" i="1"/>
  <c r="S1467" i="1"/>
  <c r="S1391" i="1"/>
  <c r="S2038" i="1"/>
  <c r="S1982" i="1"/>
  <c r="S2070" i="1"/>
  <c r="S1966" i="1"/>
  <c r="S1306" i="1"/>
  <c r="S1938" i="1"/>
  <c r="S1908" i="1"/>
  <c r="S1426" i="1"/>
  <c r="S1588" i="1"/>
  <c r="S1179" i="1"/>
  <c r="S965" i="1"/>
  <c r="S1973" i="1"/>
  <c r="S1523" i="1"/>
  <c r="S1261" i="1"/>
  <c r="S1236" i="1"/>
  <c r="S1098" i="1"/>
  <c r="S1620" i="1"/>
  <c r="S1401" i="1"/>
  <c r="S1202" i="1"/>
  <c r="S1285" i="1"/>
  <c r="S1974" i="1"/>
  <c r="S1885" i="1"/>
  <c r="S1870" i="1"/>
  <c r="S2125" i="1"/>
  <c r="S1679" i="1"/>
  <c r="S1672" i="1"/>
  <c r="S1409" i="1"/>
  <c r="S1736" i="1"/>
  <c r="S1114" i="1"/>
  <c r="S2098" i="1"/>
  <c r="S2021" i="1"/>
  <c r="S1958" i="1"/>
  <c r="S1628" i="1"/>
  <c r="S1768" i="1"/>
  <c r="S1097" i="1"/>
  <c r="S1651" i="1"/>
  <c r="S1407" i="1"/>
  <c r="S2026" i="1"/>
  <c r="S1687" i="1"/>
  <c r="S1165" i="1"/>
  <c r="S72" i="1"/>
  <c r="S435" i="1"/>
  <c r="S917" i="1"/>
  <c r="S539" i="1"/>
  <c r="S35" i="1"/>
  <c r="S371" i="1"/>
  <c r="S754" i="1"/>
  <c r="S180" i="1"/>
  <c r="S548" i="1"/>
  <c r="S42" i="1"/>
  <c r="S105" i="1"/>
  <c r="S775" i="1"/>
  <c r="S804" i="1"/>
  <c r="S735" i="1"/>
  <c r="S265" i="1"/>
  <c r="S208" i="1"/>
  <c r="S577" i="1"/>
  <c r="S31" i="1"/>
  <c r="S170" i="1"/>
  <c r="S189" i="1"/>
  <c r="S462" i="1"/>
  <c r="S59" i="1"/>
  <c r="S745" i="1"/>
  <c r="S688" i="1"/>
  <c r="S48" i="1"/>
  <c r="S71" i="1"/>
  <c r="S166" i="1"/>
  <c r="S617" i="1"/>
  <c r="S624" i="1"/>
  <c r="S422" i="1"/>
  <c r="S676" i="1"/>
  <c r="S862" i="1"/>
  <c r="S877" i="1"/>
  <c r="S883" i="1"/>
  <c r="S594" i="1"/>
  <c r="S681" i="1"/>
  <c r="S525" i="1"/>
  <c r="S612" i="1"/>
  <c r="S926" i="1"/>
  <c r="S421" i="1"/>
  <c r="S454" i="1"/>
  <c r="S449" i="1"/>
  <c r="S934" i="1"/>
  <c r="S240" i="1"/>
  <c r="S708" i="1"/>
  <c r="S242" i="1"/>
  <c r="S9" i="1"/>
  <c r="S900" i="1"/>
  <c r="S781" i="1"/>
  <c r="S743" i="1"/>
  <c r="S801" i="1"/>
  <c r="S728" i="1"/>
  <c r="S790" i="1"/>
  <c r="S49" i="1"/>
  <c r="S238" i="1"/>
  <c r="S597" i="1"/>
  <c r="S85" i="1"/>
  <c r="S492" i="1"/>
  <c r="S707" i="1"/>
  <c r="S451" i="1"/>
  <c r="S818" i="1"/>
  <c r="S203" i="1"/>
  <c r="S610" i="1"/>
  <c r="S354" i="1"/>
  <c r="S98" i="1"/>
  <c r="S633" i="1"/>
  <c r="S377" i="1"/>
  <c r="S121" i="1"/>
  <c r="S576" i="1"/>
  <c r="S320" i="1"/>
  <c r="S64" i="1"/>
  <c r="S599" i="1"/>
  <c r="S343" i="1"/>
  <c r="S87" i="1"/>
  <c r="S566" i="1"/>
  <c r="S310" i="1"/>
  <c r="S54" i="1"/>
  <c r="S669" i="1"/>
  <c r="S413" i="1"/>
  <c r="S157" i="1"/>
  <c r="S756" i="1"/>
  <c r="S500" i="1"/>
  <c r="S244" i="1"/>
  <c r="S305" i="1"/>
  <c r="S494" i="1"/>
  <c r="S853" i="1"/>
  <c r="S341" i="1"/>
  <c r="S748" i="1"/>
  <c r="S236" i="1"/>
  <c r="S940" i="1"/>
  <c r="S793" i="1"/>
  <c r="S720" i="1"/>
  <c r="S782" i="1"/>
  <c r="S113" i="1"/>
  <c r="S302" i="1"/>
  <c r="S661" i="1"/>
  <c r="S149" i="1"/>
  <c r="S428" i="1"/>
  <c r="S831" i="1"/>
  <c r="S959" i="1"/>
  <c r="S913" i="1"/>
  <c r="S955" i="1"/>
  <c r="S699" i="1"/>
  <c r="S443" i="1"/>
  <c r="S369" i="1"/>
  <c r="S558" i="1"/>
  <c r="S46" i="1"/>
  <c r="S405" i="1"/>
  <c r="S684" i="1"/>
  <c r="S172" i="1"/>
  <c r="S774" i="1"/>
  <c r="S896" i="1"/>
  <c r="S958" i="1"/>
  <c r="S730" i="1"/>
  <c r="S115" i="1"/>
  <c r="S522" i="1"/>
  <c r="S266" i="1"/>
  <c r="S10" i="1"/>
  <c r="S545" i="1"/>
  <c r="S289" i="1"/>
  <c r="S33" i="1"/>
  <c r="S232" i="1"/>
  <c r="S734" i="1"/>
  <c r="S478" i="1"/>
  <c r="S222" i="1"/>
  <c r="S859" i="1"/>
  <c r="S347" i="1"/>
  <c r="S250" i="1"/>
  <c r="S472" i="1"/>
  <c r="S165" i="1"/>
  <c r="S82" i="1"/>
  <c r="S41" i="1"/>
  <c r="S426" i="1"/>
  <c r="S549" i="1"/>
  <c r="S498" i="1"/>
  <c r="S954" i="1"/>
  <c r="S581" i="1"/>
  <c r="S668" i="1"/>
  <c r="S412" i="1"/>
  <c r="S565" i="1"/>
  <c r="S588" i="1"/>
  <c r="S84" i="1"/>
  <c r="S956" i="1"/>
  <c r="S899" i="1"/>
  <c r="S643" i="1"/>
  <c r="S387" i="1"/>
  <c r="S139" i="1"/>
  <c r="S546" i="1"/>
  <c r="S290" i="1"/>
  <c r="S34" i="1"/>
  <c r="S569" i="1"/>
  <c r="S313" i="1"/>
  <c r="S57" i="1"/>
  <c r="S512" i="1"/>
  <c r="S256" i="1"/>
  <c r="S791" i="1"/>
  <c r="S535" i="1"/>
  <c r="S279" i="1"/>
  <c r="S23" i="1"/>
  <c r="S502" i="1"/>
  <c r="S246" i="1"/>
  <c r="S861" i="1"/>
  <c r="S605" i="1"/>
  <c r="S349" i="1"/>
  <c r="S93" i="1"/>
  <c r="S692" i="1"/>
  <c r="S436" i="1"/>
  <c r="S195" i="1"/>
  <c r="S346" i="1"/>
  <c r="S625" i="1"/>
  <c r="S312" i="1"/>
  <c r="S591" i="1"/>
  <c r="S79" i="1"/>
  <c r="S912" i="1"/>
  <c r="S948" i="1"/>
  <c r="S891" i="1"/>
  <c r="S635" i="1"/>
  <c r="S379" i="1"/>
  <c r="S746" i="1"/>
  <c r="S538" i="1"/>
  <c r="S26" i="1"/>
  <c r="S504" i="1"/>
  <c r="S783" i="1"/>
  <c r="S271" i="1"/>
  <c r="S904" i="1"/>
  <c r="S481" i="1"/>
  <c r="S703" i="1"/>
  <c r="S447" i="1"/>
  <c r="S414" i="1"/>
  <c r="S773" i="1"/>
  <c r="S517" i="1"/>
  <c r="S604" i="1"/>
  <c r="S348" i="1"/>
  <c r="S92" i="1"/>
  <c r="S309" i="1"/>
  <c r="S396" i="1"/>
  <c r="S927" i="1"/>
  <c r="S897" i="1"/>
  <c r="S824" i="1"/>
  <c r="S886" i="1"/>
  <c r="S941" i="1"/>
  <c r="S860" i="1"/>
  <c r="S803" i="1"/>
  <c r="S547" i="1"/>
  <c r="S840" i="1"/>
  <c r="S417" i="1"/>
  <c r="S161" i="1"/>
  <c r="S616" i="1"/>
  <c r="S104" i="1"/>
  <c r="S639" i="1"/>
  <c r="S127" i="1"/>
  <c r="S606" i="1"/>
  <c r="S709" i="1"/>
  <c r="S197" i="1"/>
  <c r="S932" i="1"/>
  <c r="S875" i="1"/>
  <c r="S619" i="1"/>
  <c r="S363" i="1"/>
  <c r="S914" i="1"/>
  <c r="S299" i="1"/>
  <c r="S43" i="1"/>
  <c r="S450" i="1"/>
  <c r="S194" i="1"/>
  <c r="S729" i="1"/>
  <c r="S473" i="1"/>
  <c r="S217" i="1"/>
  <c r="S672" i="1"/>
  <c r="S416" i="1"/>
  <c r="S160" i="1"/>
  <c r="S695" i="1"/>
  <c r="S439" i="1"/>
  <c r="S183" i="1"/>
  <c r="S662" i="1"/>
  <c r="S406" i="1"/>
  <c r="S150" i="1"/>
  <c r="S765" i="1"/>
  <c r="S509" i="1"/>
  <c r="S253" i="1"/>
  <c r="S852" i="1"/>
  <c r="S596" i="1"/>
  <c r="S340" i="1"/>
  <c r="S20" i="1"/>
  <c r="S844" i="1"/>
  <c r="S76" i="1"/>
  <c r="S919" i="1"/>
  <c r="S953" i="1"/>
  <c r="S880" i="1"/>
  <c r="S942" i="1"/>
  <c r="S822" i="1"/>
  <c r="S916" i="1"/>
  <c r="S603" i="1"/>
  <c r="S714" i="1"/>
  <c r="S99" i="1"/>
  <c r="S506" i="1"/>
  <c r="S785" i="1"/>
  <c r="S529" i="1"/>
  <c r="S273" i="1"/>
  <c r="S17" i="1"/>
  <c r="S216" i="1"/>
  <c r="S751" i="1"/>
  <c r="S495" i="1"/>
  <c r="S239" i="1"/>
  <c r="S718" i="1"/>
  <c r="S872" i="1"/>
  <c r="S947" i="1"/>
  <c r="S866" i="1"/>
  <c r="S530" i="1"/>
  <c r="S560" i="1"/>
  <c r="S647" i="1"/>
  <c r="S7" i="1"/>
  <c r="S779" i="1"/>
  <c r="S890" i="1"/>
  <c r="S584" i="1"/>
  <c r="S60" i="1"/>
  <c r="S489" i="1"/>
  <c r="S368" i="1"/>
  <c r="S391" i="1"/>
  <c r="S230" i="1"/>
  <c r="S333" i="1"/>
  <c r="S484" i="1"/>
  <c r="S691" i="1"/>
  <c r="S930" i="1"/>
  <c r="S327" i="1"/>
  <c r="S397" i="1"/>
  <c r="S420" i="1"/>
  <c r="S710" i="1"/>
  <c r="S557" i="1"/>
  <c r="S193" i="1"/>
  <c r="S702" i="1"/>
  <c r="S316" i="1"/>
  <c r="S706" i="1"/>
  <c r="S777" i="1"/>
  <c r="S464" i="1"/>
  <c r="S351" i="1"/>
  <c r="S764" i="1"/>
  <c r="S198" i="1"/>
  <c r="S798" i="1"/>
  <c r="S613" i="1"/>
  <c r="S580" i="1"/>
  <c r="S147" i="1"/>
  <c r="S648" i="1"/>
  <c r="S62" i="1"/>
  <c r="S847" i="1"/>
  <c r="S865" i="1"/>
  <c r="S792" i="1"/>
  <c r="S810" i="1"/>
  <c r="S602" i="1"/>
  <c r="S90" i="1"/>
  <c r="S568" i="1"/>
  <c r="S56" i="1"/>
  <c r="S335" i="1"/>
  <c r="S131" i="1"/>
  <c r="S282" i="1"/>
  <c r="S561" i="1"/>
  <c r="S248" i="1"/>
  <c r="S527" i="1"/>
  <c r="S15" i="1"/>
  <c r="S960" i="1"/>
  <c r="S766" i="1"/>
  <c r="S944" i="1"/>
  <c r="S398" i="1"/>
  <c r="S908" i="1"/>
  <c r="S939" i="1"/>
  <c r="S683" i="1"/>
  <c r="S427" i="1"/>
  <c r="S794" i="1"/>
  <c r="S179" i="1"/>
  <c r="S586" i="1"/>
  <c r="S330" i="1"/>
  <c r="S74" i="1"/>
  <c r="S609" i="1"/>
  <c r="S97" i="1"/>
  <c r="S296" i="1"/>
  <c r="S40" i="1"/>
  <c r="S63" i="1"/>
  <c r="S542" i="1"/>
  <c r="S389" i="1"/>
  <c r="S133" i="1"/>
  <c r="S732" i="1"/>
  <c r="S476" i="1"/>
  <c r="S757" i="1"/>
  <c r="S206" i="1"/>
  <c r="S821" i="1"/>
  <c r="S53" i="1"/>
  <c r="S140" i="1"/>
  <c r="S817" i="1"/>
  <c r="S380" i="1"/>
  <c r="S595" i="1"/>
  <c r="S301" i="1"/>
  <c r="S705" i="1"/>
  <c r="S287" i="1"/>
  <c r="S802" i="1"/>
  <c r="S338" i="1"/>
  <c r="S627" i="1"/>
  <c r="S674" i="1"/>
  <c r="S274" i="1"/>
  <c r="S199" i="1"/>
  <c r="S38" i="1"/>
  <c r="S843" i="1"/>
  <c r="S741" i="1"/>
  <c r="S135" i="1"/>
  <c r="S102" i="1"/>
  <c r="S141" i="1"/>
  <c r="S523" i="1"/>
  <c r="S456" i="1"/>
  <c r="S339" i="1"/>
  <c r="S487" i="1"/>
  <c r="S762" i="1"/>
  <c r="S190" i="1"/>
  <c r="S91" i="1"/>
  <c r="S521" i="1"/>
  <c r="S516" i="1"/>
  <c r="S385" i="1"/>
  <c r="S510" i="1"/>
  <c r="S231" i="1"/>
  <c r="S813" i="1"/>
  <c r="S644" i="1"/>
  <c r="S651" i="1"/>
  <c r="S607" i="1"/>
  <c r="S828" i="1"/>
  <c r="S851" i="1"/>
  <c r="S388" i="1"/>
  <c r="S864" i="1"/>
  <c r="S395" i="1"/>
  <c r="S83" i="1"/>
  <c r="S951" i="1"/>
  <c r="S961" i="1"/>
  <c r="S888" i="1"/>
  <c r="S739" i="1"/>
  <c r="S483" i="1"/>
  <c r="S850" i="1"/>
  <c r="S235" i="1"/>
  <c r="S642" i="1"/>
  <c r="S386" i="1"/>
  <c r="S130" i="1"/>
  <c r="S665" i="1"/>
  <c r="S409" i="1"/>
  <c r="S153" i="1"/>
  <c r="S608" i="1"/>
  <c r="S352" i="1"/>
  <c r="S96" i="1"/>
  <c r="S631" i="1"/>
  <c r="S375" i="1"/>
  <c r="S119" i="1"/>
  <c r="S598" i="1"/>
  <c r="S342" i="1"/>
  <c r="S86" i="1"/>
  <c r="S701" i="1"/>
  <c r="S445" i="1"/>
  <c r="S788" i="1"/>
  <c r="S532" i="1"/>
  <c r="S276" i="1"/>
  <c r="S501" i="1"/>
  <c r="S652" i="1"/>
  <c r="S878" i="1"/>
  <c r="S933" i="1"/>
  <c r="S795" i="1"/>
  <c r="S906" i="1"/>
  <c r="S291" i="1"/>
  <c r="S442" i="1"/>
  <c r="S186" i="1"/>
  <c r="S721" i="1"/>
  <c r="S465" i="1"/>
  <c r="S209" i="1"/>
  <c r="S664" i="1"/>
  <c r="S408" i="1"/>
  <c r="S152" i="1"/>
  <c r="S687" i="1"/>
  <c r="S431" i="1"/>
  <c r="S175" i="1"/>
  <c r="S654" i="1"/>
  <c r="S142" i="1"/>
  <c r="S245" i="1"/>
  <c r="S332" i="1"/>
  <c r="S809" i="1"/>
  <c r="S839" i="1"/>
  <c r="S929" i="1"/>
  <c r="S856" i="1"/>
  <c r="S784" i="1"/>
  <c r="S887" i="1"/>
  <c r="S823" i="1"/>
  <c r="S857" i="1"/>
  <c r="S952" i="1"/>
  <c r="S825" i="1"/>
  <c r="S807" i="1"/>
  <c r="S943" i="1"/>
  <c r="S752" i="1"/>
  <c r="S909" i="1"/>
  <c r="S771" i="1"/>
  <c r="S515" i="1"/>
  <c r="S879" i="1"/>
  <c r="S881" i="1"/>
  <c r="S854" i="1"/>
  <c r="S882" i="1"/>
  <c r="S267" i="1"/>
  <c r="S11" i="1"/>
  <c r="S418" i="1"/>
  <c r="S162" i="1"/>
  <c r="S697" i="1"/>
  <c r="S441" i="1"/>
  <c r="S185" i="1"/>
  <c r="S640" i="1"/>
  <c r="S384" i="1"/>
  <c r="S128" i="1"/>
  <c r="S663" i="1"/>
  <c r="S407" i="1"/>
  <c r="S151" i="1"/>
  <c r="S630" i="1"/>
  <c r="S374" i="1"/>
  <c r="S118" i="1"/>
  <c r="S733" i="1"/>
  <c r="S477" i="1"/>
  <c r="S221" i="1"/>
  <c r="S820" i="1"/>
  <c r="S564" i="1"/>
  <c r="S308" i="1"/>
  <c r="S52" i="1"/>
  <c r="S658" i="1"/>
  <c r="S18" i="1"/>
  <c r="S169" i="1"/>
  <c r="S176" i="1"/>
  <c r="S263" i="1"/>
  <c r="S358" i="1"/>
  <c r="S589" i="1"/>
  <c r="S740" i="1"/>
  <c r="S36" i="1"/>
  <c r="S488" i="1"/>
  <c r="S319" i="1"/>
  <c r="S158" i="1"/>
  <c r="S69" i="1"/>
  <c r="S28" i="1"/>
  <c r="S871" i="1"/>
  <c r="S234" i="1"/>
  <c r="S200" i="1"/>
  <c r="S318" i="1"/>
  <c r="S444" i="1"/>
  <c r="S846" i="1"/>
  <c r="S901" i="1"/>
  <c r="S763" i="1"/>
  <c r="S507" i="1"/>
  <c r="S874" i="1"/>
  <c r="S259" i="1"/>
  <c r="S3" i="1"/>
  <c r="S410" i="1"/>
  <c r="S154" i="1"/>
  <c r="S689" i="1"/>
  <c r="S433" i="1"/>
  <c r="S177" i="1"/>
  <c r="S632" i="1"/>
  <c r="S376" i="1"/>
  <c r="S120" i="1"/>
  <c r="S655" i="1"/>
  <c r="S399" i="1"/>
  <c r="S143" i="1"/>
  <c r="S622" i="1"/>
  <c r="S366" i="1"/>
  <c r="S110" i="1"/>
  <c r="S725" i="1"/>
  <c r="S469" i="1"/>
  <c r="S213" i="1"/>
  <c r="S812" i="1"/>
  <c r="S556" i="1"/>
  <c r="S300" i="1"/>
  <c r="S44" i="1"/>
  <c r="S251" i="1"/>
  <c r="S210" i="1"/>
  <c r="S297" i="1"/>
  <c r="S304" i="1"/>
  <c r="S519" i="1"/>
  <c r="S614" i="1"/>
  <c r="S653" i="1"/>
  <c r="S77" i="1"/>
  <c r="S228" i="1"/>
  <c r="S360" i="1"/>
  <c r="S255" i="1"/>
  <c r="S94" i="1"/>
  <c r="S5" i="1"/>
  <c r="S769" i="1"/>
  <c r="S671" i="1"/>
  <c r="S869" i="1"/>
  <c r="S252" i="1"/>
  <c r="S838" i="1"/>
  <c r="S893" i="1"/>
  <c r="S755" i="1"/>
  <c r="S499" i="1"/>
  <c r="S466" i="1"/>
  <c r="S233" i="1"/>
  <c r="S583" i="1"/>
  <c r="S294" i="1"/>
  <c r="S269" i="1"/>
  <c r="S100" i="1"/>
  <c r="S383" i="1"/>
  <c r="S453" i="1"/>
  <c r="S618" i="1"/>
  <c r="S264" i="1"/>
  <c r="S841" i="1"/>
  <c r="S768" i="1"/>
  <c r="S830" i="1"/>
  <c r="S885" i="1"/>
  <c r="S747" i="1"/>
  <c r="S491" i="1"/>
  <c r="S858" i="1"/>
  <c r="S243" i="1"/>
  <c r="S650" i="1"/>
  <c r="S394" i="1"/>
  <c r="S138" i="1"/>
  <c r="S673" i="1"/>
  <c r="S225" i="1"/>
  <c r="S168" i="1"/>
  <c r="S670" i="1"/>
  <c r="S645" i="1"/>
  <c r="S540" i="1"/>
  <c r="S937" i="1"/>
  <c r="S554" i="1"/>
  <c r="S446" i="1"/>
  <c r="S572" i="1"/>
  <c r="S950" i="1"/>
  <c r="S924" i="1"/>
  <c r="S867" i="1"/>
  <c r="S611" i="1"/>
  <c r="S355" i="1"/>
  <c r="S722" i="1"/>
  <c r="S107" i="1"/>
  <c r="S514" i="1"/>
  <c r="S258" i="1"/>
  <c r="S2" i="1"/>
  <c r="S537" i="1"/>
  <c r="S281" i="1"/>
  <c r="S25" i="1"/>
  <c r="S480" i="1"/>
  <c r="S224" i="1"/>
  <c r="S759" i="1"/>
  <c r="S503" i="1"/>
  <c r="S247" i="1"/>
  <c r="S726" i="1"/>
  <c r="S470" i="1"/>
  <c r="S214" i="1"/>
  <c r="S829" i="1"/>
  <c r="S573" i="1"/>
  <c r="S317" i="1"/>
  <c r="S61" i="1"/>
  <c r="S660" i="1"/>
  <c r="S404" i="1"/>
  <c r="S148" i="1"/>
  <c r="S772" i="1"/>
  <c r="S4" i="1"/>
  <c r="S211" i="1"/>
  <c r="S712" i="1"/>
  <c r="S95" i="1"/>
  <c r="S293" i="1"/>
  <c r="S750" i="1"/>
  <c r="S923" i="1"/>
  <c r="S667" i="1"/>
  <c r="S411" i="1"/>
  <c r="S778" i="1"/>
  <c r="S163" i="1"/>
  <c r="S570" i="1"/>
  <c r="S314" i="1"/>
  <c r="S58" i="1"/>
  <c r="S593" i="1"/>
  <c r="S337" i="1"/>
  <c r="S81" i="1"/>
  <c r="S536" i="1"/>
  <c r="S280" i="1"/>
  <c r="S24" i="1"/>
  <c r="S559" i="1"/>
  <c r="S303" i="1"/>
  <c r="S47" i="1"/>
  <c r="S526" i="1"/>
  <c r="S270" i="1"/>
  <c r="S14" i="1"/>
  <c r="S629" i="1"/>
  <c r="S373" i="1"/>
  <c r="S117" i="1"/>
  <c r="S716" i="1"/>
  <c r="S460" i="1"/>
  <c r="S204" i="1"/>
  <c r="S173" i="1"/>
  <c r="S196" i="1"/>
  <c r="S911" i="1"/>
  <c r="S855" i="1"/>
  <c r="S800" i="1"/>
  <c r="S459" i="1"/>
  <c r="S641" i="1"/>
  <c r="S8" i="1"/>
  <c r="S805" i="1"/>
  <c r="S188" i="1"/>
  <c r="S744" i="1"/>
  <c r="S806" i="1"/>
  <c r="S321" i="1"/>
  <c r="S415" i="1"/>
  <c r="S357" i="1"/>
  <c r="S936" i="1"/>
  <c r="S742" i="1"/>
  <c r="S915" i="1"/>
  <c r="S659" i="1"/>
  <c r="S403" i="1"/>
  <c r="S723" i="1"/>
  <c r="S467" i="1"/>
  <c r="S770" i="1"/>
  <c r="S155" i="1"/>
  <c r="S562" i="1"/>
  <c r="S306" i="1"/>
  <c r="S50" i="1"/>
  <c r="S585" i="1"/>
  <c r="S329" i="1"/>
  <c r="S73" i="1"/>
  <c r="S528" i="1"/>
  <c r="S272" i="1"/>
  <c r="S16" i="1"/>
  <c r="S551" i="1"/>
  <c r="S295" i="1"/>
  <c r="S39" i="1"/>
  <c r="S518" i="1"/>
  <c r="S262" i="1"/>
  <c r="S6" i="1"/>
  <c r="S621" i="1"/>
  <c r="S365" i="1"/>
  <c r="S836" i="1"/>
  <c r="S68" i="1"/>
  <c r="S873" i="1"/>
  <c r="S928" i="1"/>
  <c r="S920" i="1"/>
  <c r="S863" i="1"/>
  <c r="S921" i="1"/>
  <c r="S848" i="1"/>
  <c r="S833" i="1"/>
  <c r="S815" i="1"/>
  <c r="S799" i="1"/>
  <c r="S849" i="1"/>
  <c r="S776" i="1"/>
  <c r="S760" i="1"/>
  <c r="S903" i="1"/>
  <c r="S889" i="1"/>
  <c r="S816" i="1"/>
  <c r="S935" i="1"/>
  <c r="S895" i="1"/>
  <c r="S945" i="1"/>
  <c r="S892" i="1"/>
  <c r="S579" i="1"/>
  <c r="S249" i="1"/>
  <c r="S918" i="1"/>
  <c r="S835" i="1"/>
  <c r="S323" i="1"/>
  <c r="S946" i="1"/>
  <c r="S690" i="1"/>
  <c r="S75" i="1"/>
  <c r="S482" i="1"/>
  <c r="S226" i="1"/>
  <c r="S761" i="1"/>
  <c r="S505" i="1"/>
  <c r="S704" i="1"/>
  <c r="S448" i="1"/>
  <c r="S727" i="1"/>
  <c r="S215" i="1"/>
  <c r="S438" i="1"/>
  <c r="S797" i="1"/>
  <c r="S285" i="1"/>
  <c r="S628" i="1"/>
  <c r="S187" i="1"/>
  <c r="S361" i="1"/>
  <c r="S455" i="1"/>
  <c r="S550" i="1"/>
  <c r="S13" i="1"/>
  <c r="S680" i="1"/>
  <c r="S350" i="1"/>
  <c r="S284" i="1"/>
  <c r="S587" i="1"/>
  <c r="S19" i="1"/>
  <c r="S638" i="1"/>
  <c r="S884" i="1"/>
  <c r="S827" i="1"/>
  <c r="S571" i="1"/>
  <c r="S315" i="1"/>
  <c r="S938" i="1"/>
  <c r="S682" i="1"/>
  <c r="S67" i="1"/>
  <c r="S474" i="1"/>
  <c r="S218" i="1"/>
  <c r="S753" i="1"/>
  <c r="S497" i="1"/>
  <c r="S241" i="1"/>
  <c r="S696" i="1"/>
  <c r="S440" i="1"/>
  <c r="S184" i="1"/>
  <c r="S719" i="1"/>
  <c r="S463" i="1"/>
  <c r="S207" i="1"/>
  <c r="S686" i="1"/>
  <c r="S430" i="1"/>
  <c r="S174" i="1"/>
  <c r="S789" i="1"/>
  <c r="S533" i="1"/>
  <c r="S277" i="1"/>
  <c r="S21" i="1"/>
  <c r="S620" i="1"/>
  <c r="S364" i="1"/>
  <c r="S108" i="1"/>
  <c r="S738" i="1"/>
  <c r="S402" i="1"/>
  <c r="S425" i="1"/>
  <c r="S496" i="1"/>
  <c r="S711" i="1"/>
  <c r="S678" i="1"/>
  <c r="S845" i="1"/>
  <c r="S205" i="1"/>
  <c r="S356" i="1"/>
  <c r="S552" i="1"/>
  <c r="S511" i="1"/>
  <c r="S286" i="1"/>
  <c r="S325" i="1"/>
  <c r="S156" i="1"/>
  <c r="S298" i="1"/>
  <c r="S136" i="1"/>
  <c r="S254" i="1"/>
  <c r="S636" i="1"/>
  <c r="S902" i="1"/>
  <c r="S192" i="1"/>
  <c r="S471" i="1"/>
  <c r="S694" i="1"/>
  <c r="S182" i="1"/>
  <c r="S541" i="1"/>
  <c r="S29" i="1"/>
  <c r="S372" i="1"/>
  <c r="S116" i="1"/>
  <c r="S146" i="1"/>
  <c r="S432" i="1"/>
  <c r="S717" i="1"/>
  <c r="S164" i="1"/>
  <c r="S575" i="1"/>
  <c r="S261" i="1"/>
  <c r="S520" i="1"/>
  <c r="S37" i="1"/>
  <c r="S910" i="1"/>
  <c r="S957" i="1"/>
  <c r="S876" i="1"/>
  <c r="S819" i="1"/>
  <c r="S563" i="1"/>
  <c r="S307" i="1"/>
  <c r="S123" i="1"/>
  <c r="S553" i="1"/>
  <c r="S112" i="1"/>
  <c r="S486" i="1"/>
  <c r="S461" i="1"/>
  <c r="S292" i="1"/>
  <c r="S767" i="1"/>
  <c r="S30" i="1"/>
  <c r="S220" i="1"/>
  <c r="S736" i="1"/>
  <c r="S826" i="1"/>
  <c r="S65" i="1"/>
  <c r="S905" i="1"/>
  <c r="S832" i="1"/>
  <c r="S894" i="1"/>
  <c r="S949" i="1"/>
  <c r="S868" i="1"/>
  <c r="S811" i="1"/>
  <c r="S555" i="1"/>
  <c r="S922" i="1"/>
  <c r="S666" i="1"/>
  <c r="S51" i="1"/>
  <c r="S458" i="1"/>
  <c r="S202" i="1"/>
  <c r="S737" i="1"/>
  <c r="S353" i="1"/>
  <c r="S424" i="1"/>
  <c r="S191" i="1"/>
  <c r="S837" i="1"/>
  <c r="S796" i="1"/>
  <c r="S275" i="1"/>
  <c r="S159" i="1"/>
  <c r="S101" i="1"/>
  <c r="S758" i="1"/>
  <c r="S931" i="1"/>
  <c r="S675" i="1"/>
  <c r="S419" i="1"/>
  <c r="S786" i="1"/>
  <c r="S171" i="1"/>
  <c r="S578" i="1"/>
  <c r="S322" i="1"/>
  <c r="S66" i="1"/>
  <c r="S601" i="1"/>
  <c r="S345" i="1"/>
  <c r="S89" i="1"/>
  <c r="S544" i="1"/>
  <c r="S288" i="1"/>
  <c r="S32" i="1"/>
  <c r="S567" i="1"/>
  <c r="S311" i="1"/>
  <c r="S55" i="1"/>
  <c r="S534" i="1"/>
  <c r="S278" i="1"/>
  <c r="S22" i="1"/>
  <c r="S637" i="1"/>
  <c r="S381" i="1"/>
  <c r="S125" i="1"/>
  <c r="S724" i="1"/>
  <c r="S468" i="1"/>
  <c r="S212" i="1"/>
  <c r="S237" i="1"/>
  <c r="S132" i="1"/>
  <c r="S257" i="1"/>
  <c r="S479" i="1"/>
  <c r="S677" i="1"/>
  <c r="S814" i="1"/>
  <c r="S731" i="1"/>
  <c r="S475" i="1"/>
  <c r="S842" i="1"/>
  <c r="S227" i="1"/>
  <c r="S634" i="1"/>
  <c r="S378" i="1"/>
  <c r="S122" i="1"/>
  <c r="S657" i="1"/>
  <c r="S401" i="1"/>
  <c r="S145" i="1"/>
  <c r="S600" i="1"/>
  <c r="S344" i="1"/>
  <c r="S88" i="1"/>
  <c r="S623" i="1"/>
  <c r="S367" i="1"/>
  <c r="S111" i="1"/>
  <c r="S590" i="1"/>
  <c r="S334" i="1"/>
  <c r="S78" i="1"/>
  <c r="S693" i="1"/>
  <c r="S437" i="1"/>
  <c r="S181" i="1"/>
  <c r="S780" i="1"/>
  <c r="S524" i="1"/>
  <c r="S268" i="1"/>
  <c r="S12" i="1"/>
  <c r="S324" i="1"/>
  <c r="S907" i="1"/>
  <c r="S362" i="1"/>
  <c r="S328" i="1"/>
  <c r="S382" i="1"/>
  <c r="S508" i="1"/>
  <c r="S808" i="1"/>
  <c r="S870" i="1"/>
  <c r="S925" i="1"/>
  <c r="S787" i="1"/>
  <c r="S531" i="1"/>
  <c r="S898" i="1"/>
  <c r="S283" i="1"/>
  <c r="S27" i="1"/>
  <c r="S434" i="1"/>
  <c r="S178" i="1"/>
  <c r="S713" i="1"/>
  <c r="S457" i="1"/>
  <c r="S201" i="1"/>
  <c r="S656" i="1"/>
  <c r="S400" i="1"/>
  <c r="S144" i="1"/>
  <c r="S679" i="1"/>
  <c r="S423" i="1"/>
  <c r="S167" i="1"/>
  <c r="S646" i="1"/>
  <c r="S390" i="1"/>
  <c r="S134" i="1"/>
  <c r="S749" i="1"/>
  <c r="S493" i="1"/>
  <c r="S109" i="1"/>
  <c r="S452" i="1"/>
  <c r="S513" i="1"/>
  <c r="S223" i="1"/>
  <c r="S229" i="1"/>
  <c r="S834" i="1"/>
  <c r="S219" i="1"/>
  <c r="S626" i="1"/>
  <c r="S370" i="1"/>
  <c r="S114" i="1"/>
  <c r="S649" i="1"/>
  <c r="S393" i="1"/>
  <c r="S137" i="1"/>
  <c r="S592" i="1"/>
  <c r="S336" i="1"/>
  <c r="S80" i="1"/>
  <c r="S615" i="1"/>
  <c r="S359" i="1"/>
  <c r="S103" i="1"/>
  <c r="S582" i="1"/>
  <c r="S326" i="1"/>
  <c r="S70" i="1"/>
  <c r="S685" i="1"/>
  <c r="S429" i="1"/>
  <c r="S45" i="1"/>
  <c r="S260" i="1"/>
  <c r="S698" i="1"/>
  <c r="S129" i="1"/>
  <c r="S574" i="1"/>
  <c r="S700" i="1"/>
  <c r="S715" i="1"/>
  <c r="S490" i="1"/>
  <c r="S392" i="1"/>
  <c r="S126" i="1"/>
  <c r="S124" i="1"/>
  <c r="S331" i="1"/>
  <c r="S106" i="1"/>
  <c r="S543" i="1"/>
  <c r="S485" i="1"/>
  <c r="X3" i="1" l="1"/>
  <c r="W2" i="1"/>
  <c r="X2" i="1"/>
  <c r="Z2" i="1" s="1"/>
  <c r="V2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6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2" i="1"/>
</calcChain>
</file>

<file path=xl/sharedStrings.xml><?xml version="1.0" encoding="utf-8"?>
<sst xmlns="http://schemas.openxmlformats.org/spreadsheetml/2006/main" count="14019" uniqueCount="76">
  <si>
    <t>action</t>
  </si>
  <si>
    <t>world_size</t>
  </si>
  <si>
    <t>number_of_steps</t>
  </si>
  <si>
    <t>number_of_steps_between_file_dumps</t>
  </si>
  <si>
    <t>mpi_size</t>
  </si>
  <si>
    <t>omp_get_max_threads</t>
  </si>
  <si>
    <t>total_time</t>
  </si>
  <si>
    <t>t_io</t>
  </si>
  <si>
    <t>t_io_accumulator</t>
  </si>
  <si>
    <t>t_io_accumulator_average</t>
  </si>
  <si>
    <t>e0</t>
  </si>
  <si>
    <t>node</t>
  </si>
  <si>
    <t>e2</t>
  </si>
  <si>
    <t>out</t>
  </si>
  <si>
    <t>csv</t>
  </si>
  <si>
    <t>e1</t>
  </si>
  <si>
    <t>e3</t>
  </si>
  <si>
    <t>i</t>
  </si>
  <si>
    <t>Row Labels</t>
  </si>
  <si>
    <t>Count of total_time</t>
  </si>
  <si>
    <t>Col</t>
  </si>
  <si>
    <t>StdDevp</t>
  </si>
  <si>
    <t>Avg</t>
  </si>
  <si>
    <t>calc</t>
  </si>
  <si>
    <t>Label</t>
  </si>
  <si>
    <t>e2 10000 100 100000 1 21</t>
  </si>
  <si>
    <t>label</t>
  </si>
  <si>
    <t>avg</t>
  </si>
  <si>
    <t>dev</t>
  </si>
  <si>
    <t>StdDev</t>
  </si>
  <si>
    <t>Low</t>
  </si>
  <si>
    <t>High</t>
  </si>
  <si>
    <t>Pick</t>
  </si>
  <si>
    <t>range</t>
  </si>
  <si>
    <t>e1 10000 100 1 1 52</t>
  </si>
  <si>
    <t>Total</t>
  </si>
  <si>
    <t>Picks 1</t>
  </si>
  <si>
    <t>Picks 0</t>
  </si>
  <si>
    <t>NA</t>
  </si>
  <si>
    <t xml:space="preserve">scale_mpi_epyc_epyc005_2023-06-13_02-00-42.csv </t>
  </si>
  <si>
    <t xml:space="preserve">scale_mpi_epyc_job_12128.out </t>
  </si>
  <si>
    <t>(All)</t>
  </si>
  <si>
    <t xml:space="preserve">scale_mpi_epyc_job_12129.out </t>
  </si>
  <si>
    <t xml:space="preserve">scale_mpi_epyc_epyc006_2023-06-13_02-01-02.csv </t>
  </si>
  <si>
    <t xml:space="preserve">scale_mpi_epyc_job_12136.out </t>
  </si>
  <si>
    <t xml:space="preserve">scale_mpi_epyc_epyc004_2023-06-13_06-06-32.csv </t>
  </si>
  <si>
    <t xml:space="preserve">scale_mpi_epyc_job_12137.out </t>
  </si>
  <si>
    <t xml:space="preserve">scale_mpi_epyc_epyc005_2023-06-13_06-06-43.csv </t>
  </si>
  <si>
    <t xml:space="preserve">scale_mpi_epyc_job_12138.out </t>
  </si>
  <si>
    <t xml:space="preserve">scale_mpi_epyc_epyc006_2023-06-13_06-06-54.csv </t>
  </si>
  <si>
    <t xml:space="preserve">scale_mpi_epyc_job_12139.out </t>
  </si>
  <si>
    <t xml:space="preserve">scale_mpi_epyc_epyc007_2023-06-13_06-07-02.csv </t>
  </si>
  <si>
    <t xml:space="preserve">scale_mpi_epyc_job_12144.out </t>
  </si>
  <si>
    <t xml:space="preserve">scale_mpi_epyc_epyc002_2023-06-13_08-08-21.csv </t>
  </si>
  <si>
    <t xml:space="preserve">scale_mpi_epyc_job_12145.out </t>
  </si>
  <si>
    <t xml:space="preserve">scale_mpi_epyc_epyc004_2023-06-13_08-16-43.csv </t>
  </si>
  <si>
    <t xml:space="preserve">scale_mpi_epyc_job_12146.out </t>
  </si>
  <si>
    <t xml:space="preserve">scale_mpi_epyc_epyc005_2023-06-13_08-16-52.csv </t>
  </si>
  <si>
    <t xml:space="preserve">scale_mpi_epyc_job_12147.out </t>
  </si>
  <si>
    <t xml:space="preserve">scale_mpi_epyc_epyc006_2023-06-13_08-17-01.csv </t>
  </si>
  <si>
    <t xml:space="preserve">scale_mpi_epyc_job_12148.out </t>
  </si>
  <si>
    <t xml:space="preserve">scale_mpi_epyc_epyc002_2023-06-13_08-39-43.csv </t>
  </si>
  <si>
    <t xml:space="preserve">scale_mpi_epyc_job_12180.out </t>
  </si>
  <si>
    <t xml:space="preserve">scale_mpi_epyc_epyc006_2023-06-13_10-24-13.csv </t>
  </si>
  <si>
    <t xml:space="preserve">scale_mpi_epyc_job_12184.out </t>
  </si>
  <si>
    <t xml:space="preserve">scale_mpi_epyc_epyc006_2023-06-13_10-50-11.csv </t>
  </si>
  <si>
    <t xml:space="preserve">scale_mpi_epyc_job_12201.out </t>
  </si>
  <si>
    <t xml:space="preserve">scale_mpi_epyc_epyc006_2023-06-13_11-36-46.csv </t>
  </si>
  <si>
    <t xml:space="preserve">scale_mpi_epyc_job_12149.out </t>
  </si>
  <si>
    <t xml:space="preserve">scale_mpi_epyc_epyc005_2023-06-13_09-48-03.csv </t>
  </si>
  <si>
    <t xml:space="preserve">scale_mpi_epyc_job_12202.out </t>
  </si>
  <si>
    <t xml:space="preserve">scale_mpi_epyc_epyc006_2023-06-13_11-46-58.csv </t>
  </si>
  <si>
    <t xml:space="preserve">scale_mpi_epyc_job_12204.out </t>
  </si>
  <si>
    <t xml:space="preserve">scale_mpi_epyc_epyc005_2023-06-13_11-48-13.csv </t>
  </si>
  <si>
    <t xml:space="preserve">scale_mpi_epyc_job_12205.out </t>
  </si>
  <si>
    <t xml:space="preserve">scale_mpi_epyc_epyc006_2023-06-13_11-54-46.csv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</si>
</sst>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1" xfId="0" applyBorder="1"/>
    <xf numFmtId="4" fontId="0" fillId="0" borderId="0" xfId="0" applyNumberFormat="1"/>
    <xf numFmtId="2" fontId="0" fillId="0" borderId="0" xfId="0" applyNumberFormat="1"/>
    <xf numFmtId="2" fontId="1" fillId="0" borderId="0" xfId="0" applyNumberFormat="1" applyFon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[scalability_MPI.xlsx]pivot times!ExecutionTime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times'!$B$3:$B$7</c:f>
              <c:strCache>
                <c:ptCount val="1"/>
                <c:pt idx="0">
                  <c:v>e0 - 10000 - 1 -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times'!$B$8:$B$71</c:f>
              <c:numCache>
                <c:formatCode>#,##0.00</c:formatCode>
                <c:ptCount val="64"/>
                <c:pt idx="37">
                  <c:v>246.81088399999999</c:v>
                </c:pt>
                <c:pt idx="38">
                  <c:v>242.04346000000001</c:v>
                </c:pt>
                <c:pt idx="39">
                  <c:v>242.62232</c:v>
                </c:pt>
                <c:pt idx="40">
                  <c:v>237.09527299999999</c:v>
                </c:pt>
                <c:pt idx="41">
                  <c:v>238.21511000000001</c:v>
                </c:pt>
                <c:pt idx="42">
                  <c:v>239.50436099999999</c:v>
                </c:pt>
                <c:pt idx="43">
                  <c:v>238.37842499999999</c:v>
                </c:pt>
                <c:pt idx="44">
                  <c:v>240.41824600000001</c:v>
                </c:pt>
                <c:pt idx="45">
                  <c:v>240.389419</c:v>
                </c:pt>
                <c:pt idx="46">
                  <c:v>252.25861900000001</c:v>
                </c:pt>
                <c:pt idx="47">
                  <c:v>256.85568599999999</c:v>
                </c:pt>
                <c:pt idx="48">
                  <c:v>263.95601499999998</c:v>
                </c:pt>
                <c:pt idx="49">
                  <c:v>246.72172</c:v>
                </c:pt>
                <c:pt idx="50">
                  <c:v>270.65647899999999</c:v>
                </c:pt>
                <c:pt idx="51">
                  <c:v>341.17526199999998</c:v>
                </c:pt>
                <c:pt idx="52">
                  <c:v>264.08176200000003</c:v>
                </c:pt>
                <c:pt idx="53">
                  <c:v>300.629255</c:v>
                </c:pt>
                <c:pt idx="54">
                  <c:v>252.19262599999999</c:v>
                </c:pt>
                <c:pt idx="55">
                  <c:v>254.724908</c:v>
                </c:pt>
                <c:pt idx="56">
                  <c:v>401.84180400000002</c:v>
                </c:pt>
                <c:pt idx="57">
                  <c:v>259.24757899999997</c:v>
                </c:pt>
                <c:pt idx="58">
                  <c:v>268.58493499999997</c:v>
                </c:pt>
                <c:pt idx="59">
                  <c:v>265.77502199999998</c:v>
                </c:pt>
                <c:pt idx="60">
                  <c:v>263.79375900000002</c:v>
                </c:pt>
                <c:pt idx="61">
                  <c:v>262.09612499999997</c:v>
                </c:pt>
                <c:pt idx="62">
                  <c:v>263.70825400000001</c:v>
                </c:pt>
                <c:pt idx="63">
                  <c:v>258.33568400000001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EB-4279-8D06-D66FDBD48F67}"/>
            </c:ext>
          </c:extLst>
        </c:ser>
        <c:ser>
          <c:idx val="1"/>
          <c:order val="1"/>
          <c:tx>
            <c:strRef>
              <c:f>'pivot times'!$C$3:$C$7</c:f>
              <c:strCache>
                <c:ptCount val="1"/>
                <c:pt idx="0">
                  <c:v>e0 - 10000 - 1 - StdDevp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times'!$C$8:$C$71</c:f>
              <c:numCache>
                <c:formatCode>General</c:formatCode>
                <c:ptCount val="64"/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EB-4279-8D06-D66FDBD48F67}"/>
            </c:ext>
          </c:extLst>
        </c:ser>
        <c:ser>
          <c:idx val="2"/>
          <c:order val="2"/>
          <c:tx>
            <c:strRef>
              <c:f>'pivot times'!$D$3:$D$7</c:f>
              <c:strCache>
                <c:ptCount val="1"/>
                <c:pt idx="0">
                  <c:v>e0 - 10000 - 100000 - 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times'!$D$8:$D$71</c:f>
              <c:numCache>
                <c:formatCode>#,##0.00</c:formatCode>
                <c:ptCount val="64"/>
                <c:pt idx="0">
                  <c:v>241.723781</c:v>
                </c:pt>
                <c:pt idx="1">
                  <c:v>234.64200099999999</c:v>
                </c:pt>
                <c:pt idx="2">
                  <c:v>232.21644599999999</c:v>
                </c:pt>
                <c:pt idx="3">
                  <c:v>231.68977799999999</c:v>
                </c:pt>
                <c:pt idx="4">
                  <c:v>231.04873900000001</c:v>
                </c:pt>
                <c:pt idx="5">
                  <c:v>230.65029799999999</c:v>
                </c:pt>
                <c:pt idx="6">
                  <c:v>229.789647</c:v>
                </c:pt>
                <c:pt idx="7">
                  <c:v>230.16135</c:v>
                </c:pt>
                <c:pt idx="8">
                  <c:v>228.32250099999999</c:v>
                </c:pt>
                <c:pt idx="9">
                  <c:v>227.66931199999999</c:v>
                </c:pt>
                <c:pt idx="10">
                  <c:v>227.127295</c:v>
                </c:pt>
                <c:pt idx="11">
                  <c:v>226.197035</c:v>
                </c:pt>
                <c:pt idx="12">
                  <c:v>226.07185000000001</c:v>
                </c:pt>
                <c:pt idx="13">
                  <c:v>225.96505099999999</c:v>
                </c:pt>
                <c:pt idx="14">
                  <c:v>225.810789</c:v>
                </c:pt>
                <c:pt idx="15">
                  <c:v>225.65911199999999</c:v>
                </c:pt>
                <c:pt idx="16">
                  <c:v>225.62381199999999</c:v>
                </c:pt>
                <c:pt idx="17">
                  <c:v>225.43333000000001</c:v>
                </c:pt>
                <c:pt idx="18">
                  <c:v>225.29665499999999</c:v>
                </c:pt>
                <c:pt idx="19">
                  <c:v>225.11906200000001</c:v>
                </c:pt>
                <c:pt idx="20">
                  <c:v>225.08215200000001</c:v>
                </c:pt>
                <c:pt idx="21">
                  <c:v>224.826042</c:v>
                </c:pt>
                <c:pt idx="22">
                  <c:v>224.97874300000001</c:v>
                </c:pt>
                <c:pt idx="23">
                  <c:v>224.60791</c:v>
                </c:pt>
                <c:pt idx="24">
                  <c:v>224.43707000000001</c:v>
                </c:pt>
                <c:pt idx="25">
                  <c:v>224.58278000000001</c:v>
                </c:pt>
                <c:pt idx="26">
                  <c:v>224.53608700000001</c:v>
                </c:pt>
                <c:pt idx="27">
                  <c:v>223.95125400000001</c:v>
                </c:pt>
                <c:pt idx="28">
                  <c:v>223.91665</c:v>
                </c:pt>
                <c:pt idx="29">
                  <c:v>223.620227</c:v>
                </c:pt>
                <c:pt idx="30">
                  <c:v>223.47775999999999</c:v>
                </c:pt>
                <c:pt idx="38">
                  <c:v>251.47791900000001</c:v>
                </c:pt>
                <c:pt idx="39">
                  <c:v>253.463446</c:v>
                </c:pt>
                <c:pt idx="40">
                  <c:v>254.49934300000001</c:v>
                </c:pt>
                <c:pt idx="41">
                  <c:v>256.49359700000002</c:v>
                </c:pt>
                <c:pt idx="42">
                  <c:v>257.80136800000002</c:v>
                </c:pt>
                <c:pt idx="43">
                  <c:v>259.26849700000002</c:v>
                </c:pt>
                <c:pt idx="44">
                  <c:v>260.35367100000002</c:v>
                </c:pt>
                <c:pt idx="45">
                  <c:v>262.15195199999999</c:v>
                </c:pt>
                <c:pt idx="46">
                  <c:v>263.36458499999998</c:v>
                </c:pt>
                <c:pt idx="47">
                  <c:v>265.49757899999997</c:v>
                </c:pt>
                <c:pt idx="48">
                  <c:v>267.15020600000003</c:v>
                </c:pt>
                <c:pt idx="49">
                  <c:v>268.84976999999998</c:v>
                </c:pt>
                <c:pt idx="50">
                  <c:v>270.40083600000003</c:v>
                </c:pt>
                <c:pt idx="51">
                  <c:v>272.18988400000001</c:v>
                </c:pt>
                <c:pt idx="52">
                  <c:v>273.65859399999999</c:v>
                </c:pt>
                <c:pt idx="53">
                  <c:v>275.42425400000002</c:v>
                </c:pt>
                <c:pt idx="54">
                  <c:v>277.56239099999999</c:v>
                </c:pt>
                <c:pt idx="55">
                  <c:v>279.941484</c:v>
                </c:pt>
                <c:pt idx="56">
                  <c:v>281.33996999999999</c:v>
                </c:pt>
                <c:pt idx="57">
                  <c:v>279.92141400000003</c:v>
                </c:pt>
                <c:pt idx="58">
                  <c:v>281.24350299999998</c:v>
                </c:pt>
                <c:pt idx="59">
                  <c:v>282.44746900000001</c:v>
                </c:pt>
                <c:pt idx="60">
                  <c:v>283.72531099999998</c:v>
                </c:pt>
                <c:pt idx="61">
                  <c:v>284.18268899999998</c:v>
                </c:pt>
                <c:pt idx="62">
                  <c:v>285.30605500000001</c:v>
                </c:pt>
                <c:pt idx="63">
                  <c:v>260.41587199999998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EB-4279-8D06-D66FDBD48F67}"/>
            </c:ext>
          </c:extLst>
        </c:ser>
        <c:ser>
          <c:idx val="3"/>
          <c:order val="3"/>
          <c:tx>
            <c:strRef>
              <c:f>'pivot times'!$E$3:$E$7</c:f>
              <c:strCache>
                <c:ptCount val="1"/>
                <c:pt idx="0">
                  <c:v>e0 - 10000 - 100000 - StdDevp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times'!$E$8:$E$71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EB-4279-8D06-D66FDBD48F67}"/>
            </c:ext>
          </c:extLst>
        </c:ser>
        <c:ser>
          <c:idx val="4"/>
          <c:order val="4"/>
          <c:tx>
            <c:strRef>
              <c:f>'pivot times'!$F$3:$F$7</c:f>
              <c:strCache>
                <c:ptCount val="1"/>
                <c:pt idx="0">
                  <c:v>e1 - 10000 - 1 - 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times'!$F$8:$F$71</c:f>
              <c:numCache>
                <c:formatCode>#,##0.00</c:formatCode>
                <c:ptCount val="64"/>
                <c:pt idx="0">
                  <c:v>191.61015275</c:v>
                </c:pt>
                <c:pt idx="1">
                  <c:v>108.17825400000001</c:v>
                </c:pt>
                <c:pt idx="2">
                  <c:v>74.15145425</c:v>
                </c:pt>
                <c:pt idx="3">
                  <c:v>58.743132000000003</c:v>
                </c:pt>
                <c:pt idx="4">
                  <c:v>49.623637000000002</c:v>
                </c:pt>
                <c:pt idx="5">
                  <c:v>43.718955000000001</c:v>
                </c:pt>
                <c:pt idx="6">
                  <c:v>39.016997750000002</c:v>
                </c:pt>
                <c:pt idx="7">
                  <c:v>35.114868250000001</c:v>
                </c:pt>
                <c:pt idx="8">
                  <c:v>32.775332750000004</c:v>
                </c:pt>
                <c:pt idx="9">
                  <c:v>30.425636749999999</c:v>
                </c:pt>
                <c:pt idx="10">
                  <c:v>29.069019000000001</c:v>
                </c:pt>
                <c:pt idx="11">
                  <c:v>27.76046775</c:v>
                </c:pt>
                <c:pt idx="12">
                  <c:v>27.252474750000001</c:v>
                </c:pt>
                <c:pt idx="13">
                  <c:v>26.059171749999997</c:v>
                </c:pt>
                <c:pt idx="14">
                  <c:v>28.520024249999999</c:v>
                </c:pt>
                <c:pt idx="15">
                  <c:v>31.194058250000001</c:v>
                </c:pt>
                <c:pt idx="16">
                  <c:v>29.918827</c:v>
                </c:pt>
                <c:pt idx="17">
                  <c:v>30.10055925</c:v>
                </c:pt>
                <c:pt idx="18">
                  <c:v>28.8901115</c:v>
                </c:pt>
                <c:pt idx="19">
                  <c:v>27.9756365</c:v>
                </c:pt>
                <c:pt idx="20">
                  <c:v>27.516242999999999</c:v>
                </c:pt>
                <c:pt idx="21">
                  <c:v>27.037354750000002</c:v>
                </c:pt>
                <c:pt idx="22">
                  <c:v>26.803310500000002</c:v>
                </c:pt>
                <c:pt idx="23">
                  <c:v>26.874958749999998</c:v>
                </c:pt>
                <c:pt idx="24">
                  <c:v>26.522680250000001</c:v>
                </c:pt>
                <c:pt idx="25">
                  <c:v>26.037045249999998</c:v>
                </c:pt>
                <c:pt idx="26">
                  <c:v>27.381820749999999</c:v>
                </c:pt>
                <c:pt idx="27">
                  <c:v>26.416101999999999</c:v>
                </c:pt>
                <c:pt idx="28">
                  <c:v>26.258194</c:v>
                </c:pt>
                <c:pt idx="29">
                  <c:v>25.181835000000003</c:v>
                </c:pt>
                <c:pt idx="30">
                  <c:v>26.751130666666668</c:v>
                </c:pt>
                <c:pt idx="31">
                  <c:v>27.161304333333334</c:v>
                </c:pt>
                <c:pt idx="32">
                  <c:v>26.410931000000001</c:v>
                </c:pt>
                <c:pt idx="33">
                  <c:v>27.172235000000001</c:v>
                </c:pt>
                <c:pt idx="34">
                  <c:v>26.379531</c:v>
                </c:pt>
                <c:pt idx="35">
                  <c:v>26.343206666666664</c:v>
                </c:pt>
                <c:pt idx="36">
                  <c:v>26.970348333333334</c:v>
                </c:pt>
                <c:pt idx="37">
                  <c:v>25.704401000000001</c:v>
                </c:pt>
                <c:pt idx="38">
                  <c:v>25.779960333333332</c:v>
                </c:pt>
                <c:pt idx="39">
                  <c:v>25.082809666666666</c:v>
                </c:pt>
                <c:pt idx="40">
                  <c:v>25.509156999999998</c:v>
                </c:pt>
                <c:pt idx="41">
                  <c:v>25.819136666666665</c:v>
                </c:pt>
                <c:pt idx="42">
                  <c:v>24.832328</c:v>
                </c:pt>
                <c:pt idx="43">
                  <c:v>25.146681666666666</c:v>
                </c:pt>
                <c:pt idx="44">
                  <c:v>25.254002333333332</c:v>
                </c:pt>
                <c:pt idx="45">
                  <c:v>25.105016666666668</c:v>
                </c:pt>
                <c:pt idx="46">
                  <c:v>25.578340999999998</c:v>
                </c:pt>
                <c:pt idx="47">
                  <c:v>25.698375999999996</c:v>
                </c:pt>
                <c:pt idx="48">
                  <c:v>25.497405666666666</c:v>
                </c:pt>
                <c:pt idx="49">
                  <c:v>24.905305333333331</c:v>
                </c:pt>
                <c:pt idx="50">
                  <c:v>25.840850333333332</c:v>
                </c:pt>
                <c:pt idx="51">
                  <c:v>25.390547666666667</c:v>
                </c:pt>
                <c:pt idx="52">
                  <c:v>26.49198766666667</c:v>
                </c:pt>
                <c:pt idx="53">
                  <c:v>25.667505000000002</c:v>
                </c:pt>
                <c:pt idx="54">
                  <c:v>25.360660333333332</c:v>
                </c:pt>
                <c:pt idx="55">
                  <c:v>25.688562333333333</c:v>
                </c:pt>
                <c:pt idx="56">
                  <c:v>25.40756433333333</c:v>
                </c:pt>
                <c:pt idx="57">
                  <c:v>24.684348666666665</c:v>
                </c:pt>
                <c:pt idx="58">
                  <c:v>25.076984666666664</c:v>
                </c:pt>
                <c:pt idx="59">
                  <c:v>24.091633000000002</c:v>
                </c:pt>
                <c:pt idx="60">
                  <c:v>24.641043</c:v>
                </c:pt>
                <c:pt idx="61">
                  <c:v>22.873059333333334</c:v>
                </c:pt>
                <c:pt idx="62">
                  <c:v>22.565191666666667</c:v>
                </c:pt>
                <c:pt idx="63">
                  <c:v>23.036842333333336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EB-4279-8D06-D66FDBD48F67}"/>
            </c:ext>
          </c:extLst>
        </c:ser>
        <c:ser>
          <c:idx val="5"/>
          <c:order val="5"/>
          <c:tx>
            <c:strRef>
              <c:f>'pivot times'!$G$3:$G$7</c:f>
              <c:strCache>
                <c:ptCount val="1"/>
                <c:pt idx="0">
                  <c:v>e1 - 10000 - 1 - StdDevp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times'!$G$8:$G$71</c:f>
              <c:numCache>
                <c:formatCode>General</c:formatCode>
                <c:ptCount val="64"/>
                <c:pt idx="0">
                  <c:v>0.34678361170965738</c:v>
                </c:pt>
                <c:pt idx="1">
                  <c:v>3.0043477383115333</c:v>
                </c:pt>
                <c:pt idx="2">
                  <c:v>1.3285559050946167</c:v>
                </c:pt>
                <c:pt idx="3">
                  <c:v>1.1372010812534341</c:v>
                </c:pt>
                <c:pt idx="4">
                  <c:v>1.0482370855916103</c:v>
                </c:pt>
                <c:pt idx="5">
                  <c:v>0.46942523400271569</c:v>
                </c:pt>
                <c:pt idx="6">
                  <c:v>0.53956320153758797</c:v>
                </c:pt>
                <c:pt idx="7">
                  <c:v>0.60928293171004622</c:v>
                </c:pt>
                <c:pt idx="8">
                  <c:v>0.77060485655354305</c:v>
                </c:pt>
                <c:pt idx="9">
                  <c:v>0.91178451179170594</c:v>
                </c:pt>
                <c:pt idx="10">
                  <c:v>0.7667365046771567</c:v>
                </c:pt>
                <c:pt idx="11">
                  <c:v>0.64720440892783548</c:v>
                </c:pt>
                <c:pt idx="12">
                  <c:v>0.98052949961415636</c:v>
                </c:pt>
                <c:pt idx="13">
                  <c:v>0.90943019010801518</c:v>
                </c:pt>
                <c:pt idx="14">
                  <c:v>0.95108657335398328</c:v>
                </c:pt>
                <c:pt idx="15">
                  <c:v>1.1959400415719685</c:v>
                </c:pt>
                <c:pt idx="16">
                  <c:v>0.81708959358654731</c:v>
                </c:pt>
                <c:pt idx="17">
                  <c:v>0.46735051660310734</c:v>
                </c:pt>
                <c:pt idx="18">
                  <c:v>0.98282559066204478</c:v>
                </c:pt>
                <c:pt idx="19">
                  <c:v>0.51008624807493697</c:v>
                </c:pt>
                <c:pt idx="20">
                  <c:v>1.381299760234751</c:v>
                </c:pt>
                <c:pt idx="21">
                  <c:v>0.76990045083052105</c:v>
                </c:pt>
                <c:pt idx="22">
                  <c:v>1.0671222602673716</c:v>
                </c:pt>
                <c:pt idx="23">
                  <c:v>0.81581874831384471</c:v>
                </c:pt>
                <c:pt idx="24">
                  <c:v>0.62058464150517878</c:v>
                </c:pt>
                <c:pt idx="25">
                  <c:v>0.80320427068322786</c:v>
                </c:pt>
                <c:pt idx="26">
                  <c:v>0.57917101800828608</c:v>
                </c:pt>
                <c:pt idx="27">
                  <c:v>0.27746219085134655</c:v>
                </c:pt>
                <c:pt idx="28">
                  <c:v>0.43901806931019843</c:v>
                </c:pt>
                <c:pt idx="29">
                  <c:v>0.57628040225104249</c:v>
                </c:pt>
                <c:pt idx="30">
                  <c:v>0.24555490018055492</c:v>
                </c:pt>
                <c:pt idx="31">
                  <c:v>0.26977687386220506</c:v>
                </c:pt>
                <c:pt idx="32">
                  <c:v>1.0284087943041231</c:v>
                </c:pt>
                <c:pt idx="33">
                  <c:v>0.24702875163157142</c:v>
                </c:pt>
                <c:pt idx="34">
                  <c:v>0.23987382324485243</c:v>
                </c:pt>
                <c:pt idx="35">
                  <c:v>0.74872601937798378</c:v>
                </c:pt>
                <c:pt idx="36">
                  <c:v>0.67769942166725894</c:v>
                </c:pt>
                <c:pt idx="37">
                  <c:v>0.2854951416794792</c:v>
                </c:pt>
                <c:pt idx="38">
                  <c:v>0.71966174763643331</c:v>
                </c:pt>
                <c:pt idx="39">
                  <c:v>1.0214063791369055</c:v>
                </c:pt>
                <c:pt idx="40">
                  <c:v>0.98824403434478203</c:v>
                </c:pt>
                <c:pt idx="41">
                  <c:v>0.96443977282893023</c:v>
                </c:pt>
                <c:pt idx="42">
                  <c:v>1.2848420069583315</c:v>
                </c:pt>
                <c:pt idx="43">
                  <c:v>1.0875562001362333</c:v>
                </c:pt>
                <c:pt idx="44">
                  <c:v>0.92190047262863217</c:v>
                </c:pt>
                <c:pt idx="45">
                  <c:v>0.96783194625286728</c:v>
                </c:pt>
                <c:pt idx="46">
                  <c:v>0.98045741141675369</c:v>
                </c:pt>
                <c:pt idx="47">
                  <c:v>0.656682861572359</c:v>
                </c:pt>
                <c:pt idx="48">
                  <c:v>1.0181394385820903</c:v>
                </c:pt>
                <c:pt idx="49">
                  <c:v>0.67773903707279415</c:v>
                </c:pt>
                <c:pt idx="50">
                  <c:v>1.4243345507535057</c:v>
                </c:pt>
                <c:pt idx="51">
                  <c:v>1.1714658179339055</c:v>
                </c:pt>
                <c:pt idx="52">
                  <c:v>2.2017086177670251</c:v>
                </c:pt>
                <c:pt idx="53">
                  <c:v>0.57645094674913777</c:v>
                </c:pt>
                <c:pt idx="54">
                  <c:v>1.2700928355765138</c:v>
                </c:pt>
                <c:pt idx="55">
                  <c:v>1.2302853049382383</c:v>
                </c:pt>
                <c:pt idx="56">
                  <c:v>1.5181510594286629</c:v>
                </c:pt>
                <c:pt idx="57">
                  <c:v>1.8456104403030507</c:v>
                </c:pt>
                <c:pt idx="58">
                  <c:v>1.5127787003199316</c:v>
                </c:pt>
                <c:pt idx="59">
                  <c:v>0.1089137175681136</c:v>
                </c:pt>
                <c:pt idx="60">
                  <c:v>0.69741106444665923</c:v>
                </c:pt>
                <c:pt idx="61">
                  <c:v>4.0216212648321452</c:v>
                </c:pt>
                <c:pt idx="62">
                  <c:v>4.5104678263368099</c:v>
                </c:pt>
                <c:pt idx="63">
                  <c:v>5.4067034954582125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9EB-4279-8D06-D66FDBD48F67}"/>
            </c:ext>
          </c:extLst>
        </c:ser>
        <c:ser>
          <c:idx val="6"/>
          <c:order val="6"/>
          <c:tx>
            <c:strRef>
              <c:f>'pivot times'!$H$3:$H$7</c:f>
              <c:strCache>
                <c:ptCount val="1"/>
                <c:pt idx="0">
                  <c:v>e1 - 10000 - 100000 - Avg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times'!$H$8:$H$71</c:f>
              <c:numCache>
                <c:formatCode>#,##0.00</c:formatCode>
                <c:ptCount val="64"/>
                <c:pt idx="0">
                  <c:v>186.70297818181817</c:v>
                </c:pt>
                <c:pt idx="1">
                  <c:v>93.358230181818186</c:v>
                </c:pt>
                <c:pt idx="2">
                  <c:v>61.60287390909091</c:v>
                </c:pt>
                <c:pt idx="3">
                  <c:v>47.764747636363637</c:v>
                </c:pt>
                <c:pt idx="4">
                  <c:v>37.228402090909093</c:v>
                </c:pt>
                <c:pt idx="5">
                  <c:v>31.10145390909091</c:v>
                </c:pt>
                <c:pt idx="6">
                  <c:v>26.99956781818182</c:v>
                </c:pt>
                <c:pt idx="7">
                  <c:v>23.857052599999999</c:v>
                </c:pt>
                <c:pt idx="8">
                  <c:v>21.046355900000002</c:v>
                </c:pt>
                <c:pt idx="9">
                  <c:v>19.367362500000002</c:v>
                </c:pt>
                <c:pt idx="10">
                  <c:v>17.3222205</c:v>
                </c:pt>
                <c:pt idx="11">
                  <c:v>16.0317729</c:v>
                </c:pt>
                <c:pt idx="12">
                  <c:v>17.419607899999995</c:v>
                </c:pt>
                <c:pt idx="13">
                  <c:v>13.811161200000001</c:v>
                </c:pt>
                <c:pt idx="14">
                  <c:v>13.084569800000001</c:v>
                </c:pt>
                <c:pt idx="15">
                  <c:v>12.3827286</c:v>
                </c:pt>
                <c:pt idx="16">
                  <c:v>11.7457557</c:v>
                </c:pt>
                <c:pt idx="17">
                  <c:v>11.1533949</c:v>
                </c:pt>
                <c:pt idx="18">
                  <c:v>11.082065999999999</c:v>
                </c:pt>
                <c:pt idx="19">
                  <c:v>10.817027444444442</c:v>
                </c:pt>
                <c:pt idx="20">
                  <c:v>10.752239777777779</c:v>
                </c:pt>
                <c:pt idx="21">
                  <c:v>9.3728244444444435</c:v>
                </c:pt>
                <c:pt idx="22">
                  <c:v>9.1605132222222228</c:v>
                </c:pt>
                <c:pt idx="23">
                  <c:v>8.9354818888888889</c:v>
                </c:pt>
                <c:pt idx="24">
                  <c:v>8.4959174444444443</c:v>
                </c:pt>
                <c:pt idx="25">
                  <c:v>8.3256656666666657</c:v>
                </c:pt>
                <c:pt idx="26">
                  <c:v>8.0086700000000022</c:v>
                </c:pt>
                <c:pt idx="27">
                  <c:v>7.6902833333333342</c:v>
                </c:pt>
                <c:pt idx="28">
                  <c:v>8.5854953333333341</c:v>
                </c:pt>
                <c:pt idx="29">
                  <c:v>7.2940763333333329</c:v>
                </c:pt>
                <c:pt idx="30">
                  <c:v>7.2265201111111104</c:v>
                </c:pt>
                <c:pt idx="31">
                  <c:v>7.1015181111111119</c:v>
                </c:pt>
                <c:pt idx="32">
                  <c:v>6.9106411111111106</c:v>
                </c:pt>
                <c:pt idx="33">
                  <c:v>7.7414967777777788</c:v>
                </c:pt>
                <c:pt idx="34">
                  <c:v>7.0453129999999984</c:v>
                </c:pt>
                <c:pt idx="35">
                  <c:v>6.5453429999999999</c:v>
                </c:pt>
                <c:pt idx="36">
                  <c:v>6.3718076666666654</c:v>
                </c:pt>
                <c:pt idx="37">
                  <c:v>6.3473785555555544</c:v>
                </c:pt>
                <c:pt idx="38">
                  <c:v>6.2660485999999995</c:v>
                </c:pt>
                <c:pt idx="39">
                  <c:v>6.0271618</c:v>
                </c:pt>
                <c:pt idx="40">
                  <c:v>6.1193129000000006</c:v>
                </c:pt>
                <c:pt idx="41">
                  <c:v>7.7228222000000004</c:v>
                </c:pt>
                <c:pt idx="42">
                  <c:v>6.0439132000000004</c:v>
                </c:pt>
                <c:pt idx="43">
                  <c:v>5.7893547999999999</c:v>
                </c:pt>
                <c:pt idx="44">
                  <c:v>5.7430013999999998</c:v>
                </c:pt>
                <c:pt idx="45">
                  <c:v>5.7503392000000009</c:v>
                </c:pt>
                <c:pt idx="46">
                  <c:v>5.5868596999999998</c:v>
                </c:pt>
                <c:pt idx="47">
                  <c:v>5.6301132999999997</c:v>
                </c:pt>
                <c:pt idx="48">
                  <c:v>5.7318926000000001</c:v>
                </c:pt>
                <c:pt idx="49">
                  <c:v>5.4394491</c:v>
                </c:pt>
                <c:pt idx="50">
                  <c:v>5.5158591999999995</c:v>
                </c:pt>
                <c:pt idx="51">
                  <c:v>5.6543715999999993</c:v>
                </c:pt>
                <c:pt idx="52">
                  <c:v>5.3742523000000002</c:v>
                </c:pt>
                <c:pt idx="53">
                  <c:v>5.240970299999999</c:v>
                </c:pt>
                <c:pt idx="54">
                  <c:v>5.3430847000000004</c:v>
                </c:pt>
                <c:pt idx="55">
                  <c:v>5.1407958999999996</c:v>
                </c:pt>
                <c:pt idx="56">
                  <c:v>5.2372234000000004</c:v>
                </c:pt>
                <c:pt idx="57">
                  <c:v>4.6564570999999999</c:v>
                </c:pt>
                <c:pt idx="58">
                  <c:v>4.7203236000000004</c:v>
                </c:pt>
                <c:pt idx="59">
                  <c:v>4.7047027999999997</c:v>
                </c:pt>
                <c:pt idx="60">
                  <c:v>4.5789027999999998</c:v>
                </c:pt>
                <c:pt idx="61">
                  <c:v>4.4711412999999993</c:v>
                </c:pt>
                <c:pt idx="62">
                  <c:v>4.4648897999999999</c:v>
                </c:pt>
                <c:pt idx="63">
                  <c:v>4.4790267999999998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9EB-4279-8D06-D66FDBD48F67}"/>
            </c:ext>
          </c:extLst>
        </c:ser>
        <c:ser>
          <c:idx val="7"/>
          <c:order val="7"/>
          <c:tx>
            <c:strRef>
              <c:f>'pivot times'!$I$3:$I$7</c:f>
              <c:strCache>
                <c:ptCount val="1"/>
                <c:pt idx="0">
                  <c:v>e1 - 10000 - 100000 - StdDevp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times'!$I$8:$I$71</c:f>
              <c:numCache>
                <c:formatCode>General</c:formatCode>
                <c:ptCount val="64"/>
                <c:pt idx="0">
                  <c:v>0.45532179517951776</c:v>
                </c:pt>
                <c:pt idx="1">
                  <c:v>1.2779314658038963</c:v>
                </c:pt>
                <c:pt idx="2">
                  <c:v>0.58566605859746601</c:v>
                </c:pt>
                <c:pt idx="3">
                  <c:v>3.3791517289707906</c:v>
                </c:pt>
                <c:pt idx="4">
                  <c:v>0.28987238845378277</c:v>
                </c:pt>
                <c:pt idx="5">
                  <c:v>0.31760202715984842</c:v>
                </c:pt>
                <c:pt idx="6">
                  <c:v>0.58991741324496838</c:v>
                </c:pt>
                <c:pt idx="7">
                  <c:v>1.0042384641038213</c:v>
                </c:pt>
                <c:pt idx="8">
                  <c:v>0.42661476315995334</c:v>
                </c:pt>
                <c:pt idx="9">
                  <c:v>1.3987286580103699</c:v>
                </c:pt>
                <c:pt idx="10">
                  <c:v>0.19925598916133511</c:v>
                </c:pt>
                <c:pt idx="11">
                  <c:v>0.49322697109571573</c:v>
                </c:pt>
                <c:pt idx="12">
                  <c:v>7.9460726350215278</c:v>
                </c:pt>
                <c:pt idx="13">
                  <c:v>0.14816777037706197</c:v>
                </c:pt>
                <c:pt idx="14">
                  <c:v>0.42163983678132028</c:v>
                </c:pt>
                <c:pt idx="15">
                  <c:v>0.17102678362132523</c:v>
                </c:pt>
                <c:pt idx="16">
                  <c:v>0.15584168416068192</c:v>
                </c:pt>
                <c:pt idx="17">
                  <c:v>0.1108857938126307</c:v>
                </c:pt>
                <c:pt idx="18">
                  <c:v>1.2805894741982884</c:v>
                </c:pt>
                <c:pt idx="19">
                  <c:v>2.0326970579339143</c:v>
                </c:pt>
                <c:pt idx="20">
                  <c:v>2.962358015434468</c:v>
                </c:pt>
                <c:pt idx="21">
                  <c:v>0.15586539373956221</c:v>
                </c:pt>
                <c:pt idx="22">
                  <c:v>0.30755567457431171</c:v>
                </c:pt>
                <c:pt idx="23">
                  <c:v>0.54736769623218984</c:v>
                </c:pt>
                <c:pt idx="24">
                  <c:v>0.19575456798989616</c:v>
                </c:pt>
                <c:pt idx="25">
                  <c:v>0.32159809416932755</c:v>
                </c:pt>
                <c:pt idx="26">
                  <c:v>0.14580840391409636</c:v>
                </c:pt>
                <c:pt idx="27">
                  <c:v>0.11412169626709792</c:v>
                </c:pt>
                <c:pt idx="28">
                  <c:v>3.2284394313952327</c:v>
                </c:pt>
                <c:pt idx="29">
                  <c:v>0.20530185275724544</c:v>
                </c:pt>
                <c:pt idx="30">
                  <c:v>0.16143676633452952</c:v>
                </c:pt>
                <c:pt idx="31">
                  <c:v>0.19053795345834407</c:v>
                </c:pt>
                <c:pt idx="32">
                  <c:v>0.16269524228477839</c:v>
                </c:pt>
                <c:pt idx="33">
                  <c:v>3.0485495572849342</c:v>
                </c:pt>
                <c:pt idx="34">
                  <c:v>1.1073830643128082</c:v>
                </c:pt>
                <c:pt idx="35">
                  <c:v>0.14204204036692983</c:v>
                </c:pt>
                <c:pt idx="36">
                  <c:v>0.12503887851830384</c:v>
                </c:pt>
                <c:pt idx="37">
                  <c:v>0.2107003124984107</c:v>
                </c:pt>
                <c:pt idx="38">
                  <c:v>0.29647756038297718</c:v>
                </c:pt>
                <c:pt idx="39">
                  <c:v>8.7756818016340138E-2</c:v>
                </c:pt>
                <c:pt idx="40">
                  <c:v>0.49191286895412267</c:v>
                </c:pt>
                <c:pt idx="41">
                  <c:v>5.4706641931121647</c:v>
                </c:pt>
                <c:pt idx="42">
                  <c:v>0.69134220463498586</c:v>
                </c:pt>
                <c:pt idx="43">
                  <c:v>0.23966683812192413</c:v>
                </c:pt>
                <c:pt idx="44">
                  <c:v>0.13113899097536516</c:v>
                </c:pt>
                <c:pt idx="45">
                  <c:v>0.16546390279259388</c:v>
                </c:pt>
                <c:pt idx="46">
                  <c:v>0.3397299843004894</c:v>
                </c:pt>
                <c:pt idx="47">
                  <c:v>0.18975253810007162</c:v>
                </c:pt>
                <c:pt idx="48">
                  <c:v>0.60216012640296923</c:v>
                </c:pt>
                <c:pt idx="49">
                  <c:v>0.26203196978743615</c:v>
                </c:pt>
                <c:pt idx="50">
                  <c:v>0.17527769040859445</c:v>
                </c:pt>
                <c:pt idx="51">
                  <c:v>0.72876798328717041</c:v>
                </c:pt>
                <c:pt idx="52">
                  <c:v>0.21349810623939527</c:v>
                </c:pt>
                <c:pt idx="53">
                  <c:v>0.19977194135116991</c:v>
                </c:pt>
                <c:pt idx="54">
                  <c:v>0.16160056217354307</c:v>
                </c:pt>
                <c:pt idx="55">
                  <c:v>0.18117762179003427</c:v>
                </c:pt>
                <c:pt idx="56">
                  <c:v>0.26030338352476157</c:v>
                </c:pt>
                <c:pt idx="57">
                  <c:v>0.21573456413400277</c:v>
                </c:pt>
                <c:pt idx="58">
                  <c:v>0.30003927489487103</c:v>
                </c:pt>
                <c:pt idx="59">
                  <c:v>0.42435656339163436</c:v>
                </c:pt>
                <c:pt idx="60">
                  <c:v>0.18365811923125144</c:v>
                </c:pt>
                <c:pt idx="61">
                  <c:v>0.11030103690000974</c:v>
                </c:pt>
                <c:pt idx="62">
                  <c:v>0.15355349157851772</c:v>
                </c:pt>
                <c:pt idx="63">
                  <c:v>7.2067393042639372E-2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9EB-4279-8D06-D66FDBD48F67}"/>
            </c:ext>
          </c:extLst>
        </c:ser>
        <c:ser>
          <c:idx val="8"/>
          <c:order val="8"/>
          <c:tx>
            <c:strRef>
              <c:f>'pivot times'!$J$3:$J$7</c:f>
              <c:strCache>
                <c:ptCount val="1"/>
                <c:pt idx="0">
                  <c:v>e2 - 10000 - 100000 - Avg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times'!$J$8:$J$71</c:f>
              <c:numCache>
                <c:formatCode>#,##0.00</c:formatCode>
                <c:ptCount val="64"/>
                <c:pt idx="0">
                  <c:v>237.45504600000001</c:v>
                </c:pt>
                <c:pt idx="1">
                  <c:v>237.94293999999999</c:v>
                </c:pt>
                <c:pt idx="2">
                  <c:v>237.25687300000001</c:v>
                </c:pt>
                <c:pt idx="3">
                  <c:v>236.26881299999999</c:v>
                </c:pt>
                <c:pt idx="4">
                  <c:v>237.97830999999999</c:v>
                </c:pt>
                <c:pt idx="5">
                  <c:v>238.389275</c:v>
                </c:pt>
                <c:pt idx="6">
                  <c:v>238.61469399999999</c:v>
                </c:pt>
                <c:pt idx="7">
                  <c:v>239.07690400000001</c:v>
                </c:pt>
                <c:pt idx="8">
                  <c:v>238.04522800000001</c:v>
                </c:pt>
                <c:pt idx="9">
                  <c:v>238.77148199999999</c:v>
                </c:pt>
                <c:pt idx="10">
                  <c:v>238.109275</c:v>
                </c:pt>
                <c:pt idx="11">
                  <c:v>238.66398699999999</c:v>
                </c:pt>
                <c:pt idx="12">
                  <c:v>238.32859999999999</c:v>
                </c:pt>
                <c:pt idx="13">
                  <c:v>237.93564499999999</c:v>
                </c:pt>
                <c:pt idx="14">
                  <c:v>238.13283999999999</c:v>
                </c:pt>
                <c:pt idx="15">
                  <c:v>238.040829</c:v>
                </c:pt>
                <c:pt idx="16">
                  <c:v>238.11077800000001</c:v>
                </c:pt>
                <c:pt idx="17">
                  <c:v>238.03760299999999</c:v>
                </c:pt>
                <c:pt idx="18">
                  <c:v>238.047867</c:v>
                </c:pt>
                <c:pt idx="19">
                  <c:v>238.02661499999999</c:v>
                </c:pt>
                <c:pt idx="20">
                  <c:v>238.57724899999999</c:v>
                </c:pt>
                <c:pt idx="21">
                  <c:v>238.05743000000001</c:v>
                </c:pt>
                <c:pt idx="22">
                  <c:v>238.005641</c:v>
                </c:pt>
                <c:pt idx="23">
                  <c:v>238.10738799999999</c:v>
                </c:pt>
                <c:pt idx="24">
                  <c:v>238.699836</c:v>
                </c:pt>
                <c:pt idx="25">
                  <c:v>238.03627900000001</c:v>
                </c:pt>
                <c:pt idx="26">
                  <c:v>238.10717700000001</c:v>
                </c:pt>
                <c:pt idx="27">
                  <c:v>238.04343900000001</c:v>
                </c:pt>
                <c:pt idx="28">
                  <c:v>238.085859</c:v>
                </c:pt>
                <c:pt idx="37">
                  <c:v>239.06594899999999</c:v>
                </c:pt>
                <c:pt idx="38">
                  <c:v>239.7475</c:v>
                </c:pt>
                <c:pt idx="39">
                  <c:v>240.16641300000001</c:v>
                </c:pt>
                <c:pt idx="40">
                  <c:v>240.72581</c:v>
                </c:pt>
                <c:pt idx="41">
                  <c:v>242.56545299999999</c:v>
                </c:pt>
                <c:pt idx="42">
                  <c:v>244.32760400000001</c:v>
                </c:pt>
                <c:pt idx="43">
                  <c:v>245.51754</c:v>
                </c:pt>
                <c:pt idx="44">
                  <c:v>247.02667600000001</c:v>
                </c:pt>
                <c:pt idx="45">
                  <c:v>248.76668100000001</c:v>
                </c:pt>
                <c:pt idx="46">
                  <c:v>249.71161499999999</c:v>
                </c:pt>
                <c:pt idx="47">
                  <c:v>253.84676999999999</c:v>
                </c:pt>
                <c:pt idx="48">
                  <c:v>252.48874000000001</c:v>
                </c:pt>
                <c:pt idx="49">
                  <c:v>254.01314400000001</c:v>
                </c:pt>
                <c:pt idx="50">
                  <c:v>254.54146399999999</c:v>
                </c:pt>
                <c:pt idx="51">
                  <c:v>255.768068</c:v>
                </c:pt>
                <c:pt idx="52">
                  <c:v>257.37214399999999</c:v>
                </c:pt>
                <c:pt idx="53">
                  <c:v>258.776657</c:v>
                </c:pt>
                <c:pt idx="54">
                  <c:v>259.66794299999998</c:v>
                </c:pt>
                <c:pt idx="55">
                  <c:v>260.41439400000002</c:v>
                </c:pt>
                <c:pt idx="56">
                  <c:v>262.00401199999999</c:v>
                </c:pt>
                <c:pt idx="57">
                  <c:v>262.09867000000003</c:v>
                </c:pt>
                <c:pt idx="58">
                  <c:v>262.29516100000001</c:v>
                </c:pt>
                <c:pt idx="59">
                  <c:v>264.03637500000002</c:v>
                </c:pt>
                <c:pt idx="60">
                  <c:v>264.360118</c:v>
                </c:pt>
                <c:pt idx="61">
                  <c:v>266.08363700000001</c:v>
                </c:pt>
                <c:pt idx="62">
                  <c:v>267.47142600000001</c:v>
                </c:pt>
                <c:pt idx="63">
                  <c:v>265.22621099999998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9EB-4279-8D06-D66FDBD48F67}"/>
            </c:ext>
          </c:extLst>
        </c:ser>
        <c:ser>
          <c:idx val="9"/>
          <c:order val="9"/>
          <c:tx>
            <c:strRef>
              <c:f>'pivot times'!$K$3:$K$7</c:f>
              <c:strCache>
                <c:ptCount val="1"/>
                <c:pt idx="0">
                  <c:v>e2 - 10000 - 100000 - StdDevp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times'!$K$8:$K$71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9EB-4279-8D06-D66FDBD48F67}"/>
            </c:ext>
          </c:extLst>
        </c:ser>
        <c:ser>
          <c:idx val="10"/>
          <c:order val="10"/>
          <c:tx>
            <c:strRef>
              <c:f>'pivot times'!$L$3:$L$7</c:f>
              <c:strCache>
                <c:ptCount val="1"/>
                <c:pt idx="0">
                  <c:v>e3 - 10000 - 100000 - Avg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times'!$L$8:$L$71</c:f>
              <c:numCache>
                <c:formatCode>#,##0.00</c:formatCode>
                <c:ptCount val="64"/>
                <c:pt idx="0">
                  <c:v>257.33370055555554</c:v>
                </c:pt>
                <c:pt idx="1">
                  <c:v>127.96814633333332</c:v>
                </c:pt>
                <c:pt idx="2">
                  <c:v>84.832680222222223</c:v>
                </c:pt>
                <c:pt idx="3">
                  <c:v>63.871343111111123</c:v>
                </c:pt>
                <c:pt idx="4">
                  <c:v>51.328108555555559</c:v>
                </c:pt>
                <c:pt idx="5">
                  <c:v>42.793603888888889</c:v>
                </c:pt>
                <c:pt idx="6">
                  <c:v>36.840479222222228</c:v>
                </c:pt>
                <c:pt idx="7">
                  <c:v>32.44229266666666</c:v>
                </c:pt>
                <c:pt idx="8">
                  <c:v>28.698818333333335</c:v>
                </c:pt>
                <c:pt idx="9">
                  <c:v>25.881118555555556</c:v>
                </c:pt>
                <c:pt idx="10">
                  <c:v>23.59222477777778</c:v>
                </c:pt>
                <c:pt idx="11">
                  <c:v>21.735098333333337</c:v>
                </c:pt>
                <c:pt idx="12">
                  <c:v>20.13433511111111</c:v>
                </c:pt>
                <c:pt idx="13">
                  <c:v>18.81157288888889</c:v>
                </c:pt>
                <c:pt idx="14">
                  <c:v>17.609338999999999</c:v>
                </c:pt>
                <c:pt idx="15">
                  <c:v>16.720352111111108</c:v>
                </c:pt>
                <c:pt idx="16">
                  <c:v>15.872128</c:v>
                </c:pt>
                <c:pt idx="17">
                  <c:v>14.982506777777777</c:v>
                </c:pt>
                <c:pt idx="18">
                  <c:v>14.423680666666668</c:v>
                </c:pt>
                <c:pt idx="19">
                  <c:v>13.685886999999999</c:v>
                </c:pt>
                <c:pt idx="20">
                  <c:v>13.150051444444445</c:v>
                </c:pt>
                <c:pt idx="21">
                  <c:v>12.559986333333333</c:v>
                </c:pt>
                <c:pt idx="22">
                  <c:v>12.098158777777776</c:v>
                </c:pt>
                <c:pt idx="23">
                  <c:v>11.64647877777778</c:v>
                </c:pt>
                <c:pt idx="24">
                  <c:v>11.311146222222222</c:v>
                </c:pt>
                <c:pt idx="25">
                  <c:v>10.886589222222222</c:v>
                </c:pt>
                <c:pt idx="26">
                  <c:v>10.624217888888889</c:v>
                </c:pt>
                <c:pt idx="27">
                  <c:v>10.220824333333333</c:v>
                </c:pt>
                <c:pt idx="28">
                  <c:v>9.9667835555555566</c:v>
                </c:pt>
                <c:pt idx="29">
                  <c:v>9.7024673333333329</c:v>
                </c:pt>
                <c:pt idx="30">
                  <c:v>9.4690637777777784</c:v>
                </c:pt>
                <c:pt idx="31">
                  <c:v>9.265795555555556</c:v>
                </c:pt>
                <c:pt idx="32">
                  <c:v>8.9812408888888893</c:v>
                </c:pt>
                <c:pt idx="33">
                  <c:v>8.6911544444444448</c:v>
                </c:pt>
                <c:pt idx="34">
                  <c:v>8.5197528888888883</c:v>
                </c:pt>
                <c:pt idx="35">
                  <c:v>8.2949735555555559</c:v>
                </c:pt>
                <c:pt idx="36">
                  <c:v>8.1529084444444422</c:v>
                </c:pt>
                <c:pt idx="37">
                  <c:v>8.1039763333333319</c:v>
                </c:pt>
                <c:pt idx="38">
                  <c:v>7.8428461111111103</c:v>
                </c:pt>
                <c:pt idx="39">
                  <c:v>7.697505333333333</c:v>
                </c:pt>
                <c:pt idx="40">
                  <c:v>7.5504254444444445</c:v>
                </c:pt>
                <c:pt idx="41">
                  <c:v>7.3663444444444446</c:v>
                </c:pt>
                <c:pt idx="42">
                  <c:v>7.3092417777777774</c:v>
                </c:pt>
                <c:pt idx="43">
                  <c:v>7.2649463333333335</c:v>
                </c:pt>
                <c:pt idx="44">
                  <c:v>7.1911316666666671</c:v>
                </c:pt>
                <c:pt idx="45">
                  <c:v>7.1716801111111108</c:v>
                </c:pt>
                <c:pt idx="46">
                  <c:v>7.0710124444444444</c:v>
                </c:pt>
                <c:pt idx="47">
                  <c:v>6.9642718888888897</c:v>
                </c:pt>
                <c:pt idx="48">
                  <c:v>6.8549685555555548</c:v>
                </c:pt>
                <c:pt idx="49">
                  <c:v>6.863671222222222</c:v>
                </c:pt>
                <c:pt idx="50">
                  <c:v>6.7459832222222218</c:v>
                </c:pt>
                <c:pt idx="51">
                  <c:v>6.7161915555555565</c:v>
                </c:pt>
                <c:pt idx="52">
                  <c:v>6.7269297777777775</c:v>
                </c:pt>
                <c:pt idx="53">
                  <c:v>6.6826730000000012</c:v>
                </c:pt>
                <c:pt idx="54">
                  <c:v>6.5771869999999995</c:v>
                </c:pt>
                <c:pt idx="55">
                  <c:v>6.6201392222222228</c:v>
                </c:pt>
                <c:pt idx="56">
                  <c:v>6.5113423333333342</c:v>
                </c:pt>
                <c:pt idx="57">
                  <c:v>6.0262875555555544</c:v>
                </c:pt>
                <c:pt idx="58">
                  <c:v>6.0195458888888895</c:v>
                </c:pt>
                <c:pt idx="59">
                  <c:v>5.9171134444444444</c:v>
                </c:pt>
                <c:pt idx="60">
                  <c:v>5.898095333333333</c:v>
                </c:pt>
                <c:pt idx="61">
                  <c:v>5.8538175555555547</c:v>
                </c:pt>
                <c:pt idx="62">
                  <c:v>5.7289712222222224</c:v>
                </c:pt>
                <c:pt idx="63">
                  <c:v>5.7830522222222216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9EB-4279-8D06-D66FDBD48F67}"/>
            </c:ext>
          </c:extLst>
        </c:ser>
        <c:ser>
          <c:idx val="11"/>
          <c:order val="11"/>
          <c:tx>
            <c:strRef>
              <c:f>'pivot times'!$M$3:$M$7</c:f>
              <c:strCache>
                <c:ptCount val="1"/>
                <c:pt idx="0">
                  <c:v>e3 - 10000 - 100000 - StdDevp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times'!$M$8:$M$71</c:f>
              <c:numCache>
                <c:formatCode>General</c:formatCode>
                <c:ptCount val="64"/>
                <c:pt idx="0">
                  <c:v>0.19063801879255948</c:v>
                </c:pt>
                <c:pt idx="1">
                  <c:v>0.14703695325303268</c:v>
                </c:pt>
                <c:pt idx="2">
                  <c:v>4.8780592385327538E-2</c:v>
                </c:pt>
                <c:pt idx="3">
                  <c:v>5.2532994200577297E-2</c:v>
                </c:pt>
                <c:pt idx="4">
                  <c:v>3.6077909057422343E-2</c:v>
                </c:pt>
                <c:pt idx="5">
                  <c:v>0.10073960343085032</c:v>
                </c:pt>
                <c:pt idx="6">
                  <c:v>9.056113153102166E-2</c:v>
                </c:pt>
                <c:pt idx="7">
                  <c:v>0.16145006284296898</c:v>
                </c:pt>
                <c:pt idx="8">
                  <c:v>4.5757573661509003E-2</c:v>
                </c:pt>
                <c:pt idx="9">
                  <c:v>2.7285815085339792E-2</c:v>
                </c:pt>
                <c:pt idx="10">
                  <c:v>2.5598278035031494E-2</c:v>
                </c:pt>
                <c:pt idx="11">
                  <c:v>7.562606448359506E-2</c:v>
                </c:pt>
                <c:pt idx="12">
                  <c:v>4.1158173509889345E-2</c:v>
                </c:pt>
                <c:pt idx="13">
                  <c:v>7.505860765089703E-2</c:v>
                </c:pt>
                <c:pt idx="14">
                  <c:v>2.5512549948085255E-2</c:v>
                </c:pt>
                <c:pt idx="15">
                  <c:v>0.10895420224396762</c:v>
                </c:pt>
                <c:pt idx="16">
                  <c:v>0.16538420989659064</c:v>
                </c:pt>
                <c:pt idx="17">
                  <c:v>8.3959668056695719E-2</c:v>
                </c:pt>
                <c:pt idx="18">
                  <c:v>0.15577385971186006</c:v>
                </c:pt>
                <c:pt idx="19">
                  <c:v>0.13442521986270903</c:v>
                </c:pt>
                <c:pt idx="20">
                  <c:v>0.2024677815493654</c:v>
                </c:pt>
                <c:pt idx="21">
                  <c:v>0.10438926458655709</c:v>
                </c:pt>
                <c:pt idx="22">
                  <c:v>0.16748358594322812</c:v>
                </c:pt>
                <c:pt idx="23">
                  <c:v>0.10949888146129866</c:v>
                </c:pt>
                <c:pt idx="24">
                  <c:v>0.15417436770515425</c:v>
                </c:pt>
                <c:pt idx="25">
                  <c:v>8.1402211494354615E-2</c:v>
                </c:pt>
                <c:pt idx="26">
                  <c:v>0.21150042383009957</c:v>
                </c:pt>
                <c:pt idx="27">
                  <c:v>6.9418264280982661E-2</c:v>
                </c:pt>
                <c:pt idx="28">
                  <c:v>0.10159700815150806</c:v>
                </c:pt>
                <c:pt idx="29">
                  <c:v>0.12668890807982919</c:v>
                </c:pt>
                <c:pt idx="30">
                  <c:v>0.10208993351582513</c:v>
                </c:pt>
                <c:pt idx="31">
                  <c:v>5.2936755223198184E-2</c:v>
                </c:pt>
                <c:pt idx="32">
                  <c:v>0.13486614016494172</c:v>
                </c:pt>
                <c:pt idx="33">
                  <c:v>8.0893371041506013E-2</c:v>
                </c:pt>
                <c:pt idx="34">
                  <c:v>0.17682133219566062</c:v>
                </c:pt>
                <c:pt idx="35">
                  <c:v>0.10119589403726942</c:v>
                </c:pt>
                <c:pt idx="36">
                  <c:v>0.10580507924503252</c:v>
                </c:pt>
                <c:pt idx="37">
                  <c:v>0.25249328757769546</c:v>
                </c:pt>
                <c:pt idx="38">
                  <c:v>5.4650644307371994E-2</c:v>
                </c:pt>
                <c:pt idx="39">
                  <c:v>0.15671595591672388</c:v>
                </c:pt>
                <c:pt idx="40">
                  <c:v>0.14849689823630083</c:v>
                </c:pt>
                <c:pt idx="41">
                  <c:v>0.11580558599667548</c:v>
                </c:pt>
                <c:pt idx="42">
                  <c:v>0.12292256078323262</c:v>
                </c:pt>
                <c:pt idx="43">
                  <c:v>0.14982109185143316</c:v>
                </c:pt>
                <c:pt idx="44">
                  <c:v>0.15682279636439569</c:v>
                </c:pt>
                <c:pt idx="45">
                  <c:v>0.11280849928430864</c:v>
                </c:pt>
                <c:pt idx="46">
                  <c:v>0.17170293689144553</c:v>
                </c:pt>
                <c:pt idx="47">
                  <c:v>0.13159911568380836</c:v>
                </c:pt>
                <c:pt idx="48">
                  <c:v>0.14342160944194052</c:v>
                </c:pt>
                <c:pt idx="49">
                  <c:v>0.17242604789091584</c:v>
                </c:pt>
                <c:pt idx="50">
                  <c:v>0.15029629390920513</c:v>
                </c:pt>
                <c:pt idx="51">
                  <c:v>0.13607999895246331</c:v>
                </c:pt>
                <c:pt idx="52">
                  <c:v>0.18937153333756629</c:v>
                </c:pt>
                <c:pt idx="53">
                  <c:v>0.212585165130972</c:v>
                </c:pt>
                <c:pt idx="54">
                  <c:v>0.20788212219320765</c:v>
                </c:pt>
                <c:pt idx="55">
                  <c:v>0.22909279123570303</c:v>
                </c:pt>
                <c:pt idx="56">
                  <c:v>0.11809658451261713</c:v>
                </c:pt>
                <c:pt idx="57">
                  <c:v>0.22376729598260353</c:v>
                </c:pt>
                <c:pt idx="58">
                  <c:v>0.19888694508714261</c:v>
                </c:pt>
                <c:pt idx="59">
                  <c:v>0.23634408986058142</c:v>
                </c:pt>
                <c:pt idx="60">
                  <c:v>0.220111964422159</c:v>
                </c:pt>
                <c:pt idx="61">
                  <c:v>0.2038269128201895</c:v>
                </c:pt>
                <c:pt idx="62">
                  <c:v>0.16032771472192636</c:v>
                </c:pt>
                <c:pt idx="63">
                  <c:v>0.17177980827391473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9EB-4279-8D06-D66FDBD48F67}"/>
            </c:ext>
          </c:extLst>
        </c:ser>
        <c:ser>
          <c:idx val="12"/>
          <c:order val="12"/>
          <c:tx>
            <c:strRef>
              <c:f>'pivot times'!$N$3:$N$7</c:f>
              <c:strCache>
                <c:ptCount val="1"/>
                <c:pt idx="0">
                  <c:v>i - 10000 - 0 - 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times'!$N$8:$N$71</c:f>
              <c:numCache>
                <c:formatCode>#,##0.00</c:formatCode>
                <c:ptCount val="64"/>
                <c:pt idx="0">
                  <c:v>3.4385683999999999</c:v>
                </c:pt>
                <c:pt idx="1">
                  <c:v>1.9700338000000002</c:v>
                </c:pt>
                <c:pt idx="2">
                  <c:v>1.9406254000000001</c:v>
                </c:pt>
                <c:pt idx="3">
                  <c:v>1.5664893999999998</c:v>
                </c:pt>
                <c:pt idx="4">
                  <c:v>1.4988050000000002</c:v>
                </c:pt>
                <c:pt idx="5">
                  <c:v>1.4457850000000001</c:v>
                </c:pt>
                <c:pt idx="6">
                  <c:v>1.407572</c:v>
                </c:pt>
                <c:pt idx="7">
                  <c:v>1.3953887999999999</c:v>
                </c:pt>
                <c:pt idx="8">
                  <c:v>1.3836285999999998</c:v>
                </c:pt>
                <c:pt idx="9">
                  <c:v>1.3677759999999999</c:v>
                </c:pt>
                <c:pt idx="10">
                  <c:v>1.3609943999999998</c:v>
                </c:pt>
                <c:pt idx="11">
                  <c:v>1.3572842000000001</c:v>
                </c:pt>
                <c:pt idx="12">
                  <c:v>1.3692688</c:v>
                </c:pt>
                <c:pt idx="13">
                  <c:v>1.3647567999999999</c:v>
                </c:pt>
                <c:pt idx="14">
                  <c:v>1.3514324000000002</c:v>
                </c:pt>
                <c:pt idx="15">
                  <c:v>1.3701642000000001</c:v>
                </c:pt>
                <c:pt idx="16">
                  <c:v>1.3659116</c:v>
                </c:pt>
                <c:pt idx="17">
                  <c:v>1.385859</c:v>
                </c:pt>
                <c:pt idx="18">
                  <c:v>1.3954777999999999</c:v>
                </c:pt>
                <c:pt idx="19">
                  <c:v>1.3702748</c:v>
                </c:pt>
                <c:pt idx="20">
                  <c:v>1.4418131999999999</c:v>
                </c:pt>
                <c:pt idx="21">
                  <c:v>1.3926908</c:v>
                </c:pt>
                <c:pt idx="22">
                  <c:v>1.4424054000000002</c:v>
                </c:pt>
                <c:pt idx="23">
                  <c:v>3.4683098000000001</c:v>
                </c:pt>
                <c:pt idx="24">
                  <c:v>1.4170231999999998</c:v>
                </c:pt>
                <c:pt idx="25">
                  <c:v>1.4153328000000001</c:v>
                </c:pt>
                <c:pt idx="26">
                  <c:v>1.4387745999999999</c:v>
                </c:pt>
                <c:pt idx="27">
                  <c:v>5.6686209999999999</c:v>
                </c:pt>
                <c:pt idx="28">
                  <c:v>1.4513818000000001</c:v>
                </c:pt>
                <c:pt idx="29">
                  <c:v>62.1702814</c:v>
                </c:pt>
                <c:pt idx="30">
                  <c:v>1.4879520000000002</c:v>
                </c:pt>
                <c:pt idx="31">
                  <c:v>1.4919582</c:v>
                </c:pt>
                <c:pt idx="32">
                  <c:v>1.5200165999999999</c:v>
                </c:pt>
                <c:pt idx="33">
                  <c:v>1.4701122000000002</c:v>
                </c:pt>
                <c:pt idx="34">
                  <c:v>1.5460486</c:v>
                </c:pt>
                <c:pt idx="35">
                  <c:v>2.9156059999999999</c:v>
                </c:pt>
                <c:pt idx="36">
                  <c:v>1.5050421999999997</c:v>
                </c:pt>
                <c:pt idx="37">
                  <c:v>1.5310216000000001</c:v>
                </c:pt>
                <c:pt idx="38">
                  <c:v>1.6020316000000001</c:v>
                </c:pt>
                <c:pt idx="39">
                  <c:v>1.5592615999999999</c:v>
                </c:pt>
                <c:pt idx="40">
                  <c:v>1.6434785999999999</c:v>
                </c:pt>
                <c:pt idx="41">
                  <c:v>17.377913200000002</c:v>
                </c:pt>
                <c:pt idx="42">
                  <c:v>1.5794250000000001</c:v>
                </c:pt>
                <c:pt idx="43">
                  <c:v>2.9826762000000002</c:v>
                </c:pt>
                <c:pt idx="44">
                  <c:v>1.5686882</c:v>
                </c:pt>
                <c:pt idx="45">
                  <c:v>1.695457</c:v>
                </c:pt>
                <c:pt idx="46">
                  <c:v>3.1040900000000002</c:v>
                </c:pt>
                <c:pt idx="47">
                  <c:v>3.3395464000000006</c:v>
                </c:pt>
                <c:pt idx="48">
                  <c:v>9.4954938000000002</c:v>
                </c:pt>
                <c:pt idx="49">
                  <c:v>1.7505656000000003</c:v>
                </c:pt>
                <c:pt idx="50">
                  <c:v>1.7757187999999999</c:v>
                </c:pt>
                <c:pt idx="51">
                  <c:v>1.8381143999999998</c:v>
                </c:pt>
                <c:pt idx="52">
                  <c:v>1.8412011999999998</c:v>
                </c:pt>
                <c:pt idx="53">
                  <c:v>1.8011392000000002</c:v>
                </c:pt>
                <c:pt idx="54">
                  <c:v>1.8989406000000002</c:v>
                </c:pt>
                <c:pt idx="55">
                  <c:v>1.8680858</c:v>
                </c:pt>
                <c:pt idx="56">
                  <c:v>2.9813141999999999</c:v>
                </c:pt>
                <c:pt idx="57">
                  <c:v>2.8846259999999999</c:v>
                </c:pt>
                <c:pt idx="58">
                  <c:v>1.430677</c:v>
                </c:pt>
                <c:pt idx="59">
                  <c:v>1.4176936</c:v>
                </c:pt>
                <c:pt idx="60">
                  <c:v>1.4400452000000001</c:v>
                </c:pt>
                <c:pt idx="61">
                  <c:v>1.5861912</c:v>
                </c:pt>
                <c:pt idx="62">
                  <c:v>1.4011672000000002</c:v>
                </c:pt>
                <c:pt idx="63">
                  <c:v>1.396884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9EB-4279-8D06-D66FDBD48F67}"/>
            </c:ext>
          </c:extLst>
        </c:ser>
        <c:ser>
          <c:idx val="13"/>
          <c:order val="13"/>
          <c:tx>
            <c:strRef>
              <c:f>'pivot times'!$O$3:$O$7</c:f>
              <c:strCache>
                <c:ptCount val="1"/>
                <c:pt idx="0">
                  <c:v>i - 10000 - 0 - StdDevp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times'!$O$8:$O$71</c:f>
              <c:numCache>
                <c:formatCode>General</c:formatCode>
                <c:ptCount val="64"/>
                <c:pt idx="0">
                  <c:v>0.92734843136818867</c:v>
                </c:pt>
                <c:pt idx="1">
                  <c:v>2.4518132933786768E-2</c:v>
                </c:pt>
                <c:pt idx="2">
                  <c:v>0.46729505514892838</c:v>
                </c:pt>
                <c:pt idx="3">
                  <c:v>1.4006883587734489E-2</c:v>
                </c:pt>
                <c:pt idx="4">
                  <c:v>1.40346349863326E-2</c:v>
                </c:pt>
                <c:pt idx="5">
                  <c:v>8.7286575141788877E-3</c:v>
                </c:pt>
                <c:pt idx="6">
                  <c:v>4.3177336648072811E-3</c:v>
                </c:pt>
                <c:pt idx="7">
                  <c:v>2.531862350119248E-3</c:v>
                </c:pt>
                <c:pt idx="8">
                  <c:v>7.0824368292679461E-3</c:v>
                </c:pt>
                <c:pt idx="9">
                  <c:v>9.7296724302555846E-3</c:v>
                </c:pt>
                <c:pt idx="10">
                  <c:v>1.1470367397797663E-2</c:v>
                </c:pt>
                <c:pt idx="11">
                  <c:v>5.8231784241885888E-3</c:v>
                </c:pt>
                <c:pt idx="12">
                  <c:v>2.9799723987978144E-2</c:v>
                </c:pt>
                <c:pt idx="13">
                  <c:v>9.0832474677268078E-3</c:v>
                </c:pt>
                <c:pt idx="14">
                  <c:v>1.4805088998033407E-2</c:v>
                </c:pt>
                <c:pt idx="15">
                  <c:v>1.9907111848780558E-2</c:v>
                </c:pt>
                <c:pt idx="16">
                  <c:v>1.5794326229398019E-2</c:v>
                </c:pt>
                <c:pt idx="17">
                  <c:v>1.0752242780006683E-2</c:v>
                </c:pt>
                <c:pt idx="18">
                  <c:v>1.8946861126849627E-2</c:v>
                </c:pt>
                <c:pt idx="19">
                  <c:v>1.8388634374533405E-2</c:v>
                </c:pt>
                <c:pt idx="20">
                  <c:v>6.2110048998210557E-2</c:v>
                </c:pt>
                <c:pt idx="21">
                  <c:v>2.077434147596947E-2</c:v>
                </c:pt>
                <c:pt idx="22">
                  <c:v>8.8588515401488072E-2</c:v>
                </c:pt>
                <c:pt idx="23">
                  <c:v>4.1499720997968854</c:v>
                </c:pt>
                <c:pt idx="24">
                  <c:v>2.0686201511158766E-2</c:v>
                </c:pt>
                <c:pt idx="25">
                  <c:v>1.6579282992946434E-2</c:v>
                </c:pt>
                <c:pt idx="26">
                  <c:v>7.295752384394398E-2</c:v>
                </c:pt>
                <c:pt idx="27">
                  <c:v>8.3551162770963749</c:v>
                </c:pt>
                <c:pt idx="28">
                  <c:v>3.9866547682983554E-2</c:v>
                </c:pt>
                <c:pt idx="29">
                  <c:v>121.46969377220069</c:v>
                </c:pt>
                <c:pt idx="30">
                  <c:v>8.991982884769896E-2</c:v>
                </c:pt>
                <c:pt idx="31">
                  <c:v>4.9662956800416436E-2</c:v>
                </c:pt>
                <c:pt idx="32">
                  <c:v>6.7700659771082264E-2</c:v>
                </c:pt>
                <c:pt idx="33">
                  <c:v>4.4803983302377094E-2</c:v>
                </c:pt>
                <c:pt idx="34">
                  <c:v>7.9550953009003056E-2</c:v>
                </c:pt>
                <c:pt idx="35">
                  <c:v>2.7997799233129022</c:v>
                </c:pt>
                <c:pt idx="36">
                  <c:v>4.9208005191842728E-2</c:v>
                </c:pt>
                <c:pt idx="37">
                  <c:v>6.0159216659124104E-2</c:v>
                </c:pt>
                <c:pt idx="38">
                  <c:v>7.1517396942559444E-2</c:v>
                </c:pt>
                <c:pt idx="39">
                  <c:v>7.8916984660082165E-2</c:v>
                </c:pt>
                <c:pt idx="40">
                  <c:v>5.0163492352905112E-2</c:v>
                </c:pt>
                <c:pt idx="41">
                  <c:v>31.461185851501202</c:v>
                </c:pt>
                <c:pt idx="42">
                  <c:v>6.6319067795014924E-2</c:v>
                </c:pt>
                <c:pt idx="43">
                  <c:v>2.7058051245293617</c:v>
                </c:pt>
                <c:pt idx="44">
                  <c:v>4.2742502488275123E-2</c:v>
                </c:pt>
                <c:pt idx="45">
                  <c:v>8.0978308643733385E-2</c:v>
                </c:pt>
                <c:pt idx="46">
                  <c:v>2.8953641597859154</c:v>
                </c:pt>
                <c:pt idx="47">
                  <c:v>3.0801911021716548</c:v>
                </c:pt>
                <c:pt idx="48">
                  <c:v>15.267231032164533</c:v>
                </c:pt>
                <c:pt idx="49">
                  <c:v>0.12083840062926872</c:v>
                </c:pt>
                <c:pt idx="50">
                  <c:v>0.10692728333854176</c:v>
                </c:pt>
                <c:pt idx="51">
                  <c:v>0.11234081047348901</c:v>
                </c:pt>
                <c:pt idx="52">
                  <c:v>8.7275533734034447E-2</c:v>
                </c:pt>
                <c:pt idx="53">
                  <c:v>0.12265716755314207</c:v>
                </c:pt>
                <c:pt idx="54">
                  <c:v>9.5134420180287407E-2</c:v>
                </c:pt>
                <c:pt idx="55">
                  <c:v>0.17284642942380543</c:v>
                </c:pt>
                <c:pt idx="56">
                  <c:v>2.3530201996106537</c:v>
                </c:pt>
                <c:pt idx="57">
                  <c:v>2.9579925131521878</c:v>
                </c:pt>
                <c:pt idx="58">
                  <c:v>6.6523245335747272E-2</c:v>
                </c:pt>
                <c:pt idx="59">
                  <c:v>4.2473780074766439E-2</c:v>
                </c:pt>
                <c:pt idx="60">
                  <c:v>4.218701785810313E-2</c:v>
                </c:pt>
                <c:pt idx="61">
                  <c:v>0.29927605877878066</c:v>
                </c:pt>
                <c:pt idx="62">
                  <c:v>2.7387142380317323E-2</c:v>
                </c:pt>
                <c:pt idx="63">
                  <c:v>7.9950424389075882E-3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9EB-4279-8D06-D66FDBD48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[scalability_MPI.xlsx]pivot calc!ExecutionTime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calc'!$B$4:$B$7</c:f>
              <c:strCache>
                <c:ptCount val="1"/>
                <c:pt idx="0">
                  <c:v>e0 - 10000 - 1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calc'!$B$8:$B$71</c:f>
              <c:numCache>
                <c:formatCode>#,##0.00</c:formatCode>
                <c:ptCount val="64"/>
                <c:pt idx="37">
                  <c:v>246.81088399999999</c:v>
                </c:pt>
                <c:pt idx="38">
                  <c:v>242.04346000000001</c:v>
                </c:pt>
                <c:pt idx="39">
                  <c:v>242.62232</c:v>
                </c:pt>
                <c:pt idx="40">
                  <c:v>237.09527299999999</c:v>
                </c:pt>
                <c:pt idx="41">
                  <c:v>238.21511000000001</c:v>
                </c:pt>
                <c:pt idx="42">
                  <c:v>239.50436099999999</c:v>
                </c:pt>
                <c:pt idx="43">
                  <c:v>238.37842499999999</c:v>
                </c:pt>
                <c:pt idx="44">
                  <c:v>240.41824600000001</c:v>
                </c:pt>
                <c:pt idx="45">
                  <c:v>240.389419</c:v>
                </c:pt>
                <c:pt idx="46">
                  <c:v>252.25861900000001</c:v>
                </c:pt>
                <c:pt idx="47">
                  <c:v>256.85568599999999</c:v>
                </c:pt>
                <c:pt idx="48">
                  <c:v>263.95601499999998</c:v>
                </c:pt>
                <c:pt idx="49">
                  <c:v>246.72172</c:v>
                </c:pt>
                <c:pt idx="50">
                  <c:v>270.65647899999999</c:v>
                </c:pt>
                <c:pt idx="51">
                  <c:v>341.17526199999998</c:v>
                </c:pt>
                <c:pt idx="52">
                  <c:v>264.08176200000003</c:v>
                </c:pt>
                <c:pt idx="53">
                  <c:v>300.629255</c:v>
                </c:pt>
                <c:pt idx="54">
                  <c:v>252.19262599999999</c:v>
                </c:pt>
                <c:pt idx="55">
                  <c:v>254.724908</c:v>
                </c:pt>
                <c:pt idx="56">
                  <c:v>401.84180400000002</c:v>
                </c:pt>
                <c:pt idx="57">
                  <c:v>259.24757899999997</c:v>
                </c:pt>
                <c:pt idx="58">
                  <c:v>268.58493499999997</c:v>
                </c:pt>
                <c:pt idx="59">
                  <c:v>265.77502199999998</c:v>
                </c:pt>
                <c:pt idx="60">
                  <c:v>263.79375900000002</c:v>
                </c:pt>
                <c:pt idx="61">
                  <c:v>262.09612499999997</c:v>
                </c:pt>
                <c:pt idx="62">
                  <c:v>263.70825400000001</c:v>
                </c:pt>
                <c:pt idx="63">
                  <c:v>258.33568400000001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E0-4094-A93A-887A35E23EA7}"/>
            </c:ext>
          </c:extLst>
        </c:ser>
        <c:ser>
          <c:idx val="1"/>
          <c:order val="1"/>
          <c:tx>
            <c:strRef>
              <c:f>'pivot calc'!$C$4:$C$7</c:f>
              <c:strCache>
                <c:ptCount val="1"/>
                <c:pt idx="0">
                  <c:v>e0 - 10000 - 100000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calc'!$C$8:$C$71</c:f>
              <c:numCache>
                <c:formatCode>#,##0.00</c:formatCode>
                <c:ptCount val="64"/>
                <c:pt idx="0">
                  <c:v>241.723781</c:v>
                </c:pt>
                <c:pt idx="1">
                  <c:v>234.64200099999999</c:v>
                </c:pt>
                <c:pt idx="2">
                  <c:v>232.21644599999999</c:v>
                </c:pt>
                <c:pt idx="3">
                  <c:v>231.68977799999999</c:v>
                </c:pt>
                <c:pt idx="4">
                  <c:v>231.04873900000001</c:v>
                </c:pt>
                <c:pt idx="5">
                  <c:v>230.65029799999999</c:v>
                </c:pt>
                <c:pt idx="6">
                  <c:v>229.789647</c:v>
                </c:pt>
                <c:pt idx="7">
                  <c:v>230.16135</c:v>
                </c:pt>
                <c:pt idx="8">
                  <c:v>228.32250099999999</c:v>
                </c:pt>
                <c:pt idx="9">
                  <c:v>227.66931199999999</c:v>
                </c:pt>
                <c:pt idx="10">
                  <c:v>227.127295</c:v>
                </c:pt>
                <c:pt idx="11">
                  <c:v>226.197035</c:v>
                </c:pt>
                <c:pt idx="12">
                  <c:v>226.07185000000001</c:v>
                </c:pt>
                <c:pt idx="13">
                  <c:v>225.96505099999999</c:v>
                </c:pt>
                <c:pt idx="14">
                  <c:v>225.810789</c:v>
                </c:pt>
                <c:pt idx="15">
                  <c:v>225.65911199999999</c:v>
                </c:pt>
                <c:pt idx="16">
                  <c:v>225.62381199999999</c:v>
                </c:pt>
                <c:pt idx="17">
                  <c:v>225.43333000000001</c:v>
                </c:pt>
                <c:pt idx="18">
                  <c:v>225.29665499999999</c:v>
                </c:pt>
                <c:pt idx="19">
                  <c:v>225.11906200000001</c:v>
                </c:pt>
                <c:pt idx="20">
                  <c:v>225.08215200000001</c:v>
                </c:pt>
                <c:pt idx="21">
                  <c:v>224.826042</c:v>
                </c:pt>
                <c:pt idx="22">
                  <c:v>224.97874300000001</c:v>
                </c:pt>
                <c:pt idx="23">
                  <c:v>224.60791</c:v>
                </c:pt>
                <c:pt idx="24">
                  <c:v>224.43707000000001</c:v>
                </c:pt>
                <c:pt idx="25">
                  <c:v>224.58278000000001</c:v>
                </c:pt>
                <c:pt idx="26">
                  <c:v>224.53608700000001</c:v>
                </c:pt>
                <c:pt idx="27">
                  <c:v>223.95125400000001</c:v>
                </c:pt>
                <c:pt idx="28">
                  <c:v>223.91665</c:v>
                </c:pt>
                <c:pt idx="29">
                  <c:v>223.620227</c:v>
                </c:pt>
                <c:pt idx="30">
                  <c:v>223.47775999999999</c:v>
                </c:pt>
                <c:pt idx="38">
                  <c:v>251.47791900000001</c:v>
                </c:pt>
                <c:pt idx="39">
                  <c:v>253.463446</c:v>
                </c:pt>
                <c:pt idx="40">
                  <c:v>254.49934300000001</c:v>
                </c:pt>
                <c:pt idx="41">
                  <c:v>256.49359700000002</c:v>
                </c:pt>
                <c:pt idx="42">
                  <c:v>257.80136800000002</c:v>
                </c:pt>
                <c:pt idx="43">
                  <c:v>259.26849700000002</c:v>
                </c:pt>
                <c:pt idx="44">
                  <c:v>260.35367100000002</c:v>
                </c:pt>
                <c:pt idx="45">
                  <c:v>262.15195199999999</c:v>
                </c:pt>
                <c:pt idx="46">
                  <c:v>263.36458499999998</c:v>
                </c:pt>
                <c:pt idx="47">
                  <c:v>265.49757899999997</c:v>
                </c:pt>
                <c:pt idx="48">
                  <c:v>267.15020600000003</c:v>
                </c:pt>
                <c:pt idx="49">
                  <c:v>268.84976999999998</c:v>
                </c:pt>
                <c:pt idx="50">
                  <c:v>270.40083600000003</c:v>
                </c:pt>
                <c:pt idx="51">
                  <c:v>272.18988400000001</c:v>
                </c:pt>
                <c:pt idx="52">
                  <c:v>273.65859399999999</c:v>
                </c:pt>
                <c:pt idx="53">
                  <c:v>275.42425400000002</c:v>
                </c:pt>
                <c:pt idx="54">
                  <c:v>277.56239099999999</c:v>
                </c:pt>
                <c:pt idx="55">
                  <c:v>279.941484</c:v>
                </c:pt>
                <c:pt idx="56">
                  <c:v>281.33996999999999</c:v>
                </c:pt>
                <c:pt idx="57">
                  <c:v>279.92141400000003</c:v>
                </c:pt>
                <c:pt idx="58">
                  <c:v>281.24350299999998</c:v>
                </c:pt>
                <c:pt idx="59">
                  <c:v>282.44746900000001</c:v>
                </c:pt>
                <c:pt idx="60">
                  <c:v>283.72531099999998</c:v>
                </c:pt>
                <c:pt idx="61">
                  <c:v>284.18268899999998</c:v>
                </c:pt>
                <c:pt idx="62">
                  <c:v>285.30605500000001</c:v>
                </c:pt>
                <c:pt idx="63">
                  <c:v>260.41587199999998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E0-4094-A93A-887A35E23EA7}"/>
            </c:ext>
          </c:extLst>
        </c:ser>
        <c:ser>
          <c:idx val="2"/>
          <c:order val="2"/>
          <c:tx>
            <c:strRef>
              <c:f>'pivot calc'!$D$4:$D$7</c:f>
              <c:strCache>
                <c:ptCount val="1"/>
                <c:pt idx="0">
                  <c:v>e1 - 10000 - 1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calc'!$D$8:$D$71</c:f>
              <c:numCache>
                <c:formatCode>#,##0.00</c:formatCode>
                <c:ptCount val="64"/>
                <c:pt idx="0">
                  <c:v>191.61015275</c:v>
                </c:pt>
                <c:pt idx="1">
                  <c:v>108.17825400000001</c:v>
                </c:pt>
                <c:pt idx="2">
                  <c:v>74.15145425</c:v>
                </c:pt>
                <c:pt idx="3">
                  <c:v>58.743132000000003</c:v>
                </c:pt>
                <c:pt idx="4">
                  <c:v>49.623637000000002</c:v>
                </c:pt>
                <c:pt idx="5">
                  <c:v>43.718955000000001</c:v>
                </c:pt>
                <c:pt idx="6">
                  <c:v>39.016997750000002</c:v>
                </c:pt>
                <c:pt idx="7">
                  <c:v>35.114868250000001</c:v>
                </c:pt>
                <c:pt idx="8">
                  <c:v>32.775332750000004</c:v>
                </c:pt>
                <c:pt idx="9">
                  <c:v>30.425636749999999</c:v>
                </c:pt>
                <c:pt idx="10">
                  <c:v>29.069019000000001</c:v>
                </c:pt>
                <c:pt idx="11">
                  <c:v>27.76046775</c:v>
                </c:pt>
                <c:pt idx="12">
                  <c:v>27.252474750000001</c:v>
                </c:pt>
                <c:pt idx="13">
                  <c:v>26.059171749999997</c:v>
                </c:pt>
                <c:pt idx="14">
                  <c:v>28.520024249999999</c:v>
                </c:pt>
                <c:pt idx="15">
                  <c:v>31.194058250000001</c:v>
                </c:pt>
                <c:pt idx="16">
                  <c:v>29.918827</c:v>
                </c:pt>
                <c:pt idx="17">
                  <c:v>30.10055925</c:v>
                </c:pt>
                <c:pt idx="18">
                  <c:v>28.8901115</c:v>
                </c:pt>
                <c:pt idx="19">
                  <c:v>27.9756365</c:v>
                </c:pt>
                <c:pt idx="20">
                  <c:v>27.516242999999999</c:v>
                </c:pt>
                <c:pt idx="21">
                  <c:v>27.037354750000002</c:v>
                </c:pt>
                <c:pt idx="22">
                  <c:v>26.803310500000002</c:v>
                </c:pt>
                <c:pt idx="23">
                  <c:v>26.874958749999998</c:v>
                </c:pt>
                <c:pt idx="24">
                  <c:v>26.522680250000001</c:v>
                </c:pt>
                <c:pt idx="25">
                  <c:v>26.037045249999998</c:v>
                </c:pt>
                <c:pt idx="26">
                  <c:v>27.381820749999999</c:v>
                </c:pt>
                <c:pt idx="27">
                  <c:v>26.416101999999999</c:v>
                </c:pt>
                <c:pt idx="28">
                  <c:v>26.258194</c:v>
                </c:pt>
                <c:pt idx="29">
                  <c:v>25.181835000000003</c:v>
                </c:pt>
                <c:pt idx="30">
                  <c:v>26.751130666666668</c:v>
                </c:pt>
                <c:pt idx="31">
                  <c:v>27.161304333333334</c:v>
                </c:pt>
                <c:pt idx="32">
                  <c:v>26.410931000000001</c:v>
                </c:pt>
                <c:pt idx="33">
                  <c:v>27.172235000000001</c:v>
                </c:pt>
                <c:pt idx="34">
                  <c:v>26.379531</c:v>
                </c:pt>
                <c:pt idx="35">
                  <c:v>26.343206666666664</c:v>
                </c:pt>
                <c:pt idx="36">
                  <c:v>26.970348333333334</c:v>
                </c:pt>
                <c:pt idx="37">
                  <c:v>25.704401000000001</c:v>
                </c:pt>
                <c:pt idx="38">
                  <c:v>25.779960333333332</c:v>
                </c:pt>
                <c:pt idx="39">
                  <c:v>25.082809666666666</c:v>
                </c:pt>
                <c:pt idx="40">
                  <c:v>25.509156999999998</c:v>
                </c:pt>
                <c:pt idx="41">
                  <c:v>25.819136666666665</c:v>
                </c:pt>
                <c:pt idx="42">
                  <c:v>24.832328</c:v>
                </c:pt>
                <c:pt idx="43">
                  <c:v>25.146681666666666</c:v>
                </c:pt>
                <c:pt idx="44">
                  <c:v>25.254002333333332</c:v>
                </c:pt>
                <c:pt idx="45">
                  <c:v>25.105016666666668</c:v>
                </c:pt>
                <c:pt idx="46">
                  <c:v>25.578340999999998</c:v>
                </c:pt>
                <c:pt idx="47">
                  <c:v>25.698375999999996</c:v>
                </c:pt>
                <c:pt idx="48">
                  <c:v>25.497405666666666</c:v>
                </c:pt>
                <c:pt idx="49">
                  <c:v>24.905305333333331</c:v>
                </c:pt>
                <c:pt idx="50">
                  <c:v>25.840850333333332</c:v>
                </c:pt>
                <c:pt idx="51">
                  <c:v>25.390547666666667</c:v>
                </c:pt>
                <c:pt idx="52">
                  <c:v>26.49198766666667</c:v>
                </c:pt>
                <c:pt idx="53">
                  <c:v>25.667505000000002</c:v>
                </c:pt>
                <c:pt idx="54">
                  <c:v>25.360660333333332</c:v>
                </c:pt>
                <c:pt idx="55">
                  <c:v>25.688562333333333</c:v>
                </c:pt>
                <c:pt idx="56">
                  <c:v>25.40756433333333</c:v>
                </c:pt>
                <c:pt idx="57">
                  <c:v>24.684348666666665</c:v>
                </c:pt>
                <c:pt idx="58">
                  <c:v>25.076984666666664</c:v>
                </c:pt>
                <c:pt idx="59">
                  <c:v>24.091633000000002</c:v>
                </c:pt>
                <c:pt idx="60">
                  <c:v>24.641043</c:v>
                </c:pt>
                <c:pt idx="61">
                  <c:v>22.873059333333334</c:v>
                </c:pt>
                <c:pt idx="62">
                  <c:v>22.565191666666667</c:v>
                </c:pt>
                <c:pt idx="63">
                  <c:v>23.036842333333336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E0-4094-A93A-887A35E23EA7}"/>
            </c:ext>
          </c:extLst>
        </c:ser>
        <c:ser>
          <c:idx val="3"/>
          <c:order val="3"/>
          <c:tx>
            <c:strRef>
              <c:f>'pivot calc'!$E$4:$E$7</c:f>
              <c:strCache>
                <c:ptCount val="1"/>
                <c:pt idx="0">
                  <c:v>e1 - 10000 - 100000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calc'!$E$8:$E$71</c:f>
              <c:numCache>
                <c:formatCode>#,##0.00</c:formatCode>
                <c:ptCount val="64"/>
                <c:pt idx="0">
                  <c:v>186.70297818181817</c:v>
                </c:pt>
                <c:pt idx="1">
                  <c:v>93.358230181818186</c:v>
                </c:pt>
                <c:pt idx="2">
                  <c:v>61.60287390909091</c:v>
                </c:pt>
                <c:pt idx="3">
                  <c:v>47.764747636363637</c:v>
                </c:pt>
                <c:pt idx="4">
                  <c:v>37.228402090909093</c:v>
                </c:pt>
                <c:pt idx="5">
                  <c:v>31.10145390909091</c:v>
                </c:pt>
                <c:pt idx="6">
                  <c:v>26.99956781818182</c:v>
                </c:pt>
                <c:pt idx="7">
                  <c:v>23.857052599999999</c:v>
                </c:pt>
                <c:pt idx="8">
                  <c:v>21.046355900000002</c:v>
                </c:pt>
                <c:pt idx="9">
                  <c:v>19.367362500000002</c:v>
                </c:pt>
                <c:pt idx="10">
                  <c:v>17.3222205</c:v>
                </c:pt>
                <c:pt idx="11">
                  <c:v>16.0317729</c:v>
                </c:pt>
                <c:pt idx="12">
                  <c:v>17.419607899999995</c:v>
                </c:pt>
                <c:pt idx="13">
                  <c:v>13.811161200000001</c:v>
                </c:pt>
                <c:pt idx="14">
                  <c:v>13.084569800000001</c:v>
                </c:pt>
                <c:pt idx="15">
                  <c:v>12.3827286</c:v>
                </c:pt>
                <c:pt idx="16">
                  <c:v>11.7457557</c:v>
                </c:pt>
                <c:pt idx="17">
                  <c:v>11.1533949</c:v>
                </c:pt>
                <c:pt idx="18">
                  <c:v>11.082065999999999</c:v>
                </c:pt>
                <c:pt idx="19">
                  <c:v>10.817027444444442</c:v>
                </c:pt>
                <c:pt idx="20">
                  <c:v>10.752239777777779</c:v>
                </c:pt>
                <c:pt idx="21">
                  <c:v>9.3728244444444435</c:v>
                </c:pt>
                <c:pt idx="22">
                  <c:v>9.1605132222222228</c:v>
                </c:pt>
                <c:pt idx="23">
                  <c:v>8.9354818888888889</c:v>
                </c:pt>
                <c:pt idx="24">
                  <c:v>8.4959174444444443</c:v>
                </c:pt>
                <c:pt idx="25">
                  <c:v>8.3256656666666657</c:v>
                </c:pt>
                <c:pt idx="26">
                  <c:v>8.0086700000000022</c:v>
                </c:pt>
                <c:pt idx="27">
                  <c:v>7.6902833333333342</c:v>
                </c:pt>
                <c:pt idx="28">
                  <c:v>8.5854953333333341</c:v>
                </c:pt>
                <c:pt idx="29">
                  <c:v>7.2940763333333329</c:v>
                </c:pt>
                <c:pt idx="30">
                  <c:v>7.2265201111111104</c:v>
                </c:pt>
                <c:pt idx="31">
                  <c:v>7.1015181111111119</c:v>
                </c:pt>
                <c:pt idx="32">
                  <c:v>6.9106411111111106</c:v>
                </c:pt>
                <c:pt idx="33">
                  <c:v>7.7414967777777788</c:v>
                </c:pt>
                <c:pt idx="34">
                  <c:v>7.0453129999999984</c:v>
                </c:pt>
                <c:pt idx="35">
                  <c:v>6.5453429999999999</c:v>
                </c:pt>
                <c:pt idx="36">
                  <c:v>6.3718076666666654</c:v>
                </c:pt>
                <c:pt idx="37">
                  <c:v>6.3473785555555544</c:v>
                </c:pt>
                <c:pt idx="38">
                  <c:v>6.2660485999999995</c:v>
                </c:pt>
                <c:pt idx="39">
                  <c:v>6.0271618</c:v>
                </c:pt>
                <c:pt idx="40">
                  <c:v>6.1193129000000006</c:v>
                </c:pt>
                <c:pt idx="41">
                  <c:v>7.7228222000000004</c:v>
                </c:pt>
                <c:pt idx="42">
                  <c:v>6.0439132000000004</c:v>
                </c:pt>
                <c:pt idx="43">
                  <c:v>5.7893547999999999</c:v>
                </c:pt>
                <c:pt idx="44">
                  <c:v>5.7430013999999998</c:v>
                </c:pt>
                <c:pt idx="45">
                  <c:v>5.7503392000000009</c:v>
                </c:pt>
                <c:pt idx="46">
                  <c:v>5.5868596999999998</c:v>
                </c:pt>
                <c:pt idx="47">
                  <c:v>5.6301132999999997</c:v>
                </c:pt>
                <c:pt idx="48">
                  <c:v>5.7318926000000001</c:v>
                </c:pt>
                <c:pt idx="49">
                  <c:v>5.4394491</c:v>
                </c:pt>
                <c:pt idx="50">
                  <c:v>5.5158591999999995</c:v>
                </c:pt>
                <c:pt idx="51">
                  <c:v>5.6543715999999993</c:v>
                </c:pt>
                <c:pt idx="52">
                  <c:v>5.3742523000000002</c:v>
                </c:pt>
                <c:pt idx="53">
                  <c:v>5.240970299999999</c:v>
                </c:pt>
                <c:pt idx="54">
                  <c:v>5.3430847000000004</c:v>
                </c:pt>
                <c:pt idx="55">
                  <c:v>5.1407958999999996</c:v>
                </c:pt>
                <c:pt idx="56">
                  <c:v>5.2372234000000004</c:v>
                </c:pt>
                <c:pt idx="57">
                  <c:v>4.6564570999999999</c:v>
                </c:pt>
                <c:pt idx="58">
                  <c:v>4.7203236000000004</c:v>
                </c:pt>
                <c:pt idx="59">
                  <c:v>4.7047027999999997</c:v>
                </c:pt>
                <c:pt idx="60">
                  <c:v>4.5789027999999998</c:v>
                </c:pt>
                <c:pt idx="61">
                  <c:v>4.4711412999999993</c:v>
                </c:pt>
                <c:pt idx="62">
                  <c:v>4.4648897999999999</c:v>
                </c:pt>
                <c:pt idx="63">
                  <c:v>4.4790267999999998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E0-4094-A93A-887A35E23EA7}"/>
            </c:ext>
          </c:extLst>
        </c:ser>
        <c:ser>
          <c:idx val="4"/>
          <c:order val="4"/>
          <c:tx>
            <c:strRef>
              <c:f>'pivot calc'!$F$4:$F$7</c:f>
              <c:strCache>
                <c:ptCount val="1"/>
                <c:pt idx="0">
                  <c:v>e2 - 10000 - 100000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calc'!$F$8:$F$71</c:f>
              <c:numCache>
                <c:formatCode>#,##0.00</c:formatCode>
                <c:ptCount val="64"/>
                <c:pt idx="0">
                  <c:v>237.45504600000001</c:v>
                </c:pt>
                <c:pt idx="1">
                  <c:v>237.94293999999999</c:v>
                </c:pt>
                <c:pt idx="2">
                  <c:v>237.25687300000001</c:v>
                </c:pt>
                <c:pt idx="3">
                  <c:v>236.26881299999999</c:v>
                </c:pt>
                <c:pt idx="4">
                  <c:v>237.97830999999999</c:v>
                </c:pt>
                <c:pt idx="5">
                  <c:v>238.389275</c:v>
                </c:pt>
                <c:pt idx="6">
                  <c:v>238.61469399999999</c:v>
                </c:pt>
                <c:pt idx="7">
                  <c:v>239.07690400000001</c:v>
                </c:pt>
                <c:pt idx="8">
                  <c:v>238.04522800000001</c:v>
                </c:pt>
                <c:pt idx="9">
                  <c:v>238.77148199999999</c:v>
                </c:pt>
                <c:pt idx="10">
                  <c:v>238.109275</c:v>
                </c:pt>
                <c:pt idx="11">
                  <c:v>238.66398699999999</c:v>
                </c:pt>
                <c:pt idx="12">
                  <c:v>238.32859999999999</c:v>
                </c:pt>
                <c:pt idx="13">
                  <c:v>237.93564499999999</c:v>
                </c:pt>
                <c:pt idx="14">
                  <c:v>238.13283999999999</c:v>
                </c:pt>
                <c:pt idx="15">
                  <c:v>238.040829</c:v>
                </c:pt>
                <c:pt idx="16">
                  <c:v>238.11077800000001</c:v>
                </c:pt>
                <c:pt idx="17">
                  <c:v>238.03760299999999</c:v>
                </c:pt>
                <c:pt idx="18">
                  <c:v>238.047867</c:v>
                </c:pt>
                <c:pt idx="19">
                  <c:v>238.02661499999999</c:v>
                </c:pt>
                <c:pt idx="20">
                  <c:v>238.57724899999999</c:v>
                </c:pt>
                <c:pt idx="21">
                  <c:v>238.05743000000001</c:v>
                </c:pt>
                <c:pt idx="22">
                  <c:v>238.005641</c:v>
                </c:pt>
                <c:pt idx="23">
                  <c:v>238.10738799999999</c:v>
                </c:pt>
                <c:pt idx="24">
                  <c:v>238.699836</c:v>
                </c:pt>
                <c:pt idx="25">
                  <c:v>238.03627900000001</c:v>
                </c:pt>
                <c:pt idx="26">
                  <c:v>238.10717700000001</c:v>
                </c:pt>
                <c:pt idx="27">
                  <c:v>238.04343900000001</c:v>
                </c:pt>
                <c:pt idx="28">
                  <c:v>238.085859</c:v>
                </c:pt>
                <c:pt idx="37">
                  <c:v>239.06594899999999</c:v>
                </c:pt>
                <c:pt idx="38">
                  <c:v>239.7475</c:v>
                </c:pt>
                <c:pt idx="39">
                  <c:v>240.16641300000001</c:v>
                </c:pt>
                <c:pt idx="40">
                  <c:v>240.72581</c:v>
                </c:pt>
                <c:pt idx="41">
                  <c:v>242.56545299999999</c:v>
                </c:pt>
                <c:pt idx="42">
                  <c:v>244.32760400000001</c:v>
                </c:pt>
                <c:pt idx="43">
                  <c:v>245.51754</c:v>
                </c:pt>
                <c:pt idx="44">
                  <c:v>247.02667600000001</c:v>
                </c:pt>
                <c:pt idx="45">
                  <c:v>248.76668100000001</c:v>
                </c:pt>
                <c:pt idx="46">
                  <c:v>249.71161499999999</c:v>
                </c:pt>
                <c:pt idx="47">
                  <c:v>253.84676999999999</c:v>
                </c:pt>
                <c:pt idx="48">
                  <c:v>252.48874000000001</c:v>
                </c:pt>
                <c:pt idx="49">
                  <c:v>254.01314400000001</c:v>
                </c:pt>
                <c:pt idx="50">
                  <c:v>254.54146399999999</c:v>
                </c:pt>
                <c:pt idx="51">
                  <c:v>255.768068</c:v>
                </c:pt>
                <c:pt idx="52">
                  <c:v>257.37214399999999</c:v>
                </c:pt>
                <c:pt idx="53">
                  <c:v>258.776657</c:v>
                </c:pt>
                <c:pt idx="54">
                  <c:v>259.66794299999998</c:v>
                </c:pt>
                <c:pt idx="55">
                  <c:v>260.41439400000002</c:v>
                </c:pt>
                <c:pt idx="56">
                  <c:v>262.00401199999999</c:v>
                </c:pt>
                <c:pt idx="57">
                  <c:v>262.09867000000003</c:v>
                </c:pt>
                <c:pt idx="58">
                  <c:v>262.29516100000001</c:v>
                </c:pt>
                <c:pt idx="59">
                  <c:v>264.03637500000002</c:v>
                </c:pt>
                <c:pt idx="60">
                  <c:v>264.360118</c:v>
                </c:pt>
                <c:pt idx="61">
                  <c:v>266.08363700000001</c:v>
                </c:pt>
                <c:pt idx="62">
                  <c:v>267.47142600000001</c:v>
                </c:pt>
                <c:pt idx="63">
                  <c:v>265.22621099999998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E0-4094-A93A-887A35E23EA7}"/>
            </c:ext>
          </c:extLst>
        </c:ser>
        <c:ser>
          <c:idx val="5"/>
          <c:order val="5"/>
          <c:tx>
            <c:strRef>
              <c:f>'pivot calc'!$G$4:$G$7</c:f>
              <c:strCache>
                <c:ptCount val="1"/>
                <c:pt idx="0">
                  <c:v>e3 - 10000 - 100000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calc'!$G$8:$G$71</c:f>
              <c:numCache>
                <c:formatCode>#,##0.00</c:formatCode>
                <c:ptCount val="64"/>
                <c:pt idx="0">
                  <c:v>257.33370055555554</c:v>
                </c:pt>
                <c:pt idx="1">
                  <c:v>127.96814633333332</c:v>
                </c:pt>
                <c:pt idx="2">
                  <c:v>84.832680222222223</c:v>
                </c:pt>
                <c:pt idx="3">
                  <c:v>63.871343111111123</c:v>
                </c:pt>
                <c:pt idx="4">
                  <c:v>51.328108555555559</c:v>
                </c:pt>
                <c:pt idx="5">
                  <c:v>42.793603888888889</c:v>
                </c:pt>
                <c:pt idx="6">
                  <c:v>36.840479222222228</c:v>
                </c:pt>
                <c:pt idx="7">
                  <c:v>32.44229266666666</c:v>
                </c:pt>
                <c:pt idx="8">
                  <c:v>28.698818333333335</c:v>
                </c:pt>
                <c:pt idx="9">
                  <c:v>25.881118555555556</c:v>
                </c:pt>
                <c:pt idx="10">
                  <c:v>23.59222477777778</c:v>
                </c:pt>
                <c:pt idx="11">
                  <c:v>21.735098333333337</c:v>
                </c:pt>
                <c:pt idx="12">
                  <c:v>20.13433511111111</c:v>
                </c:pt>
                <c:pt idx="13">
                  <c:v>18.81157288888889</c:v>
                </c:pt>
                <c:pt idx="14">
                  <c:v>17.609338999999999</c:v>
                </c:pt>
                <c:pt idx="15">
                  <c:v>16.720352111111108</c:v>
                </c:pt>
                <c:pt idx="16">
                  <c:v>15.872128</c:v>
                </c:pt>
                <c:pt idx="17">
                  <c:v>14.982506777777777</c:v>
                </c:pt>
                <c:pt idx="18">
                  <c:v>14.423680666666668</c:v>
                </c:pt>
                <c:pt idx="19">
                  <c:v>13.685886999999999</c:v>
                </c:pt>
                <c:pt idx="20">
                  <c:v>13.150051444444445</c:v>
                </c:pt>
                <c:pt idx="21">
                  <c:v>12.559986333333333</c:v>
                </c:pt>
                <c:pt idx="22">
                  <c:v>12.098158777777776</c:v>
                </c:pt>
                <c:pt idx="23">
                  <c:v>11.64647877777778</c:v>
                </c:pt>
                <c:pt idx="24">
                  <c:v>11.311146222222222</c:v>
                </c:pt>
                <c:pt idx="25">
                  <c:v>10.886589222222222</c:v>
                </c:pt>
                <c:pt idx="26">
                  <c:v>10.624217888888889</c:v>
                </c:pt>
                <c:pt idx="27">
                  <c:v>10.220824333333333</c:v>
                </c:pt>
                <c:pt idx="28">
                  <c:v>9.9667835555555566</c:v>
                </c:pt>
                <c:pt idx="29">
                  <c:v>9.7024673333333329</c:v>
                </c:pt>
                <c:pt idx="30">
                  <c:v>9.4690637777777784</c:v>
                </c:pt>
                <c:pt idx="31">
                  <c:v>9.265795555555556</c:v>
                </c:pt>
                <c:pt idx="32">
                  <c:v>8.9812408888888893</c:v>
                </c:pt>
                <c:pt idx="33">
                  <c:v>8.6911544444444448</c:v>
                </c:pt>
                <c:pt idx="34">
                  <c:v>8.5197528888888883</c:v>
                </c:pt>
                <c:pt idx="35">
                  <c:v>8.2949735555555559</c:v>
                </c:pt>
                <c:pt idx="36">
                  <c:v>8.1529084444444422</c:v>
                </c:pt>
                <c:pt idx="37">
                  <c:v>8.1039763333333319</c:v>
                </c:pt>
                <c:pt idx="38">
                  <c:v>7.8428461111111103</c:v>
                </c:pt>
                <c:pt idx="39">
                  <c:v>7.697505333333333</c:v>
                </c:pt>
                <c:pt idx="40">
                  <c:v>7.5504254444444445</c:v>
                </c:pt>
                <c:pt idx="41">
                  <c:v>7.3663444444444446</c:v>
                </c:pt>
                <c:pt idx="42">
                  <c:v>7.3092417777777774</c:v>
                </c:pt>
                <c:pt idx="43">
                  <c:v>7.2649463333333335</c:v>
                </c:pt>
                <c:pt idx="44">
                  <c:v>7.1911316666666671</c:v>
                </c:pt>
                <c:pt idx="45">
                  <c:v>7.1716801111111108</c:v>
                </c:pt>
                <c:pt idx="46">
                  <c:v>7.0710124444444444</c:v>
                </c:pt>
                <c:pt idx="47">
                  <c:v>6.9642718888888897</c:v>
                </c:pt>
                <c:pt idx="48">
                  <c:v>6.8549685555555548</c:v>
                </c:pt>
                <c:pt idx="49">
                  <c:v>6.863671222222222</c:v>
                </c:pt>
                <c:pt idx="50">
                  <c:v>6.7459832222222218</c:v>
                </c:pt>
                <c:pt idx="51">
                  <c:v>6.7161915555555565</c:v>
                </c:pt>
                <c:pt idx="52">
                  <c:v>6.7269297777777775</c:v>
                </c:pt>
                <c:pt idx="53">
                  <c:v>6.6826730000000012</c:v>
                </c:pt>
                <c:pt idx="54">
                  <c:v>6.5771869999999995</c:v>
                </c:pt>
                <c:pt idx="55">
                  <c:v>6.6201392222222228</c:v>
                </c:pt>
                <c:pt idx="56">
                  <c:v>6.5113423333333342</c:v>
                </c:pt>
                <c:pt idx="57">
                  <c:v>6.0262875555555544</c:v>
                </c:pt>
                <c:pt idx="58">
                  <c:v>6.0195458888888895</c:v>
                </c:pt>
                <c:pt idx="59">
                  <c:v>5.9171134444444444</c:v>
                </c:pt>
                <c:pt idx="60">
                  <c:v>5.898095333333333</c:v>
                </c:pt>
                <c:pt idx="61">
                  <c:v>5.8538175555555547</c:v>
                </c:pt>
                <c:pt idx="62">
                  <c:v>5.7289712222222224</c:v>
                </c:pt>
                <c:pt idx="63">
                  <c:v>5.7830522222222216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E0-4094-A93A-887A35E23EA7}"/>
            </c:ext>
          </c:extLst>
        </c:ser>
        <c:ser>
          <c:idx val="6"/>
          <c:order val="6"/>
          <c:tx>
            <c:strRef>
              <c:f>'pivot calc'!$H$4:$H$7</c:f>
              <c:strCache>
                <c:ptCount val="1"/>
                <c:pt idx="0">
                  <c:v>i - 10000 - 0</c:v>
                </c:pt>
              </c:strCache>
            </c:strRef>
          </c:tx>
          <c:spPr>
            <a:ln w="28575" cap="rnd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calc'!$H$8:$H$71</c:f>
              <c:numCache>
                <c:formatCode>#,##0.00</c:formatCode>
                <c:ptCount val="64"/>
                <c:pt idx="0">
                  <c:v>3.4385683999999999</c:v>
                </c:pt>
                <c:pt idx="1">
                  <c:v>1.9700338000000002</c:v>
                </c:pt>
                <c:pt idx="2">
                  <c:v>1.9406254000000001</c:v>
                </c:pt>
                <c:pt idx="3">
                  <c:v>1.5664893999999998</c:v>
                </c:pt>
                <c:pt idx="4">
                  <c:v>1.4988050000000002</c:v>
                </c:pt>
                <c:pt idx="5">
                  <c:v>1.4457850000000001</c:v>
                </c:pt>
                <c:pt idx="6">
                  <c:v>1.407572</c:v>
                </c:pt>
                <c:pt idx="7">
                  <c:v>1.3953887999999999</c:v>
                </c:pt>
                <c:pt idx="8">
                  <c:v>1.3836285999999998</c:v>
                </c:pt>
                <c:pt idx="9">
                  <c:v>1.3677759999999999</c:v>
                </c:pt>
                <c:pt idx="10">
                  <c:v>1.3609943999999998</c:v>
                </c:pt>
                <c:pt idx="11">
                  <c:v>1.3572842000000001</c:v>
                </c:pt>
                <c:pt idx="12">
                  <c:v>1.3692688</c:v>
                </c:pt>
                <c:pt idx="13">
                  <c:v>1.3647567999999999</c:v>
                </c:pt>
                <c:pt idx="14">
                  <c:v>1.3514324000000002</c:v>
                </c:pt>
                <c:pt idx="15">
                  <c:v>1.3701642000000001</c:v>
                </c:pt>
                <c:pt idx="16">
                  <c:v>1.3659116</c:v>
                </c:pt>
                <c:pt idx="17">
                  <c:v>1.385859</c:v>
                </c:pt>
                <c:pt idx="18">
                  <c:v>1.3954777999999999</c:v>
                </c:pt>
                <c:pt idx="19">
                  <c:v>1.3702748</c:v>
                </c:pt>
                <c:pt idx="20">
                  <c:v>1.4418131999999999</c:v>
                </c:pt>
                <c:pt idx="21">
                  <c:v>1.3926908</c:v>
                </c:pt>
                <c:pt idx="22">
                  <c:v>1.4424054000000002</c:v>
                </c:pt>
                <c:pt idx="23">
                  <c:v>3.4683098000000001</c:v>
                </c:pt>
                <c:pt idx="24">
                  <c:v>1.4170231999999998</c:v>
                </c:pt>
                <c:pt idx="25">
                  <c:v>1.4153328000000001</c:v>
                </c:pt>
                <c:pt idx="26">
                  <c:v>1.4387745999999999</c:v>
                </c:pt>
                <c:pt idx="27">
                  <c:v>5.6686209999999999</c:v>
                </c:pt>
                <c:pt idx="28">
                  <c:v>1.4513818000000001</c:v>
                </c:pt>
                <c:pt idx="29">
                  <c:v>62.1702814</c:v>
                </c:pt>
                <c:pt idx="30">
                  <c:v>1.4879520000000002</c:v>
                </c:pt>
                <c:pt idx="31">
                  <c:v>1.4919582</c:v>
                </c:pt>
                <c:pt idx="32">
                  <c:v>1.5200165999999999</c:v>
                </c:pt>
                <c:pt idx="33">
                  <c:v>1.4701122000000002</c:v>
                </c:pt>
                <c:pt idx="34">
                  <c:v>1.5460486</c:v>
                </c:pt>
                <c:pt idx="35">
                  <c:v>2.9156059999999999</c:v>
                </c:pt>
                <c:pt idx="36">
                  <c:v>1.5050421999999997</c:v>
                </c:pt>
                <c:pt idx="37">
                  <c:v>1.5310216000000001</c:v>
                </c:pt>
                <c:pt idx="38">
                  <c:v>1.6020316000000001</c:v>
                </c:pt>
                <c:pt idx="39">
                  <c:v>1.5592615999999999</c:v>
                </c:pt>
                <c:pt idx="40">
                  <c:v>1.6434785999999999</c:v>
                </c:pt>
                <c:pt idx="41">
                  <c:v>17.377913200000002</c:v>
                </c:pt>
                <c:pt idx="42">
                  <c:v>1.5794250000000001</c:v>
                </c:pt>
                <c:pt idx="43">
                  <c:v>2.9826762000000002</c:v>
                </c:pt>
                <c:pt idx="44">
                  <c:v>1.5686882</c:v>
                </c:pt>
                <c:pt idx="45">
                  <c:v>1.695457</c:v>
                </c:pt>
                <c:pt idx="46">
                  <c:v>3.1040900000000002</c:v>
                </c:pt>
                <c:pt idx="47">
                  <c:v>3.3395464000000006</c:v>
                </c:pt>
                <c:pt idx="48">
                  <c:v>9.4954938000000002</c:v>
                </c:pt>
                <c:pt idx="49">
                  <c:v>1.7505656000000003</c:v>
                </c:pt>
                <c:pt idx="50">
                  <c:v>1.7757187999999999</c:v>
                </c:pt>
                <c:pt idx="51">
                  <c:v>1.8381143999999998</c:v>
                </c:pt>
                <c:pt idx="52">
                  <c:v>1.8412011999999998</c:v>
                </c:pt>
                <c:pt idx="53">
                  <c:v>1.8011392000000002</c:v>
                </c:pt>
                <c:pt idx="54">
                  <c:v>1.8989406000000002</c:v>
                </c:pt>
                <c:pt idx="55">
                  <c:v>1.8680858</c:v>
                </c:pt>
                <c:pt idx="56">
                  <c:v>2.9813141999999999</c:v>
                </c:pt>
                <c:pt idx="57">
                  <c:v>2.8846259999999999</c:v>
                </c:pt>
                <c:pt idx="58">
                  <c:v>1.430677</c:v>
                </c:pt>
                <c:pt idx="59">
                  <c:v>1.4176936</c:v>
                </c:pt>
                <c:pt idx="60">
                  <c:v>1.4400452000000001</c:v>
                </c:pt>
                <c:pt idx="61">
                  <c:v>1.5861912</c:v>
                </c:pt>
                <c:pt idx="62">
                  <c:v>1.4011672000000002</c:v>
                </c:pt>
                <c:pt idx="63">
                  <c:v>1.396884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E0-4094-A93A-887A35E23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95250</xdr:colOff>
      <xdr:row>2</xdr:row>
      <xdr:rowOff>28575</xdr:rowOff>
    </xdr:from>
    <xdr:to>
      <xdr:col>35</xdr:col>
      <xdr:colOff>95250</xdr:colOff>
      <xdr:row>51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C1E24-B6F3-833C-C516-9E77DD979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657225</xdr:colOff>
      <xdr:row>1</xdr:row>
      <xdr:rowOff>171449</xdr:rowOff>
    </xdr:from>
    <xdr:to>
      <xdr:col>39</xdr:col>
      <xdr:colOff>219075</xdr:colOff>
      <xdr:row>50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908C5-31B6-4207-9460-27DACD770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5090.518009375002" createdVersion="8" refreshedVersion="8" minRefreshableVersion="3" recordCount="4645" xr:uid="{8E86EB5A-5E84-4D03-A770-AC8FDED1C9B9}">
  <cacheSource type="worksheet">
    <worksheetSource name="TableOMP"/>
  </cacheSource>
  <cacheFields count="19">
    <cacheField name="action" numFmtId="0">
      <sharedItems containsBlank="1" count="6">
        <s v="i"/>
        <s v="e1"/>
        <s v="e0"/>
        <s v="e2"/>
        <s v="e3"/>
        <m u="1"/>
      </sharedItems>
    </cacheField>
    <cacheField name="world_size" numFmtId="0">
      <sharedItems containsSemiMixedTypes="0" containsString="0" containsNumber="1" containsInteger="1" minValue="100" maxValue="30000" count="4">
        <n v="10000"/>
        <n v="1000"/>
        <n v="100"/>
        <n v="30000"/>
      </sharedItems>
    </cacheField>
    <cacheField name="number_of_steps" numFmtId="0">
      <sharedItems containsSemiMixedTypes="0" containsString="0" containsNumber="1" containsInteger="1" minValue="0" maxValue="100"/>
    </cacheField>
    <cacheField name="number_of_steps_between_file_dumps" numFmtId="0">
      <sharedItems containsSemiMixedTypes="0" containsString="0" containsNumber="1" containsInteger="1" minValue="0" maxValue="100000" count="3">
        <n v="0"/>
        <n v="100000"/>
        <n v="1"/>
      </sharedItems>
    </cacheField>
    <cacheField name="mpi_size" numFmtId="0">
      <sharedItems containsSemiMixedTypes="0" containsString="0" containsNumber="1" containsInteger="1" minValue="1" maxValue="64" count="6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</sharedItems>
    </cacheField>
    <cacheField name="omp_get_max_threads" numFmtId="0">
      <sharedItems containsSemiMixedTypes="0" containsString="0" containsNumber="1" containsInteger="1" minValue="1" maxValue="1"/>
    </cacheField>
    <cacheField name="total_time" numFmtId="0">
      <sharedItems containsSemiMixedTypes="0" containsString="0" containsNumber="1" minValue="2.4601999999999999E-2" maxValue="401.84180400000002"/>
    </cacheField>
    <cacheField name="t_io" numFmtId="0">
      <sharedItems containsSemiMixedTypes="0" containsString="0" containsNumber="1" minValue="1.256E-3" maxValue="303.81530600000002"/>
    </cacheField>
    <cacheField name="t_io_accumulator" numFmtId="0">
      <sharedItems containsSemiMixedTypes="0" containsString="0" containsNumber="1" minValue="0" maxValue="272.86177400000003"/>
    </cacheField>
    <cacheField name="t_io_accumulator_average" numFmtId="0">
      <sharedItems containsSemiMixedTypes="0" containsString="0" containsNumber="1" minValue="0" maxValue="5.224113"/>
    </cacheField>
    <cacheField name="node" numFmtId="0">
      <sharedItems/>
    </cacheField>
    <cacheField name="out" numFmtId="0">
      <sharedItems/>
    </cacheField>
    <cacheField name="csv" numFmtId="0">
      <sharedItems/>
    </cacheField>
    <cacheField name="Label" numFmtId="0">
      <sharedItems/>
    </cacheField>
    <cacheField name="Avg" numFmtId="0">
      <sharedItems containsMixedTypes="1" containsNumber="1" minValue="0" maxValue="401.84180400000002"/>
    </cacheField>
    <cacheField name="StdDev" numFmtId="0">
      <sharedItems containsMixedTypes="1" containsNumber="1" minValue="0" maxValue="7.9460726350215278"/>
    </cacheField>
    <cacheField name="Low" numFmtId="0">
      <sharedItems containsMixedTypes="1" containsNumber="1" minValue="-3.2185061862243289" maxValue="401.84180400000002"/>
    </cacheField>
    <cacheField name="High" numFmtId="0">
      <sharedItems containsMixedTypes="1" containsNumber="1" minValue="0" maxValue="401.84180400000002"/>
    </cacheField>
    <cacheField name="Pick" numFmtId="0">
      <sharedItems containsMixedTypes="1" containsNumber="1" containsInteger="1" minValue="0" maxValue="1" count="3">
        <n v="0"/>
        <e v="#N/A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45">
  <r>
    <x v="0"/>
    <x v="0"/>
    <n v="0"/>
    <x v="0"/>
    <x v="0"/>
    <n v="1"/>
    <n v="4.8441789999999996"/>
    <n v="2.1992859999999999"/>
    <n v="0"/>
    <n v="0"/>
    <s v="5"/>
    <s v="scale_mpi_epyc_job_12128.out "/>
    <s v="scale_mpi_epyc_epyc005_2023-06-13_02-00-42.csv "/>
    <s v="i 10000 0 0 1 1"/>
    <n v="0"/>
    <n v="0"/>
    <n v="0"/>
    <n v="0"/>
    <x v="0"/>
  </r>
  <r>
    <x v="0"/>
    <x v="0"/>
    <n v="0"/>
    <x v="0"/>
    <x v="1"/>
    <n v="1"/>
    <n v="1.965069"/>
    <n v="0.114605"/>
    <n v="2.9676999999999999E-2"/>
    <n v="2.9676999999999999E-2"/>
    <s v="5"/>
    <s v="scale_mpi_epyc_job_12128.out "/>
    <s v="scale_mpi_epyc_epyc005_2023-06-13_02-00-42.csv "/>
    <s v="i 10000 0 0 1 2"/>
    <n v="0"/>
    <n v="0"/>
    <n v="0"/>
    <n v="0"/>
    <x v="0"/>
  </r>
  <r>
    <x v="0"/>
    <x v="0"/>
    <n v="0"/>
    <x v="0"/>
    <x v="2"/>
    <n v="1"/>
    <n v="1.686023"/>
    <n v="0.112973"/>
    <n v="4.7230000000000001E-2"/>
    <n v="2.3615000000000001E-2"/>
    <s v="5"/>
    <s v="scale_mpi_epyc_job_12128.out "/>
    <s v="scale_mpi_epyc_epyc005_2023-06-13_02-00-42.csv "/>
    <s v="i 10000 0 0 1 3"/>
    <n v="0"/>
    <n v="0"/>
    <n v="0"/>
    <n v="0"/>
    <x v="0"/>
  </r>
  <r>
    <x v="0"/>
    <x v="0"/>
    <n v="0"/>
    <x v="0"/>
    <x v="3"/>
    <n v="1"/>
    <n v="1.5934520000000001"/>
    <n v="0.119424"/>
    <n v="9.7822000000000006E-2"/>
    <n v="3.2606999999999997E-2"/>
    <s v="5"/>
    <s v="scale_mpi_epyc_job_12128.out "/>
    <s v="scale_mpi_epyc_epyc005_2023-06-13_02-00-42.csv "/>
    <s v="i 10000 0 0 1 4"/>
    <n v="0"/>
    <n v="0"/>
    <n v="0"/>
    <n v="0"/>
    <x v="0"/>
  </r>
  <r>
    <x v="0"/>
    <x v="0"/>
    <n v="0"/>
    <x v="0"/>
    <x v="4"/>
    <n v="1"/>
    <n v="1.5254350000000001"/>
    <n v="0.14365700000000001"/>
    <n v="5.7887000000000001E-2"/>
    <n v="1.4472E-2"/>
    <s v="5"/>
    <s v="scale_mpi_epyc_job_12128.out "/>
    <s v="scale_mpi_epyc_epyc005_2023-06-13_02-00-42.csv "/>
    <s v="i 10000 0 0 1 5"/>
    <n v="0"/>
    <n v="0"/>
    <n v="0"/>
    <n v="0"/>
    <x v="0"/>
  </r>
  <r>
    <x v="0"/>
    <x v="0"/>
    <n v="0"/>
    <x v="0"/>
    <x v="5"/>
    <n v="1"/>
    <n v="1.461592"/>
    <n v="0.105725"/>
    <n v="5.1770999999999998E-2"/>
    <n v="1.0354E-2"/>
    <s v="5"/>
    <s v="scale_mpi_epyc_job_12128.out "/>
    <s v="scale_mpi_epyc_epyc005_2023-06-13_02-00-42.csv "/>
    <s v="i 10000 0 0 1 6"/>
    <n v="0"/>
    <n v="0"/>
    <n v="0"/>
    <n v="0"/>
    <x v="0"/>
  </r>
  <r>
    <x v="0"/>
    <x v="0"/>
    <n v="0"/>
    <x v="0"/>
    <x v="6"/>
    <n v="1"/>
    <n v="1.408582"/>
    <n v="0.104648"/>
    <n v="6.8210000000000007E-2"/>
    <n v="1.1368E-2"/>
    <s v="5"/>
    <s v="scale_mpi_epyc_job_12128.out "/>
    <s v="scale_mpi_epyc_epyc005_2023-06-13_02-00-42.csv "/>
    <s v="i 10000 0 0 1 7"/>
    <n v="0"/>
    <n v="0"/>
    <n v="0"/>
    <n v="0"/>
    <x v="0"/>
  </r>
  <r>
    <x v="0"/>
    <x v="0"/>
    <n v="0"/>
    <x v="0"/>
    <x v="7"/>
    <n v="1"/>
    <n v="1.400067"/>
    <n v="0.106174"/>
    <n v="7.3514999999999997E-2"/>
    <n v="1.0501999999999999E-2"/>
    <s v="5"/>
    <s v="scale_mpi_epyc_job_12128.out "/>
    <s v="scale_mpi_epyc_epyc005_2023-06-13_02-00-42.csv "/>
    <s v="i 10000 0 0 1 8"/>
    <n v="0"/>
    <n v="0"/>
    <n v="0"/>
    <n v="0"/>
    <x v="0"/>
  </r>
  <r>
    <x v="0"/>
    <x v="0"/>
    <n v="0"/>
    <x v="0"/>
    <x v="8"/>
    <n v="1"/>
    <n v="1.3892500000000001"/>
    <n v="0.104779"/>
    <n v="8.3807000000000006E-2"/>
    <n v="1.0475999999999999E-2"/>
    <s v="5"/>
    <s v="scale_mpi_epyc_job_12128.out "/>
    <s v="scale_mpi_epyc_epyc005_2023-06-13_02-00-42.csv "/>
    <s v="i 10000 0 0 1 9"/>
    <n v="0"/>
    <n v="0"/>
    <n v="0"/>
    <n v="0"/>
    <x v="0"/>
  </r>
  <r>
    <x v="0"/>
    <x v="0"/>
    <n v="0"/>
    <x v="0"/>
    <x v="9"/>
    <n v="1"/>
    <n v="1.3597630000000001"/>
    <n v="0.103017"/>
    <n v="9.2231999999999995E-2"/>
    <n v="1.0248E-2"/>
    <s v="5"/>
    <s v="scale_mpi_epyc_job_12128.out "/>
    <s v="scale_mpi_epyc_epyc005_2023-06-13_02-00-42.csv "/>
    <s v="i 10000 0 0 1 10"/>
    <n v="0"/>
    <n v="0"/>
    <n v="0"/>
    <n v="0"/>
    <x v="0"/>
  </r>
  <r>
    <x v="0"/>
    <x v="0"/>
    <n v="0"/>
    <x v="0"/>
    <x v="10"/>
    <n v="1"/>
    <n v="1.360927"/>
    <n v="0.100565"/>
    <n v="8.8537000000000005E-2"/>
    <n v="8.8540000000000008E-3"/>
    <s v="5"/>
    <s v="scale_mpi_epyc_job_12128.out "/>
    <s v="scale_mpi_epyc_epyc005_2023-06-13_02-00-42.csv "/>
    <s v="i 10000 0 0 1 11"/>
    <n v="0"/>
    <n v="0"/>
    <n v="0"/>
    <n v="0"/>
    <x v="0"/>
  </r>
  <r>
    <x v="0"/>
    <x v="0"/>
    <n v="0"/>
    <x v="0"/>
    <x v="11"/>
    <n v="1"/>
    <n v="1.355297"/>
    <n v="0.106847"/>
    <n v="0.11638999999999999"/>
    <n v="1.0581E-2"/>
    <s v="5"/>
    <s v="scale_mpi_epyc_job_12128.out "/>
    <s v="scale_mpi_epyc_epyc005_2023-06-13_02-00-42.csv "/>
    <s v="i 10000 0 0 1 12"/>
    <n v="0"/>
    <n v="0"/>
    <n v="0"/>
    <n v="0"/>
    <x v="0"/>
  </r>
  <r>
    <x v="0"/>
    <x v="0"/>
    <n v="0"/>
    <x v="0"/>
    <x v="12"/>
    <n v="1"/>
    <n v="1.342327"/>
    <n v="0.106276"/>
    <n v="0.12167500000000001"/>
    <n v="1.014E-2"/>
    <s v="5"/>
    <s v="scale_mpi_epyc_job_12128.out "/>
    <s v="scale_mpi_epyc_epyc005_2023-06-13_02-00-42.csv "/>
    <s v="i 10000 0 0 1 13"/>
    <n v="0"/>
    <n v="0"/>
    <n v="0"/>
    <n v="0"/>
    <x v="0"/>
  </r>
  <r>
    <x v="0"/>
    <x v="0"/>
    <n v="0"/>
    <x v="0"/>
    <x v="13"/>
    <n v="1"/>
    <n v="1.3637049999999999"/>
    <n v="0.10727200000000001"/>
    <n v="0.11981"/>
    <n v="9.2160000000000002E-3"/>
    <s v="5"/>
    <s v="scale_mpi_epyc_job_12128.out "/>
    <s v="scale_mpi_epyc_epyc005_2023-06-13_02-00-42.csv "/>
    <s v="i 10000 0 0 1 14"/>
    <n v="0"/>
    <n v="0"/>
    <n v="0"/>
    <n v="0"/>
    <x v="0"/>
  </r>
  <r>
    <x v="0"/>
    <x v="0"/>
    <n v="0"/>
    <x v="0"/>
    <x v="14"/>
    <n v="1"/>
    <n v="1.3348580000000001"/>
    <n v="0.10508199999999999"/>
    <n v="0.147261"/>
    <n v="1.0519000000000001E-2"/>
    <s v="5"/>
    <s v="scale_mpi_epyc_job_12128.out "/>
    <s v="scale_mpi_epyc_epyc005_2023-06-13_02-00-42.csv "/>
    <s v="i 10000 0 0 1 15"/>
    <n v="0"/>
    <n v="0"/>
    <n v="0"/>
    <n v="0"/>
    <x v="0"/>
  </r>
  <r>
    <x v="0"/>
    <x v="0"/>
    <n v="0"/>
    <x v="0"/>
    <x v="15"/>
    <n v="1"/>
    <n v="1.4008879999999999"/>
    <n v="0.15020500000000001"/>
    <n v="0.19376199999999999"/>
    <n v="1.2917E-2"/>
    <s v="5"/>
    <s v="scale_mpi_epyc_job_12128.out "/>
    <s v="scale_mpi_epyc_epyc005_2023-06-13_02-00-42.csv "/>
    <s v="i 10000 0 0 1 16"/>
    <n v="0"/>
    <n v="0"/>
    <n v="0"/>
    <n v="0"/>
    <x v="0"/>
  </r>
  <r>
    <x v="0"/>
    <x v="0"/>
    <n v="0"/>
    <x v="0"/>
    <x v="16"/>
    <n v="1"/>
    <n v="1.365059"/>
    <n v="0.10641100000000001"/>
    <n v="0.12851599999999999"/>
    <n v="8.0319999999999992E-3"/>
    <s v="5"/>
    <s v="scale_mpi_epyc_job_12128.out "/>
    <s v="scale_mpi_epyc_epyc005_2023-06-13_02-00-42.csv "/>
    <s v="i 10000 0 0 1 17"/>
    <n v="0"/>
    <n v="0"/>
    <n v="0"/>
    <n v="0"/>
    <x v="0"/>
  </r>
  <r>
    <x v="0"/>
    <x v="0"/>
    <n v="0"/>
    <x v="0"/>
    <x v="17"/>
    <n v="1"/>
    <n v="1.3809549999999999"/>
    <n v="0.110932"/>
    <n v="0.120674"/>
    <n v="7.0980000000000001E-3"/>
    <s v="5"/>
    <s v="scale_mpi_epyc_job_12128.out "/>
    <s v="scale_mpi_epyc_epyc005_2023-06-13_02-00-42.csv "/>
    <s v="i 10000 0 0 1 18"/>
    <n v="0"/>
    <n v="0"/>
    <n v="0"/>
    <n v="0"/>
    <x v="0"/>
  </r>
  <r>
    <x v="0"/>
    <x v="0"/>
    <n v="0"/>
    <x v="0"/>
    <x v="18"/>
    <n v="1"/>
    <n v="1.403543"/>
    <n v="0.106223"/>
    <n v="0.12855"/>
    <n v="7.1419999999999999E-3"/>
    <s v="5"/>
    <s v="scale_mpi_epyc_job_12128.out "/>
    <s v="scale_mpi_epyc_epyc005_2023-06-13_02-00-42.csv "/>
    <s v="i 10000 0 0 1 19"/>
    <n v="0"/>
    <n v="0"/>
    <n v="0"/>
    <n v="0"/>
    <x v="0"/>
  </r>
  <r>
    <x v="0"/>
    <x v="0"/>
    <n v="0"/>
    <x v="0"/>
    <x v="19"/>
    <n v="1"/>
    <n v="1.3711120000000001"/>
    <n v="0.11386499999999999"/>
    <n v="0.21705099999999999"/>
    <n v="1.1424E-2"/>
    <s v="5"/>
    <s v="scale_mpi_epyc_job_12128.out "/>
    <s v="scale_mpi_epyc_epyc005_2023-06-13_02-00-42.csv "/>
    <s v="i 10000 0 0 1 20"/>
    <n v="0"/>
    <n v="0"/>
    <n v="0"/>
    <n v="0"/>
    <x v="0"/>
  </r>
  <r>
    <x v="0"/>
    <x v="0"/>
    <n v="0"/>
    <x v="0"/>
    <x v="20"/>
    <n v="1"/>
    <n v="1.371613"/>
    <n v="0.108427"/>
    <n v="0.16064500000000001"/>
    <n v="8.0319999999999992E-3"/>
    <s v="5"/>
    <s v="scale_mpi_epyc_job_12128.out "/>
    <s v="scale_mpi_epyc_epyc005_2023-06-13_02-00-42.csv "/>
    <s v="i 10000 0 0 1 21"/>
    <n v="0"/>
    <n v="0"/>
    <n v="0"/>
    <n v="0"/>
    <x v="0"/>
  </r>
  <r>
    <x v="0"/>
    <x v="0"/>
    <n v="0"/>
    <x v="0"/>
    <x v="21"/>
    <n v="1"/>
    <n v="1.3650469999999999"/>
    <n v="0.108704"/>
    <n v="0.171736"/>
    <n v="8.1779999999999995E-3"/>
    <s v="5"/>
    <s v="scale_mpi_epyc_job_12128.out "/>
    <s v="scale_mpi_epyc_epyc005_2023-06-13_02-00-42.csv "/>
    <s v="i 10000 0 0 1 22"/>
    <n v="0"/>
    <n v="0"/>
    <n v="0"/>
    <n v="0"/>
    <x v="0"/>
  </r>
  <r>
    <x v="0"/>
    <x v="0"/>
    <n v="0"/>
    <x v="0"/>
    <x v="22"/>
    <n v="1"/>
    <n v="1.6185350000000001"/>
    <n v="0.25028"/>
    <n v="2.484594"/>
    <n v="0.11293599999999999"/>
    <s v="5"/>
    <s v="scale_mpi_epyc_job_12128.out "/>
    <s v="scale_mpi_epyc_epyc005_2023-06-13_02-00-42.csv "/>
    <s v="i 10000 0 0 1 23"/>
    <n v="0"/>
    <n v="0"/>
    <n v="0"/>
    <n v="0"/>
    <x v="0"/>
  </r>
  <r>
    <x v="0"/>
    <x v="0"/>
    <n v="0"/>
    <x v="0"/>
    <x v="23"/>
    <n v="1"/>
    <n v="1.375901"/>
    <n v="0.1076"/>
    <n v="0.123141"/>
    <n v="5.3540000000000003E-3"/>
    <s v="5"/>
    <s v="scale_mpi_epyc_job_12128.out "/>
    <s v="scale_mpi_epyc_epyc005_2023-06-13_02-00-42.csv "/>
    <s v="i 10000 0 0 1 24"/>
    <n v="0"/>
    <n v="0"/>
    <n v="0"/>
    <n v="0"/>
    <x v="0"/>
  </r>
  <r>
    <x v="0"/>
    <x v="0"/>
    <n v="0"/>
    <x v="0"/>
    <x v="24"/>
    <n v="1"/>
    <n v="1.402901"/>
    <n v="0.111067"/>
    <n v="0.13498499999999999"/>
    <n v="5.6239999999999997E-3"/>
    <s v="5"/>
    <s v="scale_mpi_epyc_job_12128.out "/>
    <s v="scale_mpi_epyc_epyc005_2023-06-13_02-00-42.csv "/>
    <s v="i 10000 0 0 1 25"/>
    <n v="0"/>
    <n v="0"/>
    <n v="0"/>
    <n v="0"/>
    <x v="0"/>
  </r>
  <r>
    <x v="0"/>
    <x v="0"/>
    <n v="0"/>
    <x v="0"/>
    <x v="25"/>
    <n v="1"/>
    <n v="1.4272450000000001"/>
    <n v="0.111844"/>
    <n v="0.15141399999999999"/>
    <n v="6.0569999999999999E-3"/>
    <s v="5"/>
    <s v="scale_mpi_epyc_job_12128.out "/>
    <s v="scale_mpi_epyc_epyc005_2023-06-13_02-00-42.csv "/>
    <s v="i 10000 0 0 1 26"/>
    <n v="0"/>
    <n v="0"/>
    <n v="0"/>
    <n v="0"/>
    <x v="0"/>
  </r>
  <r>
    <x v="0"/>
    <x v="0"/>
    <n v="0"/>
    <x v="0"/>
    <x v="26"/>
    <n v="1"/>
    <n v="1.413681"/>
    <n v="0.111805"/>
    <n v="0.169298"/>
    <n v="6.5110000000000003E-3"/>
    <s v="5"/>
    <s v="scale_mpi_epyc_job_12128.out "/>
    <s v="scale_mpi_epyc_epyc005_2023-06-13_02-00-42.csv "/>
    <s v="i 10000 0 0 1 27"/>
    <n v="0"/>
    <n v="0"/>
    <n v="0"/>
    <n v="0"/>
    <x v="0"/>
  </r>
  <r>
    <x v="0"/>
    <x v="0"/>
    <n v="0"/>
    <x v="0"/>
    <x v="27"/>
    <n v="1"/>
    <n v="1.4237850000000001"/>
    <n v="0.10552599999999999"/>
    <n v="0.15281500000000001"/>
    <n v="5.6600000000000001E-3"/>
    <s v="5"/>
    <s v="scale_mpi_epyc_job_12128.out "/>
    <s v="scale_mpi_epyc_epyc005_2023-06-13_02-00-42.csv "/>
    <s v="i 10000 0 0 1 28"/>
    <n v="0"/>
    <n v="0"/>
    <n v="0"/>
    <n v="0"/>
    <x v="0"/>
  </r>
  <r>
    <x v="0"/>
    <x v="0"/>
    <n v="0"/>
    <x v="0"/>
    <x v="28"/>
    <n v="1"/>
    <n v="1.4730939999999999"/>
    <n v="0.10846"/>
    <n v="0.120153"/>
    <n v="4.2909999999999997E-3"/>
    <s v="5"/>
    <s v="scale_mpi_epyc_job_12128.out "/>
    <s v="scale_mpi_epyc_epyc005_2023-06-13_02-00-42.csv "/>
    <s v="i 10000 0 0 1 29"/>
    <n v="0"/>
    <n v="0"/>
    <n v="0"/>
    <n v="0"/>
    <x v="0"/>
  </r>
  <r>
    <x v="0"/>
    <x v="0"/>
    <n v="0"/>
    <x v="0"/>
    <x v="29"/>
    <n v="1"/>
    <n v="1.4698310000000001"/>
    <n v="0.10781200000000001"/>
    <n v="0.13397000000000001"/>
    <n v="4.62E-3"/>
    <s v="5"/>
    <s v="scale_mpi_epyc_job_12128.out "/>
    <s v="scale_mpi_epyc_epyc005_2023-06-13_02-00-42.csv "/>
    <s v="i 10000 0 0 1 30"/>
    <n v="0"/>
    <n v="0"/>
    <n v="0"/>
    <n v="0"/>
    <x v="0"/>
  </r>
  <r>
    <x v="0"/>
    <x v="0"/>
    <n v="0"/>
    <x v="0"/>
    <x v="30"/>
    <n v="1"/>
    <n v="1.493557"/>
    <n v="0.111015"/>
    <n v="0.157415"/>
    <n v="5.2469999999999999E-3"/>
    <s v="5"/>
    <s v="scale_mpi_epyc_job_12128.out "/>
    <s v="scale_mpi_epyc_epyc005_2023-06-13_02-00-42.csv "/>
    <s v="i 10000 0 0 1 31"/>
    <n v="0"/>
    <n v="0"/>
    <n v="0"/>
    <n v="0"/>
    <x v="0"/>
  </r>
  <r>
    <x v="0"/>
    <x v="0"/>
    <n v="0"/>
    <x v="0"/>
    <x v="31"/>
    <n v="1"/>
    <n v="1.5555600000000001"/>
    <n v="0.105197"/>
    <n v="0.111308"/>
    <n v="3.591E-3"/>
    <s v="5"/>
    <s v="scale_mpi_epyc_job_12128.out "/>
    <s v="scale_mpi_epyc_epyc005_2023-06-13_02-00-42.csv "/>
    <s v="i 10000 0 0 1 32"/>
    <n v="0"/>
    <n v="0"/>
    <n v="0"/>
    <n v="0"/>
    <x v="0"/>
  </r>
  <r>
    <x v="0"/>
    <x v="0"/>
    <n v="0"/>
    <x v="0"/>
    <x v="32"/>
    <n v="1"/>
    <n v="1.6312759999999999"/>
    <n v="0.12765899999999999"/>
    <n v="0.13724900000000001"/>
    <n v="4.2890000000000003E-3"/>
    <s v="5"/>
    <s v="scale_mpi_epyc_job_12128.out "/>
    <s v="scale_mpi_epyc_epyc005_2023-06-13_02-00-42.csv "/>
    <s v="i 10000 0 0 1 33"/>
    <n v="0"/>
    <n v="0"/>
    <n v="0"/>
    <n v="0"/>
    <x v="0"/>
  </r>
  <r>
    <x v="0"/>
    <x v="0"/>
    <n v="0"/>
    <x v="0"/>
    <x v="33"/>
    <n v="1"/>
    <n v="1.4385870000000001"/>
    <n v="0.102843"/>
    <n v="0.19445100000000001"/>
    <n v="5.8919999999999997E-3"/>
    <s v="5"/>
    <s v="scale_mpi_epyc_job_12128.out "/>
    <s v="scale_mpi_epyc_epyc005_2023-06-13_02-00-42.csv "/>
    <s v="i 10000 0 0 1 34"/>
    <n v="0"/>
    <n v="0"/>
    <n v="0"/>
    <n v="0"/>
    <x v="0"/>
  </r>
  <r>
    <x v="0"/>
    <x v="0"/>
    <n v="0"/>
    <x v="0"/>
    <x v="34"/>
    <n v="1"/>
    <n v="1.5124960000000001"/>
    <n v="0.103307"/>
    <n v="0.21947800000000001"/>
    <n v="6.4549999999999998E-3"/>
    <s v="5"/>
    <s v="scale_mpi_epyc_job_12128.out "/>
    <s v="scale_mpi_epyc_epyc005_2023-06-13_02-00-42.csv "/>
    <s v="i 10000 0 0 1 35"/>
    <n v="0"/>
    <n v="0"/>
    <n v="0"/>
    <n v="0"/>
    <x v="0"/>
  </r>
  <r>
    <x v="0"/>
    <x v="0"/>
    <n v="0"/>
    <x v="0"/>
    <x v="35"/>
    <n v="1"/>
    <n v="8.5146499999999996"/>
    <n v="7.1677179999999998"/>
    <n v="0.18485499999999999"/>
    <n v="5.2820000000000002E-3"/>
    <s v="5"/>
    <s v="scale_mpi_epyc_job_12128.out "/>
    <s v="scale_mpi_epyc_epyc005_2023-06-13_02-00-42.csv "/>
    <s v="i 10000 0 0 1 36"/>
    <n v="0"/>
    <n v="0"/>
    <n v="0"/>
    <n v="0"/>
    <x v="0"/>
  </r>
  <r>
    <x v="0"/>
    <x v="0"/>
    <n v="0"/>
    <x v="0"/>
    <x v="36"/>
    <n v="1"/>
    <n v="1.4803949999999999"/>
    <n v="0.105408"/>
    <n v="0.171766"/>
    <n v="4.7710000000000001E-3"/>
    <s v="5"/>
    <s v="scale_mpi_epyc_job_12128.out "/>
    <s v="scale_mpi_epyc_epyc005_2023-06-13_02-00-42.csv "/>
    <s v="i 10000 0 0 1 37"/>
    <n v="0"/>
    <n v="0"/>
    <n v="0"/>
    <n v="0"/>
    <x v="0"/>
  </r>
  <r>
    <x v="0"/>
    <x v="0"/>
    <n v="0"/>
    <x v="0"/>
    <x v="37"/>
    <n v="1"/>
    <n v="1.5930299999999999"/>
    <n v="0.11479200000000001"/>
    <n v="0.22681499999999999"/>
    <n v="6.13E-3"/>
    <s v="5"/>
    <s v="scale_mpi_epyc_job_12128.out "/>
    <s v="scale_mpi_epyc_epyc005_2023-06-13_02-00-42.csv "/>
    <s v="i 10000 0 0 1 38"/>
    <n v="0"/>
    <n v="0"/>
    <n v="0"/>
    <n v="0"/>
    <x v="0"/>
  </r>
  <r>
    <x v="0"/>
    <x v="0"/>
    <n v="0"/>
    <x v="0"/>
    <x v="38"/>
    <n v="1"/>
    <n v="1.604446"/>
    <n v="0.114441"/>
    <n v="0.28736899999999999"/>
    <n v="7.5620000000000001E-3"/>
    <s v="5"/>
    <s v="scale_mpi_epyc_job_12128.out "/>
    <s v="scale_mpi_epyc_epyc005_2023-06-13_02-00-42.csv "/>
    <s v="i 10000 0 0 1 39"/>
    <n v="0"/>
    <n v="0"/>
    <n v="0"/>
    <n v="0"/>
    <x v="0"/>
  </r>
  <r>
    <x v="0"/>
    <x v="0"/>
    <n v="0"/>
    <x v="0"/>
    <x v="39"/>
    <n v="1"/>
    <n v="1.4703839999999999"/>
    <n v="0.114241"/>
    <n v="0.31366100000000002"/>
    <n v="8.0429999999999998E-3"/>
    <s v="5"/>
    <s v="scale_mpi_epyc_job_12128.out "/>
    <s v="scale_mpi_epyc_epyc005_2023-06-13_02-00-42.csv "/>
    <s v="i 10000 0 0 1 40"/>
    <n v="0"/>
    <n v="0"/>
    <n v="0"/>
    <n v="0"/>
    <x v="0"/>
  </r>
  <r>
    <x v="0"/>
    <x v="0"/>
    <n v="0"/>
    <x v="0"/>
    <x v="40"/>
    <n v="1"/>
    <n v="1.54474"/>
    <n v="0.119001"/>
    <n v="0.29184300000000002"/>
    <n v="7.2960000000000004E-3"/>
    <s v="5"/>
    <s v="scale_mpi_epyc_job_12128.out "/>
    <s v="scale_mpi_epyc_epyc005_2023-06-13_02-00-42.csv "/>
    <s v="i 10000 0 0 1 41"/>
    <n v="0"/>
    <n v="0"/>
    <n v="0"/>
    <n v="0"/>
    <x v="0"/>
  </r>
  <r>
    <x v="0"/>
    <x v="0"/>
    <n v="0"/>
    <x v="0"/>
    <x v="41"/>
    <n v="1"/>
    <n v="1.5332220000000001"/>
    <n v="0.113814"/>
    <n v="0.18098"/>
    <n v="4.4140000000000004E-3"/>
    <s v="5"/>
    <s v="scale_mpi_epyc_job_12128.out "/>
    <s v="scale_mpi_epyc_epyc005_2023-06-13_02-00-42.csv "/>
    <s v="i 10000 0 0 1 42"/>
    <n v="0"/>
    <n v="0"/>
    <n v="0"/>
    <n v="0"/>
    <x v="0"/>
  </r>
  <r>
    <x v="0"/>
    <x v="0"/>
    <n v="0"/>
    <x v="0"/>
    <x v="42"/>
    <n v="1"/>
    <n v="1.5759129999999999"/>
    <n v="0.108283"/>
    <n v="0.20603199999999999"/>
    <n v="4.9059999999999998E-3"/>
    <s v="5"/>
    <s v="scale_mpi_epyc_job_12128.out "/>
    <s v="scale_mpi_epyc_epyc005_2023-06-13_02-00-42.csv "/>
    <s v="i 10000 0 0 1 43"/>
    <n v="0"/>
    <n v="0"/>
    <n v="0"/>
    <n v="0"/>
    <x v="0"/>
  </r>
  <r>
    <x v="0"/>
    <x v="0"/>
    <n v="0"/>
    <x v="0"/>
    <x v="43"/>
    <n v="1"/>
    <n v="1.748129"/>
    <n v="0.112967"/>
    <n v="0.29589100000000002"/>
    <n v="6.881E-3"/>
    <s v="5"/>
    <s v="scale_mpi_epyc_job_12128.out "/>
    <s v="scale_mpi_epyc_epyc005_2023-06-13_02-00-42.csv "/>
    <s v="i 10000 0 0 1 44"/>
    <n v="0"/>
    <n v="0"/>
    <n v="0"/>
    <n v="0"/>
    <x v="0"/>
  </r>
  <r>
    <x v="0"/>
    <x v="0"/>
    <n v="0"/>
    <x v="0"/>
    <x v="44"/>
    <n v="1"/>
    <n v="1.520616"/>
    <n v="0.118019"/>
    <n v="0.32899099999999998"/>
    <n v="7.4770000000000001E-3"/>
    <s v="5"/>
    <s v="scale_mpi_epyc_job_12128.out "/>
    <s v="scale_mpi_epyc_epyc005_2023-06-13_02-00-42.csv "/>
    <s v="i 10000 0 0 1 45"/>
    <n v="0"/>
    <n v="0"/>
    <n v="0"/>
    <n v="0"/>
    <x v="0"/>
  </r>
  <r>
    <x v="0"/>
    <x v="0"/>
    <n v="0"/>
    <x v="0"/>
    <x v="45"/>
    <n v="1"/>
    <n v="1.7452369999999999"/>
    <n v="0.113166"/>
    <n v="0.28367900000000001"/>
    <n v="6.3039999999999997E-3"/>
    <s v="5"/>
    <s v="scale_mpi_epyc_job_12128.out "/>
    <s v="scale_mpi_epyc_epyc005_2023-06-13_02-00-42.csv "/>
    <s v="i 10000 0 0 1 46"/>
    <n v="0"/>
    <n v="0"/>
    <n v="0"/>
    <n v="0"/>
    <x v="0"/>
  </r>
  <r>
    <x v="0"/>
    <x v="0"/>
    <n v="0"/>
    <x v="0"/>
    <x v="46"/>
    <n v="1"/>
    <n v="8.8935960000000005"/>
    <n v="7.4352330000000002"/>
    <n v="0.308672"/>
    <n v="6.7099999999999998E-3"/>
    <s v="5"/>
    <s v="scale_mpi_epyc_job_12128.out "/>
    <s v="scale_mpi_epyc_epyc005_2023-06-13_02-00-42.csv "/>
    <s v="i 10000 0 0 1 47"/>
    <n v="0"/>
    <n v="0"/>
    <n v="0"/>
    <n v="0"/>
    <x v="0"/>
  </r>
  <r>
    <x v="0"/>
    <x v="0"/>
    <n v="0"/>
    <x v="0"/>
    <x v="47"/>
    <n v="1"/>
    <n v="1.6201190000000001"/>
    <n v="0.107839"/>
    <n v="0.27845999999999999"/>
    <n v="5.9249999999999997E-3"/>
    <s v="5"/>
    <s v="scale_mpi_epyc_job_12128.out "/>
    <s v="scale_mpi_epyc_epyc005_2023-06-13_02-00-42.csv "/>
    <s v="i 10000 0 0 1 48"/>
    <n v="0"/>
    <n v="0"/>
    <n v="0"/>
    <n v="0"/>
    <x v="0"/>
  </r>
  <r>
    <x v="0"/>
    <x v="0"/>
    <n v="0"/>
    <x v="0"/>
    <x v="48"/>
    <n v="1"/>
    <n v="1.6192690000000001"/>
    <n v="0.11183"/>
    <n v="0.249747"/>
    <n v="5.2030000000000002E-3"/>
    <s v="5"/>
    <s v="scale_mpi_epyc_job_12128.out "/>
    <s v="scale_mpi_epyc_epyc005_2023-06-13_02-00-42.csv "/>
    <s v="i 10000 0 0 1 49"/>
    <n v="0"/>
    <n v="0"/>
    <n v="0"/>
    <n v="0"/>
    <x v="0"/>
  </r>
  <r>
    <x v="0"/>
    <x v="0"/>
    <n v="0"/>
    <x v="0"/>
    <x v="49"/>
    <n v="1"/>
    <n v="1.674601"/>
    <n v="0.10954999999999999"/>
    <n v="0.18467800000000001"/>
    <n v="3.7690000000000002E-3"/>
    <s v="5"/>
    <s v="scale_mpi_epyc_job_12128.out "/>
    <s v="scale_mpi_epyc_epyc005_2023-06-13_02-00-42.csv "/>
    <s v="i 10000 0 0 1 50"/>
    <n v="0"/>
    <n v="0"/>
    <n v="0"/>
    <n v="0"/>
    <x v="0"/>
  </r>
  <r>
    <x v="0"/>
    <x v="0"/>
    <n v="0"/>
    <x v="0"/>
    <x v="50"/>
    <n v="1"/>
    <n v="1.6440699999999999"/>
    <n v="0.121894"/>
    <n v="0.32923999999999998"/>
    <n v="6.5849999999999997E-3"/>
    <s v="5"/>
    <s v="scale_mpi_epyc_job_12128.out "/>
    <s v="scale_mpi_epyc_epyc005_2023-06-13_02-00-42.csv "/>
    <s v="i 10000 0 0 1 51"/>
    <n v="0"/>
    <n v="0"/>
    <n v="0"/>
    <n v="0"/>
    <x v="0"/>
  </r>
  <r>
    <x v="0"/>
    <x v="0"/>
    <n v="0"/>
    <x v="0"/>
    <x v="51"/>
    <n v="1"/>
    <n v="1.6589560000000001"/>
    <n v="0.119363"/>
    <n v="0.34681200000000001"/>
    <n v="6.7999999999999996E-3"/>
    <s v="5"/>
    <s v="scale_mpi_epyc_job_12128.out "/>
    <s v="scale_mpi_epyc_epyc005_2023-06-13_02-00-42.csv "/>
    <s v="i 10000 0 0 1 52"/>
    <n v="0"/>
    <n v="0"/>
    <n v="0"/>
    <n v="0"/>
    <x v="0"/>
  </r>
  <r>
    <x v="0"/>
    <x v="0"/>
    <n v="0"/>
    <x v="0"/>
    <x v="52"/>
    <n v="1"/>
    <n v="1.765609"/>
    <n v="0.12282999999999999"/>
    <n v="0.34307199999999999"/>
    <n v="6.5979999999999997E-3"/>
    <s v="5"/>
    <s v="scale_mpi_epyc_job_12128.out "/>
    <s v="scale_mpi_epyc_epyc005_2023-06-13_02-00-42.csv "/>
    <s v="i 10000 0 0 1 53"/>
    <n v="0"/>
    <n v="0"/>
    <n v="0"/>
    <n v="0"/>
    <x v="0"/>
  </r>
  <r>
    <x v="0"/>
    <x v="0"/>
    <n v="0"/>
    <x v="0"/>
    <x v="53"/>
    <n v="1"/>
    <n v="1.9549609999999999"/>
    <n v="0.12745999999999999"/>
    <n v="0.39910600000000002"/>
    <n v="7.5300000000000002E-3"/>
    <s v="5"/>
    <s v="scale_mpi_epyc_job_12128.out "/>
    <s v="scale_mpi_epyc_epyc005_2023-06-13_02-00-42.csv "/>
    <s v="i 10000 0 0 1 54"/>
    <n v="0"/>
    <n v="0"/>
    <n v="0"/>
    <n v="0"/>
    <x v="0"/>
  </r>
  <r>
    <x v="0"/>
    <x v="0"/>
    <n v="0"/>
    <x v="0"/>
    <x v="54"/>
    <n v="1"/>
    <n v="1.9503140000000001"/>
    <n v="0.13391400000000001"/>
    <n v="0.360904"/>
    <n v="6.6829999999999997E-3"/>
    <s v="5"/>
    <s v="scale_mpi_epyc_job_12128.out "/>
    <s v="scale_mpi_epyc_epyc005_2023-06-13_02-00-42.csv "/>
    <s v="i 10000 0 0 1 55"/>
    <n v="0"/>
    <n v="0"/>
    <n v="0"/>
    <n v="0"/>
    <x v="0"/>
  </r>
  <r>
    <x v="0"/>
    <x v="0"/>
    <n v="0"/>
    <x v="0"/>
    <x v="55"/>
    <n v="1"/>
    <n v="1.9838070000000001"/>
    <n v="0.114839"/>
    <n v="0.22082299999999999"/>
    <n v="4.0150000000000003E-3"/>
    <s v="5"/>
    <s v="scale_mpi_epyc_job_12128.out "/>
    <s v="scale_mpi_epyc_epyc005_2023-06-13_02-00-42.csv "/>
    <s v="i 10000 0 0 1 56"/>
    <n v="0"/>
    <n v="0"/>
    <n v="0"/>
    <n v="0"/>
    <x v="0"/>
  </r>
  <r>
    <x v="0"/>
    <x v="0"/>
    <n v="0"/>
    <x v="0"/>
    <x v="56"/>
    <n v="1"/>
    <n v="1.802808"/>
    <n v="0.120305"/>
    <n v="0.36143199999999998"/>
    <n v="6.4539999999999997E-3"/>
    <s v="5"/>
    <s v="scale_mpi_epyc_job_12128.out "/>
    <s v="scale_mpi_epyc_epyc005_2023-06-13_02-00-42.csv "/>
    <s v="i 10000 0 0 1 57"/>
    <n v="0"/>
    <n v="0"/>
    <n v="0"/>
    <n v="0"/>
    <x v="0"/>
  </r>
  <r>
    <x v="0"/>
    <x v="0"/>
    <n v="0"/>
    <x v="0"/>
    <x v="57"/>
    <n v="1"/>
    <n v="1.3788339999999999"/>
    <n v="0.117246"/>
    <n v="9.8802000000000001E-2"/>
    <n v="1.7329999999999999E-3"/>
    <s v="5"/>
    <s v="scale_mpi_epyc_job_12128.out "/>
    <s v="scale_mpi_epyc_epyc005_2023-06-13_02-00-42.csv "/>
    <s v="i 10000 0 0 1 58"/>
    <n v="0"/>
    <n v="0"/>
    <n v="0"/>
    <n v="0"/>
    <x v="0"/>
  </r>
  <r>
    <x v="0"/>
    <x v="0"/>
    <n v="0"/>
    <x v="0"/>
    <x v="58"/>
    <n v="1"/>
    <n v="1.3786259999999999"/>
    <n v="0.11945699999999999"/>
    <n v="0.13694100000000001"/>
    <n v="2.3609999999999998E-3"/>
    <s v="5"/>
    <s v="scale_mpi_epyc_job_12128.out "/>
    <s v="scale_mpi_epyc_epyc005_2023-06-13_02-00-42.csv "/>
    <s v="i 10000 0 0 1 59"/>
    <n v="0"/>
    <n v="0"/>
    <n v="0"/>
    <n v="0"/>
    <x v="0"/>
  </r>
  <r>
    <x v="0"/>
    <x v="0"/>
    <n v="0"/>
    <x v="0"/>
    <x v="59"/>
    <n v="1"/>
    <n v="1.4774119999999999"/>
    <n v="0.112761"/>
    <n v="8.7485999999999994E-2"/>
    <n v="1.4829999999999999E-3"/>
    <s v="5"/>
    <s v="scale_mpi_epyc_job_12128.out "/>
    <s v="scale_mpi_epyc_epyc005_2023-06-13_02-00-42.csv "/>
    <s v="i 10000 0 0 1 60"/>
    <n v="0"/>
    <n v="0"/>
    <n v="0"/>
    <n v="0"/>
    <x v="0"/>
  </r>
  <r>
    <x v="0"/>
    <x v="0"/>
    <n v="0"/>
    <x v="0"/>
    <x v="60"/>
    <n v="1"/>
    <n v="1.4913540000000001"/>
    <n v="0.12626000000000001"/>
    <n v="0.105382"/>
    <n v="1.756E-3"/>
    <s v="5"/>
    <s v="scale_mpi_epyc_job_12128.out "/>
    <s v="scale_mpi_epyc_epyc005_2023-06-13_02-00-42.csv "/>
    <s v="i 10000 0 0 1 61"/>
    <n v="0"/>
    <n v="0"/>
    <n v="0"/>
    <n v="0"/>
    <x v="0"/>
  </r>
  <r>
    <x v="0"/>
    <x v="0"/>
    <n v="0"/>
    <x v="0"/>
    <x v="61"/>
    <n v="1"/>
    <n v="1.491404"/>
    <n v="0.11694400000000001"/>
    <n v="0.13578200000000001"/>
    <n v="2.2260000000000001E-3"/>
    <s v="5"/>
    <s v="scale_mpi_epyc_job_12128.out "/>
    <s v="scale_mpi_epyc_epyc005_2023-06-13_02-00-42.csv "/>
    <s v="i 10000 0 0 1 62"/>
    <n v="0"/>
    <n v="0"/>
    <n v="0"/>
    <n v="0"/>
    <x v="0"/>
  </r>
  <r>
    <x v="0"/>
    <x v="0"/>
    <n v="0"/>
    <x v="0"/>
    <x v="62"/>
    <n v="1"/>
    <n v="1.3848199999999999"/>
    <n v="0.11620999999999999"/>
    <n v="0.16098499999999999"/>
    <n v="2.5969999999999999E-3"/>
    <s v="5"/>
    <s v="scale_mpi_epyc_job_12128.out "/>
    <s v="scale_mpi_epyc_epyc005_2023-06-13_02-00-42.csv "/>
    <s v="i 10000 0 0 1 63"/>
    <n v="0"/>
    <n v="0"/>
    <n v="0"/>
    <n v="0"/>
    <x v="0"/>
  </r>
  <r>
    <x v="0"/>
    <x v="0"/>
    <n v="0"/>
    <x v="0"/>
    <x v="63"/>
    <n v="1"/>
    <n v="1.3875059999999999"/>
    <n v="0.119912"/>
    <n v="0.137879"/>
    <n v="2.189E-3"/>
    <s v="5"/>
    <s v="scale_mpi_epyc_job_12128.out "/>
    <s v="scale_mpi_epyc_epyc005_2023-06-13_02-00-42.csv "/>
    <s v="i 10000 0 0 1 64"/>
    <n v="0"/>
    <n v="0"/>
    <n v="0"/>
    <n v="0"/>
    <x v="0"/>
  </r>
  <r>
    <x v="0"/>
    <x v="1"/>
    <n v="0"/>
    <x v="0"/>
    <x v="0"/>
    <n v="1"/>
    <n v="1.059207"/>
    <n v="2.8089999999999999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67334"/>
    <n v="2.7539999999999999E-3"/>
    <n v="1.201E-3"/>
    <n v="1.201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461339999999999"/>
    <n v="2.9710000000000001E-3"/>
    <n v="1.3760000000000001E-3"/>
    <n v="6.8800000000000003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5307"/>
    <n v="3.0079999999999998E-3"/>
    <n v="2.3649999999999999E-3"/>
    <n v="7.8799999999999996E-4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729789999999999"/>
    <n v="3.0040000000000002E-3"/>
    <n v="3.0070000000000001E-3"/>
    <n v="7.5199999999999996E-4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794330000000001"/>
    <n v="3.2980000000000002E-3"/>
    <n v="6.3600000000000002E-3"/>
    <n v="1.2719999999999999E-3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68484"/>
    <n v="4.1159999999999999E-3"/>
    <n v="4.352E-3"/>
    <n v="7.2499999999999995E-4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88946"/>
    <n v="3.8539999999999998E-3"/>
    <n v="4.4390000000000002E-3"/>
    <n v="6.3400000000000001E-4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996710000000001"/>
    <n v="4.9849999999999998E-3"/>
    <n v="9.1789999999999997E-3"/>
    <n v="1.147E-3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104968"/>
    <n v="6.2189999999999997E-3"/>
    <n v="1.44E-2"/>
    <n v="1.6000000000000001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02425"/>
    <n v="6.0629999999999998E-3"/>
    <n v="1.7395000000000001E-2"/>
    <n v="1.7390000000000001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086009999999999"/>
    <n v="6.0359999999999997E-3"/>
    <n v="1.549E-2"/>
    <n v="1.408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31429"/>
    <n v="4.6979999999999999E-3"/>
    <n v="2.1784000000000001E-2"/>
    <n v="1.815E-3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17607"/>
    <n v="6.6969999999999998E-3"/>
    <n v="3.4266999999999999E-2"/>
    <n v="2.6359999999999999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43014"/>
    <n v="4.8419999999999999E-3"/>
    <n v="3.4006000000000002E-2"/>
    <n v="2.4290000000000002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662889999999999"/>
    <n v="7.195E-3"/>
    <n v="2.7477000000000001E-2"/>
    <n v="1.8320000000000001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434500000000001"/>
    <n v="6.8630000000000002E-3"/>
    <n v="3.9766999999999997E-2"/>
    <n v="2.4849999999999998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77027"/>
    <n v="8.7779999999999993E-3"/>
    <n v="3.4530999999999999E-2"/>
    <n v="2.0309999999999998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78059"/>
    <n v="2.1618999999999999E-2"/>
    <n v="0.29071399999999997"/>
    <n v="1.6150999999999999E-2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995009999999999"/>
    <n v="8.7489999999999998E-3"/>
    <n v="2.4225E-2"/>
    <n v="1.2750000000000001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1842330000000001"/>
    <n v="8.8590000000000006E-3"/>
    <n v="5.4926999999999997E-2"/>
    <n v="2.7460000000000002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2007760000000001"/>
    <n v="8.6180000000000007E-3"/>
    <n v="3.6096000000000003E-2"/>
    <n v="1.719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182348"/>
    <n v="9.3159999999999996E-3"/>
    <n v="6.8665000000000004E-2"/>
    <n v="3.1210000000000001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273689999999999"/>
    <n v="7.5690000000000002E-3"/>
    <n v="6.9251999999999994E-2"/>
    <n v="3.0109999999999998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213419"/>
    <n v="8.8769999999999995E-3"/>
    <n v="8.1592999999999999E-2"/>
    <n v="3.3999999999999998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134590000000001"/>
    <n v="1.3287E-2"/>
    <n v="8.9331999999999995E-2"/>
    <n v="3.5729999999999998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50394"/>
    <n v="1.3651E-2"/>
    <n v="9.1222999999999999E-2"/>
    <n v="3.509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734179999999999"/>
    <n v="9.2280000000000001E-3"/>
    <n v="0.10566"/>
    <n v="3.9129999999999998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594529999999999"/>
    <n v="1.0718999999999999E-2"/>
    <n v="0.107151"/>
    <n v="3.8270000000000001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3201480000000001"/>
    <n v="1.5854E-2"/>
    <n v="0.113751"/>
    <n v="3.9220000000000001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33297"/>
    <n v="1.4226000000000001E-2"/>
    <n v="0.106956"/>
    <n v="3.565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3443160000000001"/>
    <n v="1.5295E-2"/>
    <n v="0.12977900000000001"/>
    <n v="4.1859999999999996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3891359999999999"/>
    <n v="9.5250000000000005E-3"/>
    <n v="7.1307999999999996E-2"/>
    <n v="2.2279999999999999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3947099999999999"/>
    <n v="1.2444E-2"/>
    <n v="7.7783000000000005E-2"/>
    <n v="2.3570000000000002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3363240000000001"/>
    <n v="1.7727E-2"/>
    <n v="0.162352"/>
    <n v="4.7749999999999997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05644"/>
    <n v="1.0588999999999999E-2"/>
    <n v="9.0267E-2"/>
    <n v="2.5790000000000001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351559"/>
    <n v="1.1509999999999999E-2"/>
    <n v="0.18585099999999999"/>
    <n v="5.1630000000000001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434212"/>
    <n v="1.9217000000000001E-2"/>
    <n v="0.17863899999999999"/>
    <n v="4.8279999999999998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4606060000000001"/>
    <n v="1.8624999999999999E-2"/>
    <n v="0.18523800000000001"/>
    <n v="4.875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4875959999999999"/>
    <n v="1.259E-2"/>
    <n v="0.20131299999999999"/>
    <n v="5.1619999999999999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1.5157050000000001"/>
    <n v="1.4088E-2"/>
    <n v="0.12940499999999999"/>
    <n v="3.235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1.3665989999999999"/>
    <n v="1.1905000000000001E-2"/>
    <n v="0.219028"/>
    <n v="5.3420000000000004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533846"/>
    <n v="1.4925000000000001E-2"/>
    <n v="0.228746"/>
    <n v="5.4460000000000003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1.448377"/>
    <n v="2.0476999999999999E-2"/>
    <n v="0.24945400000000001"/>
    <n v="5.8009999999999997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6553629999999999"/>
    <n v="1.5904000000000001E-2"/>
    <n v="0.248838"/>
    <n v="5.6550000000000003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1.4837020000000001"/>
    <n v="2.3147000000000001E-2"/>
    <n v="0.26329200000000003"/>
    <n v="5.8510000000000003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1.50719"/>
    <n v="2.3088000000000001E-2"/>
    <n v="0.27257300000000001"/>
    <n v="5.9249999999999997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4854909999999999"/>
    <n v="1.8268E-2"/>
    <n v="0.30094799999999999"/>
    <n v="6.4029999999999998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1.685568"/>
    <n v="1.5965E-2"/>
    <n v="0.287192"/>
    <n v="5.9829999999999996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1.5755520000000001"/>
    <n v="2.3295E-2"/>
    <n v="0.29921999999999999"/>
    <n v="6.1069999999999996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5230410000000001"/>
    <n v="2.1763999999999999E-2"/>
    <n v="0.32813900000000001"/>
    <n v="6.5630000000000003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1.567137"/>
    <n v="1.8381999999999999E-2"/>
    <n v="0.330984"/>
    <n v="6.4900000000000001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8674599999999999"/>
    <n v="2.4482E-2"/>
    <n v="0.33699899999999999"/>
    <n v="6.4809999999999998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5929709999999999"/>
    <n v="1.5032999999999999E-2"/>
    <n v="0.359454"/>
    <n v="6.7819999999999998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605564"/>
    <n v="2.0455000000000001E-2"/>
    <n v="0.364452"/>
    <n v="6.7489999999999998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626851"/>
    <n v="1.3042E-2"/>
    <n v="0.379861"/>
    <n v="6.9069999999999999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1.9037360000000001"/>
    <n v="2.53E-2"/>
    <n v="0.37800699999999998"/>
    <n v="6.7499999999999999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929390000000001"/>
    <n v="1.3823E-2"/>
    <n v="0.33568999999999999"/>
    <n v="5.8890000000000001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332997"/>
    <n v="1.8711999999999999E-2"/>
    <n v="0.36751600000000001"/>
    <n v="6.3359999999999996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2694319999999999"/>
    <n v="1.7045999999999999E-2"/>
    <n v="0.37278800000000001"/>
    <n v="6.3179999999999998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705340000000001"/>
    <n v="1.7645000000000001E-2"/>
    <n v="0.39380300000000001"/>
    <n v="6.5630000000000003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3172250000000001"/>
    <n v="1.6093E-2"/>
    <n v="0.45833200000000002"/>
    <n v="7.5139999999999998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735570000000001"/>
    <n v="2.0587999999999999E-2"/>
    <n v="0.47127400000000003"/>
    <n v="7.6010000000000001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2526900000000001"/>
    <n v="1.4458E-2"/>
    <n v="0.49354199999999998"/>
    <n v="7.8340000000000007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317430000000001"/>
    <n v="2.2720000000000001E-3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331509999999999"/>
    <n v="1.286E-3"/>
    <n v="7.7499999999999997E-4"/>
    <n v="7.7499999999999997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369349999999999"/>
    <n v="1.9849999999999998E-3"/>
    <n v="1.683E-3"/>
    <n v="8.4199999999999998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600499999999999"/>
    <n v="2.6329999999999999E-3"/>
    <n v="2.5509999999999999E-3"/>
    <n v="8.4999999999999995E-4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599350000000001"/>
    <n v="2.529E-3"/>
    <n v="5.176E-3"/>
    <n v="1.294E-3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69625"/>
    <n v="2.9160000000000002E-3"/>
    <n v="4.8520000000000004E-3"/>
    <n v="9.7000000000000005E-4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68735"/>
    <n v="3.6059999999999998E-3"/>
    <n v="1.3096999999999999E-2"/>
    <n v="2.183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791189999999999"/>
    <n v="3.8270000000000001E-3"/>
    <n v="9.4210000000000006E-3"/>
    <n v="1.346E-3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94967"/>
    <n v="9.4669999999999997E-3"/>
    <n v="6.1851999999999997E-2"/>
    <n v="7.7320000000000002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098071"/>
    <n v="3.398E-3"/>
    <n v="8.9490000000000004E-3"/>
    <n v="9.9400000000000009E-4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1074919999999999"/>
    <n v="5.7359999999999998E-3"/>
    <n v="2.0181999999999999E-2"/>
    <n v="2.0179999999999998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115243"/>
    <n v="4.241E-3"/>
    <n v="1.1105E-2"/>
    <n v="1.01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098373"/>
    <n v="4.5729999999999998E-3"/>
    <n v="2.4534E-2"/>
    <n v="2.0449999999999999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036159999999999"/>
    <n v="4.2529999999999998E-3"/>
    <n v="3.1252000000000002E-2"/>
    <n v="2.4039999999999999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46536"/>
    <n v="5.359E-3"/>
    <n v="3.3459000000000003E-2"/>
    <n v="2.3900000000000002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47948"/>
    <n v="7.8370000000000002E-3"/>
    <n v="3.4872E-2"/>
    <n v="2.3249999999999998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65303"/>
    <n v="4.9069999999999999E-3"/>
    <n v="4.0494000000000002E-2"/>
    <n v="2.5309999999999998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455789999999999"/>
    <n v="5.2209999999999999E-3"/>
    <n v="4.2976E-2"/>
    <n v="2.5279999999999999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541220000000001"/>
    <n v="5.3420000000000004E-3"/>
    <n v="5.1003E-2"/>
    <n v="2.833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2171670000000001"/>
    <n v="6.7060000000000002E-3"/>
    <n v="3.0388999999999999E-2"/>
    <n v="1.5989999999999999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183273"/>
    <n v="7.0020000000000004E-3"/>
    <n v="6.3335000000000002E-2"/>
    <n v="3.1670000000000001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177748"/>
    <n v="8.9020000000000002E-3"/>
    <n v="6.9695999999999994E-2"/>
    <n v="3.3189999999999999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127140000000001"/>
    <n v="7.6109999999999997E-3"/>
    <n v="4.6774999999999997E-2"/>
    <n v="2.1259999999999999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090780000000001"/>
    <n v="5.9309999999999996E-3"/>
    <n v="7.3574000000000001E-2"/>
    <n v="3.199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2533430000000001"/>
    <n v="7.1970000000000003E-3"/>
    <n v="7.8377000000000002E-2"/>
    <n v="3.2659999999999998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000200000000001"/>
    <n v="8.3549999999999996E-3"/>
    <n v="9.3865000000000004E-2"/>
    <n v="3.7550000000000001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450479999999999"/>
    <n v="1.0848E-2"/>
    <n v="8.6439000000000002E-2"/>
    <n v="3.3249999999999998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98411"/>
    <n v="6.4310000000000001E-3"/>
    <n v="9.8443000000000003E-2"/>
    <n v="3.6459999999999999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2929550000000001"/>
    <n v="1.0697E-2"/>
    <n v="9.9778000000000006E-2"/>
    <n v="3.5630000000000002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282564"/>
    <n v="1.3214E-2"/>
    <n v="0.11479200000000001"/>
    <n v="3.9579999999999997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2289870000000001"/>
    <n v="1.0012999999999999E-2"/>
    <n v="0.138102"/>
    <n v="4.6030000000000003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2507410000000001"/>
    <n v="1.4919E-2"/>
    <n v="0.12781600000000001"/>
    <n v="4.1229999999999999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3764080000000001"/>
    <n v="1.4806E-2"/>
    <n v="0.14478099999999999"/>
    <n v="4.5240000000000002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317266"/>
    <n v="1.0292000000000001E-2"/>
    <n v="8.2350999999999994E-2"/>
    <n v="2.4949999999999998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29074"/>
    <n v="8.6630000000000006E-3"/>
    <n v="7.8816999999999998E-2"/>
    <n v="2.3180000000000002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38411"/>
    <n v="9.2499999999999995E-3"/>
    <n v="0.17049700000000001"/>
    <n v="4.8710000000000003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3266450000000001"/>
    <n v="1.1325E-2"/>
    <n v="8.5663000000000003E-2"/>
    <n v="2.3800000000000002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4540090000000001"/>
    <n v="1.1719E-2"/>
    <n v="0.195434"/>
    <n v="5.2820000000000002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336346"/>
    <n v="1.5623E-2"/>
    <n v="0.17492099999999999"/>
    <n v="4.6030000000000003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325998"/>
    <n v="1.4933E-2"/>
    <n v="0.17811199999999999"/>
    <n v="4.5669999999999999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5300339999999999"/>
    <n v="1.6438000000000001E-2"/>
    <n v="0.20632"/>
    <n v="5.1580000000000003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361245"/>
    <n v="1.6545000000000001E-2"/>
    <n v="0.19964799999999999"/>
    <n v="4.8690000000000001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5672969999999999"/>
    <n v="1.7378000000000001E-2"/>
    <n v="0.229486"/>
    <n v="5.4640000000000001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3978870000000001"/>
    <n v="1.3873E-2"/>
    <n v="0.23208100000000001"/>
    <n v="5.3969999999999999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4342330000000001"/>
    <n v="1.6441999999999998E-2"/>
    <n v="0.24493200000000001"/>
    <n v="5.5669999999999999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18283"/>
    <n v="1.3929E-2"/>
    <n v="0.26142500000000002"/>
    <n v="5.8089999999999999E-3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5220290000000001"/>
    <n v="1.9175000000000001E-2"/>
    <n v="0.26543099999999997"/>
    <n v="5.77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5980859999999999"/>
    <n v="1.9129E-2"/>
    <n v="0.28029999999999999"/>
    <n v="5.9639999999999997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703333"/>
    <n v="1.2921E-2"/>
    <n v="0.29519299999999998"/>
    <n v="6.1500000000000001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5587500000000001"/>
    <n v="2.4535999999999999E-2"/>
    <n v="0.34022000000000002"/>
    <n v="6.9430000000000004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54599"/>
    <n v="1.5056E-2"/>
    <n v="0.31824599999999997"/>
    <n v="6.365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5655650000000001"/>
    <n v="1.9415999999999999E-2"/>
    <n v="0.34524700000000003"/>
    <n v="6.77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755768"/>
    <n v="1.4807000000000001E-2"/>
    <n v="0.36352800000000002"/>
    <n v="6.9909999999999998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6360950000000001"/>
    <n v="1.4872E-2"/>
    <n v="0.36816900000000002"/>
    <n v="6.9470000000000001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6205620000000001"/>
    <n v="1.7158E-2"/>
    <n v="0.38899699999999998"/>
    <n v="7.2040000000000003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903006"/>
    <n v="1.8647E-2"/>
    <n v="0.38244600000000001"/>
    <n v="6.9540000000000001E-3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624989"/>
    <n v="1.9223000000000001E-2"/>
    <n v="0.39073799999999997"/>
    <n v="6.9769999999999997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30272"/>
    <n v="1.3734E-2"/>
    <n v="0.33459499999999998"/>
    <n v="5.8700000000000002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3005519999999999"/>
    <n v="1.6691999999999999E-2"/>
    <n v="0.37558900000000001"/>
    <n v="6.476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285682"/>
    <n v="1.4489E-2"/>
    <n v="0.40624700000000002"/>
    <n v="6.8859999999999998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2544649999999999"/>
    <n v="2.4022999999999999E-2"/>
    <n v="0.41312500000000002"/>
    <n v="6.8849999999999996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333988"/>
    <n v="2.4743000000000001E-2"/>
    <n v="0.423844"/>
    <n v="6.9480000000000002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3276159999999999"/>
    <n v="2.383E-2"/>
    <n v="0.46898600000000001"/>
    <n v="7.5640000000000004E-3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31063"/>
    <n v="2.3897999999999999E-2"/>
    <n v="0.53208299999999997"/>
    <n v="8.4460000000000004E-3"/>
    <s v="5"/>
    <s v="scale_mpi_epyc_job_12128.out "/>
    <s v="scale_mpi_epyc_epyc005_2023-06-13_02-00-42.csv "/>
    <s v="i 100 0 0 1 64"/>
    <e v="#N/A"/>
    <e v="#N/A"/>
    <e v="#N/A"/>
    <e v="#N/A"/>
    <x v="1"/>
  </r>
  <r>
    <x v="0"/>
    <x v="0"/>
    <n v="0"/>
    <x v="0"/>
    <x v="0"/>
    <n v="1"/>
    <n v="4.2586339999999998"/>
    <n v="1.6152299999999999"/>
    <n v="0"/>
    <n v="0"/>
    <s v="5"/>
    <s v="scale_mpi_epyc_job_12128.out "/>
    <s v="scale_mpi_epyc_epyc005_2023-06-13_02-00-42.csv "/>
    <s v="i 10000 0 0 1 1"/>
    <n v="0"/>
    <n v="0"/>
    <n v="0"/>
    <n v="0"/>
    <x v="0"/>
  </r>
  <r>
    <x v="0"/>
    <x v="0"/>
    <n v="0"/>
    <x v="0"/>
    <x v="1"/>
    <n v="1"/>
    <n v="1.961125"/>
    <n v="0.116548"/>
    <n v="3.1042E-2"/>
    <n v="3.1042E-2"/>
    <s v="5"/>
    <s v="scale_mpi_epyc_job_12128.out "/>
    <s v="scale_mpi_epyc_epyc005_2023-06-13_02-00-42.csv "/>
    <s v="i 10000 0 0 1 2"/>
    <n v="0"/>
    <n v="0"/>
    <n v="0"/>
    <n v="0"/>
    <x v="0"/>
  </r>
  <r>
    <x v="0"/>
    <x v="0"/>
    <n v="0"/>
    <x v="0"/>
    <x v="2"/>
    <n v="1"/>
    <n v="1.6890149999999999"/>
    <n v="0.115941"/>
    <n v="4.9473000000000003E-2"/>
    <n v="2.4736999999999999E-2"/>
    <s v="5"/>
    <s v="scale_mpi_epyc_job_12128.out "/>
    <s v="scale_mpi_epyc_epyc005_2023-06-13_02-00-42.csv "/>
    <s v="i 10000 0 0 1 3"/>
    <n v="0"/>
    <n v="0"/>
    <n v="0"/>
    <n v="0"/>
    <x v="0"/>
  </r>
  <r>
    <x v="0"/>
    <x v="0"/>
    <n v="0"/>
    <x v="0"/>
    <x v="3"/>
    <n v="1"/>
    <n v="1.566384"/>
    <n v="0.111994"/>
    <n v="5.7792000000000003E-2"/>
    <n v="1.9264E-2"/>
    <s v="5"/>
    <s v="scale_mpi_epyc_job_12128.out "/>
    <s v="scale_mpi_epyc_epyc005_2023-06-13_02-00-42.csv "/>
    <s v="i 10000 0 0 1 4"/>
    <n v="0"/>
    <n v="0"/>
    <n v="0"/>
    <n v="0"/>
    <x v="0"/>
  </r>
  <r>
    <x v="0"/>
    <x v="0"/>
    <n v="0"/>
    <x v="0"/>
    <x v="4"/>
    <n v="1"/>
    <n v="1.4961279999999999"/>
    <n v="0.108794"/>
    <n v="5.8455E-2"/>
    <n v="1.4614E-2"/>
    <s v="5"/>
    <s v="scale_mpi_epyc_job_12128.out "/>
    <s v="scale_mpi_epyc_epyc005_2023-06-13_02-00-42.csv "/>
    <s v="i 10000 0 0 1 5"/>
    <n v="0"/>
    <n v="0"/>
    <n v="0"/>
    <n v="0"/>
    <x v="0"/>
  </r>
  <r>
    <x v="0"/>
    <x v="0"/>
    <n v="0"/>
    <x v="0"/>
    <x v="5"/>
    <n v="1"/>
    <n v="1.4373480000000001"/>
    <n v="0.106366"/>
    <n v="6.9807999999999995E-2"/>
    <n v="1.3962E-2"/>
    <s v="5"/>
    <s v="scale_mpi_epyc_job_12128.out "/>
    <s v="scale_mpi_epyc_epyc005_2023-06-13_02-00-42.csv "/>
    <s v="i 10000 0 0 1 6"/>
    <n v="0"/>
    <n v="0"/>
    <n v="0"/>
    <n v="0"/>
    <x v="0"/>
  </r>
  <r>
    <x v="0"/>
    <x v="0"/>
    <n v="0"/>
    <x v="0"/>
    <x v="6"/>
    <n v="1"/>
    <n v="1.4021950000000001"/>
    <n v="0.10480200000000001"/>
    <n v="7.5310000000000002E-2"/>
    <n v="1.2552000000000001E-2"/>
    <s v="5"/>
    <s v="scale_mpi_epyc_job_12128.out "/>
    <s v="scale_mpi_epyc_epyc005_2023-06-13_02-00-42.csv "/>
    <s v="i 10000 0 0 1 7"/>
    <n v="0"/>
    <n v="0"/>
    <n v="0"/>
    <n v="0"/>
    <x v="0"/>
  </r>
  <r>
    <x v="0"/>
    <x v="0"/>
    <n v="0"/>
    <x v="0"/>
    <x v="7"/>
    <n v="1"/>
    <n v="1.394558"/>
    <n v="0.11089400000000001"/>
    <n v="0.106381"/>
    <n v="1.5197E-2"/>
    <s v="5"/>
    <s v="scale_mpi_epyc_job_12128.out "/>
    <s v="scale_mpi_epyc_epyc005_2023-06-13_02-00-42.csv "/>
    <s v="i 10000 0 0 1 8"/>
    <n v="0"/>
    <n v="0"/>
    <n v="0"/>
    <n v="0"/>
    <x v="0"/>
  </r>
  <r>
    <x v="0"/>
    <x v="0"/>
    <n v="0"/>
    <x v="0"/>
    <x v="8"/>
    <n v="1"/>
    <n v="1.394719"/>
    <n v="0.102239"/>
    <n v="8.0180000000000001E-2"/>
    <n v="1.0022E-2"/>
    <s v="5"/>
    <s v="scale_mpi_epyc_job_12128.out "/>
    <s v="scale_mpi_epyc_epyc005_2023-06-13_02-00-42.csv "/>
    <s v="i 10000 0 0 1 9"/>
    <n v="0"/>
    <n v="0"/>
    <n v="0"/>
    <n v="0"/>
    <x v="0"/>
  </r>
  <r>
    <x v="0"/>
    <x v="0"/>
    <n v="0"/>
    <x v="0"/>
    <x v="9"/>
    <n v="1"/>
    <n v="1.35826"/>
    <n v="0.103893"/>
    <n v="8.5963999999999999E-2"/>
    <n v="9.5519999999999997E-3"/>
    <s v="5"/>
    <s v="scale_mpi_epyc_job_12128.out "/>
    <s v="scale_mpi_epyc_epyc005_2023-06-13_02-00-42.csv "/>
    <s v="i 10000 0 0 1 10"/>
    <n v="0"/>
    <n v="0"/>
    <n v="0"/>
    <n v="0"/>
    <x v="0"/>
  </r>
  <r>
    <x v="0"/>
    <x v="0"/>
    <n v="0"/>
    <x v="0"/>
    <x v="10"/>
    <n v="1"/>
    <n v="1.3577600000000001"/>
    <n v="0.103528"/>
    <n v="0.11108700000000001"/>
    <n v="1.1109000000000001E-2"/>
    <s v="5"/>
    <s v="scale_mpi_epyc_job_12128.out "/>
    <s v="scale_mpi_epyc_epyc005_2023-06-13_02-00-42.csv "/>
    <s v="i 10000 0 0 1 11"/>
    <n v="0"/>
    <n v="0"/>
    <n v="0"/>
    <n v="0"/>
    <x v="0"/>
  </r>
  <r>
    <x v="0"/>
    <x v="0"/>
    <n v="0"/>
    <x v="0"/>
    <x v="11"/>
    <n v="1"/>
    <n v="1.358177"/>
    <n v="0.108032"/>
    <n v="0.109496"/>
    <n v="9.9539999999999993E-3"/>
    <s v="5"/>
    <s v="scale_mpi_epyc_job_12128.out "/>
    <s v="scale_mpi_epyc_epyc005_2023-06-13_02-00-42.csv "/>
    <s v="i 10000 0 0 1 12"/>
    <n v="0"/>
    <n v="0"/>
    <n v="0"/>
    <n v="0"/>
    <x v="0"/>
  </r>
  <r>
    <x v="0"/>
    <x v="0"/>
    <n v="0"/>
    <x v="0"/>
    <x v="12"/>
    <n v="1"/>
    <n v="1.3701749999999999"/>
    <n v="0.10491"/>
    <n v="9.5407000000000006E-2"/>
    <n v="7.9509999999999997E-3"/>
    <s v="5"/>
    <s v="scale_mpi_epyc_job_12128.out "/>
    <s v="scale_mpi_epyc_epyc005_2023-06-13_02-00-42.csv "/>
    <s v="i 10000 0 0 1 13"/>
    <n v="0"/>
    <n v="0"/>
    <n v="0"/>
    <n v="0"/>
    <x v="0"/>
  </r>
  <r>
    <x v="0"/>
    <x v="0"/>
    <n v="0"/>
    <x v="0"/>
    <x v="13"/>
    <n v="1"/>
    <n v="1.356284"/>
    <n v="0.108986"/>
    <n v="0.146236"/>
    <n v="1.1249E-2"/>
    <s v="5"/>
    <s v="scale_mpi_epyc_job_12128.out "/>
    <s v="scale_mpi_epyc_epyc005_2023-06-13_02-00-42.csv "/>
    <s v="i 10000 0 0 1 14"/>
    <n v="0"/>
    <n v="0"/>
    <n v="0"/>
    <n v="0"/>
    <x v="0"/>
  </r>
  <r>
    <x v="0"/>
    <x v="0"/>
    <n v="0"/>
    <x v="0"/>
    <x v="14"/>
    <n v="1"/>
    <n v="1.356608"/>
    <n v="0.101215"/>
    <n v="0.153109"/>
    <n v="1.0936E-2"/>
    <s v="5"/>
    <s v="scale_mpi_epyc_job_12128.out "/>
    <s v="scale_mpi_epyc_epyc005_2023-06-13_02-00-42.csv "/>
    <s v="i 10000 0 0 1 15"/>
    <n v="0"/>
    <n v="0"/>
    <n v="0"/>
    <n v="0"/>
    <x v="0"/>
  </r>
  <r>
    <x v="0"/>
    <x v="0"/>
    <n v="0"/>
    <x v="0"/>
    <x v="15"/>
    <n v="1"/>
    <n v="1.3639460000000001"/>
    <n v="0.109474"/>
    <n v="0.124468"/>
    <n v="8.2979999999999998E-3"/>
    <s v="5"/>
    <s v="scale_mpi_epyc_job_12128.out "/>
    <s v="scale_mpi_epyc_epyc005_2023-06-13_02-00-42.csv "/>
    <s v="i 10000 0 0 1 16"/>
    <n v="0"/>
    <n v="0"/>
    <n v="0"/>
    <n v="0"/>
    <x v="0"/>
  </r>
  <r>
    <x v="0"/>
    <x v="0"/>
    <n v="0"/>
    <x v="0"/>
    <x v="16"/>
    <n v="1"/>
    <n v="1.393224"/>
    <n v="0.104353"/>
    <n v="0.121991"/>
    <n v="7.6239999999999997E-3"/>
    <s v="5"/>
    <s v="scale_mpi_epyc_job_12128.out "/>
    <s v="scale_mpi_epyc_epyc005_2023-06-13_02-00-42.csv "/>
    <s v="i 10000 0 0 1 17"/>
    <n v="0"/>
    <n v="0"/>
    <n v="0"/>
    <n v="0"/>
    <x v="0"/>
  </r>
  <r>
    <x v="0"/>
    <x v="0"/>
    <n v="0"/>
    <x v="0"/>
    <x v="17"/>
    <n v="1"/>
    <n v="1.3747609999999999"/>
    <n v="0.101969"/>
    <n v="0.154585"/>
    <n v="9.0930000000000004E-3"/>
    <s v="5"/>
    <s v="scale_mpi_epyc_job_12128.out "/>
    <s v="scale_mpi_epyc_epyc005_2023-06-13_02-00-42.csv "/>
    <s v="i 10000 0 0 1 18"/>
    <n v="0"/>
    <n v="0"/>
    <n v="0"/>
    <n v="0"/>
    <x v="0"/>
  </r>
  <r>
    <x v="0"/>
    <x v="0"/>
    <n v="0"/>
    <x v="0"/>
    <x v="18"/>
    <n v="1"/>
    <n v="1.410493"/>
    <n v="0.106625"/>
    <n v="0.15299199999999999"/>
    <n v="8.5000000000000006E-3"/>
    <s v="5"/>
    <s v="scale_mpi_epyc_job_12128.out "/>
    <s v="scale_mpi_epyc_epyc005_2023-06-13_02-00-42.csv "/>
    <s v="i 10000 0 0 1 19"/>
    <n v="0"/>
    <n v="0"/>
    <n v="0"/>
    <n v="0"/>
    <x v="0"/>
  </r>
  <r>
    <x v="0"/>
    <x v="0"/>
    <n v="0"/>
    <x v="0"/>
    <x v="19"/>
    <n v="1"/>
    <n v="1.371605"/>
    <n v="0.109613"/>
    <n v="0.17174500000000001"/>
    <n v="9.0390000000000002E-3"/>
    <s v="5"/>
    <s v="scale_mpi_epyc_job_12128.out "/>
    <s v="scale_mpi_epyc_epyc005_2023-06-13_02-00-42.csv "/>
    <s v="i 10000 0 0 1 20"/>
    <n v="0"/>
    <n v="0"/>
    <n v="0"/>
    <n v="0"/>
    <x v="0"/>
  </r>
  <r>
    <x v="0"/>
    <x v="0"/>
    <n v="0"/>
    <x v="0"/>
    <x v="20"/>
    <n v="1"/>
    <n v="1.551185"/>
    <n v="0.122257"/>
    <n v="0.192852"/>
    <n v="9.6430000000000005E-3"/>
    <s v="5"/>
    <s v="scale_mpi_epyc_job_12128.out "/>
    <s v="scale_mpi_epyc_epyc005_2023-06-13_02-00-42.csv "/>
    <s v="i 10000 0 0 1 21"/>
    <n v="0"/>
    <n v="0"/>
    <n v="0"/>
    <n v="0"/>
    <x v="0"/>
  </r>
  <r>
    <x v="0"/>
    <x v="0"/>
    <n v="0"/>
    <x v="0"/>
    <x v="21"/>
    <n v="1"/>
    <n v="1.427589"/>
    <n v="0.105532"/>
    <n v="0.175151"/>
    <n v="8.3409999999999995E-3"/>
    <s v="5"/>
    <s v="scale_mpi_epyc_job_12128.out "/>
    <s v="scale_mpi_epyc_epyc005_2023-06-13_02-00-42.csv "/>
    <s v="i 10000 0 0 1 22"/>
    <n v="0"/>
    <n v="0"/>
    <n v="0"/>
    <n v="0"/>
    <x v="0"/>
  </r>
  <r>
    <x v="0"/>
    <x v="0"/>
    <n v="0"/>
    <x v="0"/>
    <x v="22"/>
    <n v="1"/>
    <n v="1.387192"/>
    <n v="0.111525"/>
    <n v="0.19165299999999999"/>
    <n v="8.711E-3"/>
    <s v="5"/>
    <s v="scale_mpi_epyc_job_12128.out "/>
    <s v="scale_mpi_epyc_epyc005_2023-06-13_02-00-42.csv "/>
    <s v="i 10000 0 0 1 23"/>
    <n v="0"/>
    <n v="0"/>
    <n v="0"/>
    <n v="0"/>
    <x v="0"/>
  </r>
  <r>
    <x v="0"/>
    <x v="0"/>
    <n v="0"/>
    <x v="0"/>
    <x v="23"/>
    <n v="1"/>
    <n v="11.768231"/>
    <n v="10.467052000000001"/>
    <n v="0.15285599999999999"/>
    <n v="6.646E-3"/>
    <s v="5"/>
    <s v="scale_mpi_epyc_job_12128.out "/>
    <s v="scale_mpi_epyc_epyc005_2023-06-13_02-00-42.csv "/>
    <s v="i 10000 0 0 1 24"/>
    <n v="0"/>
    <n v="0"/>
    <n v="0"/>
    <n v="0"/>
    <x v="0"/>
  </r>
  <r>
    <x v="0"/>
    <x v="0"/>
    <n v="0"/>
    <x v="0"/>
    <x v="24"/>
    <n v="1"/>
    <n v="1.445543"/>
    <n v="0.11031299999999999"/>
    <n v="0.14404"/>
    <n v="6.0020000000000004E-3"/>
    <s v="5"/>
    <s v="scale_mpi_epyc_job_12128.out "/>
    <s v="scale_mpi_epyc_epyc005_2023-06-13_02-00-42.csv "/>
    <s v="i 10000 0 0 1 25"/>
    <n v="0"/>
    <n v="0"/>
    <n v="0"/>
    <n v="0"/>
    <x v="0"/>
  </r>
  <r>
    <x v="0"/>
    <x v="0"/>
    <n v="0"/>
    <x v="0"/>
    <x v="25"/>
    <n v="1"/>
    <n v="1.3949780000000001"/>
    <n v="0.108637"/>
    <n v="0.139101"/>
    <n v="5.5640000000000004E-3"/>
    <s v="5"/>
    <s v="scale_mpi_epyc_job_12128.out "/>
    <s v="scale_mpi_epyc_epyc005_2023-06-13_02-00-42.csv "/>
    <s v="i 10000 0 0 1 26"/>
    <n v="0"/>
    <n v="0"/>
    <n v="0"/>
    <n v="0"/>
    <x v="0"/>
  </r>
  <r>
    <x v="0"/>
    <x v="0"/>
    <n v="0"/>
    <x v="0"/>
    <x v="26"/>
    <n v="1"/>
    <n v="1.410161"/>
    <n v="0.11344799999999999"/>
    <n v="0.15076300000000001"/>
    <n v="5.7990000000000003E-3"/>
    <s v="5"/>
    <s v="scale_mpi_epyc_job_12128.out "/>
    <s v="scale_mpi_epyc_epyc005_2023-06-13_02-00-42.csv "/>
    <s v="i 10000 0 0 1 27"/>
    <n v="0"/>
    <n v="0"/>
    <n v="0"/>
    <n v="0"/>
    <x v="0"/>
  </r>
  <r>
    <x v="0"/>
    <x v="0"/>
    <n v="0"/>
    <x v="0"/>
    <x v="27"/>
    <n v="1"/>
    <n v="1.4423140000000001"/>
    <n v="0.110253"/>
    <n v="0.196602"/>
    <n v="7.2820000000000003E-3"/>
    <s v="5"/>
    <s v="scale_mpi_epyc_job_12128.out "/>
    <s v="scale_mpi_epyc_epyc005_2023-06-13_02-00-42.csv "/>
    <s v="i 10000 0 0 1 28"/>
    <n v="0"/>
    <n v="0"/>
    <n v="0"/>
    <n v="0"/>
    <x v="0"/>
  </r>
  <r>
    <x v="0"/>
    <x v="0"/>
    <n v="0"/>
    <x v="0"/>
    <x v="28"/>
    <n v="1"/>
    <n v="1.397346"/>
    <n v="0.104514"/>
    <n v="0.15767300000000001"/>
    <n v="5.6309999999999997E-3"/>
    <s v="5"/>
    <s v="scale_mpi_epyc_job_12128.out "/>
    <s v="scale_mpi_epyc_epyc005_2023-06-13_02-00-42.csv "/>
    <s v="i 10000 0 0 1 29"/>
    <n v="0"/>
    <n v="0"/>
    <n v="0"/>
    <n v="0"/>
    <x v="0"/>
  </r>
  <r>
    <x v="0"/>
    <x v="0"/>
    <n v="0"/>
    <x v="0"/>
    <x v="29"/>
    <n v="1"/>
    <n v="1.4340729999999999"/>
    <n v="0.11876200000000001"/>
    <n v="0.228879"/>
    <n v="7.8919999999999997E-3"/>
    <s v="5"/>
    <s v="scale_mpi_epyc_job_12128.out "/>
    <s v="scale_mpi_epyc_epyc005_2023-06-13_02-00-42.csv "/>
    <s v="i 10000 0 0 1 30"/>
    <n v="0"/>
    <n v="0"/>
    <n v="0"/>
    <n v="0"/>
    <x v="0"/>
  </r>
  <r>
    <x v="0"/>
    <x v="0"/>
    <n v="0"/>
    <x v="0"/>
    <x v="30"/>
    <n v="1"/>
    <n v="1.4098189999999999"/>
    <n v="0.104731"/>
    <n v="0.19028300000000001"/>
    <n v="6.3429999999999997E-3"/>
    <s v="5"/>
    <s v="scale_mpi_epyc_job_12128.out "/>
    <s v="scale_mpi_epyc_epyc005_2023-06-13_02-00-42.csv "/>
    <s v="i 10000 0 0 1 31"/>
    <n v="0"/>
    <n v="0"/>
    <n v="0"/>
    <n v="0"/>
    <x v="0"/>
  </r>
  <r>
    <x v="0"/>
    <x v="0"/>
    <n v="0"/>
    <x v="0"/>
    <x v="31"/>
    <n v="1"/>
    <n v="1.417613"/>
    <n v="0.107907"/>
    <n v="0.170571"/>
    <n v="5.5019999999999999E-3"/>
    <s v="5"/>
    <s v="scale_mpi_epyc_job_12128.out "/>
    <s v="scale_mpi_epyc_epyc005_2023-06-13_02-00-42.csv "/>
    <s v="i 10000 0 0 1 32"/>
    <n v="0"/>
    <n v="0"/>
    <n v="0"/>
    <n v="0"/>
    <x v="0"/>
  </r>
  <r>
    <x v="0"/>
    <x v="0"/>
    <n v="0"/>
    <x v="0"/>
    <x v="32"/>
    <n v="1"/>
    <n v="1.48417"/>
    <n v="0.105173"/>
    <n v="0.117643"/>
    <n v="3.676E-3"/>
    <s v="5"/>
    <s v="scale_mpi_epyc_job_12128.out "/>
    <s v="scale_mpi_epyc_epyc005_2023-06-13_02-00-42.csv "/>
    <s v="i 10000 0 0 1 33"/>
    <n v="0"/>
    <n v="0"/>
    <n v="0"/>
    <n v="0"/>
    <x v="0"/>
  </r>
  <r>
    <x v="0"/>
    <x v="0"/>
    <n v="0"/>
    <x v="0"/>
    <x v="33"/>
    <n v="1"/>
    <n v="1.490132"/>
    <n v="0.10434300000000001"/>
    <n v="0.204595"/>
    <n v="6.1999999999999998E-3"/>
    <s v="5"/>
    <s v="scale_mpi_epyc_job_12128.out "/>
    <s v="scale_mpi_epyc_epyc005_2023-06-13_02-00-42.csv "/>
    <s v="i 10000 0 0 1 34"/>
    <n v="0"/>
    <n v="0"/>
    <n v="0"/>
    <n v="0"/>
    <x v="0"/>
  </r>
  <r>
    <x v="0"/>
    <x v="0"/>
    <n v="0"/>
    <x v="0"/>
    <x v="34"/>
    <n v="1"/>
    <n v="1.674167"/>
    <n v="0.19176499999999999"/>
    <n v="0.50717100000000004"/>
    <n v="1.4917E-2"/>
    <s v="5"/>
    <s v="scale_mpi_epyc_job_12128.out "/>
    <s v="scale_mpi_epyc_epyc005_2023-06-13_02-00-42.csv "/>
    <s v="i 10000 0 0 1 35"/>
    <n v="0"/>
    <n v="0"/>
    <n v="0"/>
    <n v="0"/>
    <x v="0"/>
  </r>
  <r>
    <x v="0"/>
    <x v="0"/>
    <n v="0"/>
    <x v="0"/>
    <x v="35"/>
    <n v="1"/>
    <n v="1.5567230000000001"/>
    <n v="0.114776"/>
    <n v="0.21850600000000001"/>
    <n v="6.2430000000000003E-3"/>
    <s v="5"/>
    <s v="scale_mpi_epyc_job_12128.out "/>
    <s v="scale_mpi_epyc_epyc005_2023-06-13_02-00-42.csv "/>
    <s v="i 10000 0 0 1 36"/>
    <n v="0"/>
    <n v="0"/>
    <n v="0"/>
    <n v="0"/>
    <x v="0"/>
  </r>
  <r>
    <x v="0"/>
    <x v="0"/>
    <n v="0"/>
    <x v="0"/>
    <x v="36"/>
    <n v="1"/>
    <n v="1.53074"/>
    <n v="0.10761900000000001"/>
    <n v="0.21140800000000001"/>
    <n v="5.8719999999999996E-3"/>
    <s v="5"/>
    <s v="scale_mpi_epyc_job_12128.out "/>
    <s v="scale_mpi_epyc_epyc005_2023-06-13_02-00-42.csv "/>
    <s v="i 10000 0 0 1 37"/>
    <n v="0"/>
    <n v="0"/>
    <n v="0"/>
    <n v="0"/>
    <x v="0"/>
  </r>
  <r>
    <x v="0"/>
    <x v="0"/>
    <n v="0"/>
    <x v="0"/>
    <x v="37"/>
    <n v="1"/>
    <n v="1.4629559999999999"/>
    <n v="0.102464"/>
    <n v="0.19507099999999999"/>
    <n v="5.2719999999999998E-3"/>
    <s v="5"/>
    <s v="scale_mpi_epyc_job_12128.out "/>
    <s v="scale_mpi_epyc_epyc005_2023-06-13_02-00-42.csv "/>
    <s v="i 10000 0 0 1 38"/>
    <n v="0"/>
    <n v="0"/>
    <n v="0"/>
    <n v="0"/>
    <x v="0"/>
  </r>
  <r>
    <x v="0"/>
    <x v="0"/>
    <n v="0"/>
    <x v="0"/>
    <x v="38"/>
    <n v="1"/>
    <n v="1.465401"/>
    <n v="0.10935300000000001"/>
    <n v="0.17180699999999999"/>
    <n v="4.5209999999999998E-3"/>
    <s v="5"/>
    <s v="scale_mpi_epyc_job_12128.out "/>
    <s v="scale_mpi_epyc_epyc005_2023-06-13_02-00-42.csv "/>
    <s v="i 10000 0 0 1 39"/>
    <n v="0"/>
    <n v="0"/>
    <n v="0"/>
    <n v="0"/>
    <x v="0"/>
  </r>
  <r>
    <x v="0"/>
    <x v="0"/>
    <n v="0"/>
    <x v="0"/>
    <x v="39"/>
    <n v="1"/>
    <n v="1.4871920000000001"/>
    <n v="0.116803"/>
    <n v="0.24635299999999999"/>
    <n v="6.3169999999999997E-3"/>
    <s v="5"/>
    <s v="scale_mpi_epyc_job_12128.out "/>
    <s v="scale_mpi_epyc_epyc005_2023-06-13_02-00-42.csv "/>
    <s v="i 10000 0 0 1 40"/>
    <n v="0"/>
    <n v="0"/>
    <n v="0"/>
    <n v="0"/>
    <x v="0"/>
  </r>
  <r>
    <x v="0"/>
    <x v="0"/>
    <n v="0"/>
    <x v="0"/>
    <x v="40"/>
    <n v="1"/>
    <n v="1.6740170000000001"/>
    <n v="0.109497"/>
    <n v="0.17610799999999999"/>
    <n v="4.4029999999999998E-3"/>
    <s v="5"/>
    <s v="scale_mpi_epyc_job_12128.out "/>
    <s v="scale_mpi_epyc_epyc005_2023-06-13_02-00-42.csv "/>
    <s v="i 10000 0 0 1 41"/>
    <n v="0"/>
    <n v="0"/>
    <n v="0"/>
    <n v="0"/>
    <x v="0"/>
  </r>
  <r>
    <x v="0"/>
    <x v="0"/>
    <n v="0"/>
    <x v="0"/>
    <x v="41"/>
    <n v="1"/>
    <n v="80.300167000000002"/>
    <n v="69.886735000000002"/>
    <n v="0.286217"/>
    <n v="6.9810000000000002E-3"/>
    <s v="5"/>
    <s v="scale_mpi_epyc_job_12128.out "/>
    <s v="scale_mpi_epyc_epyc005_2023-06-13_02-00-42.csv "/>
    <s v="i 10000 0 0 1 42"/>
    <n v="0"/>
    <n v="0"/>
    <n v="0"/>
    <n v="0"/>
    <x v="0"/>
  </r>
  <r>
    <x v="0"/>
    <x v="0"/>
    <n v="0"/>
    <x v="0"/>
    <x v="42"/>
    <n v="1"/>
    <n v="1.590562"/>
    <n v="0.111528"/>
    <n v="0.275063"/>
    <n v="6.5490000000000001E-3"/>
    <s v="5"/>
    <s v="scale_mpi_epyc_job_12128.out "/>
    <s v="scale_mpi_epyc_epyc005_2023-06-13_02-00-42.csv "/>
    <s v="i 10000 0 0 1 43"/>
    <n v="0"/>
    <n v="0"/>
    <n v="0"/>
    <n v="0"/>
    <x v="0"/>
  </r>
  <r>
    <x v="0"/>
    <x v="0"/>
    <n v="0"/>
    <x v="0"/>
    <x v="43"/>
    <n v="1"/>
    <n v="1.5715030000000001"/>
    <n v="0.11403099999999999"/>
    <n v="0.280441"/>
    <n v="6.522E-3"/>
    <s v="5"/>
    <s v="scale_mpi_epyc_job_12128.out "/>
    <s v="scale_mpi_epyc_epyc005_2023-06-13_02-00-42.csv "/>
    <s v="i 10000 0 0 1 44"/>
    <n v="0"/>
    <n v="0"/>
    <n v="0"/>
    <n v="0"/>
    <x v="0"/>
  </r>
  <r>
    <x v="0"/>
    <x v="0"/>
    <n v="0"/>
    <x v="0"/>
    <x v="44"/>
    <n v="1"/>
    <n v="1.550764"/>
    <n v="0.10252600000000001"/>
    <n v="0.28997800000000001"/>
    <n v="6.5900000000000004E-3"/>
    <s v="5"/>
    <s v="scale_mpi_epyc_job_12128.out "/>
    <s v="scale_mpi_epyc_epyc005_2023-06-13_02-00-42.csv "/>
    <s v="i 10000 0 0 1 45"/>
    <n v="0"/>
    <n v="0"/>
    <n v="0"/>
    <n v="0"/>
    <x v="0"/>
  </r>
  <r>
    <x v="0"/>
    <x v="0"/>
    <n v="0"/>
    <x v="0"/>
    <x v="45"/>
    <n v="1"/>
    <n v="1.7399929999999999"/>
    <n v="0.111274"/>
    <n v="0.37206800000000001"/>
    <n v="8.2679999999999993E-3"/>
    <s v="5"/>
    <s v="scale_mpi_epyc_job_12128.out "/>
    <s v="scale_mpi_epyc_epyc005_2023-06-13_02-00-42.csv "/>
    <s v="i 10000 0 0 1 46"/>
    <n v="0"/>
    <n v="0"/>
    <n v="0"/>
    <n v="0"/>
    <x v="0"/>
  </r>
  <r>
    <x v="0"/>
    <x v="0"/>
    <n v="0"/>
    <x v="0"/>
    <x v="46"/>
    <n v="1"/>
    <n v="1.5864510000000001"/>
    <n v="0.107589"/>
    <n v="0.34346599999999999"/>
    <n v="7.4669999999999997E-3"/>
    <s v="5"/>
    <s v="scale_mpi_epyc_job_12128.out "/>
    <s v="scale_mpi_epyc_epyc005_2023-06-13_02-00-42.csv "/>
    <s v="i 10000 0 0 1 47"/>
    <n v="0"/>
    <n v="0"/>
    <n v="0"/>
    <n v="0"/>
    <x v="0"/>
  </r>
  <r>
    <x v="0"/>
    <x v="0"/>
    <n v="0"/>
    <x v="0"/>
    <x v="47"/>
    <n v="1"/>
    <n v="9.4926929999999992"/>
    <n v="7.4036229999999996"/>
    <n v="0.26865099999999997"/>
    <n v="5.7159999999999997E-3"/>
    <s v="5"/>
    <s v="scale_mpi_epyc_job_12128.out "/>
    <s v="scale_mpi_epyc_epyc005_2023-06-13_02-00-42.csv "/>
    <s v="i 10000 0 0 1 48"/>
    <n v="0"/>
    <n v="0"/>
    <n v="0"/>
    <n v="0"/>
    <x v="0"/>
  </r>
  <r>
    <x v="0"/>
    <x v="0"/>
    <n v="0"/>
    <x v="0"/>
    <x v="48"/>
    <n v="1"/>
    <n v="40.028638999999998"/>
    <n v="24.192294"/>
    <n v="0.337538"/>
    <n v="7.0320000000000001E-3"/>
    <s v="5"/>
    <s v="scale_mpi_epyc_job_12128.out "/>
    <s v="scale_mpi_epyc_epyc005_2023-06-13_02-00-42.csv "/>
    <s v="i 10000 0 0 1 49"/>
    <n v="0"/>
    <n v="0"/>
    <n v="0"/>
    <n v="0"/>
    <x v="0"/>
  </r>
  <r>
    <x v="0"/>
    <x v="0"/>
    <n v="0"/>
    <x v="0"/>
    <x v="49"/>
    <n v="1"/>
    <n v="1.6848000000000001"/>
    <n v="0.107234"/>
    <n v="0.29846600000000001"/>
    <n v="6.0910000000000001E-3"/>
    <s v="5"/>
    <s v="scale_mpi_epyc_job_12128.out "/>
    <s v="scale_mpi_epyc_epyc005_2023-06-13_02-00-42.csv "/>
    <s v="i 10000 0 0 1 50"/>
    <n v="0"/>
    <n v="0"/>
    <n v="0"/>
    <n v="0"/>
    <x v="0"/>
  </r>
  <r>
    <x v="0"/>
    <x v="0"/>
    <n v="0"/>
    <x v="0"/>
    <x v="50"/>
    <n v="1"/>
    <n v="1.6470800000000001"/>
    <n v="0.113237"/>
    <n v="0.26125500000000001"/>
    <n v="5.2249999999999996E-3"/>
    <s v="5"/>
    <s v="scale_mpi_epyc_job_12128.out "/>
    <s v="scale_mpi_epyc_epyc005_2023-06-13_02-00-42.csv "/>
    <s v="i 10000 0 0 1 51"/>
    <n v="0"/>
    <n v="0"/>
    <n v="0"/>
    <n v="0"/>
    <x v="0"/>
  </r>
  <r>
    <x v="0"/>
    <x v="0"/>
    <n v="0"/>
    <x v="0"/>
    <x v="51"/>
    <n v="1"/>
    <n v="1.8861829999999999"/>
    <n v="0.11834799999999999"/>
    <n v="0.382577"/>
    <n v="7.502E-3"/>
    <s v="5"/>
    <s v="scale_mpi_epyc_job_12128.out "/>
    <s v="scale_mpi_epyc_epyc005_2023-06-13_02-00-42.csv "/>
    <s v="i 10000 0 0 1 52"/>
    <n v="0"/>
    <n v="0"/>
    <n v="0"/>
    <n v="0"/>
    <x v="0"/>
  </r>
  <r>
    <x v="0"/>
    <x v="0"/>
    <n v="0"/>
    <x v="0"/>
    <x v="52"/>
    <n v="1"/>
    <n v="1.8958120000000001"/>
    <n v="0.112758"/>
    <n v="0.34849400000000003"/>
    <n v="6.7019999999999996E-3"/>
    <s v="5"/>
    <s v="scale_mpi_epyc_job_12128.out "/>
    <s v="scale_mpi_epyc_epyc005_2023-06-13_02-00-42.csv "/>
    <s v="i 10000 0 0 1 53"/>
    <n v="0"/>
    <n v="0"/>
    <n v="0"/>
    <n v="0"/>
    <x v="0"/>
  </r>
  <r>
    <x v="0"/>
    <x v="0"/>
    <n v="0"/>
    <x v="0"/>
    <x v="53"/>
    <n v="1"/>
    <n v="1.6915709999999999"/>
    <n v="0.112354"/>
    <n v="0.29685800000000001"/>
    <n v="5.6010000000000001E-3"/>
    <s v="5"/>
    <s v="scale_mpi_epyc_job_12128.out "/>
    <s v="scale_mpi_epyc_epyc005_2023-06-13_02-00-42.csv "/>
    <s v="i 10000 0 0 1 54"/>
    <n v="0"/>
    <n v="0"/>
    <n v="0"/>
    <n v="0"/>
    <x v="0"/>
  </r>
  <r>
    <x v="0"/>
    <x v="0"/>
    <n v="0"/>
    <x v="0"/>
    <x v="54"/>
    <n v="1"/>
    <n v="1.7304200000000001"/>
    <n v="0.117939"/>
    <n v="0.217227"/>
    <n v="4.0229999999999997E-3"/>
    <s v="5"/>
    <s v="scale_mpi_epyc_job_12128.out "/>
    <s v="scale_mpi_epyc_epyc005_2023-06-13_02-00-42.csv "/>
    <s v="i 10000 0 0 1 55"/>
    <n v="0"/>
    <n v="0"/>
    <n v="0"/>
    <n v="0"/>
    <x v="0"/>
  </r>
  <r>
    <x v="0"/>
    <x v="0"/>
    <n v="0"/>
    <x v="0"/>
    <x v="55"/>
    <n v="1"/>
    <n v="2.1520039999999998"/>
    <n v="0.22040699999999999"/>
    <n v="0.39428099999999999"/>
    <n v="7.169E-3"/>
    <s v="5"/>
    <s v="scale_mpi_epyc_job_12128.out "/>
    <s v="scale_mpi_epyc_epyc005_2023-06-13_02-00-42.csv "/>
    <s v="i 10000 0 0 1 56"/>
    <n v="0"/>
    <n v="0"/>
    <n v="0"/>
    <n v="0"/>
    <x v="0"/>
  </r>
  <r>
    <x v="0"/>
    <x v="0"/>
    <n v="0"/>
    <x v="0"/>
    <x v="56"/>
    <n v="1"/>
    <n v="1.9036409999999999"/>
    <n v="0.14049200000000001"/>
    <n v="0.43684899999999999"/>
    <n v="7.8009999999999998E-3"/>
    <s v="5"/>
    <s v="scale_mpi_epyc_job_12128.out "/>
    <s v="scale_mpi_epyc_epyc005_2023-06-13_02-00-42.csv "/>
    <s v="i 10000 0 0 1 57"/>
    <n v="0"/>
    <n v="0"/>
    <n v="0"/>
    <n v="0"/>
    <x v="0"/>
  </r>
  <r>
    <x v="0"/>
    <x v="0"/>
    <n v="0"/>
    <x v="0"/>
    <x v="57"/>
    <n v="1"/>
    <n v="1.391499"/>
    <n v="0.12823300000000001"/>
    <n v="0.117994"/>
    <n v="2.0699999999999998E-3"/>
    <s v="5"/>
    <s v="scale_mpi_epyc_job_12128.out "/>
    <s v="scale_mpi_epyc_epyc005_2023-06-13_02-00-42.csv "/>
    <s v="i 10000 0 0 1 58"/>
    <n v="0"/>
    <n v="0"/>
    <n v="0"/>
    <n v="0"/>
    <x v="0"/>
  </r>
  <r>
    <x v="0"/>
    <x v="0"/>
    <n v="0"/>
    <x v="0"/>
    <x v="58"/>
    <n v="1"/>
    <n v="1.3878349999999999"/>
    <n v="0.124212"/>
    <n v="0.105896"/>
    <n v="1.8259999999999999E-3"/>
    <s v="5"/>
    <s v="scale_mpi_epyc_job_12128.out "/>
    <s v="scale_mpi_epyc_epyc005_2023-06-13_02-00-42.csv "/>
    <s v="i 10000 0 0 1 59"/>
    <n v="0"/>
    <n v="0"/>
    <n v="0"/>
    <n v="0"/>
    <x v="0"/>
  </r>
  <r>
    <x v="0"/>
    <x v="0"/>
    <n v="0"/>
    <x v="0"/>
    <x v="59"/>
    <n v="1"/>
    <n v="1.378986"/>
    <n v="0.116299"/>
    <n v="0.10047"/>
    <n v="1.7030000000000001E-3"/>
    <s v="5"/>
    <s v="scale_mpi_epyc_job_12128.out "/>
    <s v="scale_mpi_epyc_epyc005_2023-06-13_02-00-42.csv "/>
    <s v="i 10000 0 0 1 60"/>
    <n v="0"/>
    <n v="0"/>
    <n v="0"/>
    <n v="0"/>
    <x v="0"/>
  </r>
  <r>
    <x v="0"/>
    <x v="0"/>
    <n v="0"/>
    <x v="0"/>
    <x v="60"/>
    <n v="1"/>
    <n v="1.39835"/>
    <n v="0.125195"/>
    <n v="0.12512400000000001"/>
    <n v="2.085E-3"/>
    <s v="5"/>
    <s v="scale_mpi_epyc_job_12128.out "/>
    <s v="scale_mpi_epyc_epyc005_2023-06-13_02-00-42.csv "/>
    <s v="i 10000 0 0 1 61"/>
    <n v="0"/>
    <n v="0"/>
    <n v="0"/>
    <n v="0"/>
    <x v="0"/>
  </r>
  <r>
    <x v="0"/>
    <x v="0"/>
    <n v="0"/>
    <x v="0"/>
    <x v="61"/>
    <n v="1"/>
    <n v="2.178579"/>
    <n v="0.132352"/>
    <n v="0.104967"/>
    <n v="1.7210000000000001E-3"/>
    <s v="5"/>
    <s v="scale_mpi_epyc_job_12128.out "/>
    <s v="scale_mpi_epyc_epyc005_2023-06-13_02-00-42.csv "/>
    <s v="i 10000 0 0 1 62"/>
    <n v="0"/>
    <n v="0"/>
    <n v="0"/>
    <n v="0"/>
    <x v="0"/>
  </r>
  <r>
    <x v="0"/>
    <x v="0"/>
    <n v="0"/>
    <x v="0"/>
    <x v="62"/>
    <n v="1"/>
    <n v="1.4556709999999999"/>
    <n v="0.121422"/>
    <n v="0.13156799999999999"/>
    <n v="2.1220000000000002E-3"/>
    <s v="5"/>
    <s v="scale_mpi_epyc_job_12128.out "/>
    <s v="scale_mpi_epyc_epyc005_2023-06-13_02-00-42.csv "/>
    <s v="i 10000 0 0 1 63"/>
    <n v="0"/>
    <n v="0"/>
    <n v="0"/>
    <n v="0"/>
    <x v="0"/>
  </r>
  <r>
    <x v="0"/>
    <x v="0"/>
    <n v="0"/>
    <x v="0"/>
    <x v="63"/>
    <n v="1"/>
    <n v="1.3995960000000001"/>
    <n v="0.113858"/>
    <n v="0.52720100000000003"/>
    <n v="8.3680000000000004E-3"/>
    <s v="5"/>
    <s v="scale_mpi_epyc_job_12128.out "/>
    <s v="scale_mpi_epyc_epyc005_2023-06-13_02-00-42.csv "/>
    <s v="i 10000 0 0 1 64"/>
    <n v="0"/>
    <n v="0"/>
    <n v="0"/>
    <n v="0"/>
    <x v="0"/>
  </r>
  <r>
    <x v="0"/>
    <x v="1"/>
    <n v="0"/>
    <x v="0"/>
    <x v="0"/>
    <n v="1"/>
    <n v="1.059844"/>
    <n v="4.2529999999999998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501290000000001"/>
    <n v="3.052E-3"/>
    <n v="1.5969999999999999E-3"/>
    <n v="1.5969999999999999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59715"/>
    <n v="2.3500000000000001E-3"/>
    <n v="1.1590000000000001E-3"/>
    <n v="5.7899999999999998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97380000000001"/>
    <n v="2.6979999999999999E-3"/>
    <n v="2.0950000000000001E-3"/>
    <n v="6.9800000000000005E-4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71016"/>
    <n v="4.3150000000000003E-3"/>
    <n v="3.1080000000000001E-3"/>
    <n v="7.7700000000000002E-4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584750000000001"/>
    <n v="4.1289999999999999E-3"/>
    <n v="6.4650000000000003E-3"/>
    <n v="1.2930000000000001E-3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864609999999999"/>
    <n v="4.1970000000000002E-3"/>
    <n v="8.0210000000000004E-3"/>
    <n v="1.3370000000000001E-3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753170000000001"/>
    <n v="3.8999999999999998E-3"/>
    <n v="9.3729999999999994E-3"/>
    <n v="1.3389999999999999E-3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97623"/>
    <n v="4.0610000000000004E-3"/>
    <n v="4.7689999999999998E-3"/>
    <n v="5.9599999999999996E-4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105793"/>
    <n v="4.0870000000000004E-3"/>
    <n v="1.6811E-2"/>
    <n v="1.8680000000000001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054120000000001"/>
    <n v="4.4190000000000002E-3"/>
    <n v="1.4243E-2"/>
    <n v="1.4239999999999999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16635"/>
    <n v="5.6899999999999997E-3"/>
    <n v="2.0995E-2"/>
    <n v="1.9090000000000001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37256"/>
    <n v="5.097E-3"/>
    <n v="2.5942E-2"/>
    <n v="2.1619999999999999E-3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24565"/>
    <n v="6.2779999999999997E-3"/>
    <n v="3.0786000000000001E-2"/>
    <n v="2.3679999999999999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512450000000001"/>
    <n v="8.1530000000000005E-3"/>
    <n v="3.3702000000000003E-2"/>
    <n v="2.4069999999999999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60944"/>
    <n v="8.9910000000000007E-3"/>
    <n v="3.9907999999999999E-2"/>
    <n v="2.6610000000000002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732739999999999"/>
    <n v="7.7660000000000003E-3"/>
    <n v="3.9545999999999998E-2"/>
    <n v="2.4719999999999998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73052"/>
    <n v="7.0870000000000004E-3"/>
    <n v="1.8825000000000001E-2"/>
    <n v="1.1069999999999999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63476"/>
    <n v="7.1199999999999996E-3"/>
    <n v="4.1346000000000001E-2"/>
    <n v="2.297E-3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876629999999999"/>
    <n v="1.0004000000000001E-2"/>
    <n v="4.9119000000000003E-2"/>
    <n v="2.5850000000000001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173719"/>
    <n v="9.0369999999999999E-3"/>
    <n v="6.0618999999999999E-2"/>
    <n v="3.0309999999999998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2237830000000001"/>
    <n v="1.022E-2"/>
    <n v="5.8937999999999997E-2"/>
    <n v="2.807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214248"/>
    <n v="9.8239999999999994E-3"/>
    <n v="6.4845E-2"/>
    <n v="2.9480000000000001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568239999999999"/>
    <n v="9.6190000000000008E-3"/>
    <n v="3.3784000000000002E-2"/>
    <n v="1.469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1867970000000001"/>
    <n v="8.8990000000000007E-3"/>
    <n v="8.5445999999999994E-2"/>
    <n v="3.5599999999999998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386490000000001"/>
    <n v="1.4916E-2"/>
    <n v="0.14441399999999999"/>
    <n v="5.777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557469999999999"/>
    <n v="9.6880000000000004E-3"/>
    <n v="9.0242000000000003E-2"/>
    <n v="3.4710000000000001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91971"/>
    <n v="8.7969999999999993E-3"/>
    <n v="5.7618000000000003E-2"/>
    <n v="2.134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42675"/>
    <n v="1.0515999999999999E-2"/>
    <n v="8.3381999999999998E-2"/>
    <n v="2.9780000000000002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2637309999999999"/>
    <n v="1.3801000000000001E-2"/>
    <n v="0.11680599999999999"/>
    <n v="4.0280000000000003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185210000000001"/>
    <n v="1.5458E-2"/>
    <n v="0.120903"/>
    <n v="4.0299999999999997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2554719999999999"/>
    <n v="1.5723999999999998E-2"/>
    <n v="0.11584999999999999"/>
    <n v="3.7369999999999999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3827879999999999"/>
    <n v="1.3140000000000001E-2"/>
    <n v="8.0034999999999995E-2"/>
    <n v="2.5010000000000002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279423"/>
    <n v="9.3259999999999992E-3"/>
    <n v="7.7371999999999996E-2"/>
    <n v="2.3449999999999999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331089"/>
    <n v="1.3687E-2"/>
    <n v="8.4661E-2"/>
    <n v="2.49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029459999999999"/>
    <n v="1.7436E-2"/>
    <n v="0.16058"/>
    <n v="4.5880000000000001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4345330000000001"/>
    <n v="1.3801000000000001E-2"/>
    <n v="0.16912199999999999"/>
    <n v="4.6979999999999999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324403"/>
    <n v="1.1032E-2"/>
    <n v="0.17768500000000001"/>
    <n v="4.8019999999999998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317205"/>
    <n v="1.0427000000000001E-2"/>
    <n v="0.19350899999999999"/>
    <n v="5.0920000000000002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4938750000000001"/>
    <n v="1.1472E-2"/>
    <n v="0.208594"/>
    <n v="5.3489999999999996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1.5189299999999999"/>
    <n v="2.9891999999999998E-2"/>
    <n v="0.19087699999999999"/>
    <n v="4.7720000000000002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1.3802000000000001"/>
    <n v="1.5021E-2"/>
    <n v="0.24187900000000001"/>
    <n v="5.8989999999999997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3803859999999999"/>
    <n v="1.9831000000000001E-2"/>
    <n v="0.21537999999999999"/>
    <n v="5.1279999999999997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1.592225"/>
    <n v="2.0271999999999998E-2"/>
    <n v="0.24757599999999999"/>
    <n v="5.7580000000000001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564014"/>
    <n v="1.8190000000000001E-2"/>
    <n v="0.25321300000000002"/>
    <n v="5.7549999999999997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4.3093919999999999"/>
    <n v="2.9440999999999998E-2"/>
    <n v="0.246141"/>
    <n v="5.47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2.1206800000000001"/>
    <n v="4.2937999999999997E-2"/>
    <n v="0.26731300000000002"/>
    <n v="5.8110000000000002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45973"/>
    <n v="2.4738E-2"/>
    <n v="0.26489299999999999"/>
    <n v="5.6360000000000004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48.736023000000003"/>
    <n v="11.89386"/>
    <n v="0.29044599999999998"/>
    <n v="6.051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1.484591"/>
    <n v="1.4775E-2"/>
    <n v="0.29446299999999997"/>
    <n v="6.0089999999999996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5110269999999999"/>
    <n v="2.1307E-2"/>
    <n v="0.31334200000000001"/>
    <n v="6.267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1.7838689999999999"/>
    <n v="1.5351999999999999E-2"/>
    <n v="0.20833299999999999"/>
    <n v="4.0850000000000001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779487"/>
    <n v="2.0903000000000001E-2"/>
    <n v="0.36359000000000002"/>
    <n v="6.992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8195129999999999"/>
    <n v="2.3720000000000001E-2"/>
    <n v="0.35194300000000001"/>
    <n v="6.6400000000000001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7792250000000001"/>
    <n v="1.4541999999999999E-2"/>
    <n v="0.22056700000000001"/>
    <n v="4.0850000000000001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605575"/>
    <n v="2.5878999999999999E-2"/>
    <n v="0.399613"/>
    <n v="7.2659999999999999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1.8081579999999999"/>
    <n v="2.1895999999999999E-2"/>
    <n v="0.37732900000000003"/>
    <n v="6.7380000000000001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559709999999999"/>
    <n v="1.4699E-2"/>
    <n v="0.33144600000000002"/>
    <n v="5.8149999999999999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2548999999999999"/>
    <n v="1.5549E-2"/>
    <n v="0.36910500000000002"/>
    <n v="6.3639999999999999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2428589999999999"/>
    <n v="1.4244E-2"/>
    <n v="0.39088200000000001"/>
    <n v="6.6249999999999998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5153"/>
    <n v="1.6111E-2"/>
    <n v="0.43075200000000002"/>
    <n v="7.1789999999999996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270724"/>
    <n v="3.0216E-2"/>
    <n v="0.44332700000000003"/>
    <n v="7.2680000000000002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704139999999999"/>
    <n v="2.1135999999999999E-2"/>
    <n v="0.475215"/>
    <n v="7.6649999999999999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2659629999999999"/>
    <n v="1.7505E-2"/>
    <n v="0.48569000000000001"/>
    <n v="7.7089999999999997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50781"/>
    <n v="1.7576000000000001E-2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353600000000001"/>
    <n v="1.6379999999999999E-3"/>
    <n v="9.8700000000000003E-4"/>
    <n v="9.8700000000000003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38179"/>
    <n v="2.0479999999999999E-3"/>
    <n v="1.5579999999999999E-3"/>
    <n v="7.7899999999999996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429330000000001"/>
    <n v="2.0019999999999999E-3"/>
    <n v="2.5219999999999999E-3"/>
    <n v="8.4099999999999995E-4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529580000000001"/>
    <n v="2.349E-3"/>
    <n v="5.9480000000000002E-3"/>
    <n v="1.487E-3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740430000000001"/>
    <n v="2.3679999999999999E-3"/>
    <n v="5.6880000000000003E-3"/>
    <n v="1.1379999999999999E-3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656920000000001"/>
    <n v="3.1819999999999999E-3"/>
    <n v="6.5849999999999997E-3"/>
    <n v="1.0970000000000001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843309999999999"/>
    <n v="3.7100000000000002E-3"/>
    <n v="7.3270000000000002E-3"/>
    <n v="1.047E-3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87591"/>
    <n v="3.4650000000000002E-3"/>
    <n v="8.5109999999999995E-3"/>
    <n v="1.0640000000000001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0938760000000001"/>
    <n v="4.7809999999999997E-3"/>
    <n v="1.4083E-2"/>
    <n v="1.565E-3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1199790000000001"/>
    <n v="5.378E-3"/>
    <n v="2.0792000000000001E-2"/>
    <n v="2.0790000000000001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10764"/>
    <n v="4.4120000000000001E-3"/>
    <n v="2.0948000000000001E-2"/>
    <n v="1.9040000000000001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1222730000000001"/>
    <n v="4.3099999999999996E-3"/>
    <n v="2.5180000000000001E-2"/>
    <n v="2.098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259479999999999"/>
    <n v="4.3070000000000001E-3"/>
    <n v="2.7456000000000001E-2"/>
    <n v="2.1120000000000002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35913"/>
    <n v="5.6160000000000003E-3"/>
    <n v="3.5068000000000002E-2"/>
    <n v="2.5049999999999998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402460000000001"/>
    <n v="4.4060000000000002E-3"/>
    <n v="3.7538000000000002E-2"/>
    <n v="2.503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672709999999999"/>
    <n v="5.9439999999999996E-3"/>
    <n v="3.9438000000000001E-2"/>
    <n v="2.4650000000000002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626570000000001"/>
    <n v="6.1110000000000001E-3"/>
    <n v="4.2928000000000001E-2"/>
    <n v="2.5249999999999999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70747"/>
    <n v="5.8209999999999998E-3"/>
    <n v="4.7313000000000001E-2"/>
    <n v="2.6289999999999998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1740250000000001"/>
    <n v="6.94E-3"/>
    <n v="4.7601999999999998E-2"/>
    <n v="2.5049999999999998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166234"/>
    <n v="8.6990000000000001E-3"/>
    <n v="6.0158000000000003E-2"/>
    <n v="3.0079999999999998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1956359999999999"/>
    <n v="6.8719999999999996E-3"/>
    <n v="5.9595000000000002E-2"/>
    <n v="2.8379999999999998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040740000000001"/>
    <n v="9.7140000000000004E-3"/>
    <n v="7.3603000000000002E-2"/>
    <n v="3.346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203740000000001"/>
    <n v="9.4680000000000007E-3"/>
    <n v="8.2999000000000003E-2"/>
    <n v="3.6089999999999998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1677139999999999"/>
    <n v="7.8230000000000001E-3"/>
    <n v="9.5626000000000003E-2"/>
    <n v="3.9839999999999997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037150000000001"/>
    <n v="1.1282E-2"/>
    <n v="8.9365E-2"/>
    <n v="3.5750000000000001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60054"/>
    <n v="1.0322E-2"/>
    <n v="9.9868999999999999E-2"/>
    <n v="3.8409999999999998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243569999999999"/>
    <n v="1.1649E-2"/>
    <n v="0.10692400000000001"/>
    <n v="3.96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3127249999999999"/>
    <n v="1.0199E-2"/>
    <n v="6.4993999999999996E-2"/>
    <n v="2.3210000000000001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267474"/>
    <n v="1.3472E-2"/>
    <n v="8.7925000000000003E-2"/>
    <n v="3.032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317056"/>
    <n v="1.5041000000000001E-2"/>
    <n v="0.120716"/>
    <n v="4.0239999999999998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2963530000000001"/>
    <n v="1.2266000000000001E-2"/>
    <n v="0.117603"/>
    <n v="3.7940000000000001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3596790000000001"/>
    <n v="1.5186E-2"/>
    <n v="0.15284700000000001"/>
    <n v="4.7759999999999999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3737870000000001"/>
    <n v="1.3582E-2"/>
    <n v="0.14251"/>
    <n v="4.3179999999999998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274057"/>
    <n v="7.3439999999999998E-3"/>
    <n v="7.5137999999999996E-2"/>
    <n v="2.2100000000000002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4188940000000001"/>
    <n v="1.6074999999999999E-2"/>
    <n v="0.14402699999999999"/>
    <n v="4.1149999999999997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4353720000000001"/>
    <n v="1.8377000000000001E-2"/>
    <n v="0.17925199999999999"/>
    <n v="4.9789999999999999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4402759999999999"/>
    <n v="1.5146E-2"/>
    <n v="0.16144900000000001"/>
    <n v="4.3629999999999997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324775"/>
    <n v="1.9434E-2"/>
    <n v="0.21756600000000001"/>
    <n v="5.7250000000000001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372641"/>
    <n v="8.5299999999999994E-3"/>
    <n v="0.191828"/>
    <n v="4.9189999999999998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3742639999999999"/>
    <n v="1.1450999999999999E-2"/>
    <n v="0.188447"/>
    <n v="4.7109999999999999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3599920000000001"/>
    <n v="1.5966999999999999E-2"/>
    <n v="0.22417599999999999"/>
    <n v="5.4679999999999998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3952770000000001"/>
    <n v="1.4617E-2"/>
    <n v="0.102738"/>
    <n v="2.4459999999999998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389705"/>
    <n v="1.5443E-2"/>
    <n v="0.241451"/>
    <n v="5.6150000000000002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424239"/>
    <n v="1.6750000000000001E-2"/>
    <n v="0.224305"/>
    <n v="5.0980000000000001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713069999999999"/>
    <n v="1.4428E-2"/>
    <n v="0.23177900000000001"/>
    <n v="5.1510000000000002E-3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4741839999999999"/>
    <n v="1.6278999999999998E-2"/>
    <n v="0.26180900000000001"/>
    <n v="5.692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6831149999999999"/>
    <n v="1.9370999999999999E-2"/>
    <n v="0.25842199999999999"/>
    <n v="5.4980000000000003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57359"/>
    <n v="1.6518000000000001E-2"/>
    <n v="0.306031"/>
    <n v="6.3759999999999997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512392"/>
    <n v="1.6171000000000001E-2"/>
    <n v="0.30258299999999999"/>
    <n v="6.1749999999999999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5945990000000001"/>
    <n v="2.2577E-2"/>
    <n v="0.31809199999999999"/>
    <n v="6.3619999999999996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764049"/>
    <n v="1.8151E-2"/>
    <n v="0.32496599999999998"/>
    <n v="6.3720000000000001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555439"/>
    <n v="1.3065E-2"/>
    <n v="0.33649699999999999"/>
    <n v="6.4710000000000002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5737380000000001"/>
    <n v="1.4926999999999999E-2"/>
    <n v="0.342775"/>
    <n v="6.4669999999999997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7680819999999999"/>
    <n v="2.0202000000000001E-2"/>
    <n v="0.34670400000000001"/>
    <n v="6.4200000000000004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623718"/>
    <n v="1.8019E-2"/>
    <n v="0.35261199999999998"/>
    <n v="6.411E-3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9388380000000001"/>
    <n v="1.7121000000000001E-2"/>
    <n v="0.40274300000000002"/>
    <n v="7.1919999999999996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67949"/>
    <n v="2.0603E-2"/>
    <n v="0.355043"/>
    <n v="6.2290000000000002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2475560000000001"/>
    <n v="1.5339999999999999E-2"/>
    <n v="0.38663500000000001"/>
    <n v="6.6660000000000001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238866"/>
    <n v="1.6802000000000001E-2"/>
    <n v="0.41304400000000002"/>
    <n v="7.0010000000000003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3268040000000001"/>
    <n v="2.5075E-2"/>
    <n v="0.40333200000000002"/>
    <n v="6.7219999999999997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254292"/>
    <n v="1.7575E-2"/>
    <n v="0.418709"/>
    <n v="6.8640000000000003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2769520000000001"/>
    <n v="1.5589E-2"/>
    <n v="0.70332499999999998"/>
    <n v="1.1344E-2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2628839999999999"/>
    <n v="1.2174000000000001E-2"/>
    <n v="0.51009700000000002"/>
    <n v="8.097E-3"/>
    <s v="5"/>
    <s v="scale_mpi_epyc_job_12128.out "/>
    <s v="scale_mpi_epyc_epyc005_2023-06-13_02-00-42.csv "/>
    <s v="i 100 0 0 1 64"/>
    <e v="#N/A"/>
    <e v="#N/A"/>
    <e v="#N/A"/>
    <e v="#N/A"/>
    <x v="1"/>
  </r>
  <r>
    <x v="0"/>
    <x v="0"/>
    <n v="0"/>
    <x v="0"/>
    <x v="0"/>
    <n v="1"/>
    <n v="2.680037"/>
    <n v="5.6322999999999998E-2"/>
    <n v="0"/>
    <n v="0"/>
    <s v="5"/>
    <s v="scale_mpi_epyc_job_12128.out "/>
    <s v="scale_mpi_epyc_epyc005_2023-06-13_02-00-42.csv "/>
    <s v="i 10000 0 0 1 1"/>
    <n v="0"/>
    <n v="0"/>
    <n v="0"/>
    <n v="0"/>
    <x v="0"/>
  </r>
  <r>
    <x v="0"/>
    <x v="0"/>
    <n v="0"/>
    <x v="0"/>
    <x v="1"/>
    <n v="1"/>
    <n v="2.0180989999999999"/>
    <n v="0.15206600000000001"/>
    <n v="3.0189000000000001E-2"/>
    <n v="3.0189000000000001E-2"/>
    <s v="5"/>
    <s v="scale_mpi_epyc_job_12128.out "/>
    <s v="scale_mpi_epyc_epyc005_2023-06-13_02-00-42.csv "/>
    <s v="i 10000 0 0 1 2"/>
    <n v="0"/>
    <n v="0"/>
    <n v="0"/>
    <n v="0"/>
    <x v="0"/>
  </r>
  <r>
    <x v="0"/>
    <x v="0"/>
    <n v="0"/>
    <x v="0"/>
    <x v="2"/>
    <n v="1"/>
    <n v="1.700701"/>
    <n v="0.11343499999999999"/>
    <n v="3.7557E-2"/>
    <n v="1.8779000000000001E-2"/>
    <s v="5"/>
    <s v="scale_mpi_epyc_job_12128.out "/>
    <s v="scale_mpi_epyc_epyc005_2023-06-13_02-00-42.csv "/>
    <s v="i 10000 0 0 1 3"/>
    <n v="0"/>
    <n v="0"/>
    <n v="0"/>
    <n v="0"/>
    <x v="0"/>
  </r>
  <r>
    <x v="0"/>
    <x v="0"/>
    <n v="0"/>
    <x v="0"/>
    <x v="3"/>
    <n v="1"/>
    <n v="1.558074"/>
    <n v="0.109732"/>
    <n v="5.4144999999999999E-2"/>
    <n v="1.8048000000000002E-2"/>
    <s v="5"/>
    <s v="scale_mpi_epyc_job_12128.out "/>
    <s v="scale_mpi_epyc_epyc005_2023-06-13_02-00-42.csv "/>
    <s v="i 10000 0 0 1 4"/>
    <n v="0"/>
    <n v="0"/>
    <n v="0"/>
    <n v="0"/>
    <x v="0"/>
  </r>
  <r>
    <x v="0"/>
    <x v="0"/>
    <n v="0"/>
    <x v="0"/>
    <x v="4"/>
    <n v="1"/>
    <n v="1.491306"/>
    <n v="0.105624"/>
    <n v="5.4317999999999998E-2"/>
    <n v="1.3579000000000001E-2"/>
    <s v="5"/>
    <s v="scale_mpi_epyc_job_12128.out "/>
    <s v="scale_mpi_epyc_epyc005_2023-06-13_02-00-42.csv "/>
    <s v="i 10000 0 0 1 5"/>
    <n v="0"/>
    <n v="0"/>
    <n v="0"/>
    <n v="0"/>
    <x v="0"/>
  </r>
  <r>
    <x v="0"/>
    <x v="0"/>
    <n v="0"/>
    <x v="0"/>
    <x v="5"/>
    <n v="1"/>
    <n v="1.4448049999999999"/>
    <n v="0.102728"/>
    <n v="6.0687999999999999E-2"/>
    <n v="1.2137999999999999E-2"/>
    <s v="5"/>
    <s v="scale_mpi_epyc_job_12128.out "/>
    <s v="scale_mpi_epyc_epyc005_2023-06-13_02-00-42.csv "/>
    <s v="i 10000 0 0 1 6"/>
    <n v="0"/>
    <n v="0"/>
    <n v="0"/>
    <n v="0"/>
    <x v="0"/>
  </r>
  <r>
    <x v="0"/>
    <x v="0"/>
    <n v="0"/>
    <x v="0"/>
    <x v="6"/>
    <n v="1"/>
    <n v="1.411071"/>
    <n v="0.103641"/>
    <n v="8.2045999999999994E-2"/>
    <n v="1.3674E-2"/>
    <s v="5"/>
    <s v="scale_mpi_epyc_job_12128.out "/>
    <s v="scale_mpi_epyc_epyc005_2023-06-13_02-00-42.csv "/>
    <s v="i 10000 0 0 1 7"/>
    <n v="0"/>
    <n v="0"/>
    <n v="0"/>
    <n v="0"/>
    <x v="0"/>
  </r>
  <r>
    <x v="0"/>
    <x v="0"/>
    <n v="0"/>
    <x v="0"/>
    <x v="7"/>
    <n v="1"/>
    <n v="1.392579"/>
    <n v="0.104341"/>
    <n v="7.7422000000000005E-2"/>
    <n v="1.106E-2"/>
    <s v="5"/>
    <s v="scale_mpi_epyc_job_12128.out "/>
    <s v="scale_mpi_epyc_epyc005_2023-06-13_02-00-42.csv "/>
    <s v="i 10000 0 0 1 8"/>
    <n v="0"/>
    <n v="0"/>
    <n v="0"/>
    <n v="0"/>
    <x v="0"/>
  </r>
  <r>
    <x v="0"/>
    <x v="0"/>
    <n v="0"/>
    <x v="0"/>
    <x v="8"/>
    <n v="1"/>
    <n v="1.378835"/>
    <n v="0.107596"/>
    <n v="9.9449999999999997E-2"/>
    <n v="1.2430999999999999E-2"/>
    <s v="5"/>
    <s v="scale_mpi_epyc_job_12128.out "/>
    <s v="scale_mpi_epyc_epyc005_2023-06-13_02-00-42.csv "/>
    <s v="i 10000 0 0 1 9"/>
    <n v="0"/>
    <n v="0"/>
    <n v="0"/>
    <n v="0"/>
    <x v="0"/>
  </r>
  <r>
    <x v="0"/>
    <x v="0"/>
    <n v="0"/>
    <x v="0"/>
    <x v="9"/>
    <n v="1"/>
    <n v="1.3852949999999999"/>
    <n v="0.120931"/>
    <n v="0.26539000000000001"/>
    <n v="2.9488E-2"/>
    <s v="5"/>
    <s v="scale_mpi_epyc_job_12128.out "/>
    <s v="scale_mpi_epyc_epyc005_2023-06-13_02-00-42.csv "/>
    <s v="i 10000 0 0 1 10"/>
    <n v="0"/>
    <n v="0"/>
    <n v="0"/>
    <n v="0"/>
    <x v="0"/>
  </r>
  <r>
    <x v="0"/>
    <x v="0"/>
    <n v="0"/>
    <x v="0"/>
    <x v="10"/>
    <n v="1"/>
    <n v="1.344468"/>
    <n v="0.102104"/>
    <n v="9.9501000000000006E-2"/>
    <n v="9.9500000000000005E-3"/>
    <s v="5"/>
    <s v="scale_mpi_epyc_job_12128.out "/>
    <s v="scale_mpi_epyc_epyc005_2023-06-13_02-00-42.csv "/>
    <s v="i 10000 0 0 1 11"/>
    <n v="0"/>
    <n v="0"/>
    <n v="0"/>
    <n v="0"/>
    <x v="0"/>
  </r>
  <r>
    <x v="0"/>
    <x v="0"/>
    <n v="0"/>
    <x v="0"/>
    <x v="11"/>
    <n v="1"/>
    <n v="1.3512139999999999"/>
    <n v="0.10424799999999999"/>
    <n v="0.12687000000000001"/>
    <n v="1.1534000000000001E-2"/>
    <s v="5"/>
    <s v="scale_mpi_epyc_job_12128.out "/>
    <s v="scale_mpi_epyc_epyc005_2023-06-13_02-00-42.csv "/>
    <s v="i 10000 0 0 1 12"/>
    <n v="0"/>
    <n v="0"/>
    <n v="0"/>
    <n v="0"/>
    <x v="0"/>
  </r>
  <r>
    <x v="0"/>
    <x v="0"/>
    <n v="0"/>
    <x v="0"/>
    <x v="12"/>
    <n v="1"/>
    <n v="1.355035"/>
    <n v="0.10664899999999999"/>
    <n v="0.109943"/>
    <n v="9.162E-3"/>
    <s v="5"/>
    <s v="scale_mpi_epyc_job_12128.out "/>
    <s v="scale_mpi_epyc_epyc005_2023-06-13_02-00-42.csv "/>
    <s v="i 10000 0 0 1 13"/>
    <n v="0"/>
    <n v="0"/>
    <n v="0"/>
    <n v="0"/>
    <x v="0"/>
  </r>
  <r>
    <x v="0"/>
    <x v="0"/>
    <n v="0"/>
    <x v="0"/>
    <x v="13"/>
    <n v="1"/>
    <n v="1.3817649999999999"/>
    <n v="0.12897800000000001"/>
    <n v="0.38317299999999999"/>
    <n v="2.9475000000000001E-2"/>
    <s v="5"/>
    <s v="scale_mpi_epyc_job_12128.out "/>
    <s v="scale_mpi_epyc_epyc005_2023-06-13_02-00-42.csv "/>
    <s v="i 10000 0 0 1 14"/>
    <n v="0"/>
    <n v="0"/>
    <n v="0"/>
    <n v="0"/>
    <x v="0"/>
  </r>
  <r>
    <x v="0"/>
    <x v="0"/>
    <n v="0"/>
    <x v="0"/>
    <x v="14"/>
    <n v="1"/>
    <n v="1.3737170000000001"/>
    <n v="9.9964999999999998E-2"/>
    <n v="0.13026299999999999"/>
    <n v="9.3050000000000008E-3"/>
    <s v="5"/>
    <s v="scale_mpi_epyc_job_12128.out "/>
    <s v="scale_mpi_epyc_epyc005_2023-06-13_02-00-42.csv "/>
    <s v="i 10000 0 0 1 15"/>
    <n v="0"/>
    <n v="0"/>
    <n v="0"/>
    <n v="0"/>
    <x v="0"/>
  </r>
  <r>
    <x v="0"/>
    <x v="0"/>
    <n v="0"/>
    <x v="0"/>
    <x v="15"/>
    <n v="1"/>
    <n v="1.3840950000000001"/>
    <n v="0.10464900000000001"/>
    <n v="0.100411"/>
    <n v="6.6940000000000003E-3"/>
    <s v="5"/>
    <s v="scale_mpi_epyc_job_12128.out "/>
    <s v="scale_mpi_epyc_epyc005_2023-06-13_02-00-42.csv "/>
    <s v="i 10000 0 0 1 16"/>
    <n v="0"/>
    <n v="0"/>
    <n v="0"/>
    <n v="0"/>
    <x v="0"/>
  </r>
  <r>
    <x v="0"/>
    <x v="0"/>
    <n v="0"/>
    <x v="0"/>
    <x v="16"/>
    <n v="1"/>
    <n v="1.345866"/>
    <n v="0.104481"/>
    <n v="0.14890500000000001"/>
    <n v="9.3069999999999993E-3"/>
    <s v="5"/>
    <s v="scale_mpi_epyc_job_12128.out "/>
    <s v="scale_mpi_epyc_epyc005_2023-06-13_02-00-42.csv "/>
    <s v="i 10000 0 0 1 17"/>
    <n v="0"/>
    <n v="0"/>
    <n v="0"/>
    <n v="0"/>
    <x v="0"/>
  </r>
  <r>
    <x v="0"/>
    <x v="0"/>
    <n v="0"/>
    <x v="0"/>
    <x v="17"/>
    <n v="1"/>
    <n v="1.3835109999999999"/>
    <n v="0.104686"/>
    <n v="0.16097400000000001"/>
    <n v="9.469E-3"/>
    <s v="5"/>
    <s v="scale_mpi_epyc_job_12128.out "/>
    <s v="scale_mpi_epyc_epyc005_2023-06-13_02-00-42.csv "/>
    <s v="i 10000 0 0 1 18"/>
    <n v="0"/>
    <n v="0"/>
    <n v="0"/>
    <n v="0"/>
    <x v="0"/>
  </r>
  <r>
    <x v="0"/>
    <x v="0"/>
    <n v="0"/>
    <x v="0"/>
    <x v="18"/>
    <n v="1"/>
    <n v="1.358757"/>
    <n v="0.108921"/>
    <n v="0.132965"/>
    <n v="7.3870000000000003E-3"/>
    <s v="5"/>
    <s v="scale_mpi_epyc_job_12128.out "/>
    <s v="scale_mpi_epyc_epyc005_2023-06-13_02-00-42.csv "/>
    <s v="i 10000 0 0 1 19"/>
    <n v="0"/>
    <n v="0"/>
    <n v="0"/>
    <n v="0"/>
    <x v="0"/>
  </r>
  <r>
    <x v="0"/>
    <x v="0"/>
    <n v="0"/>
    <x v="0"/>
    <x v="19"/>
    <n v="1"/>
    <n v="1.3676299999999999"/>
    <n v="0.102663"/>
    <n v="9.2354000000000006E-2"/>
    <n v="4.8609999999999999E-3"/>
    <s v="5"/>
    <s v="scale_mpi_epyc_job_12128.out "/>
    <s v="scale_mpi_epyc_epyc005_2023-06-13_02-00-42.csv "/>
    <s v="i 10000 0 0 1 20"/>
    <n v="0"/>
    <n v="0"/>
    <n v="0"/>
    <n v="0"/>
    <x v="0"/>
  </r>
  <r>
    <x v="0"/>
    <x v="0"/>
    <n v="0"/>
    <x v="0"/>
    <x v="20"/>
    <n v="1"/>
    <n v="1.4593"/>
    <n v="0.13155800000000001"/>
    <n v="0.61960099999999996"/>
    <n v="3.0980000000000001E-2"/>
    <s v="5"/>
    <s v="scale_mpi_epyc_job_12128.out "/>
    <s v="scale_mpi_epyc_epyc005_2023-06-13_02-00-42.csv "/>
    <s v="i 10000 0 0 1 21"/>
    <n v="0"/>
    <n v="0"/>
    <n v="0"/>
    <n v="0"/>
    <x v="0"/>
  </r>
  <r>
    <x v="0"/>
    <x v="0"/>
    <n v="0"/>
    <x v="0"/>
    <x v="21"/>
    <n v="1"/>
    <n v="1.39185"/>
    <n v="0.11382200000000001"/>
    <n v="0.23769199999999999"/>
    <n v="1.1318999999999999E-2"/>
    <s v="5"/>
    <s v="scale_mpi_epyc_job_12128.out "/>
    <s v="scale_mpi_epyc_epyc005_2023-06-13_02-00-42.csv "/>
    <s v="i 10000 0 0 1 22"/>
    <n v="0"/>
    <n v="0"/>
    <n v="0"/>
    <n v="0"/>
    <x v="0"/>
  </r>
  <r>
    <x v="0"/>
    <x v="0"/>
    <n v="0"/>
    <x v="0"/>
    <x v="22"/>
    <n v="1"/>
    <n v="1.400069"/>
    <n v="0.112164"/>
    <n v="0.57942199999999999"/>
    <n v="2.6336999999999999E-2"/>
    <s v="5"/>
    <s v="scale_mpi_epyc_job_12128.out "/>
    <s v="scale_mpi_epyc_epyc005_2023-06-13_02-00-42.csv "/>
    <s v="i 10000 0 0 1 23"/>
    <n v="0"/>
    <n v="0"/>
    <n v="0"/>
    <n v="0"/>
    <x v="0"/>
  </r>
  <r>
    <x v="0"/>
    <x v="0"/>
    <n v="0"/>
    <x v="0"/>
    <x v="23"/>
    <n v="1"/>
    <n v="1.392871"/>
    <n v="0.10185900000000001"/>
    <n v="0.14174400000000001"/>
    <n v="6.1630000000000001E-3"/>
    <s v="5"/>
    <s v="scale_mpi_epyc_job_12128.out "/>
    <s v="scale_mpi_epyc_epyc005_2023-06-13_02-00-42.csv "/>
    <s v="i 10000 0 0 1 24"/>
    <n v="0"/>
    <n v="0"/>
    <n v="0"/>
    <n v="0"/>
    <x v="0"/>
  </r>
  <r>
    <x v="0"/>
    <x v="0"/>
    <n v="0"/>
    <x v="0"/>
    <x v="24"/>
    <n v="1"/>
    <n v="1.4106190000000001"/>
    <n v="0.107637"/>
    <n v="0.13238900000000001"/>
    <n v="5.5160000000000001E-3"/>
    <s v="5"/>
    <s v="scale_mpi_epyc_job_12128.out "/>
    <s v="scale_mpi_epyc_epyc005_2023-06-13_02-00-42.csv "/>
    <s v="i 10000 0 0 1 25"/>
    <n v="0"/>
    <n v="0"/>
    <n v="0"/>
    <n v="0"/>
    <x v="0"/>
  </r>
  <r>
    <x v="0"/>
    <x v="0"/>
    <n v="0"/>
    <x v="0"/>
    <x v="25"/>
    <n v="1"/>
    <n v="1.3953409999999999"/>
    <n v="0.104375"/>
    <n v="0.124206"/>
    <n v="4.9680000000000002E-3"/>
    <s v="5"/>
    <s v="scale_mpi_epyc_job_12128.out "/>
    <s v="scale_mpi_epyc_epyc005_2023-06-13_02-00-42.csv "/>
    <s v="i 10000 0 0 1 26"/>
    <n v="0"/>
    <n v="0"/>
    <n v="0"/>
    <n v="0"/>
    <x v="0"/>
  </r>
  <r>
    <x v="0"/>
    <x v="0"/>
    <n v="0"/>
    <x v="0"/>
    <x v="26"/>
    <n v="1"/>
    <n v="1.400325"/>
    <n v="0.110168"/>
    <n v="0.12571099999999999"/>
    <n v="4.8349999999999999E-3"/>
    <s v="5"/>
    <s v="scale_mpi_epyc_job_12128.out "/>
    <s v="scale_mpi_epyc_epyc005_2023-06-13_02-00-42.csv "/>
    <s v="i 10000 0 0 1 27"/>
    <n v="0"/>
    <n v="0"/>
    <n v="0"/>
    <n v="0"/>
    <x v="0"/>
  </r>
  <r>
    <x v="0"/>
    <x v="0"/>
    <n v="0"/>
    <x v="0"/>
    <x v="27"/>
    <n v="1"/>
    <n v="1.7076880000000001"/>
    <n v="0.14263300000000001"/>
    <n v="0.21179400000000001"/>
    <n v="7.8440000000000003E-3"/>
    <s v="5"/>
    <s v="scale_mpi_epyc_job_12128.out "/>
    <s v="scale_mpi_epyc_epyc005_2023-06-13_02-00-42.csv "/>
    <s v="i 10000 0 0 1 28"/>
    <n v="0"/>
    <n v="0"/>
    <n v="0"/>
    <n v="0"/>
    <x v="0"/>
  </r>
  <r>
    <x v="0"/>
    <x v="0"/>
    <n v="0"/>
    <x v="0"/>
    <x v="28"/>
    <n v="1"/>
    <n v="1.489673"/>
    <n v="0.113024"/>
    <n v="0.18348"/>
    <n v="6.5529999999999998E-3"/>
    <s v="5"/>
    <s v="scale_mpi_epyc_job_12128.out "/>
    <s v="scale_mpi_epyc_epyc005_2023-06-13_02-00-42.csv "/>
    <s v="i 10000 0 0 1 29"/>
    <n v="0"/>
    <n v="0"/>
    <n v="0"/>
    <n v="0"/>
    <x v="0"/>
  </r>
  <r>
    <x v="0"/>
    <x v="0"/>
    <n v="0"/>
    <x v="0"/>
    <x v="29"/>
    <n v="1"/>
    <n v="1.4742930000000001"/>
    <n v="0.10591100000000001"/>
    <n v="0.12053800000000001"/>
    <n v="4.156E-3"/>
    <s v="5"/>
    <s v="scale_mpi_epyc_job_12128.out "/>
    <s v="scale_mpi_epyc_epyc005_2023-06-13_02-00-42.csv "/>
    <s v="i 10000 0 0 1 30"/>
    <n v="0"/>
    <n v="0"/>
    <n v="0"/>
    <n v="0"/>
    <x v="0"/>
  </r>
  <r>
    <x v="0"/>
    <x v="0"/>
    <n v="0"/>
    <x v="0"/>
    <x v="30"/>
    <n v="1"/>
    <n v="1.650323"/>
    <n v="0.127357"/>
    <n v="0.25971699999999998"/>
    <n v="8.6569999999999998E-3"/>
    <s v="5"/>
    <s v="scale_mpi_epyc_job_12128.out "/>
    <s v="scale_mpi_epyc_epyc005_2023-06-13_02-00-42.csv "/>
    <s v="i 10000 0 0 1 31"/>
    <n v="0"/>
    <n v="0"/>
    <n v="0"/>
    <n v="0"/>
    <x v="0"/>
  </r>
  <r>
    <x v="0"/>
    <x v="0"/>
    <n v="0"/>
    <x v="0"/>
    <x v="31"/>
    <n v="1"/>
    <n v="1.452966"/>
    <n v="0.110537"/>
    <n v="0.44583299999999998"/>
    <n v="1.4382000000000001E-2"/>
    <s v="5"/>
    <s v="scale_mpi_epyc_job_12128.out "/>
    <s v="scale_mpi_epyc_epyc005_2023-06-13_02-00-42.csv "/>
    <s v="i 10000 0 0 1 32"/>
    <n v="0"/>
    <n v="0"/>
    <n v="0"/>
    <n v="0"/>
    <x v="0"/>
  </r>
  <r>
    <x v="0"/>
    <x v="0"/>
    <n v="0"/>
    <x v="0"/>
    <x v="32"/>
    <n v="1"/>
    <n v="1.5397460000000001"/>
    <n v="0.10519100000000001"/>
    <n v="0.12764600000000001"/>
    <n v="3.9890000000000004E-3"/>
    <s v="5"/>
    <s v="scale_mpi_epyc_job_12128.out "/>
    <s v="scale_mpi_epyc_epyc005_2023-06-13_02-00-42.csv "/>
    <s v="i 10000 0 0 1 33"/>
    <n v="0"/>
    <n v="0"/>
    <n v="0"/>
    <n v="0"/>
    <x v="0"/>
  </r>
  <r>
    <x v="0"/>
    <x v="0"/>
    <n v="0"/>
    <x v="0"/>
    <x v="33"/>
    <n v="1"/>
    <n v="1.413343"/>
    <n v="0.103826"/>
    <n v="0.13311300000000001"/>
    <n v="4.0340000000000003E-3"/>
    <s v="5"/>
    <s v="scale_mpi_epyc_job_12128.out "/>
    <s v="scale_mpi_epyc_epyc005_2023-06-13_02-00-42.csv "/>
    <s v="i 10000 0 0 1 34"/>
    <n v="0"/>
    <n v="0"/>
    <n v="0"/>
    <n v="0"/>
    <x v="0"/>
  </r>
  <r>
    <x v="0"/>
    <x v="0"/>
    <n v="0"/>
    <x v="0"/>
    <x v="34"/>
    <n v="1"/>
    <n v="1.5873079999999999"/>
    <n v="0.12720000000000001"/>
    <n v="0.22447400000000001"/>
    <n v="6.6020000000000002E-3"/>
    <s v="5"/>
    <s v="scale_mpi_epyc_job_12128.out "/>
    <s v="scale_mpi_epyc_epyc005_2023-06-13_02-00-42.csv "/>
    <s v="i 10000 0 0 1 35"/>
    <n v="0"/>
    <n v="0"/>
    <n v="0"/>
    <n v="0"/>
    <x v="0"/>
  </r>
  <r>
    <x v="0"/>
    <x v="0"/>
    <n v="0"/>
    <x v="0"/>
    <x v="35"/>
    <n v="1"/>
    <n v="1.498381"/>
    <n v="0.106394"/>
    <n v="0.21976499999999999"/>
    <n v="6.2789999999999999E-3"/>
    <s v="5"/>
    <s v="scale_mpi_epyc_job_12128.out "/>
    <s v="scale_mpi_epyc_epyc005_2023-06-13_02-00-42.csv "/>
    <s v="i 10000 0 0 1 36"/>
    <n v="0"/>
    <n v="0"/>
    <n v="0"/>
    <n v="0"/>
    <x v="0"/>
  </r>
  <r>
    <x v="0"/>
    <x v="0"/>
    <n v="0"/>
    <x v="0"/>
    <x v="36"/>
    <n v="1"/>
    <n v="1.5878479999999999"/>
    <n v="0.106332"/>
    <n v="0.16037399999999999"/>
    <n v="4.4549999999999998E-3"/>
    <s v="5"/>
    <s v="scale_mpi_epyc_job_12128.out "/>
    <s v="scale_mpi_epyc_epyc005_2023-06-13_02-00-42.csv "/>
    <s v="i 10000 0 0 1 37"/>
    <n v="0"/>
    <n v="0"/>
    <n v="0"/>
    <n v="0"/>
    <x v="0"/>
  </r>
  <r>
    <x v="0"/>
    <x v="0"/>
    <n v="0"/>
    <x v="0"/>
    <x v="37"/>
    <n v="1"/>
    <n v="1.613048"/>
    <n v="0.104143"/>
    <n v="0.20805799999999999"/>
    <n v="5.6230000000000004E-3"/>
    <s v="5"/>
    <s v="scale_mpi_epyc_job_12128.out "/>
    <s v="scale_mpi_epyc_epyc005_2023-06-13_02-00-42.csv "/>
    <s v="i 10000 0 0 1 38"/>
    <n v="0"/>
    <n v="0"/>
    <n v="0"/>
    <n v="0"/>
    <x v="0"/>
  </r>
  <r>
    <x v="0"/>
    <x v="0"/>
    <n v="0"/>
    <x v="0"/>
    <x v="38"/>
    <n v="1"/>
    <n v="1.6677029999999999"/>
    <n v="0.11694599999999999"/>
    <n v="0.27819700000000003"/>
    <n v="7.3210000000000003E-3"/>
    <s v="5"/>
    <s v="scale_mpi_epyc_job_12128.out "/>
    <s v="scale_mpi_epyc_epyc005_2023-06-13_02-00-42.csv "/>
    <s v="i 10000 0 0 1 39"/>
    <n v="0"/>
    <n v="0"/>
    <n v="0"/>
    <n v="0"/>
    <x v="0"/>
  </r>
  <r>
    <x v="0"/>
    <x v="0"/>
    <n v="0"/>
    <x v="0"/>
    <x v="39"/>
    <n v="1"/>
    <n v="1.6428720000000001"/>
    <n v="0.110475"/>
    <n v="0.210919"/>
    <n v="5.4079999999999996E-3"/>
    <s v="5"/>
    <s v="scale_mpi_epyc_job_12128.out "/>
    <s v="scale_mpi_epyc_epyc005_2023-06-13_02-00-42.csv "/>
    <s v="i 10000 0 0 1 40"/>
    <n v="0"/>
    <n v="0"/>
    <n v="0"/>
    <n v="0"/>
    <x v="0"/>
  </r>
  <r>
    <x v="0"/>
    <x v="0"/>
    <n v="0"/>
    <x v="0"/>
    <x v="40"/>
    <n v="1"/>
    <n v="1.68136"/>
    <n v="0.11232499999999999"/>
    <n v="0.24068999999999999"/>
    <n v="6.0169999999999998E-3"/>
    <s v="5"/>
    <s v="scale_mpi_epyc_job_12128.out "/>
    <s v="scale_mpi_epyc_epyc005_2023-06-13_02-00-42.csv "/>
    <s v="i 10000 0 0 1 41"/>
    <n v="0"/>
    <n v="0"/>
    <n v="0"/>
    <n v="0"/>
    <x v="0"/>
  </r>
  <r>
    <x v="0"/>
    <x v="0"/>
    <n v="0"/>
    <x v="0"/>
    <x v="41"/>
    <n v="1"/>
    <n v="1.659135"/>
    <n v="0.107736"/>
    <n v="0.27522600000000003"/>
    <n v="6.7130000000000002E-3"/>
    <s v="5"/>
    <s v="scale_mpi_epyc_job_12128.out "/>
    <s v="scale_mpi_epyc_epyc005_2023-06-13_02-00-42.csv "/>
    <s v="i 10000 0 0 1 42"/>
    <n v="0"/>
    <n v="0"/>
    <n v="0"/>
    <n v="0"/>
    <x v="0"/>
  </r>
  <r>
    <x v="0"/>
    <x v="0"/>
    <n v="0"/>
    <x v="0"/>
    <x v="42"/>
    <n v="1"/>
    <n v="1.5119149999999999"/>
    <n v="0.109445"/>
    <n v="0.234845"/>
    <n v="5.5919999999999997E-3"/>
    <s v="5"/>
    <s v="scale_mpi_epyc_job_12128.out "/>
    <s v="scale_mpi_epyc_epyc005_2023-06-13_02-00-42.csv "/>
    <s v="i 10000 0 0 1 43"/>
    <n v="0"/>
    <n v="0"/>
    <n v="0"/>
    <n v="0"/>
    <x v="0"/>
  </r>
  <r>
    <x v="0"/>
    <x v="0"/>
    <n v="0"/>
    <x v="0"/>
    <x v="43"/>
    <n v="1"/>
    <n v="1.578559"/>
    <n v="0.116867"/>
    <n v="0.36154599999999998"/>
    <n v="8.4080000000000005E-3"/>
    <s v="5"/>
    <s v="scale_mpi_epyc_job_12128.out "/>
    <s v="scale_mpi_epyc_epyc005_2023-06-13_02-00-42.csv "/>
    <s v="i 10000 0 0 1 44"/>
    <n v="0"/>
    <n v="0"/>
    <n v="0"/>
    <n v="0"/>
    <x v="0"/>
  </r>
  <r>
    <x v="0"/>
    <x v="0"/>
    <n v="0"/>
    <x v="0"/>
    <x v="44"/>
    <n v="1"/>
    <n v="1.6216809999999999"/>
    <n v="0.10989699999999999"/>
    <n v="0.27409800000000001"/>
    <n v="6.2290000000000002E-3"/>
    <s v="5"/>
    <s v="scale_mpi_epyc_job_12128.out "/>
    <s v="scale_mpi_epyc_epyc005_2023-06-13_02-00-42.csv "/>
    <s v="i 10000 0 0 1 45"/>
    <n v="0"/>
    <n v="0"/>
    <n v="0"/>
    <n v="0"/>
    <x v="0"/>
  </r>
  <r>
    <x v="0"/>
    <x v="0"/>
    <n v="0"/>
    <x v="0"/>
    <x v="45"/>
    <n v="1"/>
    <n v="1.742408"/>
    <n v="0.114826"/>
    <n v="0.38398700000000002"/>
    <n v="8.5330000000000007E-3"/>
    <s v="5"/>
    <s v="scale_mpi_epyc_job_12128.out "/>
    <s v="scale_mpi_epyc_epyc005_2023-06-13_02-00-42.csv "/>
    <s v="i 10000 0 0 1 46"/>
    <n v="0"/>
    <n v="0"/>
    <n v="0"/>
    <n v="0"/>
    <x v="0"/>
  </r>
  <r>
    <x v="0"/>
    <x v="0"/>
    <n v="0"/>
    <x v="0"/>
    <x v="46"/>
    <n v="1"/>
    <n v="1.5995729999999999"/>
    <n v="0.120896"/>
    <n v="0.35711199999999999"/>
    <n v="7.7629999999999999E-3"/>
    <s v="5"/>
    <s v="scale_mpi_epyc_job_12128.out "/>
    <s v="scale_mpi_epyc_epyc005_2023-06-13_02-00-42.csv "/>
    <s v="i 10000 0 0 1 47"/>
    <n v="0"/>
    <n v="0"/>
    <n v="0"/>
    <n v="0"/>
    <x v="0"/>
  </r>
  <r>
    <x v="0"/>
    <x v="0"/>
    <n v="0"/>
    <x v="0"/>
    <x v="47"/>
    <n v="1"/>
    <n v="2.0264950000000002"/>
    <n v="0.158947"/>
    <n v="0.29782999999999998"/>
    <n v="6.3369999999999998E-3"/>
    <s v="5"/>
    <s v="scale_mpi_epyc_job_12128.out "/>
    <s v="scale_mpi_epyc_epyc005_2023-06-13_02-00-42.csv "/>
    <s v="i 10000 0 0 1 48"/>
    <n v="0"/>
    <n v="0"/>
    <n v="0"/>
    <n v="0"/>
    <x v="0"/>
  </r>
  <r>
    <x v="0"/>
    <x v="0"/>
    <n v="0"/>
    <x v="0"/>
    <x v="48"/>
    <n v="1"/>
    <n v="2.0509719999999998"/>
    <n v="0.13106300000000001"/>
    <n v="0.418047"/>
    <n v="8.7089999999999997E-3"/>
    <s v="5"/>
    <s v="scale_mpi_epyc_job_12128.out "/>
    <s v="scale_mpi_epyc_epyc005_2023-06-13_02-00-42.csv "/>
    <s v="i 10000 0 0 1 49"/>
    <n v="0"/>
    <n v="0"/>
    <n v="0"/>
    <n v="0"/>
    <x v="0"/>
  </r>
  <r>
    <x v="0"/>
    <x v="0"/>
    <n v="0"/>
    <x v="0"/>
    <x v="49"/>
    <n v="1"/>
    <n v="1.6053360000000001"/>
    <n v="0.10817300000000001"/>
    <n v="0.31224800000000003"/>
    <n v="6.3720000000000001E-3"/>
    <s v="5"/>
    <s v="scale_mpi_epyc_job_12128.out "/>
    <s v="scale_mpi_epyc_epyc005_2023-06-13_02-00-42.csv "/>
    <s v="i 10000 0 0 1 50"/>
    <n v="0"/>
    <n v="0"/>
    <n v="0"/>
    <n v="0"/>
    <x v="0"/>
  </r>
  <r>
    <x v="0"/>
    <x v="0"/>
    <n v="0"/>
    <x v="0"/>
    <x v="50"/>
    <n v="1"/>
    <n v="1.872959"/>
    <n v="0.112771"/>
    <n v="0.28234900000000002"/>
    <n v="5.6470000000000001E-3"/>
    <s v="5"/>
    <s v="scale_mpi_epyc_job_12128.out "/>
    <s v="scale_mpi_epyc_epyc005_2023-06-13_02-00-42.csv "/>
    <s v="i 10000 0 0 1 51"/>
    <n v="0"/>
    <n v="0"/>
    <n v="0"/>
    <n v="0"/>
    <x v="0"/>
  </r>
  <r>
    <x v="0"/>
    <x v="0"/>
    <n v="0"/>
    <x v="0"/>
    <x v="51"/>
    <n v="1"/>
    <n v="1.9789190000000001"/>
    <n v="0.15040300000000001"/>
    <n v="1.3791519999999999"/>
    <n v="2.7042E-2"/>
    <s v="5"/>
    <s v="scale_mpi_epyc_job_12128.out "/>
    <s v="scale_mpi_epyc_epyc005_2023-06-13_02-00-42.csv "/>
    <s v="i 10000 0 0 1 52"/>
    <n v="0"/>
    <n v="0"/>
    <n v="0"/>
    <n v="0"/>
    <x v="0"/>
  </r>
  <r>
    <x v="0"/>
    <x v="0"/>
    <n v="0"/>
    <x v="0"/>
    <x v="52"/>
    <n v="1"/>
    <n v="1.8655200000000001"/>
    <n v="0.12917999999999999"/>
    <n v="0.37189"/>
    <n v="7.1520000000000004E-3"/>
    <s v="5"/>
    <s v="scale_mpi_epyc_job_12128.out "/>
    <s v="scale_mpi_epyc_epyc005_2023-06-13_02-00-42.csv "/>
    <s v="i 10000 0 0 1 53"/>
    <n v="0"/>
    <n v="0"/>
    <n v="0"/>
    <n v="0"/>
    <x v="0"/>
  </r>
  <r>
    <x v="0"/>
    <x v="0"/>
    <n v="0"/>
    <x v="0"/>
    <x v="53"/>
    <n v="1"/>
    <n v="1.6658729999999999"/>
    <n v="0.120045"/>
    <n v="0.34268799999999999"/>
    <n v="6.4660000000000004E-3"/>
    <s v="5"/>
    <s v="scale_mpi_epyc_job_12128.out "/>
    <s v="scale_mpi_epyc_epyc005_2023-06-13_02-00-42.csv "/>
    <s v="i 10000 0 0 1 54"/>
    <n v="0"/>
    <n v="0"/>
    <n v="0"/>
    <n v="0"/>
    <x v="0"/>
  </r>
  <r>
    <x v="0"/>
    <x v="0"/>
    <n v="0"/>
    <x v="0"/>
    <x v="54"/>
    <n v="1"/>
    <n v="1.9016759999999999"/>
    <n v="0.119952"/>
    <n v="0.36865300000000001"/>
    <n v="6.8269999999999997E-3"/>
    <s v="5"/>
    <s v="scale_mpi_epyc_job_12128.out "/>
    <s v="scale_mpi_epyc_epyc005_2023-06-13_02-00-42.csv "/>
    <s v="i 10000 0 0 1 55"/>
    <n v="0"/>
    <n v="0"/>
    <n v="0"/>
    <n v="0"/>
    <x v="0"/>
  </r>
  <r>
    <x v="0"/>
    <x v="0"/>
    <n v="0"/>
    <x v="0"/>
    <x v="55"/>
    <n v="1"/>
    <n v="1.6975659999999999"/>
    <n v="0.121029"/>
    <n v="0.410219"/>
    <n v="7.4590000000000004E-3"/>
    <s v="5"/>
    <s v="scale_mpi_epyc_job_12128.out "/>
    <s v="scale_mpi_epyc_epyc005_2023-06-13_02-00-42.csv "/>
    <s v="i 10000 0 0 1 56"/>
    <n v="0"/>
    <n v="0"/>
    <n v="0"/>
    <n v="0"/>
    <x v="0"/>
  </r>
  <r>
    <x v="0"/>
    <x v="0"/>
    <n v="0"/>
    <x v="0"/>
    <x v="56"/>
    <n v="1"/>
    <n v="1.7484820000000001"/>
    <n v="0.13167100000000001"/>
    <n v="0.414441"/>
    <n v="7.4009999999999996E-3"/>
    <s v="5"/>
    <s v="scale_mpi_epyc_job_12128.out "/>
    <s v="scale_mpi_epyc_epyc005_2023-06-13_02-00-42.csv "/>
    <s v="i 10000 0 0 1 57"/>
    <n v="0"/>
    <n v="0"/>
    <n v="0"/>
    <n v="0"/>
    <x v="0"/>
  </r>
  <r>
    <x v="0"/>
    <x v="0"/>
    <n v="0"/>
    <x v="0"/>
    <x v="57"/>
    <n v="1"/>
    <n v="1.377885"/>
    <n v="0.118989"/>
    <n v="0.124888"/>
    <n v="2.1909999999999998E-3"/>
    <s v="5"/>
    <s v="scale_mpi_epyc_job_12128.out "/>
    <s v="scale_mpi_epyc_epyc005_2023-06-13_02-00-42.csv "/>
    <s v="i 10000 0 0 1 58"/>
    <n v="0"/>
    <n v="0"/>
    <n v="0"/>
    <n v="0"/>
    <x v="0"/>
  </r>
  <r>
    <x v="0"/>
    <x v="0"/>
    <n v="0"/>
    <x v="0"/>
    <x v="58"/>
    <n v="1"/>
    <n v="1.392012"/>
    <n v="0.11895699999999999"/>
    <n v="0.117384"/>
    <n v="2.0240000000000002E-3"/>
    <s v="5"/>
    <s v="scale_mpi_epyc_job_12128.out "/>
    <s v="scale_mpi_epyc_epyc005_2023-06-13_02-00-42.csv "/>
    <s v="i 10000 0 0 1 59"/>
    <n v="0"/>
    <n v="0"/>
    <n v="0"/>
    <n v="0"/>
    <x v="0"/>
  </r>
  <r>
    <x v="0"/>
    <x v="0"/>
    <n v="0"/>
    <x v="0"/>
    <x v="59"/>
    <n v="1"/>
    <n v="1.3756489999999999"/>
    <n v="0.114204"/>
    <n v="0.11221299999999999"/>
    <n v="1.902E-3"/>
    <s v="5"/>
    <s v="scale_mpi_epyc_job_12128.out "/>
    <s v="scale_mpi_epyc_epyc005_2023-06-13_02-00-42.csv "/>
    <s v="i 10000 0 0 1 60"/>
    <n v="0"/>
    <n v="0"/>
    <n v="0"/>
    <n v="0"/>
    <x v="0"/>
  </r>
  <r>
    <x v="0"/>
    <x v="0"/>
    <n v="0"/>
    <x v="0"/>
    <x v="60"/>
    <n v="1"/>
    <n v="1.472164"/>
    <n v="0.110371"/>
    <n v="0.11637"/>
    <n v="1.9400000000000001E-3"/>
    <s v="5"/>
    <s v="scale_mpi_epyc_job_12128.out "/>
    <s v="scale_mpi_epyc_epyc005_2023-06-13_02-00-42.csv "/>
    <s v="i 10000 0 0 1 61"/>
    <n v="0"/>
    <n v="0"/>
    <n v="0"/>
    <n v="0"/>
    <x v="0"/>
  </r>
  <r>
    <x v="0"/>
    <x v="0"/>
    <n v="0"/>
    <x v="0"/>
    <x v="61"/>
    <n v="1"/>
    <n v="1.3874059999999999"/>
    <n v="0.11319700000000001"/>
    <n v="0.14130200000000001"/>
    <n v="2.3159999999999999E-3"/>
    <s v="5"/>
    <s v="scale_mpi_epyc_job_12128.out "/>
    <s v="scale_mpi_epyc_epyc005_2023-06-13_02-00-42.csv "/>
    <s v="i 10000 0 0 1 62"/>
    <n v="0"/>
    <n v="0"/>
    <n v="0"/>
    <n v="0"/>
    <x v="0"/>
  </r>
  <r>
    <x v="0"/>
    <x v="0"/>
    <n v="0"/>
    <x v="0"/>
    <x v="62"/>
    <n v="1"/>
    <n v="1.3918200000000001"/>
    <n v="0.116802"/>
    <n v="0.14701900000000001"/>
    <n v="2.3709999999999998E-3"/>
    <s v="5"/>
    <s v="scale_mpi_epyc_job_12128.out "/>
    <s v="scale_mpi_epyc_epyc005_2023-06-13_02-00-42.csv "/>
    <s v="i 10000 0 0 1 63"/>
    <n v="0"/>
    <n v="0"/>
    <n v="0"/>
    <n v="0"/>
    <x v="0"/>
  </r>
  <r>
    <x v="0"/>
    <x v="0"/>
    <n v="0"/>
    <x v="0"/>
    <x v="63"/>
    <n v="1"/>
    <n v="1.3900680000000001"/>
    <n v="0.11530899999999999"/>
    <n v="0.114977"/>
    <n v="1.825E-3"/>
    <s v="5"/>
    <s v="scale_mpi_epyc_job_12128.out "/>
    <s v="scale_mpi_epyc_epyc005_2023-06-13_02-00-42.csv "/>
    <s v="i 10000 0 0 1 64"/>
    <n v="0"/>
    <n v="0"/>
    <n v="0"/>
    <n v="0"/>
    <x v="0"/>
  </r>
  <r>
    <x v="0"/>
    <x v="1"/>
    <n v="0"/>
    <x v="0"/>
    <x v="0"/>
    <n v="1"/>
    <n v="1.0614969999999999"/>
    <n v="2.8830000000000001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512699999999999"/>
    <n v="2.764E-3"/>
    <n v="1.0870000000000001E-3"/>
    <n v="1.0870000000000001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5691"/>
    <n v="2.8909999999999999E-3"/>
    <n v="1.5560000000000001E-3"/>
    <n v="7.7800000000000005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28409999999999"/>
    <n v="2.366E-3"/>
    <n v="2.6199999999999999E-3"/>
    <n v="8.7299999999999997E-4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5765"/>
    <n v="3.4359999999999998E-3"/>
    <n v="3.6210000000000001E-3"/>
    <n v="9.0499999999999999E-4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81806"/>
    <n v="3.5479999999999999E-3"/>
    <n v="5.7749999999999998E-3"/>
    <n v="1.155E-3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877540000000001"/>
    <n v="4.4349999999999997E-3"/>
    <n v="6.2789999999999999E-3"/>
    <n v="1.0460000000000001E-3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92465"/>
    <n v="3.4229999999999998E-3"/>
    <n v="5.1879999999999999E-3"/>
    <n v="7.4100000000000001E-4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83234"/>
    <n v="4.9309999999999996E-3"/>
    <n v="1.0694E-2"/>
    <n v="1.3370000000000001E-3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1003400000000001"/>
    <n v="4.7340000000000004E-3"/>
    <n v="1.1342E-2"/>
    <n v="1.2600000000000001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034740000000001"/>
    <n v="4.8120000000000003E-3"/>
    <n v="1.7482000000000001E-2"/>
    <n v="1.748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24476"/>
    <n v="5.7829999999999999E-3"/>
    <n v="1.9456000000000001E-2"/>
    <n v="1.769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128579999999999"/>
    <n v="5.7130000000000002E-3"/>
    <n v="2.5772E-2"/>
    <n v="2.1480000000000002E-3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360840000000001"/>
    <n v="5.7289999999999997E-3"/>
    <n v="2.7713000000000002E-2"/>
    <n v="2.1320000000000002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4514"/>
    <n v="8.1290000000000008E-3"/>
    <n v="2.9061E-2"/>
    <n v="2.0760000000000002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55203"/>
    <n v="5.8919999999999997E-3"/>
    <n v="1.9199999999999998E-2"/>
    <n v="1.2800000000000001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68833"/>
    <n v="6.1149999999999998E-3"/>
    <n v="4.3965999999999998E-2"/>
    <n v="2.748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722220000000001"/>
    <n v="8.9099999999999995E-3"/>
    <n v="4.5547999999999998E-2"/>
    <n v="2.679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82148"/>
    <n v="8.0110000000000008E-3"/>
    <n v="4.0634000000000003E-2"/>
    <n v="2.2569999999999999E-3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583289999999999"/>
    <n v="7.6680000000000003E-3"/>
    <n v="5.3670000000000002E-2"/>
    <n v="2.8249999999999998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2112540000000001"/>
    <n v="8.2730000000000008E-3"/>
    <n v="2.9998E-2"/>
    <n v="1.5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2176769999999999"/>
    <n v="1.3148E-2"/>
    <n v="6.9442000000000004E-2"/>
    <n v="3.307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1916279999999999"/>
    <n v="1.3931000000000001E-2"/>
    <n v="7.0822999999999997E-2"/>
    <n v="3.2190000000000001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04898"/>
    <n v="1.3837E-2"/>
    <n v="7.6260999999999995E-2"/>
    <n v="3.3159999999999999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2300420000000001"/>
    <n v="1.2383E-2"/>
    <n v="7.9047000000000006E-2"/>
    <n v="3.2940000000000001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576130000000001"/>
    <n v="1.1254E-2"/>
    <n v="8.6087999999999998E-2"/>
    <n v="3.444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82354"/>
    <n v="1.0695E-2"/>
    <n v="7.2907E-2"/>
    <n v="2.8040000000000001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87393"/>
    <n v="6.5170000000000002E-3"/>
    <n v="9.5021999999999995E-2"/>
    <n v="3.519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17409"/>
    <n v="1.3518000000000001E-2"/>
    <n v="0.117077"/>
    <n v="4.1809999999999998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2789189999999999"/>
    <n v="1.6795999999999998E-2"/>
    <n v="7.1664000000000005E-2"/>
    <n v="2.4710000000000001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265640000000001"/>
    <n v="1.5081000000000001E-2"/>
    <n v="0.13008"/>
    <n v="4.3359999999999996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2864739999999999"/>
    <n v="1.4030000000000001E-2"/>
    <n v="7.1389999999999995E-2"/>
    <n v="2.3029999999999999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390423"/>
    <n v="1.0267999999999999E-2"/>
    <n v="6.6431000000000004E-2"/>
    <n v="2.0760000000000002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328325"/>
    <n v="1.1821999999999999E-2"/>
    <n v="0.13677300000000001"/>
    <n v="4.1450000000000002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408806"/>
    <n v="1.6528000000000001E-2"/>
    <n v="0.15048500000000001"/>
    <n v="4.4260000000000002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451249999999999"/>
    <n v="1.0459E-2"/>
    <n v="8.3313999999999999E-2"/>
    <n v="2.3800000000000002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2965"/>
    <n v="1.1927E-2"/>
    <n v="0.12557399999999999"/>
    <n v="3.4880000000000002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349804"/>
    <n v="1.7925E-2"/>
    <n v="0.162437"/>
    <n v="4.3899999999999998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4392400000000001"/>
    <n v="1.9567000000000001E-2"/>
    <n v="0.195961"/>
    <n v="5.1570000000000001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348376"/>
    <n v="1.6902E-2"/>
    <n v="0.20171900000000001"/>
    <n v="5.1720000000000004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1.478747"/>
    <n v="1.7402999999999998E-2"/>
    <n v="0.222055"/>
    <n v="5.5510000000000004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1.5253159999999999"/>
    <n v="1.4021E-2"/>
    <n v="0.21756200000000001"/>
    <n v="5.306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5447500000000001"/>
    <n v="1.1276E-2"/>
    <n v="0.214806"/>
    <n v="5.1139999999999996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1.3942270000000001"/>
    <n v="1.9186000000000002E-2"/>
    <n v="0.25345800000000002"/>
    <n v="5.8939999999999999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406234"/>
    <n v="1.9462E-2"/>
    <n v="0.15829699999999999"/>
    <n v="3.5980000000000001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1.4324319999999999"/>
    <n v="1.6756E-2"/>
    <n v="0.25048799999999999"/>
    <n v="5.5659999999999998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1.4564379999999999"/>
    <n v="1.8388000000000002E-2"/>
    <n v="0.27523199999999998"/>
    <n v="5.9829999999999996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491924"/>
    <n v="1.7208000000000001E-2"/>
    <n v="0.287055"/>
    <n v="6.1079999999999997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1.501995"/>
    <n v="1.9553000000000001E-2"/>
    <n v="0.28058699999999998"/>
    <n v="5.8459999999999996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1.5307500000000001"/>
    <n v="1.5998999999999999E-2"/>
    <n v="0.28537499999999999"/>
    <n v="5.8240000000000002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686563"/>
    <n v="1.3481E-2"/>
    <n v="0.32132500000000003"/>
    <n v="6.4270000000000004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1.558392"/>
    <n v="1.5701E-2"/>
    <n v="0.31160199999999999"/>
    <n v="6.11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5489809999999999"/>
    <n v="1.3577000000000001E-2"/>
    <n v="0.34640700000000002"/>
    <n v="6.6620000000000004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659284"/>
    <n v="1.1717E-2"/>
    <n v="0.33972000000000002"/>
    <n v="6.4099999999999999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62469"/>
    <n v="2.1204000000000001E-2"/>
    <n v="0.35478100000000001"/>
    <n v="6.5700000000000003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8268329999999999"/>
    <n v="1.6877E-2"/>
    <n v="0.40556199999999998"/>
    <n v="7.3740000000000003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1.893707"/>
    <n v="2.3008000000000001E-2"/>
    <n v="0.413267"/>
    <n v="7.3800000000000003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795620000000001"/>
    <n v="1.5816E-2"/>
    <n v="0.35458000000000001"/>
    <n v="6.221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2989569999999999"/>
    <n v="1.6383999999999999E-2"/>
    <n v="0.36366700000000002"/>
    <n v="6.2700000000000004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243099"/>
    <n v="1.2460000000000001E-2"/>
    <n v="0.38446200000000003"/>
    <n v="6.5160000000000001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587930000000001"/>
    <n v="1.7580999999999999E-2"/>
    <n v="0.40437400000000001"/>
    <n v="6.7400000000000003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332363"/>
    <n v="1.9948E-2"/>
    <n v="0.43190600000000001"/>
    <n v="7.0800000000000004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669379999999999"/>
    <n v="1.9637000000000002E-2"/>
    <n v="0.46644400000000003"/>
    <n v="7.5230000000000002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292467"/>
    <n v="1.5066E-2"/>
    <n v="0.52381800000000001"/>
    <n v="8.3149999999999995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325690000000001"/>
    <n v="2.0110000000000002E-3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40753"/>
    <n v="1.3569999999999999E-3"/>
    <n v="9.5500000000000001E-4"/>
    <n v="9.5500000000000001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384070000000001"/>
    <n v="1.9610000000000001E-3"/>
    <n v="1.0300000000000001E-3"/>
    <n v="5.1500000000000005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434209999999999"/>
    <n v="2.2790000000000002E-3"/>
    <n v="3.2889999999999998E-3"/>
    <n v="1.096E-3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66055"/>
    <n v="2.2260000000000001E-3"/>
    <n v="3.4359999999999998E-3"/>
    <n v="8.5899999999999995E-4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597859999999999"/>
    <n v="2.4009999999999999E-3"/>
    <n v="6.9420000000000003E-3"/>
    <n v="1.3879999999999999E-3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620229999999999"/>
    <n v="3.4039999999999999E-3"/>
    <n v="9.5300000000000003E-3"/>
    <n v="1.588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798840000000001"/>
    <n v="4.2509999999999996E-3"/>
    <n v="9.5090000000000001E-3"/>
    <n v="1.358E-3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88713"/>
    <n v="4.169E-3"/>
    <n v="1.1096999999999999E-2"/>
    <n v="1.387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0868580000000001"/>
    <n v="5.5539999999999999E-3"/>
    <n v="1.8283000000000001E-2"/>
    <n v="2.0309999999999998E-3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0999270000000001"/>
    <n v="4.1190000000000003E-3"/>
    <n v="1.9505000000000002E-2"/>
    <n v="1.951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1149420000000001"/>
    <n v="5.4819999999999999E-3"/>
    <n v="1.7985000000000001E-2"/>
    <n v="1.635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090937"/>
    <n v="5.352E-3"/>
    <n v="2.4275999999999999E-2"/>
    <n v="2.0230000000000001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33367"/>
    <n v="4.2420000000000001E-3"/>
    <n v="2.5340999999999999E-2"/>
    <n v="1.949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50269"/>
    <n v="6.5880000000000001E-3"/>
    <n v="3.3373E-2"/>
    <n v="2.3839999999999998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338760000000001"/>
    <n v="5.4640000000000001E-3"/>
    <n v="3.8794000000000002E-2"/>
    <n v="2.5860000000000002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57373"/>
    <n v="6.2129999999999998E-3"/>
    <n v="4.3165000000000002E-2"/>
    <n v="2.6979999999999999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78877"/>
    <n v="6.6230000000000004E-3"/>
    <n v="4.6845999999999999E-2"/>
    <n v="2.7560000000000002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928540000000001"/>
    <n v="6.973E-3"/>
    <n v="5.0965999999999997E-2"/>
    <n v="2.8310000000000002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181805"/>
    <n v="5.6350000000000003E-3"/>
    <n v="5.7623000000000001E-2"/>
    <n v="3.0330000000000001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21736"/>
    <n v="7.5709999999999996E-3"/>
    <n v="2.9753000000000002E-2"/>
    <n v="1.488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1898880000000001"/>
    <n v="6.6880000000000004E-3"/>
    <n v="7.0952000000000001E-2"/>
    <n v="3.3790000000000001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02944"/>
    <n v="7.1409999999999998E-3"/>
    <n v="3.986E-2"/>
    <n v="1.812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320789999999999"/>
    <n v="1.0926999999999999E-2"/>
    <n v="8.1972000000000003E-2"/>
    <n v="3.5639999999999999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20966"/>
    <n v="8.7950000000000007E-3"/>
    <n v="6.0908999999999998E-2"/>
    <n v="2.5379999999999999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295849999999999"/>
    <n v="1.0673999999999999E-2"/>
    <n v="9.2566999999999997E-2"/>
    <n v="3.7030000000000001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40653"/>
    <n v="1.0824E-2"/>
    <n v="5.1123000000000002E-2"/>
    <n v="1.9659999999999999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19352"/>
    <n v="1.1042E-2"/>
    <n v="9.6668000000000004E-2"/>
    <n v="3.5799999999999998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2103360000000001"/>
    <n v="6.7809999999999997E-3"/>
    <n v="5.4855000000000001E-2"/>
    <n v="1.9589999999999998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3099229999999999"/>
    <n v="1.2453000000000001E-2"/>
    <n v="0.111682"/>
    <n v="3.8509999999999998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3224610000000001"/>
    <n v="8.8780000000000005E-3"/>
    <n v="9.6254999999999993E-2"/>
    <n v="3.209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3428800000000001"/>
    <n v="8.4399999999999996E-3"/>
    <n v="7.7523999999999996E-2"/>
    <n v="2.5010000000000002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351013"/>
    <n v="8.7869999999999997E-3"/>
    <n v="0.14322499999999999"/>
    <n v="4.4759999999999999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284707"/>
    <n v="9.3209999999999994E-3"/>
    <n v="0.14609"/>
    <n v="4.4270000000000004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287679"/>
    <n v="1.2213E-2"/>
    <n v="8.6073999999999998E-2"/>
    <n v="2.532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2930999999999999"/>
    <n v="9.2230000000000003E-3"/>
    <n v="0.15635299999999999"/>
    <n v="4.4669999999999996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2995810000000001"/>
    <n v="1.1856E-2"/>
    <n v="0.19455800000000001"/>
    <n v="5.4039999999999999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3221080000000001"/>
    <n v="1.3272000000000001E-2"/>
    <n v="0.18847900000000001"/>
    <n v="5.0939999999999996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3223750000000001"/>
    <n v="1.2113000000000001E-2"/>
    <n v="0.117531"/>
    <n v="3.0929999999999998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4551259999999999"/>
    <n v="1.6485E-2"/>
    <n v="0.19997000000000001"/>
    <n v="5.1269999999999996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502291"/>
    <n v="1.6386999999999999E-2"/>
    <n v="0.20141300000000001"/>
    <n v="5.0350000000000004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5187200000000001"/>
    <n v="1.8155000000000001E-2"/>
    <n v="0.23011300000000001"/>
    <n v="5.6129999999999999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5851770000000001"/>
    <n v="1.0800000000000001E-2"/>
    <n v="0.235154"/>
    <n v="5.5989999999999998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3975550000000001"/>
    <n v="1.4303E-2"/>
    <n v="0.24372199999999999"/>
    <n v="5.6680000000000003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6048439999999999"/>
    <n v="1.5513000000000001E-2"/>
    <n v="0.27318500000000001"/>
    <n v="6.2090000000000001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42369"/>
    <n v="2.1231E-2"/>
    <n v="0.57984199999999997"/>
    <n v="1.2885000000000001E-2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442056"/>
    <n v="1.1957000000000001E-2"/>
    <n v="0.28582600000000002"/>
    <n v="6.2139999999999999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5064010000000001"/>
    <n v="1.787E-2"/>
    <n v="0.28961999999999999"/>
    <n v="6.1619999999999999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4752130000000001"/>
    <n v="2.6379E-2"/>
    <n v="0.33089099999999999"/>
    <n v="6.894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6717390000000001"/>
    <n v="1.8991000000000001E-2"/>
    <n v="0.31459999999999999"/>
    <n v="6.4200000000000004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493255"/>
    <n v="1.1792E-2"/>
    <n v="0.33496900000000002"/>
    <n v="6.6990000000000001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8171219999999999"/>
    <n v="2.5222000000000001E-2"/>
    <n v="0.328206"/>
    <n v="6.4349999999999997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7289000000000001"/>
    <n v="2.3963000000000002E-2"/>
    <n v="0.357095"/>
    <n v="6.8669999999999998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872106"/>
    <n v="1.2009000000000001E-2"/>
    <n v="0.52984799999999999"/>
    <n v="9.9970000000000007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589961"/>
    <n v="1.367E-2"/>
    <n v="0.40162799999999999"/>
    <n v="7.4380000000000002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8805529999999999"/>
    <n v="1.4605999999999999E-2"/>
    <n v="0.40126299999999998"/>
    <n v="7.2960000000000004E-3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9839009999999999"/>
    <n v="1.5980999999999999E-2"/>
    <n v="0.39065499999999997"/>
    <n v="6.9760000000000004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442070000000001"/>
    <n v="2.0618999999999998E-2"/>
    <n v="0.33177299999999998"/>
    <n v="5.8209999999999998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2840860000000001"/>
    <n v="2.3813000000000001E-2"/>
    <n v="0.360236"/>
    <n v="6.2110000000000004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2566299999999999"/>
    <n v="1.8508E-2"/>
    <n v="0.39158199999999999"/>
    <n v="6.6369999999999997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27671"/>
    <n v="2.6009999999999998E-2"/>
    <n v="0.42359599999999997"/>
    <n v="7.0600000000000003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291846"/>
    <n v="1.4012E-2"/>
    <n v="0.42517300000000002"/>
    <n v="6.9699999999999996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278797"/>
    <n v="1.8957999999999999E-2"/>
    <n v="0.49699199999999999"/>
    <n v="8.0160000000000006E-3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259282"/>
    <n v="1.4532E-2"/>
    <n v="0.53651800000000005"/>
    <n v="8.5159999999999993E-3"/>
    <s v="5"/>
    <s v="scale_mpi_epyc_job_12128.out "/>
    <s v="scale_mpi_epyc_epyc005_2023-06-13_02-00-42.csv "/>
    <s v="i 100 0 0 1 64"/>
    <e v="#N/A"/>
    <e v="#N/A"/>
    <e v="#N/A"/>
    <e v="#N/A"/>
    <x v="1"/>
  </r>
  <r>
    <x v="0"/>
    <x v="0"/>
    <n v="0"/>
    <x v="0"/>
    <x v="0"/>
    <n v="1"/>
    <n v="2.7049660000000002"/>
    <n v="7.8428999999999999E-2"/>
    <n v="0"/>
    <n v="0"/>
    <s v="5"/>
    <s v="scale_mpi_epyc_job_12128.out "/>
    <s v="scale_mpi_epyc_epyc005_2023-06-13_02-00-42.csv "/>
    <s v="i 10000 0 0 1 1"/>
    <n v="0"/>
    <n v="0"/>
    <n v="0"/>
    <n v="0"/>
    <x v="0"/>
  </r>
  <r>
    <x v="0"/>
    <x v="0"/>
    <n v="0"/>
    <x v="0"/>
    <x v="1"/>
    <n v="1"/>
    <n v="1.954793"/>
    <n v="0.120306"/>
    <n v="3.0737E-2"/>
    <n v="3.0737E-2"/>
    <s v="5"/>
    <s v="scale_mpi_epyc_job_12128.out "/>
    <s v="scale_mpi_epyc_epyc005_2023-06-13_02-00-42.csv "/>
    <s v="i 10000 0 0 1 2"/>
    <n v="0"/>
    <n v="0"/>
    <n v="0"/>
    <n v="0"/>
    <x v="0"/>
  </r>
  <r>
    <x v="0"/>
    <x v="0"/>
    <n v="0"/>
    <x v="0"/>
    <x v="2"/>
    <n v="1"/>
    <n v="2.8739479999999999"/>
    <n v="0.112486"/>
    <n v="3.9132E-2"/>
    <n v="1.9566E-2"/>
    <s v="5"/>
    <s v="scale_mpi_epyc_job_12128.out "/>
    <s v="scale_mpi_epyc_epyc005_2023-06-13_02-00-42.csv "/>
    <s v="i 10000 0 0 1 3"/>
    <n v="0"/>
    <n v="0"/>
    <n v="0"/>
    <n v="0"/>
    <x v="0"/>
  </r>
  <r>
    <x v="0"/>
    <x v="0"/>
    <n v="0"/>
    <x v="0"/>
    <x v="3"/>
    <n v="1"/>
    <n v="1.559828"/>
    <n v="0.109206"/>
    <n v="4.9667999999999997E-2"/>
    <n v="1.6556000000000001E-2"/>
    <s v="5"/>
    <s v="scale_mpi_epyc_job_12128.out "/>
    <s v="scale_mpi_epyc_epyc005_2023-06-13_02-00-42.csv "/>
    <s v="i 10000 0 0 1 4"/>
    <n v="0"/>
    <n v="0"/>
    <n v="0"/>
    <n v="0"/>
    <x v="0"/>
  </r>
  <r>
    <x v="0"/>
    <x v="0"/>
    <n v="0"/>
    <x v="0"/>
    <x v="4"/>
    <n v="1"/>
    <n v="1.49678"/>
    <n v="0.108737"/>
    <n v="6.0593000000000001E-2"/>
    <n v="1.5148E-2"/>
    <s v="5"/>
    <s v="scale_mpi_epyc_job_12128.out "/>
    <s v="scale_mpi_epyc_epyc005_2023-06-13_02-00-42.csv "/>
    <s v="i 10000 0 0 1 5"/>
    <n v="0"/>
    <n v="0"/>
    <n v="0"/>
    <n v="0"/>
    <x v="0"/>
  </r>
  <r>
    <x v="0"/>
    <x v="0"/>
    <n v="0"/>
    <x v="0"/>
    <x v="5"/>
    <n v="1"/>
    <n v="1.446979"/>
    <n v="0.10574600000000001"/>
    <n v="6.4818000000000001E-2"/>
    <n v="1.2964E-2"/>
    <s v="5"/>
    <s v="scale_mpi_epyc_job_12128.out "/>
    <s v="scale_mpi_epyc_epyc005_2023-06-13_02-00-42.csv "/>
    <s v="i 10000 0 0 1 6"/>
    <n v="0"/>
    <n v="0"/>
    <n v="0"/>
    <n v="0"/>
    <x v="0"/>
  </r>
  <r>
    <x v="0"/>
    <x v="0"/>
    <n v="0"/>
    <x v="0"/>
    <x v="6"/>
    <n v="1"/>
    <n v="1.402973"/>
    <n v="0.10724599999999999"/>
    <n v="8.2302E-2"/>
    <n v="1.3717E-2"/>
    <s v="5"/>
    <s v="scale_mpi_epyc_job_12128.out "/>
    <s v="scale_mpi_epyc_epyc005_2023-06-13_02-00-42.csv "/>
    <s v="i 10000 0 0 1 7"/>
    <n v="0"/>
    <n v="0"/>
    <n v="0"/>
    <n v="0"/>
    <x v="0"/>
  </r>
  <r>
    <x v="0"/>
    <x v="0"/>
    <n v="0"/>
    <x v="0"/>
    <x v="7"/>
    <n v="1"/>
    <n v="1.3955919999999999"/>
    <n v="0.10809100000000001"/>
    <n v="9.0638999999999997E-2"/>
    <n v="1.2947999999999999E-2"/>
    <s v="5"/>
    <s v="scale_mpi_epyc_job_12128.out "/>
    <s v="scale_mpi_epyc_epyc005_2023-06-13_02-00-42.csv "/>
    <s v="i 10000 0 0 1 8"/>
    <n v="0"/>
    <n v="0"/>
    <n v="0"/>
    <n v="0"/>
    <x v="0"/>
  </r>
  <r>
    <x v="0"/>
    <x v="0"/>
    <n v="0"/>
    <x v="0"/>
    <x v="8"/>
    <n v="1"/>
    <n v="1.3787199999999999"/>
    <n v="0.10871"/>
    <n v="9.1633999999999993E-2"/>
    <n v="1.1454000000000001E-2"/>
    <s v="5"/>
    <s v="scale_mpi_epyc_job_12128.out "/>
    <s v="scale_mpi_epyc_epyc005_2023-06-13_02-00-42.csv "/>
    <s v="i 10000 0 0 1 9"/>
    <n v="0"/>
    <n v="0"/>
    <n v="0"/>
    <n v="0"/>
    <x v="0"/>
  </r>
  <r>
    <x v="0"/>
    <x v="0"/>
    <n v="0"/>
    <x v="0"/>
    <x v="9"/>
    <n v="1"/>
    <n v="1.365367"/>
    <n v="0.10957"/>
    <n v="0.106632"/>
    <n v="1.1847999999999999E-2"/>
    <s v="5"/>
    <s v="scale_mpi_epyc_job_12128.out "/>
    <s v="scale_mpi_epyc_epyc005_2023-06-13_02-00-42.csv "/>
    <s v="i 10000 0 0 1 10"/>
    <n v="0"/>
    <n v="0"/>
    <n v="0"/>
    <n v="0"/>
    <x v="0"/>
  </r>
  <r>
    <x v="0"/>
    <x v="0"/>
    <n v="0"/>
    <x v="0"/>
    <x v="10"/>
    <n v="1"/>
    <n v="1.361483"/>
    <n v="0.10537000000000001"/>
    <n v="0.100687"/>
    <n v="1.0069E-2"/>
    <s v="5"/>
    <s v="scale_mpi_epyc_job_12128.out "/>
    <s v="scale_mpi_epyc_epyc005_2023-06-13_02-00-42.csv "/>
    <s v="i 10000 0 0 1 11"/>
    <n v="0"/>
    <n v="0"/>
    <n v="0"/>
    <n v="0"/>
    <x v="0"/>
  </r>
  <r>
    <x v="0"/>
    <x v="0"/>
    <n v="0"/>
    <x v="0"/>
    <x v="11"/>
    <n v="1"/>
    <n v="1.353715"/>
    <n v="0.102599"/>
    <n v="0.116188"/>
    <n v="1.0562999999999999E-2"/>
    <s v="5"/>
    <s v="scale_mpi_epyc_job_12128.out "/>
    <s v="scale_mpi_epyc_epyc005_2023-06-13_02-00-42.csv "/>
    <s v="i 10000 0 0 1 12"/>
    <n v="0"/>
    <n v="0"/>
    <n v="0"/>
    <n v="0"/>
    <x v="0"/>
  </r>
  <r>
    <x v="0"/>
    <x v="0"/>
    <n v="0"/>
    <x v="0"/>
    <x v="12"/>
    <n v="1"/>
    <n v="1.4261459999999999"/>
    <n v="0.131054"/>
    <n v="0.11715200000000001"/>
    <n v="9.7630000000000008E-3"/>
    <s v="5"/>
    <s v="scale_mpi_epyc_job_12128.out "/>
    <s v="scale_mpi_epyc_epyc005_2023-06-13_02-00-42.csv "/>
    <s v="i 10000 0 0 1 13"/>
    <n v="0"/>
    <n v="0"/>
    <n v="0"/>
    <n v="0"/>
    <x v="0"/>
  </r>
  <r>
    <x v="0"/>
    <x v="0"/>
    <n v="0"/>
    <x v="0"/>
    <x v="13"/>
    <n v="1"/>
    <n v="1.357672"/>
    <n v="0.107976"/>
    <n v="0.14625099999999999"/>
    <n v="1.125E-2"/>
    <s v="5"/>
    <s v="scale_mpi_epyc_job_12128.out "/>
    <s v="scale_mpi_epyc_epyc005_2023-06-13_02-00-42.csv "/>
    <s v="i 10000 0 0 1 14"/>
    <n v="0"/>
    <n v="0"/>
    <n v="0"/>
    <n v="0"/>
    <x v="0"/>
  </r>
  <r>
    <x v="0"/>
    <x v="0"/>
    <n v="0"/>
    <x v="0"/>
    <x v="14"/>
    <n v="1"/>
    <n v="1.3569119999999999"/>
    <n v="0.104905"/>
    <n v="0.11978"/>
    <n v="8.5559999999999994E-3"/>
    <s v="5"/>
    <s v="scale_mpi_epyc_job_12128.out "/>
    <s v="scale_mpi_epyc_epyc005_2023-06-13_02-00-42.csv "/>
    <s v="i 10000 0 0 1 15"/>
    <n v="0"/>
    <n v="0"/>
    <n v="0"/>
    <n v="0"/>
    <x v="0"/>
  </r>
  <r>
    <x v="0"/>
    <x v="0"/>
    <n v="0"/>
    <x v="0"/>
    <x v="15"/>
    <n v="1"/>
    <n v="1.345197"/>
    <n v="0.106562"/>
    <n v="0.17183399999999999"/>
    <n v="1.1455999999999999E-2"/>
    <s v="5"/>
    <s v="scale_mpi_epyc_job_12128.out "/>
    <s v="scale_mpi_epyc_epyc005_2023-06-13_02-00-42.csv "/>
    <s v="i 10000 0 0 1 16"/>
    <n v="0"/>
    <n v="0"/>
    <n v="0"/>
    <n v="0"/>
    <x v="0"/>
  </r>
  <r>
    <x v="0"/>
    <x v="0"/>
    <n v="0"/>
    <x v="0"/>
    <x v="16"/>
    <n v="1"/>
    <n v="1.3689579999999999"/>
    <n v="0.10251300000000001"/>
    <n v="0.12787599999999999"/>
    <n v="7.9920000000000008E-3"/>
    <s v="5"/>
    <s v="scale_mpi_epyc_job_12128.out "/>
    <s v="scale_mpi_epyc_epyc005_2023-06-13_02-00-42.csv "/>
    <s v="i 10000 0 0 1 17"/>
    <n v="0"/>
    <n v="0"/>
    <n v="0"/>
    <n v="0"/>
    <x v="0"/>
  </r>
  <r>
    <x v="0"/>
    <x v="0"/>
    <n v="0"/>
    <x v="0"/>
    <x v="17"/>
    <n v="1"/>
    <n v="1.406369"/>
    <n v="0.102551"/>
    <n v="0.104424"/>
    <n v="6.143E-3"/>
    <s v="5"/>
    <s v="scale_mpi_epyc_job_12128.out "/>
    <s v="scale_mpi_epyc_epyc005_2023-06-13_02-00-42.csv "/>
    <s v="i 10000 0 0 1 18"/>
    <n v="0"/>
    <n v="0"/>
    <n v="0"/>
    <n v="0"/>
    <x v="0"/>
  </r>
  <r>
    <x v="0"/>
    <x v="0"/>
    <n v="0"/>
    <x v="0"/>
    <x v="18"/>
    <n v="1"/>
    <n v="1.396687"/>
    <n v="0.11111699999999999"/>
    <n v="0.119741"/>
    <n v="6.6519999999999999E-3"/>
    <s v="5"/>
    <s v="scale_mpi_epyc_job_12128.out "/>
    <s v="scale_mpi_epyc_epyc005_2023-06-13_02-00-42.csv "/>
    <s v="i 10000 0 0 1 19"/>
    <n v="0"/>
    <n v="0"/>
    <n v="0"/>
    <n v="0"/>
    <x v="0"/>
  </r>
  <r>
    <x v="0"/>
    <x v="0"/>
    <n v="0"/>
    <x v="0"/>
    <x v="19"/>
    <n v="1"/>
    <n v="1.3995059999999999"/>
    <n v="0.10884199999999999"/>
    <n v="0.114075"/>
    <n v="6.0039999999999998E-3"/>
    <s v="5"/>
    <s v="scale_mpi_epyc_job_12128.out "/>
    <s v="scale_mpi_epyc_epyc005_2023-06-13_02-00-42.csv "/>
    <s v="i 10000 0 0 1 20"/>
    <n v="0"/>
    <n v="0"/>
    <n v="0"/>
    <n v="0"/>
    <x v="0"/>
  </r>
  <r>
    <x v="0"/>
    <x v="0"/>
    <n v="0"/>
    <x v="0"/>
    <x v="20"/>
    <n v="1"/>
    <n v="1.4290909999999999"/>
    <n v="0.15817100000000001"/>
    <n v="0.98242700000000005"/>
    <n v="4.9120999999999998E-2"/>
    <s v="5"/>
    <s v="scale_mpi_epyc_job_12128.out "/>
    <s v="scale_mpi_epyc_epyc005_2023-06-13_02-00-42.csv "/>
    <s v="i 10000 0 0 1 21"/>
    <n v="0"/>
    <n v="0"/>
    <n v="0"/>
    <n v="0"/>
    <x v="0"/>
  </r>
  <r>
    <x v="0"/>
    <x v="0"/>
    <n v="0"/>
    <x v="0"/>
    <x v="21"/>
    <n v="1"/>
    <n v="1.398274"/>
    <n v="0.118155"/>
    <n v="0.147338"/>
    <n v="7.0159999999999997E-3"/>
    <s v="5"/>
    <s v="scale_mpi_epyc_job_12128.out "/>
    <s v="scale_mpi_epyc_epyc005_2023-06-13_02-00-42.csv "/>
    <s v="i 10000 0 0 1 22"/>
    <n v="0"/>
    <n v="0"/>
    <n v="0"/>
    <n v="0"/>
    <x v="0"/>
  </r>
  <r>
    <x v="0"/>
    <x v="0"/>
    <n v="0"/>
    <x v="0"/>
    <x v="22"/>
    <n v="1"/>
    <n v="1.3910800000000001"/>
    <n v="0.104569"/>
    <n v="0.15589"/>
    <n v="7.0860000000000003E-3"/>
    <s v="5"/>
    <s v="scale_mpi_epyc_job_12128.out "/>
    <s v="scale_mpi_epyc_epyc005_2023-06-13_02-00-42.csv "/>
    <s v="i 10000 0 0 1 23"/>
    <n v="0"/>
    <n v="0"/>
    <n v="0"/>
    <n v="0"/>
    <x v="0"/>
  </r>
  <r>
    <x v="0"/>
    <x v="0"/>
    <n v="0"/>
    <x v="0"/>
    <x v="23"/>
    <n v="1"/>
    <n v="1.404852"/>
    <n v="0.111665"/>
    <n v="0.15062400000000001"/>
    <n v="6.5490000000000001E-3"/>
    <s v="5"/>
    <s v="scale_mpi_epyc_job_12128.out "/>
    <s v="scale_mpi_epyc_epyc005_2023-06-13_02-00-42.csv "/>
    <s v="i 10000 0 0 1 24"/>
    <n v="0"/>
    <n v="0"/>
    <n v="0"/>
    <n v="0"/>
    <x v="0"/>
  </r>
  <r>
    <x v="0"/>
    <x v="0"/>
    <n v="0"/>
    <x v="0"/>
    <x v="24"/>
    <n v="1"/>
    <n v="1.390072"/>
    <n v="0.112223"/>
    <n v="0.13788500000000001"/>
    <n v="5.7450000000000001E-3"/>
    <s v="5"/>
    <s v="scale_mpi_epyc_job_12128.out "/>
    <s v="scale_mpi_epyc_epyc005_2023-06-13_02-00-42.csv "/>
    <s v="i 10000 0 0 1 25"/>
    <n v="0"/>
    <n v="0"/>
    <n v="0"/>
    <n v="0"/>
    <x v="0"/>
  </r>
  <r>
    <x v="0"/>
    <x v="0"/>
    <n v="0"/>
    <x v="0"/>
    <x v="25"/>
    <n v="1"/>
    <n v="1.4322159999999999"/>
    <n v="0.102573"/>
    <n v="0.13117200000000001"/>
    <n v="5.2469999999999999E-3"/>
    <s v="5"/>
    <s v="scale_mpi_epyc_job_12128.out "/>
    <s v="scale_mpi_epyc_epyc005_2023-06-13_02-00-42.csv "/>
    <s v="i 10000 0 0 1 26"/>
    <n v="0"/>
    <n v="0"/>
    <n v="0"/>
    <n v="0"/>
    <x v="0"/>
  </r>
  <r>
    <x v="0"/>
    <x v="0"/>
    <n v="0"/>
    <x v="0"/>
    <x v="26"/>
    <n v="1"/>
    <n v="1.583445"/>
    <n v="0.120214"/>
    <n v="0.131971"/>
    <n v="5.0759999999999998E-3"/>
    <s v="5"/>
    <s v="scale_mpi_epyc_job_12128.out "/>
    <s v="scale_mpi_epyc_epyc005_2023-06-13_02-00-42.csv "/>
    <s v="i 10000 0 0 1 27"/>
    <n v="0"/>
    <n v="0"/>
    <n v="0"/>
    <n v="0"/>
    <x v="0"/>
  </r>
  <r>
    <x v="0"/>
    <x v="0"/>
    <n v="0"/>
    <x v="0"/>
    <x v="27"/>
    <n v="1"/>
    <n v="22.377330000000001"/>
    <n v="21.115829000000002"/>
    <n v="0.17483000000000001"/>
    <n v="6.4749999999999999E-3"/>
    <s v="5"/>
    <s v="scale_mpi_epyc_job_12128.out "/>
    <s v="scale_mpi_epyc_epyc005_2023-06-13_02-00-42.csv "/>
    <s v="i 10000 0 0 1 28"/>
    <n v="0"/>
    <n v="0"/>
    <n v="0"/>
    <n v="0"/>
    <x v="0"/>
  </r>
  <r>
    <x v="0"/>
    <x v="0"/>
    <n v="0"/>
    <x v="0"/>
    <x v="28"/>
    <n v="1"/>
    <n v="1.4875860000000001"/>
    <n v="0.11273900000000001"/>
    <n v="0.15634200000000001"/>
    <n v="5.5840000000000004E-3"/>
    <s v="5"/>
    <s v="scale_mpi_epyc_job_12128.out "/>
    <s v="scale_mpi_epyc_epyc005_2023-06-13_02-00-42.csv "/>
    <s v="i 10000 0 0 1 29"/>
    <n v="0"/>
    <n v="0"/>
    <n v="0"/>
    <n v="0"/>
    <x v="0"/>
  </r>
  <r>
    <x v="0"/>
    <x v="0"/>
    <n v="0"/>
    <x v="0"/>
    <x v="29"/>
    <n v="1"/>
    <n v="305.10965599999997"/>
    <n v="303.81530600000002"/>
    <n v="0.18806899999999999"/>
    <n v="6.4850000000000003E-3"/>
    <s v="5"/>
    <s v="scale_mpi_epyc_job_12128.out "/>
    <s v="scale_mpi_epyc_epyc005_2023-06-13_02-00-42.csv "/>
    <s v="i 10000 0 0 1 30"/>
    <n v="0"/>
    <n v="0"/>
    <n v="0"/>
    <n v="0"/>
    <x v="0"/>
  </r>
  <r>
    <x v="0"/>
    <x v="0"/>
    <n v="0"/>
    <x v="0"/>
    <x v="30"/>
    <n v="1"/>
    <n v="1.3989199999999999"/>
    <n v="0.11161"/>
    <n v="0.18012500000000001"/>
    <n v="6.0039999999999998E-3"/>
    <s v="5"/>
    <s v="scale_mpi_epyc_job_12128.out "/>
    <s v="scale_mpi_epyc_epyc005_2023-06-13_02-00-42.csv "/>
    <s v="i 10000 0 0 1 31"/>
    <n v="0"/>
    <n v="0"/>
    <n v="0"/>
    <n v="0"/>
    <x v="0"/>
  </r>
  <r>
    <x v="0"/>
    <x v="0"/>
    <n v="0"/>
    <x v="0"/>
    <x v="31"/>
    <n v="1"/>
    <n v="1.5157210000000001"/>
    <n v="0.104224"/>
    <n v="0.23932600000000001"/>
    <n v="7.7200000000000003E-3"/>
    <s v="5"/>
    <s v="scale_mpi_epyc_job_12128.out "/>
    <s v="scale_mpi_epyc_epyc005_2023-06-13_02-00-42.csv "/>
    <s v="i 10000 0 0 1 32"/>
    <n v="0"/>
    <n v="0"/>
    <n v="0"/>
    <n v="0"/>
    <x v="0"/>
  </r>
  <r>
    <x v="0"/>
    <x v="0"/>
    <n v="0"/>
    <x v="0"/>
    <x v="32"/>
    <n v="1"/>
    <n v="1.4258729999999999"/>
    <n v="0.105672"/>
    <n v="0.122238"/>
    <n v="3.82E-3"/>
    <s v="5"/>
    <s v="scale_mpi_epyc_job_12128.out "/>
    <s v="scale_mpi_epyc_epyc005_2023-06-13_02-00-42.csv "/>
    <s v="i 10000 0 0 1 33"/>
    <n v="0"/>
    <n v="0"/>
    <n v="0"/>
    <n v="0"/>
    <x v="0"/>
  </r>
  <r>
    <x v="0"/>
    <x v="0"/>
    <n v="0"/>
    <x v="0"/>
    <x v="33"/>
    <n v="1"/>
    <n v="1.5435490000000001"/>
    <n v="0.10266599999999999"/>
    <n v="0.19916500000000001"/>
    <n v="6.0350000000000004E-3"/>
    <s v="5"/>
    <s v="scale_mpi_epyc_job_12128.out "/>
    <s v="scale_mpi_epyc_epyc005_2023-06-13_02-00-42.csv "/>
    <s v="i 10000 0 0 1 34"/>
    <n v="0"/>
    <n v="0"/>
    <n v="0"/>
    <n v="0"/>
    <x v="0"/>
  </r>
  <r>
    <x v="0"/>
    <x v="0"/>
    <n v="0"/>
    <x v="0"/>
    <x v="34"/>
    <n v="1"/>
    <n v="1.4382919999999999"/>
    <n v="0.103953"/>
    <n v="0.22012899999999999"/>
    <n v="6.4739999999999997E-3"/>
    <s v="5"/>
    <s v="scale_mpi_epyc_job_12128.out "/>
    <s v="scale_mpi_epyc_epyc005_2023-06-13_02-00-42.csv "/>
    <s v="i 10000 0 0 1 35"/>
    <n v="0"/>
    <n v="0"/>
    <n v="0"/>
    <n v="0"/>
    <x v="0"/>
  </r>
  <r>
    <x v="0"/>
    <x v="0"/>
    <n v="0"/>
    <x v="0"/>
    <x v="35"/>
    <n v="1"/>
    <n v="1.553992"/>
    <n v="0.11118500000000001"/>
    <n v="0.23139799999999999"/>
    <n v="6.6109999999999997E-3"/>
    <s v="5"/>
    <s v="scale_mpi_epyc_job_12128.out "/>
    <s v="scale_mpi_epyc_epyc005_2023-06-13_02-00-42.csv "/>
    <s v="i 10000 0 0 1 36"/>
    <n v="0"/>
    <n v="0"/>
    <n v="0"/>
    <n v="0"/>
    <x v="0"/>
  </r>
  <r>
    <x v="0"/>
    <x v="0"/>
    <n v="0"/>
    <x v="0"/>
    <x v="36"/>
    <n v="1"/>
    <n v="1.4478409999999999"/>
    <n v="0.10970100000000001"/>
    <n v="0.12523799999999999"/>
    <n v="3.4789999999999999E-3"/>
    <s v="5"/>
    <s v="scale_mpi_epyc_job_12128.out "/>
    <s v="scale_mpi_epyc_epyc005_2023-06-13_02-00-42.csv "/>
    <s v="i 10000 0 0 1 37"/>
    <n v="0"/>
    <n v="0"/>
    <n v="0"/>
    <n v="0"/>
    <x v="0"/>
  </r>
  <r>
    <x v="0"/>
    <x v="0"/>
    <n v="0"/>
    <x v="0"/>
    <x v="37"/>
    <n v="1"/>
    <n v="1.494397"/>
    <n v="0.112733"/>
    <n v="0.26003500000000002"/>
    <n v="7.0280000000000004E-3"/>
    <s v="5"/>
    <s v="scale_mpi_epyc_job_12128.out "/>
    <s v="scale_mpi_epyc_epyc005_2023-06-13_02-00-42.csv "/>
    <s v="i 10000 0 0 1 38"/>
    <n v="0"/>
    <n v="0"/>
    <n v="0"/>
    <n v="0"/>
    <x v="0"/>
  </r>
  <r>
    <x v="0"/>
    <x v="0"/>
    <n v="0"/>
    <x v="0"/>
    <x v="38"/>
    <n v="1"/>
    <n v="1.6253949999999999"/>
    <n v="0.10566"/>
    <n v="0.193603"/>
    <n v="5.0949999999999997E-3"/>
    <s v="5"/>
    <s v="scale_mpi_epyc_job_12128.out "/>
    <s v="scale_mpi_epyc_epyc005_2023-06-13_02-00-42.csv "/>
    <s v="i 10000 0 0 1 39"/>
    <n v="0"/>
    <n v="0"/>
    <n v="0"/>
    <n v="0"/>
    <x v="0"/>
  </r>
  <r>
    <x v="0"/>
    <x v="0"/>
    <n v="0"/>
    <x v="0"/>
    <x v="39"/>
    <n v="1"/>
    <n v="1.5344279999999999"/>
    <n v="0.112895"/>
    <n v="0.22859199999999999"/>
    <n v="5.8609999999999999E-3"/>
    <s v="5"/>
    <s v="scale_mpi_epyc_job_12128.out "/>
    <s v="scale_mpi_epyc_epyc005_2023-06-13_02-00-42.csv "/>
    <s v="i 10000 0 0 1 40"/>
    <n v="0"/>
    <n v="0"/>
    <n v="0"/>
    <n v="0"/>
    <x v="0"/>
  </r>
  <r>
    <x v="0"/>
    <x v="0"/>
    <n v="0"/>
    <x v="0"/>
    <x v="40"/>
    <n v="1"/>
    <n v="1.6602749999999999"/>
    <n v="0.108075"/>
    <n v="0.30084300000000003"/>
    <n v="7.5209999999999999E-3"/>
    <s v="5"/>
    <s v="scale_mpi_epyc_job_12128.out "/>
    <s v="scale_mpi_epyc_epyc005_2023-06-13_02-00-42.csv "/>
    <s v="i 10000 0 0 1 41"/>
    <n v="0"/>
    <n v="0"/>
    <n v="0"/>
    <n v="0"/>
    <x v="0"/>
  </r>
  <r>
    <x v="0"/>
    <x v="0"/>
    <n v="0"/>
    <x v="0"/>
    <x v="41"/>
    <n v="1"/>
    <n v="1.7070590000000001"/>
    <n v="0.10652399999999999"/>
    <n v="0.24612999999999999"/>
    <n v="6.0029999999999997E-3"/>
    <s v="5"/>
    <s v="scale_mpi_epyc_job_12128.out "/>
    <s v="scale_mpi_epyc_epyc005_2023-06-13_02-00-42.csv "/>
    <s v="i 10000 0 0 1 42"/>
    <n v="0"/>
    <n v="0"/>
    <n v="0"/>
    <n v="0"/>
    <x v="0"/>
  </r>
  <r>
    <x v="0"/>
    <x v="0"/>
    <n v="0"/>
    <x v="0"/>
    <x v="42"/>
    <n v="1"/>
    <n v="1.6974130000000001"/>
    <n v="0.109065"/>
    <n v="0.158861"/>
    <n v="3.7820000000000002E-3"/>
    <s v="5"/>
    <s v="scale_mpi_epyc_job_12128.out "/>
    <s v="scale_mpi_epyc_epyc005_2023-06-13_02-00-42.csv "/>
    <s v="i 10000 0 0 1 43"/>
    <n v="0"/>
    <n v="0"/>
    <n v="0"/>
    <n v="0"/>
    <x v="0"/>
  </r>
  <r>
    <x v="0"/>
    <x v="0"/>
    <n v="0"/>
    <x v="0"/>
    <x v="43"/>
    <n v="1"/>
    <n v="8.3928019999999997"/>
    <n v="6.8331059999999999"/>
    <n v="0.33317600000000003"/>
    <n v="7.7479999999999997E-3"/>
    <s v="5"/>
    <s v="scale_mpi_epyc_job_12128.out "/>
    <s v="scale_mpi_epyc_epyc005_2023-06-13_02-00-42.csv "/>
    <s v="i 10000 0 0 1 44"/>
    <n v="0"/>
    <n v="0"/>
    <n v="0"/>
    <n v="0"/>
    <x v="0"/>
  </r>
  <r>
    <x v="0"/>
    <x v="0"/>
    <n v="0"/>
    <x v="0"/>
    <x v="44"/>
    <n v="1"/>
    <n v="1.6176729999999999"/>
    <n v="0.113885"/>
    <n v="0.32944899999999999"/>
    <n v="7.4869999999999997E-3"/>
    <s v="5"/>
    <s v="scale_mpi_epyc_job_12128.out "/>
    <s v="scale_mpi_epyc_epyc005_2023-06-13_02-00-42.csv "/>
    <s v="i 10000 0 0 1 45"/>
    <n v="0"/>
    <n v="0"/>
    <n v="0"/>
    <n v="0"/>
    <x v="0"/>
  </r>
  <r>
    <x v="0"/>
    <x v="0"/>
    <n v="0"/>
    <x v="0"/>
    <x v="45"/>
    <n v="1"/>
    <n v="1.5349809999999999"/>
    <n v="0.10999200000000001"/>
    <n v="0.229494"/>
    <n v="5.1000000000000004E-3"/>
    <s v="5"/>
    <s v="scale_mpi_epyc_job_12128.out "/>
    <s v="scale_mpi_epyc_epyc005_2023-06-13_02-00-42.csv "/>
    <s v="i 10000 0 0 1 46"/>
    <n v="0"/>
    <n v="0"/>
    <n v="0"/>
    <n v="0"/>
    <x v="0"/>
  </r>
  <r>
    <x v="0"/>
    <x v="0"/>
    <n v="0"/>
    <x v="0"/>
    <x v="46"/>
    <n v="1"/>
    <n v="1.6941870000000001"/>
    <n v="0.118129"/>
    <n v="0.41183399999999998"/>
    <n v="8.9529999999999992E-3"/>
    <s v="5"/>
    <s v="scale_mpi_epyc_job_12128.out "/>
    <s v="scale_mpi_epyc_epyc005_2023-06-13_02-00-42.csv "/>
    <s v="i 10000 0 0 1 47"/>
    <n v="0"/>
    <n v="0"/>
    <n v="0"/>
    <n v="0"/>
    <x v="0"/>
  </r>
  <r>
    <x v="0"/>
    <x v="0"/>
    <n v="0"/>
    <x v="0"/>
    <x v="47"/>
    <n v="1"/>
    <n v="1.895089"/>
    <n v="0.12948599999999999"/>
    <n v="0.32047399999999998"/>
    <n v="6.8190000000000004E-3"/>
    <s v="5"/>
    <s v="scale_mpi_epyc_job_12128.out "/>
    <s v="scale_mpi_epyc_epyc005_2023-06-13_02-00-42.csv "/>
    <s v="i 10000 0 0 1 48"/>
    <n v="0"/>
    <n v="0"/>
    <n v="0"/>
    <n v="0"/>
    <x v="0"/>
  </r>
  <r>
    <x v="0"/>
    <x v="0"/>
    <n v="0"/>
    <x v="0"/>
    <x v="48"/>
    <n v="1"/>
    <n v="1.936218"/>
    <n v="0.116192"/>
    <n v="0.32198100000000002"/>
    <n v="6.7080000000000004E-3"/>
    <s v="5"/>
    <s v="scale_mpi_epyc_job_12128.out "/>
    <s v="scale_mpi_epyc_epyc005_2023-06-13_02-00-42.csv "/>
    <s v="i 10000 0 0 1 49"/>
    <n v="0"/>
    <n v="0"/>
    <n v="0"/>
    <n v="0"/>
    <x v="0"/>
  </r>
  <r>
    <x v="0"/>
    <x v="0"/>
    <n v="0"/>
    <x v="0"/>
    <x v="49"/>
    <n v="1"/>
    <n v="1.9120630000000001"/>
    <n v="0.116643"/>
    <n v="0.34953400000000001"/>
    <n v="7.1329999999999996E-3"/>
    <s v="5"/>
    <s v="scale_mpi_epyc_job_12128.out "/>
    <s v="scale_mpi_epyc_epyc005_2023-06-13_02-00-42.csv "/>
    <s v="i 10000 0 0 1 50"/>
    <n v="0"/>
    <n v="0"/>
    <n v="0"/>
    <n v="0"/>
    <x v="0"/>
  </r>
  <r>
    <x v="0"/>
    <x v="0"/>
    <n v="0"/>
    <x v="0"/>
    <x v="50"/>
    <n v="1"/>
    <n v="1.8736740000000001"/>
    <n v="0.116065"/>
    <n v="0.36018099999999997"/>
    <n v="7.2040000000000003E-3"/>
    <s v="5"/>
    <s v="scale_mpi_epyc_job_12128.out "/>
    <s v="scale_mpi_epyc_epyc005_2023-06-13_02-00-42.csv "/>
    <s v="i 10000 0 0 1 51"/>
    <n v="0"/>
    <n v="0"/>
    <n v="0"/>
    <n v="0"/>
    <x v="0"/>
  </r>
  <r>
    <x v="0"/>
    <x v="0"/>
    <n v="0"/>
    <x v="0"/>
    <x v="51"/>
    <n v="1"/>
    <n v="1.7668459999999999"/>
    <n v="0.13281799999999999"/>
    <n v="0.32827600000000001"/>
    <n v="6.437E-3"/>
    <s v="5"/>
    <s v="scale_mpi_epyc_job_12128.out "/>
    <s v="scale_mpi_epyc_epyc005_2023-06-13_02-00-42.csv "/>
    <s v="i 10000 0 0 1 52"/>
    <n v="0"/>
    <n v="0"/>
    <n v="0"/>
    <n v="0"/>
    <x v="0"/>
  </r>
  <r>
    <x v="0"/>
    <x v="0"/>
    <n v="0"/>
    <x v="0"/>
    <x v="52"/>
    <n v="1"/>
    <n v="1.9595149999999999"/>
    <n v="0.127384"/>
    <n v="0.342167"/>
    <n v="6.5799999999999999E-3"/>
    <s v="5"/>
    <s v="scale_mpi_epyc_job_12128.out "/>
    <s v="scale_mpi_epyc_epyc005_2023-06-13_02-00-42.csv "/>
    <s v="i 10000 0 0 1 53"/>
    <n v="0"/>
    <n v="0"/>
    <n v="0"/>
    <n v="0"/>
    <x v="0"/>
  </r>
  <r>
    <x v="0"/>
    <x v="0"/>
    <n v="0"/>
    <x v="0"/>
    <x v="53"/>
    <n v="1"/>
    <n v="1.7541279999999999"/>
    <n v="0.12709500000000001"/>
    <n v="0.319656"/>
    <n v="6.0309999999999999E-3"/>
    <s v="5"/>
    <s v="scale_mpi_epyc_job_12128.out "/>
    <s v="scale_mpi_epyc_epyc005_2023-06-13_02-00-42.csv "/>
    <s v="i 10000 0 0 1 54"/>
    <n v="0"/>
    <n v="0"/>
    <n v="0"/>
    <n v="0"/>
    <x v="0"/>
  </r>
  <r>
    <x v="0"/>
    <x v="0"/>
    <n v="0"/>
    <x v="0"/>
    <x v="54"/>
    <n v="1"/>
    <n v="2.0180410000000002"/>
    <n v="0.121892"/>
    <n v="0.379411"/>
    <n v="7.0260000000000001E-3"/>
    <s v="5"/>
    <s v="scale_mpi_epyc_job_12128.out "/>
    <s v="scale_mpi_epyc_epyc005_2023-06-13_02-00-42.csv "/>
    <s v="i 10000 0 0 1 55"/>
    <n v="0"/>
    <n v="0"/>
    <n v="0"/>
    <n v="0"/>
    <x v="0"/>
  </r>
  <r>
    <x v="0"/>
    <x v="0"/>
    <n v="0"/>
    <x v="0"/>
    <x v="55"/>
    <n v="1"/>
    <n v="1.7587029999999999"/>
    <n v="0.12322900000000001"/>
    <n v="0.36719499999999999"/>
    <n v="6.6759999999999996E-3"/>
    <s v="5"/>
    <s v="scale_mpi_epyc_job_12128.out "/>
    <s v="scale_mpi_epyc_epyc005_2023-06-13_02-00-42.csv "/>
    <s v="i 10000 0 0 1 56"/>
    <n v="0"/>
    <n v="0"/>
    <n v="0"/>
    <n v="0"/>
    <x v="0"/>
  </r>
  <r>
    <x v="0"/>
    <x v="0"/>
    <n v="0"/>
    <x v="0"/>
    <x v="56"/>
    <n v="1"/>
    <n v="7.6861230000000003"/>
    <n v="5.755916"/>
    <n v="0.36310700000000001"/>
    <n v="6.4840000000000002E-3"/>
    <s v="5"/>
    <s v="scale_mpi_epyc_job_12128.out "/>
    <s v="scale_mpi_epyc_epyc005_2023-06-13_02-00-42.csv "/>
    <s v="i 10000 0 0 1 57"/>
    <n v="0"/>
    <n v="0"/>
    <n v="0"/>
    <n v="0"/>
    <x v="0"/>
  </r>
  <r>
    <x v="0"/>
    <x v="0"/>
    <n v="0"/>
    <x v="0"/>
    <x v="57"/>
    <n v="1"/>
    <n v="8.8001740000000002"/>
    <n v="7.4203640000000002"/>
    <n v="0.101243"/>
    <n v="1.776E-3"/>
    <s v="5"/>
    <s v="scale_mpi_epyc_job_12128.out "/>
    <s v="scale_mpi_epyc_epyc005_2023-06-13_02-00-42.csv "/>
    <s v="i 10000 0 0 1 58"/>
    <n v="0"/>
    <n v="0"/>
    <n v="0"/>
    <n v="0"/>
    <x v="0"/>
  </r>
  <r>
    <x v="0"/>
    <x v="0"/>
    <n v="0"/>
    <x v="0"/>
    <x v="58"/>
    <n v="1"/>
    <n v="1.437589"/>
    <n v="0.119989"/>
    <n v="9.6440999999999999E-2"/>
    <n v="1.663E-3"/>
    <s v="5"/>
    <s v="scale_mpi_epyc_job_12128.out "/>
    <s v="scale_mpi_epyc_epyc005_2023-06-13_02-00-42.csv "/>
    <s v="i 10000 0 0 1 59"/>
    <n v="0"/>
    <n v="0"/>
    <n v="0"/>
    <n v="0"/>
    <x v="0"/>
  </r>
  <r>
    <x v="0"/>
    <x v="0"/>
    <n v="0"/>
    <x v="0"/>
    <x v="59"/>
    <n v="1"/>
    <n v="1.459568"/>
    <n v="0.119521"/>
    <n v="0.119951"/>
    <n v="2.0330000000000001E-3"/>
    <s v="5"/>
    <s v="scale_mpi_epyc_job_12128.out "/>
    <s v="scale_mpi_epyc_epyc005_2023-06-13_02-00-42.csv "/>
    <s v="i 10000 0 0 1 60"/>
    <n v="0"/>
    <n v="0"/>
    <n v="0"/>
    <n v="0"/>
    <x v="0"/>
  </r>
  <r>
    <x v="0"/>
    <x v="0"/>
    <n v="0"/>
    <x v="0"/>
    <x v="60"/>
    <n v="1"/>
    <n v="1.382949"/>
    <n v="0.11305900000000001"/>
    <n v="9.8110000000000003E-2"/>
    <n v="1.635E-3"/>
    <s v="5"/>
    <s v="scale_mpi_epyc_job_12128.out "/>
    <s v="scale_mpi_epyc_epyc005_2023-06-13_02-00-42.csv "/>
    <s v="i 10000 0 0 1 61"/>
    <n v="0"/>
    <n v="0"/>
    <n v="0"/>
    <n v="0"/>
    <x v="0"/>
  </r>
  <r>
    <x v="0"/>
    <x v="0"/>
    <n v="0"/>
    <x v="0"/>
    <x v="61"/>
    <n v="1"/>
    <n v="1.480154"/>
    <n v="0.12065099999999999"/>
    <n v="0.12513299999999999"/>
    <n v="2.0509999999999999E-3"/>
    <s v="5"/>
    <s v="scale_mpi_epyc_job_12128.out "/>
    <s v="scale_mpi_epyc_epyc005_2023-06-13_02-00-42.csv "/>
    <s v="i 10000 0 0 1 62"/>
    <n v="0"/>
    <n v="0"/>
    <n v="0"/>
    <n v="0"/>
    <x v="0"/>
  </r>
  <r>
    <x v="0"/>
    <x v="0"/>
    <n v="0"/>
    <x v="0"/>
    <x v="62"/>
    <n v="1"/>
    <n v="1.3845240000000001"/>
    <n v="0.117128"/>
    <n v="0.12559000000000001"/>
    <n v="2.026E-3"/>
    <s v="5"/>
    <s v="scale_mpi_epyc_job_12128.out "/>
    <s v="scale_mpi_epyc_epyc005_2023-06-13_02-00-42.csv "/>
    <s v="i 10000 0 0 1 63"/>
    <n v="0"/>
    <n v="0"/>
    <n v="0"/>
    <n v="0"/>
    <x v="0"/>
  </r>
  <r>
    <x v="0"/>
    <x v="0"/>
    <n v="0"/>
    <x v="0"/>
    <x v="63"/>
    <n v="1"/>
    <n v="1.3970309999999999"/>
    <n v="0.12633900000000001"/>
    <n v="0.18384500000000001"/>
    <n v="2.918E-3"/>
    <s v="5"/>
    <s v="scale_mpi_epyc_job_12128.out "/>
    <s v="scale_mpi_epyc_epyc005_2023-06-13_02-00-42.csv "/>
    <s v="i 10000 0 0 1 64"/>
    <n v="0"/>
    <n v="0"/>
    <n v="0"/>
    <n v="0"/>
    <x v="0"/>
  </r>
  <r>
    <x v="0"/>
    <x v="1"/>
    <n v="0"/>
    <x v="0"/>
    <x v="0"/>
    <n v="1"/>
    <n v="1.060721"/>
    <n v="5.9820000000000003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494129999999999"/>
    <n v="2.9090000000000001E-3"/>
    <n v="1.0250000000000001E-3"/>
    <n v="1.0250000000000001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492680000000001"/>
    <n v="2.9619999999999998E-3"/>
    <n v="1.7960000000000001E-3"/>
    <n v="8.9800000000000004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51999999999999"/>
    <n v="2.794E-3"/>
    <n v="2.6359999999999999E-3"/>
    <n v="8.7900000000000001E-4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56848"/>
    <n v="3.1380000000000002E-3"/>
    <n v="2.4880000000000002E-3"/>
    <n v="6.2200000000000005E-4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580560000000001"/>
    <n v="2.9740000000000001E-3"/>
    <n v="6.3540000000000003E-3"/>
    <n v="1.271E-3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744100000000001"/>
    <n v="3.82E-3"/>
    <n v="5.1370000000000001E-3"/>
    <n v="8.5599999999999999E-4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825260000000001"/>
    <n v="4.4450000000000002E-3"/>
    <n v="1.1793E-2"/>
    <n v="1.6850000000000001E-3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74872"/>
    <n v="5.9849999999999999E-3"/>
    <n v="1.0802000000000001E-2"/>
    <n v="1.3500000000000001E-3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111272"/>
    <n v="5.2500000000000003E-3"/>
    <n v="1.5048000000000001E-2"/>
    <n v="1.6720000000000001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02757"/>
    <n v="1.4004000000000001E-2"/>
    <n v="1.8157E-2"/>
    <n v="1.8159999999999999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16047"/>
    <n v="6.4780000000000003E-3"/>
    <n v="2.0896000000000001E-2"/>
    <n v="1.9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370359999999999"/>
    <n v="4.0239999999999998E-3"/>
    <n v="1.1820000000000001E-2"/>
    <n v="9.8499999999999998E-4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53837"/>
    <n v="6.8370000000000002E-3"/>
    <n v="2.7328999999999999E-2"/>
    <n v="2.1020000000000001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512629999999999"/>
    <n v="8.038E-3"/>
    <n v="3.2967999999999997E-2"/>
    <n v="2.3549999999999999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445449999999999"/>
    <n v="7.4250000000000002E-3"/>
    <n v="1.6024E-2"/>
    <n v="1.0679999999999999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77446"/>
    <n v="7.4939999999999998E-3"/>
    <n v="2.2085E-2"/>
    <n v="1.3799999999999999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657740000000001"/>
    <n v="9.2530000000000008E-3"/>
    <n v="4.0159E-2"/>
    <n v="2.362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948080000000001"/>
    <n v="5.7349999999999996E-3"/>
    <n v="2.3531E-2"/>
    <n v="1.307E-3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971309999999999"/>
    <n v="1.0427000000000001E-2"/>
    <n v="5.4600999999999997E-2"/>
    <n v="2.8739999999999998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1991449999999999"/>
    <n v="1.6163E-2"/>
    <n v="5.9174999999999998E-2"/>
    <n v="2.9589999999999998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180639"/>
    <n v="9.5289999999999993E-3"/>
    <n v="6.6251000000000004E-2"/>
    <n v="3.1549999999999998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2292080000000001"/>
    <n v="1.1560000000000001E-2"/>
    <n v="6.1991999999999998E-2"/>
    <n v="2.8180000000000002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302550000000001"/>
    <n v="1.3044E-2"/>
    <n v="7.6269000000000003E-2"/>
    <n v="3.3159999999999999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2280629999999999"/>
    <n v="1.3811E-2"/>
    <n v="7.2552000000000005E-2"/>
    <n v="3.0230000000000001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13106"/>
    <n v="1.1789000000000001E-2"/>
    <n v="8.6629999999999999E-2"/>
    <n v="3.4650000000000002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435449999999999"/>
    <n v="1.0389000000000001E-2"/>
    <n v="5.1712000000000001E-2"/>
    <n v="1.9889999999999999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833619999999999"/>
    <n v="9.3050000000000008E-3"/>
    <n v="0.104666"/>
    <n v="3.8769999999999998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196009999999999"/>
    <n v="1.5032E-2"/>
    <n v="0.11584700000000001"/>
    <n v="4.1370000000000001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2222869999999999"/>
    <n v="1.3329000000000001E-2"/>
    <n v="9.1116000000000003E-2"/>
    <n v="3.1419999999999998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27491"/>
    <n v="1.3631000000000001E-2"/>
    <n v="0.128414"/>
    <n v="4.28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234648"/>
    <n v="1.2475E-2"/>
    <n v="0.12531700000000001"/>
    <n v="4.0419999999999996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255744"/>
    <n v="1.5646E-2"/>
    <n v="0.12856300000000001"/>
    <n v="4.0179999999999999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3723989999999999"/>
    <n v="1.2843E-2"/>
    <n v="8.3957000000000004E-2"/>
    <n v="2.5439999999999998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290089"/>
    <n v="1.7181999999999999E-2"/>
    <n v="0.158279"/>
    <n v="4.6550000000000003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13202"/>
    <n v="1.6691000000000001E-2"/>
    <n v="0.14766199999999999"/>
    <n v="4.2189999999999997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3432759999999999"/>
    <n v="2.0861000000000001E-2"/>
    <n v="0.172899"/>
    <n v="4.803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4599789999999999"/>
    <n v="1.8851E-2"/>
    <n v="0.16908200000000001"/>
    <n v="4.5700000000000003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330314"/>
    <n v="1.3391E-2"/>
    <n v="0.10054299999999999"/>
    <n v="2.6459999999999999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376034"/>
    <n v="2.0711E-2"/>
    <n v="0.18093000000000001"/>
    <n v="4.6389999999999999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2.3176329999999998"/>
    <n v="1.5517E-2"/>
    <n v="0.22453699999999999"/>
    <n v="5.6129999999999999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34.430295000000001"/>
    <n v="2.223954"/>
    <n v="0.22974900000000001"/>
    <n v="5.6039999999999996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4681439999999999"/>
    <n v="6.4897999999999997E-2"/>
    <n v="0.29455599999999998"/>
    <n v="7.0130000000000001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2.6917599999999999"/>
    <n v="2.0289000000000001E-2"/>
    <n v="0.234953"/>
    <n v="5.4640000000000001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449978"/>
    <n v="1.5448E-2"/>
    <n v="0.238089"/>
    <n v="5.411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1.598352"/>
    <n v="1.8110000000000001E-2"/>
    <n v="0.26483000000000001"/>
    <n v="5.8849999999999996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1.484011"/>
    <n v="1.5737999999999999E-2"/>
    <n v="0.160244"/>
    <n v="3.4840000000000001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4998180000000001"/>
    <n v="3.2952000000000002E-2"/>
    <n v="0.256407"/>
    <n v="5.4549999999999998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1.545018"/>
    <n v="1.5639E-2"/>
    <n v="0.14782799999999999"/>
    <n v="3.0799999999999998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5.3834429999999998"/>
    <n v="3.0006000000000001E-2"/>
    <n v="0.28878199999999998"/>
    <n v="5.8939999999999999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517503"/>
    <n v="1.7544000000000001E-2"/>
    <n v="0.344113"/>
    <n v="6.8820000000000001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2.124012"/>
    <n v="2.4601999999999999E-2"/>
    <n v="0.30769999999999997"/>
    <n v="6.0330000000000002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733398"/>
    <n v="1.4264000000000001E-2"/>
    <n v="0.35119800000000001"/>
    <n v="6.7539999999999996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568748"/>
    <n v="2.0511000000000001E-2"/>
    <n v="0.32807199999999997"/>
    <n v="6.1900000000000002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8991119999999999"/>
    <n v="2.2279E-2"/>
    <n v="0.34437600000000002"/>
    <n v="6.3769999999999999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642293"/>
    <n v="2.1604000000000002E-2"/>
    <n v="0.36872199999999999"/>
    <n v="6.7039999999999999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40.975160000000002"/>
    <n v="2.4321380000000001"/>
    <n v="0.40315699999999999"/>
    <n v="7.1989999999999997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977179999999999"/>
    <n v="1.9571999999999999E-2"/>
    <n v="0.34927900000000001"/>
    <n v="6.1279999999999998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2509220000000001"/>
    <n v="1.3664000000000001E-2"/>
    <n v="0.32766800000000001"/>
    <n v="5.6490000000000004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2469410000000001"/>
    <n v="1.4846E-2"/>
    <n v="0.39482800000000001"/>
    <n v="6.692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72413"/>
    <n v="3.0981999999999999E-2"/>
    <n v="0.41504400000000002"/>
    <n v="6.9170000000000004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2617179999999999"/>
    <n v="1.8026E-2"/>
    <n v="0.43226700000000001"/>
    <n v="7.0860000000000003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570170000000001"/>
    <n v="1.3410999999999999E-2"/>
    <n v="0.47114800000000001"/>
    <n v="7.5989999999999999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2894559999999999"/>
    <n v="1.3641E-2"/>
    <n v="0.484572"/>
    <n v="7.6920000000000001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41431"/>
    <n v="1.081E-2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512010000000001"/>
    <n v="1.377E-3"/>
    <n v="2.5900000000000001E-4"/>
    <n v="2.5900000000000001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395019999999999"/>
    <n v="1.4920000000000001E-3"/>
    <n v="1.977E-3"/>
    <n v="9.8799999999999995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43901"/>
    <n v="2.1389999999999998E-3"/>
    <n v="3.1779999999999998E-3"/>
    <n v="1.059E-3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48672"/>
    <n v="1.8550000000000001E-3"/>
    <n v="5.2630000000000003E-3"/>
    <n v="1.3159999999999999E-3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598050000000001"/>
    <n v="2.444E-3"/>
    <n v="8.2140000000000008E-3"/>
    <n v="1.6429999999999999E-3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814049999999999"/>
    <n v="2.977E-3"/>
    <n v="8.3800000000000003E-3"/>
    <n v="1.397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82336"/>
    <n v="2.8500000000000001E-3"/>
    <n v="5.7790000000000003E-3"/>
    <n v="8.2600000000000002E-4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92535"/>
    <n v="4.8580000000000003E-3"/>
    <n v="1.196E-2"/>
    <n v="1.495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102142"/>
    <n v="3.9230000000000003E-3"/>
    <n v="9.7000000000000003E-3"/>
    <n v="1.078E-3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096724"/>
    <n v="5.287E-3"/>
    <n v="1.7255E-2"/>
    <n v="1.725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1101220000000001"/>
    <n v="4.5729999999999998E-3"/>
    <n v="1.6504999999999999E-2"/>
    <n v="1.5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117035"/>
    <n v="3.8509999999999998E-3"/>
    <n v="3.8344000000000003E-2"/>
    <n v="3.1949999999999999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28746"/>
    <n v="4.9280000000000001E-3"/>
    <n v="3.1274999999999997E-2"/>
    <n v="2.4060000000000002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27065"/>
    <n v="4.8820000000000001E-3"/>
    <n v="2.5003999999999998E-2"/>
    <n v="1.786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534530000000001"/>
    <n v="6.6220000000000003E-3"/>
    <n v="3.6958999999999999E-2"/>
    <n v="2.464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7476"/>
    <n v="7.3600000000000002E-3"/>
    <n v="2.1368000000000002E-2"/>
    <n v="1.335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50749"/>
    <n v="9.5469999999999999E-3"/>
    <n v="4.4809000000000002E-2"/>
    <n v="2.6359999999999999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787209999999999"/>
    <n v="6.5139999999999998E-3"/>
    <n v="2.3321999999999999E-2"/>
    <n v="1.2960000000000001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1528179999999999"/>
    <n v="5.1320000000000003E-3"/>
    <n v="5.0416999999999997E-2"/>
    <n v="2.6540000000000001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192286"/>
    <n v="5.6979999999999999E-3"/>
    <n v="5.3895999999999999E-2"/>
    <n v="2.6949999999999999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2099880000000001"/>
    <n v="9.9909999999999999E-3"/>
    <n v="6.6643999999999995E-2"/>
    <n v="3.1740000000000002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08167"/>
    <n v="7.9550000000000003E-3"/>
    <n v="6.7663000000000001E-2"/>
    <n v="3.0760000000000002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22523"/>
    <n v="1.0670000000000001E-2"/>
    <n v="7.2119000000000003E-2"/>
    <n v="3.1359999999999999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197697"/>
    <n v="7.6750000000000004E-3"/>
    <n v="8.4329000000000001E-2"/>
    <n v="3.5140000000000002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20591"/>
    <n v="7.8499999999999993E-3"/>
    <n v="9.2105999999999993E-2"/>
    <n v="3.6840000000000002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219040000000001"/>
    <n v="1.129E-2"/>
    <n v="9.7417000000000004E-2"/>
    <n v="3.7469999999999999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571909999999999"/>
    <n v="7.2230000000000003E-3"/>
    <n v="8.4767999999999996E-2"/>
    <n v="3.14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2686269999999999"/>
    <n v="1.2985E-2"/>
    <n v="0.10262300000000001"/>
    <n v="3.6649999999999999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2537799999999999"/>
    <n v="7.9760000000000005E-3"/>
    <n v="0.114825"/>
    <n v="3.9589999999999998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316913"/>
    <n v="7.1630000000000001E-3"/>
    <n v="0.12570700000000001"/>
    <n v="4.1900000000000001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2593719999999999"/>
    <n v="1.1132E-2"/>
    <n v="0.142702"/>
    <n v="4.6030000000000003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280213"/>
    <n v="1.1495999999999999E-2"/>
    <n v="8.1331000000000001E-2"/>
    <n v="2.542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280016"/>
    <n v="1.304E-2"/>
    <n v="0.12628700000000001"/>
    <n v="3.8270000000000001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415187"/>
    <n v="1.5124E-2"/>
    <n v="0.15617200000000001"/>
    <n v="4.5929999999999999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373761"/>
    <n v="1.0902999999999999E-2"/>
    <n v="8.1188999999999997E-2"/>
    <n v="2.32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442466"/>
    <n v="1.4008E-2"/>
    <n v="0.17529900000000001"/>
    <n v="4.8690000000000001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4097569999999999"/>
    <n v="1.5594E-2"/>
    <n v="0.17687900000000001"/>
    <n v="4.7809999999999997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476024"/>
    <n v="1.3386E-2"/>
    <n v="0.173096"/>
    <n v="4.555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350484"/>
    <n v="1.6582E-2"/>
    <n v="0.19833100000000001"/>
    <n v="5.0850000000000001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4982409999999999"/>
    <n v="1.0054E-2"/>
    <n v="0.141654"/>
    <n v="3.5409999999999999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5341009999999999"/>
    <n v="1.3752E-2"/>
    <n v="0.114833"/>
    <n v="2.8010000000000001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5608649999999999"/>
    <n v="1.9372E-2"/>
    <n v="0.23563400000000001"/>
    <n v="5.6100000000000004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432048"/>
    <n v="1.3252E-2"/>
    <n v="0.25190800000000002"/>
    <n v="5.8580000000000004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417305"/>
    <n v="1.8891999999999999E-2"/>
    <n v="0.25978699999999999"/>
    <n v="5.9040000000000004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488030000000001"/>
    <n v="1.8859999999999998E-2"/>
    <n v="0.24126400000000001"/>
    <n v="5.3610000000000003E-3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4932000000000001"/>
    <n v="1.2791E-2"/>
    <n v="0.25270300000000001"/>
    <n v="5.4939999999999998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4796229999999999"/>
    <n v="2.1248E-2"/>
    <n v="0.27295900000000001"/>
    <n v="5.8079999999999998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6884710000000001"/>
    <n v="2.0489E-2"/>
    <n v="0.28010400000000002"/>
    <n v="5.8349999999999999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495501"/>
    <n v="1.5755999999999999E-2"/>
    <n v="0.274447"/>
    <n v="5.6010000000000001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7805850000000001"/>
    <n v="2.1364000000000001E-2"/>
    <n v="0.28353499999999998"/>
    <n v="5.6709999999999998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5745750000000001"/>
    <n v="3.0980000000000001E-2"/>
    <n v="0.48674200000000001"/>
    <n v="9.5440000000000004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570773"/>
    <n v="3.2199999999999999E-2"/>
    <n v="0.349993"/>
    <n v="6.731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812341"/>
    <n v="2.0813999999999999E-2"/>
    <n v="0.357047"/>
    <n v="6.7369999999999999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846068"/>
    <n v="1.4612999999999999E-2"/>
    <n v="0.35730000000000001"/>
    <n v="6.6169999999999996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8577779999999999"/>
    <n v="4.172E-2"/>
    <n v="2.3494929999999998"/>
    <n v="4.2717999999999999E-2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590635"/>
    <n v="1.1932E-2"/>
    <n v="0.38819300000000001"/>
    <n v="6.9319999999999998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423850000000001"/>
    <n v="1.9203999999999999E-2"/>
    <n v="0.35725499999999999"/>
    <n v="6.2680000000000001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306203"/>
    <n v="2.4442999999999999E-2"/>
    <n v="0.37589899999999998"/>
    <n v="6.4809999999999998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25481"/>
    <n v="1.9512999999999999E-2"/>
    <n v="0.39172899999999999"/>
    <n v="6.6389999999999999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294435"/>
    <n v="1.9016999999999999E-2"/>
    <n v="0.43792300000000001"/>
    <n v="7.2989999999999999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2598370000000001"/>
    <n v="1.6926E-2"/>
    <n v="0.468831"/>
    <n v="7.6860000000000001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3077749999999999"/>
    <n v="1.5502999999999999E-2"/>
    <n v="0.45909699999999998"/>
    <n v="7.4050000000000001E-3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269801"/>
    <n v="1.8543E-2"/>
    <n v="0.54428699999999997"/>
    <n v="8.6390000000000008E-3"/>
    <s v="5"/>
    <s v="scale_mpi_epyc_job_12128.out "/>
    <s v="scale_mpi_epyc_epyc005_2023-06-13_02-00-42.csv "/>
    <s v="i 100 0 0 1 64"/>
    <e v="#N/A"/>
    <e v="#N/A"/>
    <e v="#N/A"/>
    <e v="#N/A"/>
    <x v="1"/>
  </r>
  <r>
    <x v="0"/>
    <x v="0"/>
    <n v="0"/>
    <x v="0"/>
    <x v="0"/>
    <n v="1"/>
    <n v="2.7050260000000002"/>
    <n v="7.9218999999999998E-2"/>
    <n v="0"/>
    <n v="0"/>
    <s v="5"/>
    <s v="scale_mpi_epyc_job_12128.out "/>
    <s v="scale_mpi_epyc_epyc005_2023-06-13_02-00-42.csv "/>
    <s v="i 10000 0 0 1 1"/>
    <n v="0"/>
    <n v="0"/>
    <n v="0"/>
    <n v="0"/>
    <x v="0"/>
  </r>
  <r>
    <x v="0"/>
    <x v="0"/>
    <n v="0"/>
    <x v="0"/>
    <x v="1"/>
    <n v="1"/>
    <n v="1.9510829999999999"/>
    <n v="0.11822299999999999"/>
    <n v="3.5476000000000001E-2"/>
    <n v="3.5476000000000001E-2"/>
    <s v="5"/>
    <s v="scale_mpi_epyc_job_12128.out "/>
    <s v="scale_mpi_epyc_epyc005_2023-06-13_02-00-42.csv "/>
    <s v="i 10000 0 0 1 2"/>
    <n v="0"/>
    <n v="0"/>
    <n v="0"/>
    <n v="0"/>
    <x v="0"/>
  </r>
  <r>
    <x v="0"/>
    <x v="0"/>
    <n v="0"/>
    <x v="0"/>
    <x v="2"/>
    <n v="1"/>
    <n v="1.7534400000000001"/>
    <n v="0.108391"/>
    <n v="3.8656999999999997E-2"/>
    <n v="1.9328999999999999E-2"/>
    <s v="5"/>
    <s v="scale_mpi_epyc_job_12128.out "/>
    <s v="scale_mpi_epyc_epyc005_2023-06-13_02-00-42.csv "/>
    <s v="i 10000 0 0 1 3"/>
    <n v="0"/>
    <n v="0"/>
    <n v="0"/>
    <n v="0"/>
    <x v="0"/>
  </r>
  <r>
    <x v="0"/>
    <x v="0"/>
    <n v="0"/>
    <x v="0"/>
    <x v="3"/>
    <n v="1"/>
    <n v="1.5547089999999999"/>
    <n v="0.10989699999999999"/>
    <n v="5.7002999999999998E-2"/>
    <n v="1.9001000000000001E-2"/>
    <s v="5"/>
    <s v="scale_mpi_epyc_job_12128.out "/>
    <s v="scale_mpi_epyc_epyc005_2023-06-13_02-00-42.csv "/>
    <s v="i 10000 0 0 1 4"/>
    <n v="0"/>
    <n v="0"/>
    <n v="0"/>
    <n v="0"/>
    <x v="0"/>
  </r>
  <r>
    <x v="0"/>
    <x v="0"/>
    <n v="0"/>
    <x v="0"/>
    <x v="4"/>
    <n v="1"/>
    <n v="1.4843759999999999"/>
    <n v="0.10902100000000001"/>
    <n v="6.5946000000000005E-2"/>
    <n v="1.6486000000000001E-2"/>
    <s v="5"/>
    <s v="scale_mpi_epyc_job_12128.out "/>
    <s v="scale_mpi_epyc_epyc005_2023-06-13_02-00-42.csv "/>
    <s v="i 10000 0 0 1 5"/>
    <n v="0"/>
    <n v="0"/>
    <n v="0"/>
    <n v="0"/>
    <x v="0"/>
  </r>
  <r>
    <x v="0"/>
    <x v="0"/>
    <n v="0"/>
    <x v="0"/>
    <x v="5"/>
    <n v="1"/>
    <n v="1.4382010000000001"/>
    <n v="0.10145800000000001"/>
    <n v="6.1637999999999998E-2"/>
    <n v="1.2328E-2"/>
    <s v="5"/>
    <s v="scale_mpi_epyc_job_12128.out "/>
    <s v="scale_mpi_epyc_epyc005_2023-06-13_02-00-42.csv "/>
    <s v="i 10000 0 0 1 6"/>
    <n v="0"/>
    <n v="0"/>
    <n v="0"/>
    <n v="0"/>
    <x v="0"/>
  </r>
  <r>
    <x v="0"/>
    <x v="0"/>
    <n v="0"/>
    <x v="0"/>
    <x v="6"/>
    <n v="1"/>
    <n v="1.4130389999999999"/>
    <n v="0.100122"/>
    <n v="7.3918999999999999E-2"/>
    <n v="1.2319999999999999E-2"/>
    <s v="5"/>
    <s v="scale_mpi_epyc_job_12128.out "/>
    <s v="scale_mpi_epyc_epyc005_2023-06-13_02-00-42.csv "/>
    <s v="i 10000 0 0 1 7"/>
    <n v="0"/>
    <n v="0"/>
    <n v="0"/>
    <n v="0"/>
    <x v="0"/>
  </r>
  <r>
    <x v="0"/>
    <x v="0"/>
    <n v="0"/>
    <x v="0"/>
    <x v="7"/>
    <n v="1"/>
    <n v="1.3941479999999999"/>
    <n v="0.103505"/>
    <n v="9.7130999999999995E-2"/>
    <n v="1.3875999999999999E-2"/>
    <s v="5"/>
    <s v="scale_mpi_epyc_job_12128.out "/>
    <s v="scale_mpi_epyc_epyc005_2023-06-13_02-00-42.csv "/>
    <s v="i 10000 0 0 1 8"/>
    <n v="0"/>
    <n v="0"/>
    <n v="0"/>
    <n v="0"/>
    <x v="0"/>
  </r>
  <r>
    <x v="0"/>
    <x v="0"/>
    <n v="0"/>
    <x v="0"/>
    <x v="8"/>
    <n v="1"/>
    <n v="1.376619"/>
    <n v="0.104495"/>
    <n v="9.2457999999999999E-2"/>
    <n v="1.1557E-2"/>
    <s v="5"/>
    <s v="scale_mpi_epyc_job_12128.out "/>
    <s v="scale_mpi_epyc_epyc005_2023-06-13_02-00-42.csv "/>
    <s v="i 10000 0 0 1 9"/>
    <n v="0"/>
    <n v="0"/>
    <n v="0"/>
    <n v="0"/>
    <x v="0"/>
  </r>
  <r>
    <x v="0"/>
    <x v="0"/>
    <n v="0"/>
    <x v="0"/>
    <x v="9"/>
    <n v="1"/>
    <n v="1.3701950000000001"/>
    <n v="0.111623"/>
    <n v="0.17246300000000001"/>
    <n v="1.9162999999999999E-2"/>
    <s v="5"/>
    <s v="scale_mpi_epyc_job_12128.out "/>
    <s v="scale_mpi_epyc_epyc005_2023-06-13_02-00-42.csv "/>
    <s v="i 10000 0 0 1 10"/>
    <n v="0"/>
    <n v="0"/>
    <n v="0"/>
    <n v="0"/>
    <x v="0"/>
  </r>
  <r>
    <x v="0"/>
    <x v="0"/>
    <n v="0"/>
    <x v="0"/>
    <x v="10"/>
    <n v="1"/>
    <n v="1.3803339999999999"/>
    <n v="0.122072"/>
    <n v="0.24570400000000001"/>
    <n v="2.4570000000000002E-2"/>
    <s v="5"/>
    <s v="scale_mpi_epyc_job_12128.out "/>
    <s v="scale_mpi_epyc_epyc005_2023-06-13_02-00-42.csv "/>
    <s v="i 10000 0 0 1 11"/>
    <n v="0"/>
    <n v="0"/>
    <n v="0"/>
    <n v="0"/>
    <x v="0"/>
  </r>
  <r>
    <x v="0"/>
    <x v="0"/>
    <n v="0"/>
    <x v="0"/>
    <x v="11"/>
    <n v="1"/>
    <n v="1.368018"/>
    <n v="0.10695499999999999"/>
    <n v="0.157911"/>
    <n v="1.4356000000000001E-2"/>
    <s v="5"/>
    <s v="scale_mpi_epyc_job_12128.out "/>
    <s v="scale_mpi_epyc_epyc005_2023-06-13_02-00-42.csv "/>
    <s v="i 10000 0 0 1 12"/>
    <n v="0"/>
    <n v="0"/>
    <n v="0"/>
    <n v="0"/>
    <x v="0"/>
  </r>
  <r>
    <x v="0"/>
    <x v="0"/>
    <n v="0"/>
    <x v="0"/>
    <x v="12"/>
    <n v="1"/>
    <n v="1.3526609999999999"/>
    <n v="0.10235"/>
    <n v="0.12131699999999999"/>
    <n v="1.0109999999999999E-2"/>
    <s v="5"/>
    <s v="scale_mpi_epyc_job_12128.out "/>
    <s v="scale_mpi_epyc_epyc005_2023-06-13_02-00-42.csv "/>
    <s v="i 10000 0 0 1 13"/>
    <n v="0"/>
    <n v="0"/>
    <n v="0"/>
    <n v="0"/>
    <x v="0"/>
  </r>
  <r>
    <x v="0"/>
    <x v="0"/>
    <n v="0"/>
    <x v="0"/>
    <x v="13"/>
    <n v="1"/>
    <n v="1.364358"/>
    <n v="9.9887000000000004E-2"/>
    <n v="8.7575E-2"/>
    <n v="6.7369999999999999E-3"/>
    <s v="5"/>
    <s v="scale_mpi_epyc_job_12128.out "/>
    <s v="scale_mpi_epyc_epyc005_2023-06-13_02-00-42.csv "/>
    <s v="i 10000 0 0 1 14"/>
    <n v="0"/>
    <n v="0"/>
    <n v="0"/>
    <n v="0"/>
    <x v="0"/>
  </r>
  <r>
    <x v="0"/>
    <x v="0"/>
    <n v="0"/>
    <x v="0"/>
    <x v="14"/>
    <n v="1"/>
    <n v="1.335067"/>
    <n v="0.101455"/>
    <n v="0.135079"/>
    <n v="9.6489999999999996E-3"/>
    <s v="5"/>
    <s v="scale_mpi_epyc_job_12128.out "/>
    <s v="scale_mpi_epyc_epyc005_2023-06-13_02-00-42.csv "/>
    <s v="i 10000 0 0 1 15"/>
    <n v="0"/>
    <n v="0"/>
    <n v="0"/>
    <n v="0"/>
    <x v="0"/>
  </r>
  <r>
    <x v="0"/>
    <x v="0"/>
    <n v="0"/>
    <x v="0"/>
    <x v="15"/>
    <n v="1"/>
    <n v="1.356695"/>
    <n v="0.107448"/>
    <n v="0.15934699999999999"/>
    <n v="1.0623E-2"/>
    <s v="5"/>
    <s v="scale_mpi_epyc_job_12128.out "/>
    <s v="scale_mpi_epyc_epyc005_2023-06-13_02-00-42.csv "/>
    <s v="i 10000 0 0 1 16"/>
    <n v="0"/>
    <n v="0"/>
    <n v="0"/>
    <n v="0"/>
    <x v="0"/>
  </r>
  <r>
    <x v="0"/>
    <x v="0"/>
    <n v="0"/>
    <x v="0"/>
    <x v="16"/>
    <n v="1"/>
    <n v="1.3564510000000001"/>
    <n v="0.105493"/>
    <n v="0.105548"/>
    <n v="6.5970000000000004E-3"/>
    <s v="5"/>
    <s v="scale_mpi_epyc_job_12128.out "/>
    <s v="scale_mpi_epyc_epyc005_2023-06-13_02-00-42.csv "/>
    <s v="i 10000 0 0 1 17"/>
    <n v="0"/>
    <n v="0"/>
    <n v="0"/>
    <n v="0"/>
    <x v="0"/>
  </r>
  <r>
    <x v="0"/>
    <x v="0"/>
    <n v="0"/>
    <x v="0"/>
    <x v="17"/>
    <n v="1"/>
    <n v="1.383699"/>
    <n v="0.109948"/>
    <n v="0.211421"/>
    <n v="1.2437E-2"/>
    <s v="5"/>
    <s v="scale_mpi_epyc_job_12128.out "/>
    <s v="scale_mpi_epyc_epyc005_2023-06-13_02-00-42.csv "/>
    <s v="i 10000 0 0 1 18"/>
    <n v="0"/>
    <n v="0"/>
    <n v="0"/>
    <n v="0"/>
    <x v="0"/>
  </r>
  <r>
    <x v="0"/>
    <x v="0"/>
    <n v="0"/>
    <x v="0"/>
    <x v="18"/>
    <n v="1"/>
    <n v="1.4079090000000001"/>
    <n v="0.104299"/>
    <n v="0.32967600000000002"/>
    <n v="1.8315000000000001E-2"/>
    <s v="5"/>
    <s v="scale_mpi_epyc_job_12128.out "/>
    <s v="scale_mpi_epyc_epyc005_2023-06-13_02-00-42.csv "/>
    <s v="i 10000 0 0 1 19"/>
    <n v="0"/>
    <n v="0"/>
    <n v="0"/>
    <n v="0"/>
    <x v="0"/>
  </r>
  <r>
    <x v="0"/>
    <x v="0"/>
    <n v="0"/>
    <x v="0"/>
    <x v="19"/>
    <n v="1"/>
    <n v="1.341521"/>
    <n v="0.10732700000000001"/>
    <n v="0.18179799999999999"/>
    <n v="9.5680000000000001E-3"/>
    <s v="5"/>
    <s v="scale_mpi_epyc_job_12128.out "/>
    <s v="scale_mpi_epyc_epyc005_2023-06-13_02-00-42.csv "/>
    <s v="i 10000 0 0 1 20"/>
    <n v="0"/>
    <n v="0"/>
    <n v="0"/>
    <n v="0"/>
    <x v="0"/>
  </r>
  <r>
    <x v="0"/>
    <x v="0"/>
    <n v="0"/>
    <x v="0"/>
    <x v="20"/>
    <n v="1"/>
    <n v="1.397877"/>
    <n v="0.107046"/>
    <n v="0.12342500000000001"/>
    <n v="6.1710000000000003E-3"/>
    <s v="5"/>
    <s v="scale_mpi_epyc_job_12128.out "/>
    <s v="scale_mpi_epyc_epyc005_2023-06-13_02-00-42.csv "/>
    <s v="i 10000 0 0 1 21"/>
    <n v="0"/>
    <n v="0"/>
    <n v="0"/>
    <n v="0"/>
    <x v="0"/>
  </r>
  <r>
    <x v="0"/>
    <x v="0"/>
    <n v="0"/>
    <x v="0"/>
    <x v="21"/>
    <n v="1"/>
    <n v="1.3806940000000001"/>
    <n v="0.108928"/>
    <n v="0.23063900000000001"/>
    <n v="1.0983E-2"/>
    <s v="5"/>
    <s v="scale_mpi_epyc_job_12128.out "/>
    <s v="scale_mpi_epyc_epyc005_2023-06-13_02-00-42.csv "/>
    <s v="i 10000 0 0 1 22"/>
    <n v="0"/>
    <n v="0"/>
    <n v="0"/>
    <n v="0"/>
    <x v="0"/>
  </r>
  <r>
    <x v="0"/>
    <x v="0"/>
    <n v="0"/>
    <x v="0"/>
    <x v="22"/>
    <n v="1"/>
    <n v="1.415151"/>
    <n v="0.112971"/>
    <n v="0.17139599999999999"/>
    <n v="7.7910000000000002E-3"/>
    <s v="5"/>
    <s v="scale_mpi_epyc_job_12128.out "/>
    <s v="scale_mpi_epyc_epyc005_2023-06-13_02-00-42.csv "/>
    <s v="i 10000 0 0 1 23"/>
    <n v="0"/>
    <n v="0"/>
    <n v="0"/>
    <n v="0"/>
    <x v="0"/>
  </r>
  <r>
    <x v="0"/>
    <x v="0"/>
    <n v="0"/>
    <x v="0"/>
    <x v="23"/>
    <n v="1"/>
    <n v="1.399694"/>
    <n v="0.110238"/>
    <n v="0.13591600000000001"/>
    <n v="5.9090000000000002E-3"/>
    <s v="5"/>
    <s v="scale_mpi_epyc_job_12128.out "/>
    <s v="scale_mpi_epyc_epyc005_2023-06-13_02-00-42.csv "/>
    <s v="i 10000 0 0 1 24"/>
    <n v="0"/>
    <n v="0"/>
    <n v="0"/>
    <n v="0"/>
    <x v="0"/>
  </r>
  <r>
    <x v="0"/>
    <x v="0"/>
    <n v="0"/>
    <x v="0"/>
    <x v="24"/>
    <n v="1"/>
    <n v="1.435981"/>
    <n v="0.11319799999999999"/>
    <n v="0.108543"/>
    <n v="4.5230000000000001E-3"/>
    <s v="5"/>
    <s v="scale_mpi_epyc_job_12128.out "/>
    <s v="scale_mpi_epyc_epyc005_2023-06-13_02-00-42.csv "/>
    <s v="i 10000 0 0 1 25"/>
    <n v="0"/>
    <n v="0"/>
    <n v="0"/>
    <n v="0"/>
    <x v="0"/>
  </r>
  <r>
    <x v="0"/>
    <x v="0"/>
    <n v="0"/>
    <x v="0"/>
    <x v="25"/>
    <n v="1"/>
    <n v="1.426884"/>
    <n v="0.102103"/>
    <n v="0.150727"/>
    <n v="6.0289999999999996E-3"/>
    <s v="5"/>
    <s v="scale_mpi_epyc_job_12128.out "/>
    <s v="scale_mpi_epyc_epyc005_2023-06-13_02-00-42.csv "/>
    <s v="i 10000 0 0 1 26"/>
    <n v="0"/>
    <n v="0"/>
    <n v="0"/>
    <n v="0"/>
    <x v="0"/>
  </r>
  <r>
    <x v="0"/>
    <x v="0"/>
    <n v="0"/>
    <x v="0"/>
    <x v="26"/>
    <n v="1"/>
    <n v="1.386261"/>
    <n v="0.1048"/>
    <n v="0.12126099999999999"/>
    <n v="4.6639999999999997E-3"/>
    <s v="5"/>
    <s v="scale_mpi_epyc_job_12128.out "/>
    <s v="scale_mpi_epyc_epyc005_2023-06-13_02-00-42.csv "/>
    <s v="i 10000 0 0 1 27"/>
    <n v="0"/>
    <n v="0"/>
    <n v="0"/>
    <n v="0"/>
    <x v="0"/>
  </r>
  <r>
    <x v="0"/>
    <x v="0"/>
    <n v="0"/>
    <x v="0"/>
    <x v="27"/>
    <n v="1"/>
    <n v="1.391988"/>
    <n v="0.103342"/>
    <n v="0.130993"/>
    <n v="4.8520000000000004E-3"/>
    <s v="5"/>
    <s v="scale_mpi_epyc_job_12128.out "/>
    <s v="scale_mpi_epyc_epyc005_2023-06-13_02-00-42.csv "/>
    <s v="i 10000 0 0 1 28"/>
    <n v="0"/>
    <n v="0"/>
    <n v="0"/>
    <n v="0"/>
    <x v="0"/>
  </r>
  <r>
    <x v="0"/>
    <x v="0"/>
    <n v="0"/>
    <x v="0"/>
    <x v="28"/>
    <n v="1"/>
    <n v="1.4092100000000001"/>
    <n v="0.102288"/>
    <n v="0.108013"/>
    <n v="3.8579999999999999E-3"/>
    <s v="5"/>
    <s v="scale_mpi_epyc_job_12128.out "/>
    <s v="scale_mpi_epyc_epyc005_2023-06-13_02-00-42.csv "/>
    <s v="i 10000 0 0 1 29"/>
    <n v="0"/>
    <n v="0"/>
    <n v="0"/>
    <n v="0"/>
    <x v="0"/>
  </r>
  <r>
    <x v="0"/>
    <x v="0"/>
    <n v="0"/>
    <x v="0"/>
    <x v="29"/>
    <n v="1"/>
    <n v="1.3635539999999999"/>
    <n v="0.113235"/>
    <n v="0.19999"/>
    <n v="6.8960000000000002E-3"/>
    <s v="5"/>
    <s v="scale_mpi_epyc_job_12128.out "/>
    <s v="scale_mpi_epyc_epyc005_2023-06-13_02-00-42.csv "/>
    <s v="i 10000 0 0 1 30"/>
    <n v="0"/>
    <n v="0"/>
    <n v="0"/>
    <n v="0"/>
    <x v="0"/>
  </r>
  <r>
    <x v="0"/>
    <x v="0"/>
    <n v="0"/>
    <x v="0"/>
    <x v="30"/>
    <n v="1"/>
    <n v="1.487141"/>
    <n v="0.11282200000000001"/>
    <n v="0.174905"/>
    <n v="5.8300000000000001E-3"/>
    <s v="5"/>
    <s v="scale_mpi_epyc_job_12128.out "/>
    <s v="scale_mpi_epyc_epyc005_2023-06-13_02-00-42.csv "/>
    <s v="i 10000 0 0 1 31"/>
    <n v="0"/>
    <n v="0"/>
    <n v="0"/>
    <n v="0"/>
    <x v="0"/>
  </r>
  <r>
    <x v="0"/>
    <x v="0"/>
    <n v="0"/>
    <x v="0"/>
    <x v="31"/>
    <n v="1"/>
    <n v="1.5179309999999999"/>
    <n v="0.104209"/>
    <n v="0.20771100000000001"/>
    <n v="6.7000000000000002E-3"/>
    <s v="5"/>
    <s v="scale_mpi_epyc_job_12128.out "/>
    <s v="scale_mpi_epyc_epyc005_2023-06-13_02-00-42.csv "/>
    <s v="i 10000 0 0 1 32"/>
    <n v="0"/>
    <n v="0"/>
    <n v="0"/>
    <n v="0"/>
    <x v="0"/>
  </r>
  <r>
    <x v="0"/>
    <x v="0"/>
    <n v="0"/>
    <x v="0"/>
    <x v="32"/>
    <n v="1"/>
    <n v="1.519018"/>
    <n v="0.10616200000000001"/>
    <n v="0.203176"/>
    <n v="6.3489999999999996E-3"/>
    <s v="5"/>
    <s v="scale_mpi_epyc_job_12128.out "/>
    <s v="scale_mpi_epyc_epyc005_2023-06-13_02-00-42.csv "/>
    <s v="i 10000 0 0 1 33"/>
    <n v="0"/>
    <n v="0"/>
    <n v="0"/>
    <n v="0"/>
    <x v="0"/>
  </r>
  <r>
    <x v="0"/>
    <x v="0"/>
    <n v="0"/>
    <x v="0"/>
    <x v="33"/>
    <n v="1"/>
    <n v="1.46495"/>
    <n v="0.11265"/>
    <n v="0.18690000000000001"/>
    <n v="5.6639999999999998E-3"/>
    <s v="5"/>
    <s v="scale_mpi_epyc_job_12128.out "/>
    <s v="scale_mpi_epyc_epyc005_2023-06-13_02-00-42.csv "/>
    <s v="i 10000 0 0 1 34"/>
    <n v="0"/>
    <n v="0"/>
    <n v="0"/>
    <n v="0"/>
    <x v="0"/>
  </r>
  <r>
    <x v="0"/>
    <x v="0"/>
    <n v="0"/>
    <x v="0"/>
    <x v="34"/>
    <n v="1"/>
    <n v="1.5179800000000001"/>
    <n v="0.13527600000000001"/>
    <n v="0.69371799999999995"/>
    <n v="2.0403000000000001E-2"/>
    <s v="5"/>
    <s v="scale_mpi_epyc_job_12128.out "/>
    <s v="scale_mpi_epyc_epyc005_2023-06-13_02-00-42.csv "/>
    <s v="i 10000 0 0 1 35"/>
    <n v="0"/>
    <n v="0"/>
    <n v="0"/>
    <n v="0"/>
    <x v="0"/>
  </r>
  <r>
    <x v="0"/>
    <x v="0"/>
    <n v="0"/>
    <x v="0"/>
    <x v="35"/>
    <n v="1"/>
    <n v="1.4542839999999999"/>
    <n v="0.114772"/>
    <n v="0.25337300000000001"/>
    <n v="7.2389999999999998E-3"/>
    <s v="5"/>
    <s v="scale_mpi_epyc_job_12128.out "/>
    <s v="scale_mpi_epyc_epyc005_2023-06-13_02-00-42.csv "/>
    <s v="i 10000 0 0 1 36"/>
    <n v="0"/>
    <n v="0"/>
    <n v="0"/>
    <n v="0"/>
    <x v="0"/>
  </r>
  <r>
    <x v="0"/>
    <x v="0"/>
    <n v="0"/>
    <x v="0"/>
    <x v="36"/>
    <n v="1"/>
    <n v="1.4783869999999999"/>
    <n v="0.11874700000000001"/>
    <n v="0.22311400000000001"/>
    <n v="6.1980000000000004E-3"/>
    <s v="5"/>
    <s v="scale_mpi_epyc_job_12128.out "/>
    <s v="scale_mpi_epyc_epyc005_2023-06-13_02-00-42.csv "/>
    <s v="i 10000 0 0 1 37"/>
    <n v="0"/>
    <n v="0"/>
    <n v="0"/>
    <n v="0"/>
    <x v="0"/>
  </r>
  <r>
    <x v="0"/>
    <x v="0"/>
    <n v="0"/>
    <x v="0"/>
    <x v="37"/>
    <n v="1"/>
    <n v="1.4916769999999999"/>
    <n v="0.10356899999999999"/>
    <n v="0.19961100000000001"/>
    <n v="5.3949999999999996E-3"/>
    <s v="5"/>
    <s v="scale_mpi_epyc_job_12128.out "/>
    <s v="scale_mpi_epyc_epyc005_2023-06-13_02-00-42.csv "/>
    <s v="i 10000 0 0 1 38"/>
    <n v="0"/>
    <n v="0"/>
    <n v="0"/>
    <n v="0"/>
    <x v="0"/>
  </r>
  <r>
    <x v="0"/>
    <x v="0"/>
    <n v="0"/>
    <x v="0"/>
    <x v="38"/>
    <n v="1"/>
    <n v="1.647213"/>
    <n v="0.111008"/>
    <n v="0.24372199999999999"/>
    <n v="6.4140000000000004E-3"/>
    <s v="5"/>
    <s v="scale_mpi_epyc_job_12128.out "/>
    <s v="scale_mpi_epyc_epyc005_2023-06-13_02-00-42.csv "/>
    <s v="i 10000 0 0 1 39"/>
    <n v="0"/>
    <n v="0"/>
    <n v="0"/>
    <n v="0"/>
    <x v="0"/>
  </r>
  <r>
    <x v="0"/>
    <x v="0"/>
    <n v="0"/>
    <x v="0"/>
    <x v="39"/>
    <n v="1"/>
    <n v="1.661432"/>
    <n v="0.10719099999999999"/>
    <n v="0.21327199999999999"/>
    <n v="5.4689999999999999E-3"/>
    <s v="5"/>
    <s v="scale_mpi_epyc_job_12128.out "/>
    <s v="scale_mpi_epyc_epyc005_2023-06-13_02-00-42.csv "/>
    <s v="i 10000 0 0 1 40"/>
    <n v="0"/>
    <n v="0"/>
    <n v="0"/>
    <n v="0"/>
    <x v="0"/>
  </r>
  <r>
    <x v="0"/>
    <x v="0"/>
    <n v="0"/>
    <x v="0"/>
    <x v="40"/>
    <n v="1"/>
    <n v="1.6570009999999999"/>
    <n v="0.10684100000000001"/>
    <n v="0.22792699999999999"/>
    <n v="5.6979999999999999E-3"/>
    <s v="5"/>
    <s v="scale_mpi_epyc_job_12128.out "/>
    <s v="scale_mpi_epyc_epyc005_2023-06-13_02-00-42.csv "/>
    <s v="i 10000 0 0 1 41"/>
    <n v="0"/>
    <n v="0"/>
    <n v="0"/>
    <n v="0"/>
    <x v="0"/>
  </r>
  <r>
    <x v="0"/>
    <x v="0"/>
    <n v="0"/>
    <x v="0"/>
    <x v="41"/>
    <n v="1"/>
    <n v="1.689983"/>
    <n v="0.107906"/>
    <n v="0.26287500000000003"/>
    <n v="6.4120000000000002E-3"/>
    <s v="5"/>
    <s v="scale_mpi_epyc_job_12128.out "/>
    <s v="scale_mpi_epyc_epyc005_2023-06-13_02-00-42.csv "/>
    <s v="i 10000 0 0 1 42"/>
    <n v="0"/>
    <n v="0"/>
    <n v="0"/>
    <n v="0"/>
    <x v="0"/>
  </r>
  <r>
    <x v="0"/>
    <x v="0"/>
    <n v="0"/>
    <x v="0"/>
    <x v="42"/>
    <n v="1"/>
    <n v="1.5213220000000001"/>
    <n v="0.11358600000000001"/>
    <n v="0.22283700000000001"/>
    <n v="5.306E-3"/>
    <s v="5"/>
    <s v="scale_mpi_epyc_job_12128.out "/>
    <s v="scale_mpi_epyc_epyc005_2023-06-13_02-00-42.csv "/>
    <s v="i 10000 0 0 1 43"/>
    <n v="0"/>
    <n v="0"/>
    <n v="0"/>
    <n v="0"/>
    <x v="0"/>
  </r>
  <r>
    <x v="0"/>
    <x v="0"/>
    <n v="0"/>
    <x v="0"/>
    <x v="43"/>
    <n v="1"/>
    <n v="1.6223879999999999"/>
    <n v="0.11068500000000001"/>
    <n v="0.29173399999999999"/>
    <n v="6.7850000000000002E-3"/>
    <s v="5"/>
    <s v="scale_mpi_epyc_job_12128.out "/>
    <s v="scale_mpi_epyc_epyc005_2023-06-13_02-00-42.csv "/>
    <s v="i 10000 0 0 1 44"/>
    <n v="0"/>
    <n v="0"/>
    <n v="0"/>
    <n v="0"/>
    <x v="0"/>
  </r>
  <r>
    <x v="0"/>
    <x v="0"/>
    <n v="0"/>
    <x v="0"/>
    <x v="44"/>
    <n v="1"/>
    <n v="1.532707"/>
    <n v="0.11990199999999999"/>
    <n v="0.36885600000000002"/>
    <n v="8.3829999999999998E-3"/>
    <s v="5"/>
    <s v="scale_mpi_epyc_job_12128.out "/>
    <s v="scale_mpi_epyc_epyc005_2023-06-13_02-00-42.csv "/>
    <s v="i 10000 0 0 1 45"/>
    <n v="0"/>
    <n v="0"/>
    <n v="0"/>
    <n v="0"/>
    <x v="0"/>
  </r>
  <r>
    <x v="0"/>
    <x v="0"/>
    <n v="0"/>
    <x v="0"/>
    <x v="45"/>
    <n v="1"/>
    <n v="1.714666"/>
    <n v="0.115522"/>
    <n v="0.31768600000000002"/>
    <n v="7.0600000000000003E-3"/>
    <s v="5"/>
    <s v="scale_mpi_epyc_job_12128.out "/>
    <s v="scale_mpi_epyc_epyc005_2023-06-13_02-00-42.csv "/>
    <s v="i 10000 0 0 1 46"/>
    <n v="0"/>
    <n v="0"/>
    <n v="0"/>
    <n v="0"/>
    <x v="0"/>
  </r>
  <r>
    <x v="0"/>
    <x v="0"/>
    <n v="0"/>
    <x v="0"/>
    <x v="46"/>
    <n v="1"/>
    <n v="1.7466429999999999"/>
    <n v="0.114524"/>
    <n v="0.29196800000000001"/>
    <n v="6.3470000000000002E-3"/>
    <s v="5"/>
    <s v="scale_mpi_epyc_job_12128.out "/>
    <s v="scale_mpi_epyc_epyc005_2023-06-13_02-00-42.csv "/>
    <s v="i 10000 0 0 1 47"/>
    <n v="0"/>
    <n v="0"/>
    <n v="0"/>
    <n v="0"/>
    <x v="0"/>
  </r>
  <r>
    <x v="0"/>
    <x v="0"/>
    <n v="0"/>
    <x v="0"/>
    <x v="47"/>
    <n v="1"/>
    <n v="1.6633359999999999"/>
    <n v="0.12922500000000001"/>
    <n v="0.30230899999999999"/>
    <n v="6.4320000000000002E-3"/>
    <s v="5"/>
    <s v="scale_mpi_epyc_job_12128.out "/>
    <s v="scale_mpi_epyc_epyc005_2023-06-13_02-00-42.csv "/>
    <s v="i 10000 0 0 1 48"/>
    <n v="0"/>
    <n v="0"/>
    <n v="0"/>
    <n v="0"/>
    <x v="0"/>
  </r>
  <r>
    <x v="0"/>
    <x v="0"/>
    <n v="0"/>
    <x v="0"/>
    <x v="48"/>
    <n v="1"/>
    <n v="1.842371"/>
    <n v="0.117285"/>
    <n v="0.29664400000000002"/>
    <n v="6.1799999999999997E-3"/>
    <s v="5"/>
    <s v="scale_mpi_epyc_job_12128.out "/>
    <s v="scale_mpi_epyc_epyc005_2023-06-13_02-00-42.csv "/>
    <s v="i 10000 0 0 1 49"/>
    <n v="0"/>
    <n v="0"/>
    <n v="0"/>
    <n v="0"/>
    <x v="0"/>
  </r>
  <r>
    <x v="0"/>
    <x v="0"/>
    <n v="0"/>
    <x v="0"/>
    <x v="49"/>
    <n v="1"/>
    <n v="1.876028"/>
    <n v="0.15584000000000001"/>
    <n v="0.31415700000000002"/>
    <n v="6.411E-3"/>
    <s v="5"/>
    <s v="scale_mpi_epyc_job_12128.out "/>
    <s v="scale_mpi_epyc_epyc005_2023-06-13_02-00-42.csv "/>
    <s v="i 10000 0 0 1 50"/>
    <n v="0"/>
    <n v="0"/>
    <n v="0"/>
    <n v="0"/>
    <x v="0"/>
  </r>
  <r>
    <x v="0"/>
    <x v="0"/>
    <n v="0"/>
    <x v="0"/>
    <x v="50"/>
    <n v="1"/>
    <n v="1.840811"/>
    <n v="0.11142199999999999"/>
    <n v="0.31040600000000002"/>
    <n v="6.208E-3"/>
    <s v="5"/>
    <s v="scale_mpi_epyc_job_12128.out "/>
    <s v="scale_mpi_epyc_epyc005_2023-06-13_02-00-42.csv "/>
    <s v="i 10000 0 0 1 51"/>
    <n v="0"/>
    <n v="0"/>
    <n v="0"/>
    <n v="0"/>
    <x v="0"/>
  </r>
  <r>
    <x v="0"/>
    <x v="0"/>
    <n v="0"/>
    <x v="0"/>
    <x v="51"/>
    <n v="1"/>
    <n v="1.8996679999999999"/>
    <n v="0.120741"/>
    <n v="0.30879800000000002"/>
    <n v="6.0549999999999996E-3"/>
    <s v="5"/>
    <s v="scale_mpi_epyc_job_12128.out "/>
    <s v="scale_mpi_epyc_epyc005_2023-06-13_02-00-42.csv "/>
    <s v="i 10000 0 0 1 52"/>
    <n v="0"/>
    <n v="0"/>
    <n v="0"/>
    <n v="0"/>
    <x v="0"/>
  </r>
  <r>
    <x v="0"/>
    <x v="0"/>
    <n v="0"/>
    <x v="0"/>
    <x v="52"/>
    <n v="1"/>
    <n v="1.7195499999999999"/>
    <n v="0.120445"/>
    <n v="0.39956799999999998"/>
    <n v="7.6839999999999999E-3"/>
    <s v="5"/>
    <s v="scale_mpi_epyc_job_12128.out "/>
    <s v="scale_mpi_epyc_epyc005_2023-06-13_02-00-42.csv "/>
    <s v="i 10000 0 0 1 53"/>
    <n v="0"/>
    <n v="0"/>
    <n v="0"/>
    <n v="0"/>
    <x v="0"/>
  </r>
  <r>
    <x v="0"/>
    <x v="0"/>
    <n v="0"/>
    <x v="0"/>
    <x v="53"/>
    <n v="1"/>
    <n v="1.939163"/>
    <n v="0.120226"/>
    <n v="0.35765799999999998"/>
    <n v="6.7479999999999997E-3"/>
    <s v="5"/>
    <s v="scale_mpi_epyc_job_12128.out "/>
    <s v="scale_mpi_epyc_epyc005_2023-06-13_02-00-42.csv "/>
    <s v="i 10000 0 0 1 54"/>
    <n v="0"/>
    <n v="0"/>
    <n v="0"/>
    <n v="0"/>
    <x v="0"/>
  </r>
  <r>
    <x v="0"/>
    <x v="0"/>
    <n v="0"/>
    <x v="0"/>
    <x v="54"/>
    <n v="1"/>
    <n v="1.894252"/>
    <n v="0.121902"/>
    <n v="0.37854599999999999"/>
    <n v="7.0099999999999997E-3"/>
    <s v="5"/>
    <s v="scale_mpi_epyc_job_12128.out "/>
    <s v="scale_mpi_epyc_epyc005_2023-06-13_02-00-42.csv "/>
    <s v="i 10000 0 0 1 55"/>
    <n v="0"/>
    <n v="0"/>
    <n v="0"/>
    <n v="0"/>
    <x v="0"/>
  </r>
  <r>
    <x v="0"/>
    <x v="0"/>
    <n v="0"/>
    <x v="0"/>
    <x v="55"/>
    <n v="1"/>
    <n v="1.7483489999999999"/>
    <n v="0.118454"/>
    <n v="0.41428300000000001"/>
    <n v="7.5319999999999996E-3"/>
    <s v="5"/>
    <s v="scale_mpi_epyc_job_12128.out "/>
    <s v="scale_mpi_epyc_epyc005_2023-06-13_02-00-42.csv "/>
    <s v="i 10000 0 0 1 56"/>
    <n v="0"/>
    <n v="0"/>
    <n v="0"/>
    <n v="0"/>
    <x v="0"/>
  </r>
  <r>
    <x v="0"/>
    <x v="0"/>
    <n v="0"/>
    <x v="0"/>
    <x v="56"/>
    <n v="1"/>
    <n v="1.765517"/>
    <n v="0.12056799999999999"/>
    <n v="0.43237100000000001"/>
    <n v="7.7210000000000004E-3"/>
    <s v="5"/>
    <s v="scale_mpi_epyc_job_12128.out "/>
    <s v="scale_mpi_epyc_epyc005_2023-06-13_02-00-42.csv "/>
    <s v="i 10000 0 0 1 57"/>
    <n v="0"/>
    <n v="0"/>
    <n v="0"/>
    <n v="0"/>
    <x v="0"/>
  </r>
  <r>
    <x v="0"/>
    <x v="0"/>
    <n v="0"/>
    <x v="0"/>
    <x v="57"/>
    <n v="1"/>
    <n v="1.4747380000000001"/>
    <n v="0.11143500000000001"/>
    <n v="0.112635"/>
    <n v="1.9759999999999999E-3"/>
    <s v="5"/>
    <s v="scale_mpi_epyc_job_12128.out "/>
    <s v="scale_mpi_epyc_epyc005_2023-06-13_02-00-42.csv "/>
    <s v="i 10000 0 0 1 58"/>
    <n v="0"/>
    <n v="0"/>
    <n v="0"/>
    <n v="0"/>
    <x v="0"/>
  </r>
  <r>
    <x v="0"/>
    <x v="0"/>
    <n v="0"/>
    <x v="0"/>
    <x v="58"/>
    <n v="1"/>
    <n v="1.557323"/>
    <n v="0.12064900000000001"/>
    <n v="2.7279249999999999"/>
    <n v="4.7032999999999998E-2"/>
    <s v="5"/>
    <s v="scale_mpi_epyc_job_12128.out "/>
    <s v="scale_mpi_epyc_epyc005_2023-06-13_02-00-42.csv "/>
    <s v="i 10000 0 0 1 59"/>
    <n v="0"/>
    <n v="0"/>
    <n v="0"/>
    <n v="0"/>
    <x v="0"/>
  </r>
  <r>
    <x v="0"/>
    <x v="0"/>
    <n v="0"/>
    <x v="0"/>
    <x v="59"/>
    <n v="1"/>
    <n v="1.3968529999999999"/>
    <n v="0.113512"/>
    <n v="0.102951"/>
    <n v="1.745E-3"/>
    <s v="5"/>
    <s v="scale_mpi_epyc_job_12128.out "/>
    <s v="scale_mpi_epyc_epyc005_2023-06-13_02-00-42.csv "/>
    <s v="i 10000 0 0 1 60"/>
    <n v="0"/>
    <n v="0"/>
    <n v="0"/>
    <n v="0"/>
    <x v="0"/>
  </r>
  <r>
    <x v="0"/>
    <x v="0"/>
    <n v="0"/>
    <x v="0"/>
    <x v="60"/>
    <n v="1"/>
    <n v="1.455409"/>
    <n v="0.112482"/>
    <n v="1.005657"/>
    <n v="1.6761000000000002E-2"/>
    <s v="5"/>
    <s v="scale_mpi_epyc_job_12128.out "/>
    <s v="scale_mpi_epyc_epyc005_2023-06-13_02-00-42.csv "/>
    <s v="i 10000 0 0 1 61"/>
    <n v="0"/>
    <n v="0"/>
    <n v="0"/>
    <n v="0"/>
    <x v="0"/>
  </r>
  <r>
    <x v="0"/>
    <x v="0"/>
    <n v="0"/>
    <x v="0"/>
    <x v="61"/>
    <n v="1"/>
    <n v="1.393413"/>
    <n v="0.12048"/>
    <n v="0.13442699999999999"/>
    <n v="2.2039999999999998E-3"/>
    <s v="5"/>
    <s v="scale_mpi_epyc_job_12128.out "/>
    <s v="scale_mpi_epyc_epyc005_2023-06-13_02-00-42.csv "/>
    <s v="i 10000 0 0 1 62"/>
    <n v="0"/>
    <n v="0"/>
    <n v="0"/>
    <n v="0"/>
    <x v="0"/>
  </r>
  <r>
    <x v="0"/>
    <x v="0"/>
    <n v="0"/>
    <x v="0"/>
    <x v="62"/>
    <n v="1"/>
    <n v="1.3890009999999999"/>
    <n v="0.11738"/>
    <n v="0.14752899999999999"/>
    <n v="2.3800000000000002E-3"/>
    <s v="5"/>
    <s v="scale_mpi_epyc_job_12128.out "/>
    <s v="scale_mpi_epyc_epyc005_2023-06-13_02-00-42.csv "/>
    <s v="i 10000 0 0 1 63"/>
    <n v="0"/>
    <n v="0"/>
    <n v="0"/>
    <n v="0"/>
    <x v="0"/>
  </r>
  <r>
    <x v="0"/>
    <x v="0"/>
    <n v="0"/>
    <x v="0"/>
    <x v="63"/>
    <n v="1"/>
    <n v="1.4102189999999999"/>
    <n v="0.117782"/>
    <n v="0.120472"/>
    <n v="1.9120000000000001E-3"/>
    <s v="5"/>
    <s v="scale_mpi_epyc_job_12128.out "/>
    <s v="scale_mpi_epyc_epyc005_2023-06-13_02-00-42.csv "/>
    <s v="i 10000 0 0 1 64"/>
    <n v="0"/>
    <n v="0"/>
    <n v="0"/>
    <n v="0"/>
    <x v="0"/>
  </r>
  <r>
    <x v="0"/>
    <x v="1"/>
    <n v="0"/>
    <x v="0"/>
    <x v="0"/>
    <n v="1"/>
    <n v="1.05985"/>
    <n v="2.5439999999999998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491360000000001"/>
    <n v="3.2039999999999998E-3"/>
    <n v="1.441E-3"/>
    <n v="1.441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576410000000001"/>
    <n v="2.7850000000000001E-3"/>
    <n v="1.395E-3"/>
    <n v="6.9800000000000005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2562"/>
    <n v="3.4129999999999998E-3"/>
    <n v="3.2060000000000001E-3"/>
    <n v="1.0690000000000001E-3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55401"/>
    <n v="3.2829999999999999E-3"/>
    <n v="4.0679999999999996E-3"/>
    <n v="1.0169999999999999E-3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885959999999999"/>
    <n v="3.8860000000000001E-3"/>
    <n v="3.7130000000000002E-3"/>
    <n v="7.4299999999999995E-4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74986"/>
    <n v="4.0020000000000003E-3"/>
    <n v="9.1859999999999997E-3"/>
    <n v="1.531E-3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960650000000001"/>
    <n v="4.4159999999999998E-3"/>
    <n v="1.0297000000000001E-2"/>
    <n v="1.4710000000000001E-3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91181"/>
    <n v="5.1409999999999997E-3"/>
    <n v="1.031E-2"/>
    <n v="1.289E-3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0898559999999999"/>
    <n v="5.1539999999999997E-3"/>
    <n v="9.7949999999999999E-3"/>
    <n v="1.088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123270000000001"/>
    <n v="5.1749999999999999E-3"/>
    <n v="1.0451999999999999E-2"/>
    <n v="1.0449999999999999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144829999999999"/>
    <n v="5.7739999999999996E-3"/>
    <n v="1.8848E-2"/>
    <n v="1.7129999999999999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381540000000001"/>
    <n v="6.267E-3"/>
    <n v="2.4684999999999999E-2"/>
    <n v="2.0569999999999998E-3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197250000000001"/>
    <n v="6.1929999999999997E-3"/>
    <n v="3.5864E-2"/>
    <n v="2.7590000000000002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429499999999999"/>
    <n v="7.6270000000000001E-3"/>
    <n v="3.0530000000000002E-2"/>
    <n v="2.1810000000000002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561140000000001"/>
    <n v="9.7820000000000008E-3"/>
    <n v="4.6991999999999999E-2"/>
    <n v="3.1329999999999999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58115"/>
    <n v="7.1399999999999996E-3"/>
    <n v="4.0969999999999999E-2"/>
    <n v="2.5609999999999999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73387"/>
    <n v="1.0113E-2"/>
    <n v="4.4040000000000003E-2"/>
    <n v="2.591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691800000000001"/>
    <n v="1.2295E-2"/>
    <n v="4.8936E-2"/>
    <n v="2.7190000000000001E-3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714709999999999"/>
    <n v="9.4439999999999993E-3"/>
    <n v="5.3612E-2"/>
    <n v="2.8219999999999999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1824170000000001"/>
    <n v="7.5830000000000003E-3"/>
    <n v="5.8770000000000003E-2"/>
    <n v="2.9390000000000002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204521"/>
    <n v="8.659E-3"/>
    <n v="3.5798999999999997E-2"/>
    <n v="1.7049999999999999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2218230000000001"/>
    <n v="1.0477E-2"/>
    <n v="7.2814000000000004E-2"/>
    <n v="3.31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2661"/>
    <n v="1.2704E-2"/>
    <n v="8.2686999999999997E-2"/>
    <n v="3.5950000000000001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2090270000000001"/>
    <n v="7.7380000000000001E-3"/>
    <n v="7.9255999999999993E-2"/>
    <n v="3.3019999999999998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502880000000001"/>
    <n v="1.3302E-2"/>
    <n v="8.6168999999999996E-2"/>
    <n v="3.447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21014"/>
    <n v="1.2263E-2"/>
    <n v="9.4190999999999997E-2"/>
    <n v="3.6229999999999999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953440000000001"/>
    <n v="1.0347E-2"/>
    <n v="0.10244499999999999"/>
    <n v="3.7940000000000001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98036"/>
    <n v="1.1534000000000001E-2"/>
    <n v="0.100575"/>
    <n v="3.5920000000000001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309744"/>
    <n v="9.221E-3"/>
    <n v="0.110543"/>
    <n v="3.8119999999999999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21042"/>
    <n v="1.5459000000000001E-2"/>
    <n v="0.122396"/>
    <n v="4.0800000000000003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3650059999999999"/>
    <n v="1.0884E-2"/>
    <n v="6.5419000000000005E-2"/>
    <n v="2.1099999999999999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341669"/>
    <n v="1.9189999999999999E-2"/>
    <n v="0.14269999999999999"/>
    <n v="4.4590000000000003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3894070000000001"/>
    <n v="1.8959E-2"/>
    <n v="0.14646400000000001"/>
    <n v="4.4380000000000001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286745"/>
    <n v="2.1954999999999999E-2"/>
    <n v="0.1608"/>
    <n v="4.7289999999999997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000849999999999"/>
    <n v="1.4592000000000001E-2"/>
    <n v="0.15242700000000001"/>
    <n v="4.3550000000000004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4333070000000001"/>
    <n v="1.8214999999999999E-2"/>
    <n v="0.17360999999999999"/>
    <n v="4.8219999999999999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3387549999999999"/>
    <n v="1.1730000000000001E-2"/>
    <n v="0.17960799999999999"/>
    <n v="4.8539999999999998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3753709999999999"/>
    <n v="1.0289E-2"/>
    <n v="0.10616200000000001"/>
    <n v="2.794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356927"/>
    <n v="1.0619E-2"/>
    <n v="0.20360800000000001"/>
    <n v="5.2209999999999999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1.537995"/>
    <n v="1.3712E-2"/>
    <n v="0.22664799999999999"/>
    <n v="5.666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1.5862879999999999"/>
    <n v="1.6652E-2"/>
    <n v="0.23483299999999999"/>
    <n v="5.7279999999999996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4032249999999999"/>
    <n v="2.1196E-2"/>
    <n v="0.230964"/>
    <n v="5.4990000000000004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1.385427"/>
    <n v="1.9109999999999999E-2"/>
    <n v="0.24578800000000001"/>
    <n v="5.7159999999999997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5902780000000001"/>
    <n v="2.1992999999999999E-2"/>
    <n v="0.25844699999999998"/>
    <n v="5.8739999999999999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1.4914940000000001"/>
    <n v="1.3266999999999999E-2"/>
    <n v="0.293827"/>
    <n v="6.5290000000000001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1.436823"/>
    <n v="1.9512999999999999E-2"/>
    <n v="0.25668200000000002"/>
    <n v="5.5799999999999999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7046209999999999"/>
    <n v="2.1564E-2"/>
    <n v="0.272283"/>
    <n v="5.7930000000000004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1.703131"/>
    <n v="2.4170000000000001E-2"/>
    <n v="0.30630600000000002"/>
    <n v="6.3810000000000004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1.518575"/>
    <n v="2.8348999999999999E-2"/>
    <n v="0.319938"/>
    <n v="6.5290000000000001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77932"/>
    <n v="2.1773000000000001E-2"/>
    <n v="0.33060899999999999"/>
    <n v="6.6119999999999998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1.573977"/>
    <n v="1.6759E-2"/>
    <n v="0.33999000000000001"/>
    <n v="6.6660000000000001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7405280000000001"/>
    <n v="2.2308000000000001E-2"/>
    <n v="0.341115"/>
    <n v="6.5599999999999999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8004640000000001"/>
    <n v="1.3252999999999999E-2"/>
    <n v="0.38206000000000001"/>
    <n v="7.2090000000000001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6218300000000001"/>
    <n v="1.8848E-2"/>
    <n v="0.35350700000000002"/>
    <n v="6.5459999999999997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938655"/>
    <n v="2.6779000000000001E-2"/>
    <n v="0.37496299999999999"/>
    <n v="6.8180000000000003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1.898077"/>
    <n v="1.5932000000000002E-2"/>
    <n v="0.43562400000000001"/>
    <n v="7.7790000000000003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377039999999999"/>
    <n v="1.4414E-2"/>
    <n v="0.37467400000000001"/>
    <n v="6.5729999999999998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257349"/>
    <n v="1.6480000000000002E-2"/>
    <n v="0.48194799999999999"/>
    <n v="8.3090000000000004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3367690000000001"/>
    <n v="1.8259999999999998E-2"/>
    <n v="0.414076"/>
    <n v="7.0179999999999999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793939999999999"/>
    <n v="1.8794999999999999E-2"/>
    <n v="0.41433300000000001"/>
    <n v="6.9059999999999998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2746869999999999"/>
    <n v="1.8529E-2"/>
    <n v="0.43276599999999998"/>
    <n v="7.0949999999999997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8122"/>
    <n v="1.8107000000000002E-2"/>
    <n v="0.449291"/>
    <n v="7.247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3268869999999999"/>
    <n v="1.9983999999999998E-2"/>
    <n v="0.47824499999999998"/>
    <n v="7.5909999999999997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33617"/>
    <n v="3.859E-3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356300000000001"/>
    <n v="1.5920000000000001E-3"/>
    <n v="8.9800000000000004E-4"/>
    <n v="8.9800000000000004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585279999999999"/>
    <n v="1.256E-3"/>
    <n v="1.078E-3"/>
    <n v="5.3899999999999998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412220000000001"/>
    <n v="2.065E-3"/>
    <n v="3.4169999999999999E-3"/>
    <n v="1.139E-3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479499999999999"/>
    <n v="2.7820000000000002E-3"/>
    <n v="4.8459999999999996E-3"/>
    <n v="1.2110000000000001E-3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55599"/>
    <n v="2.8869999999999998E-3"/>
    <n v="6.9740000000000002E-3"/>
    <n v="1.395E-3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80902"/>
    <n v="2.4610000000000001E-3"/>
    <n v="8.6630000000000006E-3"/>
    <n v="1.444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884780000000001"/>
    <n v="4.2579999999999996E-3"/>
    <n v="9.018E-3"/>
    <n v="1.2880000000000001E-3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907370000000001"/>
    <n v="3.571E-3"/>
    <n v="1.3199000000000001E-2"/>
    <n v="1.65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096544"/>
    <n v="3.9259999999999998E-3"/>
    <n v="1.4704E-2"/>
    <n v="1.634E-3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094314"/>
    <n v="4.2550000000000001E-3"/>
    <n v="1.8377999999999999E-2"/>
    <n v="1.838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0963130000000001"/>
    <n v="4.9410000000000001E-3"/>
    <n v="2.3456999999999999E-2"/>
    <n v="2.1320000000000002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0858140000000001"/>
    <n v="6.0179999999999999E-3"/>
    <n v="2.6453999999999998E-2"/>
    <n v="2.2049999999999999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375459999999999"/>
    <n v="6.783E-3"/>
    <n v="3.2058999999999997E-2"/>
    <n v="2.4659999999999999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60056"/>
    <n v="1.4128E-2"/>
    <n v="4.6811999999999999E-2"/>
    <n v="3.3440000000000002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460969999999999"/>
    <n v="4.1079999999999997E-3"/>
    <n v="1.6327000000000001E-2"/>
    <n v="1.088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557059999999999"/>
    <n v="8.6079999999999993E-3"/>
    <n v="3.8108000000000003E-2"/>
    <n v="2.382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691210000000001"/>
    <n v="6.8370000000000002E-3"/>
    <n v="4.2375000000000003E-2"/>
    <n v="2.493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689160000000001"/>
    <n v="8.4270000000000005E-3"/>
    <n v="4.8131E-2"/>
    <n v="2.6740000000000002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194493"/>
    <n v="7.6839999999999999E-3"/>
    <n v="2.7803000000000001E-2"/>
    <n v="1.4630000000000001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1880630000000001"/>
    <n v="9.1389999999999996E-3"/>
    <n v="5.4896E-2"/>
    <n v="2.745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184428"/>
    <n v="7.7260000000000002E-3"/>
    <n v="6.0558000000000001E-2"/>
    <n v="2.8839999999999998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084889999999999"/>
    <n v="7.7289999999999998E-3"/>
    <n v="6.7845000000000003E-2"/>
    <n v="3.0839999999999999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232719999999999"/>
    <n v="1.0965000000000001E-2"/>
    <n v="7.0224999999999996E-2"/>
    <n v="3.0530000000000002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2160040000000001"/>
    <n v="9.5259999999999997E-3"/>
    <n v="8.7240999999999999E-2"/>
    <n v="3.6350000000000002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47933"/>
    <n v="7.3099999999999997E-3"/>
    <n v="4.6261999999999998E-2"/>
    <n v="1.8500000000000001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341770000000001"/>
    <n v="7.5909999999999997E-3"/>
    <n v="9.3864000000000003E-2"/>
    <n v="3.6099999999999999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15055"/>
    <n v="1.1361E-2"/>
    <n v="0.10222299999999999"/>
    <n v="3.7859999999999999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306845"/>
    <n v="7.3740000000000003E-3"/>
    <n v="6.5725000000000006E-2"/>
    <n v="2.3470000000000001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2467520000000001"/>
    <n v="9.6589999999999992E-3"/>
    <n v="0.12239700000000001"/>
    <n v="4.2209999999999999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3198589999999999"/>
    <n v="1.2907999999999999E-2"/>
    <n v="0.11730599999999999"/>
    <n v="3.9100000000000003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304305"/>
    <n v="9.5219999999999992E-3"/>
    <n v="0.13799800000000001"/>
    <n v="4.4520000000000002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3627359999999999"/>
    <n v="1.2187999999999999E-2"/>
    <n v="0.12840799999999999"/>
    <n v="4.0130000000000001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3643400000000001"/>
    <n v="9.5259999999999997E-3"/>
    <n v="8.0232999999999999E-2"/>
    <n v="2.431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272891"/>
    <n v="8.8520000000000005E-3"/>
    <n v="9.1078999999999993E-2"/>
    <n v="2.679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426803"/>
    <n v="1.1809E-2"/>
    <n v="8.2463999999999996E-2"/>
    <n v="2.356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3017890000000001"/>
    <n v="8.7100000000000007E-3"/>
    <n v="8.2469000000000001E-2"/>
    <n v="2.2910000000000001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394174"/>
    <n v="1.4754E-2"/>
    <n v="0.18033099999999999"/>
    <n v="4.8739999999999999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4359930000000001"/>
    <n v="1.1525000000000001E-2"/>
    <n v="0.19733899999999999"/>
    <n v="5.1929999999999997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4174770000000001"/>
    <n v="1.107E-2"/>
    <n v="0.19145000000000001"/>
    <n v="4.9090000000000002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532008"/>
    <n v="1.103E-2"/>
    <n v="0.242448"/>
    <n v="6.0610000000000004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3578380000000001"/>
    <n v="1.5174999999999999E-2"/>
    <n v="0.21429300000000001"/>
    <n v="5.2269999999999999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367113"/>
    <n v="1.4978E-2"/>
    <n v="0.13089500000000001"/>
    <n v="3.117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4140250000000001"/>
    <n v="1.8758E-2"/>
    <n v="0.235208"/>
    <n v="5.47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5849359999999999"/>
    <n v="1.9356000000000002E-2"/>
    <n v="0.24617600000000001"/>
    <n v="5.5950000000000001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23389"/>
    <n v="1.8742000000000002E-2"/>
    <n v="0.26758999999999999"/>
    <n v="5.9459999999999999E-3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639996"/>
    <n v="1.2368000000000001E-2"/>
    <n v="0.22608500000000001"/>
    <n v="4.9150000000000001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7129099999999999"/>
    <n v="1.9507E-2"/>
    <n v="0.28769600000000001"/>
    <n v="6.1209999999999997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5252159999999999"/>
    <n v="1.0673999999999999E-2"/>
    <n v="0.29671999999999998"/>
    <n v="6.182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5027360000000001"/>
    <n v="1.2145E-2"/>
    <n v="0.21496399999999999"/>
    <n v="4.3870000000000003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6078349999999999"/>
    <n v="2.0757999999999999E-2"/>
    <n v="0.32421699999999998"/>
    <n v="6.4840000000000002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556819"/>
    <n v="1.7412E-2"/>
    <n v="0.33095999999999998"/>
    <n v="6.489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7829759999999999"/>
    <n v="1.8516999999999999E-2"/>
    <n v="0.36403799999999997"/>
    <n v="7.0010000000000003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5563419999999999"/>
    <n v="2.1323999999999999E-2"/>
    <n v="0.36259400000000003"/>
    <n v="6.8409999999999999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613864"/>
    <n v="1.6077999999999999E-2"/>
    <n v="0.199493"/>
    <n v="3.6939999999999998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561958"/>
    <n v="1.8988000000000001E-2"/>
    <n v="0.39553300000000002"/>
    <n v="7.1919999999999996E-3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61982"/>
    <n v="1.4671E-2"/>
    <n v="0.41786899999999999"/>
    <n v="7.4619999999999999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321610000000001"/>
    <n v="1.4522E-2"/>
    <n v="0.41508400000000001"/>
    <n v="7.2820000000000003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281112"/>
    <n v="1.8044000000000001E-2"/>
    <n v="0.39698299999999997"/>
    <n v="6.8450000000000004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3346929999999999"/>
    <n v="1.9134000000000002E-2"/>
    <n v="0.40622799999999998"/>
    <n v="6.8849999999999996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2572890000000001"/>
    <n v="2.1812999999999999E-2"/>
    <n v="0.41503499999999999"/>
    <n v="6.9170000000000004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2657210000000001"/>
    <n v="2.3061999999999999E-2"/>
    <n v="0.46021099999999998"/>
    <n v="7.5440000000000004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3600190000000001"/>
    <n v="2.7168000000000001E-2"/>
    <n v="0.49178300000000003"/>
    <n v="7.9319999999999998E-3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2910029999999999"/>
    <n v="2.7257E-2"/>
    <n v="0.50616499999999998"/>
    <n v="8.0339999999999995E-3"/>
    <s v="5"/>
    <s v="scale_mpi_epyc_job_12128.out "/>
    <s v="scale_mpi_epyc_epyc005_2023-06-13_02-00-42.csv "/>
    <s v="i 100 0 0 1 64"/>
    <e v="#N/A"/>
    <e v="#N/A"/>
    <e v="#N/A"/>
    <e v="#N/A"/>
    <x v="1"/>
  </r>
  <r>
    <x v="1"/>
    <x v="0"/>
    <n v="100"/>
    <x v="1"/>
    <x v="0"/>
    <n v="1"/>
    <n v="187.42533599999999"/>
    <n v="1.1020380000000001"/>
    <n v="0"/>
    <n v="0"/>
    <s v="6"/>
    <s v="scale_mpi_epyc_job_12129.out "/>
    <s v="scale_mpi_epyc_epyc006_2023-06-13_02-01-02.csv "/>
    <s v="e1 10000 100 100000 1 1"/>
    <n v="186.70297818181817"/>
    <n v="0.45532179517951776"/>
    <n v="185.79233459145914"/>
    <n v="187.6136217721772"/>
    <x v="2"/>
  </r>
  <r>
    <x v="1"/>
    <x v="0"/>
    <n v="100"/>
    <x v="1"/>
    <x v="1"/>
    <n v="1"/>
    <n v="93.265465000000006"/>
    <n v="0.98140300000000003"/>
    <n v="0.62882700000000002"/>
    <n v="0.62882700000000002"/>
    <s v="6"/>
    <s v="scale_mpi_epyc_job_12129.out "/>
    <s v="scale_mpi_epyc_epyc006_2023-06-13_02-01-02.csv "/>
    <s v="e1 10000 100 100000 1 2"/>
    <n v="93.358230181818186"/>
    <n v="1.2779314658038963"/>
    <n v="90.802367250210395"/>
    <n v="95.914093113425977"/>
    <x v="2"/>
  </r>
  <r>
    <x v="1"/>
    <x v="0"/>
    <n v="100"/>
    <x v="1"/>
    <x v="2"/>
    <n v="1"/>
    <n v="61.315308999999999"/>
    <n v="0.252307"/>
    <n v="0.26991999999999999"/>
    <n v="0.13496"/>
    <s v="6"/>
    <s v="scale_mpi_epyc_job_12129.out "/>
    <s v="scale_mpi_epyc_epyc006_2023-06-13_02-01-02.csv "/>
    <s v="e1 10000 100 100000 1 3"/>
    <n v="61.60287390909091"/>
    <n v="0.58566605859746601"/>
    <n v="60.431541791895981"/>
    <n v="62.774206026285839"/>
    <x v="2"/>
  </r>
  <r>
    <x v="1"/>
    <x v="0"/>
    <n v="100"/>
    <x v="1"/>
    <x v="3"/>
    <n v="1"/>
    <n v="46.226154000000001"/>
    <n v="0.27223700000000001"/>
    <n v="0.46553299999999997"/>
    <n v="0.15517800000000001"/>
    <s v="6"/>
    <s v="scale_mpi_epyc_job_12129.out "/>
    <s v="scale_mpi_epyc_epyc006_2023-06-13_02-01-02.csv "/>
    <s v="e1 10000 100 100000 1 4"/>
    <n v="47.764747636363637"/>
    <n v="3.3791517289707906"/>
    <n v="41.006444178422058"/>
    <n v="54.523051094305217"/>
    <x v="2"/>
  </r>
  <r>
    <x v="1"/>
    <x v="0"/>
    <n v="100"/>
    <x v="1"/>
    <x v="4"/>
    <n v="1"/>
    <n v="37.254821"/>
    <n v="0.34481099999999998"/>
    <n v="0.81292600000000004"/>
    <n v="0.20323099999999999"/>
    <s v="6"/>
    <s v="scale_mpi_epyc_job_12129.out "/>
    <s v="scale_mpi_epyc_epyc006_2023-06-13_02-01-02.csv "/>
    <s v="e1 10000 100 100000 1 5"/>
    <n v="37.228402090909093"/>
    <n v="0.28987238845378277"/>
    <n v="36.648657314001525"/>
    <n v="37.80814686781666"/>
    <x v="2"/>
  </r>
  <r>
    <x v="1"/>
    <x v="0"/>
    <n v="100"/>
    <x v="1"/>
    <x v="5"/>
    <n v="1"/>
    <n v="32.044522999999998"/>
    <n v="1.162701"/>
    <n v="0.620529"/>
    <n v="0.12410599999999999"/>
    <s v="6"/>
    <s v="scale_mpi_epyc_job_12129.out "/>
    <s v="scale_mpi_epyc_epyc006_2023-06-13_02-01-02.csv "/>
    <s v="e1 10000 100 100000 1 6"/>
    <n v="31.10145390909091"/>
    <n v="0.31760202715984842"/>
    <n v="30.466249854771213"/>
    <n v="31.736657963410607"/>
    <x v="0"/>
  </r>
  <r>
    <x v="1"/>
    <x v="0"/>
    <n v="100"/>
    <x v="1"/>
    <x v="6"/>
    <n v="1"/>
    <n v="27.097003000000001"/>
    <n v="0.49492000000000003"/>
    <n v="1.067482"/>
    <n v="0.17791399999999999"/>
    <s v="6"/>
    <s v="scale_mpi_epyc_job_12129.out "/>
    <s v="scale_mpi_epyc_epyc006_2023-06-13_02-01-02.csv "/>
    <s v="e1 10000 100 100000 1 7"/>
    <n v="26.99956781818182"/>
    <n v="0.58991741324496838"/>
    <n v="25.819732991691883"/>
    <n v="28.179402644671757"/>
    <x v="2"/>
  </r>
  <r>
    <x v="1"/>
    <x v="0"/>
    <n v="100"/>
    <x v="1"/>
    <x v="7"/>
    <n v="1"/>
    <n v="23.536975999999999"/>
    <n v="0.24086099999999999"/>
    <n v="0.84063299999999996"/>
    <n v="0.12009"/>
    <s v="6"/>
    <s v="scale_mpi_epyc_job_12129.out "/>
    <s v="scale_mpi_epyc_epyc006_2023-06-13_02-01-02.csv "/>
    <s v="e1 10000 100 100000 1 8"/>
    <n v="23.857052599999999"/>
    <n v="1.0042384641038213"/>
    <n v="21.848575671792357"/>
    <n v="25.865529528207642"/>
    <x v="2"/>
  </r>
  <r>
    <x v="1"/>
    <x v="0"/>
    <n v="100"/>
    <x v="1"/>
    <x v="8"/>
    <n v="1"/>
    <n v="22.281255000000002"/>
    <n v="1.5512319999999999"/>
    <n v="0.95677500000000004"/>
    <n v="0.11959699999999999"/>
    <s v="6"/>
    <s v="scale_mpi_epyc_job_12129.out "/>
    <s v="scale_mpi_epyc_epyc006_2023-06-13_02-01-02.csv "/>
    <s v="e1 10000 100 100000 1 9"/>
    <n v="21.046355900000002"/>
    <n v="0.42661476315995334"/>
    <n v="20.193126373680094"/>
    <n v="21.899585426319909"/>
    <x v="0"/>
  </r>
  <r>
    <x v="1"/>
    <x v="0"/>
    <n v="100"/>
    <x v="1"/>
    <x v="9"/>
    <n v="1"/>
    <n v="18.92446"/>
    <n v="0.23419799999999999"/>
    <n v="1.101793"/>
    <n v="0.122421"/>
    <s v="6"/>
    <s v="scale_mpi_epyc_job_12129.out "/>
    <s v="scale_mpi_epyc_epyc006_2023-06-13_02-01-02.csv "/>
    <s v="e1 10000 100 100000 1 10"/>
    <n v="19.367362500000002"/>
    <n v="1.3987286580103699"/>
    <n v="16.569905183979262"/>
    <n v="22.164819816020742"/>
    <x v="2"/>
  </r>
  <r>
    <x v="1"/>
    <x v="0"/>
    <n v="100"/>
    <x v="1"/>
    <x v="10"/>
    <n v="1"/>
    <n v="17.528151000000001"/>
    <n v="0.49572500000000003"/>
    <n v="1.970261"/>
    <n v="0.19702600000000001"/>
    <s v="6"/>
    <s v="scale_mpi_epyc_job_12129.out "/>
    <s v="scale_mpi_epyc_epyc006_2023-06-13_02-01-02.csv "/>
    <s v="e1 10000 100 100000 1 11"/>
    <n v="17.3222205"/>
    <n v="0.19925598916133511"/>
    <n v="16.92370852167733"/>
    <n v="17.72073247832267"/>
    <x v="2"/>
  </r>
  <r>
    <x v="1"/>
    <x v="0"/>
    <n v="100"/>
    <x v="1"/>
    <x v="11"/>
    <n v="1"/>
    <n v="15.892664999999999"/>
    <n v="0.23547399999999999"/>
    <n v="1.34711"/>
    <n v="0.122465"/>
    <s v="6"/>
    <s v="scale_mpi_epyc_job_12129.out "/>
    <s v="scale_mpi_epyc_epyc006_2023-06-13_02-01-02.csv "/>
    <s v="e1 10000 100 100000 1 12"/>
    <n v="16.0317729"/>
    <n v="0.49322697109571573"/>
    <n v="15.045318957808568"/>
    <n v="17.018226842191432"/>
    <x v="2"/>
  </r>
  <r>
    <x v="1"/>
    <x v="0"/>
    <n v="100"/>
    <x v="1"/>
    <x v="12"/>
    <n v="1"/>
    <n v="15.071815000000001"/>
    <n v="0.519177"/>
    <n v="1.4712769999999999"/>
    <n v="0.12260600000000001"/>
    <s v="6"/>
    <s v="scale_mpi_epyc_job_12129.out "/>
    <s v="scale_mpi_epyc_epyc006_2023-06-13_02-01-02.csv "/>
    <s v="e1 10000 100 100000 1 13"/>
    <n v="17.419607899999995"/>
    <n v="7.9460726350215278"/>
    <n v="1.5274626299569398"/>
    <n v="33.311753170043048"/>
    <x v="2"/>
  </r>
  <r>
    <x v="1"/>
    <x v="0"/>
    <n v="100"/>
    <x v="1"/>
    <x v="13"/>
    <n v="1"/>
    <n v="13.805444"/>
    <n v="0.23804"/>
    <n v="1.5621480000000001"/>
    <n v="0.12016499999999999"/>
    <s v="6"/>
    <s v="scale_mpi_epyc_job_12129.out "/>
    <s v="scale_mpi_epyc_epyc006_2023-06-13_02-01-02.csv "/>
    <s v="e1 10000 100 100000 1 14"/>
    <n v="13.811161200000001"/>
    <n v="0.14816777037706197"/>
    <n v="13.514825659245878"/>
    <n v="14.107496740754124"/>
    <x v="2"/>
  </r>
  <r>
    <x v="1"/>
    <x v="0"/>
    <n v="100"/>
    <x v="1"/>
    <x v="14"/>
    <n v="1"/>
    <n v="13.078128"/>
    <n v="0.30242400000000003"/>
    <n v="2.6861350000000002"/>
    <n v="0.19186700000000001"/>
    <s v="6"/>
    <s v="scale_mpi_epyc_job_12129.out "/>
    <s v="scale_mpi_epyc_epyc006_2023-06-13_02-01-02.csv "/>
    <s v="e1 10000 100 100000 1 15"/>
    <n v="13.084569800000001"/>
    <n v="0.42163983678132028"/>
    <n v="12.241290126437359"/>
    <n v="13.927849473562642"/>
    <x v="2"/>
  </r>
  <r>
    <x v="1"/>
    <x v="0"/>
    <n v="100"/>
    <x v="1"/>
    <x v="15"/>
    <n v="1"/>
    <n v="12.327038"/>
    <n v="0.14341499999999999"/>
    <n v="0.62893399999999999"/>
    <n v="4.1929000000000001E-2"/>
    <s v="6"/>
    <s v="scale_mpi_epyc_job_12129.out "/>
    <s v="scale_mpi_epyc_epyc006_2023-06-13_02-01-02.csv "/>
    <s v="e1 10000 100 100000 1 16"/>
    <n v="12.3827286"/>
    <n v="0.17102678362132523"/>
    <n v="12.040675032757349"/>
    <n v="12.724782167242651"/>
    <x v="2"/>
  </r>
  <r>
    <x v="1"/>
    <x v="0"/>
    <n v="100"/>
    <x v="1"/>
    <x v="16"/>
    <n v="1"/>
    <n v="11.687141"/>
    <n v="0.33086599999999999"/>
    <n v="3.2275230000000001"/>
    <n v="0.20172000000000001"/>
    <s v="6"/>
    <s v="scale_mpi_epyc_job_12129.out "/>
    <s v="scale_mpi_epyc_epyc006_2023-06-13_02-01-02.csv "/>
    <s v="e1 10000 100 100000 1 17"/>
    <n v="11.7457557"/>
    <n v="0.15584168416068192"/>
    <n v="11.434072331678637"/>
    <n v="12.057439068321363"/>
    <x v="2"/>
  </r>
  <r>
    <x v="1"/>
    <x v="0"/>
    <n v="100"/>
    <x v="1"/>
    <x v="17"/>
    <n v="1"/>
    <n v="11.307857"/>
    <n v="0.26935500000000001"/>
    <n v="2.5980210000000001"/>
    <n v="0.15282499999999999"/>
    <s v="6"/>
    <s v="scale_mpi_epyc_job_12129.out "/>
    <s v="scale_mpi_epyc_epyc006_2023-06-13_02-01-02.csv "/>
    <s v="e1 10000 100 100000 1 18"/>
    <n v="11.1533949"/>
    <n v="0.1108857938126307"/>
    <n v="10.931623312374739"/>
    <n v="11.375166487625261"/>
    <x v="2"/>
  </r>
  <r>
    <x v="1"/>
    <x v="0"/>
    <n v="100"/>
    <x v="1"/>
    <x v="18"/>
    <n v="1"/>
    <n v="10.614625"/>
    <n v="0.296898"/>
    <n v="2.9075700000000002"/>
    <n v="0.16153200000000001"/>
    <s v="6"/>
    <s v="scale_mpi_epyc_job_12129.out "/>
    <s v="scale_mpi_epyc_epyc006_2023-06-13_02-01-02.csv "/>
    <s v="e1 10000 100 100000 1 19"/>
    <n v="11.082065999999999"/>
    <n v="1.2805894741982884"/>
    <n v="8.5208870516034221"/>
    <n v="13.643244948396577"/>
    <x v="2"/>
  </r>
  <r>
    <x v="1"/>
    <x v="0"/>
    <n v="100"/>
    <x v="1"/>
    <x v="19"/>
    <n v="1"/>
    <n v="10.111803"/>
    <n v="0.14405699999999999"/>
    <n v="0.73171200000000003"/>
    <n v="3.8510999999999997E-2"/>
    <s v="6"/>
    <s v="scale_mpi_epyc_job_12129.out "/>
    <s v="scale_mpi_epyc_epyc006_2023-06-13_02-01-02.csv "/>
    <s v="e1 10000 100 100000 1 20"/>
    <n v="10.817027444444442"/>
    <n v="2.0326970579339143"/>
    <n v="6.751633328576613"/>
    <n v="14.88242156031227"/>
    <x v="2"/>
  </r>
  <r>
    <x v="1"/>
    <x v="0"/>
    <n v="100"/>
    <x v="1"/>
    <x v="20"/>
    <n v="1"/>
    <n v="10.074816"/>
    <n v="0.46349499999999999"/>
    <n v="2.9044940000000001"/>
    <n v="0.14522499999999999"/>
    <s v="6"/>
    <s v="scale_mpi_epyc_job_12129.out "/>
    <s v="scale_mpi_epyc_epyc006_2023-06-13_02-01-02.csv "/>
    <s v="e1 10000 100 100000 1 21"/>
    <n v="10.752239777777779"/>
    <n v="2.962358015434468"/>
    <n v="4.8275237469088434"/>
    <n v="16.676955808646717"/>
    <x v="2"/>
  </r>
  <r>
    <x v="1"/>
    <x v="0"/>
    <n v="100"/>
    <x v="1"/>
    <x v="21"/>
    <n v="1"/>
    <n v="9.5385480000000005"/>
    <n v="0.47193299999999999"/>
    <n v="3.2950050000000002"/>
    <n v="0.15690499999999999"/>
    <s v="6"/>
    <s v="scale_mpi_epyc_job_12129.out "/>
    <s v="scale_mpi_epyc_epyc006_2023-06-13_02-01-02.csv "/>
    <s v="e1 10000 100 100000 1 22"/>
    <n v="9.3728244444444435"/>
    <n v="0.15586539373956221"/>
    <n v="9.0610936569653191"/>
    <n v="9.6845552319235679"/>
    <x v="2"/>
  </r>
  <r>
    <x v="1"/>
    <x v="0"/>
    <n v="100"/>
    <x v="1"/>
    <x v="22"/>
    <n v="1"/>
    <n v="9.3227810000000009"/>
    <n v="0.42330899999999999"/>
    <n v="2.434275"/>
    <n v="0.110649"/>
    <s v="6"/>
    <s v="scale_mpi_epyc_job_12129.out "/>
    <s v="scale_mpi_epyc_epyc006_2023-06-13_02-01-02.csv "/>
    <s v="e1 10000 100 100000 1 23"/>
    <n v="9.1605132222222228"/>
    <n v="0.30755567457431171"/>
    <n v="8.5454018730735992"/>
    <n v="9.7756245713708463"/>
    <x v="2"/>
  </r>
  <r>
    <x v="1"/>
    <x v="0"/>
    <n v="100"/>
    <x v="1"/>
    <x v="23"/>
    <n v="1"/>
    <n v="10.444882"/>
    <n v="1.8046150000000001"/>
    <n v="4.5700620000000001"/>
    <n v="0.19869800000000001"/>
    <s v="6"/>
    <s v="scale_mpi_epyc_job_12129.out "/>
    <s v="scale_mpi_epyc_epyc006_2023-06-13_02-01-02.csv "/>
    <s v="e1 10000 100 100000 1 24"/>
    <n v="8.9354818888888889"/>
    <n v="0.54736769623218984"/>
    <n v="7.8407464964245097"/>
    <n v="10.030217281353268"/>
    <x v="0"/>
  </r>
  <r>
    <x v="1"/>
    <x v="0"/>
    <n v="100"/>
    <x v="1"/>
    <x v="24"/>
    <n v="1"/>
    <n v="8.7115399999999994"/>
    <n v="0.43092000000000003"/>
    <n v="3.2912629999999998"/>
    <n v="0.13713600000000001"/>
    <s v="6"/>
    <s v="scale_mpi_epyc_job_12129.out "/>
    <s v="scale_mpi_epyc_epyc006_2023-06-13_02-01-02.csv "/>
    <s v="e1 10000 100 100000 1 25"/>
    <n v="8.4959174444444443"/>
    <n v="0.19575456798989616"/>
    <n v="8.1044083084646523"/>
    <n v="8.8874265804242363"/>
    <x v="2"/>
  </r>
  <r>
    <x v="1"/>
    <x v="0"/>
    <n v="100"/>
    <x v="1"/>
    <x v="25"/>
    <n v="1"/>
    <n v="9.1555879999999998"/>
    <n v="1.0977870000000001"/>
    <n v="19.506827000000001"/>
    <n v="0.78027299999999999"/>
    <s v="6"/>
    <s v="scale_mpi_epyc_job_12129.out "/>
    <s v="scale_mpi_epyc_epyc006_2023-06-13_02-01-02.csv "/>
    <s v="e1 10000 100 100000 1 26"/>
    <n v="8.3256656666666657"/>
    <n v="0.32159809416932755"/>
    <n v="7.6824694783280103"/>
    <n v="8.9688618550053203"/>
    <x v="0"/>
  </r>
  <r>
    <x v="1"/>
    <x v="0"/>
    <n v="100"/>
    <x v="1"/>
    <x v="26"/>
    <n v="1"/>
    <n v="8.1739990000000002"/>
    <n v="0.57947599999999999"/>
    <n v="5.7819310000000002"/>
    <n v="0.222382"/>
    <s v="6"/>
    <s v="scale_mpi_epyc_job_12129.out "/>
    <s v="scale_mpi_epyc_epyc006_2023-06-13_02-01-02.csv "/>
    <s v="e1 10000 100 100000 1 27"/>
    <n v="8.0086700000000022"/>
    <n v="0.14580840391409636"/>
    <n v="7.7170531921718091"/>
    <n v="8.3002868078281953"/>
    <x v="2"/>
  </r>
  <r>
    <x v="1"/>
    <x v="0"/>
    <n v="100"/>
    <x v="1"/>
    <x v="27"/>
    <n v="1"/>
    <n v="7.8097560000000001"/>
    <n v="0.374365"/>
    <n v="3.0542660000000001"/>
    <n v="0.113121"/>
    <s v="6"/>
    <s v="scale_mpi_epyc_job_12129.out "/>
    <s v="scale_mpi_epyc_epyc006_2023-06-13_02-01-02.csv "/>
    <s v="e1 10000 100 100000 1 28"/>
    <n v="7.6902833333333342"/>
    <n v="0.11412169626709792"/>
    <n v="7.462039940799138"/>
    <n v="7.9185267258675305"/>
    <x v="2"/>
  </r>
  <r>
    <x v="1"/>
    <x v="0"/>
    <n v="100"/>
    <x v="1"/>
    <x v="28"/>
    <n v="1"/>
    <n v="7.6365299999999996"/>
    <n v="0.44508199999999998"/>
    <n v="3.1979129999999998"/>
    <n v="0.11421099999999999"/>
    <s v="6"/>
    <s v="scale_mpi_epyc_job_12129.out "/>
    <s v="scale_mpi_epyc_epyc006_2023-06-13_02-01-02.csv "/>
    <s v="e1 10000 100 100000 1 29"/>
    <n v="8.5854953333333341"/>
    <n v="3.2284394313952327"/>
    <n v="2.1286164705428687"/>
    <n v="15.042374196123799"/>
    <x v="2"/>
  </r>
  <r>
    <x v="1"/>
    <x v="0"/>
    <n v="100"/>
    <x v="1"/>
    <x v="29"/>
    <n v="1"/>
    <n v="7.7421559999999996"/>
    <n v="0.498475"/>
    <n v="4.5319919999999998"/>
    <n v="0.156276"/>
    <s v="6"/>
    <s v="scale_mpi_epyc_job_12129.out "/>
    <s v="scale_mpi_epyc_epyc006_2023-06-13_02-01-02.csv "/>
    <s v="e1 10000 100 100000 1 30"/>
    <n v="7.2940763333333329"/>
    <n v="0.20530185275724544"/>
    <n v="6.8834726278188416"/>
    <n v="7.7046800388478243"/>
    <x v="0"/>
  </r>
  <r>
    <x v="1"/>
    <x v="0"/>
    <n v="100"/>
    <x v="1"/>
    <x v="30"/>
    <n v="1"/>
    <n v="7.4235160000000002"/>
    <n v="0.451934"/>
    <n v="4.1837730000000004"/>
    <n v="0.139459"/>
    <s v="6"/>
    <s v="scale_mpi_epyc_job_12129.out "/>
    <s v="scale_mpi_epyc_epyc006_2023-06-13_02-01-02.csv "/>
    <s v="e1 10000 100 100000 1 31"/>
    <n v="7.2265201111111104"/>
    <n v="0.16143676633452952"/>
    <n v="6.9036465784420518"/>
    <n v="7.549393643780169"/>
    <x v="2"/>
  </r>
  <r>
    <x v="1"/>
    <x v="0"/>
    <n v="100"/>
    <x v="1"/>
    <x v="31"/>
    <n v="1"/>
    <n v="7.4330290000000003"/>
    <n v="0.54070600000000002"/>
    <n v="3.5514640000000002"/>
    <n v="0.114563"/>
    <s v="6"/>
    <s v="scale_mpi_epyc_job_12129.out "/>
    <s v="scale_mpi_epyc_epyc006_2023-06-13_02-01-02.csv "/>
    <s v="e1 10000 100 100000 1 32"/>
    <n v="7.1015181111111119"/>
    <n v="0.19053795345834407"/>
    <n v="6.7204422041944234"/>
    <n v="7.4825940180278003"/>
    <x v="2"/>
  </r>
  <r>
    <x v="1"/>
    <x v="0"/>
    <n v="100"/>
    <x v="1"/>
    <x v="32"/>
    <n v="1"/>
    <n v="7.2212490000000003"/>
    <n v="0.51663400000000004"/>
    <n v="5.6231920000000004"/>
    <n v="0.17572499999999999"/>
    <s v="6"/>
    <s v="scale_mpi_epyc_job_12129.out "/>
    <s v="scale_mpi_epyc_epyc006_2023-06-13_02-01-02.csv "/>
    <s v="e1 10000 100 100000 1 33"/>
    <n v="6.9106411111111106"/>
    <n v="0.16269524228477839"/>
    <n v="6.585250626541554"/>
    <n v="7.2360315956806671"/>
    <x v="2"/>
  </r>
  <r>
    <x v="1"/>
    <x v="0"/>
    <n v="100"/>
    <x v="1"/>
    <x v="33"/>
    <n v="1"/>
    <n v="16.358214"/>
    <n v="10.034326"/>
    <n v="22.492856"/>
    <n v="0.68160200000000004"/>
    <s v="6"/>
    <s v="scale_mpi_epyc_job_12129.out "/>
    <s v="scale_mpi_epyc_epyc006_2023-06-13_02-01-02.csv "/>
    <s v="e1 10000 100 100000 1 34"/>
    <n v="7.7414967777777788"/>
    <n v="3.0485495572849342"/>
    <n v="1.6443976632079105"/>
    <n v="13.838595892347648"/>
    <x v="0"/>
  </r>
  <r>
    <x v="1"/>
    <x v="0"/>
    <n v="100"/>
    <x v="1"/>
    <x v="34"/>
    <n v="1"/>
    <n v="10.325993"/>
    <n v="4.0863579999999997"/>
    <n v="134.96507399999999"/>
    <n v="3.9695610000000001"/>
    <s v="6"/>
    <s v="scale_mpi_epyc_job_12129.out "/>
    <s v="scale_mpi_epyc_epyc006_2023-06-13_02-01-02.csv "/>
    <s v="e1 10000 100 100000 1 35"/>
    <n v="7.0453129999999984"/>
    <n v="1.1073830643128082"/>
    <n v="4.8305468713743824"/>
    <n v="9.2600791286256143"/>
    <x v="0"/>
  </r>
  <r>
    <x v="1"/>
    <x v="0"/>
    <n v="100"/>
    <x v="1"/>
    <x v="35"/>
    <n v="1"/>
    <n v="6.5381150000000003"/>
    <n v="0.34989599999999998"/>
    <n v="8.6529779999999992"/>
    <n v="0.247228"/>
    <s v="6"/>
    <s v="scale_mpi_epyc_job_12129.out "/>
    <s v="scale_mpi_epyc_epyc006_2023-06-13_02-01-02.csv "/>
    <s v="e1 10000 100 100000 1 36"/>
    <n v="6.5453429999999999"/>
    <n v="0.14204204036692983"/>
    <n v="6.2612589192661403"/>
    <n v="6.8294270807338595"/>
    <x v="2"/>
  </r>
  <r>
    <x v="1"/>
    <x v="0"/>
    <n v="100"/>
    <x v="1"/>
    <x v="38"/>
    <n v="1"/>
    <n v="6.3714170000000001"/>
    <n v="0.50405999999999995"/>
    <n v="6.1848130000000001"/>
    <n v="0.16275800000000001"/>
    <s v="6"/>
    <s v="scale_mpi_epyc_job_12129.out "/>
    <s v="scale_mpi_epyc_epyc006_2023-06-13_02-01-02.csv "/>
    <s v="e1 10000 100 100000 1 39"/>
    <n v="6.2660485999999995"/>
    <n v="0.29647756038297718"/>
    <n v="5.6730934792340451"/>
    <n v="6.859003720765954"/>
    <x v="2"/>
  </r>
  <r>
    <x v="1"/>
    <x v="0"/>
    <n v="100"/>
    <x v="1"/>
    <x v="39"/>
    <n v="1"/>
    <n v="6.1913999999999998"/>
    <n v="0.38333600000000001"/>
    <n v="3.6961499999999998"/>
    <n v="9.4772999999999996E-2"/>
    <s v="6"/>
    <s v="scale_mpi_epyc_job_12129.out "/>
    <s v="scale_mpi_epyc_epyc006_2023-06-13_02-01-02.csv "/>
    <s v="e1 10000 100 100000 1 40"/>
    <n v="6.0271618"/>
    <n v="8.7756818016340138E-2"/>
    <n v="5.8516481639673197"/>
    <n v="6.2026754360326803"/>
    <x v="2"/>
  </r>
  <r>
    <x v="1"/>
    <x v="0"/>
    <n v="100"/>
    <x v="1"/>
    <x v="40"/>
    <n v="1"/>
    <n v="6.548565"/>
    <n v="0.95837300000000003"/>
    <n v="9.0230169999999994"/>
    <n v="0.225575"/>
    <s v="6"/>
    <s v="scale_mpi_epyc_job_12129.out "/>
    <s v="scale_mpi_epyc_epyc006_2023-06-13_02-01-02.csv "/>
    <s v="e1 10000 100 100000 1 41"/>
    <n v="6.1193129000000006"/>
    <n v="0.49191286895412267"/>
    <n v="5.1354871620917555"/>
    <n v="7.1031386379082457"/>
    <x v="2"/>
  </r>
  <r>
    <x v="1"/>
    <x v="0"/>
    <n v="100"/>
    <x v="1"/>
    <x v="41"/>
    <n v="1"/>
    <n v="24.131114"/>
    <n v="18.506412999999998"/>
    <n v="11.858841"/>
    <n v="0.28924"/>
    <s v="6"/>
    <s v="scale_mpi_epyc_job_12129.out "/>
    <s v="scale_mpi_epyc_epyc006_2023-06-13_02-01-02.csv "/>
    <s v="e1 10000 100 100000 1 42"/>
    <n v="7.7228222000000004"/>
    <n v="5.4706641931121647"/>
    <n v="-3.2185061862243289"/>
    <n v="18.664150586224331"/>
    <x v="0"/>
  </r>
  <r>
    <x v="1"/>
    <x v="0"/>
    <n v="100"/>
    <x v="1"/>
    <x v="42"/>
    <n v="1"/>
    <n v="5.8814529999999996"/>
    <n v="0.26424900000000001"/>
    <n v="5.7004460000000003"/>
    <n v="0.13572500000000001"/>
    <s v="6"/>
    <s v="scale_mpi_epyc_job_12129.out "/>
    <s v="scale_mpi_epyc_epyc006_2023-06-13_02-01-02.csv "/>
    <s v="e1 10000 100 100000 1 43"/>
    <n v="6.0439132000000004"/>
    <n v="0.69134220463498586"/>
    <n v="4.6612287907300285"/>
    <n v="7.4265976092699724"/>
    <x v="2"/>
  </r>
  <r>
    <x v="1"/>
    <x v="0"/>
    <n v="100"/>
    <x v="1"/>
    <x v="43"/>
    <n v="1"/>
    <n v="5.6947520000000003"/>
    <n v="0.34261900000000001"/>
    <n v="9.6751900000000006"/>
    <n v="0.22500400000000001"/>
    <s v="6"/>
    <s v="scale_mpi_epyc_job_12129.out "/>
    <s v="scale_mpi_epyc_epyc006_2023-06-13_02-01-02.csv "/>
    <s v="e1 10000 100 100000 1 44"/>
    <n v="5.7893547999999999"/>
    <n v="0.23966683812192413"/>
    <n v="5.3100211237561519"/>
    <n v="6.268688476243848"/>
    <x v="2"/>
  </r>
  <r>
    <x v="1"/>
    <x v="0"/>
    <n v="100"/>
    <x v="1"/>
    <x v="44"/>
    <n v="1"/>
    <n v="5.7673129999999997"/>
    <n v="0.47125899999999998"/>
    <n v="7.0913909999999998"/>
    <n v="0.16116800000000001"/>
    <s v="6"/>
    <s v="scale_mpi_epyc_job_12129.out "/>
    <s v="scale_mpi_epyc_epyc006_2023-06-13_02-01-02.csv "/>
    <s v="e1 10000 100 100000 1 45"/>
    <n v="5.7430013999999998"/>
    <n v="0.13113899097536516"/>
    <n v="5.4807234180492692"/>
    <n v="6.0052793819507304"/>
    <x v="2"/>
  </r>
  <r>
    <x v="1"/>
    <x v="0"/>
    <n v="100"/>
    <x v="1"/>
    <x v="45"/>
    <n v="1"/>
    <n v="6.079294"/>
    <n v="0.51628300000000005"/>
    <n v="5.7209919999999999"/>
    <n v="0.127133"/>
    <s v="6"/>
    <s v="scale_mpi_epyc_job_12129.out "/>
    <s v="scale_mpi_epyc_epyc006_2023-06-13_02-01-02.csv "/>
    <s v="e1 10000 100 100000 1 46"/>
    <n v="5.7503392000000009"/>
    <n v="0.16546390279259388"/>
    <n v="5.419411394414813"/>
    <n v="6.0812670055851887"/>
    <x v="2"/>
  </r>
  <r>
    <x v="1"/>
    <x v="0"/>
    <n v="100"/>
    <x v="1"/>
    <x v="46"/>
    <n v="1"/>
    <n v="5.893548"/>
    <n v="0.52666999999999997"/>
    <n v="8.1631350000000005"/>
    <n v="0.17745900000000001"/>
    <s v="6"/>
    <s v="scale_mpi_epyc_job_12129.out "/>
    <s v="scale_mpi_epyc_epyc006_2023-06-13_02-01-02.csv "/>
    <s v="e1 10000 100 100000 1 47"/>
    <n v="5.5868596999999998"/>
    <n v="0.3397299843004894"/>
    <n v="4.9073997313990212"/>
    <n v="6.2663196686009783"/>
    <x v="2"/>
  </r>
  <r>
    <x v="1"/>
    <x v="0"/>
    <n v="100"/>
    <x v="1"/>
    <x v="47"/>
    <n v="1"/>
    <n v="5.9019060000000003"/>
    <n v="0.56139600000000001"/>
    <n v="8.2575769999999995"/>
    <n v="0.17569299999999999"/>
    <s v="6"/>
    <s v="scale_mpi_epyc_job_12129.out "/>
    <s v="scale_mpi_epyc_epyc006_2023-06-13_02-01-02.csv "/>
    <s v="e1 10000 100 100000 1 48"/>
    <n v="5.6301132999999997"/>
    <n v="0.18975253810007162"/>
    <n v="5.2506082237998566"/>
    <n v="6.0096183762001427"/>
    <x v="2"/>
  </r>
  <r>
    <x v="1"/>
    <x v="0"/>
    <n v="100"/>
    <x v="1"/>
    <x v="48"/>
    <n v="1"/>
    <n v="7.4975170000000002"/>
    <n v="2.262966"/>
    <n v="23.879073000000002"/>
    <n v="0.49748100000000001"/>
    <s v="6"/>
    <s v="scale_mpi_epyc_job_12129.out "/>
    <s v="scale_mpi_epyc_epyc006_2023-06-13_02-01-02.csv "/>
    <s v="e1 10000 100 100000 1 49"/>
    <n v="5.7318926000000001"/>
    <n v="0.60216012640296923"/>
    <n v="4.5275723471940612"/>
    <n v="6.936212852805939"/>
    <x v="0"/>
  </r>
  <r>
    <x v="1"/>
    <x v="0"/>
    <n v="100"/>
    <x v="1"/>
    <x v="49"/>
    <n v="1"/>
    <n v="5.7673300000000003"/>
    <n v="0.53977299999999995"/>
    <n v="9.6037180000000006"/>
    <n v="0.195994"/>
    <s v="6"/>
    <s v="scale_mpi_epyc_job_12129.out "/>
    <s v="scale_mpi_epyc_epyc006_2023-06-13_02-01-02.csv "/>
    <s v="e1 10000 100 100000 1 50"/>
    <n v="5.4394491"/>
    <n v="0.26203196978743615"/>
    <n v="4.915385160425128"/>
    <n v="5.9635130395748721"/>
    <x v="2"/>
  </r>
  <r>
    <x v="1"/>
    <x v="0"/>
    <n v="100"/>
    <x v="1"/>
    <x v="50"/>
    <n v="1"/>
    <n v="5.7775949999999998"/>
    <n v="0.50715200000000005"/>
    <n v="7.2532800000000002"/>
    <n v="0.145066"/>
    <s v="6"/>
    <s v="scale_mpi_epyc_job_12129.out "/>
    <s v="scale_mpi_epyc_epyc006_2023-06-13_02-01-02.csv "/>
    <s v="e1 10000 100 100000 1 51"/>
    <n v="5.5158591999999995"/>
    <n v="0.17527769040859445"/>
    <n v="5.1653038191828102"/>
    <n v="5.8664145808171888"/>
    <x v="2"/>
  </r>
  <r>
    <x v="1"/>
    <x v="0"/>
    <n v="100"/>
    <x v="1"/>
    <x v="51"/>
    <n v="1"/>
    <n v="7.730677"/>
    <n v="2.5450050000000002"/>
    <n v="109.82024"/>
    <n v="2.1533380000000002"/>
    <s v="6"/>
    <s v="scale_mpi_epyc_job_12129.out "/>
    <s v="scale_mpi_epyc_epyc006_2023-06-13_02-01-02.csv "/>
    <s v="e1 10000 100 100000 1 52"/>
    <n v="5.6543715999999993"/>
    <n v="0.72876798328717041"/>
    <n v="4.1968356334256587"/>
    <n v="7.1119075665743399"/>
    <x v="0"/>
  </r>
  <r>
    <x v="1"/>
    <x v="0"/>
    <n v="100"/>
    <x v="1"/>
    <x v="52"/>
    <n v="1"/>
    <n v="5.6350670000000003"/>
    <n v="0.64793800000000001"/>
    <n v="12.281084"/>
    <n v="0.236175"/>
    <s v="6"/>
    <s v="scale_mpi_epyc_job_12129.out "/>
    <s v="scale_mpi_epyc_epyc006_2023-06-13_02-01-02.csv "/>
    <s v="e1 10000 100 100000 1 53"/>
    <n v="5.3742523000000002"/>
    <n v="0.21349810623939527"/>
    <n v="4.9472560875212093"/>
    <n v="5.8012485124787911"/>
    <x v="2"/>
  </r>
  <r>
    <x v="1"/>
    <x v="0"/>
    <n v="100"/>
    <x v="1"/>
    <x v="53"/>
    <n v="1"/>
    <n v="5.1764130000000002"/>
    <n v="0.27312999999999998"/>
    <n v="6.0424360000000004"/>
    <n v="0.114008"/>
    <s v="6"/>
    <s v="scale_mpi_epyc_job_12129.out "/>
    <s v="scale_mpi_epyc_epyc006_2023-06-13_02-01-02.csv "/>
    <s v="e1 10000 100 100000 1 54"/>
    <n v="5.240970299999999"/>
    <n v="0.19977194135116991"/>
    <n v="4.8414264172976589"/>
    <n v="5.6405141827023391"/>
    <x v="2"/>
  </r>
  <r>
    <x v="1"/>
    <x v="0"/>
    <n v="100"/>
    <x v="1"/>
    <x v="54"/>
    <n v="1"/>
    <n v="5.5666789999999997"/>
    <n v="0.217057"/>
    <n v="3.4876800000000001"/>
    <n v="6.4587000000000006E-2"/>
    <s v="6"/>
    <s v="scale_mpi_epyc_job_12129.out "/>
    <s v="scale_mpi_epyc_epyc006_2023-06-13_02-01-02.csv "/>
    <s v="e1 10000 100 100000 1 55"/>
    <n v="5.3430847000000004"/>
    <n v="0.16160056217354307"/>
    <n v="5.0198835756529139"/>
    <n v="5.6662858243470868"/>
    <x v="2"/>
  </r>
  <r>
    <x v="1"/>
    <x v="0"/>
    <n v="100"/>
    <x v="1"/>
    <x v="55"/>
    <n v="1"/>
    <n v="5.2560989999999999"/>
    <n v="0.21820800000000001"/>
    <n v="4.4083540000000001"/>
    <n v="8.0152000000000001E-2"/>
    <s v="6"/>
    <s v="scale_mpi_epyc_job_12129.out "/>
    <s v="scale_mpi_epyc_epyc006_2023-06-13_02-01-02.csv "/>
    <s v="e1 10000 100 100000 1 56"/>
    <n v="5.1407958999999996"/>
    <n v="0.18117762179003427"/>
    <n v="4.7784406564199315"/>
    <n v="5.5031511435800677"/>
    <x v="2"/>
  </r>
  <r>
    <x v="1"/>
    <x v="0"/>
    <n v="100"/>
    <x v="1"/>
    <x v="56"/>
    <n v="1"/>
    <n v="5.6042899999999998"/>
    <n v="0.234374"/>
    <n v="4.1919940000000002"/>
    <n v="7.4857000000000007E-2"/>
    <s v="6"/>
    <s v="scale_mpi_epyc_job_12129.out "/>
    <s v="scale_mpi_epyc_epyc006_2023-06-13_02-01-02.csv "/>
    <s v="e1 10000 100 100000 1 57"/>
    <n v="5.2372234000000004"/>
    <n v="0.26030338352476157"/>
    <n v="4.7166166329504771"/>
    <n v="5.7578301670495238"/>
    <x v="2"/>
  </r>
  <r>
    <x v="1"/>
    <x v="0"/>
    <n v="100"/>
    <x v="1"/>
    <x v="57"/>
    <n v="1"/>
    <n v="4.9757730000000002"/>
    <n v="0.436811"/>
    <n v="16.089089000000001"/>
    <n v="0.28226499999999999"/>
    <s v="6"/>
    <s v="scale_mpi_epyc_job_12129.out "/>
    <s v="scale_mpi_epyc_epyc006_2023-06-13_02-01-02.csv "/>
    <s v="e1 10000 100 100000 1 58"/>
    <n v="4.6564570999999999"/>
    <n v="0.21573456413400277"/>
    <n v="4.224987971731994"/>
    <n v="5.0879262282680058"/>
    <x v="2"/>
  </r>
  <r>
    <x v="1"/>
    <x v="0"/>
    <n v="100"/>
    <x v="1"/>
    <x v="58"/>
    <n v="1"/>
    <n v="5.3756360000000001"/>
    <n v="0.67502799999999996"/>
    <n v="18.383596000000001"/>
    <n v="0.31695899999999999"/>
    <s v="6"/>
    <s v="scale_mpi_epyc_job_12129.out "/>
    <s v="scale_mpi_epyc_epyc006_2023-06-13_02-01-02.csv "/>
    <s v="e1 10000 100 100000 1 59"/>
    <n v="4.7203236000000004"/>
    <n v="0.30003927489487103"/>
    <n v="4.1202450502102579"/>
    <n v="5.3204021497897429"/>
    <x v="0"/>
  </r>
  <r>
    <x v="1"/>
    <x v="0"/>
    <n v="100"/>
    <x v="1"/>
    <x v="59"/>
    <n v="1"/>
    <n v="4.6163309999999997"/>
    <n v="0.25548700000000002"/>
    <n v="7.817329"/>
    <n v="0.132497"/>
    <s v="6"/>
    <s v="scale_mpi_epyc_job_12129.out "/>
    <s v="scale_mpi_epyc_epyc006_2023-06-13_02-01-02.csv "/>
    <s v="e1 10000 100 100000 1 60"/>
    <n v="4.7047027999999997"/>
    <n v="0.42435656339163436"/>
    <n v="3.8559896732167309"/>
    <n v="5.5534159267832681"/>
    <x v="2"/>
  </r>
  <r>
    <x v="1"/>
    <x v="0"/>
    <n v="100"/>
    <x v="1"/>
    <x v="60"/>
    <n v="1"/>
    <n v="4.7761259999999996"/>
    <n v="0.18970899999999999"/>
    <n v="4.6166900000000002"/>
    <n v="7.6945E-2"/>
    <s v="6"/>
    <s v="scale_mpi_epyc_job_12129.out "/>
    <s v="scale_mpi_epyc_epyc006_2023-06-13_02-01-02.csv "/>
    <s v="e1 10000 100 100000 1 61"/>
    <n v="4.5789027999999998"/>
    <n v="0.18365811923125144"/>
    <n v="4.211586561537497"/>
    <n v="4.9462190384625027"/>
    <x v="2"/>
  </r>
  <r>
    <x v="1"/>
    <x v="0"/>
    <n v="100"/>
    <x v="1"/>
    <x v="61"/>
    <n v="1"/>
    <n v="4.4731529999999999"/>
    <n v="0.18588499999999999"/>
    <n v="4.8895080000000002"/>
    <n v="8.0156000000000005E-2"/>
    <s v="6"/>
    <s v="scale_mpi_epyc_job_12129.out "/>
    <s v="scale_mpi_epyc_epyc006_2023-06-13_02-01-02.csv "/>
    <s v="e1 10000 100 100000 1 62"/>
    <n v="4.4711412999999993"/>
    <n v="0.11030103690000974"/>
    <n v="4.2505392261999795"/>
    <n v="4.6917433738000192"/>
    <x v="2"/>
  </r>
  <r>
    <x v="1"/>
    <x v="0"/>
    <n v="100"/>
    <x v="1"/>
    <x v="62"/>
    <n v="1"/>
    <n v="4.7472240000000001"/>
    <n v="0.46778500000000001"/>
    <n v="10.556442000000001"/>
    <n v="0.170265"/>
    <s v="6"/>
    <s v="scale_mpi_epyc_job_12129.out "/>
    <s v="scale_mpi_epyc_epyc006_2023-06-13_02-01-02.csv "/>
    <s v="e1 10000 100 100000 1 63"/>
    <n v="4.4648897999999999"/>
    <n v="0.15355349157851772"/>
    <n v="4.157782816842964"/>
    <n v="4.7719967831570358"/>
    <x v="2"/>
  </r>
  <r>
    <x v="1"/>
    <x v="0"/>
    <n v="100"/>
    <x v="1"/>
    <x v="63"/>
    <n v="1"/>
    <n v="4.4728979999999998"/>
    <n v="0.25958900000000001"/>
    <n v="8.4389210000000006"/>
    <n v="0.13395099999999999"/>
    <s v="6"/>
    <s v="scale_mpi_epyc_job_12129.out "/>
    <s v="scale_mpi_epyc_epyc006_2023-06-13_02-01-02.csv "/>
    <s v="e1 10000 100 100000 1 64"/>
    <n v="4.4790267999999998"/>
    <n v="7.2067393042639372E-2"/>
    <n v="4.3348920139147209"/>
    <n v="4.6231615860852786"/>
    <x v="2"/>
  </r>
  <r>
    <x v="1"/>
    <x v="1"/>
    <n v="100"/>
    <x v="1"/>
    <x v="0"/>
    <n v="1"/>
    <n v="2.9122810000000001"/>
    <n v="9.0443999999999997E-2"/>
    <n v="0"/>
    <n v="0"/>
    <s v="6"/>
    <s v="scale_mpi_epyc_job_12129.out "/>
    <s v="scale_mpi_epyc_epyc006_2023-06-13_02-01-02.csv "/>
    <s v="e1 1000 100 100000 1 1"/>
    <e v="#N/A"/>
    <e v="#N/A"/>
    <e v="#N/A"/>
    <e v="#N/A"/>
    <x v="1"/>
  </r>
  <r>
    <x v="1"/>
    <x v="1"/>
    <n v="100"/>
    <x v="1"/>
    <x v="1"/>
    <n v="1"/>
    <n v="1.9254279999999999"/>
    <n v="1.5200999999999999E-2"/>
    <n v="1.0444999999999999E-2"/>
    <n v="1.0444999999999999E-2"/>
    <s v="6"/>
    <s v="scale_mpi_epyc_job_12129.out "/>
    <s v="scale_mpi_epyc_epyc006_2023-06-13_02-01-02.csv "/>
    <s v="e1 1000 100 100000 1 2"/>
    <e v="#N/A"/>
    <e v="#N/A"/>
    <e v="#N/A"/>
    <e v="#N/A"/>
    <x v="1"/>
  </r>
  <r>
    <x v="1"/>
    <x v="1"/>
    <n v="100"/>
    <x v="1"/>
    <x v="2"/>
    <n v="1"/>
    <n v="1.6781980000000001"/>
    <n v="4.1034000000000001E-2"/>
    <n v="2.4649999999999998E-2"/>
    <n v="1.2324999999999999E-2"/>
    <s v="6"/>
    <s v="scale_mpi_epyc_job_12129.out "/>
    <s v="scale_mpi_epyc_epyc006_2023-06-13_02-01-02.csv "/>
    <s v="e1 1000 100 100000 1 3"/>
    <e v="#N/A"/>
    <e v="#N/A"/>
    <e v="#N/A"/>
    <e v="#N/A"/>
    <x v="1"/>
  </r>
  <r>
    <x v="1"/>
    <x v="1"/>
    <n v="100"/>
    <x v="1"/>
    <x v="3"/>
    <n v="1"/>
    <n v="1.543455"/>
    <n v="5.3093000000000001E-2"/>
    <n v="3.8094000000000003E-2"/>
    <n v="1.2697999999999999E-2"/>
    <s v="6"/>
    <s v="scale_mpi_epyc_job_12129.out "/>
    <s v="scale_mpi_epyc_epyc006_2023-06-13_02-01-02.csv "/>
    <s v="e1 1000 100 100000 1 4"/>
    <e v="#N/A"/>
    <e v="#N/A"/>
    <e v="#N/A"/>
    <e v="#N/A"/>
    <x v="1"/>
  </r>
  <r>
    <x v="1"/>
    <x v="1"/>
    <n v="100"/>
    <x v="1"/>
    <x v="4"/>
    <n v="1"/>
    <n v="1.4222950000000001"/>
    <n v="1.6760000000000001E-2"/>
    <n v="5.1811000000000003E-2"/>
    <n v="1.2952999999999999E-2"/>
    <s v="6"/>
    <s v="scale_mpi_epyc_job_12129.out "/>
    <s v="scale_mpi_epyc_epyc006_2023-06-13_02-01-02.csv "/>
    <s v="e1 1000 100 100000 1 5"/>
    <e v="#N/A"/>
    <e v="#N/A"/>
    <e v="#N/A"/>
    <e v="#N/A"/>
    <x v="1"/>
  </r>
  <r>
    <x v="1"/>
    <x v="1"/>
    <n v="100"/>
    <x v="1"/>
    <x v="5"/>
    <n v="1"/>
    <n v="1.583032"/>
    <n v="0.19770199999999999"/>
    <n v="0.63426300000000002"/>
    <n v="0.12685299999999999"/>
    <s v="6"/>
    <s v="scale_mpi_epyc_job_12129.out "/>
    <s v="scale_mpi_epyc_epyc006_2023-06-13_02-01-02.csv "/>
    <s v="e1 1000 100 100000 1 6"/>
    <e v="#N/A"/>
    <e v="#N/A"/>
    <e v="#N/A"/>
    <e v="#N/A"/>
    <x v="1"/>
  </r>
  <r>
    <x v="1"/>
    <x v="1"/>
    <n v="100"/>
    <x v="1"/>
    <x v="6"/>
    <n v="1"/>
    <n v="1.607202"/>
    <n v="0.256826"/>
    <n v="1.160202"/>
    <n v="0.19336700000000001"/>
    <s v="6"/>
    <s v="scale_mpi_epyc_job_12129.out "/>
    <s v="scale_mpi_epyc_epyc006_2023-06-13_02-01-02.csv "/>
    <s v="e1 1000 100 100000 1 7"/>
    <e v="#N/A"/>
    <e v="#N/A"/>
    <e v="#N/A"/>
    <e v="#N/A"/>
    <x v="1"/>
  </r>
  <r>
    <x v="1"/>
    <x v="1"/>
    <n v="100"/>
    <x v="1"/>
    <x v="7"/>
    <n v="1"/>
    <n v="1.322865"/>
    <n v="2.7116999999999999E-2"/>
    <n v="0.11862"/>
    <n v="1.6945999999999999E-2"/>
    <s v="6"/>
    <s v="scale_mpi_epyc_job_12129.out "/>
    <s v="scale_mpi_epyc_epyc006_2023-06-13_02-01-02.csv "/>
    <s v="e1 1000 100 100000 1 8"/>
    <e v="#N/A"/>
    <e v="#N/A"/>
    <e v="#N/A"/>
    <e v="#N/A"/>
    <x v="1"/>
  </r>
  <r>
    <x v="1"/>
    <x v="1"/>
    <n v="100"/>
    <x v="1"/>
    <x v="8"/>
    <n v="1"/>
    <n v="1.320856"/>
    <n v="3.2277E-2"/>
    <n v="0.119709"/>
    <n v="1.4964E-2"/>
    <s v="6"/>
    <s v="scale_mpi_epyc_job_12129.out "/>
    <s v="scale_mpi_epyc_epyc006_2023-06-13_02-01-02.csv "/>
    <s v="e1 1000 100 100000 1 9"/>
    <e v="#N/A"/>
    <e v="#N/A"/>
    <e v="#N/A"/>
    <e v="#N/A"/>
    <x v="1"/>
  </r>
  <r>
    <x v="1"/>
    <x v="1"/>
    <n v="100"/>
    <x v="1"/>
    <x v="9"/>
    <n v="1"/>
    <n v="1.3075589999999999"/>
    <n v="2.8805000000000001E-2"/>
    <n v="0.14194799999999999"/>
    <n v="1.5772000000000001E-2"/>
    <s v="6"/>
    <s v="scale_mpi_epyc_job_12129.out "/>
    <s v="scale_mpi_epyc_epyc006_2023-06-13_02-01-02.csv "/>
    <s v="e1 1000 100 100000 1 10"/>
    <e v="#N/A"/>
    <e v="#N/A"/>
    <e v="#N/A"/>
    <e v="#N/A"/>
    <x v="1"/>
  </r>
  <r>
    <x v="1"/>
    <x v="1"/>
    <n v="100"/>
    <x v="1"/>
    <x v="10"/>
    <n v="1"/>
    <n v="1.4160809999999999"/>
    <n v="0.12892899999999999"/>
    <n v="0.38914300000000002"/>
    <n v="3.8913999999999997E-2"/>
    <s v="6"/>
    <s v="scale_mpi_epyc_job_12129.out "/>
    <s v="scale_mpi_epyc_epyc006_2023-06-13_02-01-02.csv "/>
    <s v="e1 1000 100 100000 1 11"/>
    <e v="#N/A"/>
    <e v="#N/A"/>
    <e v="#N/A"/>
    <e v="#N/A"/>
    <x v="1"/>
  </r>
  <r>
    <x v="1"/>
    <x v="1"/>
    <n v="100"/>
    <x v="1"/>
    <x v="11"/>
    <n v="1"/>
    <n v="1.429505"/>
    <n v="0.15029300000000001"/>
    <n v="0.512791"/>
    <n v="4.6616999999999999E-2"/>
    <s v="6"/>
    <s v="scale_mpi_epyc_job_12129.out "/>
    <s v="scale_mpi_epyc_epyc006_2023-06-13_02-01-02.csv "/>
    <s v="e1 1000 100 100000 1 12"/>
    <e v="#N/A"/>
    <e v="#N/A"/>
    <e v="#N/A"/>
    <e v="#N/A"/>
    <x v="1"/>
  </r>
  <r>
    <x v="1"/>
    <x v="1"/>
    <n v="100"/>
    <x v="1"/>
    <x v="12"/>
    <n v="1"/>
    <n v="1.2844420000000001"/>
    <n v="2.6981999999999999E-2"/>
    <n v="0.22733200000000001"/>
    <n v="1.8943999999999999E-2"/>
    <s v="6"/>
    <s v="scale_mpi_epyc_job_12129.out "/>
    <s v="scale_mpi_epyc_epyc006_2023-06-13_02-01-02.csv "/>
    <s v="e1 1000 100 100000 1 13"/>
    <e v="#N/A"/>
    <e v="#N/A"/>
    <e v="#N/A"/>
    <e v="#N/A"/>
    <x v="1"/>
  </r>
  <r>
    <x v="1"/>
    <x v="1"/>
    <n v="100"/>
    <x v="1"/>
    <x v="13"/>
    <n v="1"/>
    <n v="1.2943990000000001"/>
    <n v="3.2828999999999997E-2"/>
    <n v="0.355045"/>
    <n v="2.7310999999999998E-2"/>
    <s v="6"/>
    <s v="scale_mpi_epyc_job_12129.out "/>
    <s v="scale_mpi_epyc_epyc006_2023-06-13_02-01-02.csv "/>
    <s v="e1 1000 100 100000 1 14"/>
    <e v="#N/A"/>
    <e v="#N/A"/>
    <e v="#N/A"/>
    <e v="#N/A"/>
    <x v="1"/>
  </r>
  <r>
    <x v="1"/>
    <x v="1"/>
    <n v="100"/>
    <x v="1"/>
    <x v="14"/>
    <n v="1"/>
    <n v="1.3514470000000001"/>
    <n v="8.9202000000000004E-2"/>
    <n v="0.27344800000000002"/>
    <n v="1.9532000000000001E-2"/>
    <s v="6"/>
    <s v="scale_mpi_epyc_job_12129.out "/>
    <s v="scale_mpi_epyc_epyc006_2023-06-13_02-01-02.csv "/>
    <s v="e1 1000 100 100000 1 15"/>
    <e v="#N/A"/>
    <e v="#N/A"/>
    <e v="#N/A"/>
    <e v="#N/A"/>
    <x v="1"/>
  </r>
  <r>
    <x v="1"/>
    <x v="1"/>
    <n v="100"/>
    <x v="1"/>
    <x v="15"/>
    <n v="1"/>
    <n v="1.284556"/>
    <n v="4.2222999999999997E-2"/>
    <n v="0.49743500000000002"/>
    <n v="3.3161999999999997E-2"/>
    <s v="6"/>
    <s v="scale_mpi_epyc_job_12129.out "/>
    <s v="scale_mpi_epyc_epyc006_2023-06-13_02-01-02.csv "/>
    <s v="e1 1000 100 100000 1 16"/>
    <e v="#N/A"/>
    <e v="#N/A"/>
    <e v="#N/A"/>
    <e v="#N/A"/>
    <x v="1"/>
  </r>
  <r>
    <x v="1"/>
    <x v="1"/>
    <n v="100"/>
    <x v="1"/>
    <x v="16"/>
    <n v="1"/>
    <n v="1.3452569999999999"/>
    <n v="8.0037999999999998E-2"/>
    <n v="0.376054"/>
    <n v="2.3503E-2"/>
    <s v="6"/>
    <s v="scale_mpi_epyc_job_12129.out "/>
    <s v="scale_mpi_epyc_epyc006_2023-06-13_02-01-02.csv "/>
    <s v="e1 1000 100 100000 1 17"/>
    <e v="#N/A"/>
    <e v="#N/A"/>
    <e v="#N/A"/>
    <e v="#N/A"/>
    <x v="1"/>
  </r>
  <r>
    <x v="1"/>
    <x v="1"/>
    <n v="100"/>
    <x v="1"/>
    <x v="17"/>
    <n v="1"/>
    <n v="5.0103859999999996"/>
    <n v="3.740977"/>
    <n v="1.513636"/>
    <n v="8.9037000000000005E-2"/>
    <s v="6"/>
    <s v="scale_mpi_epyc_job_12129.out "/>
    <s v="scale_mpi_epyc_epyc006_2023-06-13_02-01-02.csv "/>
    <s v="e1 1000 100 100000 1 18"/>
    <e v="#N/A"/>
    <e v="#N/A"/>
    <e v="#N/A"/>
    <e v="#N/A"/>
    <x v="1"/>
  </r>
  <r>
    <x v="1"/>
    <x v="1"/>
    <n v="100"/>
    <x v="1"/>
    <x v="18"/>
    <n v="1"/>
    <n v="4.5434010000000002"/>
    <n v="3.2706979999999999"/>
    <n v="14.889373000000001"/>
    <n v="0.82718700000000001"/>
    <s v="6"/>
    <s v="scale_mpi_epyc_job_12129.out "/>
    <s v="scale_mpi_epyc_epyc006_2023-06-13_02-01-02.csv "/>
    <s v="e1 1000 100 100000 1 19"/>
    <e v="#N/A"/>
    <e v="#N/A"/>
    <e v="#N/A"/>
    <e v="#N/A"/>
    <x v="1"/>
  </r>
  <r>
    <x v="1"/>
    <x v="1"/>
    <n v="100"/>
    <x v="1"/>
    <x v="19"/>
    <n v="1"/>
    <n v="1.324119"/>
    <n v="4.7233999999999998E-2"/>
    <n v="0.59313899999999997"/>
    <n v="3.1217999999999999E-2"/>
    <s v="6"/>
    <s v="scale_mpi_epyc_job_12129.out "/>
    <s v="scale_mpi_epyc_epyc006_2023-06-13_02-01-02.csv "/>
    <s v="e1 1000 100 100000 1 20"/>
    <e v="#N/A"/>
    <e v="#N/A"/>
    <e v="#N/A"/>
    <e v="#N/A"/>
    <x v="1"/>
  </r>
  <r>
    <x v="1"/>
    <x v="1"/>
    <n v="100"/>
    <x v="1"/>
    <x v="20"/>
    <n v="1"/>
    <n v="40.028528999999999"/>
    <n v="38.760632999999999"/>
    <n v="0.488423"/>
    <n v="2.4421000000000002E-2"/>
    <s v="6"/>
    <s v="scale_mpi_epyc_job_12129.out "/>
    <s v="scale_mpi_epyc_epyc006_2023-06-13_02-01-02.csv "/>
    <s v="e1 1000 100 100000 1 21"/>
    <e v="#N/A"/>
    <e v="#N/A"/>
    <e v="#N/A"/>
    <e v="#N/A"/>
    <x v="1"/>
  </r>
  <r>
    <x v="1"/>
    <x v="1"/>
    <n v="100"/>
    <x v="1"/>
    <x v="21"/>
    <n v="1"/>
    <n v="9.4153029999999998"/>
    <n v="8.1254059999999999"/>
    <n v="1.1141890000000001"/>
    <n v="5.3057E-2"/>
    <s v="6"/>
    <s v="scale_mpi_epyc_job_12129.out "/>
    <s v="scale_mpi_epyc_epyc006_2023-06-13_02-01-02.csv "/>
    <s v="e1 1000 100 100000 1 22"/>
    <e v="#N/A"/>
    <e v="#N/A"/>
    <e v="#N/A"/>
    <e v="#N/A"/>
    <x v="1"/>
  </r>
  <r>
    <x v="1"/>
    <x v="1"/>
    <n v="100"/>
    <x v="1"/>
    <x v="22"/>
    <n v="1"/>
    <n v="1.363089"/>
    <n v="6.9313E-2"/>
    <n v="1.2857689999999999"/>
    <n v="5.8444000000000003E-2"/>
    <s v="6"/>
    <s v="scale_mpi_epyc_job_12129.out "/>
    <s v="scale_mpi_epyc_epyc006_2023-06-13_02-01-02.csv "/>
    <s v="e1 1000 100 100000 1 23"/>
    <e v="#N/A"/>
    <e v="#N/A"/>
    <e v="#N/A"/>
    <e v="#N/A"/>
    <x v="1"/>
  </r>
  <r>
    <x v="1"/>
    <x v="1"/>
    <n v="100"/>
    <x v="1"/>
    <x v="23"/>
    <n v="1"/>
    <n v="1.3492299999999999"/>
    <n v="4.9200000000000001E-2"/>
    <n v="0.78830500000000003"/>
    <n v="3.4273999999999999E-2"/>
    <s v="6"/>
    <s v="scale_mpi_epyc_job_12129.out "/>
    <s v="scale_mpi_epyc_epyc006_2023-06-13_02-01-02.csv "/>
    <s v="e1 1000 100 100000 1 24"/>
    <e v="#N/A"/>
    <e v="#N/A"/>
    <e v="#N/A"/>
    <e v="#N/A"/>
    <x v="1"/>
  </r>
  <r>
    <x v="1"/>
    <x v="1"/>
    <n v="100"/>
    <x v="1"/>
    <x v="24"/>
    <n v="1"/>
    <n v="1.4018280000000001"/>
    <n v="8.6084999999999995E-2"/>
    <n v="1.159008"/>
    <n v="4.8292000000000002E-2"/>
    <s v="6"/>
    <s v="scale_mpi_epyc_job_12129.out "/>
    <s v="scale_mpi_epyc_epyc006_2023-06-13_02-01-02.csv "/>
    <s v="e1 1000 100 100000 1 25"/>
    <e v="#N/A"/>
    <e v="#N/A"/>
    <e v="#N/A"/>
    <e v="#N/A"/>
    <x v="1"/>
  </r>
  <r>
    <x v="1"/>
    <x v="1"/>
    <n v="100"/>
    <x v="1"/>
    <x v="25"/>
    <n v="1"/>
    <n v="1.4256819999999999"/>
    <n v="9.2469999999999997E-2"/>
    <n v="1.9816279999999999"/>
    <n v="7.9265000000000002E-2"/>
    <s v="6"/>
    <s v="scale_mpi_epyc_job_12129.out "/>
    <s v="scale_mpi_epyc_epyc006_2023-06-13_02-01-02.csv "/>
    <s v="e1 1000 100 100000 1 26"/>
    <e v="#N/A"/>
    <e v="#N/A"/>
    <e v="#N/A"/>
    <e v="#N/A"/>
    <x v="1"/>
  </r>
  <r>
    <x v="1"/>
    <x v="1"/>
    <n v="100"/>
    <x v="1"/>
    <x v="26"/>
    <n v="1"/>
    <n v="3.22593"/>
    <n v="1.8834500000000001"/>
    <n v="6.6015090000000001"/>
    <n v="0.25390400000000002"/>
    <s v="6"/>
    <s v="scale_mpi_epyc_job_12129.out "/>
    <s v="scale_mpi_epyc_epyc006_2023-06-13_02-01-02.csv "/>
    <s v="e1 1000 100 100000 1 27"/>
    <e v="#N/A"/>
    <e v="#N/A"/>
    <e v="#N/A"/>
    <e v="#N/A"/>
    <x v="1"/>
  </r>
  <r>
    <x v="1"/>
    <x v="1"/>
    <n v="100"/>
    <x v="1"/>
    <x v="27"/>
    <n v="1"/>
    <n v="1.3841289999999999"/>
    <n v="6.0582999999999998E-2"/>
    <n v="1.3127770000000001"/>
    <n v="4.8620999999999998E-2"/>
    <s v="6"/>
    <s v="scale_mpi_epyc_job_12129.out "/>
    <s v="scale_mpi_epyc_epyc006_2023-06-13_02-01-02.csv "/>
    <s v="e1 1000 100 100000 1 28"/>
    <e v="#N/A"/>
    <e v="#N/A"/>
    <e v="#N/A"/>
    <e v="#N/A"/>
    <x v="1"/>
  </r>
  <r>
    <x v="1"/>
    <x v="1"/>
    <n v="100"/>
    <x v="1"/>
    <x v="28"/>
    <n v="1"/>
    <n v="1.3797250000000001"/>
    <n v="8.8805999999999996E-2"/>
    <n v="1.0317289999999999"/>
    <n v="3.6846999999999998E-2"/>
    <s v="6"/>
    <s v="scale_mpi_epyc_job_12129.out "/>
    <s v="scale_mpi_epyc_epyc006_2023-06-13_02-01-02.csv "/>
    <s v="e1 1000 100 100000 1 29"/>
    <e v="#N/A"/>
    <e v="#N/A"/>
    <e v="#N/A"/>
    <e v="#N/A"/>
    <x v="1"/>
  </r>
  <r>
    <x v="1"/>
    <x v="1"/>
    <n v="100"/>
    <x v="1"/>
    <x v="29"/>
    <n v="1"/>
    <n v="1.3948199999999999"/>
    <n v="6.6151000000000001E-2"/>
    <n v="1.5611729999999999"/>
    <n v="5.3834E-2"/>
    <s v="6"/>
    <s v="scale_mpi_epyc_job_12129.out "/>
    <s v="scale_mpi_epyc_epyc006_2023-06-13_02-01-02.csv "/>
    <s v="e1 1000 100 100000 1 30"/>
    <e v="#N/A"/>
    <e v="#N/A"/>
    <e v="#N/A"/>
    <e v="#N/A"/>
    <x v="1"/>
  </r>
  <r>
    <x v="1"/>
    <x v="1"/>
    <n v="100"/>
    <x v="1"/>
    <x v="30"/>
    <n v="1"/>
    <n v="1.6406639999999999"/>
    <n v="0.33262199999999997"/>
    <n v="9.3139859999999999"/>
    <n v="0.31046600000000002"/>
    <s v="6"/>
    <s v="scale_mpi_epyc_job_12129.out "/>
    <s v="scale_mpi_epyc_epyc006_2023-06-13_02-01-02.csv "/>
    <s v="e1 1000 100 100000 1 31"/>
    <e v="#N/A"/>
    <e v="#N/A"/>
    <e v="#N/A"/>
    <e v="#N/A"/>
    <x v="1"/>
  </r>
  <r>
    <x v="1"/>
    <x v="1"/>
    <n v="100"/>
    <x v="1"/>
    <x v="31"/>
    <n v="1"/>
    <n v="1.4814909999999999"/>
    <n v="8.5654999999999995E-2"/>
    <n v="1.388496"/>
    <n v="4.4790000000000003E-2"/>
    <s v="6"/>
    <s v="scale_mpi_epyc_job_12129.out "/>
    <s v="scale_mpi_epyc_epyc006_2023-06-13_02-01-02.csv "/>
    <s v="e1 1000 100 100000 1 32"/>
    <e v="#N/A"/>
    <e v="#N/A"/>
    <e v="#N/A"/>
    <e v="#N/A"/>
    <x v="1"/>
  </r>
  <r>
    <x v="1"/>
    <x v="1"/>
    <n v="100"/>
    <x v="1"/>
    <x v="32"/>
    <n v="1"/>
    <n v="1.4041589999999999"/>
    <n v="6.3271999999999995E-2"/>
    <n v="1.5741499999999999"/>
    <n v="4.9192E-2"/>
    <s v="6"/>
    <s v="scale_mpi_epyc_job_12129.out "/>
    <s v="scale_mpi_epyc_epyc006_2023-06-13_02-01-02.csv "/>
    <s v="e1 1000 100 100000 1 33"/>
    <e v="#N/A"/>
    <e v="#N/A"/>
    <e v="#N/A"/>
    <e v="#N/A"/>
    <x v="1"/>
  </r>
  <r>
    <x v="1"/>
    <x v="1"/>
    <n v="100"/>
    <x v="1"/>
    <x v="33"/>
    <n v="1"/>
    <n v="1.5246420000000001"/>
    <n v="0.167796"/>
    <n v="2.082109"/>
    <n v="6.3093999999999997E-2"/>
    <s v="6"/>
    <s v="scale_mpi_epyc_job_12129.out "/>
    <s v="scale_mpi_epyc_epyc006_2023-06-13_02-01-02.csv "/>
    <s v="e1 1000 100 100000 1 34"/>
    <e v="#N/A"/>
    <e v="#N/A"/>
    <e v="#N/A"/>
    <e v="#N/A"/>
    <x v="1"/>
  </r>
  <r>
    <x v="1"/>
    <x v="1"/>
    <n v="100"/>
    <x v="1"/>
    <x v="34"/>
    <n v="1"/>
    <n v="1.5552189999999999"/>
    <n v="9.9654999999999994E-2"/>
    <n v="1.9269019999999999"/>
    <n v="5.6674000000000002E-2"/>
    <s v="6"/>
    <s v="scale_mpi_epyc_job_12129.out "/>
    <s v="scale_mpi_epyc_epyc006_2023-06-13_02-01-02.csv "/>
    <s v="e1 1000 100 100000 1 35"/>
    <e v="#N/A"/>
    <e v="#N/A"/>
    <e v="#N/A"/>
    <e v="#N/A"/>
    <x v="1"/>
  </r>
  <r>
    <x v="1"/>
    <x v="1"/>
    <n v="100"/>
    <x v="1"/>
    <x v="35"/>
    <n v="1"/>
    <n v="1.5466359999999999"/>
    <n v="7.3681999999999997E-2"/>
    <n v="1.8870039999999999"/>
    <n v="5.3913999999999997E-2"/>
    <s v="6"/>
    <s v="scale_mpi_epyc_job_12129.out "/>
    <s v="scale_mpi_epyc_epyc006_2023-06-13_02-01-02.csv "/>
    <s v="e1 1000 100 100000 1 36"/>
    <e v="#N/A"/>
    <e v="#N/A"/>
    <e v="#N/A"/>
    <e v="#N/A"/>
    <x v="1"/>
  </r>
  <r>
    <x v="1"/>
    <x v="1"/>
    <n v="100"/>
    <x v="1"/>
    <x v="36"/>
    <n v="1"/>
    <n v="1.5556380000000001"/>
    <n v="7.3680999999999996E-2"/>
    <n v="1.8193299999999999"/>
    <n v="5.0536999999999999E-2"/>
    <s v="6"/>
    <s v="scale_mpi_epyc_job_12129.out "/>
    <s v="scale_mpi_epyc_epyc006_2023-06-13_02-01-02.csv "/>
    <s v="e1 1000 100 100000 1 37"/>
    <e v="#N/A"/>
    <e v="#N/A"/>
    <e v="#N/A"/>
    <e v="#N/A"/>
    <x v="1"/>
  </r>
  <r>
    <x v="1"/>
    <x v="1"/>
    <n v="100"/>
    <x v="1"/>
    <x v="37"/>
    <n v="1"/>
    <n v="1.5902270000000001"/>
    <n v="8.5788000000000003E-2"/>
    <n v="2.218521"/>
    <n v="5.9959999999999999E-2"/>
    <s v="6"/>
    <s v="scale_mpi_epyc_job_12129.out "/>
    <s v="scale_mpi_epyc_epyc006_2023-06-13_02-01-02.csv "/>
    <s v="e1 1000 100 100000 1 38"/>
    <e v="#N/A"/>
    <e v="#N/A"/>
    <e v="#N/A"/>
    <e v="#N/A"/>
    <x v="1"/>
  </r>
  <r>
    <x v="1"/>
    <x v="1"/>
    <n v="100"/>
    <x v="1"/>
    <x v="38"/>
    <n v="1"/>
    <n v="1.467179"/>
    <n v="9.2863000000000001E-2"/>
    <n v="1.757247"/>
    <n v="4.6242999999999999E-2"/>
    <s v="6"/>
    <s v="scale_mpi_epyc_job_12129.out "/>
    <s v="scale_mpi_epyc_epyc006_2023-06-13_02-01-02.csv "/>
    <s v="e1 1000 100 100000 1 39"/>
    <e v="#N/A"/>
    <e v="#N/A"/>
    <e v="#N/A"/>
    <e v="#N/A"/>
    <x v="1"/>
  </r>
  <r>
    <x v="1"/>
    <x v="1"/>
    <n v="100"/>
    <x v="1"/>
    <x v="39"/>
    <n v="1"/>
    <n v="1.798035"/>
    <n v="0.36615999999999999"/>
    <n v="12.786008000000001"/>
    <n v="0.32784600000000003"/>
    <s v="6"/>
    <s v="scale_mpi_epyc_job_12129.out "/>
    <s v="scale_mpi_epyc_epyc006_2023-06-13_02-01-02.csv "/>
    <s v="e1 1000 100 100000 1 40"/>
    <e v="#N/A"/>
    <e v="#N/A"/>
    <e v="#N/A"/>
    <e v="#N/A"/>
    <x v="1"/>
  </r>
  <r>
    <x v="1"/>
    <x v="1"/>
    <n v="100"/>
    <x v="1"/>
    <x v="40"/>
    <n v="1"/>
    <n v="1.5207219999999999"/>
    <n v="9.6734000000000001E-2"/>
    <n v="2.8814160000000002"/>
    <n v="7.2035000000000002E-2"/>
    <s v="6"/>
    <s v="scale_mpi_epyc_job_12129.out "/>
    <s v="scale_mpi_epyc_epyc006_2023-06-13_02-01-02.csv "/>
    <s v="e1 1000 100 100000 1 41"/>
    <e v="#N/A"/>
    <e v="#N/A"/>
    <e v="#N/A"/>
    <e v="#N/A"/>
    <x v="1"/>
  </r>
  <r>
    <x v="1"/>
    <x v="1"/>
    <n v="100"/>
    <x v="1"/>
    <x v="41"/>
    <n v="1"/>
    <n v="1.569922"/>
    <n v="0.13739899999999999"/>
    <n v="2.780627"/>
    <n v="6.7820000000000005E-2"/>
    <s v="6"/>
    <s v="scale_mpi_epyc_job_12129.out "/>
    <s v="scale_mpi_epyc_epyc006_2023-06-13_02-01-02.csv "/>
    <s v="e1 1000 100 100000 1 42"/>
    <e v="#N/A"/>
    <e v="#N/A"/>
    <e v="#N/A"/>
    <e v="#N/A"/>
    <x v="1"/>
  </r>
  <r>
    <x v="1"/>
    <x v="1"/>
    <n v="100"/>
    <x v="1"/>
    <x v="42"/>
    <n v="1"/>
    <n v="1.6741090000000001"/>
    <n v="7.0659E-2"/>
    <n v="2.0449250000000001"/>
    <n v="4.8689000000000003E-2"/>
    <s v="6"/>
    <s v="scale_mpi_epyc_job_12129.out "/>
    <s v="scale_mpi_epyc_epyc006_2023-06-13_02-01-02.csv "/>
    <s v="e1 1000 100 100000 1 43"/>
    <e v="#N/A"/>
    <e v="#N/A"/>
    <e v="#N/A"/>
    <e v="#N/A"/>
    <x v="1"/>
  </r>
  <r>
    <x v="1"/>
    <x v="1"/>
    <n v="100"/>
    <x v="1"/>
    <x v="43"/>
    <n v="1"/>
    <n v="1.5973539999999999"/>
    <n v="6.7460000000000006E-2"/>
    <n v="1.6758390000000001"/>
    <n v="3.8973000000000001E-2"/>
    <s v="6"/>
    <s v="scale_mpi_epyc_job_12129.out "/>
    <s v="scale_mpi_epyc_epyc006_2023-06-13_02-01-02.csv "/>
    <s v="e1 1000 100 100000 1 44"/>
    <e v="#N/A"/>
    <e v="#N/A"/>
    <e v="#N/A"/>
    <e v="#N/A"/>
    <x v="1"/>
  </r>
  <r>
    <x v="1"/>
    <x v="1"/>
    <n v="100"/>
    <x v="1"/>
    <x v="44"/>
    <n v="1"/>
    <n v="1.5673410000000001"/>
    <n v="8.7840000000000001E-2"/>
    <n v="2.3486479999999998"/>
    <n v="5.3378000000000002E-2"/>
    <s v="6"/>
    <s v="scale_mpi_epyc_job_12129.out "/>
    <s v="scale_mpi_epyc_epyc006_2023-06-13_02-01-02.csv "/>
    <s v="e1 1000 100 100000 1 45"/>
    <e v="#N/A"/>
    <e v="#N/A"/>
    <e v="#N/A"/>
    <e v="#N/A"/>
    <x v="1"/>
  </r>
  <r>
    <x v="1"/>
    <x v="1"/>
    <n v="100"/>
    <x v="1"/>
    <x v="45"/>
    <n v="1"/>
    <n v="1.7341299999999999"/>
    <n v="8.8429999999999995E-2"/>
    <n v="2.5829110000000002"/>
    <n v="5.7397999999999998E-2"/>
    <s v="6"/>
    <s v="scale_mpi_epyc_job_12129.out "/>
    <s v="scale_mpi_epyc_epyc006_2023-06-13_02-01-02.csv "/>
    <s v="e1 1000 100 100000 1 46"/>
    <e v="#N/A"/>
    <e v="#N/A"/>
    <e v="#N/A"/>
    <e v="#N/A"/>
    <x v="1"/>
  </r>
  <r>
    <x v="1"/>
    <x v="1"/>
    <n v="100"/>
    <x v="1"/>
    <x v="46"/>
    <n v="1"/>
    <n v="1.579216"/>
    <n v="7.6018000000000002E-2"/>
    <n v="2.3008839999999999"/>
    <n v="5.0019000000000001E-2"/>
    <s v="6"/>
    <s v="scale_mpi_epyc_job_12129.out "/>
    <s v="scale_mpi_epyc_epyc006_2023-06-13_02-01-02.csv "/>
    <s v="e1 1000 100 100000 1 47"/>
    <e v="#N/A"/>
    <e v="#N/A"/>
    <e v="#N/A"/>
    <e v="#N/A"/>
    <x v="1"/>
  </r>
  <r>
    <x v="1"/>
    <x v="1"/>
    <n v="100"/>
    <x v="1"/>
    <x v="47"/>
    <n v="1"/>
    <n v="1.7696229999999999"/>
    <n v="9.6408999999999995E-2"/>
    <n v="2.72085"/>
    <n v="5.7889999999999997E-2"/>
    <s v="6"/>
    <s v="scale_mpi_epyc_job_12129.out "/>
    <s v="scale_mpi_epyc_epyc006_2023-06-13_02-01-02.csv "/>
    <s v="e1 1000 100 100000 1 48"/>
    <e v="#N/A"/>
    <e v="#N/A"/>
    <e v="#N/A"/>
    <e v="#N/A"/>
    <x v="1"/>
  </r>
  <r>
    <x v="1"/>
    <x v="1"/>
    <n v="100"/>
    <x v="1"/>
    <x v="48"/>
    <n v="1"/>
    <n v="1.8116699999999999"/>
    <n v="5.4516000000000002E-2"/>
    <n v="2.0855350000000001"/>
    <n v="4.3449000000000002E-2"/>
    <s v="6"/>
    <s v="scale_mpi_epyc_job_12129.out "/>
    <s v="scale_mpi_epyc_epyc006_2023-06-13_02-01-02.csv "/>
    <s v="e1 1000 100 100000 1 49"/>
    <e v="#N/A"/>
    <e v="#N/A"/>
    <e v="#N/A"/>
    <e v="#N/A"/>
    <x v="1"/>
  </r>
  <r>
    <x v="1"/>
    <x v="1"/>
    <n v="100"/>
    <x v="1"/>
    <x v="49"/>
    <n v="1"/>
    <n v="1.6611400000000001"/>
    <n v="0.105918"/>
    <n v="3.073995"/>
    <n v="6.2734999999999999E-2"/>
    <s v="6"/>
    <s v="scale_mpi_epyc_job_12129.out "/>
    <s v="scale_mpi_epyc_epyc006_2023-06-13_02-01-02.csv "/>
    <s v="e1 1000 100 100000 1 50"/>
    <e v="#N/A"/>
    <e v="#N/A"/>
    <e v="#N/A"/>
    <e v="#N/A"/>
    <x v="1"/>
  </r>
  <r>
    <x v="1"/>
    <x v="1"/>
    <n v="100"/>
    <x v="1"/>
    <x v="50"/>
    <n v="1"/>
    <n v="1.8509439999999999"/>
    <n v="0.109697"/>
    <n v="3.1970860000000001"/>
    <n v="6.3941999999999999E-2"/>
    <s v="6"/>
    <s v="scale_mpi_epyc_job_12129.out "/>
    <s v="scale_mpi_epyc_epyc006_2023-06-13_02-01-02.csv "/>
    <s v="e1 1000 100 100000 1 51"/>
    <e v="#N/A"/>
    <e v="#N/A"/>
    <e v="#N/A"/>
    <e v="#N/A"/>
    <x v="1"/>
  </r>
  <r>
    <x v="1"/>
    <x v="1"/>
    <n v="100"/>
    <x v="1"/>
    <x v="51"/>
    <n v="1"/>
    <n v="1.922345"/>
    <n v="8.8557999999999998E-2"/>
    <n v="2.9828420000000002"/>
    <n v="5.8486999999999997E-2"/>
    <s v="6"/>
    <s v="scale_mpi_epyc_job_12129.out "/>
    <s v="scale_mpi_epyc_epyc006_2023-06-13_02-01-02.csv "/>
    <s v="e1 1000 100 100000 1 52"/>
    <e v="#N/A"/>
    <e v="#N/A"/>
    <e v="#N/A"/>
    <e v="#N/A"/>
    <x v="1"/>
  </r>
  <r>
    <x v="1"/>
    <x v="1"/>
    <n v="100"/>
    <x v="1"/>
    <x v="52"/>
    <n v="1"/>
    <n v="1.676949"/>
    <n v="8.9297000000000001E-2"/>
    <n v="2.7910300000000001"/>
    <n v="5.3673999999999999E-2"/>
    <s v="6"/>
    <s v="scale_mpi_epyc_job_12129.out "/>
    <s v="scale_mpi_epyc_epyc006_2023-06-13_02-01-02.csv "/>
    <s v="e1 1000 100 100000 1 53"/>
    <e v="#N/A"/>
    <e v="#N/A"/>
    <e v="#N/A"/>
    <e v="#N/A"/>
    <x v="1"/>
  </r>
  <r>
    <x v="1"/>
    <x v="1"/>
    <n v="100"/>
    <x v="1"/>
    <x v="53"/>
    <n v="1"/>
    <n v="1.933017"/>
    <n v="0.100164"/>
    <n v="3.3495089999999998"/>
    <n v="6.3198000000000004E-2"/>
    <s v="6"/>
    <s v="scale_mpi_epyc_job_12129.out "/>
    <s v="scale_mpi_epyc_epyc006_2023-06-13_02-01-02.csv "/>
    <s v="e1 1000 100 100000 1 54"/>
    <e v="#N/A"/>
    <e v="#N/A"/>
    <e v="#N/A"/>
    <e v="#N/A"/>
    <x v="1"/>
  </r>
  <r>
    <x v="1"/>
    <x v="1"/>
    <n v="100"/>
    <x v="1"/>
    <x v="54"/>
    <n v="1"/>
    <n v="1.7503089999999999"/>
    <n v="0.120991"/>
    <n v="2.7760210000000001"/>
    <n v="5.1408000000000002E-2"/>
    <s v="6"/>
    <s v="scale_mpi_epyc_job_12129.out "/>
    <s v="scale_mpi_epyc_epyc006_2023-06-13_02-01-02.csv "/>
    <s v="e1 1000 100 100000 1 55"/>
    <e v="#N/A"/>
    <e v="#N/A"/>
    <e v="#N/A"/>
    <e v="#N/A"/>
    <x v="1"/>
  </r>
  <r>
    <x v="1"/>
    <x v="1"/>
    <n v="100"/>
    <x v="1"/>
    <x v="55"/>
    <n v="1"/>
    <n v="1.876493"/>
    <n v="7.4000999999999997E-2"/>
    <n v="2.524292"/>
    <n v="4.5895999999999999E-2"/>
    <s v="6"/>
    <s v="scale_mpi_epyc_job_12129.out "/>
    <s v="scale_mpi_epyc_epyc006_2023-06-13_02-01-02.csv "/>
    <s v="e1 1000 100 100000 1 56"/>
    <e v="#N/A"/>
    <e v="#N/A"/>
    <e v="#N/A"/>
    <e v="#N/A"/>
    <x v="1"/>
  </r>
  <r>
    <x v="1"/>
    <x v="1"/>
    <n v="100"/>
    <x v="1"/>
    <x v="56"/>
    <n v="1"/>
    <n v="1.70827"/>
    <n v="8.6072999999999997E-2"/>
    <n v="2.9929739999999998"/>
    <n v="5.3446E-2"/>
    <s v="6"/>
    <s v="scale_mpi_epyc_job_12129.out "/>
    <s v="scale_mpi_epyc_epyc006_2023-06-13_02-01-02.csv "/>
    <s v="e1 1000 100 100000 1 57"/>
    <e v="#N/A"/>
    <e v="#N/A"/>
    <e v="#N/A"/>
    <e v="#N/A"/>
    <x v="1"/>
  </r>
  <r>
    <x v="1"/>
    <x v="1"/>
    <n v="100"/>
    <x v="1"/>
    <x v="57"/>
    <n v="1"/>
    <n v="1.226181"/>
    <n v="6.8830000000000002E-2"/>
    <n v="3.5142310000000001"/>
    <n v="6.1652999999999999E-2"/>
    <s v="6"/>
    <s v="scale_mpi_epyc_job_12129.out "/>
    <s v="scale_mpi_epyc_epyc006_2023-06-13_02-01-02.csv "/>
    <s v="e1 1000 100 100000 1 58"/>
    <e v="#N/A"/>
    <e v="#N/A"/>
    <e v="#N/A"/>
    <e v="#N/A"/>
    <x v="1"/>
  </r>
  <r>
    <x v="1"/>
    <x v="1"/>
    <n v="100"/>
    <x v="1"/>
    <x v="58"/>
    <n v="1"/>
    <n v="1.3556809999999999"/>
    <n v="7.0229E-2"/>
    <n v="3.4878640000000001"/>
    <n v="6.0136000000000002E-2"/>
    <s v="6"/>
    <s v="scale_mpi_epyc_job_12129.out "/>
    <s v="scale_mpi_epyc_epyc006_2023-06-13_02-01-02.csv "/>
    <s v="e1 1000 100 100000 1 59"/>
    <e v="#N/A"/>
    <e v="#N/A"/>
    <e v="#N/A"/>
    <e v="#N/A"/>
    <x v="1"/>
  </r>
  <r>
    <x v="1"/>
    <x v="1"/>
    <n v="100"/>
    <x v="1"/>
    <x v="59"/>
    <n v="1"/>
    <n v="1.3364959999999999"/>
    <n v="6.1995000000000001E-2"/>
    <n v="3.1761529999999998"/>
    <n v="5.3832999999999999E-2"/>
    <s v="6"/>
    <s v="scale_mpi_epyc_job_12129.out "/>
    <s v="scale_mpi_epyc_epyc006_2023-06-13_02-01-02.csv "/>
    <s v="e1 1000 100 100000 1 60"/>
    <e v="#N/A"/>
    <e v="#N/A"/>
    <e v="#N/A"/>
    <e v="#N/A"/>
    <x v="1"/>
  </r>
  <r>
    <x v="1"/>
    <x v="1"/>
    <n v="100"/>
    <x v="1"/>
    <x v="60"/>
    <n v="1"/>
    <n v="1.401807"/>
    <n v="6.0207999999999998E-2"/>
    <n v="3.088965"/>
    <n v="5.1483000000000001E-2"/>
    <s v="6"/>
    <s v="scale_mpi_epyc_job_12129.out "/>
    <s v="scale_mpi_epyc_epyc006_2023-06-13_02-01-02.csv "/>
    <s v="e1 1000 100 100000 1 61"/>
    <e v="#N/A"/>
    <e v="#N/A"/>
    <e v="#N/A"/>
    <e v="#N/A"/>
    <x v="1"/>
  </r>
  <r>
    <x v="1"/>
    <x v="1"/>
    <n v="100"/>
    <x v="1"/>
    <x v="61"/>
    <n v="1"/>
    <n v="1.255336"/>
    <n v="6.1445E-2"/>
    <n v="3.4507080000000001"/>
    <n v="5.6569000000000001E-2"/>
    <s v="6"/>
    <s v="scale_mpi_epyc_job_12129.out "/>
    <s v="scale_mpi_epyc_epyc006_2023-06-13_02-01-02.csv "/>
    <s v="e1 1000 100 100000 1 62"/>
    <e v="#N/A"/>
    <e v="#N/A"/>
    <e v="#N/A"/>
    <e v="#N/A"/>
    <x v="1"/>
  </r>
  <r>
    <x v="1"/>
    <x v="1"/>
    <n v="100"/>
    <x v="1"/>
    <x v="62"/>
    <n v="1"/>
    <n v="1.3409"/>
    <n v="6.0407000000000002E-2"/>
    <n v="3.2891400000000002"/>
    <n v="5.3051000000000001E-2"/>
    <s v="6"/>
    <s v="scale_mpi_epyc_job_12129.out "/>
    <s v="scale_mpi_epyc_epyc006_2023-06-13_02-01-02.csv "/>
    <s v="e1 1000 100 100000 1 63"/>
    <e v="#N/A"/>
    <e v="#N/A"/>
    <e v="#N/A"/>
    <e v="#N/A"/>
    <x v="1"/>
  </r>
  <r>
    <x v="1"/>
    <x v="1"/>
    <n v="100"/>
    <x v="1"/>
    <x v="63"/>
    <n v="1"/>
    <n v="1.2461139999999999"/>
    <n v="6.4698000000000006E-2"/>
    <n v="3.6068479999999998"/>
    <n v="5.7251999999999997E-2"/>
    <s v="6"/>
    <s v="scale_mpi_epyc_job_12129.out "/>
    <s v="scale_mpi_epyc_epyc006_2023-06-13_02-01-02.csv "/>
    <s v="e1 1000 100 100000 1 64"/>
    <e v="#N/A"/>
    <e v="#N/A"/>
    <e v="#N/A"/>
    <e v="#N/A"/>
    <x v="1"/>
  </r>
  <r>
    <x v="1"/>
    <x v="2"/>
    <n v="100"/>
    <x v="1"/>
    <x v="0"/>
    <n v="1"/>
    <n v="1.0658430000000001"/>
    <n v="1.0404E-2"/>
    <n v="0"/>
    <n v="0"/>
    <s v="6"/>
    <s v="scale_mpi_epyc_job_12129.out "/>
    <s v="scale_mpi_epyc_epyc006_2023-06-13_02-01-02.csv "/>
    <s v="e1 100 100 100000 1 1"/>
    <e v="#N/A"/>
    <e v="#N/A"/>
    <e v="#N/A"/>
    <e v="#N/A"/>
    <x v="1"/>
  </r>
  <r>
    <x v="1"/>
    <x v="2"/>
    <n v="100"/>
    <x v="1"/>
    <x v="1"/>
    <n v="1"/>
    <n v="1.0901130000000001"/>
    <n v="3.3531999999999999E-2"/>
    <n v="7.0299999999999998E-3"/>
    <n v="7.0299999999999998E-3"/>
    <s v="6"/>
    <s v="scale_mpi_epyc_job_12129.out "/>
    <s v="scale_mpi_epyc_epyc006_2023-06-13_02-01-02.csv "/>
    <s v="e1 100 100 100000 1 2"/>
    <e v="#N/A"/>
    <e v="#N/A"/>
    <e v="#N/A"/>
    <e v="#N/A"/>
    <x v="1"/>
  </r>
  <r>
    <x v="1"/>
    <x v="2"/>
    <n v="100"/>
    <x v="1"/>
    <x v="2"/>
    <n v="1"/>
    <n v="1.069205"/>
    <n v="1.9571000000000002E-2"/>
    <n v="2.3574000000000001E-2"/>
    <n v="1.1787000000000001E-2"/>
    <s v="6"/>
    <s v="scale_mpi_epyc_job_12129.out "/>
    <s v="scale_mpi_epyc_epyc006_2023-06-13_02-01-02.csv "/>
    <s v="e1 100 100 100000 1 3"/>
    <e v="#N/A"/>
    <e v="#N/A"/>
    <e v="#N/A"/>
    <e v="#N/A"/>
    <x v="1"/>
  </r>
  <r>
    <x v="1"/>
    <x v="2"/>
    <n v="100"/>
    <x v="1"/>
    <x v="3"/>
    <n v="1"/>
    <n v="1.0680620000000001"/>
    <n v="1.5664000000000001E-2"/>
    <n v="2.4056000000000001E-2"/>
    <n v="8.0190000000000001E-3"/>
    <s v="6"/>
    <s v="scale_mpi_epyc_job_12129.out "/>
    <s v="scale_mpi_epyc_epyc006_2023-06-13_02-01-02.csv "/>
    <s v="e1 100 100 100000 1 4"/>
    <e v="#N/A"/>
    <e v="#N/A"/>
    <e v="#N/A"/>
    <e v="#N/A"/>
    <x v="1"/>
  </r>
  <r>
    <x v="1"/>
    <x v="2"/>
    <n v="100"/>
    <x v="1"/>
    <x v="4"/>
    <n v="1"/>
    <n v="1.0888389999999999"/>
    <n v="2.7746E-2"/>
    <n v="4.7706999999999999E-2"/>
    <n v="1.1927E-2"/>
    <s v="6"/>
    <s v="scale_mpi_epyc_job_12129.out "/>
    <s v="scale_mpi_epyc_epyc006_2023-06-13_02-01-02.csv "/>
    <s v="e1 100 100 100000 1 5"/>
    <e v="#N/A"/>
    <e v="#N/A"/>
    <e v="#N/A"/>
    <e v="#N/A"/>
    <x v="1"/>
  </r>
  <r>
    <x v="1"/>
    <x v="2"/>
    <n v="100"/>
    <x v="1"/>
    <x v="5"/>
    <n v="1"/>
    <n v="1.1579680000000001"/>
    <n v="8.6969000000000005E-2"/>
    <n v="0.27911200000000003"/>
    <n v="5.5821999999999997E-2"/>
    <s v="6"/>
    <s v="scale_mpi_epyc_job_12129.out "/>
    <s v="scale_mpi_epyc_epyc006_2023-06-13_02-01-02.csv "/>
    <s v="e1 100 100 100000 1 6"/>
    <e v="#N/A"/>
    <e v="#N/A"/>
    <e v="#N/A"/>
    <e v="#N/A"/>
    <x v="1"/>
  </r>
  <r>
    <x v="1"/>
    <x v="2"/>
    <n v="100"/>
    <x v="1"/>
    <x v="6"/>
    <n v="1"/>
    <n v="1.0861430000000001"/>
    <n v="1.7308E-2"/>
    <n v="7.4952000000000005E-2"/>
    <n v="1.2492E-2"/>
    <s v="6"/>
    <s v="scale_mpi_epyc_job_12129.out "/>
    <s v="scale_mpi_epyc_epyc006_2023-06-13_02-01-02.csv "/>
    <s v="e1 100 100 100000 1 7"/>
    <e v="#N/A"/>
    <e v="#N/A"/>
    <e v="#N/A"/>
    <e v="#N/A"/>
    <x v="1"/>
  </r>
  <r>
    <x v="1"/>
    <x v="2"/>
    <n v="100"/>
    <x v="1"/>
    <x v="7"/>
    <n v="1"/>
    <n v="1.1006469999999999"/>
    <n v="2.9898999999999998E-2"/>
    <n v="9.2711000000000002E-2"/>
    <n v="1.3244000000000001E-2"/>
    <s v="6"/>
    <s v="scale_mpi_epyc_job_12129.out "/>
    <s v="scale_mpi_epyc_epyc006_2023-06-13_02-01-02.csv "/>
    <s v="e1 100 100 100000 1 8"/>
    <e v="#N/A"/>
    <e v="#N/A"/>
    <e v="#N/A"/>
    <e v="#N/A"/>
    <x v="1"/>
  </r>
  <r>
    <x v="1"/>
    <x v="2"/>
    <n v="100"/>
    <x v="1"/>
    <x v="8"/>
    <n v="1"/>
    <n v="1.11097"/>
    <n v="2.6644000000000001E-2"/>
    <n v="0.165907"/>
    <n v="2.0737999999999999E-2"/>
    <s v="6"/>
    <s v="scale_mpi_epyc_job_12129.out "/>
    <s v="scale_mpi_epyc_epyc006_2023-06-13_02-01-02.csv "/>
    <s v="e1 100 100 100000 1 9"/>
    <e v="#N/A"/>
    <e v="#N/A"/>
    <e v="#N/A"/>
    <e v="#N/A"/>
    <x v="1"/>
  </r>
  <r>
    <x v="1"/>
    <x v="2"/>
    <n v="100"/>
    <x v="1"/>
    <x v="9"/>
    <n v="1"/>
    <n v="1.1178669999999999"/>
    <n v="2.8542000000000001E-2"/>
    <n v="0.15318899999999999"/>
    <n v="1.7021000000000001E-2"/>
    <s v="6"/>
    <s v="scale_mpi_epyc_job_12129.out "/>
    <s v="scale_mpi_epyc_epyc006_2023-06-13_02-01-02.csv "/>
    <s v="e1 100 100 100000 1 10"/>
    <e v="#N/A"/>
    <e v="#N/A"/>
    <e v="#N/A"/>
    <e v="#N/A"/>
    <x v="1"/>
  </r>
  <r>
    <x v="1"/>
    <x v="2"/>
    <n v="100"/>
    <x v="1"/>
    <x v="10"/>
    <n v="1"/>
    <n v="1.1421330000000001"/>
    <n v="4.5394999999999998E-2"/>
    <n v="0.16203100000000001"/>
    <n v="1.6202999999999999E-2"/>
    <s v="6"/>
    <s v="scale_mpi_epyc_job_12129.out "/>
    <s v="scale_mpi_epyc_epyc006_2023-06-13_02-01-02.csv "/>
    <s v="e1 100 100 100000 1 11"/>
    <e v="#N/A"/>
    <e v="#N/A"/>
    <e v="#N/A"/>
    <e v="#N/A"/>
    <x v="1"/>
  </r>
  <r>
    <x v="1"/>
    <x v="2"/>
    <n v="100"/>
    <x v="1"/>
    <x v="11"/>
    <n v="1"/>
    <n v="1.138315"/>
    <n v="2.8938999999999999E-2"/>
    <n v="0.16770699999999999"/>
    <n v="1.5245999999999999E-2"/>
    <s v="6"/>
    <s v="scale_mpi_epyc_job_12129.out "/>
    <s v="scale_mpi_epyc_epyc006_2023-06-13_02-01-02.csv "/>
    <s v="e1 100 100 100000 1 12"/>
    <e v="#N/A"/>
    <e v="#N/A"/>
    <e v="#N/A"/>
    <e v="#N/A"/>
    <x v="1"/>
  </r>
  <r>
    <x v="1"/>
    <x v="2"/>
    <n v="100"/>
    <x v="1"/>
    <x v="12"/>
    <n v="1"/>
    <n v="1.147205"/>
    <n v="3.1078000000000001E-2"/>
    <n v="0.185164"/>
    <n v="1.5429999999999999E-2"/>
    <s v="6"/>
    <s v="scale_mpi_epyc_job_12129.out "/>
    <s v="scale_mpi_epyc_epyc006_2023-06-13_02-01-02.csv "/>
    <s v="e1 100 100 100000 1 13"/>
    <e v="#N/A"/>
    <e v="#N/A"/>
    <e v="#N/A"/>
    <e v="#N/A"/>
    <x v="1"/>
  </r>
  <r>
    <x v="1"/>
    <x v="2"/>
    <n v="100"/>
    <x v="1"/>
    <x v="13"/>
    <n v="1"/>
    <n v="1.152709"/>
    <n v="2.9257999999999999E-2"/>
    <n v="0.223581"/>
    <n v="1.7198999999999999E-2"/>
    <s v="6"/>
    <s v="scale_mpi_epyc_job_12129.out "/>
    <s v="scale_mpi_epyc_epyc006_2023-06-13_02-01-02.csv "/>
    <s v="e1 100 100 100000 1 14"/>
    <e v="#N/A"/>
    <e v="#N/A"/>
    <e v="#N/A"/>
    <e v="#N/A"/>
    <x v="1"/>
  </r>
  <r>
    <x v="1"/>
    <x v="2"/>
    <n v="100"/>
    <x v="1"/>
    <x v="14"/>
    <n v="1"/>
    <n v="1.145899"/>
    <n v="2.0825E-2"/>
    <n v="0.23011100000000001"/>
    <n v="1.6435999999999999E-2"/>
    <s v="6"/>
    <s v="scale_mpi_epyc_job_12129.out "/>
    <s v="scale_mpi_epyc_epyc006_2023-06-13_02-01-02.csv "/>
    <s v="e1 100 100 100000 1 15"/>
    <e v="#N/A"/>
    <e v="#N/A"/>
    <e v="#N/A"/>
    <e v="#N/A"/>
    <x v="1"/>
  </r>
  <r>
    <x v="1"/>
    <x v="2"/>
    <n v="100"/>
    <x v="1"/>
    <x v="15"/>
    <n v="1"/>
    <n v="1.15429"/>
    <n v="2.4566999999999999E-2"/>
    <n v="0.30256699999999997"/>
    <n v="2.0171000000000001E-2"/>
    <s v="6"/>
    <s v="scale_mpi_epyc_job_12129.out "/>
    <s v="scale_mpi_epyc_epyc006_2023-06-13_02-01-02.csv "/>
    <s v="e1 100 100 100000 1 16"/>
    <e v="#N/A"/>
    <e v="#N/A"/>
    <e v="#N/A"/>
    <e v="#N/A"/>
    <x v="1"/>
  </r>
  <r>
    <x v="1"/>
    <x v="2"/>
    <n v="100"/>
    <x v="1"/>
    <x v="16"/>
    <n v="1"/>
    <n v="1.1833130000000001"/>
    <n v="4.1674000000000003E-2"/>
    <n v="0.41661399999999998"/>
    <n v="2.6037999999999999E-2"/>
    <s v="6"/>
    <s v="scale_mpi_epyc_job_12129.out "/>
    <s v="scale_mpi_epyc_epyc006_2023-06-13_02-01-02.csv "/>
    <s v="e1 100 100 100000 1 17"/>
    <e v="#N/A"/>
    <e v="#N/A"/>
    <e v="#N/A"/>
    <e v="#N/A"/>
    <x v="1"/>
  </r>
  <r>
    <x v="1"/>
    <x v="2"/>
    <n v="100"/>
    <x v="1"/>
    <x v="17"/>
    <n v="1"/>
    <n v="1.191106"/>
    <n v="4.3749999999999997E-2"/>
    <n v="0.494589"/>
    <n v="2.9093000000000001E-2"/>
    <s v="6"/>
    <s v="scale_mpi_epyc_job_12129.out "/>
    <s v="scale_mpi_epyc_epyc006_2023-06-13_02-01-02.csv "/>
    <s v="e1 100 100 100000 1 18"/>
    <e v="#N/A"/>
    <e v="#N/A"/>
    <e v="#N/A"/>
    <e v="#N/A"/>
    <x v="1"/>
  </r>
  <r>
    <x v="1"/>
    <x v="2"/>
    <n v="100"/>
    <x v="1"/>
    <x v="18"/>
    <n v="1"/>
    <n v="1.1855960000000001"/>
    <n v="4.2167000000000003E-2"/>
    <n v="0.36963099999999999"/>
    <n v="2.0535000000000001E-2"/>
    <s v="6"/>
    <s v="scale_mpi_epyc_job_12129.out "/>
    <s v="scale_mpi_epyc_epyc006_2023-06-13_02-01-02.csv "/>
    <s v="e1 100 100 100000 1 19"/>
    <e v="#N/A"/>
    <e v="#N/A"/>
    <e v="#N/A"/>
    <e v="#N/A"/>
    <x v="1"/>
  </r>
  <r>
    <x v="1"/>
    <x v="2"/>
    <n v="100"/>
    <x v="1"/>
    <x v="19"/>
    <n v="1"/>
    <n v="1.2254609999999999"/>
    <n v="5.8701999999999997E-2"/>
    <n v="0.95903400000000005"/>
    <n v="5.0474999999999999E-2"/>
    <s v="6"/>
    <s v="scale_mpi_epyc_job_12129.out "/>
    <s v="scale_mpi_epyc_epyc006_2023-06-13_02-01-02.csv "/>
    <s v="e1 100 100 100000 1 20"/>
    <e v="#N/A"/>
    <e v="#N/A"/>
    <e v="#N/A"/>
    <e v="#N/A"/>
    <x v="1"/>
  </r>
  <r>
    <x v="1"/>
    <x v="2"/>
    <n v="100"/>
    <x v="1"/>
    <x v="20"/>
    <n v="1"/>
    <n v="1.1615690000000001"/>
    <n v="4.8571999999999997E-2"/>
    <n v="0.62132299999999996"/>
    <n v="3.1066E-2"/>
    <s v="6"/>
    <s v="scale_mpi_epyc_job_12129.out "/>
    <s v="scale_mpi_epyc_epyc006_2023-06-13_02-01-02.csv "/>
    <s v="e1 100 100 100000 1 21"/>
    <e v="#N/A"/>
    <e v="#N/A"/>
    <e v="#N/A"/>
    <e v="#N/A"/>
    <x v="1"/>
  </r>
  <r>
    <x v="1"/>
    <x v="2"/>
    <n v="100"/>
    <x v="1"/>
    <x v="21"/>
    <n v="1"/>
    <n v="1.382995"/>
    <n v="0.195356"/>
    <n v="0.59769099999999997"/>
    <n v="2.8461E-2"/>
    <s v="6"/>
    <s v="scale_mpi_epyc_job_12129.out "/>
    <s v="scale_mpi_epyc_epyc006_2023-06-13_02-01-02.csv "/>
    <s v="e1 100 100 100000 1 22"/>
    <e v="#N/A"/>
    <e v="#N/A"/>
    <e v="#N/A"/>
    <e v="#N/A"/>
    <x v="1"/>
  </r>
  <r>
    <x v="1"/>
    <x v="2"/>
    <n v="100"/>
    <x v="1"/>
    <x v="22"/>
    <n v="1"/>
    <n v="1.2173689999999999"/>
    <n v="4.3528999999999998E-2"/>
    <n v="0.77594700000000005"/>
    <n v="3.5270000000000003E-2"/>
    <s v="6"/>
    <s v="scale_mpi_epyc_job_12129.out "/>
    <s v="scale_mpi_epyc_epyc006_2023-06-13_02-01-02.csv "/>
    <s v="e1 100 100 100000 1 23"/>
    <e v="#N/A"/>
    <e v="#N/A"/>
    <e v="#N/A"/>
    <e v="#N/A"/>
    <x v="1"/>
  </r>
  <r>
    <x v="1"/>
    <x v="2"/>
    <n v="100"/>
    <x v="1"/>
    <x v="23"/>
    <n v="1"/>
    <n v="1.2588410000000001"/>
    <n v="4.8224000000000003E-2"/>
    <n v="0.85519999999999996"/>
    <n v="3.7183000000000001E-2"/>
    <s v="6"/>
    <s v="scale_mpi_epyc_job_12129.out "/>
    <s v="scale_mpi_epyc_epyc006_2023-06-13_02-01-02.csv "/>
    <s v="e1 100 100 100000 1 24"/>
    <e v="#N/A"/>
    <e v="#N/A"/>
    <e v="#N/A"/>
    <e v="#N/A"/>
    <x v="1"/>
  </r>
  <r>
    <x v="1"/>
    <x v="2"/>
    <n v="100"/>
    <x v="1"/>
    <x v="24"/>
    <n v="1"/>
    <n v="1.276675"/>
    <n v="5.7096000000000001E-2"/>
    <n v="1.1209899999999999"/>
    <n v="4.6708E-2"/>
    <s v="6"/>
    <s v="scale_mpi_epyc_job_12129.out "/>
    <s v="scale_mpi_epyc_epyc006_2023-06-13_02-01-02.csv "/>
    <s v="e1 100 100 100000 1 25"/>
    <e v="#N/A"/>
    <e v="#N/A"/>
    <e v="#N/A"/>
    <e v="#N/A"/>
    <x v="1"/>
  </r>
  <r>
    <x v="1"/>
    <x v="2"/>
    <n v="100"/>
    <x v="1"/>
    <x v="25"/>
    <n v="1"/>
    <n v="1.301488"/>
    <n v="8.2586000000000007E-2"/>
    <n v="1.172437"/>
    <n v="4.6897000000000001E-2"/>
    <s v="6"/>
    <s v="scale_mpi_epyc_job_12129.out "/>
    <s v="scale_mpi_epyc_epyc006_2023-06-13_02-01-02.csv "/>
    <s v="e1 100 100 100000 1 26"/>
    <e v="#N/A"/>
    <e v="#N/A"/>
    <e v="#N/A"/>
    <e v="#N/A"/>
    <x v="1"/>
  </r>
  <r>
    <x v="1"/>
    <x v="2"/>
    <n v="100"/>
    <x v="1"/>
    <x v="26"/>
    <n v="1"/>
    <n v="1.262786"/>
    <n v="6.2426000000000002E-2"/>
    <n v="0.78700999999999999"/>
    <n v="3.0269999999999998E-2"/>
    <s v="6"/>
    <s v="scale_mpi_epyc_job_12129.out "/>
    <s v="scale_mpi_epyc_epyc006_2023-06-13_02-01-02.csv "/>
    <s v="e1 100 100 100000 1 27"/>
    <e v="#N/A"/>
    <e v="#N/A"/>
    <e v="#N/A"/>
    <e v="#N/A"/>
    <x v="1"/>
  </r>
  <r>
    <x v="1"/>
    <x v="2"/>
    <n v="100"/>
    <x v="1"/>
    <x v="27"/>
    <n v="1"/>
    <n v="1.3100339999999999"/>
    <n v="5.4769999999999999E-2"/>
    <n v="1.152291"/>
    <n v="4.2677E-2"/>
    <s v="6"/>
    <s v="scale_mpi_epyc_job_12129.out "/>
    <s v="scale_mpi_epyc_epyc006_2023-06-13_02-01-02.csv "/>
    <s v="e1 100 100 100000 1 28"/>
    <e v="#N/A"/>
    <e v="#N/A"/>
    <e v="#N/A"/>
    <e v="#N/A"/>
    <x v="1"/>
  </r>
  <r>
    <x v="1"/>
    <x v="2"/>
    <n v="100"/>
    <x v="1"/>
    <x v="28"/>
    <n v="1"/>
    <n v="1.2917130000000001"/>
    <n v="4.8349000000000003E-2"/>
    <n v="1.074694"/>
    <n v="3.8381999999999999E-2"/>
    <s v="6"/>
    <s v="scale_mpi_epyc_job_12129.out "/>
    <s v="scale_mpi_epyc_epyc006_2023-06-13_02-01-02.csv "/>
    <s v="e1 100 100 100000 1 29"/>
    <e v="#N/A"/>
    <e v="#N/A"/>
    <e v="#N/A"/>
    <e v="#N/A"/>
    <x v="1"/>
  </r>
  <r>
    <x v="1"/>
    <x v="2"/>
    <n v="100"/>
    <x v="1"/>
    <x v="29"/>
    <n v="1"/>
    <n v="1.265604"/>
    <n v="6.0345999999999997E-2"/>
    <n v="1.197103"/>
    <n v="4.1279000000000003E-2"/>
    <s v="6"/>
    <s v="scale_mpi_epyc_job_12129.out "/>
    <s v="scale_mpi_epyc_epyc006_2023-06-13_02-01-02.csv "/>
    <s v="e1 100 100 100000 1 30"/>
    <e v="#N/A"/>
    <e v="#N/A"/>
    <e v="#N/A"/>
    <e v="#N/A"/>
    <x v="1"/>
  </r>
  <r>
    <x v="1"/>
    <x v="2"/>
    <n v="100"/>
    <x v="1"/>
    <x v="30"/>
    <n v="1"/>
    <n v="1.344838"/>
    <n v="4.1096000000000001E-2"/>
    <n v="0.88439999999999996"/>
    <n v="2.9479999999999999E-2"/>
    <s v="6"/>
    <s v="scale_mpi_epyc_job_12129.out "/>
    <s v="scale_mpi_epyc_epyc006_2023-06-13_02-01-02.csv "/>
    <s v="e1 100 100 100000 1 31"/>
    <e v="#N/A"/>
    <e v="#N/A"/>
    <e v="#N/A"/>
    <e v="#N/A"/>
    <x v="1"/>
  </r>
  <r>
    <x v="1"/>
    <x v="2"/>
    <n v="100"/>
    <x v="1"/>
    <x v="31"/>
    <n v="1"/>
    <n v="1.322298"/>
    <n v="5.9381000000000003E-2"/>
    <n v="1.17818"/>
    <n v="3.8005999999999998E-2"/>
    <s v="6"/>
    <s v="scale_mpi_epyc_job_12129.out "/>
    <s v="scale_mpi_epyc_epyc006_2023-06-13_02-01-02.csv "/>
    <s v="e1 100 100 100000 1 32"/>
    <e v="#N/A"/>
    <e v="#N/A"/>
    <e v="#N/A"/>
    <e v="#N/A"/>
    <x v="1"/>
  </r>
  <r>
    <x v="1"/>
    <x v="2"/>
    <n v="100"/>
    <x v="1"/>
    <x v="32"/>
    <n v="1"/>
    <n v="1.2673319999999999"/>
    <n v="5.7077000000000003E-2"/>
    <n v="1.252389"/>
    <n v="3.9136999999999998E-2"/>
    <s v="6"/>
    <s v="scale_mpi_epyc_job_12129.out "/>
    <s v="scale_mpi_epyc_epyc006_2023-06-13_02-01-02.csv "/>
    <s v="e1 100 100 100000 1 33"/>
    <e v="#N/A"/>
    <e v="#N/A"/>
    <e v="#N/A"/>
    <e v="#N/A"/>
    <x v="1"/>
  </r>
  <r>
    <x v="1"/>
    <x v="2"/>
    <n v="100"/>
    <x v="1"/>
    <x v="33"/>
    <n v="1"/>
    <n v="1.2838909999999999"/>
    <n v="5.7507000000000003E-2"/>
    <n v="1.1234999999999999"/>
    <n v="3.4044999999999999E-2"/>
    <s v="6"/>
    <s v="scale_mpi_epyc_job_12129.out "/>
    <s v="scale_mpi_epyc_epyc006_2023-06-13_02-01-02.csv "/>
    <s v="e1 100 100 100000 1 34"/>
    <e v="#N/A"/>
    <e v="#N/A"/>
    <e v="#N/A"/>
    <e v="#N/A"/>
    <x v="1"/>
  </r>
  <r>
    <x v="1"/>
    <x v="2"/>
    <n v="100"/>
    <x v="1"/>
    <x v="34"/>
    <n v="1"/>
    <n v="1.376798"/>
    <n v="6.3950000000000007E-2"/>
    <n v="1.6630210000000001"/>
    <n v="4.8911999999999997E-2"/>
    <s v="6"/>
    <s v="scale_mpi_epyc_job_12129.out "/>
    <s v="scale_mpi_epyc_epyc006_2023-06-13_02-01-02.csv "/>
    <s v="e1 100 100 100000 1 35"/>
    <e v="#N/A"/>
    <e v="#N/A"/>
    <e v="#N/A"/>
    <e v="#N/A"/>
    <x v="1"/>
  </r>
  <r>
    <x v="1"/>
    <x v="2"/>
    <n v="100"/>
    <x v="1"/>
    <x v="35"/>
    <n v="1"/>
    <n v="1.366079"/>
    <n v="5.9930999999999998E-2"/>
    <n v="1.4492119999999999"/>
    <n v="4.1405999999999998E-2"/>
    <s v="6"/>
    <s v="scale_mpi_epyc_job_12129.out "/>
    <s v="scale_mpi_epyc_epyc006_2023-06-13_02-01-02.csv "/>
    <s v="e1 100 100 100000 1 36"/>
    <e v="#N/A"/>
    <e v="#N/A"/>
    <e v="#N/A"/>
    <e v="#N/A"/>
    <x v="1"/>
  </r>
  <r>
    <x v="1"/>
    <x v="2"/>
    <n v="100"/>
    <x v="1"/>
    <x v="36"/>
    <n v="1"/>
    <n v="1.401464"/>
    <n v="6.8308999999999995E-2"/>
    <n v="1.3472189999999999"/>
    <n v="3.7422999999999998E-2"/>
    <s v="6"/>
    <s v="scale_mpi_epyc_job_12129.out "/>
    <s v="scale_mpi_epyc_epyc006_2023-06-13_02-01-02.csv "/>
    <s v="e1 100 100 100000 1 37"/>
    <e v="#N/A"/>
    <e v="#N/A"/>
    <e v="#N/A"/>
    <e v="#N/A"/>
    <x v="1"/>
  </r>
  <r>
    <x v="1"/>
    <x v="2"/>
    <n v="100"/>
    <x v="1"/>
    <x v="37"/>
    <n v="1"/>
    <n v="1.354636"/>
    <n v="6.7428000000000002E-2"/>
    <n v="1.4655450000000001"/>
    <n v="3.9608999999999998E-2"/>
    <s v="6"/>
    <s v="scale_mpi_epyc_job_12129.out "/>
    <s v="scale_mpi_epyc_epyc006_2023-06-13_02-01-02.csv "/>
    <s v="e1 100 100 100000 1 38"/>
    <e v="#N/A"/>
    <e v="#N/A"/>
    <e v="#N/A"/>
    <e v="#N/A"/>
    <x v="1"/>
  </r>
  <r>
    <x v="1"/>
    <x v="2"/>
    <n v="100"/>
    <x v="1"/>
    <x v="38"/>
    <n v="1"/>
    <n v="1.398409"/>
    <n v="6.6100999999999993E-2"/>
    <n v="1.506656"/>
    <n v="3.9648999999999997E-2"/>
    <s v="6"/>
    <s v="scale_mpi_epyc_job_12129.out "/>
    <s v="scale_mpi_epyc_epyc006_2023-06-13_02-01-02.csv "/>
    <s v="e1 100 100 100000 1 39"/>
    <e v="#N/A"/>
    <e v="#N/A"/>
    <e v="#N/A"/>
    <e v="#N/A"/>
    <x v="1"/>
  </r>
  <r>
    <x v="1"/>
    <x v="2"/>
    <n v="100"/>
    <x v="1"/>
    <x v="39"/>
    <n v="1"/>
    <n v="1.4508829999999999"/>
    <n v="7.9630999999999993E-2"/>
    <n v="1.9303030000000001"/>
    <n v="4.9494999999999997E-2"/>
    <s v="6"/>
    <s v="scale_mpi_epyc_job_12129.out "/>
    <s v="scale_mpi_epyc_epyc006_2023-06-13_02-01-02.csv "/>
    <s v="e1 100 100 100000 1 40"/>
    <e v="#N/A"/>
    <e v="#N/A"/>
    <e v="#N/A"/>
    <e v="#N/A"/>
    <x v="1"/>
  </r>
  <r>
    <x v="1"/>
    <x v="2"/>
    <n v="100"/>
    <x v="1"/>
    <x v="40"/>
    <n v="1"/>
    <n v="1.480199"/>
    <n v="0.13084299999999999"/>
    <n v="3.7416740000000002"/>
    <n v="9.3542E-2"/>
    <s v="6"/>
    <s v="scale_mpi_epyc_job_12129.out "/>
    <s v="scale_mpi_epyc_epyc006_2023-06-13_02-01-02.csv "/>
    <s v="e1 100 100 100000 1 41"/>
    <e v="#N/A"/>
    <e v="#N/A"/>
    <e v="#N/A"/>
    <e v="#N/A"/>
    <x v="1"/>
  </r>
  <r>
    <x v="1"/>
    <x v="2"/>
    <n v="100"/>
    <x v="1"/>
    <x v="41"/>
    <n v="1"/>
    <n v="1.434285"/>
    <n v="8.4053000000000003E-2"/>
    <n v="2.400509"/>
    <n v="5.8548999999999997E-2"/>
    <s v="6"/>
    <s v="scale_mpi_epyc_job_12129.out "/>
    <s v="scale_mpi_epyc_epyc006_2023-06-13_02-01-02.csv "/>
    <s v="e1 100 100 100000 1 42"/>
    <e v="#N/A"/>
    <e v="#N/A"/>
    <e v="#N/A"/>
    <e v="#N/A"/>
    <x v="1"/>
  </r>
  <r>
    <x v="1"/>
    <x v="2"/>
    <n v="100"/>
    <x v="1"/>
    <x v="42"/>
    <n v="1"/>
    <n v="1.609197"/>
    <n v="9.0955999999999995E-2"/>
    <n v="2.6951689999999999"/>
    <n v="6.4171000000000006E-2"/>
    <s v="6"/>
    <s v="scale_mpi_epyc_job_12129.out "/>
    <s v="scale_mpi_epyc_epyc006_2023-06-13_02-01-02.csv "/>
    <s v="e1 100 100 100000 1 43"/>
    <e v="#N/A"/>
    <e v="#N/A"/>
    <e v="#N/A"/>
    <e v="#N/A"/>
    <x v="1"/>
  </r>
  <r>
    <x v="1"/>
    <x v="2"/>
    <n v="100"/>
    <x v="1"/>
    <x v="43"/>
    <n v="1"/>
    <n v="1.670167"/>
    <n v="0.16137399999999999"/>
    <n v="3.606446"/>
    <n v="8.3871000000000001E-2"/>
    <s v="6"/>
    <s v="scale_mpi_epyc_job_12129.out "/>
    <s v="scale_mpi_epyc_epyc006_2023-06-13_02-01-02.csv "/>
    <s v="e1 100 100 100000 1 44"/>
    <e v="#N/A"/>
    <e v="#N/A"/>
    <e v="#N/A"/>
    <e v="#N/A"/>
    <x v="1"/>
  </r>
  <r>
    <x v="1"/>
    <x v="2"/>
    <n v="100"/>
    <x v="1"/>
    <x v="44"/>
    <n v="1"/>
    <n v="1.70113"/>
    <n v="0.102816"/>
    <n v="2.863111"/>
    <n v="6.5071000000000004E-2"/>
    <s v="6"/>
    <s v="scale_mpi_epyc_job_12129.out "/>
    <s v="scale_mpi_epyc_epyc006_2023-06-13_02-01-02.csv "/>
    <s v="e1 100 100 100000 1 45"/>
    <e v="#N/A"/>
    <e v="#N/A"/>
    <e v="#N/A"/>
    <e v="#N/A"/>
    <x v="1"/>
  </r>
  <r>
    <x v="1"/>
    <x v="2"/>
    <n v="100"/>
    <x v="1"/>
    <x v="45"/>
    <n v="1"/>
    <n v="1.500111"/>
    <n v="8.3678000000000002E-2"/>
    <n v="2.7693789999999998"/>
    <n v="6.1541999999999999E-2"/>
    <s v="6"/>
    <s v="scale_mpi_epyc_job_12129.out "/>
    <s v="scale_mpi_epyc_epyc006_2023-06-13_02-01-02.csv "/>
    <s v="e1 100 100 100000 1 46"/>
    <e v="#N/A"/>
    <e v="#N/A"/>
    <e v="#N/A"/>
    <e v="#N/A"/>
    <x v="1"/>
  </r>
  <r>
    <x v="1"/>
    <x v="2"/>
    <n v="100"/>
    <x v="1"/>
    <x v="46"/>
    <n v="1"/>
    <n v="1.5003470000000001"/>
    <n v="7.0380999999999999E-2"/>
    <n v="2.5227659999999998"/>
    <n v="5.4843000000000003E-2"/>
    <s v="6"/>
    <s v="scale_mpi_epyc_job_12129.out "/>
    <s v="scale_mpi_epyc_epyc006_2023-06-13_02-01-02.csv "/>
    <s v="e1 100 100 100000 1 47"/>
    <e v="#N/A"/>
    <e v="#N/A"/>
    <e v="#N/A"/>
    <e v="#N/A"/>
    <x v="1"/>
  </r>
  <r>
    <x v="1"/>
    <x v="2"/>
    <n v="100"/>
    <x v="1"/>
    <x v="47"/>
    <n v="1"/>
    <n v="1.7190540000000001"/>
    <n v="9.0402999999999997E-2"/>
    <n v="2.5349870000000001"/>
    <n v="5.3935999999999998E-2"/>
    <s v="6"/>
    <s v="scale_mpi_epyc_job_12129.out "/>
    <s v="scale_mpi_epyc_epyc006_2023-06-13_02-01-02.csv "/>
    <s v="e1 100 100 100000 1 48"/>
    <e v="#N/A"/>
    <e v="#N/A"/>
    <e v="#N/A"/>
    <e v="#N/A"/>
    <x v="1"/>
  </r>
  <r>
    <x v="1"/>
    <x v="2"/>
    <n v="100"/>
    <x v="1"/>
    <x v="48"/>
    <n v="1"/>
    <n v="1.6114569999999999"/>
    <n v="5.3016000000000001E-2"/>
    <n v="2.0641980000000002"/>
    <n v="4.3004000000000001E-2"/>
    <s v="6"/>
    <s v="scale_mpi_epyc_job_12129.out "/>
    <s v="scale_mpi_epyc_epyc006_2023-06-13_02-01-02.csv "/>
    <s v="e1 100 100 100000 1 49"/>
    <e v="#N/A"/>
    <e v="#N/A"/>
    <e v="#N/A"/>
    <e v="#N/A"/>
    <x v="1"/>
  </r>
  <r>
    <x v="1"/>
    <x v="2"/>
    <n v="100"/>
    <x v="1"/>
    <x v="49"/>
    <n v="1"/>
    <n v="1.7748889999999999"/>
    <n v="9.0514999999999998E-2"/>
    <n v="2.8739560000000002"/>
    <n v="5.8652000000000003E-2"/>
    <s v="6"/>
    <s v="scale_mpi_epyc_job_12129.out "/>
    <s v="scale_mpi_epyc_epyc006_2023-06-13_02-01-02.csv "/>
    <s v="e1 100 100 100000 1 50"/>
    <e v="#N/A"/>
    <e v="#N/A"/>
    <e v="#N/A"/>
    <e v="#N/A"/>
    <x v="1"/>
  </r>
  <r>
    <x v="1"/>
    <x v="2"/>
    <n v="100"/>
    <x v="1"/>
    <x v="50"/>
    <n v="1"/>
    <n v="1.7414339999999999"/>
    <n v="7.8525999999999999E-2"/>
    <n v="2.314317"/>
    <n v="4.6286000000000001E-2"/>
    <s v="6"/>
    <s v="scale_mpi_epyc_job_12129.out "/>
    <s v="scale_mpi_epyc_epyc006_2023-06-13_02-01-02.csv "/>
    <s v="e1 100 100 100000 1 51"/>
    <e v="#N/A"/>
    <e v="#N/A"/>
    <e v="#N/A"/>
    <e v="#N/A"/>
    <x v="1"/>
  </r>
  <r>
    <x v="1"/>
    <x v="2"/>
    <n v="100"/>
    <x v="1"/>
    <x v="51"/>
    <n v="1"/>
    <n v="1.8259240000000001"/>
    <n v="8.9161000000000004E-2"/>
    <n v="2.9155479999999998"/>
    <n v="5.7167999999999997E-2"/>
    <s v="6"/>
    <s v="scale_mpi_epyc_job_12129.out "/>
    <s v="scale_mpi_epyc_epyc006_2023-06-13_02-01-02.csv "/>
    <s v="e1 100 100 100000 1 52"/>
    <e v="#N/A"/>
    <e v="#N/A"/>
    <e v="#N/A"/>
    <e v="#N/A"/>
    <x v="1"/>
  </r>
  <r>
    <x v="1"/>
    <x v="2"/>
    <n v="100"/>
    <x v="1"/>
    <x v="52"/>
    <n v="1"/>
    <n v="1.8924989999999999"/>
    <n v="0.115345"/>
    <n v="2.9334349999999998"/>
    <n v="5.6411999999999997E-2"/>
    <s v="6"/>
    <s v="scale_mpi_epyc_job_12129.out "/>
    <s v="scale_mpi_epyc_epyc006_2023-06-13_02-01-02.csv "/>
    <s v="e1 100 100 100000 1 53"/>
    <e v="#N/A"/>
    <e v="#N/A"/>
    <e v="#N/A"/>
    <e v="#N/A"/>
    <x v="1"/>
  </r>
  <r>
    <x v="1"/>
    <x v="2"/>
    <n v="100"/>
    <x v="1"/>
    <x v="53"/>
    <n v="1"/>
    <n v="1.859699"/>
    <n v="0.114361"/>
    <n v="3.0292889999999999"/>
    <n v="5.7155999999999998E-2"/>
    <s v="6"/>
    <s v="scale_mpi_epyc_job_12129.out "/>
    <s v="scale_mpi_epyc_epyc006_2023-06-13_02-01-02.csv "/>
    <s v="e1 100 100 100000 1 54"/>
    <e v="#N/A"/>
    <e v="#N/A"/>
    <e v="#N/A"/>
    <e v="#N/A"/>
    <x v="1"/>
  </r>
  <r>
    <x v="1"/>
    <x v="2"/>
    <n v="100"/>
    <x v="1"/>
    <x v="54"/>
    <n v="1"/>
    <n v="1.792842"/>
    <n v="6.1113000000000001E-2"/>
    <n v="2.3359200000000002"/>
    <n v="4.3257999999999998E-2"/>
    <s v="6"/>
    <s v="scale_mpi_epyc_job_12129.out "/>
    <s v="scale_mpi_epyc_epyc006_2023-06-13_02-01-02.csv "/>
    <s v="e1 100 100 100000 1 55"/>
    <e v="#N/A"/>
    <e v="#N/A"/>
    <e v="#N/A"/>
    <e v="#N/A"/>
    <x v="1"/>
  </r>
  <r>
    <x v="1"/>
    <x v="2"/>
    <n v="100"/>
    <x v="1"/>
    <x v="55"/>
    <n v="1"/>
    <n v="1.676061"/>
    <n v="8.4806000000000006E-2"/>
    <n v="2.4657079999999998"/>
    <n v="4.4831000000000003E-2"/>
    <s v="6"/>
    <s v="scale_mpi_epyc_job_12129.out "/>
    <s v="scale_mpi_epyc_epyc006_2023-06-13_02-01-02.csv "/>
    <s v="e1 100 100 100000 1 56"/>
    <e v="#N/A"/>
    <e v="#N/A"/>
    <e v="#N/A"/>
    <e v="#N/A"/>
    <x v="1"/>
  </r>
  <r>
    <x v="1"/>
    <x v="2"/>
    <n v="100"/>
    <x v="1"/>
    <x v="56"/>
    <n v="1"/>
    <n v="2.0212880000000002"/>
    <n v="0.23706099999999999"/>
    <n v="2.7428710000000001"/>
    <n v="4.8980000000000003E-2"/>
    <s v="6"/>
    <s v="scale_mpi_epyc_job_12129.out "/>
    <s v="scale_mpi_epyc_epyc006_2023-06-13_02-01-02.csv "/>
    <s v="e1 100 100 100000 1 57"/>
    <e v="#N/A"/>
    <e v="#N/A"/>
    <e v="#N/A"/>
    <e v="#N/A"/>
    <x v="1"/>
  </r>
  <r>
    <x v="1"/>
    <x v="2"/>
    <n v="100"/>
    <x v="1"/>
    <x v="57"/>
    <n v="1"/>
    <n v="1.3211660000000001"/>
    <n v="5.9805999999999998E-2"/>
    <n v="2.95906"/>
    <n v="5.1913000000000001E-2"/>
    <s v="6"/>
    <s v="scale_mpi_epyc_job_12129.out "/>
    <s v="scale_mpi_epyc_epyc006_2023-06-13_02-01-02.csv "/>
    <s v="e1 100 100 100000 1 58"/>
    <e v="#N/A"/>
    <e v="#N/A"/>
    <e v="#N/A"/>
    <e v="#N/A"/>
    <x v="1"/>
  </r>
  <r>
    <x v="1"/>
    <x v="2"/>
    <n v="100"/>
    <x v="1"/>
    <x v="58"/>
    <n v="1"/>
    <n v="1.356449"/>
    <n v="6.0997000000000003E-2"/>
    <n v="3.0593170000000001"/>
    <n v="5.2747000000000002E-2"/>
    <s v="6"/>
    <s v="scale_mpi_epyc_job_12129.out "/>
    <s v="scale_mpi_epyc_epyc006_2023-06-13_02-01-02.csv "/>
    <s v="e1 100 100 100000 1 59"/>
    <e v="#N/A"/>
    <e v="#N/A"/>
    <e v="#N/A"/>
    <e v="#N/A"/>
    <x v="1"/>
  </r>
  <r>
    <x v="1"/>
    <x v="2"/>
    <n v="100"/>
    <x v="1"/>
    <x v="59"/>
    <n v="1"/>
    <n v="1.317509"/>
    <n v="6.9967000000000001E-2"/>
    <n v="3.6663039999999998"/>
    <n v="6.2141000000000002E-2"/>
    <s v="6"/>
    <s v="scale_mpi_epyc_job_12129.out "/>
    <s v="scale_mpi_epyc_epyc006_2023-06-13_02-01-02.csv "/>
    <s v="e1 100 100 100000 1 60"/>
    <e v="#N/A"/>
    <e v="#N/A"/>
    <e v="#N/A"/>
    <e v="#N/A"/>
    <x v="1"/>
  </r>
  <r>
    <x v="1"/>
    <x v="2"/>
    <n v="100"/>
    <x v="1"/>
    <x v="60"/>
    <n v="1"/>
    <n v="1.204464"/>
    <n v="6.0009E-2"/>
    <n v="3.0739269999999999"/>
    <n v="5.1232E-2"/>
    <s v="6"/>
    <s v="scale_mpi_epyc_job_12129.out "/>
    <s v="scale_mpi_epyc_epyc006_2023-06-13_02-01-02.csv "/>
    <s v="e1 100 100 100000 1 61"/>
    <e v="#N/A"/>
    <e v="#N/A"/>
    <e v="#N/A"/>
    <e v="#N/A"/>
    <x v="1"/>
  </r>
  <r>
    <x v="1"/>
    <x v="2"/>
    <n v="100"/>
    <x v="1"/>
    <x v="61"/>
    <n v="1"/>
    <n v="1.312227"/>
    <n v="6.9494E-2"/>
    <n v="3.5366770000000001"/>
    <n v="5.7978000000000002E-2"/>
    <s v="6"/>
    <s v="scale_mpi_epyc_job_12129.out "/>
    <s v="scale_mpi_epyc_epyc006_2023-06-13_02-01-02.csv "/>
    <s v="e1 100 100 100000 1 62"/>
    <e v="#N/A"/>
    <e v="#N/A"/>
    <e v="#N/A"/>
    <e v="#N/A"/>
    <x v="1"/>
  </r>
  <r>
    <x v="1"/>
    <x v="2"/>
    <n v="100"/>
    <x v="1"/>
    <x v="62"/>
    <n v="1"/>
    <n v="1.302889"/>
    <n v="7.2808999999999999E-2"/>
    <n v="3.9222079999999999"/>
    <n v="6.3260999999999998E-2"/>
    <s v="6"/>
    <s v="scale_mpi_epyc_job_12129.out "/>
    <s v="scale_mpi_epyc_epyc006_2023-06-13_02-01-02.csv "/>
    <s v="e1 100 100 100000 1 63"/>
    <e v="#N/A"/>
    <e v="#N/A"/>
    <e v="#N/A"/>
    <e v="#N/A"/>
    <x v="1"/>
  </r>
  <r>
    <x v="1"/>
    <x v="2"/>
    <n v="100"/>
    <x v="1"/>
    <x v="63"/>
    <n v="1"/>
    <n v="1.1439619999999999"/>
    <n v="5.8740000000000001E-2"/>
    <n v="3.2942650000000002"/>
    <n v="5.2290000000000003E-2"/>
    <s v="6"/>
    <s v="scale_mpi_epyc_job_12129.out "/>
    <s v="scale_mpi_epyc_epyc006_2023-06-13_02-01-02.csv "/>
    <s v="e1 100 100 100000 1 64"/>
    <e v="#N/A"/>
    <e v="#N/A"/>
    <e v="#N/A"/>
    <e v="#N/A"/>
    <x v="1"/>
  </r>
  <r>
    <x v="1"/>
    <x v="0"/>
    <n v="100"/>
    <x v="1"/>
    <x v="0"/>
    <n v="1"/>
    <n v="187.36810299999999"/>
    <n v="1.1164689999999999"/>
    <n v="0"/>
    <n v="0"/>
    <s v="6"/>
    <s v="scale_mpi_epyc_job_12129.out "/>
    <s v="scale_mpi_epyc_epyc006_2023-06-13_02-01-02.csv "/>
    <s v="e1 10000 100 100000 1 1"/>
    <n v="186.70297818181817"/>
    <n v="0.45532179517951776"/>
    <n v="185.79233459145914"/>
    <n v="187.6136217721772"/>
    <x v="2"/>
  </r>
  <r>
    <x v="1"/>
    <x v="0"/>
    <n v="100"/>
    <x v="1"/>
    <x v="1"/>
    <n v="1"/>
    <n v="96.116984000000002"/>
    <n v="3.6490939999999998"/>
    <n v="2.1697410000000001"/>
    <n v="2.1697410000000001"/>
    <s v="6"/>
    <s v="scale_mpi_epyc_job_12129.out "/>
    <s v="scale_mpi_epyc_epyc006_2023-06-13_02-01-02.csv "/>
    <s v="e1 10000 100 100000 1 2"/>
    <n v="93.358230181818186"/>
    <n v="1.2779314658038963"/>
    <n v="90.802367250210395"/>
    <n v="95.914093113425977"/>
    <x v="0"/>
  </r>
  <r>
    <x v="1"/>
    <x v="0"/>
    <n v="100"/>
    <x v="1"/>
    <x v="2"/>
    <n v="1"/>
    <n v="63.310282999999998"/>
    <n v="2.1733440000000002"/>
    <n v="0.39862399999999998"/>
    <n v="0.19931199999999999"/>
    <s v="6"/>
    <s v="scale_mpi_epyc_job_12129.out "/>
    <s v="scale_mpi_epyc_epyc006_2023-06-13_02-01-02.csv "/>
    <s v="e1 10000 100 100000 1 3"/>
    <n v="61.60287390909091"/>
    <n v="0.58566605859746601"/>
    <n v="60.431541791895981"/>
    <n v="62.774206026285839"/>
    <x v="0"/>
  </r>
  <r>
    <x v="1"/>
    <x v="0"/>
    <n v="100"/>
    <x v="1"/>
    <x v="3"/>
    <n v="1"/>
    <n v="48.768076000000001"/>
    <n v="2.8253689999999998"/>
    <n v="0.55816500000000002"/>
    <n v="0.186055"/>
    <s v="6"/>
    <s v="scale_mpi_epyc_job_12129.out "/>
    <s v="scale_mpi_epyc_epyc006_2023-06-13_02-01-02.csv "/>
    <s v="e1 10000 100 100000 1 4"/>
    <n v="47.764747636363637"/>
    <n v="3.3791517289707906"/>
    <n v="41.006444178422058"/>
    <n v="54.523051094305217"/>
    <x v="2"/>
  </r>
  <r>
    <x v="1"/>
    <x v="0"/>
    <n v="100"/>
    <x v="1"/>
    <x v="4"/>
    <n v="1"/>
    <n v="37.418154000000001"/>
    <n v="0.52046099999999995"/>
    <n v="0.92462500000000003"/>
    <n v="0.231156"/>
    <s v="6"/>
    <s v="scale_mpi_epyc_job_12129.out "/>
    <s v="scale_mpi_epyc_epyc006_2023-06-13_02-01-02.csv "/>
    <s v="e1 10000 100 100000 1 5"/>
    <n v="37.228402090909093"/>
    <n v="0.28987238845378277"/>
    <n v="36.648657314001525"/>
    <n v="37.80814686781666"/>
    <x v="2"/>
  </r>
  <r>
    <x v="1"/>
    <x v="0"/>
    <n v="100"/>
    <x v="1"/>
    <x v="5"/>
    <n v="1"/>
    <n v="31.089487999999999"/>
    <n v="0.26670899999999997"/>
    <n v="0.63863400000000003"/>
    <n v="0.12772700000000001"/>
    <s v="6"/>
    <s v="scale_mpi_epyc_job_12129.out "/>
    <s v="scale_mpi_epyc_epyc006_2023-06-13_02-01-02.csv "/>
    <s v="e1 10000 100 100000 1 6"/>
    <n v="31.10145390909091"/>
    <n v="0.31760202715984842"/>
    <n v="30.466249854771213"/>
    <n v="31.736657963410607"/>
    <x v="2"/>
  </r>
  <r>
    <x v="1"/>
    <x v="0"/>
    <n v="100"/>
    <x v="1"/>
    <x v="6"/>
    <n v="1"/>
    <n v="28.538367999999998"/>
    <n v="1.989857"/>
    <n v="0.98860700000000001"/>
    <n v="0.164768"/>
    <s v="6"/>
    <s v="scale_mpi_epyc_job_12129.out "/>
    <s v="scale_mpi_epyc_epyc006_2023-06-13_02-01-02.csv "/>
    <s v="e1 10000 100 100000 1 7"/>
    <n v="26.99956781818182"/>
    <n v="0.58991741324496838"/>
    <n v="25.819732991691883"/>
    <n v="28.179402644671757"/>
    <x v="0"/>
  </r>
  <r>
    <x v="1"/>
    <x v="0"/>
    <n v="100"/>
    <x v="1"/>
    <x v="7"/>
    <n v="1"/>
    <n v="26.856190000000002"/>
    <n v="3.6242529999999999"/>
    <n v="12.850472999999999"/>
    <n v="1.835782"/>
    <s v="6"/>
    <s v="scale_mpi_epyc_job_12129.out "/>
    <s v="scale_mpi_epyc_epyc006_2023-06-13_02-01-02.csv "/>
    <s v="e1 10000 100 100000 1 8"/>
    <n v="23.857052599999999"/>
    <n v="1.0042384641038213"/>
    <n v="21.848575671792357"/>
    <n v="25.865529528207642"/>
    <x v="0"/>
  </r>
  <r>
    <x v="1"/>
    <x v="0"/>
    <n v="100"/>
    <x v="1"/>
    <x v="8"/>
    <n v="1"/>
    <n v="21.036918"/>
    <n v="0.32874900000000001"/>
    <n v="1.2209859999999999"/>
    <n v="0.15262300000000001"/>
    <s v="6"/>
    <s v="scale_mpi_epyc_job_12129.out "/>
    <s v="scale_mpi_epyc_epyc006_2023-06-13_02-01-02.csv "/>
    <s v="e1 10000 100 100000 1 9"/>
    <n v="21.046355900000002"/>
    <n v="0.42661476315995334"/>
    <n v="20.193126373680094"/>
    <n v="21.899585426319909"/>
    <x v="2"/>
  </r>
  <r>
    <x v="1"/>
    <x v="0"/>
    <n v="100"/>
    <x v="1"/>
    <x v="9"/>
    <n v="1"/>
    <n v="19.002585"/>
    <n v="0.31377699999999997"/>
    <n v="1.5707739999999999"/>
    <n v="0.17452999999999999"/>
    <s v="6"/>
    <s v="scale_mpi_epyc_job_12129.out "/>
    <s v="scale_mpi_epyc_epyc006_2023-06-13_02-01-02.csv "/>
    <s v="e1 10000 100 100000 1 10"/>
    <n v="19.367362500000002"/>
    <n v="1.3987286580103699"/>
    <n v="16.569905183979262"/>
    <n v="22.164819816020742"/>
    <x v="2"/>
  </r>
  <r>
    <x v="1"/>
    <x v="0"/>
    <n v="100"/>
    <x v="1"/>
    <x v="10"/>
    <n v="1"/>
    <n v="17.557145999999999"/>
    <n v="0.516185"/>
    <n v="1.938763"/>
    <n v="0.19387599999999999"/>
    <s v="6"/>
    <s v="scale_mpi_epyc_job_12129.out "/>
    <s v="scale_mpi_epyc_epyc006_2023-06-13_02-01-02.csv "/>
    <s v="e1 10000 100 100000 1 11"/>
    <n v="17.3222205"/>
    <n v="0.19925598916133511"/>
    <n v="16.92370852167733"/>
    <n v="17.72073247832267"/>
    <x v="2"/>
  </r>
  <r>
    <x v="1"/>
    <x v="0"/>
    <n v="100"/>
    <x v="1"/>
    <x v="11"/>
    <n v="1"/>
    <n v="17.469524"/>
    <n v="1.846533"/>
    <n v="1.9033100000000001"/>
    <n v="0.17302799999999999"/>
    <s v="6"/>
    <s v="scale_mpi_epyc_job_12129.out "/>
    <s v="scale_mpi_epyc_epyc006_2023-06-13_02-01-02.csv "/>
    <s v="e1 10000 100 100000 1 12"/>
    <n v="16.0317729"/>
    <n v="0.49322697109571573"/>
    <n v="15.045318957808568"/>
    <n v="17.018226842191432"/>
    <x v="0"/>
  </r>
  <r>
    <x v="1"/>
    <x v="0"/>
    <n v="100"/>
    <x v="1"/>
    <x v="12"/>
    <n v="1"/>
    <n v="41.254119000000003"/>
    <n v="26.714908000000001"/>
    <n v="6.6638789999999997"/>
    <n v="0.55532300000000001"/>
    <s v="6"/>
    <s v="scale_mpi_epyc_job_12129.out "/>
    <s v="scale_mpi_epyc_epyc006_2023-06-13_02-01-02.csv "/>
    <s v="e1 10000 100 100000 1 13"/>
    <n v="17.419607899999995"/>
    <n v="7.9460726350215278"/>
    <n v="1.5274626299569398"/>
    <n v="33.311753170043048"/>
    <x v="0"/>
  </r>
  <r>
    <x v="1"/>
    <x v="0"/>
    <n v="100"/>
    <x v="1"/>
    <x v="13"/>
    <n v="1"/>
    <n v="14.184422"/>
    <n v="0.60719500000000004"/>
    <n v="2.712666"/>
    <n v="0.20866699999999999"/>
    <s v="6"/>
    <s v="scale_mpi_epyc_job_12129.out "/>
    <s v="scale_mpi_epyc_epyc006_2023-06-13_02-01-02.csv "/>
    <s v="e1 10000 100 100000 1 14"/>
    <n v="13.811161200000001"/>
    <n v="0.14816777037706197"/>
    <n v="13.514825659245878"/>
    <n v="14.107496740754124"/>
    <x v="0"/>
  </r>
  <r>
    <x v="1"/>
    <x v="0"/>
    <n v="100"/>
    <x v="1"/>
    <x v="14"/>
    <n v="1"/>
    <n v="13.332915"/>
    <n v="0.60094899999999996"/>
    <n v="2.780211"/>
    <n v="0.19858600000000001"/>
    <s v="6"/>
    <s v="scale_mpi_epyc_job_12129.out "/>
    <s v="scale_mpi_epyc_epyc006_2023-06-13_02-01-02.csv "/>
    <s v="e1 10000 100 100000 1 15"/>
    <n v="13.084569800000001"/>
    <n v="0.42163983678132028"/>
    <n v="12.241290126437359"/>
    <n v="13.927849473562642"/>
    <x v="2"/>
  </r>
  <r>
    <x v="1"/>
    <x v="0"/>
    <n v="100"/>
    <x v="1"/>
    <x v="15"/>
    <n v="1"/>
    <n v="12.764393"/>
    <n v="0.59788200000000002"/>
    <n v="3.5789170000000001"/>
    <n v="0.238594"/>
    <s v="6"/>
    <s v="scale_mpi_epyc_job_12129.out "/>
    <s v="scale_mpi_epyc_epyc006_2023-06-13_02-01-02.csv "/>
    <s v="e1 10000 100 100000 1 16"/>
    <n v="12.3827286"/>
    <n v="0.17102678362132523"/>
    <n v="12.040675032757349"/>
    <n v="12.724782167242651"/>
    <x v="0"/>
  </r>
  <r>
    <x v="1"/>
    <x v="0"/>
    <n v="100"/>
    <x v="1"/>
    <x v="16"/>
    <n v="1"/>
    <n v="12.087992"/>
    <n v="0.71628800000000004"/>
    <n v="5.0525849999999997"/>
    <n v="0.31578699999999998"/>
    <s v="6"/>
    <s v="scale_mpi_epyc_job_12129.out "/>
    <s v="scale_mpi_epyc_epyc006_2023-06-13_02-01-02.csv "/>
    <s v="e1 10000 100 100000 1 17"/>
    <n v="11.7457557"/>
    <n v="0.15584168416068192"/>
    <n v="11.434072331678637"/>
    <n v="12.057439068321363"/>
    <x v="0"/>
  </r>
  <r>
    <x v="1"/>
    <x v="0"/>
    <n v="100"/>
    <x v="1"/>
    <x v="17"/>
    <n v="1"/>
    <n v="11.215180999999999"/>
    <n v="0.33002999999999999"/>
    <n v="2.4190320000000001"/>
    <n v="0.14229600000000001"/>
    <s v="6"/>
    <s v="scale_mpi_epyc_job_12129.out "/>
    <s v="scale_mpi_epyc_epyc006_2023-06-13_02-01-02.csv "/>
    <s v="e1 10000 100 100000 1 18"/>
    <n v="11.1533949"/>
    <n v="0.1108857938126307"/>
    <n v="10.931623312374739"/>
    <n v="11.375166487625261"/>
    <x v="2"/>
  </r>
  <r>
    <x v="1"/>
    <x v="0"/>
    <n v="100"/>
    <x v="1"/>
    <x v="18"/>
    <n v="1"/>
    <n v="10.841834"/>
    <n v="0.36524800000000002"/>
    <n v="4.0538439999999998"/>
    <n v="0.225214"/>
    <s v="6"/>
    <s v="scale_mpi_epyc_job_12129.out "/>
    <s v="scale_mpi_epyc_epyc006_2023-06-13_02-01-02.csv "/>
    <s v="e1 10000 100 100000 1 19"/>
    <n v="11.082065999999999"/>
    <n v="1.2805894741982884"/>
    <n v="8.5208870516034221"/>
    <n v="13.643244948396577"/>
    <x v="2"/>
  </r>
  <r>
    <x v="1"/>
    <x v="0"/>
    <n v="100"/>
    <x v="1"/>
    <x v="34"/>
    <n v="1"/>
    <n v="6.6867039999999998"/>
    <n v="0.50703500000000001"/>
    <n v="5.5315580000000004"/>
    <n v="0.162693"/>
    <s v="6"/>
    <s v="scale_mpi_epyc_job_12129.out "/>
    <s v="scale_mpi_epyc_epyc006_2023-06-13_02-01-02.csv "/>
    <s v="e1 10000 100 100000 1 35"/>
    <n v="7.0453129999999984"/>
    <n v="1.1073830643128082"/>
    <n v="4.8305468713743824"/>
    <n v="9.2600791286256143"/>
    <x v="2"/>
  </r>
  <r>
    <x v="1"/>
    <x v="0"/>
    <n v="100"/>
    <x v="1"/>
    <x v="35"/>
    <n v="1"/>
    <n v="6.8584490000000002"/>
    <n v="0.65536099999999997"/>
    <n v="8.9076450000000005"/>
    <n v="0.25450400000000001"/>
    <s v="6"/>
    <s v="scale_mpi_epyc_job_12129.out "/>
    <s v="scale_mpi_epyc_epyc006_2023-06-13_02-01-02.csv "/>
    <s v="e1 10000 100 100000 1 36"/>
    <n v="6.5453429999999999"/>
    <n v="0.14204204036692983"/>
    <n v="6.2612589192661403"/>
    <n v="6.8294270807338595"/>
    <x v="0"/>
  </r>
  <r>
    <x v="1"/>
    <x v="0"/>
    <n v="100"/>
    <x v="1"/>
    <x v="36"/>
    <n v="1"/>
    <n v="6.5623459999999998"/>
    <n v="0.59057700000000002"/>
    <n v="7.6612130000000001"/>
    <n v="0.212811"/>
    <s v="6"/>
    <s v="scale_mpi_epyc_job_12129.out "/>
    <s v="scale_mpi_epyc_epyc006_2023-06-13_02-01-02.csv "/>
    <s v="e1 10000 100 100000 1 37"/>
    <n v="6.3718076666666654"/>
    <n v="0.12503887851830384"/>
    <n v="6.1217299096300577"/>
    <n v="6.6218854237032732"/>
    <x v="2"/>
  </r>
  <r>
    <x v="1"/>
    <x v="0"/>
    <n v="100"/>
    <x v="1"/>
    <x v="37"/>
    <n v="1"/>
    <n v="6.9189610000000004"/>
    <n v="1.072373"/>
    <n v="5.8351769999999998"/>
    <n v="0.15770700000000001"/>
    <s v="6"/>
    <s v="scale_mpi_epyc_job_12129.out "/>
    <s v="scale_mpi_epyc_epyc006_2023-06-13_02-01-02.csv "/>
    <s v="e1 10000 100 100000 1 38"/>
    <n v="6.3473785555555544"/>
    <n v="0.2107003124984107"/>
    <n v="5.9259779305587328"/>
    <n v="6.768779180552376"/>
    <x v="0"/>
  </r>
  <r>
    <x v="1"/>
    <x v="0"/>
    <n v="100"/>
    <x v="1"/>
    <x v="38"/>
    <n v="1"/>
    <n v="7.1238970000000004"/>
    <n v="1.2542990000000001"/>
    <n v="6.9536559999999996"/>
    <n v="0.18299099999999999"/>
    <s v="6"/>
    <s v="scale_mpi_epyc_job_12129.out "/>
    <s v="scale_mpi_epyc_epyc006_2023-06-13_02-01-02.csv "/>
    <s v="e1 10000 100 100000 1 39"/>
    <n v="6.2660485999999995"/>
    <n v="0.29647756038297718"/>
    <n v="5.6730934792340451"/>
    <n v="6.859003720765954"/>
    <x v="0"/>
  </r>
  <r>
    <x v="1"/>
    <x v="0"/>
    <n v="100"/>
    <x v="1"/>
    <x v="39"/>
    <n v="1"/>
    <n v="6.0584249999999997"/>
    <n v="0.45319100000000001"/>
    <n v="5.0444009999999997"/>
    <n v="0.12934399999999999"/>
    <s v="6"/>
    <s v="scale_mpi_epyc_job_12129.out "/>
    <s v="scale_mpi_epyc_epyc006_2023-06-13_02-01-02.csv "/>
    <s v="e1 10000 100 100000 1 40"/>
    <n v="6.0271618"/>
    <n v="8.7756818016340138E-2"/>
    <n v="5.8516481639673197"/>
    <n v="6.2026754360326803"/>
    <x v="2"/>
  </r>
  <r>
    <x v="1"/>
    <x v="0"/>
    <n v="100"/>
    <x v="1"/>
    <x v="40"/>
    <n v="1"/>
    <n v="7.3870719999999999"/>
    <n v="1.817428"/>
    <n v="10.470504999999999"/>
    <n v="0.26176300000000002"/>
    <s v="6"/>
    <s v="scale_mpi_epyc_job_12129.out "/>
    <s v="scale_mpi_epyc_epyc006_2023-06-13_02-01-02.csv "/>
    <s v="e1 10000 100 100000 1 41"/>
    <n v="6.1193129000000006"/>
    <n v="0.49191286895412267"/>
    <n v="5.1354871620917555"/>
    <n v="7.1031386379082457"/>
    <x v="0"/>
  </r>
  <r>
    <x v="1"/>
    <x v="0"/>
    <n v="100"/>
    <x v="1"/>
    <x v="41"/>
    <n v="1"/>
    <n v="6.0993870000000001"/>
    <n v="0.46323300000000001"/>
    <n v="7.2932430000000004"/>
    <n v="0.17788399999999999"/>
    <s v="6"/>
    <s v="scale_mpi_epyc_job_12129.out "/>
    <s v="scale_mpi_epyc_epyc006_2023-06-13_02-01-02.csv "/>
    <s v="e1 10000 100 100000 1 42"/>
    <n v="7.7228222000000004"/>
    <n v="5.4706641931121647"/>
    <n v="-3.2185061862243289"/>
    <n v="18.664150586224331"/>
    <x v="2"/>
  </r>
  <r>
    <x v="1"/>
    <x v="0"/>
    <n v="100"/>
    <x v="1"/>
    <x v="42"/>
    <n v="1"/>
    <n v="8.1001630000000002"/>
    <n v="2.6522269999999999"/>
    <n v="7.1199640000000004"/>
    <n v="0.16952300000000001"/>
    <s v="6"/>
    <s v="scale_mpi_epyc_job_12129.out "/>
    <s v="scale_mpi_epyc_epyc006_2023-06-13_02-01-02.csv "/>
    <s v="e1 10000 100 100000 1 43"/>
    <n v="6.0439132000000004"/>
    <n v="0.69134220463498586"/>
    <n v="4.6612287907300285"/>
    <n v="7.4265976092699724"/>
    <x v="0"/>
  </r>
  <r>
    <x v="1"/>
    <x v="0"/>
    <n v="100"/>
    <x v="1"/>
    <x v="43"/>
    <n v="1"/>
    <n v="6.0083159999999998"/>
    <n v="0.48232599999999998"/>
    <n v="6.3687310000000004"/>
    <n v="0.14810999999999999"/>
    <s v="6"/>
    <s v="scale_mpi_epyc_job_12129.out "/>
    <s v="scale_mpi_epyc_epyc006_2023-06-13_02-01-02.csv "/>
    <s v="e1 10000 100 100000 1 44"/>
    <n v="5.7893547999999999"/>
    <n v="0.23966683812192413"/>
    <n v="5.3100211237561519"/>
    <n v="6.268688476243848"/>
    <x v="2"/>
  </r>
  <r>
    <x v="1"/>
    <x v="0"/>
    <n v="100"/>
    <x v="1"/>
    <x v="44"/>
    <n v="1"/>
    <n v="5.9324170000000001"/>
    <n v="0.49986199999999997"/>
    <n v="7.0749810000000002"/>
    <n v="0.16079499999999999"/>
    <s v="6"/>
    <s v="scale_mpi_epyc_job_12129.out "/>
    <s v="scale_mpi_epyc_epyc006_2023-06-13_02-01-02.csv "/>
    <s v="e1 10000 100 100000 1 45"/>
    <n v="5.7430013999999998"/>
    <n v="0.13113899097536516"/>
    <n v="5.4807234180492692"/>
    <n v="6.0052793819507304"/>
    <x v="2"/>
  </r>
  <r>
    <x v="1"/>
    <x v="0"/>
    <n v="100"/>
    <x v="1"/>
    <x v="45"/>
    <n v="1"/>
    <n v="5.9378209999999996"/>
    <n v="0.479016"/>
    <n v="5.652749"/>
    <n v="0.12561700000000001"/>
    <s v="6"/>
    <s v="scale_mpi_epyc_job_12129.out "/>
    <s v="scale_mpi_epyc_epyc006_2023-06-13_02-01-02.csv "/>
    <s v="e1 10000 100 100000 1 46"/>
    <n v="5.7503392000000009"/>
    <n v="0.16546390279259388"/>
    <n v="5.419411394414813"/>
    <n v="6.0812670055851887"/>
    <x v="2"/>
  </r>
  <r>
    <x v="1"/>
    <x v="0"/>
    <n v="100"/>
    <x v="1"/>
    <x v="46"/>
    <n v="1"/>
    <n v="6.3184319999999996"/>
    <n v="0.88659399999999999"/>
    <n v="21.903668"/>
    <n v="0.47616700000000001"/>
    <s v="6"/>
    <s v="scale_mpi_epyc_job_12129.out "/>
    <s v="scale_mpi_epyc_epyc006_2023-06-13_02-01-02.csv "/>
    <s v="e1 10000 100 100000 1 47"/>
    <n v="5.5868596999999998"/>
    <n v="0.3397299843004894"/>
    <n v="4.9073997313990212"/>
    <n v="6.2663196686009783"/>
    <x v="0"/>
  </r>
  <r>
    <x v="1"/>
    <x v="0"/>
    <n v="100"/>
    <x v="1"/>
    <x v="47"/>
    <n v="1"/>
    <n v="6.0100340000000001"/>
    <n v="0.63193299999999997"/>
    <n v="7.904979"/>
    <n v="0.16819100000000001"/>
    <s v="6"/>
    <s v="scale_mpi_epyc_job_12129.out "/>
    <s v="scale_mpi_epyc_epyc006_2023-06-13_02-01-02.csv "/>
    <s v="e1 10000 100 100000 1 48"/>
    <n v="5.6301132999999997"/>
    <n v="0.18975253810007162"/>
    <n v="5.2506082237998566"/>
    <n v="6.0096183762001427"/>
    <x v="0"/>
  </r>
  <r>
    <x v="1"/>
    <x v="0"/>
    <n v="100"/>
    <x v="1"/>
    <x v="48"/>
    <n v="1"/>
    <n v="5.8289989999999996"/>
    <n v="0.49284600000000001"/>
    <n v="12.105527"/>
    <n v="0.25219799999999998"/>
    <s v="6"/>
    <s v="scale_mpi_epyc_job_12129.out "/>
    <s v="scale_mpi_epyc_epyc006_2023-06-13_02-01-02.csv "/>
    <s v="e1 10000 100 100000 1 49"/>
    <n v="5.7318926000000001"/>
    <n v="0.60216012640296923"/>
    <n v="4.5275723471940612"/>
    <n v="6.936212852805939"/>
    <x v="2"/>
  </r>
  <r>
    <x v="1"/>
    <x v="0"/>
    <n v="100"/>
    <x v="1"/>
    <x v="49"/>
    <n v="1"/>
    <n v="5.8052029999999997"/>
    <n v="0.52385300000000001"/>
    <n v="8.3691829999999996"/>
    <n v="0.17080000000000001"/>
    <s v="6"/>
    <s v="scale_mpi_epyc_job_12129.out "/>
    <s v="scale_mpi_epyc_epyc006_2023-06-13_02-01-02.csv "/>
    <s v="e1 10000 100 100000 1 50"/>
    <n v="5.4394491"/>
    <n v="0.26203196978743615"/>
    <n v="4.915385160425128"/>
    <n v="5.9635130395748721"/>
    <x v="2"/>
  </r>
  <r>
    <x v="1"/>
    <x v="0"/>
    <n v="100"/>
    <x v="1"/>
    <x v="50"/>
    <n v="1"/>
    <n v="5.5157340000000001"/>
    <n v="0.44391000000000003"/>
    <n v="6.7198130000000003"/>
    <n v="0.13439599999999999"/>
    <s v="6"/>
    <s v="scale_mpi_epyc_job_12129.out "/>
    <s v="scale_mpi_epyc_epyc006_2023-06-13_02-01-02.csv "/>
    <s v="e1 10000 100 100000 1 51"/>
    <n v="5.5158591999999995"/>
    <n v="0.17527769040859445"/>
    <n v="5.1653038191828102"/>
    <n v="5.8664145808171888"/>
    <x v="2"/>
  </r>
  <r>
    <x v="1"/>
    <x v="0"/>
    <n v="100"/>
    <x v="1"/>
    <x v="51"/>
    <n v="1"/>
    <n v="6.0450049999999997"/>
    <n v="0.58794500000000005"/>
    <n v="7.7516109999999996"/>
    <n v="0.15199199999999999"/>
    <s v="6"/>
    <s v="scale_mpi_epyc_job_12129.out "/>
    <s v="scale_mpi_epyc_epyc006_2023-06-13_02-01-02.csv "/>
    <s v="e1 10000 100 100000 1 52"/>
    <n v="5.6543715999999993"/>
    <n v="0.72876798328717041"/>
    <n v="4.1968356334256587"/>
    <n v="7.1119075665743399"/>
    <x v="2"/>
  </r>
  <r>
    <x v="1"/>
    <x v="0"/>
    <n v="100"/>
    <x v="1"/>
    <x v="52"/>
    <n v="1"/>
    <n v="5.7490079999999999"/>
    <n v="0.29239599999999999"/>
    <n v="7.2312539999999998"/>
    <n v="0.13906299999999999"/>
    <s v="6"/>
    <s v="scale_mpi_epyc_job_12129.out "/>
    <s v="scale_mpi_epyc_epyc006_2023-06-13_02-01-02.csv "/>
    <s v="e1 10000 100 100000 1 53"/>
    <n v="5.3742523000000002"/>
    <n v="0.21349810623939527"/>
    <n v="4.9472560875212093"/>
    <n v="5.8012485124787911"/>
    <x v="2"/>
  </r>
  <r>
    <x v="1"/>
    <x v="0"/>
    <n v="100"/>
    <x v="1"/>
    <x v="53"/>
    <n v="1"/>
    <n v="5.5080879999999999"/>
    <n v="0.51576900000000003"/>
    <n v="19.601724999999998"/>
    <n v="0.36984400000000001"/>
    <s v="6"/>
    <s v="scale_mpi_epyc_job_12129.out "/>
    <s v="scale_mpi_epyc_epyc006_2023-06-13_02-01-02.csv "/>
    <s v="e1 10000 100 100000 1 54"/>
    <n v="5.240970299999999"/>
    <n v="0.19977194135116991"/>
    <n v="4.8414264172976589"/>
    <n v="5.6405141827023391"/>
    <x v="2"/>
  </r>
  <r>
    <x v="1"/>
    <x v="0"/>
    <n v="100"/>
    <x v="1"/>
    <x v="54"/>
    <n v="1"/>
    <n v="5.1851919999999998"/>
    <n v="0.21392900000000001"/>
    <n v="2.9972940000000001"/>
    <n v="5.5504999999999999E-2"/>
    <s v="6"/>
    <s v="scale_mpi_epyc_job_12129.out "/>
    <s v="scale_mpi_epyc_epyc006_2023-06-13_02-01-02.csv "/>
    <s v="e1 10000 100 100000 1 55"/>
    <n v="5.3430847000000004"/>
    <n v="0.16160056217354307"/>
    <n v="5.0198835756529139"/>
    <n v="5.6662858243470868"/>
    <x v="2"/>
  </r>
  <r>
    <x v="1"/>
    <x v="0"/>
    <n v="100"/>
    <x v="1"/>
    <x v="55"/>
    <n v="1"/>
    <n v="5.2175609999999999"/>
    <n v="0.21396000000000001"/>
    <n v="3.28226"/>
    <n v="5.9677000000000001E-2"/>
    <s v="6"/>
    <s v="scale_mpi_epyc_job_12129.out "/>
    <s v="scale_mpi_epyc_epyc006_2023-06-13_02-01-02.csv "/>
    <s v="e1 10000 100 100000 1 56"/>
    <n v="5.1407958999999996"/>
    <n v="0.18117762179003427"/>
    <n v="4.7784406564199315"/>
    <n v="5.5031511435800677"/>
    <x v="2"/>
  </r>
  <r>
    <x v="1"/>
    <x v="0"/>
    <n v="100"/>
    <x v="1"/>
    <x v="56"/>
    <n v="1"/>
    <n v="5.8089519999999997"/>
    <n v="0.42327100000000001"/>
    <n v="15.986539"/>
    <n v="0.28547400000000001"/>
    <s v="6"/>
    <s v="scale_mpi_epyc_job_12129.out "/>
    <s v="scale_mpi_epyc_epyc006_2023-06-13_02-01-02.csv "/>
    <s v="e1 10000 100 100000 1 57"/>
    <n v="5.2372234000000004"/>
    <n v="0.26030338352476157"/>
    <n v="4.7166166329504771"/>
    <n v="5.7578301670495238"/>
    <x v="0"/>
  </r>
  <r>
    <x v="1"/>
    <x v="0"/>
    <n v="100"/>
    <x v="1"/>
    <x v="57"/>
    <n v="1"/>
    <n v="4.5788260000000003"/>
    <n v="0.16501299999999999"/>
    <n v="3.4572880000000001"/>
    <n v="6.0654E-2"/>
    <s v="6"/>
    <s v="scale_mpi_epyc_job_12129.out "/>
    <s v="scale_mpi_epyc_epyc006_2023-06-13_02-01-02.csv "/>
    <s v="e1 10000 100 100000 1 58"/>
    <n v="4.6564570999999999"/>
    <n v="0.21573456413400277"/>
    <n v="4.224987971731994"/>
    <n v="5.0879262282680058"/>
    <x v="2"/>
  </r>
  <r>
    <x v="1"/>
    <x v="0"/>
    <n v="100"/>
    <x v="1"/>
    <x v="58"/>
    <n v="1"/>
    <n v="4.8230529999999998"/>
    <n v="0.166738"/>
    <n v="3.755293"/>
    <n v="6.4745999999999998E-2"/>
    <s v="6"/>
    <s v="scale_mpi_epyc_job_12129.out "/>
    <s v="scale_mpi_epyc_epyc006_2023-06-13_02-01-02.csv "/>
    <s v="e1 10000 100 100000 1 59"/>
    <n v="4.7203236000000004"/>
    <n v="0.30003927489487103"/>
    <n v="4.1202450502102579"/>
    <n v="5.3204021497897429"/>
    <x v="2"/>
  </r>
  <r>
    <x v="1"/>
    <x v="0"/>
    <n v="100"/>
    <x v="1"/>
    <x v="59"/>
    <n v="1"/>
    <n v="5.9451450000000001"/>
    <n v="1.2924549999999999"/>
    <n v="13.395060000000001"/>
    <n v="0.22703499999999999"/>
    <s v="6"/>
    <s v="scale_mpi_epyc_job_12129.out "/>
    <s v="scale_mpi_epyc_epyc006_2023-06-13_02-01-02.csv "/>
    <s v="e1 10000 100 100000 1 60"/>
    <n v="4.7047027999999997"/>
    <n v="0.42435656339163436"/>
    <n v="3.8559896732167309"/>
    <n v="5.5534159267832681"/>
    <x v="0"/>
  </r>
  <r>
    <x v="1"/>
    <x v="0"/>
    <n v="100"/>
    <x v="1"/>
    <x v="60"/>
    <n v="1"/>
    <n v="4.9742850000000001"/>
    <n v="0.67459899999999995"/>
    <n v="20.144952"/>
    <n v="0.33574900000000002"/>
    <s v="6"/>
    <s v="scale_mpi_epyc_job_12129.out "/>
    <s v="scale_mpi_epyc_epyc006_2023-06-13_02-01-02.csv "/>
    <s v="e1 10000 100 100000 1 61"/>
    <n v="4.5789027999999998"/>
    <n v="0.18365811923125144"/>
    <n v="4.211586561537497"/>
    <n v="4.9462190384625027"/>
    <x v="0"/>
  </r>
  <r>
    <x v="1"/>
    <x v="0"/>
    <n v="100"/>
    <x v="1"/>
    <x v="61"/>
    <n v="1"/>
    <n v="4.7667679999999999"/>
    <n v="0.16466600000000001"/>
    <n v="3.536435"/>
    <n v="5.7973999999999998E-2"/>
    <s v="6"/>
    <s v="scale_mpi_epyc_job_12129.out "/>
    <s v="scale_mpi_epyc_epyc006_2023-06-13_02-01-02.csv "/>
    <s v="e1 10000 100 100000 1 62"/>
    <n v="4.4711412999999993"/>
    <n v="0.11030103690000974"/>
    <n v="4.2505392261999795"/>
    <n v="4.6917433738000192"/>
    <x v="0"/>
  </r>
  <r>
    <x v="1"/>
    <x v="0"/>
    <n v="100"/>
    <x v="1"/>
    <x v="62"/>
    <n v="1"/>
    <n v="4.6068300000000004"/>
    <n v="0.344032"/>
    <n v="14.003073000000001"/>
    <n v="0.225856"/>
    <s v="6"/>
    <s v="scale_mpi_epyc_job_12129.out "/>
    <s v="scale_mpi_epyc_epyc006_2023-06-13_02-01-02.csv "/>
    <s v="e1 10000 100 100000 1 63"/>
    <n v="4.4648897999999999"/>
    <n v="0.15355349157851772"/>
    <n v="4.157782816842964"/>
    <n v="4.7719967831570358"/>
    <x v="2"/>
  </r>
  <r>
    <x v="1"/>
    <x v="0"/>
    <n v="100"/>
    <x v="1"/>
    <x v="63"/>
    <n v="1"/>
    <n v="4.5263210000000003"/>
    <n v="0.29645500000000002"/>
    <n v="10.276415"/>
    <n v="0.16311800000000001"/>
    <s v="6"/>
    <s v="scale_mpi_epyc_job_12129.out "/>
    <s v="scale_mpi_epyc_epyc006_2023-06-13_02-01-02.csv "/>
    <s v="e1 10000 100 100000 1 64"/>
    <n v="4.4790267999999998"/>
    <n v="7.2067393042639372E-2"/>
    <n v="4.3348920139147209"/>
    <n v="4.6231615860852786"/>
    <x v="2"/>
  </r>
  <r>
    <x v="1"/>
    <x v="1"/>
    <n v="100"/>
    <x v="1"/>
    <x v="0"/>
    <n v="1"/>
    <n v="2.9077510000000002"/>
    <n v="7.5740000000000002E-2"/>
    <n v="0"/>
    <n v="0"/>
    <s v="6"/>
    <s v="scale_mpi_epyc_job_12129.out "/>
    <s v="scale_mpi_epyc_epyc006_2023-06-13_02-01-02.csv "/>
    <s v="e1 1000 100 100000 1 1"/>
    <e v="#N/A"/>
    <e v="#N/A"/>
    <e v="#N/A"/>
    <e v="#N/A"/>
    <x v="1"/>
  </r>
  <r>
    <x v="1"/>
    <x v="1"/>
    <n v="100"/>
    <x v="1"/>
    <x v="1"/>
    <n v="1"/>
    <n v="2.0190999999999999"/>
    <n v="8.0739000000000005E-2"/>
    <n v="2.7990000000000001E-2"/>
    <n v="2.7990000000000001E-2"/>
    <s v="6"/>
    <s v="scale_mpi_epyc_job_12129.out "/>
    <s v="scale_mpi_epyc_epyc006_2023-06-13_02-01-02.csv "/>
    <s v="e1 1000 100 100000 1 2"/>
    <e v="#N/A"/>
    <e v="#N/A"/>
    <e v="#N/A"/>
    <e v="#N/A"/>
    <x v="1"/>
  </r>
  <r>
    <x v="1"/>
    <x v="1"/>
    <n v="100"/>
    <x v="1"/>
    <x v="2"/>
    <n v="1"/>
    <n v="5.6380080000000001"/>
    <n v="3.9875099999999999"/>
    <n v="0.218997"/>
    <n v="0.109499"/>
    <s v="6"/>
    <s v="scale_mpi_epyc_job_12129.out "/>
    <s v="scale_mpi_epyc_epyc006_2023-06-13_02-01-02.csv "/>
    <s v="e1 1000 100 100000 1 3"/>
    <e v="#N/A"/>
    <e v="#N/A"/>
    <e v="#N/A"/>
    <e v="#N/A"/>
    <x v="1"/>
  </r>
  <r>
    <x v="1"/>
    <x v="1"/>
    <n v="100"/>
    <x v="1"/>
    <x v="3"/>
    <n v="1"/>
    <n v="33.997762999999999"/>
    <n v="32.490304000000002"/>
    <n v="0.61899099999999996"/>
    <n v="0.20633000000000001"/>
    <s v="6"/>
    <s v="scale_mpi_epyc_job_12129.out "/>
    <s v="scale_mpi_epyc_epyc006_2023-06-13_02-01-02.csv "/>
    <s v="e1 1000 100 100000 1 4"/>
    <e v="#N/A"/>
    <e v="#N/A"/>
    <e v="#N/A"/>
    <e v="#N/A"/>
    <x v="1"/>
  </r>
  <r>
    <x v="1"/>
    <x v="1"/>
    <n v="100"/>
    <x v="1"/>
    <x v="4"/>
    <n v="1"/>
    <n v="1.503525"/>
    <n v="7.4904999999999999E-2"/>
    <n v="0.14203399999999999"/>
    <n v="3.5508999999999999E-2"/>
    <s v="6"/>
    <s v="scale_mpi_epyc_job_12129.out "/>
    <s v="scale_mpi_epyc_epyc006_2023-06-13_02-01-02.csv "/>
    <s v="e1 1000 100 100000 1 5"/>
    <e v="#N/A"/>
    <e v="#N/A"/>
    <e v="#N/A"/>
    <e v="#N/A"/>
    <x v="1"/>
  </r>
  <r>
    <x v="1"/>
    <x v="1"/>
    <n v="100"/>
    <x v="1"/>
    <x v="5"/>
    <n v="1"/>
    <n v="1.3602080000000001"/>
    <n v="1.6695999999999999E-2"/>
    <n v="6.1407000000000003E-2"/>
    <n v="1.2281E-2"/>
    <s v="6"/>
    <s v="scale_mpi_epyc_job_12129.out "/>
    <s v="scale_mpi_epyc_epyc006_2023-06-13_02-01-02.csv "/>
    <s v="e1 1000 100 100000 1 6"/>
    <e v="#N/A"/>
    <e v="#N/A"/>
    <e v="#N/A"/>
    <e v="#N/A"/>
    <x v="1"/>
  </r>
  <r>
    <x v="1"/>
    <x v="1"/>
    <n v="100"/>
    <x v="1"/>
    <x v="6"/>
    <n v="1"/>
    <n v="1.462396"/>
    <n v="0.119003"/>
    <n v="0.24157200000000001"/>
    <n v="4.0261999999999999E-2"/>
    <s v="6"/>
    <s v="scale_mpi_epyc_job_12129.out "/>
    <s v="scale_mpi_epyc_epyc006_2023-06-13_02-01-02.csv "/>
    <s v="e1 1000 100 100000 1 7"/>
    <e v="#N/A"/>
    <e v="#N/A"/>
    <e v="#N/A"/>
    <e v="#N/A"/>
    <x v="1"/>
  </r>
  <r>
    <x v="1"/>
    <x v="1"/>
    <n v="100"/>
    <x v="1"/>
    <x v="7"/>
    <n v="1"/>
    <n v="3.0815510000000002"/>
    <n v="1.752359"/>
    <n v="0.30769400000000002"/>
    <n v="4.3956000000000002E-2"/>
    <s v="6"/>
    <s v="scale_mpi_epyc_job_12129.out "/>
    <s v="scale_mpi_epyc_epyc006_2023-06-13_02-01-02.csv "/>
    <s v="e1 1000 100 100000 1 8"/>
    <e v="#N/A"/>
    <e v="#N/A"/>
    <e v="#N/A"/>
    <e v="#N/A"/>
    <x v="1"/>
  </r>
  <r>
    <x v="1"/>
    <x v="1"/>
    <n v="100"/>
    <x v="1"/>
    <x v="8"/>
    <n v="1"/>
    <n v="1.3152870000000001"/>
    <n v="2.0996999999999998E-2"/>
    <n v="0.13691"/>
    <n v="1.7114000000000001E-2"/>
    <s v="6"/>
    <s v="scale_mpi_epyc_job_12129.out "/>
    <s v="scale_mpi_epyc_epyc006_2023-06-13_02-01-02.csv "/>
    <s v="e1 1000 100 100000 1 9"/>
    <e v="#N/A"/>
    <e v="#N/A"/>
    <e v="#N/A"/>
    <e v="#N/A"/>
    <x v="1"/>
  </r>
  <r>
    <x v="1"/>
    <x v="1"/>
    <n v="100"/>
    <x v="1"/>
    <x v="9"/>
    <n v="1"/>
    <n v="1.4070819999999999"/>
    <n v="0.11529300000000001"/>
    <n v="0.63708200000000004"/>
    <n v="7.0787000000000003E-2"/>
    <s v="6"/>
    <s v="scale_mpi_epyc_job_12129.out "/>
    <s v="scale_mpi_epyc_epyc006_2023-06-13_02-01-02.csv "/>
    <s v="e1 1000 100 100000 1 10"/>
    <e v="#N/A"/>
    <e v="#N/A"/>
    <e v="#N/A"/>
    <e v="#N/A"/>
    <x v="1"/>
  </r>
  <r>
    <x v="1"/>
    <x v="1"/>
    <n v="100"/>
    <x v="1"/>
    <x v="10"/>
    <n v="1"/>
    <n v="1.2833030000000001"/>
    <n v="2.4750000000000001E-2"/>
    <n v="0.19132099999999999"/>
    <n v="1.9132E-2"/>
    <s v="6"/>
    <s v="scale_mpi_epyc_job_12129.out "/>
    <s v="scale_mpi_epyc_epyc006_2023-06-13_02-01-02.csv "/>
    <s v="e1 1000 100 100000 1 11"/>
    <e v="#N/A"/>
    <e v="#N/A"/>
    <e v="#N/A"/>
    <e v="#N/A"/>
    <x v="1"/>
  </r>
  <r>
    <x v="1"/>
    <x v="1"/>
    <n v="100"/>
    <x v="1"/>
    <x v="11"/>
    <n v="1"/>
    <n v="1.3339540000000001"/>
    <n v="6.2534999999999993E-2"/>
    <n v="0.223832"/>
    <n v="2.0348000000000002E-2"/>
    <s v="6"/>
    <s v="scale_mpi_epyc_job_12129.out "/>
    <s v="scale_mpi_epyc_epyc006_2023-06-13_02-01-02.csv "/>
    <s v="e1 1000 100 100000 1 12"/>
    <e v="#N/A"/>
    <e v="#N/A"/>
    <e v="#N/A"/>
    <e v="#N/A"/>
    <x v="1"/>
  </r>
  <r>
    <x v="1"/>
    <x v="1"/>
    <n v="100"/>
    <x v="1"/>
    <x v="12"/>
    <n v="1"/>
    <n v="1.286427"/>
    <n v="2.5368999999999999E-2"/>
    <n v="0.246228"/>
    <n v="2.0518999999999999E-2"/>
    <s v="6"/>
    <s v="scale_mpi_epyc_job_12129.out "/>
    <s v="scale_mpi_epyc_epyc006_2023-06-13_02-01-02.csv "/>
    <s v="e1 1000 100 100000 1 13"/>
    <e v="#N/A"/>
    <e v="#N/A"/>
    <e v="#N/A"/>
    <e v="#N/A"/>
    <x v="1"/>
  </r>
  <r>
    <x v="1"/>
    <x v="1"/>
    <n v="100"/>
    <x v="1"/>
    <x v="13"/>
    <n v="1"/>
    <n v="1.4407300000000001"/>
    <n v="0.16711200000000001"/>
    <n v="0.31903100000000001"/>
    <n v="2.4541E-2"/>
    <s v="6"/>
    <s v="scale_mpi_epyc_job_12129.out "/>
    <s v="scale_mpi_epyc_epyc006_2023-06-13_02-01-02.csv "/>
    <s v="e1 1000 100 100000 1 14"/>
    <e v="#N/A"/>
    <e v="#N/A"/>
    <e v="#N/A"/>
    <e v="#N/A"/>
    <x v="1"/>
  </r>
  <r>
    <x v="1"/>
    <x v="1"/>
    <n v="100"/>
    <x v="1"/>
    <x v="14"/>
    <n v="1"/>
    <n v="1.4776400000000001"/>
    <n v="0.19351699999999999"/>
    <n v="2.4627690000000002"/>
    <n v="0.17591200000000001"/>
    <s v="6"/>
    <s v="scale_mpi_epyc_job_12129.out "/>
    <s v="scale_mpi_epyc_epyc006_2023-06-13_02-01-02.csv "/>
    <s v="e1 1000 100 100000 1 15"/>
    <e v="#N/A"/>
    <e v="#N/A"/>
    <e v="#N/A"/>
    <e v="#N/A"/>
    <x v="1"/>
  </r>
  <r>
    <x v="1"/>
    <x v="1"/>
    <n v="100"/>
    <x v="1"/>
    <x v="15"/>
    <n v="1"/>
    <n v="1.324236"/>
    <n v="6.5374000000000002E-2"/>
    <n v="0.65630299999999997"/>
    <n v="4.3754000000000001E-2"/>
    <s v="6"/>
    <s v="scale_mpi_epyc_job_12129.out "/>
    <s v="scale_mpi_epyc_epyc006_2023-06-13_02-01-02.csv "/>
    <s v="e1 1000 100 100000 1 16"/>
    <e v="#N/A"/>
    <e v="#N/A"/>
    <e v="#N/A"/>
    <e v="#N/A"/>
    <x v="1"/>
  </r>
  <r>
    <x v="1"/>
    <x v="1"/>
    <n v="100"/>
    <x v="1"/>
    <x v="16"/>
    <n v="1"/>
    <n v="1.3588450000000001"/>
    <n v="8.5758000000000001E-2"/>
    <n v="0.72169499999999998"/>
    <n v="4.5106E-2"/>
    <s v="6"/>
    <s v="scale_mpi_epyc_job_12129.out "/>
    <s v="scale_mpi_epyc_epyc006_2023-06-13_02-01-02.csv "/>
    <s v="e1 1000 100 100000 1 17"/>
    <e v="#N/A"/>
    <e v="#N/A"/>
    <e v="#N/A"/>
    <e v="#N/A"/>
    <x v="1"/>
  </r>
  <r>
    <x v="1"/>
    <x v="1"/>
    <n v="100"/>
    <x v="1"/>
    <x v="17"/>
    <n v="1"/>
    <n v="6.680053"/>
    <n v="5.3952390000000001"/>
    <n v="1.1580779999999999"/>
    <n v="6.8122000000000002E-2"/>
    <s v="6"/>
    <s v="scale_mpi_epyc_job_12129.out "/>
    <s v="scale_mpi_epyc_epyc006_2023-06-13_02-01-02.csv "/>
    <s v="e1 1000 100 100000 1 18"/>
    <e v="#N/A"/>
    <e v="#N/A"/>
    <e v="#N/A"/>
    <e v="#N/A"/>
    <x v="1"/>
  </r>
  <r>
    <x v="1"/>
    <x v="1"/>
    <n v="100"/>
    <x v="1"/>
    <x v="18"/>
    <n v="1"/>
    <n v="1.3063899999999999"/>
    <n v="4.5805999999999999E-2"/>
    <n v="0.52031099999999997"/>
    <n v="2.8906000000000001E-2"/>
    <s v="6"/>
    <s v="scale_mpi_epyc_job_12129.out "/>
    <s v="scale_mpi_epyc_epyc006_2023-06-13_02-01-02.csv "/>
    <s v="e1 1000 100 100000 1 19"/>
    <e v="#N/A"/>
    <e v="#N/A"/>
    <e v="#N/A"/>
    <e v="#N/A"/>
    <x v="1"/>
  </r>
  <r>
    <x v="1"/>
    <x v="1"/>
    <n v="100"/>
    <x v="1"/>
    <x v="19"/>
    <n v="1"/>
    <n v="1.3224910000000001"/>
    <n v="4.6516000000000002E-2"/>
    <n v="0.66247199999999995"/>
    <n v="3.4867000000000002E-2"/>
    <s v="6"/>
    <s v="scale_mpi_epyc_job_12129.out "/>
    <s v="scale_mpi_epyc_epyc006_2023-06-13_02-01-02.csv "/>
    <s v="e1 1000 100 100000 1 20"/>
    <e v="#N/A"/>
    <e v="#N/A"/>
    <e v="#N/A"/>
    <e v="#N/A"/>
    <x v="1"/>
  </r>
  <r>
    <x v="1"/>
    <x v="1"/>
    <n v="100"/>
    <x v="1"/>
    <x v="20"/>
    <n v="1"/>
    <n v="3.7846739999999999"/>
    <n v="2.525026"/>
    <n v="2.3392210000000002"/>
    <n v="0.116961"/>
    <s v="6"/>
    <s v="scale_mpi_epyc_job_12129.out "/>
    <s v="scale_mpi_epyc_epyc006_2023-06-13_02-01-02.csv "/>
    <s v="e1 1000 100 100000 1 21"/>
    <e v="#N/A"/>
    <e v="#N/A"/>
    <e v="#N/A"/>
    <e v="#N/A"/>
    <x v="1"/>
  </r>
  <r>
    <x v="1"/>
    <x v="1"/>
    <n v="100"/>
    <x v="1"/>
    <x v="21"/>
    <n v="1"/>
    <n v="1.3407519999999999"/>
    <n v="5.1929999999999997E-2"/>
    <n v="0.78178000000000003"/>
    <n v="3.7227999999999997E-2"/>
    <s v="6"/>
    <s v="scale_mpi_epyc_job_12129.out "/>
    <s v="scale_mpi_epyc_epyc006_2023-06-13_02-01-02.csv "/>
    <s v="e1 1000 100 100000 1 22"/>
    <e v="#N/A"/>
    <e v="#N/A"/>
    <e v="#N/A"/>
    <e v="#N/A"/>
    <x v="1"/>
  </r>
  <r>
    <x v="1"/>
    <x v="1"/>
    <n v="100"/>
    <x v="1"/>
    <x v="22"/>
    <n v="1"/>
    <n v="1.34914"/>
    <n v="7.3407E-2"/>
    <n v="0.71587100000000004"/>
    <n v="3.2539999999999999E-2"/>
    <s v="6"/>
    <s v="scale_mpi_epyc_job_12129.out "/>
    <s v="scale_mpi_epyc_epyc006_2023-06-13_02-01-02.csv "/>
    <s v="e1 1000 100 100000 1 23"/>
    <e v="#N/A"/>
    <e v="#N/A"/>
    <e v="#N/A"/>
    <e v="#N/A"/>
    <x v="1"/>
  </r>
  <r>
    <x v="1"/>
    <x v="1"/>
    <n v="100"/>
    <x v="1"/>
    <x v="23"/>
    <n v="1"/>
    <n v="1.3149649999999999"/>
    <n v="3.7758E-2"/>
    <n v="0.72097900000000004"/>
    <n v="3.1347E-2"/>
    <s v="6"/>
    <s v="scale_mpi_epyc_job_12129.out "/>
    <s v="scale_mpi_epyc_epyc006_2023-06-13_02-01-02.csv "/>
    <s v="e1 1000 100 100000 1 24"/>
    <e v="#N/A"/>
    <e v="#N/A"/>
    <e v="#N/A"/>
    <e v="#N/A"/>
    <x v="1"/>
  </r>
  <r>
    <x v="1"/>
    <x v="1"/>
    <n v="100"/>
    <x v="1"/>
    <x v="24"/>
    <n v="1"/>
    <n v="1.3698490000000001"/>
    <n v="6.3325000000000006E-2"/>
    <n v="0.83796400000000004"/>
    <n v="3.4915000000000002E-2"/>
    <s v="6"/>
    <s v="scale_mpi_epyc_job_12129.out "/>
    <s v="scale_mpi_epyc_epyc006_2023-06-13_02-01-02.csv "/>
    <s v="e1 1000 100 100000 1 25"/>
    <e v="#N/A"/>
    <e v="#N/A"/>
    <e v="#N/A"/>
    <e v="#N/A"/>
    <x v="1"/>
  </r>
  <r>
    <x v="1"/>
    <x v="1"/>
    <n v="100"/>
    <x v="1"/>
    <x v="25"/>
    <n v="1"/>
    <n v="1.3702559999999999"/>
    <n v="5.6383999999999997E-2"/>
    <n v="1.1537520000000001"/>
    <n v="4.6149999999999997E-2"/>
    <s v="6"/>
    <s v="scale_mpi_epyc_job_12129.out "/>
    <s v="scale_mpi_epyc_epyc006_2023-06-13_02-01-02.csv "/>
    <s v="e1 1000 100 100000 1 26"/>
    <e v="#N/A"/>
    <e v="#N/A"/>
    <e v="#N/A"/>
    <e v="#N/A"/>
    <x v="1"/>
  </r>
  <r>
    <x v="1"/>
    <x v="1"/>
    <n v="100"/>
    <x v="1"/>
    <x v="26"/>
    <n v="1"/>
    <n v="1.4295770000000001"/>
    <n v="7.5916999999999998E-2"/>
    <n v="0.94189199999999995"/>
    <n v="3.6227000000000002E-2"/>
    <s v="6"/>
    <s v="scale_mpi_epyc_job_12129.out "/>
    <s v="scale_mpi_epyc_epyc006_2023-06-13_02-01-02.csv "/>
    <s v="e1 1000 100 100000 1 27"/>
    <e v="#N/A"/>
    <e v="#N/A"/>
    <e v="#N/A"/>
    <e v="#N/A"/>
    <x v="1"/>
  </r>
  <r>
    <x v="1"/>
    <x v="1"/>
    <n v="100"/>
    <x v="1"/>
    <x v="27"/>
    <n v="1"/>
    <n v="1.3064960000000001"/>
    <n v="3.6971999999999998E-2"/>
    <n v="0.81999"/>
    <n v="3.0370000000000001E-2"/>
    <s v="6"/>
    <s v="scale_mpi_epyc_job_12129.out "/>
    <s v="scale_mpi_epyc_epyc006_2023-06-13_02-01-02.csv "/>
    <s v="e1 1000 100 100000 1 28"/>
    <e v="#N/A"/>
    <e v="#N/A"/>
    <e v="#N/A"/>
    <e v="#N/A"/>
    <x v="1"/>
  </r>
  <r>
    <x v="1"/>
    <x v="1"/>
    <n v="100"/>
    <x v="1"/>
    <x v="28"/>
    <n v="1"/>
    <n v="40.809896999999999"/>
    <n v="39.525782"/>
    <n v="3.1031029999999999"/>
    <n v="0.11082500000000001"/>
    <s v="6"/>
    <s v="scale_mpi_epyc_job_12129.out "/>
    <s v="scale_mpi_epyc_epyc006_2023-06-13_02-01-02.csv "/>
    <s v="e1 1000 100 100000 1 29"/>
    <e v="#N/A"/>
    <e v="#N/A"/>
    <e v="#N/A"/>
    <e v="#N/A"/>
    <x v="1"/>
  </r>
  <r>
    <x v="1"/>
    <x v="1"/>
    <n v="100"/>
    <x v="1"/>
    <x v="29"/>
    <n v="1"/>
    <n v="1.552081"/>
    <n v="0.234877"/>
    <n v="6.1874099999999999"/>
    <n v="0.21335899999999999"/>
    <s v="6"/>
    <s v="scale_mpi_epyc_job_12129.out "/>
    <s v="scale_mpi_epyc_epyc006_2023-06-13_02-01-02.csv "/>
    <s v="e1 1000 100 100000 1 30"/>
    <e v="#N/A"/>
    <e v="#N/A"/>
    <e v="#N/A"/>
    <e v="#N/A"/>
    <x v="1"/>
  </r>
  <r>
    <x v="1"/>
    <x v="1"/>
    <n v="100"/>
    <x v="1"/>
    <x v="30"/>
    <n v="1"/>
    <n v="1.346719"/>
    <n v="5.2558000000000001E-2"/>
    <n v="1.308772"/>
    <n v="4.3625999999999998E-2"/>
    <s v="6"/>
    <s v="scale_mpi_epyc_job_12129.out "/>
    <s v="scale_mpi_epyc_epyc006_2023-06-13_02-01-02.csv "/>
    <s v="e1 1000 100 100000 1 31"/>
    <e v="#N/A"/>
    <e v="#N/A"/>
    <e v="#N/A"/>
    <e v="#N/A"/>
    <x v="1"/>
  </r>
  <r>
    <x v="1"/>
    <x v="1"/>
    <n v="100"/>
    <x v="1"/>
    <x v="31"/>
    <n v="1"/>
    <n v="1.536176"/>
    <n v="0.152726"/>
    <n v="1.3399559999999999"/>
    <n v="4.3223999999999999E-2"/>
    <s v="6"/>
    <s v="scale_mpi_epyc_job_12129.out "/>
    <s v="scale_mpi_epyc_epyc006_2023-06-13_02-01-02.csv "/>
    <s v="e1 1000 100 100000 1 32"/>
    <e v="#N/A"/>
    <e v="#N/A"/>
    <e v="#N/A"/>
    <e v="#N/A"/>
    <x v="1"/>
  </r>
  <r>
    <x v="1"/>
    <x v="1"/>
    <n v="100"/>
    <x v="1"/>
    <x v="32"/>
    <n v="1"/>
    <n v="1.509868"/>
    <n v="9.9737999999999993E-2"/>
    <n v="2.4269579999999999"/>
    <n v="7.5842000000000007E-2"/>
    <s v="6"/>
    <s v="scale_mpi_epyc_job_12129.out "/>
    <s v="scale_mpi_epyc_epyc006_2023-06-13_02-01-02.csv "/>
    <s v="e1 1000 100 100000 1 33"/>
    <e v="#N/A"/>
    <e v="#N/A"/>
    <e v="#N/A"/>
    <e v="#N/A"/>
    <x v="1"/>
  </r>
  <r>
    <x v="1"/>
    <x v="1"/>
    <n v="100"/>
    <x v="1"/>
    <x v="33"/>
    <n v="1"/>
    <n v="1.7509319999999999"/>
    <n v="0.31561400000000001"/>
    <n v="9.2625060000000001"/>
    <n v="0.28068199999999999"/>
    <s v="6"/>
    <s v="scale_mpi_epyc_job_12129.out "/>
    <s v="scale_mpi_epyc_epyc006_2023-06-13_02-01-02.csv "/>
    <s v="e1 1000 100 100000 1 34"/>
    <e v="#N/A"/>
    <e v="#N/A"/>
    <e v="#N/A"/>
    <e v="#N/A"/>
    <x v="1"/>
  </r>
  <r>
    <x v="1"/>
    <x v="1"/>
    <n v="100"/>
    <x v="1"/>
    <x v="34"/>
    <n v="1"/>
    <n v="1.6616820000000001"/>
    <n v="0.31398700000000002"/>
    <n v="6.6529069999999999"/>
    <n v="0.19567399999999999"/>
    <s v="6"/>
    <s v="scale_mpi_epyc_job_12129.out "/>
    <s v="scale_mpi_epyc_epyc006_2023-06-13_02-01-02.csv "/>
    <s v="e1 1000 100 100000 1 35"/>
    <e v="#N/A"/>
    <e v="#N/A"/>
    <e v="#N/A"/>
    <e v="#N/A"/>
    <x v="1"/>
  </r>
  <r>
    <x v="1"/>
    <x v="1"/>
    <n v="100"/>
    <x v="1"/>
    <x v="35"/>
    <n v="1"/>
    <n v="1.5789690000000001"/>
    <n v="9.2962000000000003E-2"/>
    <n v="2.3318629999999998"/>
    <n v="6.6625000000000004E-2"/>
    <s v="6"/>
    <s v="scale_mpi_epyc_job_12129.out "/>
    <s v="scale_mpi_epyc_epyc006_2023-06-13_02-01-02.csv "/>
    <s v="e1 1000 100 100000 1 36"/>
    <e v="#N/A"/>
    <e v="#N/A"/>
    <e v="#N/A"/>
    <e v="#N/A"/>
    <x v="1"/>
  </r>
  <r>
    <x v="1"/>
    <x v="1"/>
    <n v="100"/>
    <x v="1"/>
    <x v="36"/>
    <n v="1"/>
    <n v="1.7033039999999999"/>
    <n v="0.23039599999999999"/>
    <n v="3.1932580000000002"/>
    <n v="8.8702000000000003E-2"/>
    <s v="6"/>
    <s v="scale_mpi_epyc_job_12129.out "/>
    <s v="scale_mpi_epyc_epyc006_2023-06-13_02-01-02.csv "/>
    <s v="e1 1000 100 100000 1 37"/>
    <e v="#N/A"/>
    <e v="#N/A"/>
    <e v="#N/A"/>
    <e v="#N/A"/>
    <x v="1"/>
  </r>
  <r>
    <x v="1"/>
    <x v="1"/>
    <n v="100"/>
    <x v="1"/>
    <x v="37"/>
    <n v="1"/>
    <n v="1.6690020000000001"/>
    <n v="0.26401999999999998"/>
    <n v="5.7719610000000001"/>
    <n v="0.155999"/>
    <s v="6"/>
    <s v="scale_mpi_epyc_job_12129.out "/>
    <s v="scale_mpi_epyc_epyc006_2023-06-13_02-01-02.csv "/>
    <s v="e1 1000 100 100000 1 38"/>
    <e v="#N/A"/>
    <e v="#N/A"/>
    <e v="#N/A"/>
    <e v="#N/A"/>
    <x v="1"/>
  </r>
  <r>
    <x v="1"/>
    <x v="1"/>
    <n v="100"/>
    <x v="1"/>
    <x v="38"/>
    <n v="1"/>
    <n v="1.503808"/>
    <n v="7.4148000000000006E-2"/>
    <n v="1.7830710000000001"/>
    <n v="4.6922999999999999E-2"/>
    <s v="6"/>
    <s v="scale_mpi_epyc_job_12129.out "/>
    <s v="scale_mpi_epyc_epyc006_2023-06-13_02-01-02.csv "/>
    <s v="e1 1000 100 100000 1 39"/>
    <e v="#N/A"/>
    <e v="#N/A"/>
    <e v="#N/A"/>
    <e v="#N/A"/>
    <x v="1"/>
  </r>
  <r>
    <x v="1"/>
    <x v="1"/>
    <n v="100"/>
    <x v="1"/>
    <x v="39"/>
    <n v="1"/>
    <n v="1.64317"/>
    <n v="7.0091000000000001E-2"/>
    <n v="2.386679"/>
    <n v="6.1197000000000001E-2"/>
    <s v="6"/>
    <s v="scale_mpi_epyc_job_12129.out "/>
    <s v="scale_mpi_epyc_epyc006_2023-06-13_02-01-02.csv "/>
    <s v="e1 1000 100 100000 1 40"/>
    <e v="#N/A"/>
    <e v="#N/A"/>
    <e v="#N/A"/>
    <e v="#N/A"/>
    <x v="1"/>
  </r>
  <r>
    <x v="1"/>
    <x v="1"/>
    <n v="100"/>
    <x v="1"/>
    <x v="40"/>
    <n v="1"/>
    <n v="1.521496"/>
    <n v="5.1242999999999997E-2"/>
    <n v="1.651108"/>
    <n v="4.1278000000000002E-2"/>
    <s v="6"/>
    <s v="scale_mpi_epyc_job_12129.out "/>
    <s v="scale_mpi_epyc_epyc006_2023-06-13_02-01-02.csv "/>
    <s v="e1 1000 100 100000 1 41"/>
    <e v="#N/A"/>
    <e v="#N/A"/>
    <e v="#N/A"/>
    <e v="#N/A"/>
    <x v="1"/>
  </r>
  <r>
    <x v="1"/>
    <x v="1"/>
    <n v="100"/>
    <x v="1"/>
    <x v="41"/>
    <n v="1"/>
    <n v="1.616358"/>
    <n v="7.1546999999999999E-2"/>
    <n v="2.2349869999999998"/>
    <n v="5.4511999999999998E-2"/>
    <s v="6"/>
    <s v="scale_mpi_epyc_job_12129.out "/>
    <s v="scale_mpi_epyc_epyc006_2023-06-13_02-01-02.csv "/>
    <s v="e1 1000 100 100000 1 42"/>
    <e v="#N/A"/>
    <e v="#N/A"/>
    <e v="#N/A"/>
    <e v="#N/A"/>
    <x v="1"/>
  </r>
  <r>
    <x v="1"/>
    <x v="1"/>
    <n v="100"/>
    <x v="1"/>
    <x v="42"/>
    <n v="1"/>
    <n v="1.6569670000000001"/>
    <n v="7.5969999999999996E-2"/>
    <n v="1.581855"/>
    <n v="3.7663000000000002E-2"/>
    <s v="6"/>
    <s v="scale_mpi_epyc_job_12129.out "/>
    <s v="scale_mpi_epyc_epyc006_2023-06-13_02-01-02.csv "/>
    <s v="e1 1000 100 100000 1 43"/>
    <e v="#N/A"/>
    <e v="#N/A"/>
    <e v="#N/A"/>
    <e v="#N/A"/>
    <x v="1"/>
  </r>
  <r>
    <x v="1"/>
    <x v="1"/>
    <n v="100"/>
    <x v="1"/>
    <x v="43"/>
    <n v="1"/>
    <n v="1.544071"/>
    <n v="8.4295999999999996E-2"/>
    <n v="2.2653560000000001"/>
    <n v="5.2683000000000001E-2"/>
    <s v="6"/>
    <s v="scale_mpi_epyc_job_12129.out "/>
    <s v="scale_mpi_epyc_epyc006_2023-06-13_02-01-02.csv "/>
    <s v="e1 1000 100 100000 1 44"/>
    <e v="#N/A"/>
    <e v="#N/A"/>
    <e v="#N/A"/>
    <e v="#N/A"/>
    <x v="1"/>
  </r>
  <r>
    <x v="1"/>
    <x v="1"/>
    <n v="100"/>
    <x v="1"/>
    <x v="44"/>
    <n v="1"/>
    <n v="1.704275"/>
    <n v="8.7776999999999994E-2"/>
    <n v="2.166868"/>
    <n v="4.9246999999999999E-2"/>
    <s v="6"/>
    <s v="scale_mpi_epyc_job_12129.out "/>
    <s v="scale_mpi_epyc_epyc006_2023-06-13_02-01-02.csv "/>
    <s v="e1 1000 100 100000 1 45"/>
    <e v="#N/A"/>
    <e v="#N/A"/>
    <e v="#N/A"/>
    <e v="#N/A"/>
    <x v="1"/>
  </r>
  <r>
    <x v="1"/>
    <x v="1"/>
    <n v="100"/>
    <x v="1"/>
    <x v="45"/>
    <n v="1"/>
    <n v="1.4903230000000001"/>
    <n v="7.5281000000000001E-2"/>
    <n v="2.3246259999999999"/>
    <n v="5.1658000000000003E-2"/>
    <s v="6"/>
    <s v="scale_mpi_epyc_job_12129.out "/>
    <s v="scale_mpi_epyc_epyc006_2023-06-13_02-01-02.csv "/>
    <s v="e1 1000 100 100000 1 46"/>
    <e v="#N/A"/>
    <e v="#N/A"/>
    <e v="#N/A"/>
    <e v="#N/A"/>
    <x v="1"/>
  </r>
  <r>
    <x v="1"/>
    <x v="1"/>
    <n v="100"/>
    <x v="1"/>
    <x v="46"/>
    <n v="1"/>
    <n v="1.539679"/>
    <n v="6.0553000000000003E-2"/>
    <n v="1.722745"/>
    <n v="3.7450999999999998E-2"/>
    <s v="6"/>
    <s v="scale_mpi_epyc_job_12129.out "/>
    <s v="scale_mpi_epyc_epyc006_2023-06-13_02-01-02.csv "/>
    <s v="e1 1000 100 100000 1 47"/>
    <e v="#N/A"/>
    <e v="#N/A"/>
    <e v="#N/A"/>
    <e v="#N/A"/>
    <x v="1"/>
  </r>
  <r>
    <x v="1"/>
    <x v="1"/>
    <n v="100"/>
    <x v="1"/>
    <x v="47"/>
    <n v="1"/>
    <n v="1.7845839999999999"/>
    <n v="7.1302000000000004E-2"/>
    <n v="2.3683809999999998"/>
    <n v="5.0390999999999998E-2"/>
    <s v="6"/>
    <s v="scale_mpi_epyc_job_12129.out "/>
    <s v="scale_mpi_epyc_epyc006_2023-06-13_02-01-02.csv "/>
    <s v="e1 1000 100 100000 1 48"/>
    <e v="#N/A"/>
    <e v="#N/A"/>
    <e v="#N/A"/>
    <e v="#N/A"/>
    <x v="1"/>
  </r>
  <r>
    <x v="1"/>
    <x v="1"/>
    <n v="100"/>
    <x v="1"/>
    <x v="48"/>
    <n v="1"/>
    <n v="1.789431"/>
    <n v="5.8084999999999998E-2"/>
    <n v="2.4077359999999999"/>
    <n v="5.0160999999999997E-2"/>
    <s v="6"/>
    <s v="scale_mpi_epyc_job_12129.out "/>
    <s v="scale_mpi_epyc_epyc006_2023-06-13_02-01-02.csv "/>
    <s v="e1 1000 100 100000 1 49"/>
    <e v="#N/A"/>
    <e v="#N/A"/>
    <e v="#N/A"/>
    <e v="#N/A"/>
    <x v="1"/>
  </r>
  <r>
    <x v="1"/>
    <x v="1"/>
    <n v="100"/>
    <x v="1"/>
    <x v="49"/>
    <n v="1"/>
    <n v="1.81776"/>
    <n v="6.9313E-2"/>
    <n v="2.3492489999999999"/>
    <n v="4.7944000000000001E-2"/>
    <s v="6"/>
    <s v="scale_mpi_epyc_job_12129.out "/>
    <s v="scale_mpi_epyc_epyc006_2023-06-13_02-01-02.csv "/>
    <s v="e1 1000 100 100000 1 50"/>
    <e v="#N/A"/>
    <e v="#N/A"/>
    <e v="#N/A"/>
    <e v="#N/A"/>
    <x v="1"/>
  </r>
  <r>
    <x v="1"/>
    <x v="1"/>
    <n v="100"/>
    <x v="1"/>
    <x v="50"/>
    <n v="1"/>
    <n v="1.6730240000000001"/>
    <n v="9.5399999999999999E-2"/>
    <n v="2.4967990000000002"/>
    <n v="4.9936000000000001E-2"/>
    <s v="6"/>
    <s v="scale_mpi_epyc_job_12129.out "/>
    <s v="scale_mpi_epyc_epyc006_2023-06-13_02-01-02.csv "/>
    <s v="e1 1000 100 100000 1 51"/>
    <e v="#N/A"/>
    <e v="#N/A"/>
    <e v="#N/A"/>
    <e v="#N/A"/>
    <x v="1"/>
  </r>
  <r>
    <x v="1"/>
    <x v="1"/>
    <n v="100"/>
    <x v="1"/>
    <x v="51"/>
    <n v="1"/>
    <n v="1.619605"/>
    <n v="6.7211000000000007E-2"/>
    <n v="2.8115589999999999"/>
    <n v="5.5128999999999997E-2"/>
    <s v="6"/>
    <s v="scale_mpi_epyc_job_12129.out "/>
    <s v="scale_mpi_epyc_epyc006_2023-06-13_02-01-02.csv "/>
    <s v="e1 1000 100 100000 1 52"/>
    <e v="#N/A"/>
    <e v="#N/A"/>
    <e v="#N/A"/>
    <e v="#N/A"/>
    <x v="1"/>
  </r>
  <r>
    <x v="1"/>
    <x v="1"/>
    <n v="100"/>
    <x v="1"/>
    <x v="52"/>
    <n v="1"/>
    <n v="1.7976449999999999"/>
    <n v="4.7123999999999999E-2"/>
    <n v="2.0870120000000001"/>
    <n v="4.0134999999999997E-2"/>
    <s v="6"/>
    <s v="scale_mpi_epyc_job_12129.out "/>
    <s v="scale_mpi_epyc_epyc006_2023-06-13_02-01-02.csv "/>
    <s v="e1 1000 100 100000 1 53"/>
    <e v="#N/A"/>
    <e v="#N/A"/>
    <e v="#N/A"/>
    <e v="#N/A"/>
    <x v="1"/>
  </r>
  <r>
    <x v="1"/>
    <x v="1"/>
    <n v="100"/>
    <x v="1"/>
    <x v="53"/>
    <n v="1"/>
    <n v="1.899762"/>
    <n v="0.100596"/>
    <n v="3.4259330000000001"/>
    <n v="6.4640000000000003E-2"/>
    <s v="6"/>
    <s v="scale_mpi_epyc_job_12129.out "/>
    <s v="scale_mpi_epyc_epyc006_2023-06-13_02-01-02.csv "/>
    <s v="e1 1000 100 100000 1 54"/>
    <e v="#N/A"/>
    <e v="#N/A"/>
    <e v="#N/A"/>
    <e v="#N/A"/>
    <x v="1"/>
  </r>
  <r>
    <x v="1"/>
    <x v="1"/>
    <n v="100"/>
    <x v="1"/>
    <x v="54"/>
    <n v="1"/>
    <n v="1.8492949999999999"/>
    <n v="5.1886000000000002E-2"/>
    <n v="2.377866"/>
    <n v="4.4034999999999998E-2"/>
    <s v="6"/>
    <s v="scale_mpi_epyc_job_12129.out "/>
    <s v="scale_mpi_epyc_epyc006_2023-06-13_02-01-02.csv "/>
    <s v="e1 1000 100 100000 1 55"/>
    <e v="#N/A"/>
    <e v="#N/A"/>
    <e v="#N/A"/>
    <e v="#N/A"/>
    <x v="1"/>
  </r>
  <r>
    <x v="1"/>
    <x v="1"/>
    <n v="100"/>
    <x v="1"/>
    <x v="55"/>
    <n v="1"/>
    <n v="1.973455"/>
    <n v="0.100975"/>
    <n v="3.4917790000000002"/>
    <n v="6.3487000000000002E-2"/>
    <s v="6"/>
    <s v="scale_mpi_epyc_job_12129.out "/>
    <s v="scale_mpi_epyc_epyc006_2023-06-13_02-01-02.csv "/>
    <s v="e1 1000 100 100000 1 56"/>
    <e v="#N/A"/>
    <e v="#N/A"/>
    <e v="#N/A"/>
    <e v="#N/A"/>
    <x v="1"/>
  </r>
  <r>
    <x v="1"/>
    <x v="1"/>
    <n v="100"/>
    <x v="1"/>
    <x v="56"/>
    <n v="1"/>
    <n v="1.803993"/>
    <n v="0.144485"/>
    <n v="3.313825"/>
    <n v="5.9174999999999998E-2"/>
    <s v="6"/>
    <s v="scale_mpi_epyc_job_12129.out "/>
    <s v="scale_mpi_epyc_epyc006_2023-06-13_02-01-02.csv "/>
    <s v="e1 1000 100 100000 1 57"/>
    <e v="#N/A"/>
    <e v="#N/A"/>
    <e v="#N/A"/>
    <e v="#N/A"/>
    <x v="1"/>
  </r>
  <r>
    <x v="1"/>
    <x v="1"/>
    <n v="100"/>
    <x v="1"/>
    <x v="57"/>
    <n v="1"/>
    <n v="1.362657"/>
    <n v="6.1843000000000002E-2"/>
    <n v="3.1022669999999999"/>
    <n v="5.4426000000000002E-2"/>
    <s v="6"/>
    <s v="scale_mpi_epyc_job_12129.out "/>
    <s v="scale_mpi_epyc_epyc006_2023-06-13_02-01-02.csv "/>
    <s v="e1 1000 100 100000 1 58"/>
    <e v="#N/A"/>
    <e v="#N/A"/>
    <e v="#N/A"/>
    <e v="#N/A"/>
    <x v="1"/>
  </r>
  <r>
    <x v="1"/>
    <x v="1"/>
    <n v="100"/>
    <x v="1"/>
    <x v="58"/>
    <n v="1"/>
    <n v="1.3386899999999999"/>
    <n v="6.1423999999999999E-2"/>
    <n v="3.1025990000000001"/>
    <n v="5.3492999999999999E-2"/>
    <s v="6"/>
    <s v="scale_mpi_epyc_job_12129.out "/>
    <s v="scale_mpi_epyc_epyc006_2023-06-13_02-01-02.csv "/>
    <s v="e1 1000 100 100000 1 59"/>
    <e v="#N/A"/>
    <e v="#N/A"/>
    <e v="#N/A"/>
    <e v="#N/A"/>
    <x v="1"/>
  </r>
  <r>
    <x v="1"/>
    <x v="1"/>
    <n v="100"/>
    <x v="1"/>
    <x v="59"/>
    <n v="1"/>
    <n v="1.3822989999999999"/>
    <n v="6.2295999999999997E-2"/>
    <n v="3.2437"/>
    <n v="5.4977999999999999E-2"/>
    <s v="6"/>
    <s v="scale_mpi_epyc_job_12129.out "/>
    <s v="scale_mpi_epyc_epyc006_2023-06-13_02-01-02.csv "/>
    <s v="e1 1000 100 100000 1 60"/>
    <e v="#N/A"/>
    <e v="#N/A"/>
    <e v="#N/A"/>
    <e v="#N/A"/>
    <x v="1"/>
  </r>
  <r>
    <x v="1"/>
    <x v="1"/>
    <n v="100"/>
    <x v="1"/>
    <x v="60"/>
    <n v="1"/>
    <n v="1.251101"/>
    <n v="7.4426999999999993E-2"/>
    <n v="4.0226069999999998"/>
    <n v="6.7043000000000005E-2"/>
    <s v="6"/>
    <s v="scale_mpi_epyc_job_12129.out "/>
    <s v="scale_mpi_epyc_epyc006_2023-06-13_02-01-02.csv "/>
    <s v="e1 1000 100 100000 1 61"/>
    <e v="#N/A"/>
    <e v="#N/A"/>
    <e v="#N/A"/>
    <e v="#N/A"/>
    <x v="1"/>
  </r>
  <r>
    <x v="1"/>
    <x v="1"/>
    <n v="100"/>
    <x v="1"/>
    <x v="61"/>
    <n v="1"/>
    <n v="1.3527769999999999"/>
    <n v="6.6577999999999998E-2"/>
    <n v="3.6088110000000002"/>
    <n v="5.9160999999999998E-2"/>
    <s v="6"/>
    <s v="scale_mpi_epyc_job_12129.out "/>
    <s v="scale_mpi_epyc_epyc006_2023-06-13_02-01-02.csv "/>
    <s v="e1 1000 100 100000 1 62"/>
    <e v="#N/A"/>
    <e v="#N/A"/>
    <e v="#N/A"/>
    <e v="#N/A"/>
    <x v="1"/>
  </r>
  <r>
    <x v="1"/>
    <x v="1"/>
    <n v="100"/>
    <x v="1"/>
    <x v="62"/>
    <n v="1"/>
    <n v="1.350104"/>
    <n v="7.7535999999999994E-2"/>
    <n v="4.358473"/>
    <n v="7.0297999999999999E-2"/>
    <s v="6"/>
    <s v="scale_mpi_epyc_job_12129.out "/>
    <s v="scale_mpi_epyc_epyc006_2023-06-13_02-01-02.csv "/>
    <s v="e1 1000 100 100000 1 63"/>
    <e v="#N/A"/>
    <e v="#N/A"/>
    <e v="#N/A"/>
    <e v="#N/A"/>
    <x v="1"/>
  </r>
  <r>
    <x v="1"/>
    <x v="1"/>
    <n v="100"/>
    <x v="1"/>
    <x v="63"/>
    <n v="1"/>
    <n v="1.362031"/>
    <n v="7.2820999999999997E-2"/>
    <n v="3.78932"/>
    <n v="6.0148E-2"/>
    <s v="6"/>
    <s v="scale_mpi_epyc_job_12129.out "/>
    <s v="scale_mpi_epyc_epyc006_2023-06-13_02-01-02.csv "/>
    <s v="e1 1000 100 100000 1 64"/>
    <e v="#N/A"/>
    <e v="#N/A"/>
    <e v="#N/A"/>
    <e v="#N/A"/>
    <x v="1"/>
  </r>
  <r>
    <x v="1"/>
    <x v="2"/>
    <n v="100"/>
    <x v="1"/>
    <x v="0"/>
    <n v="1"/>
    <n v="1.0659430000000001"/>
    <n v="8.371E-3"/>
    <n v="0"/>
    <n v="0"/>
    <s v="6"/>
    <s v="scale_mpi_epyc_job_12129.out "/>
    <s v="scale_mpi_epyc_epyc006_2023-06-13_02-01-02.csv "/>
    <s v="e1 100 100 100000 1 1"/>
    <e v="#N/A"/>
    <e v="#N/A"/>
    <e v="#N/A"/>
    <e v="#N/A"/>
    <x v="1"/>
  </r>
  <r>
    <x v="1"/>
    <x v="2"/>
    <n v="100"/>
    <x v="1"/>
    <x v="1"/>
    <n v="1"/>
    <n v="1.0693440000000001"/>
    <n v="1.6410999999999999E-2"/>
    <n v="7.2259999999999998E-3"/>
    <n v="7.2259999999999998E-3"/>
    <s v="6"/>
    <s v="scale_mpi_epyc_job_12129.out "/>
    <s v="scale_mpi_epyc_epyc006_2023-06-13_02-01-02.csv "/>
    <s v="e1 100 100 100000 1 2"/>
    <e v="#N/A"/>
    <e v="#N/A"/>
    <e v="#N/A"/>
    <e v="#N/A"/>
    <x v="1"/>
  </r>
  <r>
    <x v="1"/>
    <x v="2"/>
    <n v="100"/>
    <x v="1"/>
    <x v="2"/>
    <n v="1"/>
    <n v="1.0671980000000001"/>
    <n v="1.1384E-2"/>
    <n v="1.4116E-2"/>
    <n v="7.058E-3"/>
    <s v="6"/>
    <s v="scale_mpi_epyc_job_12129.out "/>
    <s v="scale_mpi_epyc_epyc006_2023-06-13_02-01-02.csv "/>
    <s v="e1 100 100 100000 1 3"/>
    <e v="#N/A"/>
    <e v="#N/A"/>
    <e v="#N/A"/>
    <e v="#N/A"/>
    <x v="1"/>
  </r>
  <r>
    <x v="1"/>
    <x v="2"/>
    <n v="100"/>
    <x v="1"/>
    <x v="3"/>
    <n v="1"/>
    <n v="1.064227"/>
    <n v="1.2370000000000001E-2"/>
    <n v="2.4489E-2"/>
    <n v="8.1630000000000001E-3"/>
    <s v="6"/>
    <s v="scale_mpi_epyc_job_12129.out "/>
    <s v="scale_mpi_epyc_epyc006_2023-06-13_02-01-02.csv "/>
    <s v="e1 100 100 100000 1 4"/>
    <e v="#N/A"/>
    <e v="#N/A"/>
    <e v="#N/A"/>
    <e v="#N/A"/>
    <x v="1"/>
  </r>
  <r>
    <x v="1"/>
    <x v="2"/>
    <n v="100"/>
    <x v="1"/>
    <x v="4"/>
    <n v="1"/>
    <n v="1.061679"/>
    <n v="1.1655E-2"/>
    <n v="3.5401000000000002E-2"/>
    <n v="8.8500000000000002E-3"/>
    <s v="6"/>
    <s v="scale_mpi_epyc_job_12129.out "/>
    <s v="scale_mpi_epyc_epyc006_2023-06-13_02-01-02.csv "/>
    <s v="e1 100 100 100000 1 5"/>
    <e v="#N/A"/>
    <e v="#N/A"/>
    <e v="#N/A"/>
    <e v="#N/A"/>
    <x v="1"/>
  </r>
  <r>
    <x v="1"/>
    <x v="2"/>
    <n v="100"/>
    <x v="1"/>
    <x v="5"/>
    <n v="1"/>
    <n v="1.1508480000000001"/>
    <n v="7.9070000000000001E-2"/>
    <n v="5.4640000000000001E-2"/>
    <n v="1.0928E-2"/>
    <s v="6"/>
    <s v="scale_mpi_epyc_job_12129.out "/>
    <s v="scale_mpi_epyc_epyc006_2023-06-13_02-01-02.csv "/>
    <s v="e1 100 100 100000 1 6"/>
    <e v="#N/A"/>
    <e v="#N/A"/>
    <e v="#N/A"/>
    <e v="#N/A"/>
    <x v="1"/>
  </r>
  <r>
    <x v="1"/>
    <x v="2"/>
    <n v="100"/>
    <x v="1"/>
    <x v="6"/>
    <n v="1"/>
    <n v="1.0842419999999999"/>
    <n v="1.3833E-2"/>
    <n v="6.0387000000000003E-2"/>
    <n v="1.0064999999999999E-2"/>
    <s v="6"/>
    <s v="scale_mpi_epyc_job_12129.out "/>
    <s v="scale_mpi_epyc_epyc006_2023-06-13_02-01-02.csv "/>
    <s v="e1 100 100 100000 1 7"/>
    <e v="#N/A"/>
    <e v="#N/A"/>
    <e v="#N/A"/>
    <e v="#N/A"/>
    <x v="1"/>
  </r>
  <r>
    <x v="1"/>
    <x v="2"/>
    <n v="100"/>
    <x v="1"/>
    <x v="7"/>
    <n v="1"/>
    <n v="1.1568579999999999"/>
    <n v="7.8527E-2"/>
    <n v="9.4936999999999994E-2"/>
    <n v="1.3561999999999999E-2"/>
    <s v="6"/>
    <s v="scale_mpi_epyc_job_12129.out "/>
    <s v="scale_mpi_epyc_epyc006_2023-06-13_02-01-02.csv "/>
    <s v="e1 100 100 100000 1 8"/>
    <e v="#N/A"/>
    <e v="#N/A"/>
    <e v="#N/A"/>
    <e v="#N/A"/>
    <x v="1"/>
  </r>
  <r>
    <x v="1"/>
    <x v="2"/>
    <n v="100"/>
    <x v="1"/>
    <x v="8"/>
    <n v="1"/>
    <n v="1.1099159999999999"/>
    <n v="2.6512000000000001E-2"/>
    <n v="0.12177200000000001"/>
    <n v="1.5221999999999999E-2"/>
    <s v="6"/>
    <s v="scale_mpi_epyc_job_12129.out "/>
    <s v="scale_mpi_epyc_epyc006_2023-06-13_02-01-02.csv "/>
    <s v="e1 100 100 100000 1 9"/>
    <e v="#N/A"/>
    <e v="#N/A"/>
    <e v="#N/A"/>
    <e v="#N/A"/>
    <x v="1"/>
  </r>
  <r>
    <x v="1"/>
    <x v="2"/>
    <n v="100"/>
    <x v="1"/>
    <x v="9"/>
    <n v="1"/>
    <n v="1.119416"/>
    <n v="2.5385999999999999E-2"/>
    <n v="0.12389500000000001"/>
    <n v="1.3766E-2"/>
    <s v="6"/>
    <s v="scale_mpi_epyc_job_12129.out "/>
    <s v="scale_mpi_epyc_epyc006_2023-06-13_02-01-02.csv "/>
    <s v="e1 100 100 100000 1 10"/>
    <e v="#N/A"/>
    <e v="#N/A"/>
    <e v="#N/A"/>
    <e v="#N/A"/>
    <x v="1"/>
  </r>
  <r>
    <x v="1"/>
    <x v="2"/>
    <n v="100"/>
    <x v="1"/>
    <x v="10"/>
    <n v="1"/>
    <n v="1.132763"/>
    <n v="3.0373000000000001E-2"/>
    <n v="0.137019"/>
    <n v="1.3702000000000001E-2"/>
    <s v="6"/>
    <s v="scale_mpi_epyc_job_12129.out "/>
    <s v="scale_mpi_epyc_epyc006_2023-06-13_02-01-02.csv "/>
    <s v="e1 100 100 100000 1 11"/>
    <e v="#N/A"/>
    <e v="#N/A"/>
    <e v="#N/A"/>
    <e v="#N/A"/>
    <x v="1"/>
  </r>
  <r>
    <x v="1"/>
    <x v="2"/>
    <n v="100"/>
    <x v="1"/>
    <x v="11"/>
    <n v="1"/>
    <n v="1.1379509999999999"/>
    <n v="3.3541000000000001E-2"/>
    <n v="0.237679"/>
    <n v="2.1607000000000001E-2"/>
    <s v="6"/>
    <s v="scale_mpi_epyc_job_12129.out "/>
    <s v="scale_mpi_epyc_epyc006_2023-06-13_02-01-02.csv "/>
    <s v="e1 100 100 100000 1 12"/>
    <e v="#N/A"/>
    <e v="#N/A"/>
    <e v="#N/A"/>
    <e v="#N/A"/>
    <x v="1"/>
  </r>
  <r>
    <x v="1"/>
    <x v="2"/>
    <n v="100"/>
    <x v="1"/>
    <x v="12"/>
    <n v="1"/>
    <n v="1.135165"/>
    <n v="2.7855000000000001E-2"/>
    <n v="0.200961"/>
    <n v="1.6747000000000001E-2"/>
    <s v="6"/>
    <s v="scale_mpi_epyc_job_12129.out "/>
    <s v="scale_mpi_epyc_epyc006_2023-06-13_02-01-02.csv "/>
    <s v="e1 100 100 100000 1 13"/>
    <e v="#N/A"/>
    <e v="#N/A"/>
    <e v="#N/A"/>
    <e v="#N/A"/>
    <x v="1"/>
  </r>
  <r>
    <x v="1"/>
    <x v="2"/>
    <n v="100"/>
    <x v="1"/>
    <x v="13"/>
    <n v="1"/>
    <n v="1.23211"/>
    <n v="0.114091"/>
    <n v="0.211288"/>
    <n v="1.6253E-2"/>
    <s v="6"/>
    <s v="scale_mpi_epyc_job_12129.out "/>
    <s v="scale_mpi_epyc_epyc006_2023-06-13_02-01-02.csv "/>
    <s v="e1 100 100 100000 1 14"/>
    <e v="#N/A"/>
    <e v="#N/A"/>
    <e v="#N/A"/>
    <e v="#N/A"/>
    <x v="1"/>
  </r>
  <r>
    <x v="1"/>
    <x v="2"/>
    <n v="100"/>
    <x v="1"/>
    <x v="14"/>
    <n v="1"/>
    <n v="1.172382"/>
    <n v="3.8588999999999998E-2"/>
    <n v="0.38347700000000001"/>
    <n v="2.7390999999999999E-2"/>
    <s v="6"/>
    <s v="scale_mpi_epyc_job_12129.out "/>
    <s v="scale_mpi_epyc_epyc006_2023-06-13_02-01-02.csv "/>
    <s v="e1 100 100 100000 1 15"/>
    <e v="#N/A"/>
    <e v="#N/A"/>
    <e v="#N/A"/>
    <e v="#N/A"/>
    <x v="1"/>
  </r>
  <r>
    <x v="1"/>
    <x v="2"/>
    <n v="100"/>
    <x v="1"/>
    <x v="15"/>
    <n v="1"/>
    <n v="1.1861390000000001"/>
    <n v="4.9423000000000002E-2"/>
    <n v="0.468833"/>
    <n v="3.1255999999999999E-2"/>
    <s v="6"/>
    <s v="scale_mpi_epyc_job_12129.out "/>
    <s v="scale_mpi_epyc_epyc006_2023-06-13_02-01-02.csv "/>
    <s v="e1 100 100 100000 1 16"/>
    <e v="#N/A"/>
    <e v="#N/A"/>
    <e v="#N/A"/>
    <e v="#N/A"/>
    <x v="1"/>
  </r>
  <r>
    <x v="1"/>
    <x v="2"/>
    <n v="100"/>
    <x v="1"/>
    <x v="16"/>
    <n v="1"/>
    <n v="1.193082"/>
    <n v="4.446E-2"/>
    <n v="0.46379399999999998"/>
    <n v="2.8986999999999999E-2"/>
    <s v="6"/>
    <s v="scale_mpi_epyc_job_12129.out "/>
    <s v="scale_mpi_epyc_epyc006_2023-06-13_02-01-02.csv "/>
    <s v="e1 100 100 100000 1 17"/>
    <e v="#N/A"/>
    <e v="#N/A"/>
    <e v="#N/A"/>
    <e v="#N/A"/>
    <x v="1"/>
  </r>
  <r>
    <x v="1"/>
    <x v="2"/>
    <n v="100"/>
    <x v="1"/>
    <x v="17"/>
    <n v="1"/>
    <n v="1.193014"/>
    <n v="4.1258999999999997E-2"/>
    <n v="0.50218799999999997"/>
    <n v="2.954E-2"/>
    <s v="6"/>
    <s v="scale_mpi_epyc_job_12129.out "/>
    <s v="scale_mpi_epyc_epyc006_2023-06-13_02-01-02.csv "/>
    <s v="e1 100 100 100000 1 18"/>
    <e v="#N/A"/>
    <e v="#N/A"/>
    <e v="#N/A"/>
    <e v="#N/A"/>
    <x v="1"/>
  </r>
  <r>
    <x v="1"/>
    <x v="2"/>
    <n v="100"/>
    <x v="1"/>
    <x v="18"/>
    <n v="1"/>
    <n v="1.234621"/>
    <n v="7.4645000000000003E-2"/>
    <n v="1.2327509999999999"/>
    <n v="6.8486000000000005E-2"/>
    <s v="6"/>
    <s v="scale_mpi_epyc_job_12129.out "/>
    <s v="scale_mpi_epyc_epyc006_2023-06-13_02-01-02.csv "/>
    <s v="e1 100 100 100000 1 19"/>
    <e v="#N/A"/>
    <e v="#N/A"/>
    <e v="#N/A"/>
    <e v="#N/A"/>
    <x v="1"/>
  </r>
  <r>
    <x v="1"/>
    <x v="2"/>
    <n v="100"/>
    <x v="1"/>
    <x v="19"/>
    <n v="1"/>
    <n v="1.2691399999999999"/>
    <n v="8.5918999999999995E-2"/>
    <n v="1.162069"/>
    <n v="6.1162000000000001E-2"/>
    <s v="6"/>
    <s v="scale_mpi_epyc_job_12129.out "/>
    <s v="scale_mpi_epyc_epyc006_2023-06-13_02-01-02.csv "/>
    <s v="e1 100 100 100000 1 20"/>
    <e v="#N/A"/>
    <e v="#N/A"/>
    <e v="#N/A"/>
    <e v="#N/A"/>
    <x v="1"/>
  </r>
  <r>
    <x v="1"/>
    <x v="2"/>
    <n v="100"/>
    <x v="1"/>
    <x v="20"/>
    <n v="1"/>
    <n v="1.3350390000000001"/>
    <n v="0.13568"/>
    <n v="0.47985699999999998"/>
    <n v="2.3993E-2"/>
    <s v="6"/>
    <s v="scale_mpi_epyc_job_12129.out "/>
    <s v="scale_mpi_epyc_epyc006_2023-06-13_02-01-02.csv "/>
    <s v="e1 100 100 100000 1 21"/>
    <e v="#N/A"/>
    <e v="#N/A"/>
    <e v="#N/A"/>
    <e v="#N/A"/>
    <x v="1"/>
  </r>
  <r>
    <x v="1"/>
    <x v="2"/>
    <n v="100"/>
    <x v="1"/>
    <x v="21"/>
    <n v="1"/>
    <n v="1.219123"/>
    <n v="4.2333999999999997E-2"/>
    <n v="0.67485499999999998"/>
    <n v="3.2135999999999998E-2"/>
    <s v="6"/>
    <s v="scale_mpi_epyc_job_12129.out "/>
    <s v="scale_mpi_epyc_epyc006_2023-06-13_02-01-02.csv "/>
    <s v="e1 100 100 100000 1 22"/>
    <e v="#N/A"/>
    <e v="#N/A"/>
    <e v="#N/A"/>
    <e v="#N/A"/>
    <x v="1"/>
  </r>
  <r>
    <x v="1"/>
    <x v="2"/>
    <n v="100"/>
    <x v="1"/>
    <x v="22"/>
    <n v="1"/>
    <n v="1.245196"/>
    <n v="4.8027E-2"/>
    <n v="0.67804500000000001"/>
    <n v="3.082E-2"/>
    <s v="6"/>
    <s v="scale_mpi_epyc_job_12129.out "/>
    <s v="scale_mpi_epyc_epyc006_2023-06-13_02-01-02.csv "/>
    <s v="e1 100 100 100000 1 23"/>
    <e v="#N/A"/>
    <e v="#N/A"/>
    <e v="#N/A"/>
    <e v="#N/A"/>
    <x v="1"/>
  </r>
  <r>
    <x v="1"/>
    <x v="2"/>
    <n v="100"/>
    <x v="1"/>
    <x v="23"/>
    <n v="1"/>
    <n v="1.218132"/>
    <n v="4.7017000000000003E-2"/>
    <n v="0.73163100000000003"/>
    <n v="3.1809999999999998E-2"/>
    <s v="6"/>
    <s v="scale_mpi_epyc_job_12129.out "/>
    <s v="scale_mpi_epyc_epyc006_2023-06-13_02-01-02.csv "/>
    <s v="e1 100 100 100000 1 24"/>
    <e v="#N/A"/>
    <e v="#N/A"/>
    <e v="#N/A"/>
    <e v="#N/A"/>
    <x v="1"/>
  </r>
  <r>
    <x v="1"/>
    <x v="2"/>
    <n v="100"/>
    <x v="1"/>
    <x v="24"/>
    <n v="1"/>
    <n v="1.226818"/>
    <n v="4.5666999999999999E-2"/>
    <n v="0.75832599999999994"/>
    <n v="3.1597E-2"/>
    <s v="6"/>
    <s v="scale_mpi_epyc_job_12129.out "/>
    <s v="scale_mpi_epyc_epyc006_2023-06-13_02-01-02.csv "/>
    <s v="e1 100 100 100000 1 25"/>
    <e v="#N/A"/>
    <e v="#N/A"/>
    <e v="#N/A"/>
    <e v="#N/A"/>
    <x v="1"/>
  </r>
  <r>
    <x v="1"/>
    <x v="2"/>
    <n v="100"/>
    <x v="1"/>
    <x v="25"/>
    <n v="1"/>
    <n v="1.2731330000000001"/>
    <n v="4.5779E-2"/>
    <n v="0.895204"/>
    <n v="3.5808E-2"/>
    <s v="6"/>
    <s v="scale_mpi_epyc_job_12129.out "/>
    <s v="scale_mpi_epyc_epyc006_2023-06-13_02-01-02.csv "/>
    <s v="e1 100 100 100000 1 26"/>
    <e v="#N/A"/>
    <e v="#N/A"/>
    <e v="#N/A"/>
    <e v="#N/A"/>
    <x v="1"/>
  </r>
  <r>
    <x v="1"/>
    <x v="2"/>
    <n v="100"/>
    <x v="1"/>
    <x v="26"/>
    <n v="1"/>
    <n v="1.304872"/>
    <n v="7.3221999999999995E-2"/>
    <n v="0.98463599999999996"/>
    <n v="3.7871000000000002E-2"/>
    <s v="6"/>
    <s v="scale_mpi_epyc_job_12129.out "/>
    <s v="scale_mpi_epyc_epyc006_2023-06-13_02-01-02.csv "/>
    <s v="e1 100 100 100000 1 27"/>
    <e v="#N/A"/>
    <e v="#N/A"/>
    <e v="#N/A"/>
    <e v="#N/A"/>
    <x v="1"/>
  </r>
  <r>
    <x v="1"/>
    <x v="2"/>
    <n v="100"/>
    <x v="1"/>
    <x v="27"/>
    <n v="1"/>
    <n v="1.2807980000000001"/>
    <n v="7.5328999999999993E-2"/>
    <n v="0.75730500000000001"/>
    <n v="2.8048E-2"/>
    <s v="6"/>
    <s v="scale_mpi_epyc_job_12129.out "/>
    <s v="scale_mpi_epyc_epyc006_2023-06-13_02-01-02.csv "/>
    <s v="e1 100 100 100000 1 28"/>
    <e v="#N/A"/>
    <e v="#N/A"/>
    <e v="#N/A"/>
    <e v="#N/A"/>
    <x v="1"/>
  </r>
  <r>
    <x v="1"/>
    <x v="2"/>
    <n v="100"/>
    <x v="1"/>
    <x v="28"/>
    <n v="1"/>
    <n v="1.3896820000000001"/>
    <n v="0.18824099999999999"/>
    <n v="1.2716259999999999"/>
    <n v="4.5414999999999997E-2"/>
    <s v="6"/>
    <s v="scale_mpi_epyc_job_12129.out "/>
    <s v="scale_mpi_epyc_epyc006_2023-06-13_02-01-02.csv "/>
    <s v="e1 100 100 100000 1 29"/>
    <e v="#N/A"/>
    <e v="#N/A"/>
    <e v="#N/A"/>
    <e v="#N/A"/>
    <x v="1"/>
  </r>
  <r>
    <x v="1"/>
    <x v="2"/>
    <n v="100"/>
    <x v="1"/>
    <x v="29"/>
    <n v="1"/>
    <n v="1.3643670000000001"/>
    <n v="6.0652999999999999E-2"/>
    <n v="1.3868"/>
    <n v="4.7821000000000002E-2"/>
    <s v="6"/>
    <s v="scale_mpi_epyc_job_12129.out "/>
    <s v="scale_mpi_epyc_epyc006_2023-06-13_02-01-02.csv "/>
    <s v="e1 100 100 100000 1 30"/>
    <e v="#N/A"/>
    <e v="#N/A"/>
    <e v="#N/A"/>
    <e v="#N/A"/>
    <x v="1"/>
  </r>
  <r>
    <x v="1"/>
    <x v="2"/>
    <n v="100"/>
    <x v="1"/>
    <x v="30"/>
    <n v="1"/>
    <n v="1.3916539999999999"/>
    <n v="7.2165000000000007E-2"/>
    <n v="1.041534"/>
    <n v="3.4717999999999999E-2"/>
    <s v="6"/>
    <s v="scale_mpi_epyc_job_12129.out "/>
    <s v="scale_mpi_epyc_epyc006_2023-06-13_02-01-02.csv "/>
    <s v="e1 100 100 100000 1 31"/>
    <e v="#N/A"/>
    <e v="#N/A"/>
    <e v="#N/A"/>
    <e v="#N/A"/>
    <x v="1"/>
  </r>
  <r>
    <x v="1"/>
    <x v="2"/>
    <n v="100"/>
    <x v="1"/>
    <x v="31"/>
    <n v="1"/>
    <n v="1.3957349999999999"/>
    <n v="7.1178000000000005E-2"/>
    <n v="1.6661779999999999"/>
    <n v="5.3747999999999997E-2"/>
    <s v="6"/>
    <s v="scale_mpi_epyc_job_12129.out "/>
    <s v="scale_mpi_epyc_epyc006_2023-06-13_02-01-02.csv "/>
    <s v="e1 100 100 100000 1 32"/>
    <e v="#N/A"/>
    <e v="#N/A"/>
    <e v="#N/A"/>
    <e v="#N/A"/>
    <x v="1"/>
  </r>
  <r>
    <x v="1"/>
    <x v="2"/>
    <n v="100"/>
    <x v="1"/>
    <x v="32"/>
    <n v="1"/>
    <n v="1.3206739999999999"/>
    <n v="6.9167999999999993E-2"/>
    <n v="1.2354290000000001"/>
    <n v="3.8607000000000002E-2"/>
    <s v="6"/>
    <s v="scale_mpi_epyc_job_12129.out "/>
    <s v="scale_mpi_epyc_epyc006_2023-06-13_02-01-02.csv "/>
    <s v="e1 100 100 100000 1 33"/>
    <e v="#N/A"/>
    <e v="#N/A"/>
    <e v="#N/A"/>
    <e v="#N/A"/>
    <x v="1"/>
  </r>
  <r>
    <x v="1"/>
    <x v="2"/>
    <n v="100"/>
    <x v="1"/>
    <x v="33"/>
    <n v="1"/>
    <n v="1.4113100000000001"/>
    <n v="6.2719999999999998E-2"/>
    <n v="1.5246010000000001"/>
    <n v="4.6199999999999998E-2"/>
    <s v="6"/>
    <s v="scale_mpi_epyc_job_12129.out "/>
    <s v="scale_mpi_epyc_epyc006_2023-06-13_02-01-02.csv "/>
    <s v="e1 100 100 100000 1 34"/>
    <e v="#N/A"/>
    <e v="#N/A"/>
    <e v="#N/A"/>
    <e v="#N/A"/>
    <x v="1"/>
  </r>
  <r>
    <x v="1"/>
    <x v="2"/>
    <n v="100"/>
    <x v="1"/>
    <x v="34"/>
    <n v="1"/>
    <n v="1.330195"/>
    <n v="5.9713000000000002E-2"/>
    <n v="1.15055"/>
    <n v="3.3840000000000002E-2"/>
    <s v="6"/>
    <s v="scale_mpi_epyc_job_12129.out "/>
    <s v="scale_mpi_epyc_epyc006_2023-06-13_02-01-02.csv "/>
    <s v="e1 100 100 100000 1 35"/>
    <e v="#N/A"/>
    <e v="#N/A"/>
    <e v="#N/A"/>
    <e v="#N/A"/>
    <x v="1"/>
  </r>
  <r>
    <x v="1"/>
    <x v="2"/>
    <n v="100"/>
    <x v="1"/>
    <x v="35"/>
    <n v="1"/>
    <n v="1.3629439999999999"/>
    <n v="6.5515000000000004E-2"/>
    <n v="1.632269"/>
    <n v="4.6635999999999997E-2"/>
    <s v="6"/>
    <s v="scale_mpi_epyc_job_12129.out "/>
    <s v="scale_mpi_epyc_epyc006_2023-06-13_02-01-02.csv "/>
    <s v="e1 100 100 100000 1 36"/>
    <e v="#N/A"/>
    <e v="#N/A"/>
    <e v="#N/A"/>
    <e v="#N/A"/>
    <x v="1"/>
  </r>
  <r>
    <x v="1"/>
    <x v="2"/>
    <n v="100"/>
    <x v="1"/>
    <x v="36"/>
    <n v="1"/>
    <n v="1.414039"/>
    <n v="7.1288000000000004E-2"/>
    <n v="1.8929819999999999"/>
    <n v="5.2582999999999998E-2"/>
    <s v="6"/>
    <s v="scale_mpi_epyc_job_12129.out "/>
    <s v="scale_mpi_epyc_epyc006_2023-06-13_02-01-02.csv "/>
    <s v="e1 100 100 100000 1 37"/>
    <e v="#N/A"/>
    <e v="#N/A"/>
    <e v="#N/A"/>
    <e v="#N/A"/>
    <x v="1"/>
  </r>
  <r>
    <x v="1"/>
    <x v="2"/>
    <n v="100"/>
    <x v="1"/>
    <x v="37"/>
    <n v="1"/>
    <n v="1.416876"/>
    <n v="6.9111000000000006E-2"/>
    <n v="1.4566859999999999"/>
    <n v="3.9370000000000002E-2"/>
    <s v="6"/>
    <s v="scale_mpi_epyc_job_12129.out "/>
    <s v="scale_mpi_epyc_epyc006_2023-06-13_02-01-02.csv "/>
    <s v="e1 100 100 100000 1 38"/>
    <e v="#N/A"/>
    <e v="#N/A"/>
    <e v="#N/A"/>
    <e v="#N/A"/>
    <x v="1"/>
  </r>
  <r>
    <x v="1"/>
    <x v="2"/>
    <n v="100"/>
    <x v="1"/>
    <x v="38"/>
    <n v="1"/>
    <n v="1.3917980000000001"/>
    <n v="7.1936E-2"/>
    <n v="1.9875849999999999"/>
    <n v="5.2304999999999997E-2"/>
    <s v="6"/>
    <s v="scale_mpi_epyc_job_12129.out "/>
    <s v="scale_mpi_epyc_epyc006_2023-06-13_02-01-02.csv "/>
    <s v="e1 100 100 100000 1 39"/>
    <e v="#N/A"/>
    <e v="#N/A"/>
    <e v="#N/A"/>
    <e v="#N/A"/>
    <x v="1"/>
  </r>
  <r>
    <x v="1"/>
    <x v="2"/>
    <n v="100"/>
    <x v="1"/>
    <x v="39"/>
    <n v="1"/>
    <n v="1.4079550000000001"/>
    <n v="5.8515999999999999E-2"/>
    <n v="1.7113130000000001"/>
    <n v="4.3880000000000002E-2"/>
    <s v="6"/>
    <s v="scale_mpi_epyc_job_12129.out "/>
    <s v="scale_mpi_epyc_epyc006_2023-06-13_02-01-02.csv "/>
    <s v="e1 100 100 100000 1 40"/>
    <e v="#N/A"/>
    <e v="#N/A"/>
    <e v="#N/A"/>
    <e v="#N/A"/>
    <x v="1"/>
  </r>
  <r>
    <x v="1"/>
    <x v="2"/>
    <n v="100"/>
    <x v="1"/>
    <x v="40"/>
    <n v="1"/>
    <n v="1.546732"/>
    <n v="6.4127000000000003E-2"/>
    <n v="1.690461"/>
    <n v="4.2262000000000001E-2"/>
    <s v="6"/>
    <s v="scale_mpi_epyc_job_12129.out "/>
    <s v="scale_mpi_epyc_epyc006_2023-06-13_02-01-02.csv "/>
    <s v="e1 100 100 100000 1 41"/>
    <e v="#N/A"/>
    <e v="#N/A"/>
    <e v="#N/A"/>
    <e v="#N/A"/>
    <x v="1"/>
  </r>
  <r>
    <x v="1"/>
    <x v="2"/>
    <n v="100"/>
    <x v="1"/>
    <x v="41"/>
    <n v="1"/>
    <n v="1.447084"/>
    <n v="7.8387999999999999E-2"/>
    <n v="2.3229479999999998"/>
    <n v="5.6656999999999999E-2"/>
    <s v="6"/>
    <s v="scale_mpi_epyc_job_12129.out "/>
    <s v="scale_mpi_epyc_epyc006_2023-06-13_02-01-02.csv "/>
    <s v="e1 100 100 100000 1 42"/>
    <e v="#N/A"/>
    <e v="#N/A"/>
    <e v="#N/A"/>
    <e v="#N/A"/>
    <x v="1"/>
  </r>
  <r>
    <x v="1"/>
    <x v="2"/>
    <n v="100"/>
    <x v="1"/>
    <x v="42"/>
    <n v="1"/>
    <n v="1.549617"/>
    <n v="4.3721000000000003E-2"/>
    <n v="1.587434"/>
    <n v="3.7796000000000003E-2"/>
    <s v="6"/>
    <s v="scale_mpi_epyc_job_12129.out "/>
    <s v="scale_mpi_epyc_epyc006_2023-06-13_02-01-02.csv "/>
    <s v="e1 100 100 100000 1 43"/>
    <e v="#N/A"/>
    <e v="#N/A"/>
    <e v="#N/A"/>
    <e v="#N/A"/>
    <x v="1"/>
  </r>
  <r>
    <x v="1"/>
    <x v="2"/>
    <n v="100"/>
    <x v="1"/>
    <x v="43"/>
    <n v="1"/>
    <n v="1.468572"/>
    <n v="7.2428000000000006E-2"/>
    <n v="2.1633840000000002"/>
    <n v="5.0311000000000002E-2"/>
    <s v="6"/>
    <s v="scale_mpi_epyc_job_12129.out "/>
    <s v="scale_mpi_epyc_epyc006_2023-06-13_02-01-02.csv "/>
    <s v="e1 100 100 100000 1 44"/>
    <e v="#N/A"/>
    <e v="#N/A"/>
    <e v="#N/A"/>
    <e v="#N/A"/>
    <x v="1"/>
  </r>
  <r>
    <x v="1"/>
    <x v="2"/>
    <n v="100"/>
    <x v="1"/>
    <x v="44"/>
    <n v="1"/>
    <n v="1.4769840000000001"/>
    <n v="7.4013999999999996E-2"/>
    <n v="2.273317"/>
    <n v="5.1665999999999997E-2"/>
    <s v="6"/>
    <s v="scale_mpi_epyc_job_12129.out "/>
    <s v="scale_mpi_epyc_epyc006_2023-06-13_02-01-02.csv "/>
    <s v="e1 100 100 100000 1 45"/>
    <e v="#N/A"/>
    <e v="#N/A"/>
    <e v="#N/A"/>
    <e v="#N/A"/>
    <x v="1"/>
  </r>
  <r>
    <x v="1"/>
    <x v="2"/>
    <n v="100"/>
    <x v="1"/>
    <x v="45"/>
    <n v="1"/>
    <n v="1.7142170000000001"/>
    <n v="0.108852"/>
    <n v="2.675195"/>
    <n v="5.9449000000000002E-2"/>
    <s v="6"/>
    <s v="scale_mpi_epyc_job_12129.out "/>
    <s v="scale_mpi_epyc_epyc006_2023-06-13_02-01-02.csv "/>
    <s v="e1 100 100 100000 1 46"/>
    <e v="#N/A"/>
    <e v="#N/A"/>
    <e v="#N/A"/>
    <e v="#N/A"/>
    <x v="1"/>
  </r>
  <r>
    <x v="1"/>
    <x v="2"/>
    <n v="100"/>
    <x v="1"/>
    <x v="46"/>
    <n v="1"/>
    <n v="1.492985"/>
    <n v="6.2728000000000006E-2"/>
    <n v="1.948312"/>
    <n v="4.2354999999999997E-2"/>
    <s v="6"/>
    <s v="scale_mpi_epyc_job_12129.out "/>
    <s v="scale_mpi_epyc_epyc006_2023-06-13_02-01-02.csv "/>
    <s v="e1 100 100 100000 1 47"/>
    <e v="#N/A"/>
    <e v="#N/A"/>
    <e v="#N/A"/>
    <e v="#N/A"/>
    <x v="1"/>
  </r>
  <r>
    <x v="1"/>
    <x v="2"/>
    <n v="100"/>
    <x v="1"/>
    <x v="47"/>
    <n v="1"/>
    <n v="1.513593"/>
    <n v="7.1583999999999995E-2"/>
    <n v="1.8489770000000001"/>
    <n v="3.934E-2"/>
    <s v="6"/>
    <s v="scale_mpi_epyc_job_12129.out "/>
    <s v="scale_mpi_epyc_epyc006_2023-06-13_02-01-02.csv "/>
    <s v="e1 100 100 100000 1 48"/>
    <e v="#N/A"/>
    <e v="#N/A"/>
    <e v="#N/A"/>
    <e v="#N/A"/>
    <x v="1"/>
  </r>
  <r>
    <x v="1"/>
    <x v="2"/>
    <n v="100"/>
    <x v="1"/>
    <x v="48"/>
    <n v="1"/>
    <n v="1.5455719999999999"/>
    <n v="8.1950999999999996E-2"/>
    <n v="2.112349"/>
    <n v="4.4006999999999998E-2"/>
    <s v="6"/>
    <s v="scale_mpi_epyc_job_12129.out "/>
    <s v="scale_mpi_epyc_epyc006_2023-06-13_02-01-02.csv "/>
    <s v="e1 100 100 100000 1 49"/>
    <e v="#N/A"/>
    <e v="#N/A"/>
    <e v="#N/A"/>
    <e v="#N/A"/>
    <x v="1"/>
  </r>
  <r>
    <x v="1"/>
    <x v="2"/>
    <n v="100"/>
    <x v="1"/>
    <x v="49"/>
    <n v="1"/>
    <n v="1.7201820000000001"/>
    <n v="4.5576999999999999E-2"/>
    <n v="1.944151"/>
    <n v="3.9676999999999997E-2"/>
    <s v="6"/>
    <s v="scale_mpi_epyc_job_12129.out "/>
    <s v="scale_mpi_epyc_epyc006_2023-06-13_02-01-02.csv "/>
    <s v="e1 100 100 100000 1 50"/>
    <e v="#N/A"/>
    <e v="#N/A"/>
    <e v="#N/A"/>
    <e v="#N/A"/>
    <x v="1"/>
  </r>
  <r>
    <x v="1"/>
    <x v="2"/>
    <n v="100"/>
    <x v="1"/>
    <x v="50"/>
    <n v="1"/>
    <n v="1.554494"/>
    <n v="4.9142999999999999E-2"/>
    <n v="2.108393"/>
    <n v="4.2167999999999997E-2"/>
    <s v="6"/>
    <s v="scale_mpi_epyc_job_12129.out "/>
    <s v="scale_mpi_epyc_epyc006_2023-06-13_02-01-02.csv "/>
    <s v="e1 100 100 100000 1 51"/>
    <e v="#N/A"/>
    <e v="#N/A"/>
    <e v="#N/A"/>
    <e v="#N/A"/>
    <x v="1"/>
  </r>
  <r>
    <x v="1"/>
    <x v="2"/>
    <n v="100"/>
    <x v="1"/>
    <x v="51"/>
    <n v="1"/>
    <n v="1.767083"/>
    <n v="7.6247999999999996E-2"/>
    <n v="2.2603110000000002"/>
    <n v="4.4319999999999998E-2"/>
    <s v="6"/>
    <s v="scale_mpi_epyc_job_12129.out "/>
    <s v="scale_mpi_epyc_epyc006_2023-06-13_02-01-02.csv "/>
    <s v="e1 100 100 100000 1 52"/>
    <e v="#N/A"/>
    <e v="#N/A"/>
    <e v="#N/A"/>
    <e v="#N/A"/>
    <x v="1"/>
  </r>
  <r>
    <x v="1"/>
    <x v="2"/>
    <n v="100"/>
    <x v="1"/>
    <x v="52"/>
    <n v="1"/>
    <n v="1.7539309999999999"/>
    <n v="7.8897999999999996E-2"/>
    <n v="2.5435210000000001"/>
    <n v="4.8913999999999999E-2"/>
    <s v="6"/>
    <s v="scale_mpi_epyc_job_12129.out "/>
    <s v="scale_mpi_epyc_epyc006_2023-06-13_02-01-02.csv "/>
    <s v="e1 100 100 100000 1 53"/>
    <e v="#N/A"/>
    <e v="#N/A"/>
    <e v="#N/A"/>
    <e v="#N/A"/>
    <x v="1"/>
  </r>
  <r>
    <x v="1"/>
    <x v="2"/>
    <n v="100"/>
    <x v="1"/>
    <x v="53"/>
    <n v="1"/>
    <n v="1.6412009999999999"/>
    <n v="0.12548500000000001"/>
    <n v="2.9943059999999999"/>
    <n v="5.6495999999999998E-2"/>
    <s v="6"/>
    <s v="scale_mpi_epyc_job_12129.out "/>
    <s v="scale_mpi_epyc_epyc006_2023-06-13_02-01-02.csv "/>
    <s v="e1 100 100 100000 1 54"/>
    <e v="#N/A"/>
    <e v="#N/A"/>
    <e v="#N/A"/>
    <e v="#N/A"/>
    <x v="1"/>
  </r>
  <r>
    <x v="1"/>
    <x v="2"/>
    <n v="100"/>
    <x v="1"/>
    <x v="54"/>
    <n v="1"/>
    <n v="1.6401079999999999"/>
    <n v="9.3992000000000006E-2"/>
    <n v="3.6063679999999998"/>
    <n v="6.6784999999999997E-2"/>
    <s v="6"/>
    <s v="scale_mpi_epyc_job_12129.out "/>
    <s v="scale_mpi_epyc_epyc006_2023-06-13_02-01-02.csv "/>
    <s v="e1 100 100 100000 1 55"/>
    <e v="#N/A"/>
    <e v="#N/A"/>
    <e v="#N/A"/>
    <e v="#N/A"/>
    <x v="1"/>
  </r>
  <r>
    <x v="1"/>
    <x v="2"/>
    <n v="100"/>
    <x v="1"/>
    <x v="55"/>
    <n v="1"/>
    <n v="1.8598220000000001"/>
    <n v="7.2825000000000001E-2"/>
    <n v="2.869297"/>
    <n v="5.2169E-2"/>
    <s v="6"/>
    <s v="scale_mpi_epyc_job_12129.out "/>
    <s v="scale_mpi_epyc_epyc006_2023-06-13_02-01-02.csv "/>
    <s v="e1 100 100 100000 1 56"/>
    <e v="#N/A"/>
    <e v="#N/A"/>
    <e v="#N/A"/>
    <e v="#N/A"/>
    <x v="1"/>
  </r>
  <r>
    <x v="1"/>
    <x v="2"/>
    <n v="100"/>
    <x v="1"/>
    <x v="56"/>
    <n v="1"/>
    <n v="1.7369870000000001"/>
    <n v="0.133628"/>
    <n v="3.25685"/>
    <n v="5.8158000000000001E-2"/>
    <s v="6"/>
    <s v="scale_mpi_epyc_job_12129.out "/>
    <s v="scale_mpi_epyc_epyc006_2023-06-13_02-01-02.csv "/>
    <s v="e1 100 100 100000 1 57"/>
    <e v="#N/A"/>
    <e v="#N/A"/>
    <e v="#N/A"/>
    <e v="#N/A"/>
    <x v="1"/>
  </r>
  <r>
    <x v="1"/>
    <x v="2"/>
    <n v="100"/>
    <x v="1"/>
    <x v="57"/>
    <n v="1"/>
    <n v="1.355934"/>
    <n v="6.0867999999999998E-2"/>
    <n v="3.0015010000000002"/>
    <n v="5.2658000000000003E-2"/>
    <s v="6"/>
    <s v="scale_mpi_epyc_job_12129.out "/>
    <s v="scale_mpi_epyc_epyc006_2023-06-13_02-01-02.csv "/>
    <s v="e1 100 100 100000 1 58"/>
    <e v="#N/A"/>
    <e v="#N/A"/>
    <e v="#N/A"/>
    <e v="#N/A"/>
    <x v="1"/>
  </r>
  <r>
    <x v="1"/>
    <x v="2"/>
    <n v="100"/>
    <x v="1"/>
    <x v="58"/>
    <n v="1"/>
    <n v="1.2743930000000001"/>
    <n v="6.3719999999999999E-2"/>
    <n v="3.1751559999999999"/>
    <n v="5.4744000000000001E-2"/>
    <s v="6"/>
    <s v="scale_mpi_epyc_job_12129.out "/>
    <s v="scale_mpi_epyc_epyc006_2023-06-13_02-01-02.csv "/>
    <s v="e1 100 100 100000 1 59"/>
    <e v="#N/A"/>
    <e v="#N/A"/>
    <e v="#N/A"/>
    <e v="#N/A"/>
    <x v="1"/>
  </r>
  <r>
    <x v="1"/>
    <x v="2"/>
    <n v="100"/>
    <x v="1"/>
    <x v="59"/>
    <n v="1"/>
    <n v="1.3289820000000001"/>
    <n v="7.2109999999999994E-2"/>
    <n v="3.224923"/>
    <n v="5.466E-2"/>
    <s v="6"/>
    <s v="scale_mpi_epyc_job_12129.out "/>
    <s v="scale_mpi_epyc_epyc006_2023-06-13_02-01-02.csv "/>
    <s v="e1 100 100 100000 1 60"/>
    <e v="#N/A"/>
    <e v="#N/A"/>
    <e v="#N/A"/>
    <e v="#N/A"/>
    <x v="1"/>
  </r>
  <r>
    <x v="1"/>
    <x v="2"/>
    <n v="100"/>
    <x v="1"/>
    <x v="60"/>
    <n v="1"/>
    <n v="1.3002800000000001"/>
    <n v="6.2614000000000003E-2"/>
    <n v="3.269755"/>
    <n v="5.4496000000000003E-2"/>
    <s v="6"/>
    <s v="scale_mpi_epyc_job_12129.out "/>
    <s v="scale_mpi_epyc_epyc006_2023-06-13_02-01-02.csv "/>
    <s v="e1 100 100 100000 1 61"/>
    <e v="#N/A"/>
    <e v="#N/A"/>
    <e v="#N/A"/>
    <e v="#N/A"/>
    <x v="1"/>
  </r>
  <r>
    <x v="1"/>
    <x v="2"/>
    <n v="100"/>
    <x v="1"/>
    <x v="61"/>
    <n v="1"/>
    <n v="1.356104"/>
    <n v="6.5282000000000007E-2"/>
    <n v="3.4834130000000001"/>
    <n v="5.7105000000000003E-2"/>
    <s v="6"/>
    <s v="scale_mpi_epyc_job_12129.out "/>
    <s v="scale_mpi_epyc_epyc006_2023-06-13_02-01-02.csv "/>
    <s v="e1 100 100 100000 1 62"/>
    <e v="#N/A"/>
    <e v="#N/A"/>
    <e v="#N/A"/>
    <e v="#N/A"/>
    <x v="1"/>
  </r>
  <r>
    <x v="1"/>
    <x v="2"/>
    <n v="100"/>
    <x v="1"/>
    <x v="62"/>
    <n v="1"/>
    <n v="1.2803659999999999"/>
    <n v="7.4413000000000007E-2"/>
    <n v="3.4836360000000002"/>
    <n v="5.6188000000000002E-2"/>
    <s v="6"/>
    <s v="scale_mpi_epyc_job_12129.out "/>
    <s v="scale_mpi_epyc_epyc006_2023-06-13_02-01-02.csv "/>
    <s v="e1 100 100 100000 1 63"/>
    <e v="#N/A"/>
    <e v="#N/A"/>
    <e v="#N/A"/>
    <e v="#N/A"/>
    <x v="1"/>
  </r>
  <r>
    <x v="1"/>
    <x v="2"/>
    <n v="100"/>
    <x v="1"/>
    <x v="63"/>
    <n v="1"/>
    <n v="1.3166"/>
    <n v="7.1677000000000005E-2"/>
    <n v="3.9886140000000001"/>
    <n v="6.3311000000000006E-2"/>
    <s v="6"/>
    <s v="scale_mpi_epyc_job_12129.out "/>
    <s v="scale_mpi_epyc_epyc006_2023-06-13_02-01-02.csv "/>
    <s v="e1 100 100 100000 1 64"/>
    <e v="#N/A"/>
    <e v="#N/A"/>
    <e v="#N/A"/>
    <e v="#N/A"/>
    <x v="1"/>
  </r>
  <r>
    <x v="1"/>
    <x v="0"/>
    <n v="100"/>
    <x v="1"/>
    <x v="0"/>
    <n v="1"/>
    <n v="187.459632"/>
    <n v="1.2616799999999999"/>
    <n v="0"/>
    <n v="0"/>
    <s v="6"/>
    <s v="scale_mpi_epyc_job_12129.out "/>
    <s v="scale_mpi_epyc_epyc006_2023-06-13_02-01-02.csv "/>
    <s v="e1 10000 100 100000 1 1"/>
    <n v="186.70297818181817"/>
    <n v="0.45532179517951776"/>
    <n v="185.79233459145914"/>
    <n v="187.6136217721772"/>
    <x v="2"/>
  </r>
  <r>
    <x v="1"/>
    <x v="0"/>
    <n v="100"/>
    <x v="1"/>
    <x v="1"/>
    <n v="1"/>
    <n v="92.868458000000004"/>
    <n v="0.40100999999999998"/>
    <n v="0.20180300000000001"/>
    <n v="0.20180300000000001"/>
    <s v="6"/>
    <s v="scale_mpi_epyc_job_12129.out "/>
    <s v="scale_mpi_epyc_epyc006_2023-06-13_02-01-02.csv "/>
    <s v="e1 10000 100 100000 1 2"/>
    <n v="93.358230181818186"/>
    <n v="1.2779314658038963"/>
    <n v="90.802367250210395"/>
    <n v="95.914093113425977"/>
    <x v="2"/>
  </r>
  <r>
    <x v="1"/>
    <x v="0"/>
    <n v="100"/>
    <x v="1"/>
    <x v="2"/>
    <n v="1"/>
    <n v="61.994624000000002"/>
    <n v="0.84071899999999999"/>
    <n v="0.77173999999999998"/>
    <n v="0.38586999999999999"/>
    <s v="6"/>
    <s v="scale_mpi_epyc_job_12129.out "/>
    <s v="scale_mpi_epyc_epyc006_2023-06-13_02-01-02.csv "/>
    <s v="e1 10000 100 100000 1 3"/>
    <n v="61.60287390909091"/>
    <n v="0.58566605859746601"/>
    <n v="60.431541791895981"/>
    <n v="62.774206026285839"/>
    <x v="2"/>
  </r>
  <r>
    <x v="1"/>
    <x v="0"/>
    <n v="100"/>
    <x v="1"/>
    <x v="3"/>
    <n v="1"/>
    <n v="57.847710999999997"/>
    <n v="11.889885"/>
    <n v="2.075494"/>
    <n v="0.69183099999999997"/>
    <s v="6"/>
    <s v="scale_mpi_epyc_job_12129.out "/>
    <s v="scale_mpi_epyc_epyc006_2023-06-13_02-01-02.csv "/>
    <s v="e1 10000 100 100000 1 4"/>
    <n v="47.764747636363637"/>
    <n v="3.3791517289707906"/>
    <n v="41.006444178422058"/>
    <n v="54.523051094305217"/>
    <x v="0"/>
  </r>
  <r>
    <x v="1"/>
    <x v="0"/>
    <n v="100"/>
    <x v="1"/>
    <x v="4"/>
    <n v="1"/>
    <n v="37.250669000000002"/>
    <n v="0.396596"/>
    <n v="0.97126000000000001"/>
    <n v="0.242815"/>
    <s v="6"/>
    <s v="scale_mpi_epyc_job_12129.out "/>
    <s v="scale_mpi_epyc_epyc006_2023-06-13_02-01-02.csv "/>
    <s v="e1 10000 100 100000 1 5"/>
    <n v="37.228402090909093"/>
    <n v="0.28987238845378277"/>
    <n v="36.648657314001525"/>
    <n v="37.80814686781666"/>
    <x v="2"/>
  </r>
  <r>
    <x v="1"/>
    <x v="0"/>
    <n v="100"/>
    <x v="1"/>
    <x v="5"/>
    <n v="1"/>
    <n v="31.191155999999999"/>
    <n v="0.382716"/>
    <n v="1.051598"/>
    <n v="0.21032000000000001"/>
    <s v="6"/>
    <s v="scale_mpi_epyc_job_12129.out "/>
    <s v="scale_mpi_epyc_epyc006_2023-06-13_02-01-02.csv "/>
    <s v="e1 10000 100 100000 1 6"/>
    <n v="31.10145390909091"/>
    <n v="0.31760202715984842"/>
    <n v="30.466249854771213"/>
    <n v="31.736657963410607"/>
    <x v="2"/>
  </r>
  <r>
    <x v="1"/>
    <x v="0"/>
    <n v="100"/>
    <x v="1"/>
    <x v="6"/>
    <n v="1"/>
    <n v="27.096392000000002"/>
    <n v="0.56847499999999995"/>
    <n v="1.273212"/>
    <n v="0.212202"/>
    <s v="6"/>
    <s v="scale_mpi_epyc_job_12129.out "/>
    <s v="scale_mpi_epyc_epyc006_2023-06-13_02-01-02.csv "/>
    <s v="e1 10000 100 100000 1 7"/>
    <n v="26.99956781818182"/>
    <n v="0.58991741324496838"/>
    <n v="25.819732991691883"/>
    <n v="28.179402644671757"/>
    <x v="2"/>
  </r>
  <r>
    <x v="1"/>
    <x v="0"/>
    <n v="100"/>
    <x v="1"/>
    <x v="7"/>
    <n v="1"/>
    <n v="23.693850000000001"/>
    <n v="0.349997"/>
    <n v="1.0526420000000001"/>
    <n v="0.15037700000000001"/>
    <s v="6"/>
    <s v="scale_mpi_epyc_job_12129.out "/>
    <s v="scale_mpi_epyc_epyc006_2023-06-13_02-01-02.csv "/>
    <s v="e1 10000 100 100000 1 8"/>
    <n v="23.857052599999999"/>
    <n v="1.0042384641038213"/>
    <n v="21.848575671792357"/>
    <n v="25.865529528207642"/>
    <x v="2"/>
  </r>
  <r>
    <x v="1"/>
    <x v="0"/>
    <n v="100"/>
    <x v="1"/>
    <x v="8"/>
    <n v="1"/>
    <n v="21.039809000000002"/>
    <n v="0.33098100000000003"/>
    <n v="1.260343"/>
    <n v="0.15754299999999999"/>
    <s v="6"/>
    <s v="scale_mpi_epyc_job_12129.out "/>
    <s v="scale_mpi_epyc_epyc006_2023-06-13_02-01-02.csv "/>
    <s v="e1 10000 100 100000 1 9"/>
    <n v="21.046355900000002"/>
    <n v="0.42661476315995334"/>
    <n v="20.193126373680094"/>
    <n v="21.899585426319909"/>
    <x v="2"/>
  </r>
  <r>
    <x v="1"/>
    <x v="0"/>
    <n v="100"/>
    <x v="1"/>
    <x v="9"/>
    <n v="1"/>
    <n v="19.423712999999999"/>
    <n v="0.75751199999999996"/>
    <n v="3.2703479999999998"/>
    <n v="0.36337199999999997"/>
    <s v="6"/>
    <s v="scale_mpi_epyc_job_12129.out "/>
    <s v="scale_mpi_epyc_epyc006_2023-06-13_02-01-02.csv "/>
    <s v="e1 10000 100 100000 1 10"/>
    <n v="19.367362500000002"/>
    <n v="1.3987286580103699"/>
    <n v="16.569905183979262"/>
    <n v="22.164819816020742"/>
    <x v="2"/>
  </r>
  <r>
    <x v="1"/>
    <x v="0"/>
    <n v="100"/>
    <x v="1"/>
    <x v="10"/>
    <n v="1"/>
    <n v="17.683240000000001"/>
    <n v="0.61956699999999998"/>
    <n v="2.0292759999999999"/>
    <n v="0.202928"/>
    <s v="6"/>
    <s v="scale_mpi_epyc_job_12129.out "/>
    <s v="scale_mpi_epyc_epyc006_2023-06-13_02-01-02.csv "/>
    <s v="e1 10000 100 100000 1 11"/>
    <n v="17.3222205"/>
    <n v="0.19925598916133511"/>
    <n v="16.92370852167733"/>
    <n v="17.72073247832267"/>
    <x v="2"/>
  </r>
  <r>
    <x v="1"/>
    <x v="0"/>
    <n v="100"/>
    <x v="1"/>
    <x v="11"/>
    <n v="1"/>
    <n v="15.980888"/>
    <n v="0.30662600000000001"/>
    <n v="1.4008700000000001"/>
    <n v="0.12735199999999999"/>
    <s v="6"/>
    <s v="scale_mpi_epyc_job_12129.out "/>
    <s v="scale_mpi_epyc_epyc006_2023-06-13_02-01-02.csv "/>
    <s v="e1 10000 100 100000 1 12"/>
    <n v="16.0317729"/>
    <n v="0.49322697109571573"/>
    <n v="15.045318957808568"/>
    <n v="17.018226842191432"/>
    <x v="2"/>
  </r>
  <r>
    <x v="1"/>
    <x v="0"/>
    <n v="100"/>
    <x v="1"/>
    <x v="12"/>
    <n v="1"/>
    <n v="15.008076000000001"/>
    <n v="0.48164400000000002"/>
    <n v="2.6241620000000001"/>
    <n v="0.21868000000000001"/>
    <s v="6"/>
    <s v="scale_mpi_epyc_job_12129.out "/>
    <s v="scale_mpi_epyc_epyc006_2023-06-13_02-01-02.csv "/>
    <s v="e1 10000 100 100000 1 13"/>
    <n v="17.419607899999995"/>
    <n v="7.9460726350215278"/>
    <n v="1.5274626299569398"/>
    <n v="33.311753170043048"/>
    <x v="2"/>
  </r>
  <r>
    <x v="1"/>
    <x v="0"/>
    <n v="100"/>
    <x v="1"/>
    <x v="13"/>
    <n v="1"/>
    <n v="13.971415"/>
    <n v="0.43088199999999999"/>
    <n v="2.9631989999999999"/>
    <n v="0.227938"/>
    <s v="6"/>
    <s v="scale_mpi_epyc_job_12129.out "/>
    <s v="scale_mpi_epyc_epyc006_2023-06-13_02-01-02.csv "/>
    <s v="e1 10000 100 100000 1 14"/>
    <n v="13.811161200000001"/>
    <n v="0.14816777037706197"/>
    <n v="13.514825659245878"/>
    <n v="14.107496740754124"/>
    <x v="2"/>
  </r>
  <r>
    <x v="1"/>
    <x v="0"/>
    <n v="100"/>
    <x v="1"/>
    <x v="14"/>
    <n v="1"/>
    <n v="14.276287999999999"/>
    <n v="1.498848"/>
    <n v="1.965327"/>
    <n v="0.14038100000000001"/>
    <s v="6"/>
    <s v="scale_mpi_epyc_job_12129.out "/>
    <s v="scale_mpi_epyc_epyc006_2023-06-13_02-01-02.csv "/>
    <s v="e1 10000 100 100000 1 15"/>
    <n v="13.084569800000001"/>
    <n v="0.42163983678132028"/>
    <n v="12.241290126437359"/>
    <n v="13.927849473562642"/>
    <x v="0"/>
  </r>
  <r>
    <x v="1"/>
    <x v="0"/>
    <n v="100"/>
    <x v="1"/>
    <x v="15"/>
    <n v="1"/>
    <n v="12.561178"/>
    <n v="0.52502400000000005"/>
    <n v="2.2646860000000002"/>
    <n v="0.150979"/>
    <s v="6"/>
    <s v="scale_mpi_epyc_job_12129.out "/>
    <s v="scale_mpi_epyc_epyc006_2023-06-13_02-01-02.csv "/>
    <s v="e1 10000 100 100000 1 16"/>
    <n v="12.3827286"/>
    <n v="0.17102678362132523"/>
    <n v="12.040675032757349"/>
    <n v="12.724782167242651"/>
    <x v="2"/>
  </r>
  <r>
    <x v="1"/>
    <x v="0"/>
    <n v="100"/>
    <x v="1"/>
    <x v="16"/>
    <n v="1"/>
    <n v="11.627605000000001"/>
    <n v="0.24284900000000001"/>
    <n v="2.2014770000000001"/>
    <n v="0.13759199999999999"/>
    <s v="6"/>
    <s v="scale_mpi_epyc_job_12129.out "/>
    <s v="scale_mpi_epyc_epyc006_2023-06-13_02-01-02.csv "/>
    <s v="e1 10000 100 100000 1 17"/>
    <n v="11.7457557"/>
    <n v="0.15584168416068192"/>
    <n v="11.434072331678637"/>
    <n v="12.057439068321363"/>
    <x v="2"/>
  </r>
  <r>
    <x v="1"/>
    <x v="0"/>
    <n v="100"/>
    <x v="1"/>
    <x v="17"/>
    <n v="1"/>
    <n v="11.278635"/>
    <n v="0.309091"/>
    <n v="2.7965990000000001"/>
    <n v="0.16450600000000001"/>
    <s v="6"/>
    <s v="scale_mpi_epyc_job_12129.out "/>
    <s v="scale_mpi_epyc_epyc006_2023-06-13_02-01-02.csv "/>
    <s v="e1 10000 100 100000 1 18"/>
    <n v="11.1533949"/>
    <n v="0.1108857938126307"/>
    <n v="10.931623312374739"/>
    <n v="11.375166487625261"/>
    <x v="2"/>
  </r>
  <r>
    <x v="1"/>
    <x v="0"/>
    <n v="100"/>
    <x v="1"/>
    <x v="18"/>
    <n v="1"/>
    <n v="14.905903"/>
    <n v="4.5846859999999996"/>
    <n v="2.432429"/>
    <n v="0.13513500000000001"/>
    <s v="6"/>
    <s v="scale_mpi_epyc_job_12129.out "/>
    <s v="scale_mpi_epyc_epyc006_2023-06-13_02-01-02.csv "/>
    <s v="e1 10000 100 100000 1 19"/>
    <n v="11.082065999999999"/>
    <n v="1.2805894741982884"/>
    <n v="8.5208870516034221"/>
    <n v="13.643244948396577"/>
    <x v="0"/>
  </r>
  <r>
    <x v="1"/>
    <x v="0"/>
    <n v="100"/>
    <x v="1"/>
    <x v="19"/>
    <n v="1"/>
    <n v="10.131047000000001"/>
    <n v="0.14813999999999999"/>
    <n v="0.92610300000000001"/>
    <n v="4.8742000000000001E-2"/>
    <s v="6"/>
    <s v="scale_mpi_epyc_job_12129.out "/>
    <s v="scale_mpi_epyc_epyc006_2023-06-13_02-01-02.csv "/>
    <s v="e1 10000 100 100000 1 20"/>
    <n v="10.817027444444442"/>
    <n v="2.0326970579339143"/>
    <n v="6.751633328576613"/>
    <n v="14.88242156031227"/>
    <x v="2"/>
  </r>
  <r>
    <x v="1"/>
    <x v="0"/>
    <n v="100"/>
    <x v="1"/>
    <x v="20"/>
    <n v="1"/>
    <n v="9.8501329999999996"/>
    <n v="0.38313000000000003"/>
    <n v="5.2480169999999999"/>
    <n v="0.262401"/>
    <s v="6"/>
    <s v="scale_mpi_epyc_job_12129.out "/>
    <s v="scale_mpi_epyc_epyc006_2023-06-13_02-01-02.csv "/>
    <s v="e1 10000 100 100000 1 21"/>
    <n v="10.752239777777779"/>
    <n v="2.962358015434468"/>
    <n v="4.8275237469088434"/>
    <n v="16.676955808646717"/>
    <x v="2"/>
  </r>
  <r>
    <x v="1"/>
    <x v="0"/>
    <n v="100"/>
    <x v="1"/>
    <x v="21"/>
    <n v="1"/>
    <n v="9.6742190000000008"/>
    <n v="0.39478600000000003"/>
    <n v="5.884023"/>
    <n v="0.280192"/>
    <s v="6"/>
    <s v="scale_mpi_epyc_job_12129.out "/>
    <s v="scale_mpi_epyc_epyc006_2023-06-13_02-01-02.csv "/>
    <s v="e1 10000 100 100000 1 22"/>
    <n v="9.3728244444444435"/>
    <n v="0.15586539373956221"/>
    <n v="9.0610936569653191"/>
    <n v="9.6845552319235679"/>
    <x v="2"/>
  </r>
  <r>
    <x v="1"/>
    <x v="0"/>
    <n v="100"/>
    <x v="1"/>
    <x v="22"/>
    <n v="1"/>
    <n v="9.9590720000000008"/>
    <n v="1.0538810000000001"/>
    <n v="3.8909500000000001"/>
    <n v="0.17686099999999999"/>
    <s v="6"/>
    <s v="scale_mpi_epyc_job_12129.out "/>
    <s v="scale_mpi_epyc_epyc006_2023-06-13_02-01-02.csv "/>
    <s v="e1 10000 100 100000 1 23"/>
    <n v="9.1605132222222228"/>
    <n v="0.30755567457431171"/>
    <n v="8.5454018730735992"/>
    <n v="9.7756245713708463"/>
    <x v="0"/>
  </r>
  <r>
    <x v="1"/>
    <x v="0"/>
    <n v="100"/>
    <x v="1"/>
    <x v="23"/>
    <n v="1"/>
    <n v="8.7791029999999992"/>
    <n v="0.14535600000000001"/>
    <n v="1.116201"/>
    <n v="4.8529999999999997E-2"/>
    <s v="6"/>
    <s v="scale_mpi_epyc_job_12129.out "/>
    <s v="scale_mpi_epyc_epyc006_2023-06-13_02-01-02.csv "/>
    <s v="e1 10000 100 100000 1 24"/>
    <n v="8.9354818888888889"/>
    <n v="0.54736769623218984"/>
    <n v="7.8407464964245097"/>
    <n v="10.030217281353268"/>
    <x v="2"/>
  </r>
  <r>
    <x v="1"/>
    <x v="0"/>
    <n v="100"/>
    <x v="1"/>
    <x v="24"/>
    <n v="1"/>
    <n v="8.7440259999999999"/>
    <n v="0.4052"/>
    <n v="5.72818"/>
    <n v="0.238674"/>
    <s v="6"/>
    <s v="scale_mpi_epyc_job_12129.out "/>
    <s v="scale_mpi_epyc_epyc006_2023-06-13_02-01-02.csv "/>
    <s v="e1 10000 100 100000 1 25"/>
    <n v="8.4959174444444443"/>
    <n v="0.19575456798989616"/>
    <n v="8.1044083084646523"/>
    <n v="8.8874265804242363"/>
    <x v="2"/>
  </r>
  <r>
    <x v="1"/>
    <x v="0"/>
    <n v="100"/>
    <x v="1"/>
    <x v="25"/>
    <n v="1"/>
    <n v="8.4528459999999992"/>
    <n v="0.57178899999999999"/>
    <n v="5.3030119999999998"/>
    <n v="0.21212"/>
    <s v="6"/>
    <s v="scale_mpi_epyc_job_12129.out "/>
    <s v="scale_mpi_epyc_epyc006_2023-06-13_02-01-02.csv "/>
    <s v="e1 10000 100 100000 1 26"/>
    <n v="8.3256656666666657"/>
    <n v="0.32159809416932755"/>
    <n v="7.6824694783280103"/>
    <n v="8.9688618550053203"/>
    <x v="2"/>
  </r>
  <r>
    <x v="1"/>
    <x v="0"/>
    <n v="100"/>
    <x v="1"/>
    <x v="26"/>
    <n v="1"/>
    <n v="8.2637309999999999"/>
    <n v="0.51172799999999996"/>
    <n v="5.1880240000000004"/>
    <n v="0.19953899999999999"/>
    <s v="6"/>
    <s v="scale_mpi_epyc_job_12129.out "/>
    <s v="scale_mpi_epyc_epyc006_2023-06-13_02-01-02.csv "/>
    <s v="e1 10000 100 100000 1 27"/>
    <n v="8.0086700000000022"/>
    <n v="0.14580840391409636"/>
    <n v="7.7170531921718091"/>
    <n v="8.3002868078281953"/>
    <x v="2"/>
  </r>
  <r>
    <x v="1"/>
    <x v="0"/>
    <n v="100"/>
    <x v="1"/>
    <x v="27"/>
    <n v="1"/>
    <n v="7.8039100000000001"/>
    <n v="0.244117"/>
    <n v="3.6102159999999999"/>
    <n v="0.133712"/>
    <s v="6"/>
    <s v="scale_mpi_epyc_job_12129.out "/>
    <s v="scale_mpi_epyc_epyc006_2023-06-13_02-01-02.csv "/>
    <s v="e1 10000 100 100000 1 28"/>
    <n v="7.6902833333333342"/>
    <n v="0.11412169626709792"/>
    <n v="7.462039940799138"/>
    <n v="7.9185267258675305"/>
    <x v="2"/>
  </r>
  <r>
    <x v="1"/>
    <x v="0"/>
    <n v="100"/>
    <x v="1"/>
    <x v="28"/>
    <n v="1"/>
    <n v="7.5004179999999998"/>
    <n v="0.14860799999999999"/>
    <n v="1.377947"/>
    <n v="4.9211999999999999E-2"/>
    <s v="6"/>
    <s v="scale_mpi_epyc_job_12129.out "/>
    <s v="scale_mpi_epyc_epyc006_2023-06-13_02-01-02.csv "/>
    <s v="e1 10000 100 100000 1 29"/>
    <n v="8.5854953333333341"/>
    <n v="3.2284394313952327"/>
    <n v="2.1286164705428687"/>
    <n v="15.042374196123799"/>
    <x v="2"/>
  </r>
  <r>
    <x v="1"/>
    <x v="0"/>
    <n v="100"/>
    <x v="1"/>
    <x v="29"/>
    <n v="1"/>
    <n v="7.5318870000000002"/>
    <n v="0.31590699999999999"/>
    <n v="5.8404360000000004"/>
    <n v="0.20139399999999999"/>
    <s v="6"/>
    <s v="scale_mpi_epyc_job_12129.out "/>
    <s v="scale_mpi_epyc_epyc006_2023-06-13_02-01-02.csv "/>
    <s v="e1 10000 100 100000 1 30"/>
    <n v="7.2940763333333329"/>
    <n v="0.20530185275724544"/>
    <n v="6.8834726278188416"/>
    <n v="7.7046800388478243"/>
    <x v="2"/>
  </r>
  <r>
    <x v="1"/>
    <x v="0"/>
    <n v="100"/>
    <x v="1"/>
    <x v="30"/>
    <n v="1"/>
    <n v="7.5349880000000002"/>
    <n v="0.50419000000000003"/>
    <n v="5.2580249999999999"/>
    <n v="0.17526700000000001"/>
    <s v="6"/>
    <s v="scale_mpi_epyc_job_12129.out "/>
    <s v="scale_mpi_epyc_epyc006_2023-06-13_02-01-02.csv "/>
    <s v="e1 10000 100 100000 1 31"/>
    <n v="7.2265201111111104"/>
    <n v="0.16143676633452952"/>
    <n v="6.9036465784420518"/>
    <n v="7.549393643780169"/>
    <x v="2"/>
  </r>
  <r>
    <x v="1"/>
    <x v="0"/>
    <n v="100"/>
    <x v="1"/>
    <x v="31"/>
    <n v="1"/>
    <n v="7.3469990000000003"/>
    <n v="0.47800300000000001"/>
    <n v="5.0539139999999998"/>
    <n v="0.16302900000000001"/>
    <s v="6"/>
    <s v="scale_mpi_epyc_job_12129.out "/>
    <s v="scale_mpi_epyc_epyc006_2023-06-13_02-01-02.csv "/>
    <s v="e1 10000 100 100000 1 32"/>
    <n v="7.1015181111111119"/>
    <n v="0.19053795345834407"/>
    <n v="6.7204422041944234"/>
    <n v="7.4825940180278003"/>
    <x v="2"/>
  </r>
  <r>
    <x v="1"/>
    <x v="0"/>
    <n v="100"/>
    <x v="1"/>
    <x v="32"/>
    <n v="1"/>
    <n v="6.9770329999999996"/>
    <n v="0.48203699999999999"/>
    <n v="4.6261190000000001"/>
    <n v="0.144566"/>
    <s v="6"/>
    <s v="scale_mpi_epyc_job_12129.out "/>
    <s v="scale_mpi_epyc_epyc006_2023-06-13_02-01-02.csv "/>
    <s v="e1 10000 100 100000 1 33"/>
    <n v="6.9106411111111106"/>
    <n v="0.16269524228477839"/>
    <n v="6.585250626541554"/>
    <n v="7.2360315956806671"/>
    <x v="2"/>
  </r>
  <r>
    <x v="1"/>
    <x v="0"/>
    <n v="100"/>
    <x v="1"/>
    <x v="33"/>
    <n v="1"/>
    <n v="6.6966330000000003"/>
    <n v="0.30215599999999998"/>
    <n v="6.3851550000000001"/>
    <n v="0.19349"/>
    <s v="6"/>
    <s v="scale_mpi_epyc_job_12129.out "/>
    <s v="scale_mpi_epyc_epyc006_2023-06-13_02-01-02.csv "/>
    <s v="e1 10000 100 100000 1 34"/>
    <n v="7.7414967777777788"/>
    <n v="3.0485495572849342"/>
    <n v="1.6443976632079105"/>
    <n v="13.838595892347648"/>
    <x v="2"/>
  </r>
  <r>
    <x v="1"/>
    <x v="0"/>
    <n v="100"/>
    <x v="1"/>
    <x v="34"/>
    <n v="1"/>
    <n v="6.5540269999999996"/>
    <n v="0.15865199999999999"/>
    <n v="1.698501"/>
    <n v="4.9956E-2"/>
    <s v="6"/>
    <s v="scale_mpi_epyc_job_12129.out "/>
    <s v="scale_mpi_epyc_epyc006_2023-06-13_02-01-02.csv "/>
    <s v="e1 10000 100 100000 1 35"/>
    <n v="7.0453129999999984"/>
    <n v="1.1073830643128082"/>
    <n v="4.8305468713743824"/>
    <n v="9.2600791286256143"/>
    <x v="2"/>
  </r>
  <r>
    <x v="1"/>
    <x v="0"/>
    <n v="100"/>
    <x v="1"/>
    <x v="35"/>
    <n v="1"/>
    <n v="6.7761769999999997"/>
    <n v="0.50205"/>
    <n v="4.8537379999999999"/>
    <n v="0.138678"/>
    <s v="6"/>
    <s v="scale_mpi_epyc_job_12129.out "/>
    <s v="scale_mpi_epyc_epyc006_2023-06-13_02-01-02.csv "/>
    <s v="e1 10000 100 100000 1 36"/>
    <n v="6.5453429999999999"/>
    <n v="0.14204204036692983"/>
    <n v="6.2612589192661403"/>
    <n v="6.8294270807338595"/>
    <x v="2"/>
  </r>
  <r>
    <x v="1"/>
    <x v="0"/>
    <n v="100"/>
    <x v="1"/>
    <x v="36"/>
    <n v="1"/>
    <n v="6.567164"/>
    <n v="0.40067199999999997"/>
    <n v="5.1907249999999996"/>
    <n v="0.14418700000000001"/>
    <s v="6"/>
    <s v="scale_mpi_epyc_job_12129.out "/>
    <s v="scale_mpi_epyc_epyc006_2023-06-13_02-01-02.csv "/>
    <s v="e1 10000 100 100000 1 37"/>
    <n v="6.3718076666666654"/>
    <n v="0.12503887851830384"/>
    <n v="6.1217299096300577"/>
    <n v="6.6218854237032732"/>
    <x v="2"/>
  </r>
  <r>
    <x v="1"/>
    <x v="0"/>
    <n v="100"/>
    <x v="1"/>
    <x v="37"/>
    <n v="1"/>
    <n v="6.3745960000000004"/>
    <n v="0.234149"/>
    <n v="4.6240379999999996"/>
    <n v="0.124974"/>
    <s v="6"/>
    <s v="scale_mpi_epyc_job_12129.out "/>
    <s v="scale_mpi_epyc_epyc006_2023-06-13_02-01-02.csv "/>
    <s v="e1 10000 100 100000 1 38"/>
    <n v="6.3473785555555544"/>
    <n v="0.2107003124984107"/>
    <n v="5.9259779305587328"/>
    <n v="6.768779180552376"/>
    <x v="2"/>
  </r>
  <r>
    <x v="1"/>
    <x v="0"/>
    <n v="100"/>
    <x v="1"/>
    <x v="38"/>
    <n v="1"/>
    <n v="6.1071419999999996"/>
    <n v="0.37043199999999998"/>
    <n v="9.2049509999999994"/>
    <n v="0.24223600000000001"/>
    <s v="6"/>
    <s v="scale_mpi_epyc_job_12129.out "/>
    <s v="scale_mpi_epyc_epyc006_2023-06-13_02-01-02.csv "/>
    <s v="e1 10000 100 100000 1 39"/>
    <n v="6.2660485999999995"/>
    <n v="0.29647756038297718"/>
    <n v="5.6730934792340451"/>
    <n v="6.859003720765954"/>
    <x v="2"/>
  </r>
  <r>
    <x v="1"/>
    <x v="0"/>
    <n v="100"/>
    <x v="1"/>
    <x v="39"/>
    <n v="1"/>
    <n v="5.9872129999999997"/>
    <n v="0.14807000000000001"/>
    <n v="1.9837739999999999"/>
    <n v="5.0866000000000001E-2"/>
    <s v="6"/>
    <s v="scale_mpi_epyc_job_12129.out "/>
    <s v="scale_mpi_epyc_epyc006_2023-06-13_02-01-02.csv "/>
    <s v="e1 10000 100 100000 1 40"/>
    <n v="6.0271618"/>
    <n v="8.7756818016340138E-2"/>
    <n v="5.8516481639673197"/>
    <n v="6.2026754360326803"/>
    <x v="2"/>
  </r>
  <r>
    <x v="1"/>
    <x v="0"/>
    <n v="100"/>
    <x v="1"/>
    <x v="40"/>
    <n v="1"/>
    <n v="6.1943659999999996"/>
    <n v="0.44416099999999997"/>
    <n v="6.2960070000000004"/>
    <n v="0.15740000000000001"/>
    <s v="6"/>
    <s v="scale_mpi_epyc_job_12129.out "/>
    <s v="scale_mpi_epyc_epyc006_2023-06-13_02-01-02.csv "/>
    <s v="e1 10000 100 100000 1 41"/>
    <n v="6.1193129000000006"/>
    <n v="0.49191286895412267"/>
    <n v="5.1354871620917555"/>
    <n v="7.1031386379082457"/>
    <x v="2"/>
  </r>
  <r>
    <x v="1"/>
    <x v="0"/>
    <n v="100"/>
    <x v="1"/>
    <x v="41"/>
    <n v="1"/>
    <n v="5.9245089999999996"/>
    <n v="0.24059800000000001"/>
    <n v="5.3235169999999998"/>
    <n v="0.12984200000000001"/>
    <s v="6"/>
    <s v="scale_mpi_epyc_job_12129.out "/>
    <s v="scale_mpi_epyc_epyc006_2023-06-13_02-01-02.csv "/>
    <s v="e1 10000 100 100000 1 42"/>
    <n v="7.7228222000000004"/>
    <n v="5.4706641931121647"/>
    <n v="-3.2185061862243289"/>
    <n v="18.664150586224331"/>
    <x v="2"/>
  </r>
  <r>
    <x v="1"/>
    <x v="0"/>
    <n v="100"/>
    <x v="1"/>
    <x v="42"/>
    <n v="1"/>
    <n v="5.6970229999999997"/>
    <n v="0.16150200000000001"/>
    <n v="2.1961539999999999"/>
    <n v="5.2289000000000002E-2"/>
    <s v="6"/>
    <s v="scale_mpi_epyc_job_12129.out "/>
    <s v="scale_mpi_epyc_epyc006_2023-06-13_02-01-02.csv "/>
    <s v="e1 10000 100 100000 1 43"/>
    <n v="6.0439132000000004"/>
    <n v="0.69134220463498586"/>
    <n v="4.6612287907300285"/>
    <n v="7.4265976092699724"/>
    <x v="2"/>
  </r>
  <r>
    <x v="1"/>
    <x v="0"/>
    <n v="100"/>
    <x v="1"/>
    <x v="43"/>
    <n v="1"/>
    <n v="6.2795100000000001"/>
    <n v="0.56386499999999995"/>
    <n v="7.4563750000000004"/>
    <n v="0.173404"/>
    <s v="6"/>
    <s v="scale_mpi_epyc_job_12129.out "/>
    <s v="scale_mpi_epyc_epyc006_2023-06-13_02-01-02.csv "/>
    <s v="e1 10000 100 100000 1 44"/>
    <n v="5.7893547999999999"/>
    <n v="0.23966683812192413"/>
    <n v="5.3100211237561519"/>
    <n v="6.268688476243848"/>
    <x v="0"/>
  </r>
  <r>
    <x v="1"/>
    <x v="0"/>
    <n v="100"/>
    <x v="1"/>
    <x v="44"/>
    <n v="1"/>
    <n v="5.8071489999999999"/>
    <n v="0.23976"/>
    <n v="5.5317030000000003"/>
    <n v="0.125721"/>
    <s v="6"/>
    <s v="scale_mpi_epyc_job_12129.out "/>
    <s v="scale_mpi_epyc_epyc006_2023-06-13_02-01-02.csv "/>
    <s v="e1 10000 100 100000 1 45"/>
    <n v="5.7430013999999998"/>
    <n v="0.13113899097536516"/>
    <n v="5.4807234180492692"/>
    <n v="6.0052793819507304"/>
    <x v="2"/>
  </r>
  <r>
    <x v="1"/>
    <x v="0"/>
    <n v="100"/>
    <x v="1"/>
    <x v="45"/>
    <n v="1"/>
    <n v="5.7296449999999997"/>
    <n v="0.40298299999999998"/>
    <n v="11.970739"/>
    <n v="0.26601599999999997"/>
    <s v="6"/>
    <s v="scale_mpi_epyc_job_12129.out "/>
    <s v="scale_mpi_epyc_epyc006_2023-06-13_02-01-02.csv "/>
    <s v="e1 10000 100 100000 1 46"/>
    <n v="5.7503392000000009"/>
    <n v="0.16546390279259388"/>
    <n v="5.419411394414813"/>
    <n v="6.0812670055851887"/>
    <x v="2"/>
  </r>
  <r>
    <x v="1"/>
    <x v="0"/>
    <n v="100"/>
    <x v="1"/>
    <x v="46"/>
    <n v="1"/>
    <n v="5.9521240000000004"/>
    <n v="0.35519499999999998"/>
    <n v="10.696358"/>
    <n v="0.23252999999999999"/>
    <s v="6"/>
    <s v="scale_mpi_epyc_job_12129.out "/>
    <s v="scale_mpi_epyc_epyc006_2023-06-13_02-01-02.csv "/>
    <s v="e1 10000 100 100000 1 47"/>
    <n v="5.5868596999999998"/>
    <n v="0.3397299843004894"/>
    <n v="4.9073997313990212"/>
    <n v="6.2663196686009783"/>
    <x v="2"/>
  </r>
  <r>
    <x v="1"/>
    <x v="0"/>
    <n v="100"/>
    <x v="1"/>
    <x v="47"/>
    <n v="1"/>
    <n v="5.609464"/>
    <n v="0.24407999999999999"/>
    <n v="5.8279699999999997"/>
    <n v="0.123999"/>
    <s v="6"/>
    <s v="scale_mpi_epyc_job_12129.out "/>
    <s v="scale_mpi_epyc_epyc006_2023-06-13_02-01-02.csv "/>
    <s v="e1 10000 100 100000 1 48"/>
    <n v="5.6301132999999997"/>
    <n v="0.18975253810007162"/>
    <n v="5.2506082237998566"/>
    <n v="6.0096183762001427"/>
    <x v="2"/>
  </r>
  <r>
    <x v="1"/>
    <x v="0"/>
    <n v="100"/>
    <x v="1"/>
    <x v="48"/>
    <n v="1"/>
    <n v="5.5455550000000002"/>
    <n v="0.19955600000000001"/>
    <n v="3.0247570000000001"/>
    <n v="6.3016000000000003E-2"/>
    <s v="6"/>
    <s v="scale_mpi_epyc_job_12129.out "/>
    <s v="scale_mpi_epyc_epyc006_2023-06-13_02-01-02.csv "/>
    <s v="e1 10000 100 100000 1 49"/>
    <n v="5.7318926000000001"/>
    <n v="0.60216012640296923"/>
    <n v="4.5275723471940612"/>
    <n v="6.936212852805939"/>
    <x v="2"/>
  </r>
  <r>
    <x v="1"/>
    <x v="0"/>
    <n v="100"/>
    <x v="1"/>
    <x v="49"/>
    <n v="1"/>
    <n v="5.7521009999999997"/>
    <n v="0.46782200000000002"/>
    <n v="8.8154160000000008"/>
    <n v="0.17990600000000001"/>
    <s v="6"/>
    <s v="scale_mpi_epyc_job_12129.out "/>
    <s v="scale_mpi_epyc_epyc006_2023-06-13_02-01-02.csv "/>
    <s v="e1 10000 100 100000 1 50"/>
    <n v="5.4394491"/>
    <n v="0.26203196978743615"/>
    <n v="4.915385160425128"/>
    <n v="5.9635130395748721"/>
    <x v="2"/>
  </r>
  <r>
    <x v="1"/>
    <x v="0"/>
    <n v="100"/>
    <x v="1"/>
    <x v="50"/>
    <n v="1"/>
    <n v="5.5502690000000001"/>
    <n v="0.26539400000000002"/>
    <n v="6.8663319999999999"/>
    <n v="0.137327"/>
    <s v="6"/>
    <s v="scale_mpi_epyc_job_12129.out "/>
    <s v="scale_mpi_epyc_epyc006_2023-06-13_02-01-02.csv "/>
    <s v="e1 10000 100 100000 1 51"/>
    <n v="5.5158591999999995"/>
    <n v="0.17527769040859445"/>
    <n v="5.1653038191828102"/>
    <n v="5.8664145808171888"/>
    <x v="2"/>
  </r>
  <r>
    <x v="1"/>
    <x v="0"/>
    <n v="100"/>
    <x v="1"/>
    <x v="51"/>
    <n v="1"/>
    <n v="5.3834160000000004"/>
    <n v="0.20666200000000001"/>
    <n v="2.9335680000000002"/>
    <n v="5.7521000000000003E-2"/>
    <s v="6"/>
    <s v="scale_mpi_epyc_job_12129.out "/>
    <s v="scale_mpi_epyc_epyc006_2023-06-13_02-01-02.csv "/>
    <s v="e1 10000 100 100000 1 52"/>
    <n v="5.6543715999999993"/>
    <n v="0.72876798328717041"/>
    <n v="4.1968356334256587"/>
    <n v="7.1119075665743399"/>
    <x v="2"/>
  </r>
  <r>
    <x v="1"/>
    <x v="0"/>
    <n v="100"/>
    <x v="1"/>
    <x v="52"/>
    <n v="1"/>
    <n v="5.2590519999999996"/>
    <n v="0.32482800000000001"/>
    <n v="9.4285300000000003"/>
    <n v="0.18131800000000001"/>
    <s v="6"/>
    <s v="scale_mpi_epyc_job_12129.out "/>
    <s v="scale_mpi_epyc_epyc006_2023-06-13_02-01-02.csv "/>
    <s v="e1 10000 100 100000 1 53"/>
    <n v="5.3742523000000002"/>
    <n v="0.21349810623939527"/>
    <n v="4.9472560875212093"/>
    <n v="5.8012485124787911"/>
    <x v="2"/>
  </r>
  <r>
    <x v="1"/>
    <x v="0"/>
    <n v="100"/>
    <x v="1"/>
    <x v="53"/>
    <n v="1"/>
    <n v="5.6007420000000003"/>
    <n v="0.67706299999999997"/>
    <n v="16.322071999999999"/>
    <n v="0.30796400000000002"/>
    <s v="6"/>
    <s v="scale_mpi_epyc_job_12129.out "/>
    <s v="scale_mpi_epyc_epyc006_2023-06-13_02-01-02.csv "/>
    <s v="e1 10000 100 100000 1 54"/>
    <n v="5.240970299999999"/>
    <n v="0.19977194135116991"/>
    <n v="4.8414264172976589"/>
    <n v="5.6405141827023391"/>
    <x v="2"/>
  </r>
  <r>
    <x v="1"/>
    <x v="0"/>
    <n v="100"/>
    <x v="1"/>
    <x v="54"/>
    <n v="1"/>
    <n v="5.5302420000000003"/>
    <n v="0.23304"/>
    <n v="3.2020490000000001"/>
    <n v="5.9297000000000002E-2"/>
    <s v="6"/>
    <s v="scale_mpi_epyc_job_12129.out "/>
    <s v="scale_mpi_epyc_epyc006_2023-06-13_02-01-02.csv "/>
    <s v="e1 10000 100 100000 1 55"/>
    <n v="5.3430847000000004"/>
    <n v="0.16160056217354307"/>
    <n v="5.0198835756529139"/>
    <n v="5.6662858243470868"/>
    <x v="2"/>
  </r>
  <r>
    <x v="1"/>
    <x v="0"/>
    <n v="100"/>
    <x v="1"/>
    <x v="55"/>
    <n v="1"/>
    <n v="5.2689550000000001"/>
    <n v="0.191137"/>
    <n v="3.6396679999999999"/>
    <n v="6.6175999999999999E-2"/>
    <s v="6"/>
    <s v="scale_mpi_epyc_job_12129.out "/>
    <s v="scale_mpi_epyc_epyc006_2023-06-13_02-01-02.csv "/>
    <s v="e1 10000 100 100000 1 56"/>
    <n v="5.1407958999999996"/>
    <n v="0.18117762179003427"/>
    <n v="4.7784406564199315"/>
    <n v="5.5031511435800677"/>
    <x v="2"/>
  </r>
  <r>
    <x v="1"/>
    <x v="0"/>
    <n v="100"/>
    <x v="1"/>
    <x v="56"/>
    <n v="1"/>
    <n v="5.0908699999999998"/>
    <n v="0.178152"/>
    <n v="3.9055040000000001"/>
    <n v="6.9740999999999997E-2"/>
    <s v="6"/>
    <s v="scale_mpi_epyc_job_12129.out "/>
    <s v="scale_mpi_epyc_epyc006_2023-06-13_02-01-02.csv "/>
    <s v="e1 10000 100 100000 1 57"/>
    <n v="5.2372234000000004"/>
    <n v="0.26030338352476157"/>
    <n v="4.7166166329504771"/>
    <n v="5.7578301670495238"/>
    <x v="2"/>
  </r>
  <r>
    <x v="1"/>
    <x v="0"/>
    <n v="100"/>
    <x v="1"/>
    <x v="57"/>
    <n v="1"/>
    <n v="5.1714729999999998"/>
    <n v="0.74617100000000003"/>
    <n v="13.006409"/>
    <n v="0.228183"/>
    <s v="6"/>
    <s v="scale_mpi_epyc_job_12129.out "/>
    <s v="scale_mpi_epyc_epyc006_2023-06-13_02-01-02.csv "/>
    <s v="e1 10000 100 100000 1 58"/>
    <n v="4.6564570999999999"/>
    <n v="0.21573456413400277"/>
    <n v="4.224987971731994"/>
    <n v="5.0879262282680058"/>
    <x v="0"/>
  </r>
  <r>
    <x v="1"/>
    <x v="0"/>
    <n v="100"/>
    <x v="1"/>
    <x v="58"/>
    <n v="1"/>
    <n v="5.1540609999999996"/>
    <n v="0.53599399999999997"/>
    <n v="13.041632999999999"/>
    <n v="0.224856"/>
    <s v="6"/>
    <s v="scale_mpi_epyc_job_12129.out "/>
    <s v="scale_mpi_epyc_epyc006_2023-06-13_02-01-02.csv "/>
    <s v="e1 10000 100 100000 1 59"/>
    <n v="4.7203236000000004"/>
    <n v="0.30003927489487103"/>
    <n v="4.1202450502102579"/>
    <n v="5.3204021497897429"/>
    <x v="2"/>
  </r>
  <r>
    <x v="1"/>
    <x v="0"/>
    <n v="100"/>
    <x v="1"/>
    <x v="59"/>
    <n v="1"/>
    <n v="4.619434"/>
    <n v="0.26733400000000002"/>
    <n v="8.6520130000000002"/>
    <n v="0.146644"/>
    <s v="6"/>
    <s v="scale_mpi_epyc_job_12129.out "/>
    <s v="scale_mpi_epyc_epyc006_2023-06-13_02-01-02.csv "/>
    <s v="e1 10000 100 100000 1 60"/>
    <n v="4.7047027999999997"/>
    <n v="0.42435656339163436"/>
    <n v="3.8559896732167309"/>
    <n v="5.5534159267832681"/>
    <x v="2"/>
  </r>
  <r>
    <x v="1"/>
    <x v="0"/>
    <n v="100"/>
    <x v="1"/>
    <x v="60"/>
    <n v="1"/>
    <n v="4.7565179999999998"/>
    <n v="0.167272"/>
    <n v="3.4231600000000002"/>
    <n v="5.7053E-2"/>
    <s v="6"/>
    <s v="scale_mpi_epyc_job_12129.out "/>
    <s v="scale_mpi_epyc_epyc006_2023-06-13_02-01-02.csv "/>
    <s v="e1 10000 100 100000 1 61"/>
    <n v="4.5789027999999998"/>
    <n v="0.18365811923125144"/>
    <n v="4.211586561537497"/>
    <n v="4.9462190384625027"/>
    <x v="2"/>
  </r>
  <r>
    <x v="1"/>
    <x v="0"/>
    <n v="100"/>
    <x v="1"/>
    <x v="61"/>
    <n v="1"/>
    <n v="4.4384860000000002"/>
    <n v="0.163187"/>
    <n v="3.640377"/>
    <n v="5.9678000000000002E-2"/>
    <s v="6"/>
    <s v="scale_mpi_epyc_job_12129.out "/>
    <s v="scale_mpi_epyc_epyc006_2023-06-13_02-01-02.csv "/>
    <s v="e1 10000 100 100000 1 62"/>
    <n v="4.4711412999999993"/>
    <n v="0.11030103690000974"/>
    <n v="4.2505392261999795"/>
    <n v="4.6917433738000192"/>
    <x v="2"/>
  </r>
  <r>
    <x v="1"/>
    <x v="0"/>
    <n v="100"/>
    <x v="1"/>
    <x v="62"/>
    <n v="1"/>
    <n v="4.6895309999999997"/>
    <n v="0.45059700000000003"/>
    <n v="9.4627389999999991"/>
    <n v="0.15262500000000001"/>
    <s v="6"/>
    <s v="scale_mpi_epyc_job_12129.out "/>
    <s v="scale_mpi_epyc_epyc006_2023-06-13_02-01-02.csv "/>
    <s v="e1 10000 100 100000 1 63"/>
    <n v="4.4648897999999999"/>
    <n v="0.15355349157851772"/>
    <n v="4.157782816842964"/>
    <n v="4.7719967831570358"/>
    <x v="2"/>
  </r>
  <r>
    <x v="1"/>
    <x v="0"/>
    <n v="100"/>
    <x v="1"/>
    <x v="63"/>
    <n v="1"/>
    <n v="4.4957989999999999"/>
    <n v="0.27711400000000003"/>
    <n v="9.7499850000000006"/>
    <n v="0.15476200000000001"/>
    <s v="6"/>
    <s v="scale_mpi_epyc_job_12129.out "/>
    <s v="scale_mpi_epyc_epyc006_2023-06-13_02-01-02.csv "/>
    <s v="e1 10000 100 100000 1 64"/>
    <n v="4.4790267999999998"/>
    <n v="7.2067393042639372E-2"/>
    <n v="4.3348920139147209"/>
    <n v="4.6231615860852786"/>
    <x v="2"/>
  </r>
  <r>
    <x v="1"/>
    <x v="1"/>
    <n v="100"/>
    <x v="1"/>
    <x v="0"/>
    <n v="1"/>
    <n v="2.7896079999999999"/>
    <n v="3.1088999999999999E-2"/>
    <n v="0"/>
    <n v="0"/>
    <s v="6"/>
    <s v="scale_mpi_epyc_job_12129.out "/>
    <s v="scale_mpi_epyc_epyc006_2023-06-13_02-01-02.csv "/>
    <s v="e1 1000 100 100000 1 1"/>
    <e v="#N/A"/>
    <e v="#N/A"/>
    <e v="#N/A"/>
    <e v="#N/A"/>
    <x v="1"/>
  </r>
  <r>
    <x v="1"/>
    <x v="1"/>
    <n v="100"/>
    <x v="1"/>
    <x v="1"/>
    <n v="1"/>
    <n v="1.91106"/>
    <n v="1.6409E-2"/>
    <n v="1.4203E-2"/>
    <n v="1.4203E-2"/>
    <s v="6"/>
    <s v="scale_mpi_epyc_job_12129.out "/>
    <s v="scale_mpi_epyc_epyc006_2023-06-13_02-01-02.csv "/>
    <s v="e1 1000 100 100000 1 2"/>
    <e v="#N/A"/>
    <e v="#N/A"/>
    <e v="#N/A"/>
    <e v="#N/A"/>
    <x v="1"/>
  </r>
  <r>
    <x v="1"/>
    <x v="1"/>
    <n v="100"/>
    <x v="1"/>
    <x v="2"/>
    <n v="1"/>
    <n v="1.6177189999999999"/>
    <n v="9.7699999999999992E-3"/>
    <n v="1.3498E-2"/>
    <n v="6.7489999999999998E-3"/>
    <s v="6"/>
    <s v="scale_mpi_epyc_job_12129.out "/>
    <s v="scale_mpi_epyc_epyc006_2023-06-13_02-01-02.csv "/>
    <s v="e1 1000 100 100000 1 3"/>
    <e v="#N/A"/>
    <e v="#N/A"/>
    <e v="#N/A"/>
    <e v="#N/A"/>
    <x v="1"/>
  </r>
  <r>
    <x v="1"/>
    <x v="1"/>
    <n v="100"/>
    <x v="1"/>
    <x v="3"/>
    <n v="1"/>
    <n v="1.495258"/>
    <n v="2.324E-2"/>
    <n v="2.2020999999999999E-2"/>
    <n v="7.3400000000000002E-3"/>
    <s v="6"/>
    <s v="scale_mpi_epyc_job_12129.out "/>
    <s v="scale_mpi_epyc_epyc006_2023-06-13_02-01-02.csv "/>
    <s v="e1 1000 100 100000 1 4"/>
    <e v="#N/A"/>
    <e v="#N/A"/>
    <e v="#N/A"/>
    <e v="#N/A"/>
    <x v="1"/>
  </r>
  <r>
    <x v="1"/>
    <x v="1"/>
    <n v="100"/>
    <x v="1"/>
    <x v="4"/>
    <n v="1"/>
    <n v="1.4105669999999999"/>
    <n v="9.8709999999999996E-3"/>
    <n v="2.9010000000000001E-2"/>
    <n v="7.2519999999999998E-3"/>
    <s v="6"/>
    <s v="scale_mpi_epyc_job_12129.out "/>
    <s v="scale_mpi_epyc_epyc006_2023-06-13_02-01-02.csv "/>
    <s v="e1 1000 100 100000 1 5"/>
    <e v="#N/A"/>
    <e v="#N/A"/>
    <e v="#N/A"/>
    <e v="#N/A"/>
    <x v="1"/>
  </r>
  <r>
    <x v="1"/>
    <x v="1"/>
    <n v="100"/>
    <x v="1"/>
    <x v="5"/>
    <n v="1"/>
    <n v="1.3595710000000001"/>
    <n v="1.1114000000000001E-2"/>
    <n v="3.7643999999999997E-2"/>
    <n v="7.5290000000000001E-3"/>
    <s v="6"/>
    <s v="scale_mpi_epyc_job_12129.out "/>
    <s v="scale_mpi_epyc_epyc006_2023-06-13_02-01-02.csv "/>
    <s v="e1 1000 100 100000 1 6"/>
    <e v="#N/A"/>
    <e v="#N/A"/>
    <e v="#N/A"/>
    <e v="#N/A"/>
    <x v="1"/>
  </r>
  <r>
    <x v="1"/>
    <x v="1"/>
    <n v="100"/>
    <x v="1"/>
    <x v="6"/>
    <n v="1"/>
    <n v="1.341537"/>
    <n v="2.2800999999999998E-2"/>
    <n v="8.2452999999999999E-2"/>
    <n v="1.3742000000000001E-2"/>
    <s v="6"/>
    <s v="scale_mpi_epyc_job_12129.out "/>
    <s v="scale_mpi_epyc_epyc006_2023-06-13_02-01-02.csv "/>
    <s v="e1 1000 100 100000 1 7"/>
    <e v="#N/A"/>
    <e v="#N/A"/>
    <e v="#N/A"/>
    <e v="#N/A"/>
    <x v="1"/>
  </r>
  <r>
    <x v="1"/>
    <x v="1"/>
    <n v="100"/>
    <x v="1"/>
    <x v="7"/>
    <n v="1"/>
    <n v="1.30986"/>
    <n v="1.874E-2"/>
    <n v="8.6557999999999996E-2"/>
    <n v="1.2364999999999999E-2"/>
    <s v="6"/>
    <s v="scale_mpi_epyc_job_12129.out "/>
    <s v="scale_mpi_epyc_epyc006_2023-06-13_02-01-02.csv "/>
    <s v="e1 1000 100 100000 1 8"/>
    <e v="#N/A"/>
    <e v="#N/A"/>
    <e v="#N/A"/>
    <e v="#N/A"/>
    <x v="1"/>
  </r>
  <r>
    <x v="1"/>
    <x v="1"/>
    <n v="100"/>
    <x v="1"/>
    <x v="8"/>
    <n v="1"/>
    <n v="1.309145"/>
    <n v="2.0737999999999999E-2"/>
    <n v="0.11996900000000001"/>
    <n v="1.4996000000000001E-2"/>
    <s v="6"/>
    <s v="scale_mpi_epyc_job_12129.out "/>
    <s v="scale_mpi_epyc_epyc006_2023-06-13_02-01-02.csv "/>
    <s v="e1 1000 100 100000 1 9"/>
    <e v="#N/A"/>
    <e v="#N/A"/>
    <e v="#N/A"/>
    <e v="#N/A"/>
    <x v="1"/>
  </r>
  <r>
    <x v="1"/>
    <x v="1"/>
    <n v="100"/>
    <x v="1"/>
    <x v="9"/>
    <n v="1"/>
    <n v="1.2875099999999999"/>
    <n v="2.4632999999999999E-2"/>
    <n v="0.17657300000000001"/>
    <n v="1.9619000000000001E-2"/>
    <s v="6"/>
    <s v="scale_mpi_epyc_job_12129.out "/>
    <s v="scale_mpi_epyc_epyc006_2023-06-13_02-01-02.csv "/>
    <s v="e1 1000 100 100000 1 10"/>
    <e v="#N/A"/>
    <e v="#N/A"/>
    <e v="#N/A"/>
    <e v="#N/A"/>
    <x v="1"/>
  </r>
  <r>
    <x v="1"/>
    <x v="1"/>
    <n v="100"/>
    <x v="1"/>
    <x v="10"/>
    <n v="1"/>
    <n v="1.2891779999999999"/>
    <n v="3.0210999999999998E-2"/>
    <n v="0.14430299999999999"/>
    <n v="1.443E-2"/>
    <s v="6"/>
    <s v="scale_mpi_epyc_job_12129.out "/>
    <s v="scale_mpi_epyc_epyc006_2023-06-13_02-01-02.csv "/>
    <s v="e1 1000 100 100000 1 11"/>
    <e v="#N/A"/>
    <e v="#N/A"/>
    <e v="#N/A"/>
    <e v="#N/A"/>
    <x v="1"/>
  </r>
  <r>
    <x v="1"/>
    <x v="1"/>
    <n v="100"/>
    <x v="1"/>
    <x v="11"/>
    <n v="1"/>
    <n v="1.3614949999999999"/>
    <n v="8.4902000000000005E-2"/>
    <n v="0.75962200000000002"/>
    <n v="6.9056999999999993E-2"/>
    <s v="6"/>
    <s v="scale_mpi_epyc_job_12129.out "/>
    <s v="scale_mpi_epyc_epyc006_2023-06-13_02-01-02.csv "/>
    <s v="e1 1000 100 100000 1 12"/>
    <e v="#N/A"/>
    <e v="#N/A"/>
    <e v="#N/A"/>
    <e v="#N/A"/>
    <x v="1"/>
  </r>
  <r>
    <x v="1"/>
    <x v="1"/>
    <n v="100"/>
    <x v="1"/>
    <x v="12"/>
    <n v="1"/>
    <n v="1.294721"/>
    <n v="4.0307999999999997E-2"/>
    <n v="0.20408499999999999"/>
    <n v="1.7007000000000001E-2"/>
    <s v="6"/>
    <s v="scale_mpi_epyc_job_12129.out "/>
    <s v="scale_mpi_epyc_epyc006_2023-06-13_02-01-02.csv "/>
    <s v="e1 1000 100 100000 1 13"/>
    <e v="#N/A"/>
    <e v="#N/A"/>
    <e v="#N/A"/>
    <e v="#N/A"/>
    <x v="1"/>
  </r>
  <r>
    <x v="1"/>
    <x v="1"/>
    <n v="100"/>
    <x v="1"/>
    <x v="13"/>
    <n v="1"/>
    <n v="1.2901100000000001"/>
    <n v="4.0058999999999997E-2"/>
    <n v="0.297653"/>
    <n v="2.2896E-2"/>
    <s v="6"/>
    <s v="scale_mpi_epyc_job_12129.out "/>
    <s v="scale_mpi_epyc_epyc006_2023-06-13_02-01-02.csv "/>
    <s v="e1 1000 100 100000 1 14"/>
    <e v="#N/A"/>
    <e v="#N/A"/>
    <e v="#N/A"/>
    <e v="#N/A"/>
    <x v="1"/>
  </r>
  <r>
    <x v="1"/>
    <x v="1"/>
    <n v="100"/>
    <x v="1"/>
    <x v="14"/>
    <n v="1"/>
    <n v="1.281908"/>
    <n v="3.1741999999999999E-2"/>
    <n v="0.290931"/>
    <n v="2.0781000000000001E-2"/>
    <s v="6"/>
    <s v="scale_mpi_epyc_job_12129.out "/>
    <s v="scale_mpi_epyc_epyc006_2023-06-13_02-01-02.csv "/>
    <s v="e1 1000 100 100000 1 15"/>
    <e v="#N/A"/>
    <e v="#N/A"/>
    <e v="#N/A"/>
    <e v="#N/A"/>
    <x v="1"/>
  </r>
  <r>
    <x v="1"/>
    <x v="1"/>
    <n v="100"/>
    <x v="1"/>
    <x v="15"/>
    <n v="1"/>
    <n v="1.296975"/>
    <n v="3.7171000000000003E-2"/>
    <n v="0.388513"/>
    <n v="2.5901E-2"/>
    <s v="6"/>
    <s v="scale_mpi_epyc_job_12129.out "/>
    <s v="scale_mpi_epyc_epyc006_2023-06-13_02-01-02.csv "/>
    <s v="e1 1000 100 100000 1 16"/>
    <e v="#N/A"/>
    <e v="#N/A"/>
    <e v="#N/A"/>
    <e v="#N/A"/>
    <x v="1"/>
  </r>
  <r>
    <x v="1"/>
    <x v="1"/>
    <n v="100"/>
    <x v="1"/>
    <x v="16"/>
    <n v="1"/>
    <n v="1.2993079999999999"/>
    <n v="4.2840999999999997E-2"/>
    <n v="0.39364300000000002"/>
    <n v="2.4603E-2"/>
    <s v="6"/>
    <s v="scale_mpi_epyc_job_12129.out "/>
    <s v="scale_mpi_epyc_epyc006_2023-06-13_02-01-02.csv "/>
    <s v="e1 1000 100 100000 1 17"/>
    <e v="#N/A"/>
    <e v="#N/A"/>
    <e v="#N/A"/>
    <e v="#N/A"/>
    <x v="1"/>
  </r>
  <r>
    <x v="1"/>
    <x v="1"/>
    <n v="100"/>
    <x v="1"/>
    <x v="17"/>
    <n v="1"/>
    <n v="1.2752209999999999"/>
    <n v="2.1668E-2"/>
    <n v="0.297655"/>
    <n v="1.7509E-2"/>
    <s v="6"/>
    <s v="scale_mpi_epyc_job_12129.out "/>
    <s v="scale_mpi_epyc_epyc006_2023-06-13_02-01-02.csv "/>
    <s v="e1 1000 100 100000 1 18"/>
    <e v="#N/A"/>
    <e v="#N/A"/>
    <e v="#N/A"/>
    <e v="#N/A"/>
    <x v="1"/>
  </r>
  <r>
    <x v="1"/>
    <x v="1"/>
    <n v="100"/>
    <x v="1"/>
    <x v="18"/>
    <n v="1"/>
    <n v="1.3093159999999999"/>
    <n v="4.4683E-2"/>
    <n v="0.651501"/>
    <n v="3.6194999999999998E-2"/>
    <s v="6"/>
    <s v="scale_mpi_epyc_job_12129.out "/>
    <s v="scale_mpi_epyc_epyc006_2023-06-13_02-01-02.csv "/>
    <s v="e1 1000 100 100000 1 19"/>
    <e v="#N/A"/>
    <e v="#N/A"/>
    <e v="#N/A"/>
    <e v="#N/A"/>
    <x v="1"/>
  </r>
  <r>
    <x v="1"/>
    <x v="1"/>
    <n v="100"/>
    <x v="1"/>
    <x v="19"/>
    <n v="1"/>
    <n v="1.3346009999999999"/>
    <n v="4.5277999999999999E-2"/>
    <n v="0.70058200000000004"/>
    <n v="3.6873000000000003E-2"/>
    <s v="6"/>
    <s v="scale_mpi_epyc_job_12129.out "/>
    <s v="scale_mpi_epyc_epyc006_2023-06-13_02-01-02.csv "/>
    <s v="e1 1000 100 100000 1 20"/>
    <e v="#N/A"/>
    <e v="#N/A"/>
    <e v="#N/A"/>
    <e v="#N/A"/>
    <x v="1"/>
  </r>
  <r>
    <x v="1"/>
    <x v="1"/>
    <n v="100"/>
    <x v="1"/>
    <x v="20"/>
    <n v="1"/>
    <n v="1.316541"/>
    <n v="4.6882E-2"/>
    <n v="0.77644599999999997"/>
    <n v="3.8822000000000002E-2"/>
    <s v="6"/>
    <s v="scale_mpi_epyc_job_12129.out "/>
    <s v="scale_mpi_epyc_epyc006_2023-06-13_02-01-02.csv "/>
    <s v="e1 1000 100 100000 1 21"/>
    <e v="#N/A"/>
    <e v="#N/A"/>
    <e v="#N/A"/>
    <e v="#N/A"/>
    <x v="1"/>
  </r>
  <r>
    <x v="1"/>
    <x v="1"/>
    <n v="100"/>
    <x v="1"/>
    <x v="21"/>
    <n v="1"/>
    <n v="1.310514"/>
    <n v="3.7287000000000001E-2"/>
    <n v="0.67715400000000003"/>
    <n v="3.2245000000000003E-2"/>
    <s v="6"/>
    <s v="scale_mpi_epyc_job_12129.out "/>
    <s v="scale_mpi_epyc_epyc006_2023-06-13_02-01-02.csv "/>
    <s v="e1 1000 100 100000 1 22"/>
    <e v="#N/A"/>
    <e v="#N/A"/>
    <e v="#N/A"/>
    <e v="#N/A"/>
    <x v="1"/>
  </r>
  <r>
    <x v="1"/>
    <x v="1"/>
    <n v="100"/>
    <x v="1"/>
    <x v="22"/>
    <n v="1"/>
    <n v="1.344997"/>
    <n v="4.2340000000000003E-2"/>
    <n v="0.69686899999999996"/>
    <n v="3.1676000000000003E-2"/>
    <s v="6"/>
    <s v="scale_mpi_epyc_job_12129.out "/>
    <s v="scale_mpi_epyc_epyc006_2023-06-13_02-01-02.csv "/>
    <s v="e1 1000 100 100000 1 23"/>
    <e v="#N/A"/>
    <e v="#N/A"/>
    <e v="#N/A"/>
    <e v="#N/A"/>
    <x v="1"/>
  </r>
  <r>
    <x v="1"/>
    <x v="1"/>
    <n v="100"/>
    <x v="1"/>
    <x v="23"/>
    <n v="1"/>
    <n v="1.337869"/>
    <n v="7.1246000000000004E-2"/>
    <n v="1.167562"/>
    <n v="5.0763999999999997E-2"/>
    <s v="6"/>
    <s v="scale_mpi_epyc_job_12129.out "/>
    <s v="scale_mpi_epyc_epyc006_2023-06-13_02-01-02.csv "/>
    <s v="e1 1000 100 100000 1 24"/>
    <e v="#N/A"/>
    <e v="#N/A"/>
    <e v="#N/A"/>
    <e v="#N/A"/>
    <x v="1"/>
  </r>
  <r>
    <x v="1"/>
    <x v="1"/>
    <n v="100"/>
    <x v="1"/>
    <x v="24"/>
    <n v="1"/>
    <n v="1.330173"/>
    <n v="3.7849000000000001E-2"/>
    <n v="0.76058499999999996"/>
    <n v="3.1690999999999997E-2"/>
    <s v="6"/>
    <s v="scale_mpi_epyc_job_12129.out "/>
    <s v="scale_mpi_epyc_epyc006_2023-06-13_02-01-02.csv "/>
    <s v="e1 1000 100 100000 1 25"/>
    <e v="#N/A"/>
    <e v="#N/A"/>
    <e v="#N/A"/>
    <e v="#N/A"/>
    <x v="1"/>
  </r>
  <r>
    <x v="1"/>
    <x v="1"/>
    <n v="100"/>
    <x v="1"/>
    <x v="25"/>
    <n v="1"/>
    <n v="1.2976129999999999"/>
    <n v="5.2623000000000003E-2"/>
    <n v="0.93896599999999997"/>
    <n v="3.7559000000000002E-2"/>
    <s v="6"/>
    <s v="scale_mpi_epyc_job_12129.out "/>
    <s v="scale_mpi_epyc_epyc006_2023-06-13_02-01-02.csv "/>
    <s v="e1 1000 100 100000 1 26"/>
    <e v="#N/A"/>
    <e v="#N/A"/>
    <e v="#N/A"/>
    <e v="#N/A"/>
    <x v="1"/>
  </r>
  <r>
    <x v="1"/>
    <x v="1"/>
    <n v="100"/>
    <x v="1"/>
    <x v="26"/>
    <n v="1"/>
    <n v="1.3846069999999999"/>
    <n v="5.5260999999999998E-2"/>
    <n v="0.88904700000000003"/>
    <n v="3.4194000000000002E-2"/>
    <s v="6"/>
    <s v="scale_mpi_epyc_job_12129.out "/>
    <s v="scale_mpi_epyc_epyc006_2023-06-13_02-01-02.csv "/>
    <s v="e1 1000 100 100000 1 27"/>
    <e v="#N/A"/>
    <e v="#N/A"/>
    <e v="#N/A"/>
    <e v="#N/A"/>
    <x v="1"/>
  </r>
  <r>
    <x v="1"/>
    <x v="1"/>
    <n v="100"/>
    <x v="1"/>
    <x v="27"/>
    <n v="1"/>
    <n v="1.3729309999999999"/>
    <n v="3.3314999999999997E-2"/>
    <n v="0.77386900000000003"/>
    <n v="2.8662E-2"/>
    <s v="6"/>
    <s v="scale_mpi_epyc_job_12129.out "/>
    <s v="scale_mpi_epyc_epyc006_2023-06-13_02-01-02.csv "/>
    <s v="e1 1000 100 100000 1 28"/>
    <e v="#N/A"/>
    <e v="#N/A"/>
    <e v="#N/A"/>
    <e v="#N/A"/>
    <x v="1"/>
  </r>
  <r>
    <x v="1"/>
    <x v="1"/>
    <n v="100"/>
    <x v="1"/>
    <x v="28"/>
    <n v="1"/>
    <n v="1.3587100000000001"/>
    <n v="5.3573000000000003E-2"/>
    <n v="1.0717810000000001"/>
    <n v="3.8278E-2"/>
    <s v="6"/>
    <s v="scale_mpi_epyc_job_12129.out "/>
    <s v="scale_mpi_epyc_epyc006_2023-06-13_02-01-02.csv "/>
    <s v="e1 1000 100 100000 1 29"/>
    <e v="#N/A"/>
    <e v="#N/A"/>
    <e v="#N/A"/>
    <e v="#N/A"/>
    <x v="1"/>
  </r>
  <r>
    <x v="1"/>
    <x v="1"/>
    <n v="100"/>
    <x v="1"/>
    <x v="29"/>
    <n v="1"/>
    <n v="1.399019"/>
    <n v="3.0641999999999999E-2"/>
    <n v="0.73913200000000001"/>
    <n v="2.5486999999999999E-2"/>
    <s v="6"/>
    <s v="scale_mpi_epyc_job_12129.out "/>
    <s v="scale_mpi_epyc_epyc006_2023-06-13_02-01-02.csv "/>
    <s v="e1 1000 100 100000 1 30"/>
    <e v="#N/A"/>
    <e v="#N/A"/>
    <e v="#N/A"/>
    <e v="#N/A"/>
    <x v="1"/>
  </r>
  <r>
    <x v="1"/>
    <x v="1"/>
    <n v="100"/>
    <x v="1"/>
    <x v="30"/>
    <n v="1"/>
    <n v="1.3904460000000001"/>
    <n v="5.0442000000000001E-2"/>
    <n v="1.0886960000000001"/>
    <n v="3.6290000000000003E-2"/>
    <s v="6"/>
    <s v="scale_mpi_epyc_job_12129.out "/>
    <s v="scale_mpi_epyc_epyc006_2023-06-13_02-01-02.csv "/>
    <s v="e1 1000 100 100000 1 31"/>
    <e v="#N/A"/>
    <e v="#N/A"/>
    <e v="#N/A"/>
    <e v="#N/A"/>
    <x v="1"/>
  </r>
  <r>
    <x v="1"/>
    <x v="1"/>
    <n v="100"/>
    <x v="1"/>
    <x v="31"/>
    <n v="1"/>
    <n v="1.453975"/>
    <n v="5.9454E-2"/>
    <n v="1.3211660000000001"/>
    <n v="4.2618000000000003E-2"/>
    <s v="6"/>
    <s v="scale_mpi_epyc_job_12129.out "/>
    <s v="scale_mpi_epyc_epyc006_2023-06-13_02-01-02.csv "/>
    <s v="e1 1000 100 100000 1 32"/>
    <e v="#N/A"/>
    <e v="#N/A"/>
    <e v="#N/A"/>
    <e v="#N/A"/>
    <x v="1"/>
  </r>
  <r>
    <x v="1"/>
    <x v="1"/>
    <n v="100"/>
    <x v="1"/>
    <x v="32"/>
    <n v="1"/>
    <n v="1.381993"/>
    <n v="6.2873999999999999E-2"/>
    <n v="1.4790319999999999"/>
    <n v="4.6219999999999997E-2"/>
    <s v="6"/>
    <s v="scale_mpi_epyc_job_12129.out "/>
    <s v="scale_mpi_epyc_epyc006_2023-06-13_02-01-02.csv "/>
    <s v="e1 1000 100 100000 1 33"/>
    <e v="#N/A"/>
    <e v="#N/A"/>
    <e v="#N/A"/>
    <e v="#N/A"/>
    <x v="1"/>
  </r>
  <r>
    <x v="1"/>
    <x v="1"/>
    <n v="100"/>
    <x v="1"/>
    <x v="33"/>
    <n v="1"/>
    <n v="1.4057740000000001"/>
    <n v="6.2710000000000002E-2"/>
    <n v="1.4131370000000001"/>
    <n v="4.2821999999999999E-2"/>
    <s v="6"/>
    <s v="scale_mpi_epyc_job_12129.out "/>
    <s v="scale_mpi_epyc_epyc006_2023-06-13_02-01-02.csv "/>
    <s v="e1 1000 100 100000 1 34"/>
    <e v="#N/A"/>
    <e v="#N/A"/>
    <e v="#N/A"/>
    <e v="#N/A"/>
    <x v="1"/>
  </r>
  <r>
    <x v="1"/>
    <x v="1"/>
    <n v="100"/>
    <x v="1"/>
    <x v="34"/>
    <n v="1"/>
    <n v="1.492173"/>
    <n v="4.7065000000000003E-2"/>
    <n v="1.147403"/>
    <n v="3.3746999999999999E-2"/>
    <s v="6"/>
    <s v="scale_mpi_epyc_job_12129.out "/>
    <s v="scale_mpi_epyc_epyc006_2023-06-13_02-01-02.csv "/>
    <s v="e1 1000 100 100000 1 35"/>
    <e v="#N/A"/>
    <e v="#N/A"/>
    <e v="#N/A"/>
    <e v="#N/A"/>
    <x v="1"/>
  </r>
  <r>
    <x v="1"/>
    <x v="1"/>
    <n v="100"/>
    <x v="1"/>
    <x v="35"/>
    <n v="1"/>
    <n v="1.519998"/>
    <n v="6.4828999999999998E-2"/>
    <n v="1.657151"/>
    <n v="4.7347E-2"/>
    <s v="6"/>
    <s v="scale_mpi_epyc_job_12129.out "/>
    <s v="scale_mpi_epyc_epyc006_2023-06-13_02-01-02.csv "/>
    <s v="e1 1000 100 100000 1 36"/>
    <e v="#N/A"/>
    <e v="#N/A"/>
    <e v="#N/A"/>
    <e v="#N/A"/>
    <x v="1"/>
  </r>
  <r>
    <x v="1"/>
    <x v="1"/>
    <n v="100"/>
    <x v="1"/>
    <x v="36"/>
    <n v="1"/>
    <n v="1.5534380000000001"/>
    <n v="6.1789999999999998E-2"/>
    <n v="1.5352349999999999"/>
    <n v="4.2645000000000002E-2"/>
    <s v="6"/>
    <s v="scale_mpi_epyc_job_12129.out "/>
    <s v="scale_mpi_epyc_epyc006_2023-06-13_02-01-02.csv "/>
    <s v="e1 1000 100 100000 1 37"/>
    <e v="#N/A"/>
    <e v="#N/A"/>
    <e v="#N/A"/>
    <e v="#N/A"/>
    <x v="1"/>
  </r>
  <r>
    <x v="1"/>
    <x v="1"/>
    <n v="100"/>
    <x v="1"/>
    <x v="37"/>
    <n v="1"/>
    <n v="1.5706530000000001"/>
    <n v="4.6857000000000003E-2"/>
    <n v="1.4941930000000001"/>
    <n v="4.0384000000000003E-2"/>
    <s v="6"/>
    <s v="scale_mpi_epyc_job_12129.out "/>
    <s v="scale_mpi_epyc_epyc006_2023-06-13_02-01-02.csv "/>
    <s v="e1 1000 100 100000 1 38"/>
    <e v="#N/A"/>
    <e v="#N/A"/>
    <e v="#N/A"/>
    <e v="#N/A"/>
    <x v="1"/>
  </r>
  <r>
    <x v="1"/>
    <x v="1"/>
    <n v="100"/>
    <x v="1"/>
    <x v="38"/>
    <n v="1"/>
    <n v="1.4552229999999999"/>
    <n v="7.5216000000000005E-2"/>
    <n v="1.9076660000000001"/>
    <n v="5.0201999999999997E-2"/>
    <s v="6"/>
    <s v="scale_mpi_epyc_job_12129.out "/>
    <s v="scale_mpi_epyc_epyc006_2023-06-13_02-01-02.csv "/>
    <s v="e1 1000 100 100000 1 39"/>
    <e v="#N/A"/>
    <e v="#N/A"/>
    <e v="#N/A"/>
    <e v="#N/A"/>
    <x v="1"/>
  </r>
  <r>
    <x v="1"/>
    <x v="1"/>
    <n v="100"/>
    <x v="1"/>
    <x v="39"/>
    <n v="1"/>
    <n v="1.632592"/>
    <n v="5.1554000000000003E-2"/>
    <n v="1.3347800000000001"/>
    <n v="3.4224999999999998E-2"/>
    <s v="6"/>
    <s v="scale_mpi_epyc_job_12129.out "/>
    <s v="scale_mpi_epyc_epyc006_2023-06-13_02-01-02.csv "/>
    <s v="e1 1000 100 100000 1 40"/>
    <e v="#N/A"/>
    <e v="#N/A"/>
    <e v="#N/A"/>
    <e v="#N/A"/>
    <x v="1"/>
  </r>
  <r>
    <x v="1"/>
    <x v="1"/>
    <n v="100"/>
    <x v="1"/>
    <x v="40"/>
    <n v="1"/>
    <n v="1.5878030000000001"/>
    <n v="6.2343000000000003E-2"/>
    <n v="1.5006759999999999"/>
    <n v="3.7517000000000002E-2"/>
    <s v="6"/>
    <s v="scale_mpi_epyc_job_12129.out "/>
    <s v="scale_mpi_epyc_epyc006_2023-06-13_02-01-02.csv "/>
    <s v="e1 1000 100 100000 1 41"/>
    <e v="#N/A"/>
    <e v="#N/A"/>
    <e v="#N/A"/>
    <e v="#N/A"/>
    <x v="1"/>
  </r>
  <r>
    <x v="1"/>
    <x v="1"/>
    <n v="100"/>
    <x v="1"/>
    <x v="41"/>
    <n v="1"/>
    <n v="1.5268729999999999"/>
    <n v="5.9015999999999999E-2"/>
    <n v="1.6257900000000001"/>
    <n v="3.9653000000000001E-2"/>
    <s v="6"/>
    <s v="scale_mpi_epyc_job_12129.out "/>
    <s v="scale_mpi_epyc_epyc006_2023-06-13_02-01-02.csv "/>
    <s v="e1 1000 100 100000 1 42"/>
    <e v="#N/A"/>
    <e v="#N/A"/>
    <e v="#N/A"/>
    <e v="#N/A"/>
    <x v="1"/>
  </r>
  <r>
    <x v="1"/>
    <x v="1"/>
    <n v="100"/>
    <x v="1"/>
    <x v="42"/>
    <n v="1"/>
    <n v="1.5427949999999999"/>
    <n v="6.6050999999999999E-2"/>
    <n v="2.0703930000000001"/>
    <n v="4.9294999999999999E-2"/>
    <s v="6"/>
    <s v="scale_mpi_epyc_job_12129.out "/>
    <s v="scale_mpi_epyc_epyc006_2023-06-13_02-01-02.csv "/>
    <s v="e1 1000 100 100000 1 43"/>
    <e v="#N/A"/>
    <e v="#N/A"/>
    <e v="#N/A"/>
    <e v="#N/A"/>
    <x v="1"/>
  </r>
  <r>
    <x v="1"/>
    <x v="1"/>
    <n v="100"/>
    <x v="1"/>
    <x v="43"/>
    <n v="1"/>
    <n v="1.540837"/>
    <n v="6.9408999999999998E-2"/>
    <n v="2.5125359999999999"/>
    <n v="5.8430999999999997E-2"/>
    <s v="6"/>
    <s v="scale_mpi_epyc_job_12129.out "/>
    <s v="scale_mpi_epyc_epyc006_2023-06-13_02-01-02.csv "/>
    <s v="e1 1000 100 100000 1 44"/>
    <e v="#N/A"/>
    <e v="#N/A"/>
    <e v="#N/A"/>
    <e v="#N/A"/>
    <x v="1"/>
  </r>
  <r>
    <x v="1"/>
    <x v="1"/>
    <n v="100"/>
    <x v="1"/>
    <x v="44"/>
    <n v="1"/>
    <n v="1.7019230000000001"/>
    <n v="4.7417000000000001E-2"/>
    <n v="1.562206"/>
    <n v="3.5505000000000002E-2"/>
    <s v="6"/>
    <s v="scale_mpi_epyc_job_12129.out "/>
    <s v="scale_mpi_epyc_epyc006_2023-06-13_02-01-02.csv "/>
    <s v="e1 1000 100 100000 1 45"/>
    <e v="#N/A"/>
    <e v="#N/A"/>
    <e v="#N/A"/>
    <e v="#N/A"/>
    <x v="1"/>
  </r>
  <r>
    <x v="1"/>
    <x v="1"/>
    <n v="100"/>
    <x v="1"/>
    <x v="45"/>
    <n v="1"/>
    <n v="1.582376"/>
    <n v="7.9640000000000002E-2"/>
    <n v="2.232971"/>
    <n v="4.9621999999999999E-2"/>
    <s v="6"/>
    <s v="scale_mpi_epyc_job_12129.out "/>
    <s v="scale_mpi_epyc_epyc006_2023-06-13_02-01-02.csv "/>
    <s v="e1 1000 100 100000 1 46"/>
    <e v="#N/A"/>
    <e v="#N/A"/>
    <e v="#N/A"/>
    <e v="#N/A"/>
    <x v="1"/>
  </r>
  <r>
    <x v="1"/>
    <x v="1"/>
    <n v="100"/>
    <x v="1"/>
    <x v="46"/>
    <n v="1"/>
    <n v="1.7477609999999999"/>
    <n v="7.6850000000000002E-2"/>
    <n v="2.1039699999999999"/>
    <n v="4.5738000000000001E-2"/>
    <s v="6"/>
    <s v="scale_mpi_epyc_job_12129.out "/>
    <s v="scale_mpi_epyc_epyc006_2023-06-13_02-01-02.csv "/>
    <s v="e1 1000 100 100000 1 47"/>
    <e v="#N/A"/>
    <e v="#N/A"/>
    <e v="#N/A"/>
    <e v="#N/A"/>
    <x v="1"/>
  </r>
  <r>
    <x v="1"/>
    <x v="1"/>
    <n v="100"/>
    <x v="1"/>
    <x v="47"/>
    <n v="1"/>
    <n v="1.561761"/>
    <n v="6.7985000000000004E-2"/>
    <n v="2.0359750000000001"/>
    <n v="4.3319000000000003E-2"/>
    <s v="6"/>
    <s v="scale_mpi_epyc_job_12129.out "/>
    <s v="scale_mpi_epyc_epyc006_2023-06-13_02-01-02.csv "/>
    <s v="e1 1000 100 100000 1 48"/>
    <e v="#N/A"/>
    <e v="#N/A"/>
    <e v="#N/A"/>
    <e v="#N/A"/>
    <x v="1"/>
  </r>
  <r>
    <x v="1"/>
    <x v="1"/>
    <n v="100"/>
    <x v="1"/>
    <x v="48"/>
    <n v="1"/>
    <n v="1.6210580000000001"/>
    <n v="8.2575999999999997E-2"/>
    <n v="2.5030679999999998"/>
    <n v="5.2146999999999999E-2"/>
    <s v="6"/>
    <s v="scale_mpi_epyc_job_12129.out "/>
    <s v="scale_mpi_epyc_epyc006_2023-06-13_02-01-02.csv "/>
    <s v="e1 1000 100 100000 1 49"/>
    <e v="#N/A"/>
    <e v="#N/A"/>
    <e v="#N/A"/>
    <e v="#N/A"/>
    <x v="1"/>
  </r>
  <r>
    <x v="1"/>
    <x v="1"/>
    <n v="100"/>
    <x v="1"/>
    <x v="49"/>
    <n v="1"/>
    <n v="1.6555260000000001"/>
    <n v="7.3180999999999996E-2"/>
    <n v="2.23142"/>
    <n v="4.5539000000000003E-2"/>
    <s v="6"/>
    <s v="scale_mpi_epyc_job_12129.out "/>
    <s v="scale_mpi_epyc_epyc006_2023-06-13_02-01-02.csv "/>
    <s v="e1 1000 100 100000 1 50"/>
    <e v="#N/A"/>
    <e v="#N/A"/>
    <e v="#N/A"/>
    <e v="#N/A"/>
    <x v="1"/>
  </r>
  <r>
    <x v="1"/>
    <x v="1"/>
    <n v="100"/>
    <x v="1"/>
    <x v="50"/>
    <n v="1"/>
    <n v="1.659654"/>
    <n v="7.4285000000000004E-2"/>
    <n v="2.412344"/>
    <n v="4.8246999999999998E-2"/>
    <s v="6"/>
    <s v="scale_mpi_epyc_job_12129.out "/>
    <s v="scale_mpi_epyc_epyc006_2023-06-13_02-01-02.csv "/>
    <s v="e1 1000 100 100000 1 51"/>
    <e v="#N/A"/>
    <e v="#N/A"/>
    <e v="#N/A"/>
    <e v="#N/A"/>
    <x v="1"/>
  </r>
  <r>
    <x v="1"/>
    <x v="1"/>
    <n v="100"/>
    <x v="1"/>
    <x v="51"/>
    <n v="1"/>
    <n v="1.698415"/>
    <n v="0.10387200000000001"/>
    <n v="3.3030469999999998"/>
    <n v="6.4766000000000004E-2"/>
    <s v="6"/>
    <s v="scale_mpi_epyc_job_12129.out "/>
    <s v="scale_mpi_epyc_epyc006_2023-06-13_02-01-02.csv "/>
    <s v="e1 1000 100 100000 1 52"/>
    <e v="#N/A"/>
    <e v="#N/A"/>
    <e v="#N/A"/>
    <e v="#N/A"/>
    <x v="1"/>
  </r>
  <r>
    <x v="1"/>
    <x v="1"/>
    <n v="100"/>
    <x v="1"/>
    <x v="52"/>
    <n v="1"/>
    <n v="1.675837"/>
    <n v="8.8965000000000002E-2"/>
    <n v="3.178474"/>
    <n v="6.1123999999999998E-2"/>
    <s v="6"/>
    <s v="scale_mpi_epyc_job_12129.out "/>
    <s v="scale_mpi_epyc_epyc006_2023-06-13_02-01-02.csv "/>
    <s v="e1 1000 100 100000 1 53"/>
    <e v="#N/A"/>
    <e v="#N/A"/>
    <e v="#N/A"/>
    <e v="#N/A"/>
    <x v="1"/>
  </r>
  <r>
    <x v="1"/>
    <x v="1"/>
    <n v="100"/>
    <x v="1"/>
    <x v="53"/>
    <n v="1"/>
    <n v="1.705052"/>
    <n v="9.6428E-2"/>
    <n v="3.0393379999999999"/>
    <n v="5.7346000000000001E-2"/>
    <s v="6"/>
    <s v="scale_mpi_epyc_job_12129.out "/>
    <s v="scale_mpi_epyc_epyc006_2023-06-13_02-01-02.csv "/>
    <s v="e1 1000 100 100000 1 54"/>
    <e v="#N/A"/>
    <e v="#N/A"/>
    <e v="#N/A"/>
    <e v="#N/A"/>
    <x v="1"/>
  </r>
  <r>
    <x v="1"/>
    <x v="1"/>
    <n v="100"/>
    <x v="1"/>
    <x v="54"/>
    <n v="1"/>
    <n v="1.9058569999999999"/>
    <n v="0.100244"/>
    <n v="2.2614299999999998"/>
    <n v="4.1877999999999999E-2"/>
    <s v="6"/>
    <s v="scale_mpi_epyc_job_12129.out "/>
    <s v="scale_mpi_epyc_epyc006_2023-06-13_02-01-02.csv "/>
    <s v="e1 1000 100 100000 1 55"/>
    <e v="#N/A"/>
    <e v="#N/A"/>
    <e v="#N/A"/>
    <e v="#N/A"/>
    <x v="1"/>
  </r>
  <r>
    <x v="1"/>
    <x v="1"/>
    <n v="100"/>
    <x v="1"/>
    <x v="55"/>
    <n v="1"/>
    <n v="1.963651"/>
    <n v="6.3104999999999994E-2"/>
    <n v="2.9935339999999999"/>
    <n v="5.4427999999999997E-2"/>
    <s v="6"/>
    <s v="scale_mpi_epyc_job_12129.out "/>
    <s v="scale_mpi_epyc_epyc006_2023-06-13_02-01-02.csv "/>
    <s v="e1 1000 100 100000 1 56"/>
    <e v="#N/A"/>
    <e v="#N/A"/>
    <e v="#N/A"/>
    <e v="#N/A"/>
    <x v="1"/>
  </r>
  <r>
    <x v="1"/>
    <x v="1"/>
    <n v="100"/>
    <x v="1"/>
    <x v="56"/>
    <n v="1"/>
    <n v="1.693951"/>
    <n v="8.5972999999999994E-2"/>
    <n v="2.5526270000000002"/>
    <n v="4.5582999999999999E-2"/>
    <s v="6"/>
    <s v="scale_mpi_epyc_job_12129.out "/>
    <s v="scale_mpi_epyc_epyc006_2023-06-13_02-01-02.csv "/>
    <s v="e1 1000 100 100000 1 57"/>
    <e v="#N/A"/>
    <e v="#N/A"/>
    <e v="#N/A"/>
    <e v="#N/A"/>
    <x v="1"/>
  </r>
  <r>
    <x v="1"/>
    <x v="1"/>
    <n v="100"/>
    <x v="1"/>
    <x v="57"/>
    <n v="1"/>
    <n v="1.231125"/>
    <n v="5.5813000000000001E-2"/>
    <n v="2.7626849999999998"/>
    <n v="4.8467999999999997E-2"/>
    <s v="6"/>
    <s v="scale_mpi_epyc_job_12129.out "/>
    <s v="scale_mpi_epyc_epyc006_2023-06-13_02-01-02.csv "/>
    <s v="e1 1000 100 100000 1 58"/>
    <e v="#N/A"/>
    <e v="#N/A"/>
    <e v="#N/A"/>
    <e v="#N/A"/>
    <x v="1"/>
  </r>
  <r>
    <x v="1"/>
    <x v="1"/>
    <n v="100"/>
    <x v="1"/>
    <x v="58"/>
    <n v="1"/>
    <n v="1.2194"/>
    <n v="6.1601000000000003E-2"/>
    <n v="3.1382669999999999"/>
    <n v="5.4108000000000003E-2"/>
    <s v="6"/>
    <s v="scale_mpi_epyc_job_12129.out "/>
    <s v="scale_mpi_epyc_epyc006_2023-06-13_02-01-02.csv "/>
    <s v="e1 1000 100 100000 1 59"/>
    <e v="#N/A"/>
    <e v="#N/A"/>
    <e v="#N/A"/>
    <e v="#N/A"/>
    <x v="1"/>
  </r>
  <r>
    <x v="1"/>
    <x v="1"/>
    <n v="100"/>
    <x v="1"/>
    <x v="59"/>
    <n v="1"/>
    <n v="1.358514"/>
    <n v="6.5765000000000004E-2"/>
    <n v="3.2136529999999999"/>
    <n v="5.4468999999999997E-2"/>
    <s v="6"/>
    <s v="scale_mpi_epyc_job_12129.out "/>
    <s v="scale_mpi_epyc_epyc006_2023-06-13_02-01-02.csv "/>
    <s v="e1 1000 100 100000 1 60"/>
    <e v="#N/A"/>
    <e v="#N/A"/>
    <e v="#N/A"/>
    <e v="#N/A"/>
    <x v="1"/>
  </r>
  <r>
    <x v="1"/>
    <x v="1"/>
    <n v="100"/>
    <x v="1"/>
    <x v="60"/>
    <n v="1"/>
    <n v="1.2108950000000001"/>
    <n v="6.0419E-2"/>
    <n v="3.1795460000000002"/>
    <n v="5.2991999999999997E-2"/>
    <s v="6"/>
    <s v="scale_mpi_epyc_job_12129.out "/>
    <s v="scale_mpi_epyc_epyc006_2023-06-13_02-01-02.csv "/>
    <s v="e1 1000 100 100000 1 61"/>
    <e v="#N/A"/>
    <e v="#N/A"/>
    <e v="#N/A"/>
    <e v="#N/A"/>
    <x v="1"/>
  </r>
  <r>
    <x v="1"/>
    <x v="1"/>
    <n v="100"/>
    <x v="1"/>
    <x v="61"/>
    <n v="1"/>
    <n v="1.350846"/>
    <n v="6.0217E-2"/>
    <n v="3.2060629999999999"/>
    <n v="5.2558000000000001E-2"/>
    <s v="6"/>
    <s v="scale_mpi_epyc_job_12129.out "/>
    <s v="scale_mpi_epyc_epyc006_2023-06-13_02-01-02.csv "/>
    <s v="e1 1000 100 100000 1 62"/>
    <e v="#N/A"/>
    <e v="#N/A"/>
    <e v="#N/A"/>
    <e v="#N/A"/>
    <x v="1"/>
  </r>
  <r>
    <x v="1"/>
    <x v="1"/>
    <n v="100"/>
    <x v="1"/>
    <x v="62"/>
    <n v="1"/>
    <n v="1.315985"/>
    <n v="6.5151000000000001E-2"/>
    <n v="3.552959"/>
    <n v="5.7306000000000003E-2"/>
    <s v="6"/>
    <s v="scale_mpi_epyc_job_12129.out "/>
    <s v="scale_mpi_epyc_epyc006_2023-06-13_02-01-02.csv "/>
    <s v="e1 1000 100 100000 1 63"/>
    <e v="#N/A"/>
    <e v="#N/A"/>
    <e v="#N/A"/>
    <e v="#N/A"/>
    <x v="1"/>
  </r>
  <r>
    <x v="1"/>
    <x v="1"/>
    <n v="100"/>
    <x v="1"/>
    <x v="63"/>
    <n v="1"/>
    <n v="1.3627400000000001"/>
    <n v="7.4537999999999993E-2"/>
    <n v="4.1720360000000003"/>
    <n v="6.6223000000000004E-2"/>
    <s v="6"/>
    <s v="scale_mpi_epyc_job_12129.out "/>
    <s v="scale_mpi_epyc_epyc006_2023-06-13_02-01-02.csv "/>
    <s v="e1 1000 100 100000 1 64"/>
    <e v="#N/A"/>
    <e v="#N/A"/>
    <e v="#N/A"/>
    <e v="#N/A"/>
    <x v="1"/>
  </r>
  <r>
    <x v="1"/>
    <x v="2"/>
    <n v="100"/>
    <x v="1"/>
    <x v="0"/>
    <n v="1"/>
    <n v="1.087831"/>
    <n v="3.2176000000000003E-2"/>
    <n v="0"/>
    <n v="0"/>
    <s v="6"/>
    <s v="scale_mpi_epyc_job_12129.out "/>
    <s v="scale_mpi_epyc_epyc006_2023-06-13_02-01-02.csv "/>
    <s v="e1 100 100 100000 1 1"/>
    <e v="#N/A"/>
    <e v="#N/A"/>
    <e v="#N/A"/>
    <e v="#N/A"/>
    <x v="1"/>
  </r>
  <r>
    <x v="1"/>
    <x v="2"/>
    <n v="100"/>
    <x v="1"/>
    <x v="1"/>
    <n v="1"/>
    <n v="1.0573159999999999"/>
    <n v="6.7999999999999996E-3"/>
    <n v="5.2839999999999996E-3"/>
    <n v="5.2839999999999996E-3"/>
    <s v="6"/>
    <s v="scale_mpi_epyc_job_12129.out "/>
    <s v="scale_mpi_epyc_epyc006_2023-06-13_02-01-02.csv "/>
    <s v="e1 100 100 100000 1 2"/>
    <e v="#N/A"/>
    <e v="#N/A"/>
    <e v="#N/A"/>
    <e v="#N/A"/>
    <x v="1"/>
  </r>
  <r>
    <x v="1"/>
    <x v="2"/>
    <n v="100"/>
    <x v="1"/>
    <x v="2"/>
    <n v="1"/>
    <n v="1.0615190000000001"/>
    <n v="8.1779999999999995E-3"/>
    <n v="1.3438E-2"/>
    <n v="6.7190000000000001E-3"/>
    <s v="6"/>
    <s v="scale_mpi_epyc_job_12129.out "/>
    <s v="scale_mpi_epyc_epyc006_2023-06-13_02-01-02.csv "/>
    <s v="e1 100 100 100000 1 3"/>
    <e v="#N/A"/>
    <e v="#N/A"/>
    <e v="#N/A"/>
    <e v="#N/A"/>
    <x v="1"/>
  </r>
  <r>
    <x v="1"/>
    <x v="2"/>
    <n v="100"/>
    <x v="1"/>
    <x v="3"/>
    <n v="1"/>
    <n v="1.062694"/>
    <n v="9.0959999999999999E-3"/>
    <n v="2.0875000000000001E-2"/>
    <n v="6.9579999999999998E-3"/>
    <s v="6"/>
    <s v="scale_mpi_epyc_job_12129.out "/>
    <s v="scale_mpi_epyc_epyc006_2023-06-13_02-01-02.csv "/>
    <s v="e1 100 100 100000 1 4"/>
    <e v="#N/A"/>
    <e v="#N/A"/>
    <e v="#N/A"/>
    <e v="#N/A"/>
    <x v="1"/>
  </r>
  <r>
    <x v="1"/>
    <x v="2"/>
    <n v="100"/>
    <x v="1"/>
    <x v="4"/>
    <n v="1"/>
    <n v="1.0711299999999999"/>
    <n v="9.9480000000000002E-3"/>
    <n v="3.2962999999999999E-2"/>
    <n v="8.2410000000000001E-3"/>
    <s v="6"/>
    <s v="scale_mpi_epyc_job_12129.out "/>
    <s v="scale_mpi_epyc_epyc006_2023-06-13_02-01-02.csv "/>
    <s v="e1 100 100 100000 1 5"/>
    <e v="#N/A"/>
    <e v="#N/A"/>
    <e v="#N/A"/>
    <e v="#N/A"/>
    <x v="1"/>
  </r>
  <r>
    <x v="1"/>
    <x v="2"/>
    <n v="100"/>
    <x v="1"/>
    <x v="5"/>
    <n v="1"/>
    <n v="1.0816049999999999"/>
    <n v="2.0532000000000002E-2"/>
    <n v="8.6064000000000002E-2"/>
    <n v="1.7212999999999999E-2"/>
    <s v="6"/>
    <s v="scale_mpi_epyc_job_12129.out "/>
    <s v="scale_mpi_epyc_epyc006_2023-06-13_02-01-02.csv "/>
    <s v="e1 100 100 100000 1 6"/>
    <e v="#N/A"/>
    <e v="#N/A"/>
    <e v="#N/A"/>
    <e v="#N/A"/>
    <x v="1"/>
  </r>
  <r>
    <x v="1"/>
    <x v="2"/>
    <n v="100"/>
    <x v="1"/>
    <x v="6"/>
    <n v="1"/>
    <n v="1.0886720000000001"/>
    <n v="1.8123E-2"/>
    <n v="8.9478000000000002E-2"/>
    <n v="1.4912999999999999E-2"/>
    <s v="6"/>
    <s v="scale_mpi_epyc_job_12129.out "/>
    <s v="scale_mpi_epyc_epyc006_2023-06-13_02-01-02.csv "/>
    <s v="e1 100 100 100000 1 7"/>
    <e v="#N/A"/>
    <e v="#N/A"/>
    <e v="#N/A"/>
    <e v="#N/A"/>
    <x v="1"/>
  </r>
  <r>
    <x v="1"/>
    <x v="2"/>
    <n v="100"/>
    <x v="1"/>
    <x v="7"/>
    <n v="1"/>
    <n v="1.0992869999999999"/>
    <n v="2.2487E-2"/>
    <n v="0.12831100000000001"/>
    <n v="1.8329999999999999E-2"/>
    <s v="6"/>
    <s v="scale_mpi_epyc_job_12129.out "/>
    <s v="scale_mpi_epyc_epyc006_2023-06-13_02-01-02.csv "/>
    <s v="e1 100 100 100000 1 8"/>
    <e v="#N/A"/>
    <e v="#N/A"/>
    <e v="#N/A"/>
    <e v="#N/A"/>
    <x v="1"/>
  </r>
  <r>
    <x v="1"/>
    <x v="2"/>
    <n v="100"/>
    <x v="1"/>
    <x v="8"/>
    <n v="1"/>
    <n v="1.09263"/>
    <n v="1.4079E-2"/>
    <n v="9.2700000000000005E-2"/>
    <n v="1.1587999999999999E-2"/>
    <s v="6"/>
    <s v="scale_mpi_epyc_job_12129.out "/>
    <s v="scale_mpi_epyc_epyc006_2023-06-13_02-01-02.csv "/>
    <s v="e1 100 100 100000 1 9"/>
    <e v="#N/A"/>
    <e v="#N/A"/>
    <e v="#N/A"/>
    <e v="#N/A"/>
    <x v="1"/>
  </r>
  <r>
    <x v="1"/>
    <x v="2"/>
    <n v="100"/>
    <x v="1"/>
    <x v="9"/>
    <n v="1"/>
    <n v="1.1051010000000001"/>
    <n v="2.6027000000000002E-2"/>
    <n v="0.14779800000000001"/>
    <n v="1.6421999999999999E-2"/>
    <s v="6"/>
    <s v="scale_mpi_epyc_job_12129.out "/>
    <s v="scale_mpi_epyc_epyc006_2023-06-13_02-01-02.csv "/>
    <s v="e1 100 100 100000 1 10"/>
    <e v="#N/A"/>
    <e v="#N/A"/>
    <e v="#N/A"/>
    <e v="#N/A"/>
    <x v="1"/>
  </r>
  <r>
    <x v="1"/>
    <x v="2"/>
    <n v="100"/>
    <x v="1"/>
    <x v="10"/>
    <n v="1"/>
    <n v="1.1284559999999999"/>
    <n v="2.8660999999999999E-2"/>
    <n v="0.146479"/>
    <n v="1.4648E-2"/>
    <s v="6"/>
    <s v="scale_mpi_epyc_job_12129.out "/>
    <s v="scale_mpi_epyc_epyc006_2023-06-13_02-01-02.csv "/>
    <s v="e1 100 100 100000 1 11"/>
    <e v="#N/A"/>
    <e v="#N/A"/>
    <e v="#N/A"/>
    <e v="#N/A"/>
    <x v="1"/>
  </r>
  <r>
    <x v="1"/>
    <x v="2"/>
    <n v="100"/>
    <x v="1"/>
    <x v="11"/>
    <n v="1"/>
    <n v="1.1299809999999999"/>
    <n v="2.8091000000000001E-2"/>
    <n v="0.22099099999999999"/>
    <n v="2.009E-2"/>
    <s v="6"/>
    <s v="scale_mpi_epyc_job_12129.out "/>
    <s v="scale_mpi_epyc_epyc006_2023-06-13_02-01-02.csv "/>
    <s v="e1 100 100 100000 1 12"/>
    <e v="#N/A"/>
    <e v="#N/A"/>
    <e v="#N/A"/>
    <e v="#N/A"/>
    <x v="1"/>
  </r>
  <r>
    <x v="1"/>
    <x v="2"/>
    <n v="100"/>
    <x v="1"/>
    <x v="12"/>
    <n v="1"/>
    <n v="1.141696"/>
    <n v="2.7015999999999998E-2"/>
    <n v="0.196407"/>
    <n v="1.6367E-2"/>
    <s v="6"/>
    <s v="scale_mpi_epyc_job_12129.out "/>
    <s v="scale_mpi_epyc_epyc006_2023-06-13_02-01-02.csv "/>
    <s v="e1 100 100 100000 1 13"/>
    <e v="#N/A"/>
    <e v="#N/A"/>
    <e v="#N/A"/>
    <e v="#N/A"/>
    <x v="1"/>
  </r>
  <r>
    <x v="1"/>
    <x v="2"/>
    <n v="100"/>
    <x v="1"/>
    <x v="13"/>
    <n v="1"/>
    <n v="1.1676070000000001"/>
    <n v="4.2759999999999999E-2"/>
    <n v="0.30459799999999998"/>
    <n v="2.3431E-2"/>
    <s v="6"/>
    <s v="scale_mpi_epyc_job_12129.out "/>
    <s v="scale_mpi_epyc_epyc006_2023-06-13_02-01-02.csv "/>
    <s v="e1 100 100 100000 1 14"/>
    <e v="#N/A"/>
    <e v="#N/A"/>
    <e v="#N/A"/>
    <e v="#N/A"/>
    <x v="1"/>
  </r>
  <r>
    <x v="1"/>
    <x v="2"/>
    <n v="100"/>
    <x v="1"/>
    <x v="14"/>
    <n v="1"/>
    <n v="1.175116"/>
    <n v="3.9432000000000002E-2"/>
    <n v="0.31941799999999998"/>
    <n v="2.2815999999999999E-2"/>
    <s v="6"/>
    <s v="scale_mpi_epyc_job_12129.out "/>
    <s v="scale_mpi_epyc_epyc006_2023-06-13_02-01-02.csv "/>
    <s v="e1 100 100 100000 1 15"/>
    <e v="#N/A"/>
    <e v="#N/A"/>
    <e v="#N/A"/>
    <e v="#N/A"/>
    <x v="1"/>
  </r>
  <r>
    <x v="1"/>
    <x v="2"/>
    <n v="100"/>
    <x v="1"/>
    <x v="15"/>
    <n v="1"/>
    <n v="1.1387130000000001"/>
    <n v="1.8380000000000001E-2"/>
    <n v="0.22693199999999999"/>
    <n v="1.5129E-2"/>
    <s v="6"/>
    <s v="scale_mpi_epyc_job_12129.out "/>
    <s v="scale_mpi_epyc_epyc006_2023-06-13_02-01-02.csv "/>
    <s v="e1 100 100 100000 1 16"/>
    <e v="#N/A"/>
    <e v="#N/A"/>
    <e v="#N/A"/>
    <e v="#N/A"/>
    <x v="1"/>
  </r>
  <r>
    <x v="1"/>
    <x v="2"/>
    <n v="100"/>
    <x v="1"/>
    <x v="16"/>
    <n v="1"/>
    <n v="1.1799269999999999"/>
    <n v="3.7824000000000003E-2"/>
    <n v="0.40278700000000001"/>
    <n v="2.5173999999999998E-2"/>
    <s v="6"/>
    <s v="scale_mpi_epyc_job_12129.out "/>
    <s v="scale_mpi_epyc_epyc006_2023-06-13_02-01-02.csv "/>
    <s v="e1 100 100 100000 1 17"/>
    <e v="#N/A"/>
    <e v="#N/A"/>
    <e v="#N/A"/>
    <e v="#N/A"/>
    <x v="1"/>
  </r>
  <r>
    <x v="1"/>
    <x v="2"/>
    <n v="100"/>
    <x v="1"/>
    <x v="17"/>
    <n v="1"/>
    <n v="1.2023740000000001"/>
    <n v="4.3105999999999998E-2"/>
    <n v="0.52920699999999998"/>
    <n v="3.1130000000000001E-2"/>
    <s v="6"/>
    <s v="scale_mpi_epyc_job_12129.out "/>
    <s v="scale_mpi_epyc_epyc006_2023-06-13_02-01-02.csv "/>
    <s v="e1 100 100 100000 1 18"/>
    <e v="#N/A"/>
    <e v="#N/A"/>
    <e v="#N/A"/>
    <e v="#N/A"/>
    <x v="1"/>
  </r>
  <r>
    <x v="1"/>
    <x v="2"/>
    <n v="100"/>
    <x v="1"/>
    <x v="18"/>
    <n v="1"/>
    <n v="1.1732849999999999"/>
    <n v="2.9503999999999999E-2"/>
    <n v="0.44409799999999999"/>
    <n v="2.4671999999999999E-2"/>
    <s v="6"/>
    <s v="scale_mpi_epyc_job_12129.out "/>
    <s v="scale_mpi_epyc_epyc006_2023-06-13_02-01-02.csv "/>
    <s v="e1 100 100 100000 1 19"/>
    <e v="#N/A"/>
    <e v="#N/A"/>
    <e v="#N/A"/>
    <e v="#N/A"/>
    <x v="1"/>
  </r>
  <r>
    <x v="1"/>
    <x v="2"/>
    <n v="100"/>
    <x v="1"/>
    <x v="19"/>
    <n v="1"/>
    <n v="1.2200569999999999"/>
    <n v="4.7371000000000003E-2"/>
    <n v="0.68448600000000004"/>
    <n v="3.6026000000000002E-2"/>
    <s v="6"/>
    <s v="scale_mpi_epyc_job_12129.out "/>
    <s v="scale_mpi_epyc_epyc006_2023-06-13_02-01-02.csv "/>
    <s v="e1 100 100 100000 1 20"/>
    <e v="#N/A"/>
    <e v="#N/A"/>
    <e v="#N/A"/>
    <e v="#N/A"/>
    <x v="1"/>
  </r>
  <r>
    <x v="1"/>
    <x v="2"/>
    <n v="100"/>
    <x v="1"/>
    <x v="20"/>
    <n v="1"/>
    <n v="1.229241"/>
    <n v="4.8918999999999997E-2"/>
    <n v="0.77212999999999998"/>
    <n v="3.8606000000000001E-2"/>
    <s v="6"/>
    <s v="scale_mpi_epyc_job_12129.out "/>
    <s v="scale_mpi_epyc_epyc006_2023-06-13_02-01-02.csv "/>
    <s v="e1 100 100 100000 1 21"/>
    <e v="#N/A"/>
    <e v="#N/A"/>
    <e v="#N/A"/>
    <e v="#N/A"/>
    <x v="1"/>
  </r>
  <r>
    <x v="1"/>
    <x v="2"/>
    <n v="100"/>
    <x v="1"/>
    <x v="21"/>
    <n v="1"/>
    <n v="1.2427049999999999"/>
    <n v="4.7046999999999999E-2"/>
    <n v="0.79914499999999999"/>
    <n v="3.8054999999999999E-2"/>
    <s v="6"/>
    <s v="scale_mpi_epyc_job_12129.out "/>
    <s v="scale_mpi_epyc_epyc006_2023-06-13_02-01-02.csv "/>
    <s v="e1 100 100 100000 1 22"/>
    <e v="#N/A"/>
    <e v="#N/A"/>
    <e v="#N/A"/>
    <e v="#N/A"/>
    <x v="1"/>
  </r>
  <r>
    <x v="1"/>
    <x v="2"/>
    <n v="100"/>
    <x v="1"/>
    <x v="22"/>
    <n v="1"/>
    <n v="1.249455"/>
    <n v="4.6774000000000003E-2"/>
    <n v="0.76857500000000001"/>
    <n v="3.4935000000000001E-2"/>
    <s v="6"/>
    <s v="scale_mpi_epyc_job_12129.out "/>
    <s v="scale_mpi_epyc_epyc006_2023-06-13_02-01-02.csv "/>
    <s v="e1 100 100 100000 1 23"/>
    <e v="#N/A"/>
    <e v="#N/A"/>
    <e v="#N/A"/>
    <e v="#N/A"/>
    <x v="1"/>
  </r>
  <r>
    <x v="1"/>
    <x v="2"/>
    <n v="100"/>
    <x v="1"/>
    <x v="23"/>
    <n v="1"/>
    <n v="1.257152"/>
    <n v="4.5294000000000001E-2"/>
    <n v="0.72782899999999995"/>
    <n v="3.1645E-2"/>
    <s v="6"/>
    <s v="scale_mpi_epyc_job_12129.out "/>
    <s v="scale_mpi_epyc_epyc006_2023-06-13_02-01-02.csv "/>
    <s v="e1 100 100 100000 1 24"/>
    <e v="#N/A"/>
    <e v="#N/A"/>
    <e v="#N/A"/>
    <e v="#N/A"/>
    <x v="1"/>
  </r>
  <r>
    <x v="1"/>
    <x v="2"/>
    <n v="100"/>
    <x v="1"/>
    <x v="24"/>
    <n v="1"/>
    <n v="1.229768"/>
    <n v="4.7287999999999997E-2"/>
    <n v="0.92537100000000005"/>
    <n v="3.8557000000000001E-2"/>
    <s v="6"/>
    <s v="scale_mpi_epyc_job_12129.out "/>
    <s v="scale_mpi_epyc_epyc006_2023-06-13_02-01-02.csv "/>
    <s v="e1 100 100 100000 1 25"/>
    <e v="#N/A"/>
    <e v="#N/A"/>
    <e v="#N/A"/>
    <e v="#N/A"/>
    <x v="1"/>
  </r>
  <r>
    <x v="1"/>
    <x v="2"/>
    <n v="100"/>
    <x v="1"/>
    <x v="25"/>
    <n v="1"/>
    <n v="1.266575"/>
    <n v="4.9525E-2"/>
    <n v="0.85651500000000003"/>
    <n v="3.4261E-2"/>
    <s v="6"/>
    <s v="scale_mpi_epyc_job_12129.out "/>
    <s v="scale_mpi_epyc_epyc006_2023-06-13_02-01-02.csv "/>
    <s v="e1 100 100 100000 1 26"/>
    <e v="#N/A"/>
    <e v="#N/A"/>
    <e v="#N/A"/>
    <e v="#N/A"/>
    <x v="1"/>
  </r>
  <r>
    <x v="1"/>
    <x v="2"/>
    <n v="100"/>
    <x v="1"/>
    <x v="26"/>
    <n v="1"/>
    <n v="1.261571"/>
    <n v="5.1024E-2"/>
    <n v="1.0806830000000001"/>
    <n v="4.1564999999999998E-2"/>
    <s v="6"/>
    <s v="scale_mpi_epyc_job_12129.out "/>
    <s v="scale_mpi_epyc_epyc006_2023-06-13_02-01-02.csv "/>
    <s v="e1 100 100 100000 1 27"/>
    <e v="#N/A"/>
    <e v="#N/A"/>
    <e v="#N/A"/>
    <e v="#N/A"/>
    <x v="1"/>
  </r>
  <r>
    <x v="1"/>
    <x v="2"/>
    <n v="100"/>
    <x v="1"/>
    <x v="27"/>
    <n v="1"/>
    <n v="1.30646"/>
    <n v="5.4369000000000001E-2"/>
    <n v="0.93819300000000005"/>
    <n v="3.4748000000000001E-2"/>
    <s v="6"/>
    <s v="scale_mpi_epyc_job_12129.out "/>
    <s v="scale_mpi_epyc_epyc006_2023-06-13_02-01-02.csv "/>
    <s v="e1 100 100 100000 1 28"/>
    <e v="#N/A"/>
    <e v="#N/A"/>
    <e v="#N/A"/>
    <e v="#N/A"/>
    <x v="1"/>
  </r>
  <r>
    <x v="1"/>
    <x v="2"/>
    <n v="100"/>
    <x v="1"/>
    <x v="28"/>
    <n v="1"/>
    <n v="1.3064089999999999"/>
    <n v="5.3751E-2"/>
    <n v="1.2204950000000001"/>
    <n v="4.3589000000000003E-2"/>
    <s v="6"/>
    <s v="scale_mpi_epyc_job_12129.out "/>
    <s v="scale_mpi_epyc_epyc006_2023-06-13_02-01-02.csv "/>
    <s v="e1 100 100 100000 1 29"/>
    <e v="#N/A"/>
    <e v="#N/A"/>
    <e v="#N/A"/>
    <e v="#N/A"/>
    <x v="1"/>
  </r>
  <r>
    <x v="1"/>
    <x v="2"/>
    <n v="100"/>
    <x v="1"/>
    <x v="29"/>
    <n v="1"/>
    <n v="1.2587710000000001"/>
    <n v="5.0831000000000001E-2"/>
    <n v="1.222628"/>
    <n v="4.2160000000000003E-2"/>
    <s v="6"/>
    <s v="scale_mpi_epyc_job_12129.out "/>
    <s v="scale_mpi_epyc_epyc006_2023-06-13_02-01-02.csv "/>
    <s v="e1 100 100 100000 1 30"/>
    <e v="#N/A"/>
    <e v="#N/A"/>
    <e v="#N/A"/>
    <e v="#N/A"/>
    <x v="1"/>
  </r>
  <r>
    <x v="1"/>
    <x v="2"/>
    <n v="100"/>
    <x v="1"/>
    <x v="30"/>
    <n v="1"/>
    <n v="1.301034"/>
    <n v="3.882E-2"/>
    <n v="0.99612900000000004"/>
    <n v="3.3203999999999997E-2"/>
    <s v="6"/>
    <s v="scale_mpi_epyc_job_12129.out "/>
    <s v="scale_mpi_epyc_epyc006_2023-06-13_02-01-02.csv "/>
    <s v="e1 100 100 100000 1 31"/>
    <e v="#N/A"/>
    <e v="#N/A"/>
    <e v="#N/A"/>
    <e v="#N/A"/>
    <x v="1"/>
  </r>
  <r>
    <x v="1"/>
    <x v="2"/>
    <n v="100"/>
    <x v="1"/>
    <x v="31"/>
    <n v="1"/>
    <n v="1.3300670000000001"/>
    <n v="0.106919"/>
    <n v="2.671719"/>
    <n v="8.6183999999999997E-2"/>
    <s v="6"/>
    <s v="scale_mpi_epyc_job_12129.out "/>
    <s v="scale_mpi_epyc_epyc006_2023-06-13_02-01-02.csv "/>
    <s v="e1 100 100 100000 1 32"/>
    <e v="#N/A"/>
    <e v="#N/A"/>
    <e v="#N/A"/>
    <e v="#N/A"/>
    <x v="1"/>
  </r>
  <r>
    <x v="1"/>
    <x v="2"/>
    <n v="100"/>
    <x v="1"/>
    <x v="32"/>
    <n v="1"/>
    <n v="1.405168"/>
    <n v="6.2950999999999993E-2"/>
    <n v="1.4282170000000001"/>
    <n v="4.4631999999999998E-2"/>
    <s v="6"/>
    <s v="scale_mpi_epyc_job_12129.out "/>
    <s v="scale_mpi_epyc_epyc006_2023-06-13_02-01-02.csv "/>
    <s v="e1 100 100 100000 1 33"/>
    <e v="#N/A"/>
    <e v="#N/A"/>
    <e v="#N/A"/>
    <e v="#N/A"/>
    <x v="1"/>
  </r>
  <r>
    <x v="1"/>
    <x v="2"/>
    <n v="100"/>
    <x v="1"/>
    <x v="33"/>
    <n v="1"/>
    <n v="1.3141560000000001"/>
    <n v="5.7090000000000002E-2"/>
    <n v="1.5903339999999999"/>
    <n v="4.8191999999999999E-2"/>
    <s v="6"/>
    <s v="scale_mpi_epyc_job_12129.out "/>
    <s v="scale_mpi_epyc_epyc006_2023-06-13_02-01-02.csv "/>
    <s v="e1 100 100 100000 1 34"/>
    <e v="#N/A"/>
    <e v="#N/A"/>
    <e v="#N/A"/>
    <e v="#N/A"/>
    <x v="1"/>
  </r>
  <r>
    <x v="1"/>
    <x v="2"/>
    <n v="100"/>
    <x v="1"/>
    <x v="34"/>
    <n v="1"/>
    <n v="1.438396"/>
    <n v="6.4793000000000003E-2"/>
    <n v="1.9176439999999999"/>
    <n v="5.6401E-2"/>
    <s v="6"/>
    <s v="scale_mpi_epyc_job_12129.out "/>
    <s v="scale_mpi_epyc_epyc006_2023-06-13_02-01-02.csv "/>
    <s v="e1 100 100 100000 1 35"/>
    <e v="#N/A"/>
    <e v="#N/A"/>
    <e v="#N/A"/>
    <e v="#N/A"/>
    <x v="1"/>
  </r>
  <r>
    <x v="1"/>
    <x v="2"/>
    <n v="100"/>
    <x v="1"/>
    <x v="35"/>
    <n v="1"/>
    <n v="1.4402189999999999"/>
    <n v="6.0956000000000003E-2"/>
    <n v="1.3209090000000001"/>
    <n v="3.7740000000000003E-2"/>
    <s v="6"/>
    <s v="scale_mpi_epyc_job_12129.out "/>
    <s v="scale_mpi_epyc_epyc006_2023-06-13_02-01-02.csv "/>
    <s v="e1 100 100 100000 1 36"/>
    <e v="#N/A"/>
    <e v="#N/A"/>
    <e v="#N/A"/>
    <e v="#N/A"/>
    <x v="1"/>
  </r>
  <r>
    <x v="1"/>
    <x v="2"/>
    <n v="100"/>
    <x v="1"/>
    <x v="36"/>
    <n v="1"/>
    <n v="1.4780139999999999"/>
    <n v="6.4534999999999995E-2"/>
    <n v="1.667996"/>
    <n v="4.6332999999999999E-2"/>
    <s v="6"/>
    <s v="scale_mpi_epyc_job_12129.out "/>
    <s v="scale_mpi_epyc_epyc006_2023-06-13_02-01-02.csv "/>
    <s v="e1 100 100 100000 1 37"/>
    <e v="#N/A"/>
    <e v="#N/A"/>
    <e v="#N/A"/>
    <e v="#N/A"/>
    <x v="1"/>
  </r>
  <r>
    <x v="1"/>
    <x v="2"/>
    <n v="100"/>
    <x v="1"/>
    <x v="37"/>
    <n v="1"/>
    <n v="1.5030129999999999"/>
    <n v="4.9549000000000003E-2"/>
    <n v="1.357742"/>
    <n v="3.6695999999999999E-2"/>
    <s v="6"/>
    <s v="scale_mpi_epyc_job_12129.out "/>
    <s v="scale_mpi_epyc_epyc006_2023-06-13_02-01-02.csv "/>
    <s v="e1 100 100 100000 1 38"/>
    <e v="#N/A"/>
    <e v="#N/A"/>
    <e v="#N/A"/>
    <e v="#N/A"/>
    <x v="1"/>
  </r>
  <r>
    <x v="1"/>
    <x v="2"/>
    <n v="100"/>
    <x v="1"/>
    <x v="38"/>
    <n v="1"/>
    <n v="1.3947860000000001"/>
    <n v="6.2747999999999998E-2"/>
    <n v="1.7661960000000001"/>
    <n v="4.6478999999999999E-2"/>
    <s v="6"/>
    <s v="scale_mpi_epyc_job_12129.out "/>
    <s v="scale_mpi_epyc_epyc006_2023-06-13_02-01-02.csv "/>
    <s v="e1 100 100 100000 1 39"/>
    <e v="#N/A"/>
    <e v="#N/A"/>
    <e v="#N/A"/>
    <e v="#N/A"/>
    <x v="1"/>
  </r>
  <r>
    <x v="1"/>
    <x v="2"/>
    <n v="100"/>
    <x v="1"/>
    <x v="39"/>
    <n v="1"/>
    <n v="1.4078310000000001"/>
    <n v="7.6506000000000005E-2"/>
    <n v="2.1676730000000002"/>
    <n v="5.5580999999999998E-2"/>
    <s v="6"/>
    <s v="scale_mpi_epyc_job_12129.out "/>
    <s v="scale_mpi_epyc_epyc006_2023-06-13_02-01-02.csv "/>
    <s v="e1 100 100 100000 1 40"/>
    <e v="#N/A"/>
    <e v="#N/A"/>
    <e v="#N/A"/>
    <e v="#N/A"/>
    <x v="1"/>
  </r>
  <r>
    <x v="1"/>
    <x v="2"/>
    <n v="100"/>
    <x v="1"/>
    <x v="40"/>
    <n v="1"/>
    <n v="1.392773"/>
    <n v="4.5149000000000002E-2"/>
    <n v="1.6051310000000001"/>
    <n v="4.0127999999999997E-2"/>
    <s v="6"/>
    <s v="scale_mpi_epyc_job_12129.out "/>
    <s v="scale_mpi_epyc_epyc006_2023-06-13_02-01-02.csv "/>
    <s v="e1 100 100 100000 1 41"/>
    <e v="#N/A"/>
    <e v="#N/A"/>
    <e v="#N/A"/>
    <e v="#N/A"/>
    <x v="1"/>
  </r>
  <r>
    <x v="1"/>
    <x v="2"/>
    <n v="100"/>
    <x v="1"/>
    <x v="41"/>
    <n v="1"/>
    <n v="1.461047"/>
    <n v="6.9360000000000005E-2"/>
    <n v="1.7102759999999999"/>
    <n v="4.1714000000000001E-2"/>
    <s v="6"/>
    <s v="scale_mpi_epyc_job_12129.out "/>
    <s v="scale_mpi_epyc_epyc006_2023-06-13_02-01-02.csv "/>
    <s v="e1 100 100 100000 1 42"/>
    <e v="#N/A"/>
    <e v="#N/A"/>
    <e v="#N/A"/>
    <e v="#N/A"/>
    <x v="1"/>
  </r>
  <r>
    <x v="1"/>
    <x v="2"/>
    <n v="100"/>
    <x v="1"/>
    <x v="42"/>
    <n v="1"/>
    <n v="1.4278230000000001"/>
    <n v="5.6136999999999999E-2"/>
    <n v="1.7595320000000001"/>
    <n v="4.1894000000000001E-2"/>
    <s v="6"/>
    <s v="scale_mpi_epyc_job_12129.out "/>
    <s v="scale_mpi_epyc_epyc006_2023-06-13_02-01-02.csv "/>
    <s v="e1 100 100 100000 1 43"/>
    <e v="#N/A"/>
    <e v="#N/A"/>
    <e v="#N/A"/>
    <e v="#N/A"/>
    <x v="1"/>
  </r>
  <r>
    <x v="1"/>
    <x v="2"/>
    <n v="100"/>
    <x v="1"/>
    <x v="43"/>
    <n v="1"/>
    <n v="1.4380839999999999"/>
    <n v="6.7044999999999993E-2"/>
    <n v="1.893648"/>
    <n v="4.4038000000000001E-2"/>
    <s v="6"/>
    <s v="scale_mpi_epyc_job_12129.out "/>
    <s v="scale_mpi_epyc_epyc006_2023-06-13_02-01-02.csv "/>
    <s v="e1 100 100 100000 1 44"/>
    <e v="#N/A"/>
    <e v="#N/A"/>
    <e v="#N/A"/>
    <e v="#N/A"/>
    <x v="1"/>
  </r>
  <r>
    <x v="1"/>
    <x v="2"/>
    <n v="100"/>
    <x v="1"/>
    <x v="44"/>
    <n v="1"/>
    <n v="1.459989"/>
    <n v="6.3875000000000001E-2"/>
    <n v="1.7734490000000001"/>
    <n v="4.0306000000000002E-2"/>
    <s v="6"/>
    <s v="scale_mpi_epyc_job_12129.out "/>
    <s v="scale_mpi_epyc_epyc006_2023-06-13_02-01-02.csv "/>
    <s v="e1 100 100 100000 1 45"/>
    <e v="#N/A"/>
    <e v="#N/A"/>
    <e v="#N/A"/>
    <e v="#N/A"/>
    <x v="1"/>
  </r>
  <r>
    <x v="1"/>
    <x v="2"/>
    <n v="100"/>
    <x v="1"/>
    <x v="45"/>
    <n v="1"/>
    <n v="1.5305880000000001"/>
    <n v="6.0953E-2"/>
    <n v="2.3584900000000002"/>
    <n v="5.2410999999999999E-2"/>
    <s v="6"/>
    <s v="scale_mpi_epyc_job_12129.out "/>
    <s v="scale_mpi_epyc_epyc006_2023-06-13_02-01-02.csv "/>
    <s v="e1 100 100 100000 1 46"/>
    <e v="#N/A"/>
    <e v="#N/A"/>
    <e v="#N/A"/>
    <e v="#N/A"/>
    <x v="1"/>
  </r>
  <r>
    <x v="1"/>
    <x v="2"/>
    <n v="100"/>
    <x v="1"/>
    <x v="46"/>
    <n v="1"/>
    <n v="1.652914"/>
    <n v="6.9038000000000002E-2"/>
    <n v="2.6591079999999998"/>
    <n v="5.7806999999999997E-2"/>
    <s v="6"/>
    <s v="scale_mpi_epyc_job_12129.out "/>
    <s v="scale_mpi_epyc_epyc006_2023-06-13_02-01-02.csv "/>
    <s v="e1 100 100 100000 1 47"/>
    <e v="#N/A"/>
    <e v="#N/A"/>
    <e v="#N/A"/>
    <e v="#N/A"/>
    <x v="1"/>
  </r>
  <r>
    <x v="1"/>
    <x v="2"/>
    <n v="100"/>
    <x v="1"/>
    <x v="47"/>
    <n v="1"/>
    <n v="1.556384"/>
    <n v="8.4112000000000006E-2"/>
    <n v="1.9882649999999999"/>
    <n v="4.2304000000000001E-2"/>
    <s v="6"/>
    <s v="scale_mpi_epyc_job_12129.out "/>
    <s v="scale_mpi_epyc_epyc006_2023-06-13_02-01-02.csv "/>
    <s v="e1 100 100 100000 1 48"/>
    <e v="#N/A"/>
    <e v="#N/A"/>
    <e v="#N/A"/>
    <e v="#N/A"/>
    <x v="1"/>
  </r>
  <r>
    <x v="1"/>
    <x v="2"/>
    <n v="100"/>
    <x v="1"/>
    <x v="48"/>
    <n v="1"/>
    <n v="1.5420529999999999"/>
    <n v="7.4376999999999999E-2"/>
    <n v="2.4999920000000002"/>
    <n v="5.2082999999999997E-2"/>
    <s v="6"/>
    <s v="scale_mpi_epyc_job_12129.out "/>
    <s v="scale_mpi_epyc_epyc006_2023-06-13_02-01-02.csv "/>
    <s v="e1 100 100 100000 1 49"/>
    <e v="#N/A"/>
    <e v="#N/A"/>
    <e v="#N/A"/>
    <e v="#N/A"/>
    <x v="1"/>
  </r>
  <r>
    <x v="1"/>
    <x v="2"/>
    <n v="100"/>
    <x v="1"/>
    <x v="49"/>
    <n v="1"/>
    <n v="1.530027"/>
    <n v="6.1670999999999997E-2"/>
    <n v="2.2611539999999999"/>
    <n v="4.6146E-2"/>
    <s v="6"/>
    <s v="scale_mpi_epyc_job_12129.out "/>
    <s v="scale_mpi_epyc_epyc006_2023-06-13_02-01-02.csv "/>
    <s v="e1 100 100 100000 1 50"/>
    <e v="#N/A"/>
    <e v="#N/A"/>
    <e v="#N/A"/>
    <e v="#N/A"/>
    <x v="1"/>
  </r>
  <r>
    <x v="1"/>
    <x v="2"/>
    <n v="100"/>
    <x v="1"/>
    <x v="50"/>
    <n v="1"/>
    <n v="1.7646869999999999"/>
    <n v="4.9952000000000003E-2"/>
    <n v="2.1258110000000001"/>
    <n v="4.2515999999999998E-2"/>
    <s v="6"/>
    <s v="scale_mpi_epyc_job_12129.out "/>
    <s v="scale_mpi_epyc_epyc006_2023-06-13_02-01-02.csv "/>
    <s v="e1 100 100 100000 1 51"/>
    <e v="#N/A"/>
    <e v="#N/A"/>
    <e v="#N/A"/>
    <e v="#N/A"/>
    <x v="1"/>
  </r>
  <r>
    <x v="1"/>
    <x v="2"/>
    <n v="100"/>
    <x v="1"/>
    <x v="51"/>
    <n v="1"/>
    <n v="1.6209100000000001"/>
    <n v="0.120642"/>
    <n v="2.8679299999999999"/>
    <n v="5.6233999999999999E-2"/>
    <s v="6"/>
    <s v="scale_mpi_epyc_job_12129.out "/>
    <s v="scale_mpi_epyc_epyc006_2023-06-13_02-01-02.csv "/>
    <s v="e1 100 100 100000 1 52"/>
    <e v="#N/A"/>
    <e v="#N/A"/>
    <e v="#N/A"/>
    <e v="#N/A"/>
    <x v="1"/>
  </r>
  <r>
    <x v="1"/>
    <x v="2"/>
    <n v="100"/>
    <x v="1"/>
    <x v="52"/>
    <n v="1"/>
    <n v="1.7165170000000001"/>
    <n v="7.4093999999999993E-2"/>
    <n v="2.8100800000000001"/>
    <n v="5.4039999999999998E-2"/>
    <s v="6"/>
    <s v="scale_mpi_epyc_job_12129.out "/>
    <s v="scale_mpi_epyc_epyc006_2023-06-13_02-01-02.csv "/>
    <s v="e1 100 100 100000 1 53"/>
    <e v="#N/A"/>
    <e v="#N/A"/>
    <e v="#N/A"/>
    <e v="#N/A"/>
    <x v="1"/>
  </r>
  <r>
    <x v="1"/>
    <x v="2"/>
    <n v="100"/>
    <x v="1"/>
    <x v="53"/>
    <n v="1"/>
    <n v="1.6405700000000001"/>
    <n v="9.9778000000000006E-2"/>
    <n v="3.4400249999999999"/>
    <n v="6.4906000000000005E-2"/>
    <s v="6"/>
    <s v="scale_mpi_epyc_job_12129.out "/>
    <s v="scale_mpi_epyc_epyc006_2023-06-13_02-01-02.csv "/>
    <s v="e1 100 100 100000 1 54"/>
    <e v="#N/A"/>
    <e v="#N/A"/>
    <e v="#N/A"/>
    <e v="#N/A"/>
    <x v="1"/>
  </r>
  <r>
    <x v="1"/>
    <x v="2"/>
    <n v="100"/>
    <x v="1"/>
    <x v="54"/>
    <n v="1"/>
    <n v="1.8342670000000001"/>
    <n v="5.5999E-2"/>
    <n v="2.5058790000000002"/>
    <n v="4.6405000000000002E-2"/>
    <s v="6"/>
    <s v="scale_mpi_epyc_job_12129.out "/>
    <s v="scale_mpi_epyc_epyc006_2023-06-13_02-01-02.csv "/>
    <s v="e1 100 100 100000 1 55"/>
    <e v="#N/A"/>
    <e v="#N/A"/>
    <e v="#N/A"/>
    <e v="#N/A"/>
    <x v="1"/>
  </r>
  <r>
    <x v="1"/>
    <x v="2"/>
    <n v="100"/>
    <x v="1"/>
    <x v="55"/>
    <n v="1"/>
    <n v="1.725303"/>
    <n v="0.134101"/>
    <n v="3.2808999999999999"/>
    <n v="5.9652999999999998E-2"/>
    <s v="6"/>
    <s v="scale_mpi_epyc_job_12129.out "/>
    <s v="scale_mpi_epyc_epyc006_2023-06-13_02-01-02.csv "/>
    <s v="e1 100 100 100000 1 56"/>
    <e v="#N/A"/>
    <e v="#N/A"/>
    <e v="#N/A"/>
    <e v="#N/A"/>
    <x v="1"/>
  </r>
  <r>
    <x v="1"/>
    <x v="2"/>
    <n v="100"/>
    <x v="1"/>
    <x v="56"/>
    <n v="1"/>
    <n v="1.9395910000000001"/>
    <n v="9.4625000000000001E-2"/>
    <n v="3.246842"/>
    <n v="5.7979000000000003E-2"/>
    <s v="6"/>
    <s v="scale_mpi_epyc_job_12129.out "/>
    <s v="scale_mpi_epyc_epyc006_2023-06-13_02-01-02.csv "/>
    <s v="e1 100 100 100000 1 57"/>
    <e v="#N/A"/>
    <e v="#N/A"/>
    <e v="#N/A"/>
    <e v="#N/A"/>
    <x v="1"/>
  </r>
  <r>
    <x v="1"/>
    <x v="2"/>
    <n v="100"/>
    <x v="1"/>
    <x v="57"/>
    <n v="1"/>
    <n v="1.3392679999999999"/>
    <n v="7.3008000000000003E-2"/>
    <n v="3.7376830000000001"/>
    <n v="6.5573000000000006E-2"/>
    <s v="6"/>
    <s v="scale_mpi_epyc_job_12129.out "/>
    <s v="scale_mpi_epyc_epyc006_2023-06-13_02-01-02.csv "/>
    <s v="e1 100 100 100000 1 58"/>
    <e v="#N/A"/>
    <e v="#N/A"/>
    <e v="#N/A"/>
    <e v="#N/A"/>
    <x v="1"/>
  </r>
  <r>
    <x v="1"/>
    <x v="2"/>
    <n v="100"/>
    <x v="1"/>
    <x v="58"/>
    <n v="1"/>
    <n v="1.288783"/>
    <n v="6.2149999999999997E-2"/>
    <n v="3.161619"/>
    <n v="5.4510999999999997E-2"/>
    <s v="6"/>
    <s v="scale_mpi_epyc_job_12129.out "/>
    <s v="scale_mpi_epyc_epyc006_2023-06-13_02-01-02.csv "/>
    <s v="e1 100 100 100000 1 59"/>
    <e v="#N/A"/>
    <e v="#N/A"/>
    <e v="#N/A"/>
    <e v="#N/A"/>
    <x v="1"/>
  </r>
  <r>
    <x v="1"/>
    <x v="2"/>
    <n v="100"/>
    <x v="1"/>
    <x v="59"/>
    <n v="1"/>
    <n v="1.1545080000000001"/>
    <n v="5.8285999999999998E-2"/>
    <n v="3.007056"/>
    <n v="5.0966999999999998E-2"/>
    <s v="6"/>
    <s v="scale_mpi_epyc_job_12129.out "/>
    <s v="scale_mpi_epyc_epyc006_2023-06-13_02-01-02.csv "/>
    <s v="e1 100 100 100000 1 60"/>
    <e v="#N/A"/>
    <e v="#N/A"/>
    <e v="#N/A"/>
    <e v="#N/A"/>
    <x v="1"/>
  </r>
  <r>
    <x v="1"/>
    <x v="2"/>
    <n v="100"/>
    <x v="1"/>
    <x v="60"/>
    <n v="1"/>
    <n v="1.2062980000000001"/>
    <n v="6.3024999999999998E-2"/>
    <n v="3.2770760000000001"/>
    <n v="5.4618E-2"/>
    <s v="6"/>
    <s v="scale_mpi_epyc_job_12129.out "/>
    <s v="scale_mpi_epyc_epyc006_2023-06-13_02-01-02.csv "/>
    <s v="e1 100 100 100000 1 61"/>
    <e v="#N/A"/>
    <e v="#N/A"/>
    <e v="#N/A"/>
    <e v="#N/A"/>
    <x v="1"/>
  </r>
  <r>
    <x v="1"/>
    <x v="2"/>
    <n v="100"/>
    <x v="1"/>
    <x v="61"/>
    <n v="1"/>
    <n v="1.3129040000000001"/>
    <n v="7.4715000000000004E-2"/>
    <n v="3.9715910000000001"/>
    <n v="6.5107999999999999E-2"/>
    <s v="6"/>
    <s v="scale_mpi_epyc_job_12129.out "/>
    <s v="scale_mpi_epyc_epyc006_2023-06-13_02-01-02.csv "/>
    <s v="e1 100 100 100000 1 62"/>
    <e v="#N/A"/>
    <e v="#N/A"/>
    <e v="#N/A"/>
    <e v="#N/A"/>
    <x v="1"/>
  </r>
  <r>
    <x v="1"/>
    <x v="2"/>
    <n v="100"/>
    <x v="1"/>
    <x v="62"/>
    <n v="1"/>
    <n v="1.360895"/>
    <n v="6.4788999999999999E-2"/>
    <n v="3.401033"/>
    <n v="5.4855000000000001E-2"/>
    <s v="6"/>
    <s v="scale_mpi_epyc_job_12129.out "/>
    <s v="scale_mpi_epyc_epyc006_2023-06-13_02-01-02.csv "/>
    <s v="e1 100 100 100000 1 63"/>
    <e v="#N/A"/>
    <e v="#N/A"/>
    <e v="#N/A"/>
    <e v="#N/A"/>
    <x v="1"/>
  </r>
  <r>
    <x v="1"/>
    <x v="2"/>
    <n v="100"/>
    <x v="1"/>
    <x v="63"/>
    <n v="1"/>
    <n v="1.3052630000000001"/>
    <n v="6.7903000000000005E-2"/>
    <n v="3.720256"/>
    <n v="5.9052E-2"/>
    <s v="6"/>
    <s v="scale_mpi_epyc_job_12129.out "/>
    <s v="scale_mpi_epyc_epyc006_2023-06-13_02-01-02.csv "/>
    <s v="e1 100 100 100000 1 64"/>
    <e v="#N/A"/>
    <e v="#N/A"/>
    <e v="#N/A"/>
    <e v="#N/A"/>
    <x v="1"/>
  </r>
  <r>
    <x v="1"/>
    <x v="0"/>
    <n v="100"/>
    <x v="1"/>
    <x v="0"/>
    <n v="1"/>
    <n v="186.509231"/>
    <n v="0.339171"/>
    <n v="0"/>
    <n v="0"/>
    <s v="6"/>
    <s v="scale_mpi_epyc_job_12129.out "/>
    <s v="scale_mpi_epyc_epyc006_2023-06-13_02-01-02.csv "/>
    <s v="e1 10000 100 100000 1 1"/>
    <n v="186.70297818181817"/>
    <n v="0.45532179517951776"/>
    <n v="185.79233459145914"/>
    <n v="187.6136217721772"/>
    <x v="2"/>
  </r>
  <r>
    <x v="1"/>
    <x v="0"/>
    <n v="100"/>
    <x v="1"/>
    <x v="1"/>
    <n v="1"/>
    <n v="95.967563999999996"/>
    <n v="3.5040010000000001"/>
    <n v="0.23841699999999999"/>
    <n v="0.23841699999999999"/>
    <s v="6"/>
    <s v="scale_mpi_epyc_job_12129.out "/>
    <s v="scale_mpi_epyc_epyc006_2023-06-13_02-01-02.csv "/>
    <s v="e1 10000 100 100000 1 2"/>
    <n v="93.358230181818186"/>
    <n v="1.2779314658038963"/>
    <n v="90.802367250210395"/>
    <n v="95.914093113425977"/>
    <x v="0"/>
  </r>
  <r>
    <x v="1"/>
    <x v="0"/>
    <n v="100"/>
    <x v="1"/>
    <x v="2"/>
    <n v="1"/>
    <n v="61.792701999999998"/>
    <n v="0.71553199999999995"/>
    <n v="0.86666600000000005"/>
    <n v="0.43333300000000002"/>
    <s v="6"/>
    <s v="scale_mpi_epyc_job_12129.out "/>
    <s v="scale_mpi_epyc_epyc006_2023-06-13_02-01-02.csv "/>
    <s v="e1 10000 100 100000 1 3"/>
    <n v="61.60287390909091"/>
    <n v="0.58566605859746601"/>
    <n v="60.431541791895981"/>
    <n v="62.774206026285839"/>
    <x v="2"/>
  </r>
  <r>
    <x v="1"/>
    <x v="0"/>
    <n v="100"/>
    <x v="1"/>
    <x v="3"/>
    <n v="1"/>
    <n v="49.399473999999998"/>
    <n v="3.4633310000000002"/>
    <n v="0.46304200000000001"/>
    <n v="0.15434700000000001"/>
    <s v="6"/>
    <s v="scale_mpi_epyc_job_12129.out "/>
    <s v="scale_mpi_epyc_epyc006_2023-06-13_02-01-02.csv "/>
    <s v="e1 10000 100 100000 1 4"/>
    <n v="47.764747636363637"/>
    <n v="3.3791517289707906"/>
    <n v="41.006444178422058"/>
    <n v="54.523051094305217"/>
    <x v="2"/>
  </r>
  <r>
    <x v="1"/>
    <x v="0"/>
    <n v="100"/>
    <x v="1"/>
    <x v="4"/>
    <n v="1"/>
    <n v="38.071086999999999"/>
    <n v="1.2021539999999999"/>
    <n v="0.88110299999999997"/>
    <n v="0.220276"/>
    <s v="6"/>
    <s v="scale_mpi_epyc_job_12129.out "/>
    <s v="scale_mpi_epyc_epyc006_2023-06-13_02-01-02.csv "/>
    <s v="e1 10000 100 100000 1 5"/>
    <n v="37.228402090909093"/>
    <n v="0.28987238845378277"/>
    <n v="36.648657314001525"/>
    <n v="37.80814686781666"/>
    <x v="0"/>
  </r>
  <r>
    <x v="1"/>
    <x v="0"/>
    <n v="100"/>
    <x v="1"/>
    <x v="5"/>
    <n v="1"/>
    <n v="31.207999999999998"/>
    <n v="0.40908899999999998"/>
    <n v="1.2834749999999999"/>
    <n v="0.25669500000000001"/>
    <s v="6"/>
    <s v="scale_mpi_epyc_job_12129.out "/>
    <s v="scale_mpi_epyc_epyc006_2023-06-13_02-01-02.csv "/>
    <s v="e1 10000 100 100000 1 6"/>
    <n v="31.10145390909091"/>
    <n v="0.31760202715984842"/>
    <n v="30.466249854771213"/>
    <n v="31.736657963410607"/>
    <x v="2"/>
  </r>
  <r>
    <x v="1"/>
    <x v="0"/>
    <n v="100"/>
    <x v="1"/>
    <x v="6"/>
    <n v="1"/>
    <n v="27.744358999999999"/>
    <n v="1.2253810000000001"/>
    <n v="0.65033700000000005"/>
    <n v="0.108389"/>
    <s v="6"/>
    <s v="scale_mpi_epyc_job_12129.out "/>
    <s v="scale_mpi_epyc_epyc006_2023-06-13_02-01-02.csv "/>
    <s v="e1 10000 100 100000 1 7"/>
    <n v="26.99956781818182"/>
    <n v="0.58991741324496838"/>
    <n v="25.819732991691883"/>
    <n v="28.179402644671757"/>
    <x v="2"/>
  </r>
  <r>
    <x v="1"/>
    <x v="0"/>
    <n v="100"/>
    <x v="1"/>
    <x v="7"/>
    <n v="1"/>
    <n v="23.686633"/>
    <n v="0.30399700000000002"/>
    <n v="1.2703549999999999"/>
    <n v="0.181479"/>
    <s v="6"/>
    <s v="scale_mpi_epyc_job_12129.out "/>
    <s v="scale_mpi_epyc_epyc006_2023-06-13_02-01-02.csv "/>
    <s v="e1 10000 100 100000 1 8"/>
    <n v="23.857052599999999"/>
    <n v="1.0042384641038213"/>
    <n v="21.848575671792357"/>
    <n v="25.865529528207642"/>
    <x v="2"/>
  </r>
  <r>
    <x v="1"/>
    <x v="0"/>
    <n v="100"/>
    <x v="1"/>
    <x v="8"/>
    <n v="1"/>
    <n v="21.135591999999999"/>
    <n v="0.39522600000000002"/>
    <n v="2.2736019999999999"/>
    <n v="0.28420000000000001"/>
    <s v="6"/>
    <s v="scale_mpi_epyc_job_12129.out "/>
    <s v="scale_mpi_epyc_epyc006_2023-06-13_02-01-02.csv "/>
    <s v="e1 10000 100 100000 1 9"/>
    <n v="21.046355900000002"/>
    <n v="0.42661476315995334"/>
    <n v="20.193126373680094"/>
    <n v="21.899585426319909"/>
    <x v="2"/>
  </r>
  <r>
    <x v="1"/>
    <x v="0"/>
    <n v="100"/>
    <x v="1"/>
    <x v="9"/>
    <n v="1"/>
    <n v="23.526077999999998"/>
    <n v="4.8318279999999998"/>
    <n v="1.283048"/>
    <n v="0.14256099999999999"/>
    <s v="6"/>
    <s v="scale_mpi_epyc_job_12129.out "/>
    <s v="scale_mpi_epyc_epyc006_2023-06-13_02-01-02.csv "/>
    <s v="e1 10000 100 100000 1 10"/>
    <n v="19.367362500000002"/>
    <n v="1.3987286580103699"/>
    <n v="16.569905183979262"/>
    <n v="22.164819816020742"/>
    <x v="0"/>
  </r>
  <r>
    <x v="1"/>
    <x v="0"/>
    <n v="100"/>
    <x v="1"/>
    <x v="10"/>
    <n v="1"/>
    <n v="17.462154999999999"/>
    <n v="0.46526200000000001"/>
    <n v="2.7292360000000002"/>
    <n v="0.272924"/>
    <s v="6"/>
    <s v="scale_mpi_epyc_job_12129.out "/>
    <s v="scale_mpi_epyc_epyc006_2023-06-13_02-01-02.csv "/>
    <s v="e1 10000 100 100000 1 11"/>
    <n v="17.3222205"/>
    <n v="0.19925598916133511"/>
    <n v="16.92370852167733"/>
    <n v="17.72073247832267"/>
    <x v="2"/>
  </r>
  <r>
    <x v="1"/>
    <x v="0"/>
    <n v="100"/>
    <x v="1"/>
    <x v="11"/>
    <n v="1"/>
    <n v="16.126536999999999"/>
    <n v="0.47741899999999998"/>
    <n v="1.6354569999999999"/>
    <n v="0.148678"/>
    <s v="6"/>
    <s v="scale_mpi_epyc_job_12129.out "/>
    <s v="scale_mpi_epyc_epyc006_2023-06-13_02-01-02.csv "/>
    <s v="e1 10000 100 100000 1 12"/>
    <n v="16.0317729"/>
    <n v="0.49322697109571573"/>
    <n v="15.045318957808568"/>
    <n v="17.018226842191432"/>
    <x v="2"/>
  </r>
  <r>
    <x v="1"/>
    <x v="0"/>
    <n v="100"/>
    <x v="1"/>
    <x v="12"/>
    <n v="1"/>
    <n v="14.767898000000001"/>
    <n v="0.200159"/>
    <n v="1.1748799999999999"/>
    <n v="9.7906999999999994E-2"/>
    <s v="6"/>
    <s v="scale_mpi_epyc_job_12129.out "/>
    <s v="scale_mpi_epyc_epyc006_2023-06-13_02-01-02.csv "/>
    <s v="e1 10000 100 100000 1 13"/>
    <n v="17.419607899999995"/>
    <n v="7.9460726350215278"/>
    <n v="1.5274626299569398"/>
    <n v="33.311753170043048"/>
    <x v="2"/>
  </r>
  <r>
    <x v="1"/>
    <x v="0"/>
    <n v="100"/>
    <x v="1"/>
    <x v="13"/>
    <n v="1"/>
    <n v="13.845584000000001"/>
    <n v="0.28633799999999998"/>
    <n v="1.969241"/>
    <n v="0.15148"/>
    <s v="6"/>
    <s v="scale_mpi_epyc_job_12129.out "/>
    <s v="scale_mpi_epyc_epyc006_2023-06-13_02-01-02.csv "/>
    <s v="e1 10000 100 100000 1 14"/>
    <n v="13.811161200000001"/>
    <n v="0.14816777037706197"/>
    <n v="13.514825659245878"/>
    <n v="14.107496740754124"/>
    <x v="2"/>
  </r>
  <r>
    <x v="1"/>
    <x v="0"/>
    <n v="100"/>
    <x v="1"/>
    <x v="14"/>
    <n v="1"/>
    <n v="12.859443000000001"/>
    <n v="0.14038999999999999"/>
    <n v="0.56237999999999999"/>
    <n v="4.0169999999999997E-2"/>
    <s v="6"/>
    <s v="scale_mpi_epyc_job_12129.out "/>
    <s v="scale_mpi_epyc_epyc006_2023-06-13_02-01-02.csv "/>
    <s v="e1 10000 100 100000 1 15"/>
    <n v="13.084569800000001"/>
    <n v="0.42163983678132028"/>
    <n v="12.241290126437359"/>
    <n v="13.927849473562642"/>
    <x v="2"/>
  </r>
  <r>
    <x v="1"/>
    <x v="0"/>
    <n v="100"/>
    <x v="1"/>
    <x v="15"/>
    <n v="1"/>
    <n v="12.355874999999999"/>
    <n v="0.35073900000000002"/>
    <n v="3.290759"/>
    <n v="0.219384"/>
    <s v="6"/>
    <s v="scale_mpi_epyc_job_12129.out "/>
    <s v="scale_mpi_epyc_epyc006_2023-06-13_02-01-02.csv "/>
    <s v="e1 10000 100 100000 1 16"/>
    <n v="12.3827286"/>
    <n v="0.17102678362132523"/>
    <n v="12.040675032757349"/>
    <n v="12.724782167242651"/>
    <x v="2"/>
  </r>
  <r>
    <x v="1"/>
    <x v="0"/>
    <n v="100"/>
    <x v="1"/>
    <x v="16"/>
    <n v="1"/>
    <n v="11.937139"/>
    <n v="0.55968700000000005"/>
    <n v="3.3459750000000001"/>
    <n v="0.209123"/>
    <s v="6"/>
    <s v="scale_mpi_epyc_job_12129.out "/>
    <s v="scale_mpi_epyc_epyc006_2023-06-13_02-01-02.csv "/>
    <s v="e1 10000 100 100000 1 17"/>
    <n v="11.7457557"/>
    <n v="0.15584168416068192"/>
    <n v="11.434072331678637"/>
    <n v="12.057439068321363"/>
    <x v="2"/>
  </r>
  <r>
    <x v="1"/>
    <x v="0"/>
    <n v="100"/>
    <x v="1"/>
    <x v="17"/>
    <n v="1"/>
    <n v="11.203455"/>
    <n v="0.23264799999999999"/>
    <n v="2.1086689999999999"/>
    <n v="0.124039"/>
    <s v="6"/>
    <s v="scale_mpi_epyc_job_12129.out "/>
    <s v="scale_mpi_epyc_epyc006_2023-06-13_02-01-02.csv "/>
    <s v="e1 10000 100 100000 1 18"/>
    <n v="11.1533949"/>
    <n v="0.1108857938126307"/>
    <n v="10.931623312374739"/>
    <n v="11.375166487625261"/>
    <x v="2"/>
  </r>
  <r>
    <x v="1"/>
    <x v="0"/>
    <n v="100"/>
    <x v="1"/>
    <x v="18"/>
    <n v="1"/>
    <n v="10.848687999999999"/>
    <n v="0.43574099999999999"/>
    <n v="2.0081899999999999"/>
    <n v="0.111566"/>
    <s v="6"/>
    <s v="scale_mpi_epyc_job_12129.out "/>
    <s v="scale_mpi_epyc_epyc006_2023-06-13_02-01-02.csv "/>
    <s v="e1 10000 100 100000 1 19"/>
    <n v="11.082065999999999"/>
    <n v="1.2805894741982884"/>
    <n v="8.5208870516034221"/>
    <n v="13.643244948396577"/>
    <x v="2"/>
  </r>
  <r>
    <x v="1"/>
    <x v="0"/>
    <n v="100"/>
    <x v="1"/>
    <x v="19"/>
    <n v="1"/>
    <n v="16.560448999999998"/>
    <n v="6.5517190000000003"/>
    <n v="38.252141999999999"/>
    <n v="2.013271"/>
    <s v="6"/>
    <s v="scale_mpi_epyc_job_12129.out "/>
    <s v="scale_mpi_epyc_epyc006_2023-06-13_02-01-02.csv "/>
    <s v="e1 10000 100 100000 1 20"/>
    <n v="10.817027444444442"/>
    <n v="2.0326970579339143"/>
    <n v="6.751633328576613"/>
    <n v="14.88242156031227"/>
    <x v="0"/>
  </r>
  <r>
    <x v="1"/>
    <x v="0"/>
    <n v="100"/>
    <x v="1"/>
    <x v="20"/>
    <n v="1"/>
    <n v="19.118238000000002"/>
    <n v="9.651878"/>
    <n v="4.4197559999999996"/>
    <n v="0.22098799999999999"/>
    <s v="6"/>
    <s v="scale_mpi_epyc_job_12129.out "/>
    <s v="scale_mpi_epyc_epyc006_2023-06-13_02-01-02.csv "/>
    <s v="e1 10000 100 100000 1 21"/>
    <n v="10.752239777777779"/>
    <n v="2.962358015434468"/>
    <n v="4.8275237469088434"/>
    <n v="16.676955808646717"/>
    <x v="0"/>
  </r>
  <r>
    <x v="1"/>
    <x v="0"/>
    <n v="100"/>
    <x v="1"/>
    <x v="21"/>
    <n v="1"/>
    <n v="9.2339199999999995"/>
    <n v="0.12512200000000001"/>
    <n v="0.69420099999999996"/>
    <n v="3.3057000000000003E-2"/>
    <s v="6"/>
    <s v="scale_mpi_epyc_job_12129.out "/>
    <s v="scale_mpi_epyc_epyc006_2023-06-13_02-01-02.csv "/>
    <s v="e1 10000 100 100000 1 22"/>
    <n v="9.3728244444444435"/>
    <n v="0.15586539373956221"/>
    <n v="9.0610936569653191"/>
    <n v="9.6845552319235679"/>
    <x v="2"/>
  </r>
  <r>
    <x v="1"/>
    <x v="0"/>
    <n v="100"/>
    <x v="1"/>
    <x v="22"/>
    <n v="1"/>
    <n v="9.1085290000000008"/>
    <n v="0.40844200000000003"/>
    <n v="2.1287389999999999"/>
    <n v="9.6761E-2"/>
    <s v="6"/>
    <s v="scale_mpi_epyc_job_12129.out "/>
    <s v="scale_mpi_epyc_epyc006_2023-06-13_02-01-02.csv "/>
    <s v="e1 10000 100 100000 1 23"/>
    <n v="9.1605132222222228"/>
    <n v="0.30755567457431171"/>
    <n v="8.5454018730735992"/>
    <n v="9.7756245713708463"/>
    <x v="2"/>
  </r>
  <r>
    <x v="1"/>
    <x v="0"/>
    <n v="100"/>
    <x v="1"/>
    <x v="23"/>
    <n v="1"/>
    <n v="8.6380189999999999"/>
    <n v="0.24610499999999999"/>
    <n v="3.2295929999999999"/>
    <n v="0.14041699999999999"/>
    <s v="6"/>
    <s v="scale_mpi_epyc_job_12129.out "/>
    <s v="scale_mpi_epyc_epyc006_2023-06-13_02-01-02.csv "/>
    <s v="e1 10000 100 100000 1 24"/>
    <n v="8.9354818888888889"/>
    <n v="0.54736769623218984"/>
    <n v="7.8407464964245097"/>
    <n v="10.030217281353268"/>
    <x v="2"/>
  </r>
  <r>
    <x v="1"/>
    <x v="0"/>
    <n v="100"/>
    <x v="1"/>
    <x v="24"/>
    <n v="1"/>
    <n v="8.2363850000000003"/>
    <n v="0.13256399999999999"/>
    <n v="1.0009520000000001"/>
    <n v="4.1706E-2"/>
    <s v="6"/>
    <s v="scale_mpi_epyc_job_12129.out "/>
    <s v="scale_mpi_epyc_epyc006_2023-06-13_02-01-02.csv "/>
    <s v="e1 10000 100 100000 1 25"/>
    <n v="8.4959174444444443"/>
    <n v="0.19575456798989616"/>
    <n v="8.1044083084646523"/>
    <n v="8.8874265804242363"/>
    <x v="2"/>
  </r>
  <r>
    <x v="1"/>
    <x v="0"/>
    <n v="100"/>
    <x v="1"/>
    <x v="25"/>
    <n v="1"/>
    <n v="8.3310619999999993"/>
    <n v="0.44036199999999998"/>
    <n v="3.1227200000000002"/>
    <n v="0.12490900000000001"/>
    <s v="6"/>
    <s v="scale_mpi_epyc_job_12129.out "/>
    <s v="scale_mpi_epyc_epyc006_2023-06-13_02-01-02.csv "/>
    <s v="e1 10000 100 100000 1 26"/>
    <n v="8.3256656666666657"/>
    <n v="0.32159809416932755"/>
    <n v="7.6824694783280103"/>
    <n v="8.9688618550053203"/>
    <x v="2"/>
  </r>
  <r>
    <x v="1"/>
    <x v="0"/>
    <n v="100"/>
    <x v="1"/>
    <x v="26"/>
    <n v="1"/>
    <n v="7.9254110000000004"/>
    <n v="0.26106400000000002"/>
    <n v="3.8108919999999999"/>
    <n v="0.14657300000000001"/>
    <s v="6"/>
    <s v="scale_mpi_epyc_job_12129.out "/>
    <s v="scale_mpi_epyc_epyc006_2023-06-13_02-01-02.csv "/>
    <s v="e1 10000 100 100000 1 27"/>
    <n v="8.0086700000000022"/>
    <n v="0.14580840391409636"/>
    <n v="7.7170531921718091"/>
    <n v="8.3002868078281953"/>
    <x v="2"/>
  </r>
  <r>
    <x v="1"/>
    <x v="0"/>
    <n v="100"/>
    <x v="1"/>
    <x v="27"/>
    <n v="1"/>
    <n v="7.5798699999999997"/>
    <n v="0.15733800000000001"/>
    <n v="1.5530919999999999"/>
    <n v="5.7521999999999997E-2"/>
    <s v="6"/>
    <s v="scale_mpi_epyc_job_12129.out "/>
    <s v="scale_mpi_epyc_epyc006_2023-06-13_02-01-02.csv "/>
    <s v="e1 10000 100 100000 1 28"/>
    <n v="7.6902833333333342"/>
    <n v="0.11412169626709792"/>
    <n v="7.462039940799138"/>
    <n v="7.9185267258675305"/>
    <x v="2"/>
  </r>
  <r>
    <x v="1"/>
    <x v="0"/>
    <n v="100"/>
    <x v="1"/>
    <x v="28"/>
    <n v="1"/>
    <n v="17.713864000000001"/>
    <n v="10.557040000000001"/>
    <n v="58.085242999999998"/>
    <n v="2.0744729999999998"/>
    <s v="6"/>
    <s v="scale_mpi_epyc_job_12129.out "/>
    <s v="scale_mpi_epyc_epyc006_2023-06-13_02-01-02.csv "/>
    <s v="e1 10000 100 100000 1 29"/>
    <n v="8.5854953333333341"/>
    <n v="3.2284394313952327"/>
    <n v="2.1286164705428687"/>
    <n v="15.042374196123799"/>
    <x v="0"/>
  </r>
  <r>
    <x v="1"/>
    <x v="0"/>
    <n v="100"/>
    <x v="1"/>
    <x v="29"/>
    <n v="1"/>
    <n v="7.2458900000000002"/>
    <n v="0.27889000000000003"/>
    <n v="4.8730229999999999"/>
    <n v="0.16803499999999999"/>
    <s v="6"/>
    <s v="scale_mpi_epyc_job_12129.out "/>
    <s v="scale_mpi_epyc_epyc006_2023-06-13_02-01-02.csv "/>
    <s v="e1 10000 100 100000 1 30"/>
    <n v="7.2940763333333329"/>
    <n v="0.20530185275724544"/>
    <n v="6.8834726278188416"/>
    <n v="7.7046800388478243"/>
    <x v="2"/>
  </r>
  <r>
    <x v="1"/>
    <x v="0"/>
    <n v="100"/>
    <x v="1"/>
    <x v="30"/>
    <n v="1"/>
    <n v="7.1094530000000002"/>
    <n v="0.30247299999999999"/>
    <n v="5.1657409999999997"/>
    <n v="0.17219100000000001"/>
    <s v="6"/>
    <s v="scale_mpi_epyc_job_12129.out "/>
    <s v="scale_mpi_epyc_epyc006_2023-06-13_02-01-02.csv "/>
    <s v="e1 10000 100 100000 1 31"/>
    <n v="7.2265201111111104"/>
    <n v="0.16143676633452952"/>
    <n v="6.9036465784420518"/>
    <n v="7.549393643780169"/>
    <x v="2"/>
  </r>
  <r>
    <x v="1"/>
    <x v="0"/>
    <n v="100"/>
    <x v="1"/>
    <x v="31"/>
    <n v="1"/>
    <n v="7.1335639999999998"/>
    <n v="0.45800600000000002"/>
    <n v="3.86714"/>
    <n v="0.124746"/>
    <s v="6"/>
    <s v="scale_mpi_epyc_job_12129.out "/>
    <s v="scale_mpi_epyc_epyc006_2023-06-13_02-01-02.csv "/>
    <s v="e1 10000 100 100000 1 32"/>
    <n v="7.1015181111111119"/>
    <n v="0.19053795345834407"/>
    <n v="6.7204422041944234"/>
    <n v="7.4825940180278003"/>
    <x v="2"/>
  </r>
  <r>
    <x v="1"/>
    <x v="0"/>
    <n v="100"/>
    <x v="1"/>
    <x v="32"/>
    <n v="1"/>
    <n v="7.016451"/>
    <n v="0.24465700000000001"/>
    <n v="4.2240409999999997"/>
    <n v="0.13200100000000001"/>
    <s v="6"/>
    <s v="scale_mpi_epyc_job_12129.out "/>
    <s v="scale_mpi_epyc_epyc006_2023-06-13_02-01-02.csv "/>
    <s v="e1 10000 100 100000 1 33"/>
    <n v="6.9106411111111106"/>
    <n v="0.16269524228477839"/>
    <n v="6.585250626541554"/>
    <n v="7.2360315956806671"/>
    <x v="2"/>
  </r>
  <r>
    <x v="1"/>
    <x v="0"/>
    <n v="100"/>
    <x v="1"/>
    <x v="33"/>
    <n v="1"/>
    <n v="6.6864229999999996"/>
    <n v="0.150307"/>
    <n v="1.953031"/>
    <n v="5.9182999999999999E-2"/>
    <s v="6"/>
    <s v="scale_mpi_epyc_job_12129.out "/>
    <s v="scale_mpi_epyc_epyc006_2023-06-13_02-01-02.csv "/>
    <s v="e1 10000 100 100000 1 34"/>
    <n v="7.7414967777777788"/>
    <n v="3.0485495572849342"/>
    <n v="1.6443976632079105"/>
    <n v="13.838595892347648"/>
    <x v="2"/>
  </r>
  <r>
    <x v="1"/>
    <x v="0"/>
    <n v="100"/>
    <x v="1"/>
    <x v="34"/>
    <n v="1"/>
    <n v="7.1823230000000002"/>
    <n v="0.72611700000000001"/>
    <n v="8.4126659999999998"/>
    <n v="0.24743100000000001"/>
    <s v="6"/>
    <s v="scale_mpi_epyc_job_12129.out "/>
    <s v="scale_mpi_epyc_epyc006_2023-06-13_02-01-02.csv "/>
    <s v="e1 10000 100 100000 1 35"/>
    <n v="7.0453129999999984"/>
    <n v="1.1073830643128082"/>
    <n v="4.8305468713743824"/>
    <n v="9.2600791286256143"/>
    <x v="2"/>
  </r>
  <r>
    <x v="1"/>
    <x v="0"/>
    <n v="100"/>
    <x v="1"/>
    <x v="35"/>
    <n v="1"/>
    <n v="6.4455590000000003"/>
    <n v="0.27398400000000001"/>
    <n v="5.7229580000000002"/>
    <n v="0.16351299999999999"/>
    <s v="6"/>
    <s v="scale_mpi_epyc_job_12129.out "/>
    <s v="scale_mpi_epyc_epyc006_2023-06-13_02-01-02.csv "/>
    <s v="e1 10000 100 100000 1 36"/>
    <n v="6.5453429999999999"/>
    <n v="0.14204204036692983"/>
    <n v="6.2612589192661403"/>
    <n v="6.8294270807338595"/>
    <x v="2"/>
  </r>
  <r>
    <x v="1"/>
    <x v="0"/>
    <n v="100"/>
    <x v="1"/>
    <x v="36"/>
    <n v="1"/>
    <n v="6.2832319999999999"/>
    <n v="0.29721500000000001"/>
    <n v="7.432429"/>
    <n v="0.206456"/>
    <s v="6"/>
    <s v="scale_mpi_epyc_job_12129.out "/>
    <s v="scale_mpi_epyc_epyc006_2023-06-13_02-01-02.csv "/>
    <s v="e1 10000 100 100000 1 37"/>
    <n v="6.3718076666666654"/>
    <n v="0.12503887851830384"/>
    <n v="6.1217299096300577"/>
    <n v="6.6218854237032732"/>
    <x v="2"/>
  </r>
  <r>
    <x v="1"/>
    <x v="0"/>
    <n v="100"/>
    <x v="1"/>
    <x v="37"/>
    <n v="1"/>
    <n v="6.3124799999999999"/>
    <n v="0.13639299999999999"/>
    <n v="1.4222969999999999"/>
    <n v="3.8440000000000002E-2"/>
    <s v="6"/>
    <s v="scale_mpi_epyc_job_12129.out "/>
    <s v="scale_mpi_epyc_epyc006_2023-06-13_02-01-02.csv "/>
    <s v="e1 10000 100 100000 1 38"/>
    <n v="6.3473785555555544"/>
    <n v="0.2107003124984107"/>
    <n v="5.9259779305587328"/>
    <n v="6.768779180552376"/>
    <x v="2"/>
  </r>
  <r>
    <x v="1"/>
    <x v="0"/>
    <n v="100"/>
    <x v="1"/>
    <x v="38"/>
    <n v="1"/>
    <n v="6.1264219999999998"/>
    <n v="0.161583"/>
    <n v="2.1211280000000001"/>
    <n v="5.5819000000000001E-2"/>
    <s v="6"/>
    <s v="scale_mpi_epyc_job_12129.out "/>
    <s v="scale_mpi_epyc_epyc006_2023-06-13_02-01-02.csv "/>
    <s v="e1 10000 100 100000 1 39"/>
    <n v="6.2660485999999995"/>
    <n v="0.29647756038297718"/>
    <n v="5.6730934792340451"/>
    <n v="6.859003720765954"/>
    <x v="2"/>
  </r>
  <r>
    <x v="1"/>
    <x v="0"/>
    <n v="100"/>
    <x v="1"/>
    <x v="39"/>
    <n v="1"/>
    <n v="5.9706289999999997"/>
    <n v="0.14166799999999999"/>
    <n v="1.985608"/>
    <n v="5.0913E-2"/>
    <s v="6"/>
    <s v="scale_mpi_epyc_job_12129.out "/>
    <s v="scale_mpi_epyc_epyc006_2023-06-13_02-01-02.csv "/>
    <s v="e1 10000 100 100000 1 40"/>
    <n v="6.0271618"/>
    <n v="8.7756818016340138E-2"/>
    <n v="5.8516481639673197"/>
    <n v="6.2026754360326803"/>
    <x v="2"/>
  </r>
  <r>
    <x v="1"/>
    <x v="0"/>
    <n v="100"/>
    <x v="1"/>
    <x v="40"/>
    <n v="1"/>
    <n v="5.9313219999999998"/>
    <n v="0.18466199999999999"/>
    <n v="3.167913"/>
    <n v="7.9198000000000005E-2"/>
    <s v="6"/>
    <s v="scale_mpi_epyc_job_12129.out "/>
    <s v="scale_mpi_epyc_epyc006_2023-06-13_02-01-02.csv "/>
    <s v="e1 10000 100 100000 1 41"/>
    <n v="6.1193129000000006"/>
    <n v="0.49191286895412267"/>
    <n v="5.1354871620917555"/>
    <n v="7.1031386379082457"/>
    <x v="2"/>
  </r>
  <r>
    <x v="1"/>
    <x v="0"/>
    <n v="100"/>
    <x v="1"/>
    <x v="41"/>
    <n v="1"/>
    <n v="5.9104380000000001"/>
    <n v="0.16628699999999999"/>
    <n v="1.933775"/>
    <n v="4.7164999999999999E-2"/>
    <s v="6"/>
    <s v="scale_mpi_epyc_job_12129.out "/>
    <s v="scale_mpi_epyc_epyc006_2023-06-13_02-01-02.csv "/>
    <s v="e1 10000 100 100000 1 42"/>
    <n v="7.7228222000000004"/>
    <n v="5.4706641931121647"/>
    <n v="-3.2185061862243289"/>
    <n v="18.664150586224331"/>
    <x v="2"/>
  </r>
  <r>
    <x v="1"/>
    <x v="0"/>
    <n v="100"/>
    <x v="1"/>
    <x v="42"/>
    <n v="1"/>
    <n v="5.9373570000000004"/>
    <n v="0.17553199999999999"/>
    <n v="2.793561"/>
    <n v="6.6513000000000003E-2"/>
    <s v="6"/>
    <s v="scale_mpi_epyc_job_12129.out "/>
    <s v="scale_mpi_epyc_epyc006_2023-06-13_02-01-02.csv "/>
    <s v="e1 10000 100 100000 1 43"/>
    <n v="6.0439132000000004"/>
    <n v="0.69134220463498586"/>
    <n v="4.6612287907300285"/>
    <n v="7.4265976092699724"/>
    <x v="2"/>
  </r>
  <r>
    <x v="1"/>
    <x v="0"/>
    <n v="100"/>
    <x v="1"/>
    <x v="43"/>
    <n v="1"/>
    <n v="5.7496710000000002"/>
    <n v="0.152756"/>
    <n v="2.1195279999999999"/>
    <n v="4.9291000000000001E-2"/>
    <s v="6"/>
    <s v="scale_mpi_epyc_job_12129.out "/>
    <s v="scale_mpi_epyc_epyc006_2023-06-13_02-01-02.csv "/>
    <s v="e1 10000 100 100000 1 44"/>
    <n v="5.7893547999999999"/>
    <n v="0.23966683812192413"/>
    <n v="5.3100211237561519"/>
    <n v="6.268688476243848"/>
    <x v="2"/>
  </r>
  <r>
    <x v="1"/>
    <x v="0"/>
    <n v="100"/>
    <x v="1"/>
    <x v="44"/>
    <n v="1"/>
    <n v="5.7245939999999997"/>
    <n v="0.16409799999999999"/>
    <n v="2.246356"/>
    <n v="5.1054000000000002E-2"/>
    <s v="6"/>
    <s v="scale_mpi_epyc_job_12129.out "/>
    <s v="scale_mpi_epyc_epyc006_2023-06-13_02-01-02.csv "/>
    <s v="e1 10000 100 100000 1 45"/>
    <n v="5.7430013999999998"/>
    <n v="0.13113899097536516"/>
    <n v="5.4807234180492692"/>
    <n v="6.0052793819507304"/>
    <x v="2"/>
  </r>
  <r>
    <x v="1"/>
    <x v="0"/>
    <n v="100"/>
    <x v="1"/>
    <x v="45"/>
    <n v="1"/>
    <n v="5.8266770000000001"/>
    <n v="0.152421"/>
    <n v="2.3008489999999999"/>
    <n v="5.1130000000000002E-2"/>
    <s v="6"/>
    <s v="scale_mpi_epyc_job_12129.out "/>
    <s v="scale_mpi_epyc_epyc006_2023-06-13_02-01-02.csv "/>
    <s v="e1 10000 100 100000 1 46"/>
    <n v="5.7503392000000009"/>
    <n v="0.16546390279259388"/>
    <n v="5.419411394414813"/>
    <n v="6.0812670055851887"/>
    <x v="2"/>
  </r>
  <r>
    <x v="1"/>
    <x v="0"/>
    <n v="100"/>
    <x v="1"/>
    <x v="46"/>
    <n v="1"/>
    <n v="5.3633870000000003"/>
    <n v="0.16971600000000001"/>
    <n v="2.291887"/>
    <n v="4.9824E-2"/>
    <s v="6"/>
    <s v="scale_mpi_epyc_job_12129.out "/>
    <s v="scale_mpi_epyc_epyc006_2023-06-13_02-01-02.csv "/>
    <s v="e1 10000 100 100000 1 47"/>
    <n v="5.5868596999999998"/>
    <n v="0.3397299843004894"/>
    <n v="4.9073997313990212"/>
    <n v="6.2663196686009783"/>
    <x v="2"/>
  </r>
  <r>
    <x v="1"/>
    <x v="0"/>
    <n v="100"/>
    <x v="1"/>
    <x v="47"/>
    <n v="1"/>
    <n v="5.7755320000000001"/>
    <n v="0.17705899999999999"/>
    <n v="2.6076980000000001"/>
    <n v="5.5482999999999998E-2"/>
    <s v="6"/>
    <s v="scale_mpi_epyc_job_12129.out "/>
    <s v="scale_mpi_epyc_epyc006_2023-06-13_02-01-02.csv "/>
    <s v="e1 10000 100 100000 1 48"/>
    <n v="5.6301132999999997"/>
    <n v="0.18975253810007162"/>
    <n v="5.2506082237998566"/>
    <n v="6.0096183762001427"/>
    <x v="2"/>
  </r>
  <r>
    <x v="1"/>
    <x v="0"/>
    <n v="100"/>
    <x v="1"/>
    <x v="48"/>
    <n v="1"/>
    <n v="5.5502969999999996"/>
    <n v="0.15672900000000001"/>
    <n v="2.5531459999999999"/>
    <n v="5.3191000000000002E-2"/>
    <s v="6"/>
    <s v="scale_mpi_epyc_job_12129.out "/>
    <s v="scale_mpi_epyc_epyc006_2023-06-13_02-01-02.csv "/>
    <s v="e1 10000 100 100000 1 49"/>
    <n v="5.7318926000000001"/>
    <n v="0.60216012640296923"/>
    <n v="4.5275723471940612"/>
    <n v="6.936212852805939"/>
    <x v="2"/>
  </r>
  <r>
    <x v="1"/>
    <x v="0"/>
    <n v="100"/>
    <x v="1"/>
    <x v="49"/>
    <n v="1"/>
    <n v="5.4120689999999998"/>
    <n v="0.189251"/>
    <n v="2.6799110000000002"/>
    <n v="5.4691999999999998E-2"/>
    <s v="6"/>
    <s v="scale_mpi_epyc_job_12129.out "/>
    <s v="scale_mpi_epyc_epyc006_2023-06-13_02-01-02.csv "/>
    <s v="e1 10000 100 100000 1 50"/>
    <n v="5.4394491"/>
    <n v="0.26203196978743615"/>
    <n v="4.915385160425128"/>
    <n v="5.9635130395748721"/>
    <x v="2"/>
  </r>
  <r>
    <x v="1"/>
    <x v="0"/>
    <n v="100"/>
    <x v="1"/>
    <x v="50"/>
    <n v="1"/>
    <n v="5.6632249999999997"/>
    <n v="0.161637"/>
    <n v="2.5868359999999999"/>
    <n v="5.1736999999999998E-2"/>
    <s v="6"/>
    <s v="scale_mpi_epyc_job_12129.out "/>
    <s v="scale_mpi_epyc_epyc006_2023-06-13_02-01-02.csv "/>
    <s v="e1 10000 100 100000 1 51"/>
    <n v="5.5158591999999995"/>
    <n v="0.17527769040859445"/>
    <n v="5.1653038191828102"/>
    <n v="5.8664145808171888"/>
    <x v="2"/>
  </r>
  <r>
    <x v="1"/>
    <x v="0"/>
    <n v="100"/>
    <x v="1"/>
    <x v="51"/>
    <n v="1"/>
    <n v="5.483028"/>
    <n v="0.186774"/>
    <n v="3.0351789999999998"/>
    <n v="5.9513000000000003E-2"/>
    <s v="6"/>
    <s v="scale_mpi_epyc_job_12129.out "/>
    <s v="scale_mpi_epyc_epyc006_2023-06-13_02-01-02.csv "/>
    <s v="e1 10000 100 100000 1 52"/>
    <n v="5.6543715999999993"/>
    <n v="0.72876798328717041"/>
    <n v="4.1968356334256587"/>
    <n v="7.1119075665743399"/>
    <x v="2"/>
  </r>
  <r>
    <x v="1"/>
    <x v="0"/>
    <n v="100"/>
    <x v="1"/>
    <x v="52"/>
    <n v="1"/>
    <n v="5.6047250000000002"/>
    <n v="0.20169899999999999"/>
    <n v="3.9894449999999999"/>
    <n v="7.6719999999999997E-2"/>
    <s v="6"/>
    <s v="scale_mpi_epyc_job_12129.out "/>
    <s v="scale_mpi_epyc_epyc006_2023-06-13_02-01-02.csv "/>
    <s v="e1 10000 100 100000 1 53"/>
    <n v="5.3742523000000002"/>
    <n v="0.21349810623939527"/>
    <n v="4.9472560875212093"/>
    <n v="5.8012485124787911"/>
    <x v="2"/>
  </r>
  <r>
    <x v="1"/>
    <x v="0"/>
    <n v="100"/>
    <x v="1"/>
    <x v="53"/>
    <n v="1"/>
    <n v="5.1064489999999996"/>
    <n v="0.171623"/>
    <n v="3.0569980000000001"/>
    <n v="5.7679000000000001E-2"/>
    <s v="6"/>
    <s v="scale_mpi_epyc_job_12129.out "/>
    <s v="scale_mpi_epyc_epyc006_2023-06-13_02-01-02.csv "/>
    <s v="e1 10000 100 100000 1 54"/>
    <n v="5.240970299999999"/>
    <n v="0.19977194135116991"/>
    <n v="4.8414264172976589"/>
    <n v="5.6405141827023391"/>
    <x v="2"/>
  </r>
  <r>
    <x v="1"/>
    <x v="0"/>
    <n v="100"/>
    <x v="1"/>
    <x v="54"/>
    <n v="1"/>
    <n v="5.3606829999999999"/>
    <n v="0.18427299999999999"/>
    <n v="2.6862249999999999"/>
    <n v="4.9744999999999998E-2"/>
    <s v="6"/>
    <s v="scale_mpi_epyc_job_12129.out "/>
    <s v="scale_mpi_epyc_epyc006_2023-06-13_02-01-02.csv "/>
    <s v="e1 10000 100 100000 1 55"/>
    <n v="5.3430847000000004"/>
    <n v="0.16160056217354307"/>
    <n v="5.0198835756529139"/>
    <n v="5.6662858243470868"/>
    <x v="2"/>
  </r>
  <r>
    <x v="1"/>
    <x v="0"/>
    <n v="100"/>
    <x v="1"/>
    <x v="55"/>
    <n v="1"/>
    <n v="5.3197109999999999"/>
    <n v="0.17863599999999999"/>
    <n v="3.6839620000000002"/>
    <n v="6.6980999999999999E-2"/>
    <s v="6"/>
    <s v="scale_mpi_epyc_job_12129.out "/>
    <s v="scale_mpi_epyc_epyc006_2023-06-13_02-01-02.csv "/>
    <s v="e1 10000 100 100000 1 56"/>
    <n v="5.1407958999999996"/>
    <n v="0.18117762179003427"/>
    <n v="4.7784406564199315"/>
    <n v="5.5031511435800677"/>
    <x v="2"/>
  </r>
  <r>
    <x v="1"/>
    <x v="0"/>
    <n v="100"/>
    <x v="1"/>
    <x v="56"/>
    <n v="1"/>
    <n v="5.3272259999999996"/>
    <n v="0.19897599999999999"/>
    <n v="3.5858289999999999"/>
    <n v="6.4033000000000007E-2"/>
    <s v="6"/>
    <s v="scale_mpi_epyc_job_12129.out "/>
    <s v="scale_mpi_epyc_epyc006_2023-06-13_02-01-02.csv "/>
    <s v="e1 10000 100 100000 1 57"/>
    <n v="5.2372234000000004"/>
    <n v="0.26030338352476157"/>
    <n v="4.7166166329504771"/>
    <n v="5.7578301670495238"/>
    <x v="2"/>
  </r>
  <r>
    <x v="1"/>
    <x v="0"/>
    <n v="100"/>
    <x v="1"/>
    <x v="57"/>
    <n v="1"/>
    <n v="4.6211019999999996"/>
    <n v="0.15957399999999999"/>
    <n v="3.2624909999999998"/>
    <n v="5.7237000000000003E-2"/>
    <s v="6"/>
    <s v="scale_mpi_epyc_job_12129.out "/>
    <s v="scale_mpi_epyc_epyc006_2023-06-13_02-01-02.csv "/>
    <s v="e1 10000 100 100000 1 58"/>
    <n v="4.6564570999999999"/>
    <n v="0.21573456413400277"/>
    <n v="4.224987971731994"/>
    <n v="5.0879262282680058"/>
    <x v="2"/>
  </r>
  <r>
    <x v="1"/>
    <x v="0"/>
    <n v="100"/>
    <x v="1"/>
    <x v="58"/>
    <n v="1"/>
    <n v="4.7801030000000004"/>
    <n v="0.16383600000000001"/>
    <n v="3.3508239999999998"/>
    <n v="5.7772999999999998E-2"/>
    <s v="6"/>
    <s v="scale_mpi_epyc_job_12129.out "/>
    <s v="scale_mpi_epyc_epyc006_2023-06-13_02-01-02.csv "/>
    <s v="e1 10000 100 100000 1 59"/>
    <n v="4.7203236000000004"/>
    <n v="0.30003927489487103"/>
    <n v="4.1202450502102579"/>
    <n v="5.3204021497897429"/>
    <x v="2"/>
  </r>
  <r>
    <x v="1"/>
    <x v="0"/>
    <n v="100"/>
    <x v="1"/>
    <x v="59"/>
    <n v="1"/>
    <n v="4.5091070000000002"/>
    <n v="0.16265099999999999"/>
    <n v="3.3372099999999998"/>
    <n v="5.6563000000000002E-2"/>
    <s v="6"/>
    <s v="scale_mpi_epyc_job_12129.out "/>
    <s v="scale_mpi_epyc_epyc006_2023-06-13_02-01-02.csv "/>
    <s v="e1 10000 100 100000 1 60"/>
    <n v="4.7047027999999997"/>
    <n v="0.42435656339163436"/>
    <n v="3.8559896732167309"/>
    <n v="5.5534159267832681"/>
    <x v="2"/>
  </r>
  <r>
    <x v="1"/>
    <x v="0"/>
    <n v="100"/>
    <x v="1"/>
    <x v="60"/>
    <n v="1"/>
    <n v="4.518573"/>
    <n v="0.16700699999999999"/>
    <n v="3.6414879999999998"/>
    <n v="6.0691000000000002E-2"/>
    <s v="6"/>
    <s v="scale_mpi_epyc_job_12129.out "/>
    <s v="scale_mpi_epyc_epyc006_2023-06-13_02-01-02.csv "/>
    <s v="e1 10000 100 100000 1 61"/>
    <n v="4.5789027999999998"/>
    <n v="0.18365811923125144"/>
    <n v="4.211586561537497"/>
    <n v="4.9462190384625027"/>
    <x v="2"/>
  </r>
  <r>
    <x v="1"/>
    <x v="0"/>
    <n v="100"/>
    <x v="1"/>
    <x v="61"/>
    <n v="1"/>
    <n v="4.4629130000000004"/>
    <n v="0.183562"/>
    <n v="4.7021899999999999"/>
    <n v="7.7085000000000001E-2"/>
    <s v="6"/>
    <s v="scale_mpi_epyc_job_12129.out "/>
    <s v="scale_mpi_epyc_epyc006_2023-06-13_02-01-02.csv "/>
    <s v="e1 10000 100 100000 1 62"/>
    <n v="4.4711412999999993"/>
    <n v="0.11030103690000974"/>
    <n v="4.2505392261999795"/>
    <n v="4.6917433738000192"/>
    <x v="2"/>
  </r>
  <r>
    <x v="1"/>
    <x v="0"/>
    <n v="100"/>
    <x v="1"/>
    <x v="62"/>
    <n v="1"/>
    <n v="4.4423240000000002"/>
    <n v="0.185555"/>
    <n v="4.5234870000000003"/>
    <n v="7.2958999999999996E-2"/>
    <s v="6"/>
    <s v="scale_mpi_epyc_job_12129.out "/>
    <s v="scale_mpi_epyc_epyc006_2023-06-13_02-01-02.csv "/>
    <s v="e1 10000 100 100000 1 63"/>
    <n v="4.4648897999999999"/>
    <n v="0.15355349157851772"/>
    <n v="4.157782816842964"/>
    <n v="4.7719967831570358"/>
    <x v="2"/>
  </r>
  <r>
    <x v="1"/>
    <x v="0"/>
    <n v="100"/>
    <x v="1"/>
    <x v="63"/>
    <n v="1"/>
    <n v="4.6356909999999996"/>
    <n v="0.167599"/>
    <n v="4.0743770000000001"/>
    <n v="6.4672999999999994E-2"/>
    <s v="6"/>
    <s v="scale_mpi_epyc_job_12129.out "/>
    <s v="scale_mpi_epyc_epyc006_2023-06-13_02-01-02.csv "/>
    <s v="e1 10000 100 100000 1 64"/>
    <n v="4.4790267999999998"/>
    <n v="7.2067393042639372E-2"/>
    <n v="4.3348920139147209"/>
    <n v="4.6231615860852786"/>
    <x v="0"/>
  </r>
  <r>
    <x v="1"/>
    <x v="1"/>
    <n v="100"/>
    <x v="1"/>
    <x v="0"/>
    <n v="1"/>
    <n v="2.7714349999999999"/>
    <n v="1.3082999999999999E-2"/>
    <n v="0"/>
    <n v="0"/>
    <s v="6"/>
    <s v="scale_mpi_epyc_job_12129.out "/>
    <s v="scale_mpi_epyc_epyc006_2023-06-13_02-01-02.csv "/>
    <s v="e1 1000 100 100000 1 1"/>
    <e v="#N/A"/>
    <e v="#N/A"/>
    <e v="#N/A"/>
    <e v="#N/A"/>
    <x v="1"/>
  </r>
  <r>
    <x v="1"/>
    <x v="1"/>
    <n v="100"/>
    <x v="1"/>
    <x v="1"/>
    <n v="1"/>
    <n v="1.906399"/>
    <n v="8.6040000000000005E-3"/>
    <n v="5.9709999999999997E-3"/>
    <n v="5.9709999999999997E-3"/>
    <s v="6"/>
    <s v="scale_mpi_epyc_job_12129.out "/>
    <s v="scale_mpi_epyc_epyc006_2023-06-13_02-01-02.csv "/>
    <s v="e1 1000 100 100000 1 2"/>
    <e v="#N/A"/>
    <e v="#N/A"/>
    <e v="#N/A"/>
    <e v="#N/A"/>
    <x v="1"/>
  </r>
  <r>
    <x v="1"/>
    <x v="1"/>
    <n v="100"/>
    <x v="1"/>
    <x v="2"/>
    <n v="1"/>
    <n v="1.6147549999999999"/>
    <n v="8.0079999999999995E-3"/>
    <n v="1.1805E-2"/>
    <n v="5.9020000000000001E-3"/>
    <s v="6"/>
    <s v="scale_mpi_epyc_job_12129.out "/>
    <s v="scale_mpi_epyc_epyc006_2023-06-13_02-01-02.csv "/>
    <s v="e1 1000 100 100000 1 3"/>
    <e v="#N/A"/>
    <e v="#N/A"/>
    <e v="#N/A"/>
    <e v="#N/A"/>
    <x v="1"/>
  </r>
  <r>
    <x v="1"/>
    <x v="1"/>
    <n v="100"/>
    <x v="1"/>
    <x v="3"/>
    <n v="1"/>
    <n v="1.4852529999999999"/>
    <n v="8.0619999999999997E-3"/>
    <n v="1.8248E-2"/>
    <n v="6.0829999999999999E-3"/>
    <s v="6"/>
    <s v="scale_mpi_epyc_job_12129.out "/>
    <s v="scale_mpi_epyc_epyc006_2023-06-13_02-01-02.csv "/>
    <s v="e1 1000 100 100000 1 4"/>
    <e v="#N/A"/>
    <e v="#N/A"/>
    <e v="#N/A"/>
    <e v="#N/A"/>
    <x v="1"/>
  </r>
  <r>
    <x v="1"/>
    <x v="1"/>
    <n v="100"/>
    <x v="1"/>
    <x v="4"/>
    <n v="1"/>
    <n v="1.425038"/>
    <n v="2.7389E-2"/>
    <n v="4.9584000000000003E-2"/>
    <n v="1.2396000000000001E-2"/>
    <s v="6"/>
    <s v="scale_mpi_epyc_job_12129.out "/>
    <s v="scale_mpi_epyc_epyc006_2023-06-13_02-01-02.csv "/>
    <s v="e1 1000 100 100000 1 5"/>
    <e v="#N/A"/>
    <e v="#N/A"/>
    <e v="#N/A"/>
    <e v="#N/A"/>
    <x v="1"/>
  </r>
  <r>
    <x v="1"/>
    <x v="1"/>
    <n v="100"/>
    <x v="1"/>
    <x v="5"/>
    <n v="1"/>
    <n v="1.365561"/>
    <n v="2.0892999999999998E-2"/>
    <n v="6.8607000000000001E-2"/>
    <n v="1.3721000000000001E-2"/>
    <s v="6"/>
    <s v="scale_mpi_epyc_job_12129.out "/>
    <s v="scale_mpi_epyc_epyc006_2023-06-13_02-01-02.csv "/>
    <s v="e1 1000 100 100000 1 6"/>
    <e v="#N/A"/>
    <e v="#N/A"/>
    <e v="#N/A"/>
    <e v="#N/A"/>
    <x v="1"/>
  </r>
  <r>
    <x v="1"/>
    <x v="1"/>
    <n v="100"/>
    <x v="1"/>
    <x v="6"/>
    <n v="1"/>
    <n v="1.3288660000000001"/>
    <n v="1.3384999999999999E-2"/>
    <n v="5.6680000000000001E-2"/>
    <n v="9.4470000000000005E-3"/>
    <s v="6"/>
    <s v="scale_mpi_epyc_job_12129.out "/>
    <s v="scale_mpi_epyc_epyc006_2023-06-13_02-01-02.csv "/>
    <s v="e1 1000 100 100000 1 7"/>
    <e v="#N/A"/>
    <e v="#N/A"/>
    <e v="#N/A"/>
    <e v="#N/A"/>
    <x v="1"/>
  </r>
  <r>
    <x v="1"/>
    <x v="1"/>
    <n v="100"/>
    <x v="1"/>
    <x v="7"/>
    <n v="1"/>
    <n v="1.318454"/>
    <n v="2.4652E-2"/>
    <n v="8.9619000000000004E-2"/>
    <n v="1.2803E-2"/>
    <s v="6"/>
    <s v="scale_mpi_epyc_job_12129.out "/>
    <s v="scale_mpi_epyc_epyc006_2023-06-13_02-01-02.csv "/>
    <s v="e1 1000 100 100000 1 8"/>
    <e v="#N/A"/>
    <e v="#N/A"/>
    <e v="#N/A"/>
    <e v="#N/A"/>
    <x v="1"/>
  </r>
  <r>
    <x v="1"/>
    <x v="1"/>
    <n v="100"/>
    <x v="1"/>
    <x v="8"/>
    <n v="1"/>
    <n v="1.315337"/>
    <n v="2.7036000000000001E-2"/>
    <n v="0.117252"/>
    <n v="1.4657E-2"/>
    <s v="6"/>
    <s v="scale_mpi_epyc_job_12129.out "/>
    <s v="scale_mpi_epyc_epyc006_2023-06-13_02-01-02.csv "/>
    <s v="e1 1000 100 100000 1 9"/>
    <e v="#N/A"/>
    <e v="#N/A"/>
    <e v="#N/A"/>
    <e v="#N/A"/>
    <x v="1"/>
  </r>
  <r>
    <x v="1"/>
    <x v="1"/>
    <n v="100"/>
    <x v="1"/>
    <x v="9"/>
    <n v="1"/>
    <n v="1.2940739999999999"/>
    <n v="1.7781000000000002E-2"/>
    <n v="0.114479"/>
    <n v="1.272E-2"/>
    <s v="6"/>
    <s v="scale_mpi_epyc_job_12129.out "/>
    <s v="scale_mpi_epyc_epyc006_2023-06-13_02-01-02.csv "/>
    <s v="e1 1000 100 100000 1 10"/>
    <e v="#N/A"/>
    <e v="#N/A"/>
    <e v="#N/A"/>
    <e v="#N/A"/>
    <x v="1"/>
  </r>
  <r>
    <x v="1"/>
    <x v="1"/>
    <n v="100"/>
    <x v="1"/>
    <x v="10"/>
    <n v="1"/>
    <n v="1.2628569999999999"/>
    <n v="1.7510999999999999E-2"/>
    <n v="0.134766"/>
    <n v="1.3476999999999999E-2"/>
    <s v="6"/>
    <s v="scale_mpi_epyc_job_12129.out "/>
    <s v="scale_mpi_epyc_epyc006_2023-06-13_02-01-02.csv "/>
    <s v="e1 1000 100 100000 1 11"/>
    <e v="#N/A"/>
    <e v="#N/A"/>
    <e v="#N/A"/>
    <e v="#N/A"/>
    <x v="1"/>
  </r>
  <r>
    <x v="1"/>
    <x v="1"/>
    <n v="100"/>
    <x v="1"/>
    <x v="11"/>
    <n v="1"/>
    <n v="1.281188"/>
    <n v="2.0376999999999999E-2"/>
    <n v="0.173212"/>
    <n v="1.5747000000000001E-2"/>
    <s v="6"/>
    <s v="scale_mpi_epyc_job_12129.out "/>
    <s v="scale_mpi_epyc_epyc006_2023-06-13_02-01-02.csv "/>
    <s v="e1 1000 100 100000 1 12"/>
    <e v="#N/A"/>
    <e v="#N/A"/>
    <e v="#N/A"/>
    <e v="#N/A"/>
    <x v="1"/>
  </r>
  <r>
    <x v="1"/>
    <x v="1"/>
    <n v="100"/>
    <x v="1"/>
    <x v="12"/>
    <n v="1"/>
    <n v="1.28095"/>
    <n v="2.7907000000000001E-2"/>
    <n v="0.26966400000000001"/>
    <n v="2.2471999999999999E-2"/>
    <s v="6"/>
    <s v="scale_mpi_epyc_job_12129.out "/>
    <s v="scale_mpi_epyc_epyc006_2023-06-13_02-01-02.csv "/>
    <s v="e1 1000 100 100000 1 13"/>
    <e v="#N/A"/>
    <e v="#N/A"/>
    <e v="#N/A"/>
    <e v="#N/A"/>
    <x v="1"/>
  </r>
  <r>
    <x v="1"/>
    <x v="1"/>
    <n v="100"/>
    <x v="1"/>
    <x v="13"/>
    <n v="1"/>
    <n v="1.2874399999999999"/>
    <n v="2.8070000000000001E-2"/>
    <n v="0.25803799999999999"/>
    <n v="1.9848999999999999E-2"/>
    <s v="6"/>
    <s v="scale_mpi_epyc_job_12129.out "/>
    <s v="scale_mpi_epyc_epyc006_2023-06-13_02-01-02.csv "/>
    <s v="e1 1000 100 100000 1 14"/>
    <e v="#N/A"/>
    <e v="#N/A"/>
    <e v="#N/A"/>
    <e v="#N/A"/>
    <x v="1"/>
  </r>
  <r>
    <x v="1"/>
    <x v="1"/>
    <n v="100"/>
    <x v="1"/>
    <x v="14"/>
    <n v="1"/>
    <n v="1.3003819999999999"/>
    <n v="3.5101E-2"/>
    <n v="0.26272000000000001"/>
    <n v="1.8766000000000001E-2"/>
    <s v="6"/>
    <s v="scale_mpi_epyc_job_12129.out "/>
    <s v="scale_mpi_epyc_epyc006_2023-06-13_02-01-02.csv "/>
    <s v="e1 1000 100 100000 1 15"/>
    <e v="#N/A"/>
    <e v="#N/A"/>
    <e v="#N/A"/>
    <e v="#N/A"/>
    <x v="1"/>
  </r>
  <r>
    <x v="1"/>
    <x v="1"/>
    <n v="100"/>
    <x v="1"/>
    <x v="15"/>
    <n v="1"/>
    <n v="1.2647349999999999"/>
    <n v="2.6450999999999999E-2"/>
    <n v="0.31068499999999999"/>
    <n v="2.0712000000000001E-2"/>
    <s v="6"/>
    <s v="scale_mpi_epyc_job_12129.out "/>
    <s v="scale_mpi_epyc_epyc006_2023-06-13_02-01-02.csv "/>
    <s v="e1 1000 100 100000 1 16"/>
    <e v="#N/A"/>
    <e v="#N/A"/>
    <e v="#N/A"/>
    <e v="#N/A"/>
    <x v="1"/>
  </r>
  <r>
    <x v="1"/>
    <x v="1"/>
    <n v="100"/>
    <x v="1"/>
    <x v="16"/>
    <n v="1"/>
    <n v="1.3034239999999999"/>
    <n v="3.8447000000000002E-2"/>
    <n v="0.36990299999999998"/>
    <n v="2.3119000000000001E-2"/>
    <s v="6"/>
    <s v="scale_mpi_epyc_job_12129.out "/>
    <s v="scale_mpi_epyc_epyc006_2023-06-13_02-01-02.csv "/>
    <s v="e1 1000 100 100000 1 17"/>
    <e v="#N/A"/>
    <e v="#N/A"/>
    <e v="#N/A"/>
    <e v="#N/A"/>
    <x v="1"/>
  </r>
  <r>
    <x v="1"/>
    <x v="1"/>
    <n v="100"/>
    <x v="1"/>
    <x v="17"/>
    <n v="1"/>
    <n v="1.2989459999999999"/>
    <n v="3.5557999999999999E-2"/>
    <n v="0.50451400000000002"/>
    <n v="2.9676999999999999E-2"/>
    <s v="6"/>
    <s v="scale_mpi_epyc_job_12129.out "/>
    <s v="scale_mpi_epyc_epyc006_2023-06-13_02-01-02.csv "/>
    <s v="e1 1000 100 100000 1 18"/>
    <e v="#N/A"/>
    <e v="#N/A"/>
    <e v="#N/A"/>
    <e v="#N/A"/>
    <x v="1"/>
  </r>
  <r>
    <x v="1"/>
    <x v="1"/>
    <n v="100"/>
    <x v="1"/>
    <x v="18"/>
    <n v="1"/>
    <n v="1.3086420000000001"/>
    <n v="4.0430000000000001E-2"/>
    <n v="0.51129599999999997"/>
    <n v="2.8405E-2"/>
    <s v="6"/>
    <s v="scale_mpi_epyc_job_12129.out "/>
    <s v="scale_mpi_epyc_epyc006_2023-06-13_02-01-02.csv "/>
    <s v="e1 1000 100 100000 1 19"/>
    <e v="#N/A"/>
    <e v="#N/A"/>
    <e v="#N/A"/>
    <e v="#N/A"/>
    <x v="1"/>
  </r>
  <r>
    <x v="1"/>
    <x v="1"/>
    <n v="100"/>
    <x v="1"/>
    <x v="19"/>
    <n v="1"/>
    <n v="1.310365"/>
    <n v="4.4079E-2"/>
    <n v="0.73137700000000005"/>
    <n v="3.8494E-2"/>
    <s v="6"/>
    <s v="scale_mpi_epyc_job_12129.out "/>
    <s v="scale_mpi_epyc_epyc006_2023-06-13_02-01-02.csv "/>
    <s v="e1 1000 100 100000 1 20"/>
    <e v="#N/A"/>
    <e v="#N/A"/>
    <e v="#N/A"/>
    <e v="#N/A"/>
    <x v="1"/>
  </r>
  <r>
    <x v="1"/>
    <x v="1"/>
    <n v="100"/>
    <x v="1"/>
    <x v="20"/>
    <n v="1"/>
    <n v="1.295847"/>
    <n v="2.8462000000000001E-2"/>
    <n v="0.496334"/>
    <n v="2.4816999999999999E-2"/>
    <s v="6"/>
    <s v="scale_mpi_epyc_job_12129.out "/>
    <s v="scale_mpi_epyc_epyc006_2023-06-13_02-01-02.csv "/>
    <s v="e1 1000 100 100000 1 21"/>
    <e v="#N/A"/>
    <e v="#N/A"/>
    <e v="#N/A"/>
    <e v="#N/A"/>
    <x v="1"/>
  </r>
  <r>
    <x v="1"/>
    <x v="1"/>
    <n v="100"/>
    <x v="1"/>
    <x v="21"/>
    <n v="1"/>
    <n v="1.2937970000000001"/>
    <n v="3.3896000000000003E-2"/>
    <n v="0.61458999999999997"/>
    <n v="2.9266E-2"/>
    <s v="6"/>
    <s v="scale_mpi_epyc_job_12129.out "/>
    <s v="scale_mpi_epyc_epyc006_2023-06-13_02-01-02.csv "/>
    <s v="e1 1000 100 100000 1 22"/>
    <e v="#N/A"/>
    <e v="#N/A"/>
    <e v="#N/A"/>
    <e v="#N/A"/>
    <x v="1"/>
  </r>
  <r>
    <x v="1"/>
    <x v="1"/>
    <n v="100"/>
    <x v="1"/>
    <x v="22"/>
    <n v="1"/>
    <n v="1.305361"/>
    <n v="4.2944999999999997E-2"/>
    <n v="0.58505200000000002"/>
    <n v="2.6592999999999999E-2"/>
    <s v="6"/>
    <s v="scale_mpi_epyc_job_12129.out "/>
    <s v="scale_mpi_epyc_epyc006_2023-06-13_02-01-02.csv "/>
    <s v="e1 1000 100 100000 1 23"/>
    <e v="#N/A"/>
    <e v="#N/A"/>
    <e v="#N/A"/>
    <e v="#N/A"/>
    <x v="1"/>
  </r>
  <r>
    <x v="1"/>
    <x v="1"/>
    <n v="100"/>
    <x v="1"/>
    <x v="23"/>
    <n v="1"/>
    <n v="1.3333630000000001"/>
    <n v="5.0088000000000001E-2"/>
    <n v="0.73026999999999997"/>
    <n v="3.1751000000000001E-2"/>
    <s v="6"/>
    <s v="scale_mpi_epyc_job_12129.out "/>
    <s v="scale_mpi_epyc_epyc006_2023-06-13_02-01-02.csv "/>
    <s v="e1 1000 100 100000 1 24"/>
    <e v="#N/A"/>
    <e v="#N/A"/>
    <e v="#N/A"/>
    <e v="#N/A"/>
    <x v="1"/>
  </r>
  <r>
    <x v="1"/>
    <x v="1"/>
    <n v="100"/>
    <x v="1"/>
    <x v="24"/>
    <n v="1"/>
    <n v="1.3132090000000001"/>
    <n v="4.9702000000000003E-2"/>
    <n v="0.85532399999999997"/>
    <n v="3.5638000000000003E-2"/>
    <s v="6"/>
    <s v="scale_mpi_epyc_job_12129.out "/>
    <s v="scale_mpi_epyc_epyc006_2023-06-13_02-01-02.csv "/>
    <s v="e1 1000 100 100000 1 25"/>
    <e v="#N/A"/>
    <e v="#N/A"/>
    <e v="#N/A"/>
    <e v="#N/A"/>
    <x v="1"/>
  </r>
  <r>
    <x v="1"/>
    <x v="1"/>
    <n v="100"/>
    <x v="1"/>
    <x v="25"/>
    <n v="1"/>
    <n v="1.3331219999999999"/>
    <n v="3.0034000000000002E-2"/>
    <n v="0.60277700000000001"/>
    <n v="2.4111E-2"/>
    <s v="6"/>
    <s v="scale_mpi_epyc_job_12129.out "/>
    <s v="scale_mpi_epyc_epyc006_2023-06-13_02-01-02.csv "/>
    <s v="e1 1000 100 100000 1 26"/>
    <e v="#N/A"/>
    <e v="#N/A"/>
    <e v="#N/A"/>
    <e v="#N/A"/>
    <x v="1"/>
  </r>
  <r>
    <x v="1"/>
    <x v="1"/>
    <n v="100"/>
    <x v="1"/>
    <x v="26"/>
    <n v="1"/>
    <n v="1.393059"/>
    <n v="4.4979999999999999E-2"/>
    <n v="0.85083299999999995"/>
    <n v="3.2724000000000003E-2"/>
    <s v="6"/>
    <s v="scale_mpi_epyc_job_12129.out "/>
    <s v="scale_mpi_epyc_epyc006_2023-06-13_02-01-02.csv "/>
    <s v="e1 1000 100 100000 1 27"/>
    <e v="#N/A"/>
    <e v="#N/A"/>
    <e v="#N/A"/>
    <e v="#N/A"/>
    <x v="1"/>
  </r>
  <r>
    <x v="1"/>
    <x v="1"/>
    <n v="100"/>
    <x v="1"/>
    <x v="27"/>
    <n v="1"/>
    <n v="1.4046730000000001"/>
    <n v="5.1163E-2"/>
    <n v="1.0271749999999999"/>
    <n v="3.8044000000000001E-2"/>
    <s v="6"/>
    <s v="scale_mpi_epyc_job_12129.out "/>
    <s v="scale_mpi_epyc_epyc006_2023-06-13_02-01-02.csv "/>
    <s v="e1 1000 100 100000 1 28"/>
    <e v="#N/A"/>
    <e v="#N/A"/>
    <e v="#N/A"/>
    <e v="#N/A"/>
    <x v="1"/>
  </r>
  <r>
    <x v="1"/>
    <x v="1"/>
    <n v="100"/>
    <x v="1"/>
    <x v="28"/>
    <n v="1"/>
    <n v="1.416631"/>
    <n v="5.0666999999999997E-2"/>
    <n v="1.2240409999999999"/>
    <n v="4.3715999999999998E-2"/>
    <s v="6"/>
    <s v="scale_mpi_epyc_job_12129.out "/>
    <s v="scale_mpi_epyc_epyc006_2023-06-13_02-01-02.csv "/>
    <s v="e1 1000 100 100000 1 29"/>
    <e v="#N/A"/>
    <e v="#N/A"/>
    <e v="#N/A"/>
    <e v="#N/A"/>
    <x v="1"/>
  </r>
  <r>
    <x v="1"/>
    <x v="1"/>
    <n v="100"/>
    <x v="1"/>
    <x v="29"/>
    <n v="1"/>
    <n v="1.342355"/>
    <n v="6.1707999999999999E-2"/>
    <n v="1.3514740000000001"/>
    <n v="4.6602999999999999E-2"/>
    <s v="6"/>
    <s v="scale_mpi_epyc_job_12129.out "/>
    <s v="scale_mpi_epyc_epyc006_2023-06-13_02-01-02.csv "/>
    <s v="e1 1000 100 100000 1 30"/>
    <e v="#N/A"/>
    <e v="#N/A"/>
    <e v="#N/A"/>
    <e v="#N/A"/>
    <x v="1"/>
  </r>
  <r>
    <x v="1"/>
    <x v="1"/>
    <n v="100"/>
    <x v="1"/>
    <x v="30"/>
    <n v="1"/>
    <n v="1.3837889999999999"/>
    <n v="5.4479E-2"/>
    <n v="1.345294"/>
    <n v="4.4843000000000001E-2"/>
    <s v="6"/>
    <s v="scale_mpi_epyc_job_12129.out "/>
    <s v="scale_mpi_epyc_epyc006_2023-06-13_02-01-02.csv "/>
    <s v="e1 1000 100 100000 1 31"/>
    <e v="#N/A"/>
    <e v="#N/A"/>
    <e v="#N/A"/>
    <e v="#N/A"/>
    <x v="1"/>
  </r>
  <r>
    <x v="1"/>
    <x v="1"/>
    <n v="100"/>
    <x v="1"/>
    <x v="31"/>
    <n v="1"/>
    <n v="1.43689"/>
    <n v="5.9863E-2"/>
    <n v="1.633783"/>
    <n v="5.2703E-2"/>
    <s v="6"/>
    <s v="scale_mpi_epyc_job_12129.out "/>
    <s v="scale_mpi_epyc_epyc006_2023-06-13_02-01-02.csv "/>
    <s v="e1 1000 100 100000 1 32"/>
    <e v="#N/A"/>
    <e v="#N/A"/>
    <e v="#N/A"/>
    <e v="#N/A"/>
    <x v="1"/>
  </r>
  <r>
    <x v="1"/>
    <x v="1"/>
    <n v="100"/>
    <x v="1"/>
    <x v="32"/>
    <n v="1"/>
    <n v="1.397743"/>
    <n v="5.8811000000000002E-2"/>
    <n v="1.4203920000000001"/>
    <n v="4.4387000000000003E-2"/>
    <s v="6"/>
    <s v="scale_mpi_epyc_job_12129.out "/>
    <s v="scale_mpi_epyc_epyc006_2023-06-13_02-01-02.csv "/>
    <s v="e1 1000 100 100000 1 33"/>
    <e v="#N/A"/>
    <e v="#N/A"/>
    <e v="#N/A"/>
    <e v="#N/A"/>
    <x v="1"/>
  </r>
  <r>
    <x v="1"/>
    <x v="1"/>
    <n v="100"/>
    <x v="1"/>
    <x v="33"/>
    <n v="1"/>
    <n v="1.393219"/>
    <n v="6.2733999999999998E-2"/>
    <n v="1.419724"/>
    <n v="4.3021999999999998E-2"/>
    <s v="6"/>
    <s v="scale_mpi_epyc_job_12129.out "/>
    <s v="scale_mpi_epyc_epyc006_2023-06-13_02-01-02.csv "/>
    <s v="e1 1000 100 100000 1 34"/>
    <e v="#N/A"/>
    <e v="#N/A"/>
    <e v="#N/A"/>
    <e v="#N/A"/>
    <x v="1"/>
  </r>
  <r>
    <x v="1"/>
    <x v="1"/>
    <n v="100"/>
    <x v="1"/>
    <x v="34"/>
    <n v="1"/>
    <n v="1.4380250000000001"/>
    <n v="4.7151999999999999E-2"/>
    <n v="1.2626729999999999"/>
    <n v="3.7137000000000003E-2"/>
    <s v="6"/>
    <s v="scale_mpi_epyc_job_12129.out "/>
    <s v="scale_mpi_epyc_epyc006_2023-06-13_02-01-02.csv "/>
    <s v="e1 1000 100 100000 1 35"/>
    <e v="#N/A"/>
    <e v="#N/A"/>
    <e v="#N/A"/>
    <e v="#N/A"/>
    <x v="1"/>
  </r>
  <r>
    <x v="1"/>
    <x v="1"/>
    <n v="100"/>
    <x v="1"/>
    <x v="35"/>
    <n v="1"/>
    <n v="1.4311739999999999"/>
    <n v="3.6956000000000003E-2"/>
    <n v="1.091359"/>
    <n v="3.1182000000000001E-2"/>
    <s v="6"/>
    <s v="scale_mpi_epyc_job_12129.out "/>
    <s v="scale_mpi_epyc_epyc006_2023-06-13_02-01-02.csv "/>
    <s v="e1 1000 100 100000 1 36"/>
    <e v="#N/A"/>
    <e v="#N/A"/>
    <e v="#N/A"/>
    <e v="#N/A"/>
    <x v="1"/>
  </r>
  <r>
    <x v="1"/>
    <x v="1"/>
    <n v="100"/>
    <x v="1"/>
    <x v="36"/>
    <n v="1"/>
    <n v="1.4000090000000001"/>
    <n v="3.8428999999999998E-2"/>
    <n v="1.1556040000000001"/>
    <n v="3.2099999999999997E-2"/>
    <s v="6"/>
    <s v="scale_mpi_epyc_job_12129.out "/>
    <s v="scale_mpi_epyc_epyc006_2023-06-13_02-01-02.csv "/>
    <s v="e1 1000 100 100000 1 37"/>
    <e v="#N/A"/>
    <e v="#N/A"/>
    <e v="#N/A"/>
    <e v="#N/A"/>
    <x v="1"/>
  </r>
  <r>
    <x v="1"/>
    <x v="1"/>
    <n v="100"/>
    <x v="1"/>
    <x v="37"/>
    <n v="1"/>
    <n v="1.551671"/>
    <n v="5.2399000000000001E-2"/>
    <n v="1.3239879999999999"/>
    <n v="3.5783000000000002E-2"/>
    <s v="6"/>
    <s v="scale_mpi_epyc_job_12129.out "/>
    <s v="scale_mpi_epyc_epyc006_2023-06-13_02-01-02.csv "/>
    <s v="e1 1000 100 100000 1 38"/>
    <e v="#N/A"/>
    <e v="#N/A"/>
    <e v="#N/A"/>
    <e v="#N/A"/>
    <x v="1"/>
  </r>
  <r>
    <x v="1"/>
    <x v="1"/>
    <n v="100"/>
    <x v="1"/>
    <x v="38"/>
    <n v="1"/>
    <n v="1.4683330000000001"/>
    <n v="7.4401999999999996E-2"/>
    <n v="2.1164130000000001"/>
    <n v="5.5695000000000001E-2"/>
    <s v="6"/>
    <s v="scale_mpi_epyc_job_12129.out "/>
    <s v="scale_mpi_epyc_epyc006_2023-06-13_02-01-02.csv "/>
    <s v="e1 1000 100 100000 1 39"/>
    <e v="#N/A"/>
    <e v="#N/A"/>
    <e v="#N/A"/>
    <e v="#N/A"/>
    <x v="1"/>
  </r>
  <r>
    <x v="1"/>
    <x v="1"/>
    <n v="100"/>
    <x v="1"/>
    <x v="39"/>
    <n v="1"/>
    <n v="1.5663480000000001"/>
    <n v="4.2153000000000003E-2"/>
    <n v="1.3189090000000001"/>
    <n v="3.3818000000000001E-2"/>
    <s v="6"/>
    <s v="scale_mpi_epyc_job_12129.out "/>
    <s v="scale_mpi_epyc_epyc006_2023-06-13_02-01-02.csv "/>
    <s v="e1 1000 100 100000 1 40"/>
    <e v="#N/A"/>
    <e v="#N/A"/>
    <e v="#N/A"/>
    <e v="#N/A"/>
    <x v="1"/>
  </r>
  <r>
    <x v="1"/>
    <x v="1"/>
    <n v="100"/>
    <x v="1"/>
    <x v="40"/>
    <n v="1"/>
    <n v="1.6141639999999999"/>
    <n v="6.1228999999999999E-2"/>
    <n v="1.5755669999999999"/>
    <n v="3.9389E-2"/>
    <s v="6"/>
    <s v="scale_mpi_epyc_job_12129.out "/>
    <s v="scale_mpi_epyc_epyc006_2023-06-13_02-01-02.csv "/>
    <s v="e1 1000 100 100000 1 41"/>
    <e v="#N/A"/>
    <e v="#N/A"/>
    <e v="#N/A"/>
    <e v="#N/A"/>
    <x v="1"/>
  </r>
  <r>
    <x v="1"/>
    <x v="1"/>
    <n v="100"/>
    <x v="1"/>
    <x v="41"/>
    <n v="1"/>
    <n v="1.6285229999999999"/>
    <n v="7.8353999999999993E-2"/>
    <n v="2.0602640000000001"/>
    <n v="5.0250000000000003E-2"/>
    <s v="6"/>
    <s v="scale_mpi_epyc_job_12129.out "/>
    <s v="scale_mpi_epyc_epyc006_2023-06-13_02-01-02.csv "/>
    <s v="e1 1000 100 100000 1 42"/>
    <e v="#N/A"/>
    <e v="#N/A"/>
    <e v="#N/A"/>
    <e v="#N/A"/>
    <x v="1"/>
  </r>
  <r>
    <x v="1"/>
    <x v="1"/>
    <n v="100"/>
    <x v="1"/>
    <x v="42"/>
    <n v="1"/>
    <n v="1.6457299999999999"/>
    <n v="6.4579999999999999E-2"/>
    <n v="2.0933540000000002"/>
    <n v="4.9841999999999997E-2"/>
    <s v="6"/>
    <s v="scale_mpi_epyc_job_12129.out "/>
    <s v="scale_mpi_epyc_epyc006_2023-06-13_02-01-02.csv "/>
    <s v="e1 1000 100 100000 1 43"/>
    <e v="#N/A"/>
    <e v="#N/A"/>
    <e v="#N/A"/>
    <e v="#N/A"/>
    <x v="1"/>
  </r>
  <r>
    <x v="1"/>
    <x v="1"/>
    <n v="100"/>
    <x v="1"/>
    <x v="43"/>
    <n v="1"/>
    <n v="1.535299"/>
    <n v="8.7314000000000003E-2"/>
    <n v="2.5364110000000002"/>
    <n v="5.8985999999999997E-2"/>
    <s v="6"/>
    <s v="scale_mpi_epyc_job_12129.out "/>
    <s v="scale_mpi_epyc_epyc006_2023-06-13_02-01-02.csv "/>
    <s v="e1 1000 100 100000 1 44"/>
    <e v="#N/A"/>
    <e v="#N/A"/>
    <e v="#N/A"/>
    <e v="#N/A"/>
    <x v="1"/>
  </r>
  <r>
    <x v="1"/>
    <x v="1"/>
    <n v="100"/>
    <x v="1"/>
    <x v="44"/>
    <n v="1"/>
    <n v="1.5788899999999999"/>
    <n v="7.0637000000000005E-2"/>
    <n v="1.8722300000000001"/>
    <n v="4.2550999999999999E-2"/>
    <s v="6"/>
    <s v="scale_mpi_epyc_job_12129.out "/>
    <s v="scale_mpi_epyc_epyc006_2023-06-13_02-01-02.csv "/>
    <s v="e1 1000 100 100000 1 45"/>
    <e v="#N/A"/>
    <e v="#N/A"/>
    <e v="#N/A"/>
    <e v="#N/A"/>
    <x v="1"/>
  </r>
  <r>
    <x v="1"/>
    <x v="1"/>
    <n v="100"/>
    <x v="1"/>
    <x v="45"/>
    <n v="1"/>
    <n v="1.47363"/>
    <n v="5.1029999999999999E-2"/>
    <n v="1.9073100000000001"/>
    <n v="4.2384999999999999E-2"/>
    <s v="6"/>
    <s v="scale_mpi_epyc_job_12129.out "/>
    <s v="scale_mpi_epyc_epyc006_2023-06-13_02-01-02.csv "/>
    <s v="e1 1000 100 100000 1 46"/>
    <e v="#N/A"/>
    <e v="#N/A"/>
    <e v="#N/A"/>
    <e v="#N/A"/>
    <x v="1"/>
  </r>
  <r>
    <x v="1"/>
    <x v="1"/>
    <n v="100"/>
    <x v="1"/>
    <x v="46"/>
    <n v="1"/>
    <n v="1.6189389999999999"/>
    <n v="8.0064999999999997E-2"/>
    <n v="2.45749"/>
    <n v="5.3423999999999999E-2"/>
    <s v="6"/>
    <s v="scale_mpi_epyc_job_12129.out "/>
    <s v="scale_mpi_epyc_epyc006_2023-06-13_02-01-02.csv "/>
    <s v="e1 1000 100 100000 1 47"/>
    <e v="#N/A"/>
    <e v="#N/A"/>
    <e v="#N/A"/>
    <e v="#N/A"/>
    <x v="1"/>
  </r>
  <r>
    <x v="1"/>
    <x v="1"/>
    <n v="100"/>
    <x v="1"/>
    <x v="47"/>
    <n v="1"/>
    <n v="1.5964719999999999"/>
    <n v="7.6000999999999999E-2"/>
    <n v="1.9838560000000001"/>
    <n v="4.2209999999999998E-2"/>
    <s v="6"/>
    <s v="scale_mpi_epyc_job_12129.out "/>
    <s v="scale_mpi_epyc_epyc006_2023-06-13_02-01-02.csv "/>
    <s v="e1 1000 100 100000 1 48"/>
    <e v="#N/A"/>
    <e v="#N/A"/>
    <e v="#N/A"/>
    <e v="#N/A"/>
    <x v="1"/>
  </r>
  <r>
    <x v="1"/>
    <x v="1"/>
    <n v="100"/>
    <x v="1"/>
    <x v="48"/>
    <n v="1"/>
    <n v="1.5467299999999999"/>
    <n v="8.5478999999999999E-2"/>
    <n v="2.7028949999999998"/>
    <n v="5.6309999999999999E-2"/>
    <s v="6"/>
    <s v="scale_mpi_epyc_job_12129.out "/>
    <s v="scale_mpi_epyc_epyc006_2023-06-13_02-01-02.csv "/>
    <s v="e1 1000 100 100000 1 49"/>
    <e v="#N/A"/>
    <e v="#N/A"/>
    <e v="#N/A"/>
    <e v="#N/A"/>
    <x v="1"/>
  </r>
  <r>
    <x v="1"/>
    <x v="1"/>
    <n v="100"/>
    <x v="1"/>
    <x v="49"/>
    <n v="1"/>
    <n v="1.8196000000000001"/>
    <n v="9.1136999999999996E-2"/>
    <n v="3.0762230000000002"/>
    <n v="6.2780000000000002E-2"/>
    <s v="6"/>
    <s v="scale_mpi_epyc_job_12129.out "/>
    <s v="scale_mpi_epyc_epyc006_2023-06-13_02-01-02.csv "/>
    <s v="e1 1000 100 100000 1 50"/>
    <e v="#N/A"/>
    <e v="#N/A"/>
    <e v="#N/A"/>
    <e v="#N/A"/>
    <x v="1"/>
  </r>
  <r>
    <x v="1"/>
    <x v="1"/>
    <n v="100"/>
    <x v="1"/>
    <x v="50"/>
    <n v="1"/>
    <n v="1.608538"/>
    <n v="6.7126000000000005E-2"/>
    <n v="2.4681890000000002"/>
    <n v="4.9363999999999998E-2"/>
    <s v="6"/>
    <s v="scale_mpi_epyc_job_12129.out "/>
    <s v="scale_mpi_epyc_epyc006_2023-06-13_02-01-02.csv "/>
    <s v="e1 1000 100 100000 1 51"/>
    <e v="#N/A"/>
    <e v="#N/A"/>
    <e v="#N/A"/>
    <e v="#N/A"/>
    <x v="1"/>
  </r>
  <r>
    <x v="1"/>
    <x v="1"/>
    <n v="100"/>
    <x v="1"/>
    <x v="51"/>
    <n v="1"/>
    <n v="1.887534"/>
    <n v="0.10120899999999999"/>
    <n v="3.3642789999999998"/>
    <n v="6.5965999999999997E-2"/>
    <s v="6"/>
    <s v="scale_mpi_epyc_job_12129.out "/>
    <s v="scale_mpi_epyc_epyc006_2023-06-13_02-01-02.csv "/>
    <s v="e1 1000 100 100000 1 52"/>
    <e v="#N/A"/>
    <e v="#N/A"/>
    <e v="#N/A"/>
    <e v="#N/A"/>
    <x v="1"/>
  </r>
  <r>
    <x v="1"/>
    <x v="1"/>
    <n v="100"/>
    <x v="1"/>
    <x v="52"/>
    <n v="1"/>
    <n v="1.719123"/>
    <n v="8.1990999999999994E-2"/>
    <n v="2.673225"/>
    <n v="5.1408000000000002E-2"/>
    <s v="6"/>
    <s v="scale_mpi_epyc_job_12129.out "/>
    <s v="scale_mpi_epyc_epyc006_2023-06-13_02-01-02.csv "/>
    <s v="e1 1000 100 100000 1 53"/>
    <e v="#N/A"/>
    <e v="#N/A"/>
    <e v="#N/A"/>
    <e v="#N/A"/>
    <x v="1"/>
  </r>
  <r>
    <x v="1"/>
    <x v="1"/>
    <n v="100"/>
    <x v="1"/>
    <x v="53"/>
    <n v="1"/>
    <n v="1.722772"/>
    <n v="0.114298"/>
    <n v="2.5742639999999999"/>
    <n v="4.8571000000000003E-2"/>
    <s v="6"/>
    <s v="scale_mpi_epyc_job_12129.out "/>
    <s v="scale_mpi_epyc_epyc006_2023-06-13_02-01-02.csv "/>
    <s v="e1 1000 100 100000 1 54"/>
    <e v="#N/A"/>
    <e v="#N/A"/>
    <e v="#N/A"/>
    <e v="#N/A"/>
    <x v="1"/>
  </r>
  <r>
    <x v="1"/>
    <x v="1"/>
    <n v="100"/>
    <x v="1"/>
    <x v="54"/>
    <n v="1"/>
    <n v="1.7040729999999999"/>
    <n v="0.101288"/>
    <n v="3.2239620000000002"/>
    <n v="5.9702999999999999E-2"/>
    <s v="6"/>
    <s v="scale_mpi_epyc_job_12129.out "/>
    <s v="scale_mpi_epyc_epyc006_2023-06-13_02-01-02.csv "/>
    <s v="e1 1000 100 100000 1 55"/>
    <e v="#N/A"/>
    <e v="#N/A"/>
    <e v="#N/A"/>
    <e v="#N/A"/>
    <x v="1"/>
  </r>
  <r>
    <x v="1"/>
    <x v="1"/>
    <n v="100"/>
    <x v="1"/>
    <x v="55"/>
    <n v="1"/>
    <n v="2.0371549999999998"/>
    <n v="0.102559"/>
    <n v="3.1169129999999998"/>
    <n v="5.6670999999999999E-2"/>
    <s v="6"/>
    <s v="scale_mpi_epyc_job_12129.out "/>
    <s v="scale_mpi_epyc_epyc006_2023-06-13_02-01-02.csv "/>
    <s v="e1 1000 100 100000 1 56"/>
    <e v="#N/A"/>
    <e v="#N/A"/>
    <e v="#N/A"/>
    <e v="#N/A"/>
    <x v="1"/>
  </r>
  <r>
    <x v="1"/>
    <x v="1"/>
    <n v="100"/>
    <x v="1"/>
    <x v="56"/>
    <n v="1"/>
    <n v="1.76284"/>
    <n v="9.1621999999999995E-2"/>
    <n v="3.5041769999999999"/>
    <n v="6.2575000000000006E-2"/>
    <s v="6"/>
    <s v="scale_mpi_epyc_job_12129.out "/>
    <s v="scale_mpi_epyc_epyc006_2023-06-13_02-01-02.csv "/>
    <s v="e1 1000 100 100000 1 57"/>
    <e v="#N/A"/>
    <e v="#N/A"/>
    <e v="#N/A"/>
    <e v="#N/A"/>
    <x v="1"/>
  </r>
  <r>
    <x v="1"/>
    <x v="1"/>
    <n v="100"/>
    <x v="1"/>
    <x v="57"/>
    <n v="1"/>
    <n v="1.3256159999999999"/>
    <n v="5.9812999999999998E-2"/>
    <n v="2.9723169999999999"/>
    <n v="5.2145999999999998E-2"/>
    <s v="6"/>
    <s v="scale_mpi_epyc_job_12129.out "/>
    <s v="scale_mpi_epyc_epyc006_2023-06-13_02-01-02.csv "/>
    <s v="e1 1000 100 100000 1 58"/>
    <e v="#N/A"/>
    <e v="#N/A"/>
    <e v="#N/A"/>
    <e v="#N/A"/>
    <x v="1"/>
  </r>
  <r>
    <x v="1"/>
    <x v="1"/>
    <n v="100"/>
    <x v="1"/>
    <x v="58"/>
    <n v="1"/>
    <n v="1.3341510000000001"/>
    <n v="5.9188999999999999E-2"/>
    <n v="2.9679329999999999"/>
    <n v="5.1171000000000001E-2"/>
    <s v="6"/>
    <s v="scale_mpi_epyc_job_12129.out "/>
    <s v="scale_mpi_epyc_epyc006_2023-06-13_02-01-02.csv "/>
    <s v="e1 1000 100 100000 1 59"/>
    <e v="#N/A"/>
    <e v="#N/A"/>
    <e v="#N/A"/>
    <e v="#N/A"/>
    <x v="1"/>
  </r>
  <r>
    <x v="1"/>
    <x v="1"/>
    <n v="100"/>
    <x v="1"/>
    <x v="59"/>
    <n v="1"/>
    <n v="1.321159"/>
    <n v="6.7016000000000006E-2"/>
    <n v="3.2904010000000001"/>
    <n v="5.577E-2"/>
    <s v="6"/>
    <s v="scale_mpi_epyc_job_12129.out "/>
    <s v="scale_mpi_epyc_epyc006_2023-06-13_02-01-02.csv "/>
    <s v="e1 1000 100 100000 1 60"/>
    <e v="#N/A"/>
    <e v="#N/A"/>
    <e v="#N/A"/>
    <e v="#N/A"/>
    <x v="1"/>
  </r>
  <r>
    <x v="1"/>
    <x v="1"/>
    <n v="100"/>
    <x v="1"/>
    <x v="60"/>
    <n v="1"/>
    <n v="1.3401110000000001"/>
    <n v="6.2302999999999997E-2"/>
    <n v="3.2656290000000001"/>
    <n v="5.4427000000000003E-2"/>
    <s v="6"/>
    <s v="scale_mpi_epyc_job_12129.out "/>
    <s v="scale_mpi_epyc_epyc006_2023-06-13_02-01-02.csv "/>
    <s v="e1 1000 100 100000 1 61"/>
    <e v="#N/A"/>
    <e v="#N/A"/>
    <e v="#N/A"/>
    <e v="#N/A"/>
    <x v="1"/>
  </r>
  <r>
    <x v="1"/>
    <x v="1"/>
    <n v="100"/>
    <x v="1"/>
    <x v="61"/>
    <n v="1"/>
    <n v="1.334851"/>
    <n v="6.7584000000000005E-2"/>
    <n v="3.5174880000000002"/>
    <n v="5.7664E-2"/>
    <s v="6"/>
    <s v="scale_mpi_epyc_job_12129.out "/>
    <s v="scale_mpi_epyc_epyc006_2023-06-13_02-01-02.csv "/>
    <s v="e1 1000 100 100000 1 62"/>
    <e v="#N/A"/>
    <e v="#N/A"/>
    <e v="#N/A"/>
    <e v="#N/A"/>
    <x v="1"/>
  </r>
  <r>
    <x v="1"/>
    <x v="1"/>
    <n v="100"/>
    <x v="1"/>
    <x v="62"/>
    <n v="1"/>
    <n v="1.351961"/>
    <n v="6.5588999999999995E-2"/>
    <n v="3.554128"/>
    <n v="5.7325000000000001E-2"/>
    <s v="6"/>
    <s v="scale_mpi_epyc_job_12129.out "/>
    <s v="scale_mpi_epyc_epyc006_2023-06-13_02-01-02.csv "/>
    <s v="e1 1000 100 100000 1 63"/>
    <e v="#N/A"/>
    <e v="#N/A"/>
    <e v="#N/A"/>
    <e v="#N/A"/>
    <x v="1"/>
  </r>
  <r>
    <x v="1"/>
    <x v="1"/>
    <n v="100"/>
    <x v="1"/>
    <x v="63"/>
    <n v="1"/>
    <n v="1.204358"/>
    <n v="6.343E-2"/>
    <n v="3.5167250000000001"/>
    <n v="5.5821000000000003E-2"/>
    <s v="6"/>
    <s v="scale_mpi_epyc_job_12129.out "/>
    <s v="scale_mpi_epyc_epyc006_2023-06-13_02-01-02.csv "/>
    <s v="e1 1000 100 100000 1 64"/>
    <e v="#N/A"/>
    <e v="#N/A"/>
    <e v="#N/A"/>
    <e v="#N/A"/>
    <x v="1"/>
  </r>
  <r>
    <x v="1"/>
    <x v="2"/>
    <n v="100"/>
    <x v="1"/>
    <x v="0"/>
    <n v="1"/>
    <n v="1.0640989999999999"/>
    <n v="7.0479999999999996E-3"/>
    <n v="0"/>
    <n v="0"/>
    <s v="6"/>
    <s v="scale_mpi_epyc_job_12129.out "/>
    <s v="scale_mpi_epyc_epyc006_2023-06-13_02-01-02.csv "/>
    <s v="e1 100 100 100000 1 1"/>
    <e v="#N/A"/>
    <e v="#N/A"/>
    <e v="#N/A"/>
    <e v="#N/A"/>
    <x v="1"/>
  </r>
  <r>
    <x v="1"/>
    <x v="2"/>
    <n v="100"/>
    <x v="1"/>
    <x v="1"/>
    <n v="1"/>
    <n v="1.059774"/>
    <n v="6.8999999999999999E-3"/>
    <n v="5.6769999999999998E-3"/>
    <n v="5.6769999999999998E-3"/>
    <s v="6"/>
    <s v="scale_mpi_epyc_job_12129.out "/>
    <s v="scale_mpi_epyc_epyc006_2023-06-13_02-01-02.csv "/>
    <s v="e1 100 100 100000 1 2"/>
    <e v="#N/A"/>
    <e v="#N/A"/>
    <e v="#N/A"/>
    <e v="#N/A"/>
    <x v="1"/>
  </r>
  <r>
    <x v="1"/>
    <x v="2"/>
    <n v="100"/>
    <x v="1"/>
    <x v="2"/>
    <n v="1"/>
    <n v="1.0708740000000001"/>
    <n v="8.0470000000000003E-3"/>
    <n v="1.2527E-2"/>
    <n v="6.2639999999999996E-3"/>
    <s v="6"/>
    <s v="scale_mpi_epyc_job_12129.out "/>
    <s v="scale_mpi_epyc_epyc006_2023-06-13_02-01-02.csv "/>
    <s v="e1 100 100 100000 1 3"/>
    <e v="#N/A"/>
    <e v="#N/A"/>
    <e v="#N/A"/>
    <e v="#N/A"/>
    <x v="1"/>
  </r>
  <r>
    <x v="1"/>
    <x v="2"/>
    <n v="100"/>
    <x v="1"/>
    <x v="3"/>
    <n v="1"/>
    <n v="1.057523"/>
    <n v="8.2539999999999992E-3"/>
    <n v="2.0577999999999999E-2"/>
    <n v="6.8589999999999996E-3"/>
    <s v="6"/>
    <s v="scale_mpi_epyc_job_12129.out "/>
    <s v="scale_mpi_epyc_epyc006_2023-06-13_02-01-02.csv "/>
    <s v="e1 100 100 100000 1 4"/>
    <e v="#N/A"/>
    <e v="#N/A"/>
    <e v="#N/A"/>
    <e v="#N/A"/>
    <x v="1"/>
  </r>
  <r>
    <x v="1"/>
    <x v="2"/>
    <n v="100"/>
    <x v="1"/>
    <x v="4"/>
    <n v="1"/>
    <n v="1.0812330000000001"/>
    <n v="2.0497999999999999E-2"/>
    <n v="5.3338999999999998E-2"/>
    <n v="1.3335E-2"/>
    <s v="6"/>
    <s v="scale_mpi_epyc_job_12129.out "/>
    <s v="scale_mpi_epyc_epyc006_2023-06-13_02-01-02.csv "/>
    <s v="e1 100 100 100000 1 5"/>
    <e v="#N/A"/>
    <e v="#N/A"/>
    <e v="#N/A"/>
    <e v="#N/A"/>
    <x v="1"/>
  </r>
  <r>
    <x v="1"/>
    <x v="2"/>
    <n v="100"/>
    <x v="1"/>
    <x v="5"/>
    <n v="1"/>
    <n v="1.0702940000000001"/>
    <n v="1.1073E-2"/>
    <n v="4.7352999999999999E-2"/>
    <n v="9.4710000000000003E-3"/>
    <s v="6"/>
    <s v="scale_mpi_epyc_job_12129.out "/>
    <s v="scale_mpi_epyc_epyc006_2023-06-13_02-01-02.csv "/>
    <s v="e1 100 100 100000 1 6"/>
    <e v="#N/A"/>
    <e v="#N/A"/>
    <e v="#N/A"/>
    <e v="#N/A"/>
    <x v="1"/>
  </r>
  <r>
    <x v="1"/>
    <x v="2"/>
    <n v="100"/>
    <x v="1"/>
    <x v="6"/>
    <n v="1"/>
    <n v="1.0743780000000001"/>
    <n v="1.1446E-2"/>
    <n v="5.7023999999999998E-2"/>
    <n v="9.5040000000000003E-3"/>
    <s v="6"/>
    <s v="scale_mpi_epyc_job_12129.out "/>
    <s v="scale_mpi_epyc_epyc006_2023-06-13_02-01-02.csv "/>
    <s v="e1 100 100 100000 1 7"/>
    <e v="#N/A"/>
    <e v="#N/A"/>
    <e v="#N/A"/>
    <e v="#N/A"/>
    <x v="1"/>
  </r>
  <r>
    <x v="1"/>
    <x v="2"/>
    <n v="100"/>
    <x v="1"/>
    <x v="7"/>
    <n v="1"/>
    <n v="1.1056760000000001"/>
    <n v="2.4680000000000001E-2"/>
    <n v="8.8483999999999993E-2"/>
    <n v="1.2640999999999999E-2"/>
    <s v="6"/>
    <s v="scale_mpi_epyc_job_12129.out "/>
    <s v="scale_mpi_epyc_epyc006_2023-06-13_02-01-02.csv "/>
    <s v="e1 100 100 100000 1 8"/>
    <e v="#N/A"/>
    <e v="#N/A"/>
    <e v="#N/A"/>
    <e v="#N/A"/>
    <x v="1"/>
  </r>
  <r>
    <x v="1"/>
    <x v="2"/>
    <n v="100"/>
    <x v="1"/>
    <x v="8"/>
    <n v="1"/>
    <n v="1.1127609999999999"/>
    <n v="2.6221999999999999E-2"/>
    <n v="0.117356"/>
    <n v="1.4670000000000001E-2"/>
    <s v="6"/>
    <s v="scale_mpi_epyc_job_12129.out "/>
    <s v="scale_mpi_epyc_epyc006_2023-06-13_02-01-02.csv "/>
    <s v="e1 100 100 100000 1 9"/>
    <e v="#N/A"/>
    <e v="#N/A"/>
    <e v="#N/A"/>
    <e v="#N/A"/>
    <x v="1"/>
  </r>
  <r>
    <x v="1"/>
    <x v="2"/>
    <n v="100"/>
    <x v="1"/>
    <x v="9"/>
    <n v="1"/>
    <n v="1.1004769999999999"/>
    <n v="1.6584000000000002E-2"/>
    <n v="0.119412"/>
    <n v="1.3268E-2"/>
    <s v="6"/>
    <s v="scale_mpi_epyc_job_12129.out "/>
    <s v="scale_mpi_epyc_epyc006_2023-06-13_02-01-02.csv "/>
    <s v="e1 100 100 100000 1 10"/>
    <e v="#N/A"/>
    <e v="#N/A"/>
    <e v="#N/A"/>
    <e v="#N/A"/>
    <x v="1"/>
  </r>
  <r>
    <x v="1"/>
    <x v="2"/>
    <n v="100"/>
    <x v="1"/>
    <x v="10"/>
    <n v="1"/>
    <n v="1.1014839999999999"/>
    <n v="1.6428999999999999E-2"/>
    <n v="0.12386900000000001"/>
    <n v="1.2387E-2"/>
    <s v="6"/>
    <s v="scale_mpi_epyc_job_12129.out "/>
    <s v="scale_mpi_epyc_epyc006_2023-06-13_02-01-02.csv "/>
    <s v="e1 100 100 100000 1 11"/>
    <e v="#N/A"/>
    <e v="#N/A"/>
    <e v="#N/A"/>
    <e v="#N/A"/>
    <x v="1"/>
  </r>
  <r>
    <x v="1"/>
    <x v="2"/>
    <n v="100"/>
    <x v="1"/>
    <x v="11"/>
    <n v="1"/>
    <n v="1.1029059999999999"/>
    <n v="1.6916E-2"/>
    <n v="0.151282"/>
    <n v="1.3753E-2"/>
    <s v="6"/>
    <s v="scale_mpi_epyc_job_12129.out "/>
    <s v="scale_mpi_epyc_epyc006_2023-06-13_02-01-02.csv "/>
    <s v="e1 100 100 100000 1 12"/>
    <e v="#N/A"/>
    <e v="#N/A"/>
    <e v="#N/A"/>
    <e v="#N/A"/>
    <x v="1"/>
  </r>
  <r>
    <x v="1"/>
    <x v="2"/>
    <n v="100"/>
    <x v="1"/>
    <x v="12"/>
    <n v="1"/>
    <n v="1.1307020000000001"/>
    <n v="2.6283999999999998E-2"/>
    <n v="0.191306"/>
    <n v="1.5942000000000001E-2"/>
    <s v="6"/>
    <s v="scale_mpi_epyc_job_12129.out "/>
    <s v="scale_mpi_epyc_epyc006_2023-06-13_02-01-02.csv "/>
    <s v="e1 100 100 100000 1 13"/>
    <e v="#N/A"/>
    <e v="#N/A"/>
    <e v="#N/A"/>
    <e v="#N/A"/>
    <x v="1"/>
  </r>
  <r>
    <x v="1"/>
    <x v="2"/>
    <n v="100"/>
    <x v="1"/>
    <x v="13"/>
    <n v="1"/>
    <n v="1.1611480000000001"/>
    <n v="3.8421999999999998E-2"/>
    <n v="0.372228"/>
    <n v="2.8632999999999999E-2"/>
    <s v="6"/>
    <s v="scale_mpi_epyc_job_12129.out "/>
    <s v="scale_mpi_epyc_epyc006_2023-06-13_02-01-02.csv "/>
    <s v="e1 100 100 100000 1 14"/>
    <e v="#N/A"/>
    <e v="#N/A"/>
    <e v="#N/A"/>
    <e v="#N/A"/>
    <x v="1"/>
  </r>
  <r>
    <x v="1"/>
    <x v="2"/>
    <n v="100"/>
    <x v="1"/>
    <x v="14"/>
    <n v="1"/>
    <n v="1.149551"/>
    <n v="2.4111E-2"/>
    <n v="0.30043599999999998"/>
    <n v="2.146E-2"/>
    <s v="6"/>
    <s v="scale_mpi_epyc_job_12129.out "/>
    <s v="scale_mpi_epyc_epyc006_2023-06-13_02-01-02.csv "/>
    <s v="e1 100 100 100000 1 15"/>
    <e v="#N/A"/>
    <e v="#N/A"/>
    <e v="#N/A"/>
    <e v="#N/A"/>
    <x v="1"/>
  </r>
  <r>
    <x v="1"/>
    <x v="2"/>
    <n v="100"/>
    <x v="1"/>
    <x v="15"/>
    <n v="1"/>
    <n v="1.169367"/>
    <n v="3.8905000000000002E-2"/>
    <n v="0.34992600000000001"/>
    <n v="2.3328000000000002E-2"/>
    <s v="6"/>
    <s v="scale_mpi_epyc_job_12129.out "/>
    <s v="scale_mpi_epyc_epyc006_2023-06-13_02-01-02.csv "/>
    <s v="e1 100 100 100000 1 16"/>
    <e v="#N/A"/>
    <e v="#N/A"/>
    <e v="#N/A"/>
    <e v="#N/A"/>
    <x v="1"/>
  </r>
  <r>
    <x v="1"/>
    <x v="2"/>
    <n v="100"/>
    <x v="1"/>
    <x v="16"/>
    <n v="1"/>
    <n v="1.1757249999999999"/>
    <n v="3.7893999999999997E-2"/>
    <n v="0.38928400000000002"/>
    <n v="2.4330000000000001E-2"/>
    <s v="6"/>
    <s v="scale_mpi_epyc_job_12129.out "/>
    <s v="scale_mpi_epyc_epyc006_2023-06-13_02-01-02.csv "/>
    <s v="e1 100 100 100000 1 17"/>
    <e v="#N/A"/>
    <e v="#N/A"/>
    <e v="#N/A"/>
    <e v="#N/A"/>
    <x v="1"/>
  </r>
  <r>
    <x v="1"/>
    <x v="2"/>
    <n v="100"/>
    <x v="1"/>
    <x v="17"/>
    <n v="1"/>
    <n v="1.181424"/>
    <n v="3.5796000000000001E-2"/>
    <n v="0.44697199999999998"/>
    <n v="2.6291999999999999E-2"/>
    <s v="6"/>
    <s v="scale_mpi_epyc_job_12129.out "/>
    <s v="scale_mpi_epyc_epyc006_2023-06-13_02-01-02.csv "/>
    <s v="e1 100 100 100000 1 18"/>
    <e v="#N/A"/>
    <e v="#N/A"/>
    <e v="#N/A"/>
    <e v="#N/A"/>
    <x v="1"/>
  </r>
  <r>
    <x v="1"/>
    <x v="2"/>
    <n v="100"/>
    <x v="1"/>
    <x v="18"/>
    <n v="1"/>
    <n v="1.2084429999999999"/>
    <n v="5.2513999999999998E-2"/>
    <n v="0.72207500000000002"/>
    <n v="4.0114999999999998E-2"/>
    <s v="6"/>
    <s v="scale_mpi_epyc_job_12129.out "/>
    <s v="scale_mpi_epyc_epyc006_2023-06-13_02-01-02.csv "/>
    <s v="e1 100 100 100000 1 19"/>
    <e v="#N/A"/>
    <e v="#N/A"/>
    <e v="#N/A"/>
    <e v="#N/A"/>
    <x v="1"/>
  </r>
  <r>
    <x v="1"/>
    <x v="2"/>
    <n v="100"/>
    <x v="1"/>
    <x v="19"/>
    <n v="1"/>
    <n v="1.20309"/>
    <n v="4.5449000000000003E-2"/>
    <n v="0.74937399999999998"/>
    <n v="3.9440999999999997E-2"/>
    <s v="6"/>
    <s v="scale_mpi_epyc_job_12129.out "/>
    <s v="scale_mpi_epyc_epyc006_2023-06-13_02-01-02.csv "/>
    <s v="e1 100 100 100000 1 20"/>
    <e v="#N/A"/>
    <e v="#N/A"/>
    <e v="#N/A"/>
    <e v="#N/A"/>
    <x v="1"/>
  </r>
  <r>
    <x v="1"/>
    <x v="2"/>
    <n v="100"/>
    <x v="1"/>
    <x v="20"/>
    <n v="1"/>
    <n v="1.2164250000000001"/>
    <n v="3.8192999999999998E-2"/>
    <n v="0.64608399999999999"/>
    <n v="3.2303999999999999E-2"/>
    <s v="6"/>
    <s v="scale_mpi_epyc_job_12129.out "/>
    <s v="scale_mpi_epyc_epyc006_2023-06-13_02-01-02.csv "/>
    <s v="e1 100 100 100000 1 21"/>
    <e v="#N/A"/>
    <e v="#N/A"/>
    <e v="#N/A"/>
    <e v="#N/A"/>
    <x v="1"/>
  </r>
  <r>
    <x v="1"/>
    <x v="2"/>
    <n v="100"/>
    <x v="1"/>
    <x v="21"/>
    <n v="1"/>
    <n v="1.2090890000000001"/>
    <n v="4.8680000000000001E-2"/>
    <n v="0.79831399999999997"/>
    <n v="3.8015E-2"/>
    <s v="6"/>
    <s v="scale_mpi_epyc_job_12129.out "/>
    <s v="scale_mpi_epyc_epyc006_2023-06-13_02-01-02.csv "/>
    <s v="e1 100 100 100000 1 22"/>
    <e v="#N/A"/>
    <e v="#N/A"/>
    <e v="#N/A"/>
    <e v="#N/A"/>
    <x v="1"/>
  </r>
  <r>
    <x v="1"/>
    <x v="2"/>
    <n v="100"/>
    <x v="1"/>
    <x v="22"/>
    <n v="1"/>
    <n v="1.245058"/>
    <n v="6.0866000000000003E-2"/>
    <n v="1.0672889999999999"/>
    <n v="4.8513000000000001E-2"/>
    <s v="6"/>
    <s v="scale_mpi_epyc_job_12129.out "/>
    <s v="scale_mpi_epyc_epyc006_2023-06-13_02-01-02.csv "/>
    <s v="e1 100 100 100000 1 23"/>
    <e v="#N/A"/>
    <e v="#N/A"/>
    <e v="#N/A"/>
    <e v="#N/A"/>
    <x v="1"/>
  </r>
  <r>
    <x v="1"/>
    <x v="2"/>
    <n v="100"/>
    <x v="1"/>
    <x v="23"/>
    <n v="1"/>
    <n v="1.2549600000000001"/>
    <n v="2.6200999999999999E-2"/>
    <n v="0.52582200000000001"/>
    <n v="2.2862E-2"/>
    <s v="6"/>
    <s v="scale_mpi_epyc_job_12129.out "/>
    <s v="scale_mpi_epyc_epyc006_2023-06-13_02-01-02.csv "/>
    <s v="e1 100 100 100000 1 24"/>
    <e v="#N/A"/>
    <e v="#N/A"/>
    <e v="#N/A"/>
    <e v="#N/A"/>
    <x v="1"/>
  </r>
  <r>
    <x v="1"/>
    <x v="2"/>
    <n v="100"/>
    <x v="1"/>
    <x v="24"/>
    <n v="1"/>
    <n v="1.273901"/>
    <n v="5.0404999999999998E-2"/>
    <n v="0.89426000000000005"/>
    <n v="3.7261000000000002E-2"/>
    <s v="6"/>
    <s v="scale_mpi_epyc_job_12129.out "/>
    <s v="scale_mpi_epyc_epyc006_2023-06-13_02-01-02.csv "/>
    <s v="e1 100 100 100000 1 25"/>
    <e v="#N/A"/>
    <e v="#N/A"/>
    <e v="#N/A"/>
    <e v="#N/A"/>
    <x v="1"/>
  </r>
  <r>
    <x v="1"/>
    <x v="2"/>
    <n v="100"/>
    <x v="1"/>
    <x v="25"/>
    <n v="1"/>
    <n v="1.2284729999999999"/>
    <n v="4.6734999999999999E-2"/>
    <n v="0.76809400000000005"/>
    <n v="3.0724000000000001E-2"/>
    <s v="6"/>
    <s v="scale_mpi_epyc_job_12129.out "/>
    <s v="scale_mpi_epyc_epyc006_2023-06-13_02-01-02.csv "/>
    <s v="e1 100 100 100000 1 26"/>
    <e v="#N/A"/>
    <e v="#N/A"/>
    <e v="#N/A"/>
    <e v="#N/A"/>
    <x v="1"/>
  </r>
  <r>
    <x v="1"/>
    <x v="2"/>
    <n v="100"/>
    <x v="1"/>
    <x v="26"/>
    <n v="1"/>
    <n v="1.2459420000000001"/>
    <n v="5.8049999999999997E-2"/>
    <n v="1.2134069999999999"/>
    <n v="4.6669000000000002E-2"/>
    <s v="6"/>
    <s v="scale_mpi_epyc_job_12129.out "/>
    <s v="scale_mpi_epyc_epyc006_2023-06-13_02-01-02.csv "/>
    <s v="e1 100 100 100000 1 27"/>
    <e v="#N/A"/>
    <e v="#N/A"/>
    <e v="#N/A"/>
    <e v="#N/A"/>
    <x v="1"/>
  </r>
  <r>
    <x v="1"/>
    <x v="2"/>
    <n v="100"/>
    <x v="1"/>
    <x v="27"/>
    <n v="1"/>
    <n v="1.253053"/>
    <n v="6.2711000000000003E-2"/>
    <n v="1.258794"/>
    <n v="4.6621999999999997E-2"/>
    <s v="6"/>
    <s v="scale_mpi_epyc_job_12129.out "/>
    <s v="scale_mpi_epyc_epyc006_2023-06-13_02-01-02.csv "/>
    <s v="e1 100 100 100000 1 28"/>
    <e v="#N/A"/>
    <e v="#N/A"/>
    <e v="#N/A"/>
    <e v="#N/A"/>
    <x v="1"/>
  </r>
  <r>
    <x v="1"/>
    <x v="2"/>
    <n v="100"/>
    <x v="1"/>
    <x v="28"/>
    <n v="1"/>
    <n v="1.267595"/>
    <n v="6.3478000000000007E-2"/>
    <n v="1.3220419999999999"/>
    <n v="4.7216000000000001E-2"/>
    <s v="6"/>
    <s v="scale_mpi_epyc_job_12129.out "/>
    <s v="scale_mpi_epyc_epyc006_2023-06-13_02-01-02.csv "/>
    <s v="e1 100 100 100000 1 29"/>
    <e v="#N/A"/>
    <e v="#N/A"/>
    <e v="#N/A"/>
    <e v="#N/A"/>
    <x v="1"/>
  </r>
  <r>
    <x v="1"/>
    <x v="2"/>
    <n v="100"/>
    <x v="1"/>
    <x v="29"/>
    <n v="1"/>
    <n v="1.329302"/>
    <n v="5.4375E-2"/>
    <n v="1.2521469999999999"/>
    <n v="4.3177E-2"/>
    <s v="6"/>
    <s v="scale_mpi_epyc_job_12129.out "/>
    <s v="scale_mpi_epyc_epyc006_2023-06-13_02-01-02.csv "/>
    <s v="e1 100 100 100000 1 30"/>
    <e v="#N/A"/>
    <e v="#N/A"/>
    <e v="#N/A"/>
    <e v="#N/A"/>
    <x v="1"/>
  </r>
  <r>
    <x v="1"/>
    <x v="2"/>
    <n v="100"/>
    <x v="1"/>
    <x v="30"/>
    <n v="1"/>
    <n v="1.3522050000000001"/>
    <n v="5.6523999999999998E-2"/>
    <n v="1.28396"/>
    <n v="4.2798999999999997E-2"/>
    <s v="6"/>
    <s v="scale_mpi_epyc_job_12129.out "/>
    <s v="scale_mpi_epyc_epyc006_2023-06-13_02-01-02.csv "/>
    <s v="e1 100 100 100000 1 31"/>
    <e v="#N/A"/>
    <e v="#N/A"/>
    <e v="#N/A"/>
    <e v="#N/A"/>
    <x v="1"/>
  </r>
  <r>
    <x v="1"/>
    <x v="2"/>
    <n v="100"/>
    <x v="1"/>
    <x v="31"/>
    <n v="1"/>
    <n v="1.280716"/>
    <n v="6.0239000000000001E-2"/>
    <n v="1.450251"/>
    <n v="4.6781999999999997E-2"/>
    <s v="6"/>
    <s v="scale_mpi_epyc_job_12129.out "/>
    <s v="scale_mpi_epyc_epyc006_2023-06-13_02-01-02.csv "/>
    <s v="e1 100 100 100000 1 32"/>
    <e v="#N/A"/>
    <e v="#N/A"/>
    <e v="#N/A"/>
    <e v="#N/A"/>
    <x v="1"/>
  </r>
  <r>
    <x v="1"/>
    <x v="2"/>
    <n v="100"/>
    <x v="1"/>
    <x v="32"/>
    <n v="1"/>
    <n v="1.2904500000000001"/>
    <n v="5.9329E-2"/>
    <n v="1.3620840000000001"/>
    <n v="4.2564999999999999E-2"/>
    <s v="6"/>
    <s v="scale_mpi_epyc_job_12129.out "/>
    <s v="scale_mpi_epyc_epyc006_2023-06-13_02-01-02.csv "/>
    <s v="e1 100 100 100000 1 33"/>
    <e v="#N/A"/>
    <e v="#N/A"/>
    <e v="#N/A"/>
    <e v="#N/A"/>
    <x v="1"/>
  </r>
  <r>
    <x v="1"/>
    <x v="2"/>
    <n v="100"/>
    <x v="1"/>
    <x v="33"/>
    <n v="1"/>
    <n v="1.3144340000000001"/>
    <n v="6.0200999999999998E-2"/>
    <n v="1.232683"/>
    <n v="3.7353999999999998E-2"/>
    <s v="6"/>
    <s v="scale_mpi_epyc_job_12129.out "/>
    <s v="scale_mpi_epyc_epyc006_2023-06-13_02-01-02.csv "/>
    <s v="e1 100 100 100000 1 34"/>
    <e v="#N/A"/>
    <e v="#N/A"/>
    <e v="#N/A"/>
    <e v="#N/A"/>
    <x v="1"/>
  </r>
  <r>
    <x v="1"/>
    <x v="2"/>
    <n v="100"/>
    <x v="1"/>
    <x v="34"/>
    <n v="1"/>
    <n v="1.369013"/>
    <n v="4.7420999999999998E-2"/>
    <n v="1.053849"/>
    <n v="3.0995999999999999E-2"/>
    <s v="6"/>
    <s v="scale_mpi_epyc_job_12129.out "/>
    <s v="scale_mpi_epyc_epyc006_2023-06-13_02-01-02.csv "/>
    <s v="e1 100 100 100000 1 35"/>
    <e v="#N/A"/>
    <e v="#N/A"/>
    <e v="#N/A"/>
    <e v="#N/A"/>
    <x v="1"/>
  </r>
  <r>
    <x v="1"/>
    <x v="2"/>
    <n v="100"/>
    <x v="1"/>
    <x v="35"/>
    <n v="1"/>
    <n v="1.450952"/>
    <n v="5.9636000000000002E-2"/>
    <n v="1.2389479999999999"/>
    <n v="3.5399E-2"/>
    <s v="6"/>
    <s v="scale_mpi_epyc_job_12129.out "/>
    <s v="scale_mpi_epyc_epyc006_2023-06-13_02-01-02.csv "/>
    <s v="e1 100 100 100000 1 36"/>
    <e v="#N/A"/>
    <e v="#N/A"/>
    <e v="#N/A"/>
    <e v="#N/A"/>
    <x v="1"/>
  </r>
  <r>
    <x v="1"/>
    <x v="2"/>
    <n v="100"/>
    <x v="1"/>
    <x v="36"/>
    <n v="1"/>
    <n v="1.479482"/>
    <n v="5.7282E-2"/>
    <n v="1.4627619999999999"/>
    <n v="4.0632000000000001E-2"/>
    <s v="6"/>
    <s v="scale_mpi_epyc_job_12129.out "/>
    <s v="scale_mpi_epyc_epyc006_2023-06-13_02-01-02.csv "/>
    <s v="e1 100 100 100000 1 37"/>
    <e v="#N/A"/>
    <e v="#N/A"/>
    <e v="#N/A"/>
    <e v="#N/A"/>
    <x v="1"/>
  </r>
  <r>
    <x v="1"/>
    <x v="2"/>
    <n v="100"/>
    <x v="1"/>
    <x v="37"/>
    <n v="1"/>
    <n v="1.3768469999999999"/>
    <n v="6.8865999999999997E-2"/>
    <n v="1.824973"/>
    <n v="4.9324E-2"/>
    <s v="6"/>
    <s v="scale_mpi_epyc_job_12129.out "/>
    <s v="scale_mpi_epyc_epyc006_2023-06-13_02-01-02.csv "/>
    <s v="e1 100 100 100000 1 38"/>
    <e v="#N/A"/>
    <e v="#N/A"/>
    <e v="#N/A"/>
    <e v="#N/A"/>
    <x v="1"/>
  </r>
  <r>
    <x v="1"/>
    <x v="2"/>
    <n v="100"/>
    <x v="1"/>
    <x v="38"/>
    <n v="1"/>
    <n v="1.531264"/>
    <n v="6.9141999999999995E-2"/>
    <n v="1.9019299999999999"/>
    <n v="5.0050999999999998E-2"/>
    <s v="6"/>
    <s v="scale_mpi_epyc_job_12129.out "/>
    <s v="scale_mpi_epyc_epyc006_2023-06-13_02-01-02.csv "/>
    <s v="e1 100 100 100000 1 39"/>
    <e v="#N/A"/>
    <e v="#N/A"/>
    <e v="#N/A"/>
    <e v="#N/A"/>
    <x v="1"/>
  </r>
  <r>
    <x v="1"/>
    <x v="2"/>
    <n v="100"/>
    <x v="1"/>
    <x v="39"/>
    <n v="1"/>
    <n v="1.5831630000000001"/>
    <n v="6.6666000000000003E-2"/>
    <n v="1.814379"/>
    <n v="4.6523000000000002E-2"/>
    <s v="6"/>
    <s v="scale_mpi_epyc_job_12129.out "/>
    <s v="scale_mpi_epyc_epyc006_2023-06-13_02-01-02.csv "/>
    <s v="e1 100 100 100000 1 40"/>
    <e v="#N/A"/>
    <e v="#N/A"/>
    <e v="#N/A"/>
    <e v="#N/A"/>
    <x v="1"/>
  </r>
  <r>
    <x v="1"/>
    <x v="2"/>
    <n v="100"/>
    <x v="1"/>
    <x v="40"/>
    <n v="1"/>
    <n v="1.4317089999999999"/>
    <n v="4.7587999999999998E-2"/>
    <n v="1.5026930000000001"/>
    <n v="3.7567000000000003E-2"/>
    <s v="6"/>
    <s v="scale_mpi_epyc_job_12129.out "/>
    <s v="scale_mpi_epyc_epyc006_2023-06-13_02-01-02.csv "/>
    <s v="e1 100 100 100000 1 41"/>
    <e v="#N/A"/>
    <e v="#N/A"/>
    <e v="#N/A"/>
    <e v="#N/A"/>
    <x v="1"/>
  </r>
  <r>
    <x v="1"/>
    <x v="2"/>
    <n v="100"/>
    <x v="1"/>
    <x v="41"/>
    <n v="1"/>
    <n v="1.4699770000000001"/>
    <n v="4.5593000000000002E-2"/>
    <n v="1.6245339999999999"/>
    <n v="3.9622999999999998E-2"/>
    <s v="6"/>
    <s v="scale_mpi_epyc_job_12129.out "/>
    <s v="scale_mpi_epyc_epyc006_2023-06-13_02-01-02.csv "/>
    <s v="e1 100 100 100000 1 42"/>
    <e v="#N/A"/>
    <e v="#N/A"/>
    <e v="#N/A"/>
    <e v="#N/A"/>
    <x v="1"/>
  </r>
  <r>
    <x v="1"/>
    <x v="2"/>
    <n v="100"/>
    <x v="1"/>
    <x v="42"/>
    <n v="1"/>
    <n v="1.435673"/>
    <n v="4.3333000000000003E-2"/>
    <n v="1.463376"/>
    <n v="3.4841999999999998E-2"/>
    <s v="6"/>
    <s v="scale_mpi_epyc_job_12129.out "/>
    <s v="scale_mpi_epyc_epyc006_2023-06-13_02-01-02.csv "/>
    <s v="e1 100 100 100000 1 43"/>
    <e v="#N/A"/>
    <e v="#N/A"/>
    <e v="#N/A"/>
    <e v="#N/A"/>
    <x v="1"/>
  </r>
  <r>
    <x v="1"/>
    <x v="2"/>
    <n v="100"/>
    <x v="1"/>
    <x v="43"/>
    <n v="1"/>
    <n v="1.4952430000000001"/>
    <n v="7.0771000000000001E-2"/>
    <n v="2.0641970000000001"/>
    <n v="4.8004999999999999E-2"/>
    <s v="6"/>
    <s v="scale_mpi_epyc_job_12129.out "/>
    <s v="scale_mpi_epyc_epyc006_2023-06-13_02-01-02.csv "/>
    <s v="e1 100 100 100000 1 44"/>
    <e v="#N/A"/>
    <e v="#N/A"/>
    <e v="#N/A"/>
    <e v="#N/A"/>
    <x v="1"/>
  </r>
  <r>
    <x v="1"/>
    <x v="2"/>
    <n v="100"/>
    <x v="1"/>
    <x v="44"/>
    <n v="1"/>
    <n v="1.4768479999999999"/>
    <n v="4.4914999999999997E-2"/>
    <n v="1.716947"/>
    <n v="3.9022000000000001E-2"/>
    <s v="6"/>
    <s v="scale_mpi_epyc_job_12129.out "/>
    <s v="scale_mpi_epyc_epyc006_2023-06-13_02-01-02.csv "/>
    <s v="e1 100 100 100000 1 45"/>
    <e v="#N/A"/>
    <e v="#N/A"/>
    <e v="#N/A"/>
    <e v="#N/A"/>
    <x v="1"/>
  </r>
  <r>
    <x v="1"/>
    <x v="2"/>
    <n v="100"/>
    <x v="1"/>
    <x v="45"/>
    <n v="1"/>
    <n v="1.4951449999999999"/>
    <n v="6.1925000000000001E-2"/>
    <n v="1.8475170000000001"/>
    <n v="4.1056000000000002E-2"/>
    <s v="6"/>
    <s v="scale_mpi_epyc_job_12129.out "/>
    <s v="scale_mpi_epyc_epyc006_2023-06-13_02-01-02.csv "/>
    <s v="e1 100 100 100000 1 46"/>
    <e v="#N/A"/>
    <e v="#N/A"/>
    <e v="#N/A"/>
    <e v="#N/A"/>
    <x v="1"/>
  </r>
  <r>
    <x v="1"/>
    <x v="2"/>
    <n v="100"/>
    <x v="1"/>
    <x v="46"/>
    <n v="1"/>
    <n v="1.488823"/>
    <n v="5.0997000000000001E-2"/>
    <n v="2.0256439999999998"/>
    <n v="4.4035999999999999E-2"/>
    <s v="6"/>
    <s v="scale_mpi_epyc_job_12129.out "/>
    <s v="scale_mpi_epyc_epyc006_2023-06-13_02-01-02.csv "/>
    <s v="e1 100 100 100000 1 47"/>
    <e v="#N/A"/>
    <e v="#N/A"/>
    <e v="#N/A"/>
    <e v="#N/A"/>
    <x v="1"/>
  </r>
  <r>
    <x v="1"/>
    <x v="2"/>
    <n v="100"/>
    <x v="1"/>
    <x v="47"/>
    <n v="1"/>
    <n v="1.7562880000000001"/>
    <n v="0.101727"/>
    <n v="2.5615420000000002"/>
    <n v="5.4501000000000001E-2"/>
    <s v="6"/>
    <s v="scale_mpi_epyc_job_12129.out "/>
    <s v="scale_mpi_epyc_epyc006_2023-06-13_02-01-02.csv "/>
    <s v="e1 100 100 100000 1 48"/>
    <e v="#N/A"/>
    <e v="#N/A"/>
    <e v="#N/A"/>
    <e v="#N/A"/>
    <x v="1"/>
  </r>
  <r>
    <x v="1"/>
    <x v="2"/>
    <n v="100"/>
    <x v="1"/>
    <x v="48"/>
    <n v="1"/>
    <n v="1.535687"/>
    <n v="6.8459000000000006E-2"/>
    <n v="2.4772470000000002"/>
    <n v="5.1609000000000002E-2"/>
    <s v="6"/>
    <s v="scale_mpi_epyc_job_12129.out "/>
    <s v="scale_mpi_epyc_epyc006_2023-06-13_02-01-02.csv "/>
    <s v="e1 100 100 100000 1 49"/>
    <e v="#N/A"/>
    <e v="#N/A"/>
    <e v="#N/A"/>
    <e v="#N/A"/>
    <x v="1"/>
  </r>
  <r>
    <x v="1"/>
    <x v="2"/>
    <n v="100"/>
    <x v="1"/>
    <x v="49"/>
    <n v="1"/>
    <n v="1.6801029999999999"/>
    <n v="8.9982999999999994E-2"/>
    <n v="3.0168539999999999"/>
    <n v="6.1567999999999998E-2"/>
    <s v="6"/>
    <s v="scale_mpi_epyc_job_12129.out "/>
    <s v="scale_mpi_epyc_epyc006_2023-06-13_02-01-02.csv "/>
    <s v="e1 100 100 100000 1 50"/>
    <e v="#N/A"/>
    <e v="#N/A"/>
    <e v="#N/A"/>
    <e v="#N/A"/>
    <x v="1"/>
  </r>
  <r>
    <x v="1"/>
    <x v="2"/>
    <n v="100"/>
    <x v="1"/>
    <x v="50"/>
    <n v="1"/>
    <n v="1.6346259999999999"/>
    <n v="0.100984"/>
    <n v="2.321059"/>
    <n v="4.6420999999999997E-2"/>
    <s v="6"/>
    <s v="scale_mpi_epyc_job_12129.out "/>
    <s v="scale_mpi_epyc_epyc006_2023-06-13_02-01-02.csv "/>
    <s v="e1 100 100 100000 1 51"/>
    <e v="#N/A"/>
    <e v="#N/A"/>
    <e v="#N/A"/>
    <e v="#N/A"/>
    <x v="1"/>
  </r>
  <r>
    <x v="1"/>
    <x v="2"/>
    <n v="100"/>
    <x v="1"/>
    <x v="51"/>
    <n v="1"/>
    <n v="1.879704"/>
    <n v="9.9245E-2"/>
    <n v="2.2765840000000002"/>
    <n v="4.4638999999999998E-2"/>
    <s v="6"/>
    <s v="scale_mpi_epyc_job_12129.out "/>
    <s v="scale_mpi_epyc_epyc006_2023-06-13_02-01-02.csv "/>
    <s v="e1 100 100 100000 1 52"/>
    <e v="#N/A"/>
    <e v="#N/A"/>
    <e v="#N/A"/>
    <e v="#N/A"/>
    <x v="1"/>
  </r>
  <r>
    <x v="1"/>
    <x v="2"/>
    <n v="100"/>
    <x v="1"/>
    <x v="52"/>
    <n v="1"/>
    <n v="1.6485700000000001"/>
    <n v="0.109124"/>
    <n v="2.7364139999999999"/>
    <n v="5.2623000000000003E-2"/>
    <s v="6"/>
    <s v="scale_mpi_epyc_job_12129.out "/>
    <s v="scale_mpi_epyc_epyc006_2023-06-13_02-01-02.csv "/>
    <s v="e1 100 100 100000 1 53"/>
    <e v="#N/A"/>
    <e v="#N/A"/>
    <e v="#N/A"/>
    <e v="#N/A"/>
    <x v="1"/>
  </r>
  <r>
    <x v="1"/>
    <x v="2"/>
    <n v="100"/>
    <x v="1"/>
    <x v="53"/>
    <n v="1"/>
    <n v="1.607224"/>
    <n v="6.6784999999999997E-2"/>
    <n v="2.8374009999999998"/>
    <n v="5.3536E-2"/>
    <s v="6"/>
    <s v="scale_mpi_epyc_job_12129.out "/>
    <s v="scale_mpi_epyc_epyc006_2023-06-13_02-01-02.csv "/>
    <s v="e1 100 100 100000 1 54"/>
    <e v="#N/A"/>
    <e v="#N/A"/>
    <e v="#N/A"/>
    <e v="#N/A"/>
    <x v="1"/>
  </r>
  <r>
    <x v="1"/>
    <x v="2"/>
    <n v="100"/>
    <x v="1"/>
    <x v="54"/>
    <n v="1"/>
    <n v="1.6486590000000001"/>
    <n v="9.0307999999999999E-2"/>
    <n v="3.2066840000000001"/>
    <n v="5.9382999999999998E-2"/>
    <s v="6"/>
    <s v="scale_mpi_epyc_job_12129.out "/>
    <s v="scale_mpi_epyc_epyc006_2023-06-13_02-01-02.csv "/>
    <s v="e1 100 100 100000 1 55"/>
    <e v="#N/A"/>
    <e v="#N/A"/>
    <e v="#N/A"/>
    <e v="#N/A"/>
    <x v="1"/>
  </r>
  <r>
    <x v="1"/>
    <x v="2"/>
    <n v="100"/>
    <x v="1"/>
    <x v="55"/>
    <n v="1"/>
    <n v="1.678153"/>
    <n v="0.10363600000000001"/>
    <n v="4.0611540000000002"/>
    <n v="7.3839000000000002E-2"/>
    <s v="6"/>
    <s v="scale_mpi_epyc_job_12129.out "/>
    <s v="scale_mpi_epyc_epyc006_2023-06-13_02-01-02.csv "/>
    <s v="e1 100 100 100000 1 56"/>
    <e v="#N/A"/>
    <e v="#N/A"/>
    <e v="#N/A"/>
    <e v="#N/A"/>
    <x v="1"/>
  </r>
  <r>
    <x v="1"/>
    <x v="2"/>
    <n v="100"/>
    <x v="1"/>
    <x v="56"/>
    <n v="1"/>
    <n v="1.876752"/>
    <n v="0.10743900000000001"/>
    <n v="4.0625770000000001"/>
    <n v="7.2545999999999999E-2"/>
    <s v="6"/>
    <s v="scale_mpi_epyc_job_12129.out "/>
    <s v="scale_mpi_epyc_epyc006_2023-06-13_02-01-02.csv "/>
    <s v="e1 100 100 100000 1 57"/>
    <e v="#N/A"/>
    <e v="#N/A"/>
    <e v="#N/A"/>
    <e v="#N/A"/>
    <x v="1"/>
  </r>
  <r>
    <x v="1"/>
    <x v="2"/>
    <n v="100"/>
    <x v="1"/>
    <x v="57"/>
    <n v="1"/>
    <n v="1.281895"/>
    <n v="5.8112999999999998E-2"/>
    <n v="3.0667870000000002"/>
    <n v="5.3802999999999997E-2"/>
    <s v="6"/>
    <s v="scale_mpi_epyc_job_12129.out "/>
    <s v="scale_mpi_epyc_epyc006_2023-06-13_02-01-02.csv "/>
    <s v="e1 100 100 100000 1 58"/>
    <e v="#N/A"/>
    <e v="#N/A"/>
    <e v="#N/A"/>
    <e v="#N/A"/>
    <x v="1"/>
  </r>
  <r>
    <x v="1"/>
    <x v="2"/>
    <n v="100"/>
    <x v="1"/>
    <x v="58"/>
    <n v="1"/>
    <n v="1.3658129999999999"/>
    <n v="6.2512999999999999E-2"/>
    <n v="3.043844"/>
    <n v="5.2479999999999999E-2"/>
    <s v="6"/>
    <s v="scale_mpi_epyc_job_12129.out "/>
    <s v="scale_mpi_epyc_epyc006_2023-06-13_02-01-02.csv "/>
    <s v="e1 100 100 100000 1 59"/>
    <e v="#N/A"/>
    <e v="#N/A"/>
    <e v="#N/A"/>
    <e v="#N/A"/>
    <x v="1"/>
  </r>
  <r>
    <x v="1"/>
    <x v="2"/>
    <n v="100"/>
    <x v="1"/>
    <x v="59"/>
    <n v="1"/>
    <n v="1.292184"/>
    <n v="6.2120000000000002E-2"/>
    <n v="3.1806730000000001"/>
    <n v="5.391E-2"/>
    <s v="6"/>
    <s v="scale_mpi_epyc_job_12129.out "/>
    <s v="scale_mpi_epyc_epyc006_2023-06-13_02-01-02.csv "/>
    <s v="e1 100 100 100000 1 60"/>
    <e v="#N/A"/>
    <e v="#N/A"/>
    <e v="#N/A"/>
    <e v="#N/A"/>
    <x v="1"/>
  </r>
  <r>
    <x v="1"/>
    <x v="2"/>
    <n v="100"/>
    <x v="1"/>
    <x v="60"/>
    <n v="1"/>
    <n v="1.316289"/>
    <n v="7.3977000000000001E-2"/>
    <n v="3.885491"/>
    <n v="6.4757999999999996E-2"/>
    <s v="6"/>
    <s v="scale_mpi_epyc_job_12129.out "/>
    <s v="scale_mpi_epyc_epyc006_2023-06-13_02-01-02.csv "/>
    <s v="e1 100 100 100000 1 61"/>
    <e v="#N/A"/>
    <e v="#N/A"/>
    <e v="#N/A"/>
    <e v="#N/A"/>
    <x v="1"/>
  </r>
  <r>
    <x v="1"/>
    <x v="2"/>
    <n v="100"/>
    <x v="1"/>
    <x v="61"/>
    <n v="1"/>
    <n v="1.1949069999999999"/>
    <n v="6.7232E-2"/>
    <n v="3.57084"/>
    <n v="5.8538E-2"/>
    <s v="6"/>
    <s v="scale_mpi_epyc_job_12129.out "/>
    <s v="scale_mpi_epyc_epyc006_2023-06-13_02-01-02.csv "/>
    <s v="e1 100 100 100000 1 62"/>
    <e v="#N/A"/>
    <e v="#N/A"/>
    <e v="#N/A"/>
    <e v="#N/A"/>
    <x v="1"/>
  </r>
  <r>
    <x v="1"/>
    <x v="2"/>
    <n v="100"/>
    <x v="1"/>
    <x v="62"/>
    <n v="1"/>
    <n v="1.3632139999999999"/>
    <n v="7.0911000000000002E-2"/>
    <n v="4.3046480000000003"/>
    <n v="6.9430000000000006E-2"/>
    <s v="6"/>
    <s v="scale_mpi_epyc_job_12129.out "/>
    <s v="scale_mpi_epyc_epyc006_2023-06-13_02-01-02.csv "/>
    <s v="e1 100 100 100000 1 63"/>
    <e v="#N/A"/>
    <e v="#N/A"/>
    <e v="#N/A"/>
    <e v="#N/A"/>
    <x v="1"/>
  </r>
  <r>
    <x v="1"/>
    <x v="2"/>
    <n v="100"/>
    <x v="1"/>
    <x v="63"/>
    <n v="1"/>
    <n v="1.302281"/>
    <n v="7.7334E-2"/>
    <n v="4.3385480000000003"/>
    <n v="6.8865999999999997E-2"/>
    <s v="6"/>
    <s v="scale_mpi_epyc_job_12129.out "/>
    <s v="scale_mpi_epyc_epyc006_2023-06-13_02-01-02.csv "/>
    <s v="e1 100 100 100000 1 64"/>
    <e v="#N/A"/>
    <e v="#N/A"/>
    <e v="#N/A"/>
    <e v="#N/A"/>
    <x v="1"/>
  </r>
  <r>
    <x v="1"/>
    <x v="0"/>
    <n v="100"/>
    <x v="1"/>
    <x v="0"/>
    <n v="1"/>
    <n v="186.44558799999999"/>
    <n v="0.25866699999999998"/>
    <n v="0"/>
    <n v="0"/>
    <s v="6"/>
    <s v="scale_mpi_epyc_job_12129.out "/>
    <s v="scale_mpi_epyc_epyc006_2023-06-13_02-01-02.csv "/>
    <s v="e1 10000 100 100000 1 1"/>
    <n v="186.70297818181817"/>
    <n v="0.45532179517951776"/>
    <n v="185.79233459145914"/>
    <n v="187.6136217721772"/>
    <x v="2"/>
  </r>
  <r>
    <x v="1"/>
    <x v="0"/>
    <n v="100"/>
    <x v="1"/>
    <x v="1"/>
    <n v="1"/>
    <n v="92.669150000000002"/>
    <n v="0.25794400000000001"/>
    <n v="0.14541299999999999"/>
    <n v="0.14541299999999999"/>
    <s v="6"/>
    <s v="scale_mpi_epyc_job_12129.out "/>
    <s v="scale_mpi_epyc_epyc006_2023-06-13_02-01-02.csv "/>
    <s v="e1 10000 100 100000 1 2"/>
    <n v="93.358230181818186"/>
    <n v="1.2779314658038963"/>
    <n v="90.802367250210395"/>
    <n v="95.914093113425977"/>
    <x v="2"/>
  </r>
  <r>
    <x v="1"/>
    <x v="0"/>
    <n v="100"/>
    <x v="1"/>
    <x v="2"/>
    <n v="1"/>
    <n v="61.354272999999999"/>
    <n v="0.21173"/>
    <n v="0.20824300000000001"/>
    <n v="0.10412100000000001"/>
    <s v="6"/>
    <s v="scale_mpi_epyc_job_12129.out "/>
    <s v="scale_mpi_epyc_epyc006_2023-06-13_02-01-02.csv "/>
    <s v="e1 10000 100 100000 1 3"/>
    <n v="61.60287390909091"/>
    <n v="0.58566605859746601"/>
    <n v="60.431541791895981"/>
    <n v="62.774206026285839"/>
    <x v="2"/>
  </r>
  <r>
    <x v="1"/>
    <x v="0"/>
    <n v="100"/>
    <x v="1"/>
    <x v="3"/>
    <n v="1"/>
    <n v="46.122638000000002"/>
    <n v="0.21253"/>
    <n v="0.27804899999999999"/>
    <n v="9.2683000000000001E-2"/>
    <s v="6"/>
    <s v="scale_mpi_epyc_job_12129.out "/>
    <s v="scale_mpi_epyc_epyc006_2023-06-13_02-01-02.csv "/>
    <s v="e1 10000 100 100000 1 4"/>
    <n v="47.764747636363637"/>
    <n v="3.3791517289707906"/>
    <n v="41.006444178422058"/>
    <n v="54.523051094305217"/>
    <x v="2"/>
  </r>
  <r>
    <x v="1"/>
    <x v="0"/>
    <n v="100"/>
    <x v="1"/>
    <x v="4"/>
    <n v="1"/>
    <n v="37.136606"/>
    <n v="0.27183600000000002"/>
    <n v="0.52248700000000003"/>
    <n v="0.13062199999999999"/>
    <s v="6"/>
    <s v="scale_mpi_epyc_job_12129.out "/>
    <s v="scale_mpi_epyc_epyc006_2023-06-13_02-01-02.csv "/>
    <s v="e1 10000 100 100000 1 5"/>
    <n v="37.228402090909093"/>
    <n v="0.28987238845378277"/>
    <n v="36.648657314001525"/>
    <n v="37.80814686781666"/>
    <x v="2"/>
  </r>
  <r>
    <x v="1"/>
    <x v="0"/>
    <n v="100"/>
    <x v="1"/>
    <x v="5"/>
    <n v="1"/>
    <n v="31.031341999999999"/>
    <n v="0.21476000000000001"/>
    <n v="0.55089500000000002"/>
    <n v="0.110179"/>
    <s v="6"/>
    <s v="scale_mpi_epyc_job_12129.out "/>
    <s v="scale_mpi_epyc_epyc006_2023-06-13_02-01-02.csv "/>
    <s v="e1 10000 100 100000 1 6"/>
    <n v="31.10145390909091"/>
    <n v="0.31760202715984842"/>
    <n v="30.466249854771213"/>
    <n v="31.736657963410607"/>
    <x v="2"/>
  </r>
  <r>
    <x v="1"/>
    <x v="0"/>
    <n v="100"/>
    <x v="1"/>
    <x v="6"/>
    <n v="1"/>
    <n v="26.694877999999999"/>
    <n v="0.11884500000000001"/>
    <n v="0.19389000000000001"/>
    <n v="3.2315000000000003E-2"/>
    <s v="6"/>
    <s v="scale_mpi_epyc_job_12129.out "/>
    <s v="scale_mpi_epyc_epyc006_2023-06-13_02-01-02.csv "/>
    <s v="e1 10000 100 100000 1 7"/>
    <n v="26.99956781818182"/>
    <n v="0.58991741324496838"/>
    <n v="25.819732991691883"/>
    <n v="28.179402644671757"/>
    <x v="2"/>
  </r>
  <r>
    <x v="1"/>
    <x v="0"/>
    <n v="100"/>
    <x v="2"/>
    <x v="0"/>
    <n v="1"/>
    <n v="191.08143899999999"/>
    <n v="4.8931389999999997"/>
    <n v="0"/>
    <n v="0"/>
    <s v="4"/>
    <s v="scale_mpi_epyc_job_12136.out "/>
    <s v="scale_mpi_epyc_epyc004_2023-06-13_06-06-32.csv "/>
    <s v="e1 10000 100 1 1 1"/>
    <n v="191.61015275"/>
    <n v="0.34678361170965738"/>
    <n v="190.91658552658069"/>
    <n v="192.30371997341931"/>
    <x v="2"/>
  </r>
  <r>
    <x v="1"/>
    <x v="0"/>
    <n v="100"/>
    <x v="2"/>
    <x v="1"/>
    <n v="1"/>
    <n v="103.632903"/>
    <n v="11.322175"/>
    <n v="2.5473659999999998"/>
    <n v="2.5473659999999998"/>
    <s v="4"/>
    <s v="scale_mpi_epyc_job_12136.out "/>
    <s v="scale_mpi_epyc_epyc004_2023-06-13_06-06-32.csv "/>
    <s v="e1 10000 100 1 1 2"/>
    <n v="108.17825400000001"/>
    <n v="3.0043477383115333"/>
    <n v="102.16955852337695"/>
    <n v="114.18694947662307"/>
    <x v="2"/>
  </r>
  <r>
    <x v="1"/>
    <x v="0"/>
    <n v="100"/>
    <x v="2"/>
    <x v="2"/>
    <n v="1"/>
    <n v="71.956339999999997"/>
    <n v="10.894326"/>
    <n v="3.8724729999999998"/>
    <n v="1.9362360000000001"/>
    <s v="4"/>
    <s v="scale_mpi_epyc_job_12136.out "/>
    <s v="scale_mpi_epyc_epyc004_2023-06-13_06-06-32.csv "/>
    <s v="e1 10000 100 1 1 3"/>
    <n v="74.15145425"/>
    <n v="1.3285559050946167"/>
    <n v="71.494342439810765"/>
    <n v="76.808566060189236"/>
    <x v="2"/>
  </r>
  <r>
    <x v="1"/>
    <x v="0"/>
    <n v="100"/>
    <x v="2"/>
    <x v="3"/>
    <n v="1"/>
    <n v="56.876274000000002"/>
    <n v="10.936538000000001"/>
    <n v="4.8696419999999998"/>
    <n v="1.6232139999999999"/>
    <s v="4"/>
    <s v="scale_mpi_epyc_job_12136.out "/>
    <s v="scale_mpi_epyc_epyc004_2023-06-13_06-06-32.csv "/>
    <s v="e1 10000 100 1 1 4"/>
    <n v="58.743132000000003"/>
    <n v="1.1372010812534341"/>
    <n v="56.468729837493136"/>
    <n v="61.01753416250687"/>
    <x v="2"/>
  </r>
  <r>
    <x v="1"/>
    <x v="0"/>
    <n v="100"/>
    <x v="2"/>
    <x v="4"/>
    <n v="1"/>
    <n v="48.265084999999999"/>
    <n v="11.355961000000001"/>
    <n v="6.1235220000000004"/>
    <n v="1.53088"/>
    <s v="4"/>
    <s v="scale_mpi_epyc_job_12136.out "/>
    <s v="scale_mpi_epyc_epyc004_2023-06-13_06-06-32.csv "/>
    <s v="e1 10000 100 1 1 5"/>
    <n v="49.623637000000002"/>
    <n v="1.0482370855916103"/>
    <n v="47.527162828816785"/>
    <n v="51.72011117118322"/>
    <x v="2"/>
  </r>
  <r>
    <x v="1"/>
    <x v="0"/>
    <n v="100"/>
    <x v="2"/>
    <x v="5"/>
    <n v="1"/>
    <n v="43.348004000000003"/>
    <n v="12.512131"/>
    <n v="8.6254670000000004"/>
    <n v="1.725093"/>
    <s v="4"/>
    <s v="scale_mpi_epyc_job_12136.out "/>
    <s v="scale_mpi_epyc_epyc004_2023-06-13_06-06-32.csv "/>
    <s v="e1 10000 100 1 1 6"/>
    <n v="43.718955000000001"/>
    <n v="0.46942523400271569"/>
    <n v="42.780104531994567"/>
    <n v="44.657805468005435"/>
    <x v="2"/>
  </r>
  <r>
    <x v="1"/>
    <x v="0"/>
    <n v="100"/>
    <x v="2"/>
    <x v="6"/>
    <n v="1"/>
    <n v="38.139400999999999"/>
    <n v="11.612365"/>
    <n v="8.0577380000000005"/>
    <n v="1.342956"/>
    <s v="4"/>
    <s v="scale_mpi_epyc_job_12136.out "/>
    <s v="scale_mpi_epyc_epyc004_2023-06-13_06-06-32.csv "/>
    <s v="e1 10000 100 1 1 7"/>
    <n v="39.016997750000002"/>
    <n v="0.53956320153758797"/>
    <n v="37.937871346924823"/>
    <n v="40.096124153075181"/>
    <x v="2"/>
  </r>
  <r>
    <x v="1"/>
    <x v="0"/>
    <n v="100"/>
    <x v="2"/>
    <x v="7"/>
    <n v="1"/>
    <n v="34.168413999999999"/>
    <n v="10.865086"/>
    <n v="8.5674910000000004"/>
    <n v="1.223927"/>
    <s v="4"/>
    <s v="scale_mpi_epyc_job_12136.out "/>
    <s v="scale_mpi_epyc_epyc004_2023-06-13_06-06-32.csv "/>
    <s v="e1 10000 100 1 1 8"/>
    <n v="35.114868250000001"/>
    <n v="0.60928293171004622"/>
    <n v="33.896302386579912"/>
    <n v="36.33343411342009"/>
    <x v="2"/>
  </r>
  <r>
    <x v="1"/>
    <x v="0"/>
    <n v="100"/>
    <x v="2"/>
    <x v="8"/>
    <n v="1"/>
    <n v="32.017152000000003"/>
    <n v="11.200486"/>
    <n v="8.649381"/>
    <n v="1.0811729999999999"/>
    <s v="4"/>
    <s v="scale_mpi_epyc_job_12136.out "/>
    <s v="scale_mpi_epyc_epyc004_2023-06-13_06-06-32.csv "/>
    <s v="e1 10000 100 1 1 9"/>
    <n v="32.775332750000004"/>
    <n v="0.77060485655354305"/>
    <n v="31.234123036892917"/>
    <n v="34.316542463107091"/>
    <x v="2"/>
  </r>
  <r>
    <x v="1"/>
    <x v="0"/>
    <n v="100"/>
    <x v="2"/>
    <x v="9"/>
    <n v="1"/>
    <n v="29.092403000000001"/>
    <n v="10.395648"/>
    <n v="8.9606700000000004"/>
    <n v="0.99563000000000001"/>
    <s v="4"/>
    <s v="scale_mpi_epyc_job_12136.out "/>
    <s v="scale_mpi_epyc_epyc004_2023-06-13_06-06-32.csv "/>
    <s v="e1 10000 100 1 1 10"/>
    <n v="30.425636749999999"/>
    <n v="0.91178451179170594"/>
    <n v="28.602067726416585"/>
    <n v="32.249205773583412"/>
    <x v="2"/>
  </r>
  <r>
    <x v="1"/>
    <x v="0"/>
    <n v="100"/>
    <x v="2"/>
    <x v="10"/>
    <n v="1"/>
    <n v="27.877927"/>
    <n v="10.819886"/>
    <n v="10.753011000000001"/>
    <n v="1.0753010000000001"/>
    <s v="4"/>
    <s v="scale_mpi_epyc_job_12136.out "/>
    <s v="scale_mpi_epyc_epyc004_2023-06-13_06-06-32.csv "/>
    <s v="e1 10000 100 1 1 11"/>
    <n v="29.069019000000001"/>
    <n v="0.7667365046771567"/>
    <n v="27.535545990645687"/>
    <n v="30.602492009354314"/>
    <x v="2"/>
  </r>
  <r>
    <x v="1"/>
    <x v="0"/>
    <n v="100"/>
    <x v="2"/>
    <x v="11"/>
    <n v="1"/>
    <n v="26.722536999999999"/>
    <n v="11.024281999999999"/>
    <n v="11.386501000000001"/>
    <n v="1.0351360000000001"/>
    <s v="4"/>
    <s v="scale_mpi_epyc_job_12136.out "/>
    <s v="scale_mpi_epyc_epyc004_2023-06-13_06-06-32.csv "/>
    <s v="e1 10000 100 1 1 12"/>
    <n v="27.76046775"/>
    <n v="0.64720440892783548"/>
    <n v="26.466058932144328"/>
    <n v="29.054876567855672"/>
    <x v="2"/>
  </r>
  <r>
    <x v="1"/>
    <x v="0"/>
    <n v="100"/>
    <x v="2"/>
    <x v="12"/>
    <n v="1"/>
    <n v="25.680074000000001"/>
    <n v="11.067873000000001"/>
    <n v="17.462776999999999"/>
    <n v="1.4552309999999999"/>
    <s v="4"/>
    <s v="scale_mpi_epyc_job_12136.out "/>
    <s v="scale_mpi_epyc_epyc004_2023-06-13_06-06-32.csv "/>
    <s v="e1 10000 100 1 1 13"/>
    <n v="27.252474750000001"/>
    <n v="0.98052949961415636"/>
    <n v="25.291415750771687"/>
    <n v="29.213533749228315"/>
    <x v="2"/>
  </r>
  <r>
    <x v="1"/>
    <x v="0"/>
    <n v="100"/>
    <x v="2"/>
    <x v="13"/>
    <n v="1"/>
    <n v="24.548069000000002"/>
    <n v="10.971147999999999"/>
    <n v="13.464758"/>
    <n v="1.0357510000000001"/>
    <s v="4"/>
    <s v="scale_mpi_epyc_job_12136.out "/>
    <s v="scale_mpi_epyc_epyc004_2023-06-13_06-06-32.csv "/>
    <s v="e1 10000 100 1 1 14"/>
    <n v="26.059171749999997"/>
    <n v="0.90943019010801518"/>
    <n v="24.240311369783967"/>
    <n v="27.878032130216027"/>
    <x v="2"/>
  </r>
  <r>
    <x v="1"/>
    <x v="0"/>
    <n v="100"/>
    <x v="2"/>
    <x v="14"/>
    <n v="1"/>
    <n v="27.0321"/>
    <n v="12.238716"/>
    <n v="28.214203999999999"/>
    <n v="2.0152999999999999"/>
    <s v="4"/>
    <s v="scale_mpi_epyc_job_12136.out "/>
    <s v="scale_mpi_epyc_epyc004_2023-06-13_06-06-32.csv "/>
    <s v="e1 10000 100 1 1 15"/>
    <n v="28.520024249999999"/>
    <n v="0.95108657335398328"/>
    <n v="26.617851103292033"/>
    <n v="30.422197396707965"/>
    <x v="2"/>
  </r>
  <r>
    <x v="1"/>
    <x v="0"/>
    <n v="100"/>
    <x v="2"/>
    <x v="15"/>
    <n v="1"/>
    <n v="29.320854000000001"/>
    <n v="12.034810999999999"/>
    <n v="19.768484999999998"/>
    <n v="1.3178989999999999"/>
    <s v="4"/>
    <s v="scale_mpi_epyc_job_12136.out "/>
    <s v="scale_mpi_epyc_epyc004_2023-06-13_06-06-32.csv "/>
    <s v="e1 10000 100 1 1 16"/>
    <n v="31.194058250000001"/>
    <n v="1.1959400415719685"/>
    <n v="28.802178166856063"/>
    <n v="33.585938333143936"/>
    <x v="2"/>
  </r>
  <r>
    <x v="1"/>
    <x v="0"/>
    <n v="100"/>
    <x v="2"/>
    <x v="16"/>
    <n v="1"/>
    <n v="29.383020999999999"/>
    <n v="11.761554"/>
    <n v="19.564578000000001"/>
    <n v="1.2227859999999999"/>
    <s v="4"/>
    <s v="scale_mpi_epyc_job_12136.out "/>
    <s v="scale_mpi_epyc_epyc004_2023-06-13_06-06-32.csv "/>
    <s v="e1 10000 100 1 1 17"/>
    <n v="29.918827"/>
    <n v="0.81708959358654731"/>
    <n v="28.284647812826904"/>
    <n v="31.553006187173096"/>
    <x v="2"/>
  </r>
  <r>
    <x v="1"/>
    <x v="0"/>
    <n v="100"/>
    <x v="2"/>
    <x v="17"/>
    <n v="1"/>
    <n v="29.403269999999999"/>
    <n v="12.496159"/>
    <n v="35.052813999999998"/>
    <n v="2.0619299999999998"/>
    <s v="4"/>
    <s v="scale_mpi_epyc_job_12136.out "/>
    <s v="scale_mpi_epyc_epyc004_2023-06-13_06-06-32.csv "/>
    <s v="e1 10000 100 1 1 18"/>
    <n v="30.10055925"/>
    <n v="0.46735051660310734"/>
    <n v="29.165858216793787"/>
    <n v="31.035260283206213"/>
    <x v="2"/>
  </r>
  <r>
    <x v="1"/>
    <x v="0"/>
    <n v="100"/>
    <x v="2"/>
    <x v="18"/>
    <n v="1"/>
    <n v="27.639993"/>
    <n v="11.749537999999999"/>
    <n v="33.871034999999999"/>
    <n v="1.881724"/>
    <s v="4"/>
    <s v="scale_mpi_epyc_job_12136.out "/>
    <s v="scale_mpi_epyc_epyc004_2023-06-13_06-06-32.csv "/>
    <s v="e1 10000 100 1 1 19"/>
    <n v="28.8901115"/>
    <n v="0.98282559066204478"/>
    <n v="26.924460318675909"/>
    <n v="30.855762681324091"/>
    <x v="2"/>
  </r>
  <r>
    <x v="1"/>
    <x v="0"/>
    <n v="100"/>
    <x v="2"/>
    <x v="19"/>
    <n v="1"/>
    <n v="27.596505000000001"/>
    <n v="11.715339"/>
    <n v="34.362383000000001"/>
    <n v="1.808546"/>
    <s v="4"/>
    <s v="scale_mpi_epyc_job_12136.out "/>
    <s v="scale_mpi_epyc_epyc004_2023-06-13_06-06-32.csv "/>
    <s v="e1 10000 100 1 1 20"/>
    <n v="27.9756365"/>
    <n v="0.51008624807493697"/>
    <n v="26.955464003850125"/>
    <n v="28.995808996149876"/>
    <x v="2"/>
  </r>
  <r>
    <x v="1"/>
    <x v="0"/>
    <n v="100"/>
    <x v="2"/>
    <x v="20"/>
    <n v="1"/>
    <n v="25.308924999999999"/>
    <n v="12.530125"/>
    <n v="49.910981999999997"/>
    <n v="2.495549"/>
    <s v="4"/>
    <s v="scale_mpi_epyc_job_12136.out "/>
    <s v="scale_mpi_epyc_epyc004_2023-06-13_06-06-32.csv "/>
    <s v="e1 10000 100 1 1 21"/>
    <n v="27.516242999999999"/>
    <n v="1.381299760234751"/>
    <n v="24.753643479530496"/>
    <n v="30.278842520469503"/>
    <x v="2"/>
  </r>
  <r>
    <x v="1"/>
    <x v="0"/>
    <n v="100"/>
    <x v="2"/>
    <x v="21"/>
    <n v="1"/>
    <n v="25.725978999999999"/>
    <n v="12.594683"/>
    <n v="49.716982000000002"/>
    <n v="2.3674750000000002"/>
    <s v="4"/>
    <s v="scale_mpi_epyc_job_12136.out "/>
    <s v="scale_mpi_epyc_epyc004_2023-06-13_06-06-32.csv "/>
    <s v="e1 10000 100 1 1 22"/>
    <n v="27.037354750000002"/>
    <n v="0.76990045083052105"/>
    <n v="25.49755384833896"/>
    <n v="28.577155651661045"/>
    <x v="2"/>
  </r>
  <r>
    <x v="1"/>
    <x v="0"/>
    <n v="100"/>
    <x v="2"/>
    <x v="22"/>
    <n v="1"/>
    <n v="26.259335"/>
    <n v="12.404877000000001"/>
    <n v="50.798724"/>
    <n v="2.3090329999999999"/>
    <s v="4"/>
    <s v="scale_mpi_epyc_job_12136.out "/>
    <s v="scale_mpi_epyc_epyc004_2023-06-13_06-06-32.csv "/>
    <s v="e1 10000 100 1 1 23"/>
    <n v="26.803310500000002"/>
    <n v="1.0671222602673716"/>
    <n v="24.669065979465259"/>
    <n v="28.937555020534745"/>
    <x v="2"/>
  </r>
  <r>
    <x v="1"/>
    <x v="0"/>
    <n v="100"/>
    <x v="2"/>
    <x v="23"/>
    <n v="1"/>
    <n v="26.368458"/>
    <n v="13.648704"/>
    <n v="72.265546999999998"/>
    <n v="3.1419800000000002"/>
    <s v="4"/>
    <s v="scale_mpi_epyc_job_12136.out "/>
    <s v="scale_mpi_epyc_epyc004_2023-06-13_06-06-32.csv "/>
    <s v="e1 10000 100 1 1 24"/>
    <n v="26.874958749999998"/>
    <n v="0.81581874831384471"/>
    <n v="25.243321253372308"/>
    <n v="28.506596246627687"/>
    <x v="2"/>
  </r>
  <r>
    <x v="1"/>
    <x v="0"/>
    <n v="100"/>
    <x v="2"/>
    <x v="24"/>
    <n v="1"/>
    <n v="25.812076999999999"/>
    <n v="14.510013000000001"/>
    <n v="77.753518"/>
    <n v="3.2397300000000002"/>
    <s v="4"/>
    <s v="scale_mpi_epyc_job_12136.out "/>
    <s v="scale_mpi_epyc_epyc004_2023-06-13_06-06-32.csv "/>
    <s v="e1 10000 100 1 1 25"/>
    <n v="26.522680250000001"/>
    <n v="0.62058464150517878"/>
    <n v="25.281510966989643"/>
    <n v="27.763849533010358"/>
    <x v="2"/>
  </r>
  <r>
    <x v="1"/>
    <x v="0"/>
    <n v="100"/>
    <x v="2"/>
    <x v="25"/>
    <n v="1"/>
    <n v="25.586624"/>
    <n v="14.51196"/>
    <n v="93.298474999999996"/>
    <n v="3.7319390000000001"/>
    <s v="4"/>
    <s v="scale_mpi_epyc_job_12136.out "/>
    <s v="scale_mpi_epyc_epyc004_2023-06-13_06-06-32.csv "/>
    <s v="e1 10000 100 1 1 26"/>
    <n v="26.037045249999998"/>
    <n v="0.80320427068322786"/>
    <n v="24.430636708633543"/>
    <n v="27.643453791366454"/>
    <x v="2"/>
  </r>
  <r>
    <x v="1"/>
    <x v="0"/>
    <n v="100"/>
    <x v="2"/>
    <x v="26"/>
    <n v="1"/>
    <n v="28.038025000000001"/>
    <n v="15.500292999999999"/>
    <n v="101.527823"/>
    <n v="3.9049160000000001"/>
    <s v="4"/>
    <s v="scale_mpi_epyc_job_12136.out "/>
    <s v="scale_mpi_epyc_epyc004_2023-06-13_06-06-32.csv "/>
    <s v="e1 10000 100 1 1 27"/>
    <n v="27.381820749999999"/>
    <n v="0.57917101800828608"/>
    <n v="26.223478713983425"/>
    <n v="28.540162786016573"/>
    <x v="2"/>
  </r>
  <r>
    <x v="1"/>
    <x v="0"/>
    <n v="100"/>
    <x v="2"/>
    <x v="27"/>
    <n v="1"/>
    <n v="26.808166"/>
    <n v="16.107512"/>
    <n v="106.131226"/>
    <n v="3.9307859999999999"/>
    <s v="4"/>
    <s v="scale_mpi_epyc_job_12136.out "/>
    <s v="scale_mpi_epyc_epyc004_2023-06-13_06-06-32.csv "/>
    <s v="e1 10000 100 1 1 28"/>
    <n v="26.416101999999999"/>
    <n v="0.27746219085134655"/>
    <n v="25.861177618297305"/>
    <n v="26.971026381702693"/>
    <x v="2"/>
  </r>
  <r>
    <x v="1"/>
    <x v="0"/>
    <n v="100"/>
    <x v="2"/>
    <x v="28"/>
    <n v="1"/>
    <n v="26.787559999999999"/>
    <n v="16.006167999999999"/>
    <n v="111.71777299999999"/>
    <n v="3.9899200000000001"/>
    <s v="4"/>
    <s v="scale_mpi_epyc_job_12136.out "/>
    <s v="scale_mpi_epyc_epyc004_2023-06-13_06-06-32.csv "/>
    <s v="e1 10000 100 1 1 29"/>
    <n v="26.258194"/>
    <n v="0.43901806931019843"/>
    <n v="25.380157861379601"/>
    <n v="27.136230138620398"/>
    <x v="2"/>
  </r>
  <r>
    <x v="1"/>
    <x v="0"/>
    <n v="100"/>
    <x v="2"/>
    <x v="29"/>
    <n v="1"/>
    <n v="25.838971000000001"/>
    <n v="16.520465999999999"/>
    <n v="109.105552"/>
    <n v="3.7622599999999999"/>
    <s v="4"/>
    <s v="scale_mpi_epyc_job_12136.out "/>
    <s v="scale_mpi_epyc_epyc004_2023-06-13_06-06-32.csv "/>
    <s v="e1 10000 100 1 1 30"/>
    <n v="25.181835000000003"/>
    <n v="0.57628040225104249"/>
    <n v="24.029274195497919"/>
    <n v="26.334395804502087"/>
    <x v="2"/>
  </r>
  <r>
    <x v="1"/>
    <x v="0"/>
    <n v="100"/>
    <x v="2"/>
    <x v="30"/>
    <n v="1"/>
    <n v="26.931729000000001"/>
    <n v="16.389928000000001"/>
    <n v="133.43226899999999"/>
    <n v="4.4477419999999999"/>
    <s v="4"/>
    <s v="scale_mpi_epyc_job_12136.out "/>
    <s v="scale_mpi_epyc_epyc004_2023-06-13_06-06-32.csv "/>
    <s v="e1 10000 100 1 1 31"/>
    <n v="26.751130666666668"/>
    <n v="0.24555490018055492"/>
    <n v="26.26002086630556"/>
    <n v="27.242240467027777"/>
    <x v="2"/>
  </r>
  <r>
    <x v="1"/>
    <x v="0"/>
    <n v="100"/>
    <x v="2"/>
    <x v="31"/>
    <n v="1"/>
    <n v="27.491167000000001"/>
    <n v="16.715064000000002"/>
    <n v="141.78067799999999"/>
    <n v="4.5735700000000001"/>
    <s v="4"/>
    <s v="scale_mpi_epyc_job_12136.out "/>
    <s v="scale_mpi_epyc_epyc004_2023-06-13_06-06-32.csv "/>
    <s v="e1 10000 100 1 1 32"/>
    <n v="27.161304333333334"/>
    <n v="0.26977687386220506"/>
    <n v="26.621750585608922"/>
    <n v="27.700858081057746"/>
    <x v="2"/>
  </r>
  <r>
    <x v="1"/>
    <x v="0"/>
    <n v="100"/>
    <x v="2"/>
    <x v="32"/>
    <n v="1"/>
    <n v="27.865033"/>
    <n v="15.683602"/>
    <n v="132.49205799999999"/>
    <n v="4.140377"/>
    <s v="4"/>
    <s v="scale_mpi_epyc_job_12136.out "/>
    <s v="scale_mpi_epyc_epyc004_2023-06-13_06-06-32.csv "/>
    <s v="e1 10000 100 1 1 33"/>
    <n v="26.410931000000001"/>
    <n v="1.0284087943041231"/>
    <n v="24.354113411391754"/>
    <n v="28.467748588608249"/>
    <x v="2"/>
  </r>
  <r>
    <x v="1"/>
    <x v="0"/>
    <n v="100"/>
    <x v="2"/>
    <x v="33"/>
    <n v="1"/>
    <n v="27.475517"/>
    <n v="16.804627"/>
    <n v="118.93476800000001"/>
    <n v="3.6040839999999998"/>
    <s v="4"/>
    <s v="scale_mpi_epyc_job_12136.out "/>
    <s v="scale_mpi_epyc_epyc004_2023-06-13_06-06-32.csv "/>
    <s v="e1 10000 100 1 1 34"/>
    <n v="27.172235000000001"/>
    <n v="0.24702875163157142"/>
    <n v="26.678177496736858"/>
    <n v="27.666292503263143"/>
    <x v="2"/>
  </r>
  <r>
    <x v="1"/>
    <x v="0"/>
    <n v="100"/>
    <x v="2"/>
    <x v="34"/>
    <n v="1"/>
    <n v="26.096394"/>
    <n v="16.025003000000002"/>
    <n v="119.111149"/>
    <n v="3.503269"/>
    <s v="4"/>
    <s v="scale_mpi_epyc_job_12136.out "/>
    <s v="scale_mpi_epyc_epyc004_2023-06-13_06-06-32.csv "/>
    <s v="e1 10000 100 1 1 35"/>
    <n v="26.379531"/>
    <n v="0.23987382324485243"/>
    <n v="25.899783353510294"/>
    <n v="26.859278646489706"/>
    <x v="2"/>
  </r>
  <r>
    <x v="1"/>
    <x v="0"/>
    <n v="100"/>
    <x v="2"/>
    <x v="35"/>
    <n v="1"/>
    <n v="27.393978000000001"/>
    <n v="17.267250000000001"/>
    <n v="135.56007399999999"/>
    <n v="3.8731450000000001"/>
    <s v="4"/>
    <s v="scale_mpi_epyc_job_12136.out "/>
    <s v="scale_mpi_epyc_epyc004_2023-06-13_06-06-32.csv "/>
    <s v="e1 10000 100 1 1 36"/>
    <n v="26.343206666666664"/>
    <n v="0.74872601937798378"/>
    <n v="24.845754627910697"/>
    <n v="27.84065870542263"/>
    <x v="2"/>
  </r>
  <r>
    <x v="1"/>
    <x v="0"/>
    <n v="100"/>
    <x v="2"/>
    <x v="36"/>
    <n v="1"/>
    <n v="27.905639999999998"/>
    <n v="17.603331000000001"/>
    <n v="150.49804399999999"/>
    <n v="4.1805009999999996"/>
    <s v="4"/>
    <s v="scale_mpi_epyc_job_12136.out "/>
    <s v="scale_mpi_epyc_epyc004_2023-06-13_06-06-32.csv "/>
    <s v="e1 10000 100 1 1 37"/>
    <n v="26.970348333333334"/>
    <n v="0.67769942166725894"/>
    <n v="25.614949489998814"/>
    <n v="28.325747176667853"/>
    <x v="2"/>
  </r>
  <r>
    <x v="1"/>
    <x v="0"/>
    <n v="100"/>
    <x v="2"/>
    <x v="37"/>
    <n v="1"/>
    <n v="26.074822999999999"/>
    <n v="17.406303999999999"/>
    <n v="158.142202"/>
    <n v="4.274114"/>
    <s v="4"/>
    <s v="scale_mpi_epyc_job_12136.out "/>
    <s v="scale_mpi_epyc_epyc004_2023-06-13_06-06-32.csv "/>
    <s v="e1 10000 100 1 1 38"/>
    <n v="25.704401000000001"/>
    <n v="0.2854951416794792"/>
    <n v="25.133410716641041"/>
    <n v="26.27539128335896"/>
    <x v="2"/>
  </r>
  <r>
    <x v="1"/>
    <x v="0"/>
    <n v="100"/>
    <x v="2"/>
    <x v="38"/>
    <n v="1"/>
    <n v="26.790046"/>
    <n v="18.008075000000002"/>
    <n v="167.96848900000001"/>
    <n v="4.420223"/>
    <s v="4"/>
    <s v="scale_mpi_epyc_job_12136.out "/>
    <s v="scale_mpi_epyc_epyc004_2023-06-13_06-06-32.csv "/>
    <s v="e1 10000 100 1 1 39"/>
    <n v="25.779960333333332"/>
    <n v="0.71966174763643331"/>
    <n v="24.340636838060465"/>
    <n v="27.219283828606198"/>
    <x v="2"/>
  </r>
  <r>
    <x v="1"/>
    <x v="0"/>
    <n v="100"/>
    <x v="2"/>
    <x v="39"/>
    <n v="1"/>
    <n v="26.52609"/>
    <n v="17.9267"/>
    <n v="147.20524800000001"/>
    <n v="3.7744939999999998"/>
    <s v="4"/>
    <s v="scale_mpi_epyc_job_12136.out "/>
    <s v="scale_mpi_epyc_epyc004_2023-06-13_06-06-32.csv "/>
    <s v="e1 10000 100 1 1 40"/>
    <n v="25.082809666666666"/>
    <n v="1.0214063791369055"/>
    <n v="23.039996908392855"/>
    <n v="27.125622424940477"/>
    <x v="2"/>
  </r>
  <r>
    <x v="1"/>
    <x v="0"/>
    <n v="100"/>
    <x v="2"/>
    <x v="40"/>
    <n v="1"/>
    <n v="26.887250999999999"/>
    <n v="16.955279000000001"/>
    <n v="162.70624100000001"/>
    <n v="4.0676560000000004"/>
    <s v="4"/>
    <s v="scale_mpi_epyc_job_12136.out "/>
    <s v="scale_mpi_epyc_epyc004_2023-06-13_06-06-32.csv "/>
    <s v="e1 10000 100 1 1 41"/>
    <n v="25.509156999999998"/>
    <n v="0.98824403434478203"/>
    <n v="23.532668931310432"/>
    <n v="27.485645068689564"/>
    <x v="2"/>
  </r>
  <r>
    <x v="1"/>
    <x v="0"/>
    <n v="100"/>
    <x v="2"/>
    <x v="41"/>
    <n v="1"/>
    <n v="27.180475999999999"/>
    <n v="18.208075000000001"/>
    <n v="163.527692"/>
    <n v="3.98848"/>
    <s v="4"/>
    <s v="scale_mpi_epyc_job_12136.out "/>
    <s v="scale_mpi_epyc_epyc004_2023-06-13_06-06-32.csv "/>
    <s v="e1 10000 100 1 1 42"/>
    <n v="25.819136666666665"/>
    <n v="0.96443977282893023"/>
    <n v="23.890257121008805"/>
    <n v="27.748016212324526"/>
    <x v="2"/>
  </r>
  <r>
    <x v="1"/>
    <x v="0"/>
    <n v="100"/>
    <x v="2"/>
    <x v="42"/>
    <n v="1"/>
    <n v="26.339669000000001"/>
    <n v="18.175114000000001"/>
    <n v="189.49851200000001"/>
    <n v="4.5118689999999999"/>
    <s v="4"/>
    <s v="scale_mpi_epyc_job_12136.out "/>
    <s v="scale_mpi_epyc_epyc004_2023-06-13_06-06-32.csv "/>
    <s v="e1 10000 100 1 1 43"/>
    <n v="24.832328"/>
    <n v="1.2848420069583315"/>
    <n v="22.262643986083337"/>
    <n v="27.402012013916664"/>
    <x v="2"/>
  </r>
  <r>
    <x v="1"/>
    <x v="0"/>
    <n v="100"/>
    <x v="2"/>
    <x v="43"/>
    <n v="1"/>
    <n v="26.641954999999999"/>
    <n v="17.758455999999999"/>
    <n v="164.96540300000001"/>
    <n v="3.8364050000000001"/>
    <s v="4"/>
    <s v="scale_mpi_epyc_job_12136.out "/>
    <s v="scale_mpi_epyc_epyc004_2023-06-13_06-06-32.csv "/>
    <s v="e1 10000 100 1 1 44"/>
    <n v="25.146681666666666"/>
    <n v="1.0875562001362333"/>
    <n v="22.971569266394198"/>
    <n v="27.321794066939134"/>
    <x v="2"/>
  </r>
  <r>
    <x v="1"/>
    <x v="0"/>
    <n v="100"/>
    <x v="2"/>
    <x v="44"/>
    <n v="1"/>
    <n v="26.509929"/>
    <n v="18.414437"/>
    <n v="195.65312299999999"/>
    <n v="4.4466619999999999"/>
    <s v="4"/>
    <s v="scale_mpi_epyc_job_12136.out "/>
    <s v="scale_mpi_epyc_epyc004_2023-06-13_06-06-32.csv "/>
    <s v="e1 10000 100 1 1 45"/>
    <n v="25.254002333333332"/>
    <n v="0.92190047262863217"/>
    <n v="23.410201388076068"/>
    <n v="27.097803278590597"/>
    <x v="2"/>
  </r>
  <r>
    <x v="1"/>
    <x v="0"/>
    <n v="100"/>
    <x v="2"/>
    <x v="45"/>
    <n v="1"/>
    <n v="26.392341999999999"/>
    <n v="18.213467000000001"/>
    <n v="170.265772"/>
    <n v="3.783684"/>
    <s v="4"/>
    <s v="scale_mpi_epyc_job_12136.out "/>
    <s v="scale_mpi_epyc_epyc004_2023-06-13_06-06-32.csv "/>
    <s v="e1 10000 100 1 1 46"/>
    <n v="25.105016666666668"/>
    <n v="0.96783194625286728"/>
    <n v="23.169352774160934"/>
    <n v="27.040680559172401"/>
    <x v="2"/>
  </r>
  <r>
    <x v="1"/>
    <x v="0"/>
    <n v="100"/>
    <x v="2"/>
    <x v="46"/>
    <n v="1"/>
    <n v="26.647449999999999"/>
    <n v="17.188827"/>
    <n v="207.321313"/>
    <n v="4.5069850000000002"/>
    <s v="4"/>
    <s v="scale_mpi_epyc_job_12136.out "/>
    <s v="scale_mpi_epyc_epyc004_2023-06-13_06-06-32.csv "/>
    <s v="e1 10000 100 1 1 47"/>
    <n v="25.578340999999998"/>
    <n v="0.98045741141675369"/>
    <n v="23.61742617716649"/>
    <n v="27.539255822833507"/>
    <x v="2"/>
  </r>
  <r>
    <x v="1"/>
    <x v="0"/>
    <n v="100"/>
    <x v="2"/>
    <x v="47"/>
    <n v="1"/>
    <n v="26.623836000000001"/>
    <n v="17.648783000000002"/>
    <n v="141.84119100000001"/>
    <n v="3.0178980000000002"/>
    <s v="4"/>
    <s v="scale_mpi_epyc_job_12136.out "/>
    <s v="scale_mpi_epyc_epyc004_2023-06-13_06-06-32.csv "/>
    <s v="e1 10000 100 1 1 48"/>
    <n v="25.698375999999996"/>
    <n v="0.656682861572359"/>
    <n v="24.385010276855279"/>
    <n v="27.011741723144713"/>
    <x v="2"/>
  </r>
  <r>
    <x v="1"/>
    <x v="0"/>
    <n v="100"/>
    <x v="2"/>
    <x v="48"/>
    <n v="1"/>
    <n v="26.936415"/>
    <n v="18.517529"/>
    <n v="160.320267"/>
    <n v="3.3400059999999998"/>
    <s v="4"/>
    <s v="scale_mpi_epyc_job_12136.out "/>
    <s v="scale_mpi_epyc_epyc004_2023-06-13_06-06-32.csv "/>
    <s v="e1 10000 100 1 1 49"/>
    <n v="25.497405666666666"/>
    <n v="1.0181394385820903"/>
    <n v="23.461126789502487"/>
    <n v="27.533684543830844"/>
    <x v="2"/>
  </r>
  <r>
    <x v="1"/>
    <x v="0"/>
    <n v="100"/>
    <x v="2"/>
    <x v="49"/>
    <n v="1"/>
    <n v="25.762357000000002"/>
    <n v="17.247845999999999"/>
    <n v="161.67249799999999"/>
    <n v="3.299439"/>
    <s v="4"/>
    <s v="scale_mpi_epyc_job_12136.out "/>
    <s v="scale_mpi_epyc_epyc004_2023-06-13_06-06-32.csv "/>
    <s v="e1 10000 100 1 1 50"/>
    <n v="24.905305333333331"/>
    <n v="0.67773903707279415"/>
    <n v="23.549827259187744"/>
    <n v="26.260783407478918"/>
    <x v="2"/>
  </r>
  <r>
    <x v="1"/>
    <x v="0"/>
    <n v="100"/>
    <x v="2"/>
    <x v="50"/>
    <n v="1"/>
    <n v="27.854714999999999"/>
    <n v="18.495459"/>
    <n v="191.41761399999999"/>
    <n v="3.8283520000000002"/>
    <s v="4"/>
    <s v="scale_mpi_epyc_job_12136.out "/>
    <s v="scale_mpi_epyc_epyc004_2023-06-13_06-06-32.csv "/>
    <s v="e1 10000 100 1 1 51"/>
    <n v="25.840850333333332"/>
    <n v="1.4243345507535057"/>
    <n v="22.992181231826322"/>
    <n v="28.689519434840342"/>
    <x v="2"/>
  </r>
  <r>
    <x v="1"/>
    <x v="0"/>
    <n v="100"/>
    <x v="2"/>
    <x v="51"/>
    <n v="1"/>
    <n v="27.047217"/>
    <n v="18.849826"/>
    <n v="172.100064"/>
    <n v="3.374511"/>
    <s v="4"/>
    <s v="scale_mpi_epyc_job_12136.out "/>
    <s v="scale_mpi_epyc_epyc004_2023-06-13_06-06-32.csv "/>
    <s v="e1 10000 100 1 1 52"/>
    <n v="25.390547666666667"/>
    <n v="1.1714658179339055"/>
    <n v="23.047616030798856"/>
    <n v="27.733479302534477"/>
    <x v="2"/>
  </r>
  <r>
    <x v="1"/>
    <x v="0"/>
    <n v="100"/>
    <x v="2"/>
    <x v="52"/>
    <n v="1"/>
    <n v="29.596326000000001"/>
    <n v="20.511697000000002"/>
    <n v="190.010141"/>
    <n v="3.6540409999999999"/>
    <s v="4"/>
    <s v="scale_mpi_epyc_job_12136.out "/>
    <s v="scale_mpi_epyc_epyc004_2023-06-13_06-06-32.csv "/>
    <s v="e1 10000 100 1 1 53"/>
    <n v="26.49198766666667"/>
    <n v="2.2017086177670251"/>
    <n v="22.08857043113262"/>
    <n v="30.89540490220072"/>
    <x v="2"/>
  </r>
  <r>
    <x v="1"/>
    <x v="0"/>
    <n v="100"/>
    <x v="2"/>
    <x v="53"/>
    <n v="1"/>
    <n v="26.263622999999999"/>
    <n v="18.553522999999998"/>
    <n v="190.525048"/>
    <n v="3.5948120000000001"/>
    <s v="4"/>
    <s v="scale_mpi_epyc_job_12136.out "/>
    <s v="scale_mpi_epyc_epyc004_2023-06-13_06-06-32.csv "/>
    <s v="e1 10000 100 1 1 54"/>
    <n v="25.667505000000002"/>
    <n v="0.57645094674913777"/>
    <n v="24.514603106501728"/>
    <n v="26.820406893498276"/>
    <x v="2"/>
  </r>
  <r>
    <x v="1"/>
    <x v="0"/>
    <n v="100"/>
    <x v="2"/>
    <x v="54"/>
    <n v="1"/>
    <n v="27.154987999999999"/>
    <n v="18.190546999999999"/>
    <n v="191.67560399999999"/>
    <n v="3.5495480000000001"/>
    <s v="4"/>
    <s v="scale_mpi_epyc_job_12136.out "/>
    <s v="scale_mpi_epyc_epyc004_2023-06-13_06-06-32.csv "/>
    <s v="e1 10000 100 1 1 55"/>
    <n v="25.360660333333332"/>
    <n v="1.2700928355765138"/>
    <n v="22.820474662180303"/>
    <n v="27.900846004486361"/>
    <x v="2"/>
  </r>
  <r>
    <x v="1"/>
    <x v="0"/>
    <n v="100"/>
    <x v="2"/>
    <x v="55"/>
    <n v="1"/>
    <n v="27.151876000000001"/>
    <n v="19.322621000000002"/>
    <n v="202.24534399999999"/>
    <n v="3.6771880000000001"/>
    <s v="4"/>
    <s v="scale_mpi_epyc_job_12136.out "/>
    <s v="scale_mpi_epyc_epyc004_2023-06-13_06-06-32.csv "/>
    <s v="e1 10000 100 1 1 56"/>
    <n v="25.688562333333333"/>
    <n v="1.2302853049382383"/>
    <n v="23.227991723456856"/>
    <n v="28.149132943209811"/>
    <x v="2"/>
  </r>
  <r>
    <x v="1"/>
    <x v="0"/>
    <n v="100"/>
    <x v="2"/>
    <x v="56"/>
    <n v="1"/>
    <n v="27.52854"/>
    <n v="19.226814000000001"/>
    <n v="228.77210400000001"/>
    <n v="4.085216"/>
    <s v="4"/>
    <s v="scale_mpi_epyc_job_12136.out "/>
    <s v="scale_mpi_epyc_epyc004_2023-06-13_06-06-32.csv "/>
    <s v="e1 10000 100 1 1 57"/>
    <n v="25.40756433333333"/>
    <n v="1.5181510594286629"/>
    <n v="22.371262214476005"/>
    <n v="28.443866452190655"/>
    <x v="2"/>
  </r>
  <r>
    <x v="1"/>
    <x v="0"/>
    <n v="100"/>
    <x v="2"/>
    <x v="57"/>
    <n v="1"/>
    <n v="27.236062"/>
    <n v="20.568470999999999"/>
    <n v="258.65344700000003"/>
    <n v="4.5377799999999997"/>
    <s v="4"/>
    <s v="scale_mpi_epyc_job_12136.out "/>
    <s v="scale_mpi_epyc_epyc004_2023-06-13_06-06-32.csv "/>
    <s v="e1 10000 100 1 1 58"/>
    <n v="24.684348666666665"/>
    <n v="1.8456104403030507"/>
    <n v="20.993127786060562"/>
    <n v="28.375569547272768"/>
    <x v="2"/>
  </r>
  <r>
    <x v="1"/>
    <x v="0"/>
    <n v="100"/>
    <x v="2"/>
    <x v="58"/>
    <n v="1"/>
    <n v="27.016621000000001"/>
    <n v="18.4514"/>
    <n v="236.06021100000001"/>
    <n v="4.070004"/>
    <s v="4"/>
    <s v="scale_mpi_epyc_job_12136.out "/>
    <s v="scale_mpi_epyc_epyc004_2023-06-13_06-06-32.csv "/>
    <s v="e1 10000 100 1 1 59"/>
    <n v="25.076984666666664"/>
    <n v="1.5127787003199316"/>
    <n v="22.051427266026803"/>
    <n v="28.102542067306526"/>
    <x v="2"/>
  </r>
  <r>
    <x v="1"/>
    <x v="0"/>
    <n v="100"/>
    <x v="2"/>
    <x v="59"/>
    <n v="1"/>
    <n v="24.148150999999999"/>
    <n v="17.145797000000002"/>
    <n v="208.06932800000001"/>
    <n v="3.526599"/>
    <s v="4"/>
    <s v="scale_mpi_epyc_job_12136.out "/>
    <s v="scale_mpi_epyc_epyc004_2023-06-13_06-06-32.csv "/>
    <s v="e1 10000 100 1 1 60"/>
    <n v="24.091633000000002"/>
    <n v="0.1089137175681136"/>
    <n v="23.873805564863776"/>
    <n v="24.309460435136227"/>
    <x v="2"/>
  </r>
  <r>
    <x v="1"/>
    <x v="0"/>
    <n v="100"/>
    <x v="2"/>
    <x v="60"/>
    <n v="1"/>
    <n v="25.624853000000002"/>
    <n v="18.241679000000001"/>
    <n v="241.287497"/>
    <n v="4.021458"/>
    <s v="4"/>
    <s v="scale_mpi_epyc_job_12136.out "/>
    <s v="scale_mpi_epyc_epyc004_2023-06-13_06-06-32.csv "/>
    <s v="e1 10000 100 1 1 61"/>
    <n v="24.641043"/>
    <n v="0.69741106444665923"/>
    <n v="23.246220871106683"/>
    <n v="26.035865128893317"/>
    <x v="2"/>
  </r>
  <r>
    <x v="1"/>
    <x v="0"/>
    <n v="100"/>
    <x v="2"/>
    <x v="61"/>
    <n v="1"/>
    <n v="26.944410000000001"/>
    <n v="19.811574"/>
    <n v="235.87634800000001"/>
    <n v="3.866825"/>
    <s v="4"/>
    <s v="scale_mpi_epyc_job_12136.out "/>
    <s v="scale_mpi_epyc_epyc004_2023-06-13_06-06-32.csv "/>
    <s v="e1 10000 100 1 1 62"/>
    <n v="22.873059333333334"/>
    <n v="4.0216212648321452"/>
    <n v="14.829816803669043"/>
    <n v="30.916301862997624"/>
    <x v="2"/>
  </r>
  <r>
    <x v="1"/>
    <x v="0"/>
    <n v="100"/>
    <x v="2"/>
    <x v="62"/>
    <n v="1"/>
    <n v="26.755784999999999"/>
    <n v="19.133009999999999"/>
    <n v="272.86177400000003"/>
    <n v="4.4009960000000001"/>
    <s v="4"/>
    <s v="scale_mpi_epyc_job_12136.out "/>
    <s v="scale_mpi_epyc_epyc004_2023-06-13_06-06-32.csv "/>
    <s v="e1 10000 100 1 1 63"/>
    <n v="22.565191666666667"/>
    <n v="4.5104678263368099"/>
    <n v="13.544256013993047"/>
    <n v="31.586127319340285"/>
    <x v="2"/>
  </r>
  <r>
    <x v="1"/>
    <x v="0"/>
    <n v="100"/>
    <x v="2"/>
    <x v="63"/>
    <n v="1"/>
    <n v="28.140526999999999"/>
    <n v="20.258932000000001"/>
    <n v="272.712603"/>
    <n v="4.3287709999999997"/>
    <s v="4"/>
    <s v="scale_mpi_epyc_job_12136.out "/>
    <s v="scale_mpi_epyc_epyc004_2023-06-13_06-06-32.csv "/>
    <s v="e1 10000 100 1 1 64"/>
    <n v="23.036842333333336"/>
    <n v="5.4067034954582125"/>
    <n v="12.223435342416911"/>
    <n v="33.850249324249759"/>
    <x v="2"/>
  </r>
  <r>
    <x v="1"/>
    <x v="1"/>
    <n v="100"/>
    <x v="2"/>
    <x v="0"/>
    <n v="1"/>
    <n v="2.9421719999999998"/>
    <n v="0.171596"/>
    <n v="0"/>
    <n v="0"/>
    <s v="4"/>
    <s v="scale_mpi_epyc_job_12136.out "/>
    <s v="scale_mpi_epyc_epyc004_2023-06-13_06-06-32.csv "/>
    <s v="e1 1000 100 1 1 1"/>
    <e v="#N/A"/>
    <e v="#N/A"/>
    <e v="#N/A"/>
    <e v="#N/A"/>
    <x v="1"/>
  </r>
  <r>
    <x v="1"/>
    <x v="1"/>
    <n v="100"/>
    <x v="2"/>
    <x v="1"/>
    <n v="1"/>
    <n v="2.154452"/>
    <n v="0.25022299999999997"/>
    <n v="7.6568999999999998E-2"/>
    <n v="7.6568999999999998E-2"/>
    <s v="4"/>
    <s v="scale_mpi_epyc_job_12136.out "/>
    <s v="scale_mpi_epyc_epyc004_2023-06-13_06-06-32.csv "/>
    <s v="e1 1000 100 1 1 2"/>
    <e v="#N/A"/>
    <e v="#N/A"/>
    <e v="#N/A"/>
    <e v="#N/A"/>
    <x v="1"/>
  </r>
  <r>
    <x v="1"/>
    <x v="1"/>
    <n v="100"/>
    <x v="2"/>
    <x v="2"/>
    <n v="1"/>
    <n v="2.4613040000000002"/>
    <n v="0.77914899999999998"/>
    <n v="0.11504499999999999"/>
    <n v="5.7521999999999997E-2"/>
    <s v="4"/>
    <s v="scale_mpi_epyc_job_12136.out "/>
    <s v="scale_mpi_epyc_epyc004_2023-06-13_06-06-32.csv "/>
    <s v="e1 1000 100 1 1 3"/>
    <e v="#N/A"/>
    <e v="#N/A"/>
    <e v="#N/A"/>
    <e v="#N/A"/>
    <x v="1"/>
  </r>
  <r>
    <x v="1"/>
    <x v="1"/>
    <n v="100"/>
    <x v="2"/>
    <x v="3"/>
    <n v="1"/>
    <n v="1.7577050000000001"/>
    <n v="0.24685099999999999"/>
    <n v="0.172738"/>
    <n v="5.7578999999999998E-2"/>
    <s v="4"/>
    <s v="scale_mpi_epyc_job_12136.out "/>
    <s v="scale_mpi_epyc_epyc004_2023-06-13_06-06-32.csv "/>
    <s v="e1 1000 100 1 1 4"/>
    <e v="#N/A"/>
    <e v="#N/A"/>
    <e v="#N/A"/>
    <e v="#N/A"/>
    <x v="1"/>
  </r>
  <r>
    <x v="1"/>
    <x v="1"/>
    <n v="100"/>
    <x v="2"/>
    <x v="4"/>
    <n v="1"/>
    <n v="1.83352"/>
    <n v="0.40846700000000002"/>
    <n v="0.22631299999999999"/>
    <n v="5.6578000000000003E-2"/>
    <s v="4"/>
    <s v="scale_mpi_epyc_job_12136.out "/>
    <s v="scale_mpi_epyc_epyc004_2023-06-13_06-06-32.csv "/>
    <s v="e1 1000 100 1 1 5"/>
    <e v="#N/A"/>
    <e v="#N/A"/>
    <e v="#N/A"/>
    <e v="#N/A"/>
    <x v="1"/>
  </r>
  <r>
    <x v="1"/>
    <x v="1"/>
    <n v="100"/>
    <x v="2"/>
    <x v="5"/>
    <n v="1"/>
    <n v="2.3018190000000001"/>
    <n v="0.92800199999999999"/>
    <n v="0.28800599999999998"/>
    <n v="5.7600999999999999E-2"/>
    <s v="4"/>
    <s v="scale_mpi_epyc_job_12136.out "/>
    <s v="scale_mpi_epyc_epyc004_2023-06-13_06-06-32.csv "/>
    <s v="e1 1000 100 1 1 6"/>
    <e v="#N/A"/>
    <e v="#N/A"/>
    <e v="#N/A"/>
    <e v="#N/A"/>
    <x v="1"/>
  </r>
  <r>
    <x v="1"/>
    <x v="1"/>
    <n v="100"/>
    <x v="2"/>
    <x v="6"/>
    <n v="1"/>
    <n v="1.7997609999999999"/>
    <n v="0.32727600000000001"/>
    <n v="0.93601000000000001"/>
    <n v="0.156002"/>
    <s v="4"/>
    <s v="scale_mpi_epyc_job_12136.out "/>
    <s v="scale_mpi_epyc_epyc004_2023-06-13_06-06-32.csv "/>
    <s v="e1 1000 100 1 1 7"/>
    <e v="#N/A"/>
    <e v="#N/A"/>
    <e v="#N/A"/>
    <e v="#N/A"/>
    <x v="1"/>
  </r>
  <r>
    <x v="1"/>
    <x v="1"/>
    <n v="100"/>
    <x v="2"/>
    <x v="7"/>
    <n v="1"/>
    <n v="1.877146"/>
    <n v="0.55212600000000001"/>
    <n v="0.48551299999999997"/>
    <n v="6.9359000000000004E-2"/>
    <s v="4"/>
    <s v="scale_mpi_epyc_job_12136.out "/>
    <s v="scale_mpi_epyc_epyc004_2023-06-13_06-06-32.csv "/>
    <s v="e1 1000 100 1 1 8"/>
    <e v="#N/A"/>
    <e v="#N/A"/>
    <e v="#N/A"/>
    <e v="#N/A"/>
    <x v="1"/>
  </r>
  <r>
    <x v="1"/>
    <x v="1"/>
    <n v="100"/>
    <x v="2"/>
    <x v="8"/>
    <n v="1"/>
    <n v="1.951192"/>
    <n v="0.64827299999999999"/>
    <n v="0.86683699999999997"/>
    <n v="0.10835500000000001"/>
    <s v="4"/>
    <s v="scale_mpi_epyc_job_12136.out "/>
    <s v="scale_mpi_epyc_epyc004_2023-06-13_06-06-32.csv "/>
    <s v="e1 1000 100 1 1 9"/>
    <e v="#N/A"/>
    <e v="#N/A"/>
    <e v="#N/A"/>
    <e v="#N/A"/>
    <x v="1"/>
  </r>
  <r>
    <x v="1"/>
    <x v="1"/>
    <n v="100"/>
    <x v="2"/>
    <x v="9"/>
    <n v="1"/>
    <n v="1.9294579999999999"/>
    <n v="0.56409900000000002"/>
    <n v="1.0927979999999999"/>
    <n v="0.121422"/>
    <s v="4"/>
    <s v="scale_mpi_epyc_job_12136.out "/>
    <s v="scale_mpi_epyc_epyc004_2023-06-13_06-06-32.csv "/>
    <s v="e1 1000 100 1 1 10"/>
    <e v="#N/A"/>
    <e v="#N/A"/>
    <e v="#N/A"/>
    <e v="#N/A"/>
    <x v="1"/>
  </r>
  <r>
    <x v="1"/>
    <x v="1"/>
    <n v="100"/>
    <x v="2"/>
    <x v="10"/>
    <n v="1"/>
    <n v="1.966313"/>
    <n v="0.60217900000000002"/>
    <n v="1.3888100000000001"/>
    <n v="0.138881"/>
    <s v="4"/>
    <s v="scale_mpi_epyc_job_12136.out "/>
    <s v="scale_mpi_epyc_epyc004_2023-06-13_06-06-32.csv "/>
    <s v="e1 1000 100 1 1 11"/>
    <e v="#N/A"/>
    <e v="#N/A"/>
    <e v="#N/A"/>
    <e v="#N/A"/>
    <x v="1"/>
  </r>
  <r>
    <x v="1"/>
    <x v="1"/>
    <n v="100"/>
    <x v="2"/>
    <x v="11"/>
    <n v="1"/>
    <n v="2.796837"/>
    <n v="1.4615940000000001"/>
    <n v="1.4222649999999999"/>
    <n v="0.129297"/>
    <s v="4"/>
    <s v="scale_mpi_epyc_job_12136.out "/>
    <s v="scale_mpi_epyc_epyc004_2023-06-13_06-06-32.csv "/>
    <s v="e1 1000 100 1 1 12"/>
    <e v="#N/A"/>
    <e v="#N/A"/>
    <e v="#N/A"/>
    <e v="#N/A"/>
    <x v="1"/>
  </r>
  <r>
    <x v="1"/>
    <x v="1"/>
    <n v="100"/>
    <x v="2"/>
    <x v="12"/>
    <n v="1"/>
    <n v="2.2554660000000002"/>
    <n v="0.84957400000000005"/>
    <n v="2.687646"/>
    <n v="0.22397"/>
    <s v="4"/>
    <s v="scale_mpi_epyc_job_12136.out "/>
    <s v="scale_mpi_epyc_epyc004_2023-06-13_06-06-32.csv "/>
    <s v="e1 1000 100 1 1 13"/>
    <e v="#N/A"/>
    <e v="#N/A"/>
    <e v="#N/A"/>
    <e v="#N/A"/>
    <x v="1"/>
  </r>
  <r>
    <x v="1"/>
    <x v="1"/>
    <n v="100"/>
    <x v="2"/>
    <x v="13"/>
    <n v="1"/>
    <n v="2.2710499999999998"/>
    <n v="0.86463400000000001"/>
    <n v="2.072346"/>
    <n v="0.159411"/>
    <s v="4"/>
    <s v="scale_mpi_epyc_job_12136.out "/>
    <s v="scale_mpi_epyc_epyc004_2023-06-13_06-06-32.csv "/>
    <s v="e1 1000 100 1 1 14"/>
    <e v="#N/A"/>
    <e v="#N/A"/>
    <e v="#N/A"/>
    <e v="#N/A"/>
    <x v="1"/>
  </r>
  <r>
    <x v="1"/>
    <x v="1"/>
    <n v="100"/>
    <x v="2"/>
    <x v="14"/>
    <n v="1"/>
    <n v="2.3359990000000002"/>
    <n v="0.96454799999999996"/>
    <n v="2.1597189999999999"/>
    <n v="0.15426599999999999"/>
    <s v="4"/>
    <s v="scale_mpi_epyc_job_12136.out "/>
    <s v="scale_mpi_epyc_epyc004_2023-06-13_06-06-32.csv "/>
    <s v="e1 1000 100 1 1 15"/>
    <e v="#N/A"/>
    <e v="#N/A"/>
    <e v="#N/A"/>
    <e v="#N/A"/>
    <x v="1"/>
  </r>
  <r>
    <x v="1"/>
    <x v="1"/>
    <n v="100"/>
    <x v="2"/>
    <x v="15"/>
    <n v="1"/>
    <n v="2.9567199999999998"/>
    <n v="0.90183400000000002"/>
    <n v="10.289084000000001"/>
    <n v="0.68593899999999997"/>
    <s v="4"/>
    <s v="scale_mpi_epyc_job_12136.out "/>
    <s v="scale_mpi_epyc_epyc004_2023-06-13_06-06-32.csv "/>
    <s v="e1 1000 100 1 1 16"/>
    <e v="#N/A"/>
    <e v="#N/A"/>
    <e v="#N/A"/>
    <e v="#N/A"/>
    <x v="1"/>
  </r>
  <r>
    <x v="1"/>
    <x v="1"/>
    <n v="100"/>
    <x v="2"/>
    <x v="16"/>
    <n v="1"/>
    <n v="3.1004510000000001"/>
    <n v="1.726399"/>
    <n v="2.7114739999999999"/>
    <n v="0.16946700000000001"/>
    <s v="4"/>
    <s v="scale_mpi_epyc_job_12136.out "/>
    <s v="scale_mpi_epyc_epyc004_2023-06-13_06-06-32.csv "/>
    <s v="e1 1000 100 1 1 17"/>
    <e v="#N/A"/>
    <e v="#N/A"/>
    <e v="#N/A"/>
    <e v="#N/A"/>
    <x v="1"/>
  </r>
  <r>
    <x v="1"/>
    <x v="1"/>
    <n v="100"/>
    <x v="2"/>
    <x v="17"/>
    <n v="1"/>
    <n v="2.3499029999999999"/>
    <n v="1.0204660000000001"/>
    <n v="3.7762600000000002"/>
    <n v="0.222133"/>
    <s v="4"/>
    <s v="scale_mpi_epyc_job_12136.out "/>
    <s v="scale_mpi_epyc_epyc004_2023-06-13_06-06-32.csv "/>
    <s v="e1 1000 100 1 1 18"/>
    <e v="#N/A"/>
    <e v="#N/A"/>
    <e v="#N/A"/>
    <e v="#N/A"/>
    <x v="1"/>
  </r>
  <r>
    <x v="1"/>
    <x v="1"/>
    <n v="100"/>
    <x v="2"/>
    <x v="18"/>
    <n v="1"/>
    <n v="2.900344"/>
    <n v="1.251827"/>
    <n v="8.5267499999999998"/>
    <n v="0.47370800000000002"/>
    <s v="4"/>
    <s v="scale_mpi_epyc_job_12136.out "/>
    <s v="scale_mpi_epyc_epyc004_2023-06-13_06-06-32.csv "/>
    <s v="e1 1000 100 1 1 19"/>
    <e v="#N/A"/>
    <e v="#N/A"/>
    <e v="#N/A"/>
    <e v="#N/A"/>
    <x v="1"/>
  </r>
  <r>
    <x v="1"/>
    <x v="1"/>
    <n v="100"/>
    <x v="2"/>
    <x v="19"/>
    <n v="1"/>
    <n v="2.582309"/>
    <n v="1.192574"/>
    <n v="6.3543900000000004"/>
    <n v="0.33444200000000002"/>
    <s v="4"/>
    <s v="scale_mpi_epyc_job_12136.out "/>
    <s v="scale_mpi_epyc_epyc004_2023-06-13_06-06-32.csv "/>
    <s v="e1 1000 100 1 1 20"/>
    <e v="#N/A"/>
    <e v="#N/A"/>
    <e v="#N/A"/>
    <e v="#N/A"/>
    <x v="1"/>
  </r>
  <r>
    <x v="1"/>
    <x v="1"/>
    <n v="100"/>
    <x v="2"/>
    <x v="20"/>
    <n v="1"/>
    <n v="2.7464369999999998"/>
    <n v="1.4009799999999999"/>
    <n v="8.5796329999999994"/>
    <n v="0.42898199999999997"/>
    <s v="4"/>
    <s v="scale_mpi_epyc_job_12136.out "/>
    <s v="scale_mpi_epyc_epyc004_2023-06-13_06-06-32.csv "/>
    <s v="e1 1000 100 1 1 21"/>
    <e v="#N/A"/>
    <e v="#N/A"/>
    <e v="#N/A"/>
    <e v="#N/A"/>
    <x v="1"/>
  </r>
  <r>
    <x v="1"/>
    <x v="1"/>
    <n v="100"/>
    <x v="2"/>
    <x v="21"/>
    <n v="1"/>
    <n v="2.9248430000000001"/>
    <n v="1.5274479999999999"/>
    <n v="9.9315519999999999"/>
    <n v="0.47293099999999999"/>
    <s v="4"/>
    <s v="scale_mpi_epyc_job_12136.out "/>
    <s v="scale_mpi_epyc_epyc004_2023-06-13_06-06-32.csv "/>
    <s v="e1 1000 100 1 1 22"/>
    <e v="#N/A"/>
    <e v="#N/A"/>
    <e v="#N/A"/>
    <e v="#N/A"/>
    <x v="1"/>
  </r>
  <r>
    <x v="1"/>
    <x v="1"/>
    <n v="100"/>
    <x v="2"/>
    <x v="22"/>
    <n v="1"/>
    <n v="3.456019"/>
    <n v="1.180285"/>
    <n v="21.075738000000001"/>
    <n v="0.95798799999999995"/>
    <s v="4"/>
    <s v="scale_mpi_epyc_job_12136.out "/>
    <s v="scale_mpi_epyc_epyc004_2023-06-13_06-06-32.csv "/>
    <s v="e1 1000 100 1 1 23"/>
    <e v="#N/A"/>
    <e v="#N/A"/>
    <e v="#N/A"/>
    <e v="#N/A"/>
    <x v="1"/>
  </r>
  <r>
    <x v="1"/>
    <x v="1"/>
    <n v="100"/>
    <x v="2"/>
    <x v="23"/>
    <n v="1"/>
    <n v="3.6272419999999999"/>
    <n v="2.209406"/>
    <n v="23.217568"/>
    <n v="1.0094590000000001"/>
    <s v="4"/>
    <s v="scale_mpi_epyc_job_12136.out "/>
    <s v="scale_mpi_epyc_epyc004_2023-06-13_06-06-32.csv "/>
    <s v="e1 1000 100 1 1 24"/>
    <e v="#N/A"/>
    <e v="#N/A"/>
    <e v="#N/A"/>
    <e v="#N/A"/>
    <x v="1"/>
  </r>
  <r>
    <x v="1"/>
    <x v="1"/>
    <n v="100"/>
    <x v="2"/>
    <x v="24"/>
    <n v="1"/>
    <n v="3.466161"/>
    <n v="2.090122"/>
    <n v="14.35256"/>
    <n v="0.59802299999999997"/>
    <s v="4"/>
    <s v="scale_mpi_epyc_job_12136.out "/>
    <s v="scale_mpi_epyc_epyc004_2023-06-13_06-06-32.csv "/>
    <s v="e1 1000 100 1 1 25"/>
    <e v="#N/A"/>
    <e v="#N/A"/>
    <e v="#N/A"/>
    <e v="#N/A"/>
    <x v="1"/>
  </r>
  <r>
    <x v="1"/>
    <x v="1"/>
    <n v="100"/>
    <x v="2"/>
    <x v="25"/>
    <n v="1"/>
    <n v="3.5931169999999999"/>
    <n v="2.0540859999999999"/>
    <n v="20.058886999999999"/>
    <n v="0.80235500000000004"/>
    <s v="4"/>
    <s v="scale_mpi_epyc_job_12136.out "/>
    <s v="scale_mpi_epyc_epyc004_2023-06-13_06-06-32.csv "/>
    <s v="e1 1000 100 1 1 26"/>
    <e v="#N/A"/>
    <e v="#N/A"/>
    <e v="#N/A"/>
    <e v="#N/A"/>
    <x v="1"/>
  </r>
  <r>
    <x v="1"/>
    <x v="1"/>
    <n v="100"/>
    <x v="2"/>
    <x v="26"/>
    <n v="1"/>
    <n v="3.5933980000000001"/>
    <n v="2.1334740000000001"/>
    <n v="20.079084999999999"/>
    <n v="0.77227199999999996"/>
    <s v="4"/>
    <s v="scale_mpi_epyc_job_12136.out "/>
    <s v="scale_mpi_epyc_epyc004_2023-06-13_06-06-32.csv "/>
    <s v="e1 1000 100 1 1 27"/>
    <e v="#N/A"/>
    <e v="#N/A"/>
    <e v="#N/A"/>
    <e v="#N/A"/>
    <x v="1"/>
  </r>
  <r>
    <x v="1"/>
    <x v="1"/>
    <n v="100"/>
    <x v="2"/>
    <x v="27"/>
    <n v="1"/>
    <n v="3.7133470000000002"/>
    <n v="2.2156600000000002"/>
    <n v="24.395873999999999"/>
    <n v="0.90355099999999999"/>
    <s v="4"/>
    <s v="scale_mpi_epyc_job_12136.out "/>
    <s v="scale_mpi_epyc_epyc004_2023-06-13_06-06-32.csv "/>
    <s v="e1 1000 100 1 1 28"/>
    <e v="#N/A"/>
    <e v="#N/A"/>
    <e v="#N/A"/>
    <e v="#N/A"/>
    <x v="1"/>
  </r>
  <r>
    <x v="1"/>
    <x v="1"/>
    <n v="100"/>
    <x v="2"/>
    <x v="28"/>
    <n v="1"/>
    <n v="3.2589700000000001"/>
    <n v="1.8805689999999999"/>
    <n v="20.411166999999999"/>
    <n v="0.72897000000000001"/>
    <s v="4"/>
    <s v="scale_mpi_epyc_job_12136.out "/>
    <s v="scale_mpi_epyc_epyc004_2023-06-13_06-06-32.csv "/>
    <s v="e1 1000 100 1 1 29"/>
    <e v="#N/A"/>
    <e v="#N/A"/>
    <e v="#N/A"/>
    <e v="#N/A"/>
    <x v="1"/>
  </r>
  <r>
    <x v="1"/>
    <x v="1"/>
    <n v="100"/>
    <x v="2"/>
    <x v="29"/>
    <n v="1"/>
    <n v="3.6081089999999998"/>
    <n v="2.0287289999999998"/>
    <n v="29.803623999999999"/>
    <n v="1.027711"/>
    <s v="4"/>
    <s v="scale_mpi_epyc_job_12136.out "/>
    <s v="scale_mpi_epyc_epyc004_2023-06-13_06-06-32.csv "/>
    <s v="e1 1000 100 1 1 30"/>
    <e v="#N/A"/>
    <e v="#N/A"/>
    <e v="#N/A"/>
    <e v="#N/A"/>
    <x v="1"/>
  </r>
  <r>
    <x v="1"/>
    <x v="1"/>
    <n v="100"/>
    <x v="2"/>
    <x v="30"/>
    <n v="1"/>
    <n v="3.4110070000000001"/>
    <n v="1.941894"/>
    <n v="18.953588"/>
    <n v="0.63178599999999996"/>
    <s v="4"/>
    <s v="scale_mpi_epyc_job_12136.out "/>
    <s v="scale_mpi_epyc_epyc004_2023-06-13_06-06-32.csv "/>
    <s v="e1 1000 100 1 1 31"/>
    <e v="#N/A"/>
    <e v="#N/A"/>
    <e v="#N/A"/>
    <e v="#N/A"/>
    <x v="1"/>
  </r>
  <r>
    <x v="1"/>
    <x v="1"/>
    <n v="100"/>
    <x v="2"/>
    <x v="31"/>
    <n v="1"/>
    <n v="4.361008"/>
    <n v="2.805625"/>
    <n v="37.195534000000002"/>
    <n v="1.199856"/>
    <s v="4"/>
    <s v="scale_mpi_epyc_job_12136.out "/>
    <s v="scale_mpi_epyc_epyc004_2023-06-13_06-06-32.csv "/>
    <s v="e1 1000 100 1 1 32"/>
    <e v="#N/A"/>
    <e v="#N/A"/>
    <e v="#N/A"/>
    <e v="#N/A"/>
    <x v="1"/>
  </r>
  <r>
    <x v="1"/>
    <x v="1"/>
    <n v="100"/>
    <x v="2"/>
    <x v="32"/>
    <n v="1"/>
    <n v="3.7963770000000001"/>
    <n v="2.3869189999999998"/>
    <n v="35.798912000000001"/>
    <n v="1.118716"/>
    <s v="4"/>
    <s v="scale_mpi_epyc_job_12136.out "/>
    <s v="scale_mpi_epyc_epyc004_2023-06-13_06-06-32.csv "/>
    <s v="e1 1000 100 1 1 33"/>
    <e v="#N/A"/>
    <e v="#N/A"/>
    <e v="#N/A"/>
    <e v="#N/A"/>
    <x v="1"/>
  </r>
  <r>
    <x v="1"/>
    <x v="1"/>
    <n v="100"/>
    <x v="2"/>
    <x v="33"/>
    <n v="1"/>
    <n v="4.1530899999999997"/>
    <n v="2.4597259999999999"/>
    <n v="41.500191999999998"/>
    <n v="1.257582"/>
    <s v="4"/>
    <s v="scale_mpi_epyc_job_12136.out "/>
    <s v="scale_mpi_epyc_epyc004_2023-06-13_06-06-32.csv "/>
    <s v="e1 1000 100 1 1 34"/>
    <e v="#N/A"/>
    <e v="#N/A"/>
    <e v="#N/A"/>
    <e v="#N/A"/>
    <x v="1"/>
  </r>
  <r>
    <x v="1"/>
    <x v="1"/>
    <n v="100"/>
    <x v="2"/>
    <x v="34"/>
    <n v="1"/>
    <n v="3.500912"/>
    <n v="1.968491"/>
    <n v="26.521198999999999"/>
    <n v="0.78003500000000003"/>
    <s v="4"/>
    <s v="scale_mpi_epyc_job_12136.out "/>
    <s v="scale_mpi_epyc_epyc004_2023-06-13_06-06-32.csv "/>
    <s v="e1 1000 100 1 1 35"/>
    <e v="#N/A"/>
    <e v="#N/A"/>
    <e v="#N/A"/>
    <e v="#N/A"/>
    <x v="1"/>
  </r>
  <r>
    <x v="1"/>
    <x v="1"/>
    <n v="100"/>
    <x v="2"/>
    <x v="35"/>
    <n v="1"/>
    <n v="4.2086490000000003"/>
    <n v="2.536203"/>
    <n v="27.122336000000001"/>
    <n v="0.77492399999999995"/>
    <s v="4"/>
    <s v="scale_mpi_epyc_job_12136.out "/>
    <s v="scale_mpi_epyc_epyc004_2023-06-13_06-06-32.csv "/>
    <s v="e1 1000 100 1 1 36"/>
    <e v="#N/A"/>
    <e v="#N/A"/>
    <e v="#N/A"/>
    <e v="#N/A"/>
    <x v="1"/>
  </r>
  <r>
    <x v="1"/>
    <x v="1"/>
    <n v="100"/>
    <x v="2"/>
    <x v="36"/>
    <n v="1"/>
    <n v="4.5126900000000001"/>
    <n v="2.8344939999999998"/>
    <n v="32.204861000000001"/>
    <n v="0.89457900000000001"/>
    <s v="4"/>
    <s v="scale_mpi_epyc_job_12136.out "/>
    <s v="scale_mpi_epyc_epyc004_2023-06-13_06-06-32.csv "/>
    <s v="e1 1000 100 1 1 37"/>
    <e v="#N/A"/>
    <e v="#N/A"/>
    <e v="#N/A"/>
    <e v="#N/A"/>
    <x v="1"/>
  </r>
  <r>
    <x v="1"/>
    <x v="1"/>
    <n v="100"/>
    <x v="2"/>
    <x v="37"/>
    <n v="1"/>
    <n v="4.032851"/>
    <n v="2.450666"/>
    <n v="34.809511999999998"/>
    <n v="0.94079800000000002"/>
    <s v="4"/>
    <s v="scale_mpi_epyc_job_12136.out "/>
    <s v="scale_mpi_epyc_epyc004_2023-06-13_06-06-32.csv "/>
    <s v="e1 1000 100 1 1 38"/>
    <e v="#N/A"/>
    <e v="#N/A"/>
    <e v="#N/A"/>
    <e v="#N/A"/>
    <x v="1"/>
  </r>
  <r>
    <x v="1"/>
    <x v="1"/>
    <n v="100"/>
    <x v="2"/>
    <x v="38"/>
    <n v="1"/>
    <n v="5.3363290000000001"/>
    <n v="3.7126269999999999"/>
    <n v="76.865924000000007"/>
    <n v="2.0227870000000001"/>
    <s v="4"/>
    <s v="scale_mpi_epyc_job_12136.out "/>
    <s v="scale_mpi_epyc_epyc004_2023-06-13_06-06-32.csv "/>
    <s v="e1 1000 100 1 1 39"/>
    <e v="#N/A"/>
    <e v="#N/A"/>
    <e v="#N/A"/>
    <e v="#N/A"/>
    <x v="1"/>
  </r>
  <r>
    <x v="1"/>
    <x v="1"/>
    <n v="100"/>
    <x v="2"/>
    <x v="39"/>
    <n v="1"/>
    <n v="4.2850799999999998"/>
    <n v="2.7904429999999998"/>
    <n v="42.971223000000002"/>
    <n v="1.101826"/>
    <s v="4"/>
    <s v="scale_mpi_epyc_job_12136.out "/>
    <s v="scale_mpi_epyc_epyc004_2023-06-13_06-06-32.csv "/>
    <s v="e1 1000 100 1 1 40"/>
    <e v="#N/A"/>
    <e v="#N/A"/>
    <e v="#N/A"/>
    <e v="#N/A"/>
    <x v="1"/>
  </r>
  <r>
    <x v="1"/>
    <x v="1"/>
    <n v="100"/>
    <x v="2"/>
    <x v="40"/>
    <n v="1"/>
    <n v="4.8159580000000002"/>
    <n v="2.824646"/>
    <n v="49.599685999999998"/>
    <n v="1.239992"/>
    <s v="4"/>
    <s v="scale_mpi_epyc_job_12136.out "/>
    <s v="scale_mpi_epyc_epyc004_2023-06-13_06-06-32.csv "/>
    <s v="e1 1000 100 1 1 41"/>
    <e v="#N/A"/>
    <e v="#N/A"/>
    <e v="#N/A"/>
    <e v="#N/A"/>
    <x v="1"/>
  </r>
  <r>
    <x v="1"/>
    <x v="1"/>
    <n v="100"/>
    <x v="2"/>
    <x v="41"/>
    <n v="1"/>
    <n v="4.2166160000000001"/>
    <n v="2.538068"/>
    <n v="51.121653999999999"/>
    <n v="1.2468699999999999"/>
    <s v="4"/>
    <s v="scale_mpi_epyc_job_12136.out "/>
    <s v="scale_mpi_epyc_epyc004_2023-06-13_06-06-32.csv "/>
    <s v="e1 1000 100 1 1 42"/>
    <e v="#N/A"/>
    <e v="#N/A"/>
    <e v="#N/A"/>
    <e v="#N/A"/>
    <x v="1"/>
  </r>
  <r>
    <x v="1"/>
    <x v="1"/>
    <n v="100"/>
    <x v="2"/>
    <x v="42"/>
    <n v="1"/>
    <n v="4.409535"/>
    <n v="2.8717760000000001"/>
    <n v="43.154895000000003"/>
    <n v="1.027498"/>
    <s v="4"/>
    <s v="scale_mpi_epyc_job_12136.out "/>
    <s v="scale_mpi_epyc_epyc004_2023-06-13_06-06-32.csv "/>
    <s v="e1 1000 100 1 1 43"/>
    <e v="#N/A"/>
    <e v="#N/A"/>
    <e v="#N/A"/>
    <e v="#N/A"/>
    <x v="1"/>
  </r>
  <r>
    <x v="1"/>
    <x v="1"/>
    <n v="100"/>
    <x v="2"/>
    <x v="43"/>
    <n v="1"/>
    <n v="4.2830899999999996"/>
    <n v="2.6675430000000002"/>
    <n v="44.213177999999999"/>
    <n v="1.028213"/>
    <s v="4"/>
    <s v="scale_mpi_epyc_job_12136.out "/>
    <s v="scale_mpi_epyc_epyc004_2023-06-13_06-06-32.csv "/>
    <s v="e1 1000 100 1 1 44"/>
    <e v="#N/A"/>
    <e v="#N/A"/>
    <e v="#N/A"/>
    <e v="#N/A"/>
    <x v="1"/>
  </r>
  <r>
    <x v="1"/>
    <x v="1"/>
    <n v="100"/>
    <x v="2"/>
    <x v="44"/>
    <n v="1"/>
    <n v="5.2117889999999996"/>
    <n v="3.6993870000000002"/>
    <n v="64.712151000000006"/>
    <n v="1.470731"/>
    <s v="4"/>
    <s v="scale_mpi_epyc_job_12136.out "/>
    <s v="scale_mpi_epyc_epyc004_2023-06-13_06-06-32.csv "/>
    <s v="e1 1000 100 1 1 45"/>
    <e v="#N/A"/>
    <e v="#N/A"/>
    <e v="#N/A"/>
    <e v="#N/A"/>
    <x v="1"/>
  </r>
  <r>
    <x v="1"/>
    <x v="1"/>
    <n v="100"/>
    <x v="2"/>
    <x v="45"/>
    <n v="1"/>
    <n v="4.5563909999999996"/>
    <n v="2.8587669999999998"/>
    <n v="56.259427000000002"/>
    <n v="1.2502089999999999"/>
    <s v="4"/>
    <s v="scale_mpi_epyc_job_12136.out "/>
    <s v="scale_mpi_epyc_epyc004_2023-06-13_06-06-32.csv "/>
    <s v="e1 1000 100 1 1 46"/>
    <e v="#N/A"/>
    <e v="#N/A"/>
    <e v="#N/A"/>
    <e v="#N/A"/>
    <x v="1"/>
  </r>
  <r>
    <x v="1"/>
    <x v="1"/>
    <n v="100"/>
    <x v="2"/>
    <x v="46"/>
    <n v="1"/>
    <n v="4.7746880000000003"/>
    <n v="3.1485280000000002"/>
    <n v="70.391514999999998"/>
    <n v="1.5302500000000001"/>
    <s v="4"/>
    <s v="scale_mpi_epyc_job_12136.out "/>
    <s v="scale_mpi_epyc_epyc004_2023-06-13_06-06-32.csv "/>
    <s v="e1 1000 100 1 1 47"/>
    <e v="#N/A"/>
    <e v="#N/A"/>
    <e v="#N/A"/>
    <e v="#N/A"/>
    <x v="1"/>
  </r>
  <r>
    <x v="1"/>
    <x v="1"/>
    <n v="100"/>
    <x v="2"/>
    <x v="47"/>
    <n v="1"/>
    <n v="5.2377570000000002"/>
    <n v="3.6837149999999999"/>
    <n v="61.310308999999997"/>
    <n v="1.3044750000000001"/>
    <s v="4"/>
    <s v="scale_mpi_epyc_job_12136.out "/>
    <s v="scale_mpi_epyc_epyc004_2023-06-13_06-06-32.csv "/>
    <s v="e1 1000 100 1 1 48"/>
    <e v="#N/A"/>
    <e v="#N/A"/>
    <e v="#N/A"/>
    <e v="#N/A"/>
    <x v="1"/>
  </r>
  <r>
    <x v="1"/>
    <x v="1"/>
    <n v="100"/>
    <x v="2"/>
    <x v="48"/>
    <n v="1"/>
    <n v="4.832109"/>
    <n v="2.9826000000000001"/>
    <n v="65.184398000000002"/>
    <n v="1.3580080000000001"/>
    <s v="4"/>
    <s v="scale_mpi_epyc_job_12136.out "/>
    <s v="scale_mpi_epyc_epyc004_2023-06-13_06-06-32.csv "/>
    <s v="e1 1000 100 1 1 49"/>
    <e v="#N/A"/>
    <e v="#N/A"/>
    <e v="#N/A"/>
    <e v="#N/A"/>
    <x v="1"/>
  </r>
  <r>
    <x v="1"/>
    <x v="1"/>
    <n v="100"/>
    <x v="2"/>
    <x v="49"/>
    <n v="1"/>
    <n v="5.4892459999999996"/>
    <n v="3.410174"/>
    <n v="89.732730000000004"/>
    <n v="1.83128"/>
    <s v="4"/>
    <s v="scale_mpi_epyc_job_12136.out "/>
    <s v="scale_mpi_epyc_epyc004_2023-06-13_06-06-32.csv "/>
    <s v="e1 1000 100 1 1 50"/>
    <e v="#N/A"/>
    <e v="#N/A"/>
    <e v="#N/A"/>
    <e v="#N/A"/>
    <x v="1"/>
  </r>
  <r>
    <x v="1"/>
    <x v="1"/>
    <n v="100"/>
    <x v="2"/>
    <x v="50"/>
    <n v="1"/>
    <n v="4.9594250000000004"/>
    <n v="3.2550319999999999"/>
    <n v="63.032882999999998"/>
    <n v="1.2606580000000001"/>
    <s v="4"/>
    <s v="scale_mpi_epyc_job_12136.out "/>
    <s v="scale_mpi_epyc_epyc004_2023-06-13_06-06-32.csv "/>
    <s v="e1 1000 100 1 1 51"/>
    <e v="#N/A"/>
    <e v="#N/A"/>
    <e v="#N/A"/>
    <e v="#N/A"/>
    <x v="1"/>
  </r>
  <r>
    <x v="1"/>
    <x v="1"/>
    <n v="100"/>
    <x v="2"/>
    <x v="51"/>
    <n v="1"/>
    <n v="4.6378719999999998"/>
    <n v="2.9428589999999999"/>
    <n v="64.989790999999997"/>
    <n v="1.2743100000000001"/>
    <s v="4"/>
    <s v="scale_mpi_epyc_job_12136.out "/>
    <s v="scale_mpi_epyc_epyc004_2023-06-13_06-06-32.csv "/>
    <s v="e1 1000 100 1 1 52"/>
    <e v="#N/A"/>
    <e v="#N/A"/>
    <e v="#N/A"/>
    <e v="#N/A"/>
    <x v="1"/>
  </r>
  <r>
    <x v="1"/>
    <x v="1"/>
    <n v="100"/>
    <x v="2"/>
    <x v="52"/>
    <n v="1"/>
    <n v="5.4459"/>
    <n v="3.559609"/>
    <n v="101.93352899999999"/>
    <n v="1.9602599999999999"/>
    <s v="4"/>
    <s v="scale_mpi_epyc_job_12136.out "/>
    <s v="scale_mpi_epyc_epyc004_2023-06-13_06-06-32.csv "/>
    <s v="e1 1000 100 1 1 53"/>
    <e v="#N/A"/>
    <e v="#N/A"/>
    <e v="#N/A"/>
    <e v="#N/A"/>
    <x v="1"/>
  </r>
  <r>
    <x v="1"/>
    <x v="1"/>
    <n v="100"/>
    <x v="2"/>
    <x v="53"/>
    <n v="1"/>
    <n v="5.3009079999999997"/>
    <n v="3.664107"/>
    <n v="105.19682400000001"/>
    <n v="1.9848460000000001"/>
    <s v="4"/>
    <s v="scale_mpi_epyc_job_12136.out "/>
    <s v="scale_mpi_epyc_epyc004_2023-06-13_06-06-32.csv "/>
    <s v="e1 1000 100 1 1 54"/>
    <e v="#N/A"/>
    <e v="#N/A"/>
    <e v="#N/A"/>
    <e v="#N/A"/>
    <x v="1"/>
  </r>
  <r>
    <x v="1"/>
    <x v="1"/>
    <n v="100"/>
    <x v="2"/>
    <x v="54"/>
    <n v="1"/>
    <n v="5.5170180000000002"/>
    <n v="3.524413"/>
    <n v="72.074419000000006"/>
    <n v="1.334711"/>
    <s v="4"/>
    <s v="scale_mpi_epyc_job_12136.out "/>
    <s v="scale_mpi_epyc_epyc004_2023-06-13_06-06-32.csv "/>
    <s v="e1 1000 100 1 1 55"/>
    <e v="#N/A"/>
    <e v="#N/A"/>
    <e v="#N/A"/>
    <e v="#N/A"/>
    <x v="1"/>
  </r>
  <r>
    <x v="1"/>
    <x v="1"/>
    <n v="100"/>
    <x v="2"/>
    <x v="55"/>
    <n v="1"/>
    <n v="5.0099640000000001"/>
    <n v="3.1203370000000001"/>
    <n v="73.288967"/>
    <n v="1.332527"/>
    <s v="4"/>
    <s v="scale_mpi_epyc_job_12136.out "/>
    <s v="scale_mpi_epyc_epyc004_2023-06-13_06-06-32.csv "/>
    <s v="e1 1000 100 1 1 56"/>
    <e v="#N/A"/>
    <e v="#N/A"/>
    <e v="#N/A"/>
    <e v="#N/A"/>
    <x v="1"/>
  </r>
  <r>
    <x v="1"/>
    <x v="1"/>
    <n v="100"/>
    <x v="2"/>
    <x v="56"/>
    <n v="1"/>
    <n v="5.2046380000000001"/>
    <n v="3.09151"/>
    <n v="72.978155999999998"/>
    <n v="1.3031809999999999"/>
    <s v="4"/>
    <s v="scale_mpi_epyc_job_12136.out "/>
    <s v="scale_mpi_epyc_epyc004_2023-06-13_06-06-32.csv "/>
    <s v="e1 1000 100 1 1 57"/>
    <e v="#N/A"/>
    <e v="#N/A"/>
    <e v="#N/A"/>
    <e v="#N/A"/>
    <x v="1"/>
  </r>
  <r>
    <x v="1"/>
    <x v="1"/>
    <n v="100"/>
    <x v="2"/>
    <x v="57"/>
    <n v="1"/>
    <n v="5.1471220000000004"/>
    <n v="3.6125780000000001"/>
    <n v="92.016169000000005"/>
    <n v="1.6143190000000001"/>
    <s v="4"/>
    <s v="scale_mpi_epyc_job_12136.out "/>
    <s v="scale_mpi_epyc_epyc004_2023-06-13_06-06-32.csv "/>
    <s v="e1 1000 100 1 1 58"/>
    <e v="#N/A"/>
    <e v="#N/A"/>
    <e v="#N/A"/>
    <e v="#N/A"/>
    <x v="1"/>
  </r>
  <r>
    <x v="1"/>
    <x v="1"/>
    <n v="100"/>
    <x v="2"/>
    <x v="58"/>
    <n v="1"/>
    <n v="5.1856229999999996"/>
    <n v="3.820611"/>
    <n v="96.119692000000001"/>
    <n v="1.6572359999999999"/>
    <s v="4"/>
    <s v="scale_mpi_epyc_job_12136.out "/>
    <s v="scale_mpi_epyc_epyc004_2023-06-13_06-06-32.csv "/>
    <s v="e1 1000 100 1 1 59"/>
    <e v="#N/A"/>
    <e v="#N/A"/>
    <e v="#N/A"/>
    <e v="#N/A"/>
    <x v="1"/>
  </r>
  <r>
    <x v="1"/>
    <x v="1"/>
    <n v="100"/>
    <x v="2"/>
    <x v="59"/>
    <n v="1"/>
    <n v="5.3277609999999997"/>
    <n v="3.757781"/>
    <n v="86.755981000000006"/>
    <n v="1.47044"/>
    <s v="4"/>
    <s v="scale_mpi_epyc_job_12136.out "/>
    <s v="scale_mpi_epyc_epyc004_2023-06-13_06-06-32.csv "/>
    <s v="e1 1000 100 1 1 60"/>
    <e v="#N/A"/>
    <e v="#N/A"/>
    <e v="#N/A"/>
    <e v="#N/A"/>
    <x v="1"/>
  </r>
  <r>
    <x v="1"/>
    <x v="1"/>
    <n v="100"/>
    <x v="2"/>
    <x v="60"/>
    <n v="1"/>
    <n v="5.1604679999999998"/>
    <n v="3.7228680000000001"/>
    <n v="109.00603700000001"/>
    <n v="1.816767"/>
    <s v="4"/>
    <s v="scale_mpi_epyc_job_12136.out "/>
    <s v="scale_mpi_epyc_epyc004_2023-06-13_06-06-32.csv "/>
    <s v="e1 1000 100 1 1 61"/>
    <e v="#N/A"/>
    <e v="#N/A"/>
    <e v="#N/A"/>
    <e v="#N/A"/>
    <x v="1"/>
  </r>
  <r>
    <x v="1"/>
    <x v="1"/>
    <n v="100"/>
    <x v="2"/>
    <x v="61"/>
    <n v="1"/>
    <n v="5.5968299999999997"/>
    <n v="4.1789860000000001"/>
    <n v="87.321257000000003"/>
    <n v="1.4314960000000001"/>
    <s v="4"/>
    <s v="scale_mpi_epyc_job_12136.out "/>
    <s v="scale_mpi_epyc_epyc004_2023-06-13_06-06-32.csv "/>
    <s v="e1 1000 100 1 1 62"/>
    <e v="#N/A"/>
    <e v="#N/A"/>
    <e v="#N/A"/>
    <e v="#N/A"/>
    <x v="1"/>
  </r>
  <r>
    <x v="1"/>
    <x v="1"/>
    <n v="100"/>
    <x v="2"/>
    <x v="62"/>
    <n v="1"/>
    <n v="4.9170970000000001"/>
    <n v="3.4546960000000002"/>
    <n v="96.284166999999997"/>
    <n v="1.55297"/>
    <s v="4"/>
    <s v="scale_mpi_epyc_job_12136.out "/>
    <s v="scale_mpi_epyc_epyc004_2023-06-13_06-06-32.csv "/>
    <s v="e1 1000 100 1 1 63"/>
    <e v="#N/A"/>
    <e v="#N/A"/>
    <e v="#N/A"/>
    <e v="#N/A"/>
    <x v="1"/>
  </r>
  <r>
    <x v="1"/>
    <x v="1"/>
    <n v="100"/>
    <x v="2"/>
    <x v="63"/>
    <n v="1"/>
    <n v="5.5072929999999998"/>
    <n v="4.0074620000000003"/>
    <n v="93.198505999999995"/>
    <n v="1.479341"/>
    <s v="4"/>
    <s v="scale_mpi_epyc_job_12136.out "/>
    <s v="scale_mpi_epyc_epyc004_2023-06-13_06-06-32.csv "/>
    <s v="e1 1000 100 1 1 64"/>
    <e v="#N/A"/>
    <e v="#N/A"/>
    <e v="#N/A"/>
    <e v="#N/A"/>
    <x v="1"/>
  </r>
  <r>
    <x v="1"/>
    <x v="2"/>
    <n v="100"/>
    <x v="2"/>
    <x v="0"/>
    <n v="1"/>
    <n v="1.0836060000000001"/>
    <n v="2.6925999999999999E-2"/>
    <n v="0"/>
    <n v="0"/>
    <s v="4"/>
    <s v="scale_mpi_epyc_job_12136.out "/>
    <s v="scale_mpi_epyc_epyc004_2023-06-13_06-06-32.csv "/>
    <s v="e1 100 100 1 1 1"/>
    <e v="#N/A"/>
    <e v="#N/A"/>
    <e v="#N/A"/>
    <e v="#N/A"/>
    <x v="1"/>
  </r>
  <r>
    <x v="1"/>
    <x v="2"/>
    <n v="100"/>
    <x v="2"/>
    <x v="1"/>
    <n v="1"/>
    <n v="1.2334750000000001"/>
    <n v="0.14331099999999999"/>
    <n v="9.1925999999999994E-2"/>
    <n v="9.1925999999999994E-2"/>
    <s v="4"/>
    <s v="scale_mpi_epyc_job_12136.out "/>
    <s v="scale_mpi_epyc_epyc004_2023-06-13_06-06-32.csv "/>
    <s v="e1 100 100 1 1 2"/>
    <e v="#N/A"/>
    <e v="#N/A"/>
    <e v="#N/A"/>
    <e v="#N/A"/>
    <x v="1"/>
  </r>
  <r>
    <x v="1"/>
    <x v="2"/>
    <n v="100"/>
    <x v="2"/>
    <x v="2"/>
    <n v="1"/>
    <n v="1.1759029999999999"/>
    <n v="0.12062"/>
    <n v="6.5512000000000001E-2"/>
    <n v="3.2756E-2"/>
    <s v="4"/>
    <s v="scale_mpi_epyc_job_12136.out "/>
    <s v="scale_mpi_epyc_epyc004_2023-06-13_06-06-32.csv "/>
    <s v="e1 100 100 1 1 3"/>
    <e v="#N/A"/>
    <e v="#N/A"/>
    <e v="#N/A"/>
    <e v="#N/A"/>
    <x v="1"/>
  </r>
  <r>
    <x v="1"/>
    <x v="2"/>
    <n v="100"/>
    <x v="2"/>
    <x v="3"/>
    <n v="1"/>
    <n v="1.2332380000000001"/>
    <n v="0.13477"/>
    <n v="0.159385"/>
    <n v="5.3128000000000002E-2"/>
    <s v="4"/>
    <s v="scale_mpi_epyc_job_12136.out "/>
    <s v="scale_mpi_epyc_epyc004_2023-06-13_06-06-32.csv "/>
    <s v="e1 100 100 1 1 4"/>
    <e v="#N/A"/>
    <e v="#N/A"/>
    <e v="#N/A"/>
    <e v="#N/A"/>
    <x v="1"/>
  </r>
  <r>
    <x v="1"/>
    <x v="2"/>
    <n v="100"/>
    <x v="2"/>
    <x v="4"/>
    <n v="1"/>
    <n v="1.289412"/>
    <n v="0.19780700000000001"/>
    <n v="0.25415599999999999"/>
    <n v="6.3538999999999998E-2"/>
    <s v="4"/>
    <s v="scale_mpi_epyc_job_12136.out "/>
    <s v="scale_mpi_epyc_epyc004_2023-06-13_06-06-32.csv "/>
    <s v="e1 100 100 1 1 5"/>
    <e v="#N/A"/>
    <e v="#N/A"/>
    <e v="#N/A"/>
    <e v="#N/A"/>
    <x v="1"/>
  </r>
  <r>
    <x v="1"/>
    <x v="2"/>
    <n v="100"/>
    <x v="2"/>
    <x v="5"/>
    <n v="1"/>
    <n v="1.3605259999999999"/>
    <n v="0.27351300000000001"/>
    <n v="0.391764"/>
    <n v="7.8353000000000006E-2"/>
    <s v="4"/>
    <s v="scale_mpi_epyc_job_12136.out "/>
    <s v="scale_mpi_epyc_epyc004_2023-06-13_06-06-32.csv "/>
    <s v="e1 100 100 1 1 6"/>
    <e v="#N/A"/>
    <e v="#N/A"/>
    <e v="#N/A"/>
    <e v="#N/A"/>
    <x v="1"/>
  </r>
  <r>
    <x v="1"/>
    <x v="2"/>
    <n v="100"/>
    <x v="2"/>
    <x v="6"/>
    <n v="1"/>
    <n v="1.5191699999999999"/>
    <n v="0.42878300000000003"/>
    <n v="0.96350199999999997"/>
    <n v="0.160584"/>
    <s v="4"/>
    <s v="scale_mpi_epyc_job_12136.out "/>
    <s v="scale_mpi_epyc_epyc004_2023-06-13_06-06-32.csv "/>
    <s v="e1 100 100 1 1 7"/>
    <e v="#N/A"/>
    <e v="#N/A"/>
    <e v="#N/A"/>
    <e v="#N/A"/>
    <x v="1"/>
  </r>
  <r>
    <x v="1"/>
    <x v="2"/>
    <n v="100"/>
    <x v="2"/>
    <x v="7"/>
    <n v="1"/>
    <n v="1.478963"/>
    <n v="0.384129"/>
    <n v="1.0610710000000001"/>
    <n v="0.15158199999999999"/>
    <s v="4"/>
    <s v="scale_mpi_epyc_job_12136.out "/>
    <s v="scale_mpi_epyc_epyc004_2023-06-13_06-06-32.csv "/>
    <s v="e1 100 100 1 1 8"/>
    <e v="#N/A"/>
    <e v="#N/A"/>
    <e v="#N/A"/>
    <e v="#N/A"/>
    <x v="1"/>
  </r>
  <r>
    <x v="1"/>
    <x v="2"/>
    <n v="100"/>
    <x v="2"/>
    <x v="8"/>
    <n v="1"/>
    <n v="1.673856"/>
    <n v="0.49992599999999998"/>
    <n v="1.964091"/>
    <n v="0.24551100000000001"/>
    <s v="4"/>
    <s v="scale_mpi_epyc_job_12136.out "/>
    <s v="scale_mpi_epyc_epyc004_2023-06-13_06-06-32.csv "/>
    <s v="e1 100 100 1 1 9"/>
    <e v="#N/A"/>
    <e v="#N/A"/>
    <e v="#N/A"/>
    <e v="#N/A"/>
    <x v="1"/>
  </r>
  <r>
    <x v="1"/>
    <x v="2"/>
    <n v="100"/>
    <x v="2"/>
    <x v="9"/>
    <n v="1"/>
    <n v="1.621462"/>
    <n v="0.49555199999999999"/>
    <n v="1.9300189999999999"/>
    <n v="0.214447"/>
    <s v="4"/>
    <s v="scale_mpi_epyc_job_12136.out "/>
    <s v="scale_mpi_epyc_epyc004_2023-06-13_06-06-32.csv "/>
    <s v="e1 100 100 1 1 10"/>
    <e v="#N/A"/>
    <e v="#N/A"/>
    <e v="#N/A"/>
    <e v="#N/A"/>
    <x v="1"/>
  </r>
  <r>
    <x v="1"/>
    <x v="2"/>
    <n v="100"/>
    <x v="2"/>
    <x v="10"/>
    <n v="1"/>
    <n v="1.643853"/>
    <n v="0.54569299999999998"/>
    <n v="2.433249"/>
    <n v="0.24332500000000001"/>
    <s v="4"/>
    <s v="scale_mpi_epyc_job_12136.out "/>
    <s v="scale_mpi_epyc_epyc004_2023-06-13_06-06-32.csv "/>
    <s v="e1 100 100 1 1 11"/>
    <e v="#N/A"/>
    <e v="#N/A"/>
    <e v="#N/A"/>
    <e v="#N/A"/>
    <x v="1"/>
  </r>
  <r>
    <x v="1"/>
    <x v="2"/>
    <n v="100"/>
    <x v="2"/>
    <x v="11"/>
    <n v="1"/>
    <n v="2.164784"/>
    <n v="1.0307850000000001"/>
    <n v="3.4444370000000002"/>
    <n v="0.31313099999999999"/>
    <s v="4"/>
    <s v="scale_mpi_epyc_job_12136.out "/>
    <s v="scale_mpi_epyc_epyc004_2023-06-13_06-06-32.csv "/>
    <s v="e1 100 100 1 1 12"/>
    <e v="#N/A"/>
    <e v="#N/A"/>
    <e v="#N/A"/>
    <e v="#N/A"/>
    <x v="1"/>
  </r>
  <r>
    <x v="1"/>
    <x v="2"/>
    <n v="100"/>
    <x v="2"/>
    <x v="12"/>
    <n v="1"/>
    <n v="1.828443"/>
    <n v="0.70588799999999996"/>
    <n v="3.54461"/>
    <n v="0.29538399999999998"/>
    <s v="4"/>
    <s v="scale_mpi_epyc_job_12136.out "/>
    <s v="scale_mpi_epyc_epyc004_2023-06-13_06-06-32.csv "/>
    <s v="e1 100 100 1 1 13"/>
    <e v="#N/A"/>
    <e v="#N/A"/>
    <e v="#N/A"/>
    <e v="#N/A"/>
    <x v="1"/>
  </r>
  <r>
    <x v="1"/>
    <x v="2"/>
    <n v="100"/>
    <x v="2"/>
    <x v="13"/>
    <n v="1"/>
    <n v="1.894037"/>
    <n v="0.76730399999999999"/>
    <n v="3.817275"/>
    <n v="0.29363699999999998"/>
    <s v="4"/>
    <s v="scale_mpi_epyc_job_12136.out "/>
    <s v="scale_mpi_epyc_epyc004_2023-06-13_06-06-32.csv "/>
    <s v="e1 100 100 1 1 14"/>
    <e v="#N/A"/>
    <e v="#N/A"/>
    <e v="#N/A"/>
    <e v="#N/A"/>
    <x v="1"/>
  </r>
  <r>
    <x v="1"/>
    <x v="2"/>
    <n v="100"/>
    <x v="2"/>
    <x v="14"/>
    <n v="1"/>
    <n v="1.8807750000000001"/>
    <n v="0.66422599999999998"/>
    <n v="4.7381520000000004"/>
    <n v="0.33843899999999999"/>
    <s v="4"/>
    <s v="scale_mpi_epyc_job_12136.out "/>
    <s v="scale_mpi_epyc_epyc004_2023-06-13_06-06-32.csv "/>
    <s v="e1 100 100 1 1 15"/>
    <e v="#N/A"/>
    <e v="#N/A"/>
    <e v="#N/A"/>
    <e v="#N/A"/>
    <x v="1"/>
  </r>
  <r>
    <x v="1"/>
    <x v="2"/>
    <n v="100"/>
    <x v="2"/>
    <x v="15"/>
    <n v="1"/>
    <n v="2.0626690000000001"/>
    <n v="0.87542200000000003"/>
    <n v="6.4497939999999998"/>
    <n v="0.42998599999999998"/>
    <s v="4"/>
    <s v="scale_mpi_epyc_job_12136.out "/>
    <s v="scale_mpi_epyc_epyc004_2023-06-13_06-06-32.csv "/>
    <s v="e1 100 100 1 1 16"/>
    <e v="#N/A"/>
    <e v="#N/A"/>
    <e v="#N/A"/>
    <e v="#N/A"/>
    <x v="1"/>
  </r>
  <r>
    <x v="1"/>
    <x v="2"/>
    <n v="100"/>
    <x v="2"/>
    <x v="16"/>
    <n v="1"/>
    <n v="2.184564"/>
    <n v="1.0053000000000001"/>
    <n v="8.5905459999999998"/>
    <n v="0.53690899999999997"/>
    <s v="4"/>
    <s v="scale_mpi_epyc_job_12136.out "/>
    <s v="scale_mpi_epyc_epyc004_2023-06-13_06-06-32.csv "/>
    <s v="e1 100 100 1 1 17"/>
    <e v="#N/A"/>
    <e v="#N/A"/>
    <e v="#N/A"/>
    <e v="#N/A"/>
    <x v="1"/>
  </r>
  <r>
    <x v="1"/>
    <x v="2"/>
    <n v="100"/>
    <x v="2"/>
    <x v="17"/>
    <n v="1"/>
    <n v="2.134843"/>
    <n v="0.94389199999999995"/>
    <n v="7.1204910000000003"/>
    <n v="0.418852"/>
    <s v="4"/>
    <s v="scale_mpi_epyc_job_12136.out "/>
    <s v="scale_mpi_epyc_epyc004_2023-06-13_06-06-32.csv "/>
    <s v="e1 100 100 1 1 18"/>
    <e v="#N/A"/>
    <e v="#N/A"/>
    <e v="#N/A"/>
    <e v="#N/A"/>
    <x v="1"/>
  </r>
  <r>
    <x v="1"/>
    <x v="2"/>
    <n v="100"/>
    <x v="2"/>
    <x v="18"/>
    <n v="1"/>
    <n v="2.1913499999999999"/>
    <n v="1.004283"/>
    <n v="8.4418839999999999"/>
    <n v="0.46899400000000002"/>
    <s v="4"/>
    <s v="scale_mpi_epyc_job_12136.out "/>
    <s v="scale_mpi_epyc_epyc004_2023-06-13_06-06-32.csv "/>
    <s v="e1 100 100 1 1 19"/>
    <e v="#N/A"/>
    <e v="#N/A"/>
    <e v="#N/A"/>
    <e v="#N/A"/>
    <x v="1"/>
  </r>
  <r>
    <x v="1"/>
    <x v="2"/>
    <n v="100"/>
    <x v="2"/>
    <x v="19"/>
    <n v="1"/>
    <n v="2.2634880000000002"/>
    <n v="1.0691919999999999"/>
    <n v="9.0562900000000006"/>
    <n v="0.47664699999999999"/>
    <s v="4"/>
    <s v="scale_mpi_epyc_job_12136.out "/>
    <s v="scale_mpi_epyc_epyc004_2023-06-13_06-06-32.csv "/>
    <s v="e1 100 100 1 1 20"/>
    <e v="#N/A"/>
    <e v="#N/A"/>
    <e v="#N/A"/>
    <e v="#N/A"/>
    <x v="1"/>
  </r>
  <r>
    <x v="1"/>
    <x v="2"/>
    <n v="100"/>
    <x v="2"/>
    <x v="20"/>
    <n v="1"/>
    <n v="2.6721599999999999"/>
    <n v="1.435106"/>
    <n v="16.057777999999999"/>
    <n v="0.80288899999999996"/>
    <s v="4"/>
    <s v="scale_mpi_epyc_job_12136.out "/>
    <s v="scale_mpi_epyc_epyc004_2023-06-13_06-06-32.csv "/>
    <s v="e1 100 100 1 1 21"/>
    <e v="#N/A"/>
    <e v="#N/A"/>
    <e v="#N/A"/>
    <e v="#N/A"/>
    <x v="1"/>
  </r>
  <r>
    <x v="1"/>
    <x v="2"/>
    <n v="100"/>
    <x v="2"/>
    <x v="21"/>
    <n v="1"/>
    <n v="2.8492139999999999"/>
    <n v="1.6251789999999999"/>
    <n v="12.176067"/>
    <n v="0.57981300000000002"/>
    <s v="4"/>
    <s v="scale_mpi_epyc_job_12136.out "/>
    <s v="scale_mpi_epyc_epyc004_2023-06-13_06-06-32.csv "/>
    <s v="e1 100 100 1 1 22"/>
    <e v="#N/A"/>
    <e v="#N/A"/>
    <e v="#N/A"/>
    <e v="#N/A"/>
    <x v="1"/>
  </r>
  <r>
    <x v="1"/>
    <x v="2"/>
    <n v="100"/>
    <x v="2"/>
    <x v="22"/>
    <n v="1"/>
    <n v="2.509528"/>
    <n v="1.25573"/>
    <n v="13.50235"/>
    <n v="0.61374300000000004"/>
    <s v="4"/>
    <s v="scale_mpi_epyc_job_12136.out "/>
    <s v="scale_mpi_epyc_epyc004_2023-06-13_06-06-32.csv "/>
    <s v="e1 100 100 1 1 23"/>
    <e v="#N/A"/>
    <e v="#N/A"/>
    <e v="#N/A"/>
    <e v="#N/A"/>
    <x v="1"/>
  </r>
  <r>
    <x v="1"/>
    <x v="2"/>
    <n v="100"/>
    <x v="2"/>
    <x v="23"/>
    <n v="1"/>
    <n v="2.5413899999999998"/>
    <n v="1.274532"/>
    <n v="14.562694"/>
    <n v="0.63316099999999997"/>
    <s v="4"/>
    <s v="scale_mpi_epyc_job_12136.out "/>
    <s v="scale_mpi_epyc_epyc004_2023-06-13_06-06-32.csv "/>
    <s v="e1 100 100 1 1 24"/>
    <e v="#N/A"/>
    <e v="#N/A"/>
    <e v="#N/A"/>
    <e v="#N/A"/>
    <x v="1"/>
  </r>
  <r>
    <x v="1"/>
    <x v="2"/>
    <n v="100"/>
    <x v="2"/>
    <x v="24"/>
    <n v="1"/>
    <n v="2.8332099999999998"/>
    <n v="1.4065620000000001"/>
    <n v="21.795497999999998"/>
    <n v="0.90814600000000001"/>
    <s v="4"/>
    <s v="scale_mpi_epyc_job_12136.out "/>
    <s v="scale_mpi_epyc_epyc004_2023-06-13_06-06-32.csv "/>
    <s v="e1 100 100 1 1 25"/>
    <e v="#N/A"/>
    <e v="#N/A"/>
    <e v="#N/A"/>
    <e v="#N/A"/>
    <x v="1"/>
  </r>
  <r>
    <x v="1"/>
    <x v="2"/>
    <n v="100"/>
    <x v="2"/>
    <x v="25"/>
    <n v="1"/>
    <n v="2.94591"/>
    <n v="1.6265309999999999"/>
    <n v="18.525603"/>
    <n v="0.74102400000000002"/>
    <s v="4"/>
    <s v="scale_mpi_epyc_job_12136.out "/>
    <s v="scale_mpi_epyc_epyc004_2023-06-13_06-06-32.csv "/>
    <s v="e1 100 100 1 1 26"/>
    <e v="#N/A"/>
    <e v="#N/A"/>
    <e v="#N/A"/>
    <e v="#N/A"/>
    <x v="1"/>
  </r>
  <r>
    <x v="1"/>
    <x v="2"/>
    <n v="100"/>
    <x v="2"/>
    <x v="26"/>
    <n v="1"/>
    <n v="2.6024280000000002"/>
    <n v="1.34491"/>
    <n v="16.081257000000001"/>
    <n v="0.61851"/>
    <s v="4"/>
    <s v="scale_mpi_epyc_job_12136.out "/>
    <s v="scale_mpi_epyc_epyc004_2023-06-13_06-06-32.csv "/>
    <s v="e1 100 100 1 1 27"/>
    <e v="#N/A"/>
    <e v="#N/A"/>
    <e v="#N/A"/>
    <e v="#N/A"/>
    <x v="1"/>
  </r>
  <r>
    <x v="1"/>
    <x v="2"/>
    <n v="100"/>
    <x v="2"/>
    <x v="27"/>
    <n v="1"/>
    <n v="2.7772359999999998"/>
    <n v="1.491455"/>
    <n v="18.270033999999999"/>
    <n v="0.67666800000000005"/>
    <s v="4"/>
    <s v="scale_mpi_epyc_job_12136.out "/>
    <s v="scale_mpi_epyc_epyc004_2023-06-13_06-06-32.csv "/>
    <s v="e1 100 100 1 1 28"/>
    <e v="#N/A"/>
    <e v="#N/A"/>
    <e v="#N/A"/>
    <e v="#N/A"/>
    <x v="1"/>
  </r>
  <r>
    <x v="1"/>
    <x v="2"/>
    <n v="100"/>
    <x v="2"/>
    <x v="28"/>
    <n v="1"/>
    <n v="2.7762859999999998"/>
    <n v="1.5007729999999999"/>
    <n v="20.213114999999998"/>
    <n v="0.72189700000000001"/>
    <s v="4"/>
    <s v="scale_mpi_epyc_job_12136.out "/>
    <s v="scale_mpi_epyc_epyc004_2023-06-13_06-06-32.csv "/>
    <s v="e1 100 100 1 1 29"/>
    <e v="#N/A"/>
    <e v="#N/A"/>
    <e v="#N/A"/>
    <e v="#N/A"/>
    <x v="1"/>
  </r>
  <r>
    <x v="1"/>
    <x v="2"/>
    <n v="100"/>
    <x v="2"/>
    <x v="29"/>
    <n v="1"/>
    <n v="2.9557039999999999"/>
    <n v="1.676045"/>
    <n v="27.162268999999998"/>
    <n v="0.93662999999999996"/>
    <s v="4"/>
    <s v="scale_mpi_epyc_job_12136.out "/>
    <s v="scale_mpi_epyc_epyc004_2023-06-13_06-06-32.csv "/>
    <s v="e1 100 100 1 1 30"/>
    <e v="#N/A"/>
    <e v="#N/A"/>
    <e v="#N/A"/>
    <e v="#N/A"/>
    <x v="1"/>
  </r>
  <r>
    <x v="1"/>
    <x v="2"/>
    <n v="100"/>
    <x v="2"/>
    <x v="30"/>
    <n v="1"/>
    <n v="3.7448039999999998"/>
    <n v="2.351648"/>
    <n v="36.413110000000003"/>
    <n v="1.21377"/>
    <s v="4"/>
    <s v="scale_mpi_epyc_job_12136.out "/>
    <s v="scale_mpi_epyc_epyc004_2023-06-13_06-06-32.csv "/>
    <s v="e1 100 100 1 1 31"/>
    <e v="#N/A"/>
    <e v="#N/A"/>
    <e v="#N/A"/>
    <e v="#N/A"/>
    <x v="1"/>
  </r>
  <r>
    <x v="1"/>
    <x v="2"/>
    <n v="100"/>
    <x v="2"/>
    <x v="31"/>
    <n v="1"/>
    <n v="3.1088079999999998"/>
    <n v="1.819453"/>
    <n v="26.500526000000001"/>
    <n v="0.85485599999999995"/>
    <s v="4"/>
    <s v="scale_mpi_epyc_job_12136.out "/>
    <s v="scale_mpi_epyc_epyc004_2023-06-13_06-06-32.csv "/>
    <s v="e1 100 100 1 1 32"/>
    <e v="#N/A"/>
    <e v="#N/A"/>
    <e v="#N/A"/>
    <e v="#N/A"/>
    <x v="1"/>
  </r>
  <r>
    <x v="1"/>
    <x v="2"/>
    <n v="100"/>
    <x v="2"/>
    <x v="32"/>
    <n v="1"/>
    <n v="3.2313800000000001"/>
    <n v="1.8372390000000001"/>
    <n v="30.239362"/>
    <n v="0.94498000000000004"/>
    <s v="4"/>
    <s v="scale_mpi_epyc_job_12136.out "/>
    <s v="scale_mpi_epyc_epyc004_2023-06-13_06-06-32.csv "/>
    <s v="e1 100 100 1 1 33"/>
    <e v="#N/A"/>
    <e v="#N/A"/>
    <e v="#N/A"/>
    <e v="#N/A"/>
    <x v="1"/>
  </r>
  <r>
    <x v="1"/>
    <x v="2"/>
    <n v="100"/>
    <x v="2"/>
    <x v="33"/>
    <n v="1"/>
    <n v="3.2836660000000002"/>
    <n v="1.899297"/>
    <n v="32.483262000000003"/>
    <n v="0.98434100000000002"/>
    <s v="4"/>
    <s v="scale_mpi_epyc_job_12136.out "/>
    <s v="scale_mpi_epyc_epyc004_2023-06-13_06-06-32.csv "/>
    <s v="e1 100 100 1 1 34"/>
    <e v="#N/A"/>
    <e v="#N/A"/>
    <e v="#N/A"/>
    <e v="#N/A"/>
    <x v="1"/>
  </r>
  <r>
    <x v="1"/>
    <x v="2"/>
    <n v="100"/>
    <x v="2"/>
    <x v="34"/>
    <n v="1"/>
    <n v="3.301606"/>
    <n v="1.963616"/>
    <n v="33.775917"/>
    <n v="0.99340899999999999"/>
    <s v="4"/>
    <s v="scale_mpi_epyc_job_12136.out "/>
    <s v="scale_mpi_epyc_epyc004_2023-06-13_06-06-32.csv "/>
    <s v="e1 100 100 1 1 35"/>
    <e v="#N/A"/>
    <e v="#N/A"/>
    <e v="#N/A"/>
    <e v="#N/A"/>
    <x v="1"/>
  </r>
  <r>
    <x v="1"/>
    <x v="2"/>
    <n v="100"/>
    <x v="2"/>
    <x v="35"/>
    <n v="1"/>
    <n v="3.4201999999999999"/>
    <n v="2.086824"/>
    <n v="33.821173000000002"/>
    <n v="0.96631900000000004"/>
    <s v="4"/>
    <s v="scale_mpi_epyc_job_12136.out "/>
    <s v="scale_mpi_epyc_epyc004_2023-06-13_06-06-32.csv "/>
    <s v="e1 100 100 1 1 36"/>
    <e v="#N/A"/>
    <e v="#N/A"/>
    <e v="#N/A"/>
    <e v="#N/A"/>
    <x v="1"/>
  </r>
  <r>
    <x v="1"/>
    <x v="2"/>
    <n v="100"/>
    <x v="2"/>
    <x v="36"/>
    <n v="1"/>
    <n v="4.4291879999999999"/>
    <n v="2.9403700000000002"/>
    <n v="64.935818999999995"/>
    <n v="1.8037730000000001"/>
    <s v="4"/>
    <s v="scale_mpi_epyc_job_12136.out "/>
    <s v="scale_mpi_epyc_epyc004_2023-06-13_06-06-32.csv "/>
    <s v="e1 100 100 1 1 37"/>
    <e v="#N/A"/>
    <e v="#N/A"/>
    <e v="#N/A"/>
    <e v="#N/A"/>
    <x v="1"/>
  </r>
  <r>
    <x v="1"/>
    <x v="2"/>
    <n v="100"/>
    <x v="2"/>
    <x v="37"/>
    <n v="1"/>
    <n v="3.518888"/>
    <n v="2.1673390000000001"/>
    <n v="36.991148000000003"/>
    <n v="0.99976100000000001"/>
    <s v="4"/>
    <s v="scale_mpi_epyc_job_12136.out "/>
    <s v="scale_mpi_epyc_epyc004_2023-06-13_06-06-32.csv "/>
    <s v="e1 100 100 1 1 38"/>
    <e v="#N/A"/>
    <e v="#N/A"/>
    <e v="#N/A"/>
    <e v="#N/A"/>
    <x v="1"/>
  </r>
  <r>
    <x v="1"/>
    <x v="2"/>
    <n v="100"/>
    <x v="2"/>
    <x v="38"/>
    <n v="1"/>
    <n v="3.658439"/>
    <n v="2.1566749999999999"/>
    <n v="40.333162999999999"/>
    <n v="1.061399"/>
    <s v="4"/>
    <s v="scale_mpi_epyc_job_12136.out "/>
    <s v="scale_mpi_epyc_epyc004_2023-06-13_06-06-32.csv "/>
    <s v="e1 100 100 1 1 39"/>
    <e v="#N/A"/>
    <e v="#N/A"/>
    <e v="#N/A"/>
    <e v="#N/A"/>
    <x v="1"/>
  </r>
  <r>
    <x v="1"/>
    <x v="2"/>
    <n v="100"/>
    <x v="2"/>
    <x v="39"/>
    <n v="1"/>
    <n v="3.818022"/>
    <n v="2.4292690000000001"/>
    <n v="42.439284000000001"/>
    <n v="1.088187"/>
    <s v="4"/>
    <s v="scale_mpi_epyc_job_12136.out "/>
    <s v="scale_mpi_epyc_epyc004_2023-06-13_06-06-32.csv "/>
    <s v="e1 100 100 1 1 40"/>
    <e v="#N/A"/>
    <e v="#N/A"/>
    <e v="#N/A"/>
    <e v="#N/A"/>
    <x v="1"/>
  </r>
  <r>
    <x v="1"/>
    <x v="2"/>
    <n v="100"/>
    <x v="2"/>
    <x v="40"/>
    <n v="1"/>
    <n v="3.7120649999999999"/>
    <n v="2.2740480000000001"/>
    <n v="41.928643000000001"/>
    <n v="1.048216"/>
    <s v="4"/>
    <s v="scale_mpi_epyc_job_12136.out "/>
    <s v="scale_mpi_epyc_epyc004_2023-06-13_06-06-32.csv "/>
    <s v="e1 100 100 1 1 41"/>
    <e v="#N/A"/>
    <e v="#N/A"/>
    <e v="#N/A"/>
    <e v="#N/A"/>
    <x v="1"/>
  </r>
  <r>
    <x v="1"/>
    <x v="2"/>
    <n v="100"/>
    <x v="2"/>
    <x v="41"/>
    <n v="1"/>
    <n v="5.7176720000000003"/>
    <n v="4.0417959999999997"/>
    <n v="74.302135000000007"/>
    <n v="1.8122469999999999"/>
    <s v="4"/>
    <s v="scale_mpi_epyc_job_12136.out "/>
    <s v="scale_mpi_epyc_epyc004_2023-06-13_06-06-32.csv "/>
    <s v="e1 100 100 1 1 42"/>
    <e v="#N/A"/>
    <e v="#N/A"/>
    <e v="#N/A"/>
    <e v="#N/A"/>
    <x v="1"/>
  </r>
  <r>
    <x v="1"/>
    <x v="2"/>
    <n v="100"/>
    <x v="2"/>
    <x v="42"/>
    <n v="1"/>
    <n v="3.7989929999999998"/>
    <n v="2.3834810000000002"/>
    <n v="51.151511999999997"/>
    <n v="1.2178929999999999"/>
    <s v="4"/>
    <s v="scale_mpi_epyc_job_12136.out "/>
    <s v="scale_mpi_epyc_epyc004_2023-06-13_06-06-32.csv "/>
    <s v="e1 100 100 1 1 43"/>
    <e v="#N/A"/>
    <e v="#N/A"/>
    <e v="#N/A"/>
    <e v="#N/A"/>
    <x v="1"/>
  </r>
  <r>
    <x v="1"/>
    <x v="2"/>
    <n v="100"/>
    <x v="2"/>
    <x v="43"/>
    <n v="1"/>
    <n v="3.9816449999999999"/>
    <n v="2.4024610000000002"/>
    <n v="50.122385000000001"/>
    <n v="1.165637"/>
    <s v="4"/>
    <s v="scale_mpi_epyc_job_12136.out "/>
    <s v="scale_mpi_epyc_epyc004_2023-06-13_06-06-32.csv "/>
    <s v="e1 100 100 1 1 44"/>
    <e v="#N/A"/>
    <e v="#N/A"/>
    <e v="#N/A"/>
    <e v="#N/A"/>
    <x v="1"/>
  </r>
  <r>
    <x v="1"/>
    <x v="2"/>
    <n v="100"/>
    <x v="2"/>
    <x v="44"/>
    <n v="1"/>
    <n v="4.2293649999999996"/>
    <n v="2.6967439999999998"/>
    <n v="57.354326"/>
    <n v="1.303507"/>
    <s v="4"/>
    <s v="scale_mpi_epyc_job_12136.out "/>
    <s v="scale_mpi_epyc_epyc004_2023-06-13_06-06-32.csv "/>
    <s v="e1 100 100 1 1 45"/>
    <e v="#N/A"/>
    <e v="#N/A"/>
    <e v="#N/A"/>
    <e v="#N/A"/>
    <x v="1"/>
  </r>
  <r>
    <x v="1"/>
    <x v="2"/>
    <n v="100"/>
    <x v="2"/>
    <x v="45"/>
    <n v="1"/>
    <n v="4.0968689999999999"/>
    <n v="2.5774699999999999"/>
    <n v="59.036900000000003"/>
    <n v="1.311931"/>
    <s v="4"/>
    <s v="scale_mpi_epyc_job_12136.out "/>
    <s v="scale_mpi_epyc_epyc004_2023-06-13_06-06-32.csv "/>
    <s v="e1 100 100 1 1 46"/>
    <e v="#N/A"/>
    <e v="#N/A"/>
    <e v="#N/A"/>
    <e v="#N/A"/>
    <x v="1"/>
  </r>
  <r>
    <x v="1"/>
    <x v="2"/>
    <n v="100"/>
    <x v="2"/>
    <x v="46"/>
    <n v="1"/>
    <n v="4.4958109999999998"/>
    <n v="2.8256480000000002"/>
    <n v="61.447757000000003"/>
    <n v="1.3358209999999999"/>
    <s v="4"/>
    <s v="scale_mpi_epyc_job_12136.out "/>
    <s v="scale_mpi_epyc_epyc004_2023-06-13_06-06-32.csv "/>
    <s v="e1 100 100 1 1 47"/>
    <e v="#N/A"/>
    <e v="#N/A"/>
    <e v="#N/A"/>
    <e v="#N/A"/>
    <x v="1"/>
  </r>
  <r>
    <x v="1"/>
    <x v="2"/>
    <n v="100"/>
    <x v="2"/>
    <x v="47"/>
    <n v="1"/>
    <n v="4.0586229999999999"/>
    <n v="2.55654"/>
    <n v="57.962733"/>
    <n v="1.23325"/>
    <s v="4"/>
    <s v="scale_mpi_epyc_job_12136.out "/>
    <s v="scale_mpi_epyc_epyc004_2023-06-13_06-06-32.csv "/>
    <s v="e1 100 100 1 1 48"/>
    <e v="#N/A"/>
    <e v="#N/A"/>
    <e v="#N/A"/>
    <e v="#N/A"/>
    <x v="1"/>
  </r>
  <r>
    <x v="1"/>
    <x v="2"/>
    <n v="100"/>
    <x v="2"/>
    <x v="48"/>
    <n v="1"/>
    <n v="4.4110079999999998"/>
    <n v="2.8761399999999999"/>
    <n v="73.699963999999994"/>
    <n v="1.5354159999999999"/>
    <s v="4"/>
    <s v="scale_mpi_epyc_job_12136.out "/>
    <s v="scale_mpi_epyc_epyc004_2023-06-13_06-06-32.csv "/>
    <s v="e1 100 100 1 1 49"/>
    <e v="#N/A"/>
    <e v="#N/A"/>
    <e v="#N/A"/>
    <e v="#N/A"/>
    <x v="1"/>
  </r>
  <r>
    <x v="1"/>
    <x v="2"/>
    <n v="100"/>
    <x v="2"/>
    <x v="49"/>
    <n v="1"/>
    <n v="4.42347"/>
    <n v="2.7166839999999999"/>
    <n v="63.592114000000002"/>
    <n v="1.297798"/>
    <s v="4"/>
    <s v="scale_mpi_epyc_job_12136.out "/>
    <s v="scale_mpi_epyc_epyc004_2023-06-13_06-06-32.csv "/>
    <s v="e1 100 100 1 1 50"/>
    <e v="#N/A"/>
    <e v="#N/A"/>
    <e v="#N/A"/>
    <e v="#N/A"/>
    <x v="1"/>
  </r>
  <r>
    <x v="1"/>
    <x v="2"/>
    <n v="100"/>
    <x v="2"/>
    <x v="50"/>
    <n v="1"/>
    <n v="4.4803980000000001"/>
    <n v="2.8823590000000001"/>
    <n v="71.734235999999996"/>
    <n v="1.434685"/>
    <s v="4"/>
    <s v="scale_mpi_epyc_job_12136.out "/>
    <s v="scale_mpi_epyc_epyc004_2023-06-13_06-06-32.csv "/>
    <s v="e1 100 100 1 1 51"/>
    <e v="#N/A"/>
    <e v="#N/A"/>
    <e v="#N/A"/>
    <e v="#N/A"/>
    <x v="1"/>
  </r>
  <r>
    <x v="1"/>
    <x v="2"/>
    <n v="100"/>
    <x v="2"/>
    <x v="51"/>
    <n v="1"/>
    <n v="5.0976559999999997"/>
    <n v="3.5141390000000001"/>
    <n v="75.034564000000003"/>
    <n v="1.471266"/>
    <s v="4"/>
    <s v="scale_mpi_epyc_job_12136.out "/>
    <s v="scale_mpi_epyc_epyc004_2023-06-13_06-06-32.csv "/>
    <s v="e1 100 100 1 1 52"/>
    <e v="#N/A"/>
    <e v="#N/A"/>
    <e v="#N/A"/>
    <e v="#N/A"/>
    <x v="1"/>
  </r>
  <r>
    <x v="1"/>
    <x v="2"/>
    <n v="100"/>
    <x v="2"/>
    <x v="52"/>
    <n v="1"/>
    <n v="4.9052920000000002"/>
    <n v="3.2308509999999999"/>
    <n v="92.118770999999995"/>
    <n v="1.771515"/>
    <s v="4"/>
    <s v="scale_mpi_epyc_job_12136.out "/>
    <s v="scale_mpi_epyc_epyc004_2023-06-13_06-06-32.csv "/>
    <s v="e1 100 100 1 1 53"/>
    <e v="#N/A"/>
    <e v="#N/A"/>
    <e v="#N/A"/>
    <e v="#N/A"/>
    <x v="1"/>
  </r>
  <r>
    <x v="1"/>
    <x v="2"/>
    <n v="100"/>
    <x v="2"/>
    <x v="53"/>
    <n v="1"/>
    <n v="5.370533"/>
    <n v="3.759757"/>
    <n v="81.470462999999995"/>
    <n v="1.5371790000000001"/>
    <s v="4"/>
    <s v="scale_mpi_epyc_job_12136.out "/>
    <s v="scale_mpi_epyc_epyc004_2023-06-13_06-06-32.csv "/>
    <s v="e1 100 100 1 1 54"/>
    <e v="#N/A"/>
    <e v="#N/A"/>
    <e v="#N/A"/>
    <e v="#N/A"/>
    <x v="1"/>
  </r>
  <r>
    <x v="1"/>
    <x v="2"/>
    <n v="100"/>
    <x v="2"/>
    <x v="54"/>
    <n v="1"/>
    <n v="5.4674370000000003"/>
    <n v="3.510678"/>
    <n v="111.00465699999999"/>
    <n v="2.0556420000000002"/>
    <s v="4"/>
    <s v="scale_mpi_epyc_job_12136.out "/>
    <s v="scale_mpi_epyc_epyc004_2023-06-13_06-06-32.csv "/>
    <s v="e1 100 100 1 1 55"/>
    <e v="#N/A"/>
    <e v="#N/A"/>
    <e v="#N/A"/>
    <e v="#N/A"/>
    <x v="1"/>
  </r>
  <r>
    <x v="1"/>
    <x v="2"/>
    <n v="100"/>
    <x v="2"/>
    <x v="55"/>
    <n v="1"/>
    <n v="5.3745500000000002"/>
    <n v="3.4933890000000001"/>
    <n v="106.383484"/>
    <n v="1.934245"/>
    <s v="4"/>
    <s v="scale_mpi_epyc_job_12136.out "/>
    <s v="scale_mpi_epyc_epyc004_2023-06-13_06-06-32.csv "/>
    <s v="e1 100 100 1 1 56"/>
    <e v="#N/A"/>
    <e v="#N/A"/>
    <e v="#N/A"/>
    <e v="#N/A"/>
    <x v="1"/>
  </r>
  <r>
    <x v="1"/>
    <x v="2"/>
    <n v="100"/>
    <x v="2"/>
    <x v="56"/>
    <n v="1"/>
    <n v="5.1115760000000003"/>
    <n v="3.299023"/>
    <n v="95.781357"/>
    <n v="1.7103809999999999"/>
    <s v="4"/>
    <s v="scale_mpi_epyc_job_12136.out "/>
    <s v="scale_mpi_epyc_epyc004_2023-06-13_06-06-32.csv "/>
    <s v="e1 100 100 1 1 57"/>
    <e v="#N/A"/>
    <e v="#N/A"/>
    <e v="#N/A"/>
    <e v="#N/A"/>
    <x v="1"/>
  </r>
  <r>
    <x v="1"/>
    <x v="2"/>
    <n v="100"/>
    <x v="2"/>
    <x v="57"/>
    <n v="1"/>
    <n v="4.6589479999999996"/>
    <n v="3.352684"/>
    <n v="100.026386"/>
    <n v="1.7548490000000001"/>
    <s v="4"/>
    <s v="scale_mpi_epyc_job_12136.out "/>
    <s v="scale_mpi_epyc_epyc004_2023-06-13_06-06-32.csv "/>
    <s v="e1 100 100 1 1 58"/>
    <e v="#N/A"/>
    <e v="#N/A"/>
    <e v="#N/A"/>
    <e v="#N/A"/>
    <x v="1"/>
  </r>
  <r>
    <x v="1"/>
    <x v="2"/>
    <n v="100"/>
    <x v="2"/>
    <x v="58"/>
    <n v="1"/>
    <n v="4.9252979999999997"/>
    <n v="3.6405129999999999"/>
    <n v="106.226626"/>
    <n v="1.831494"/>
    <s v="4"/>
    <s v="scale_mpi_epyc_job_12136.out "/>
    <s v="scale_mpi_epyc_epyc004_2023-06-13_06-06-32.csv "/>
    <s v="e1 100 100 1 1 59"/>
    <e v="#N/A"/>
    <e v="#N/A"/>
    <e v="#N/A"/>
    <e v="#N/A"/>
    <x v="1"/>
  </r>
  <r>
    <x v="1"/>
    <x v="2"/>
    <n v="100"/>
    <x v="2"/>
    <x v="59"/>
    <n v="1"/>
    <n v="5.4947020000000002"/>
    <n v="4.1874779999999996"/>
    <n v="140.211465"/>
    <n v="2.3764660000000002"/>
    <s v="4"/>
    <s v="scale_mpi_epyc_job_12136.out "/>
    <s v="scale_mpi_epyc_epyc004_2023-06-13_06-06-32.csv "/>
    <s v="e1 100 100 1 1 60"/>
    <e v="#N/A"/>
    <e v="#N/A"/>
    <e v="#N/A"/>
    <e v="#N/A"/>
    <x v="1"/>
  </r>
  <r>
    <x v="1"/>
    <x v="2"/>
    <n v="100"/>
    <x v="2"/>
    <x v="60"/>
    <n v="1"/>
    <n v="5.2062030000000004"/>
    <n v="3.8983240000000001"/>
    <n v="111.8664"/>
    <n v="1.8644400000000001"/>
    <s v="4"/>
    <s v="scale_mpi_epyc_job_12136.out "/>
    <s v="scale_mpi_epyc_epyc004_2023-06-13_06-06-32.csv "/>
    <s v="e1 100 100 1 1 61"/>
    <e v="#N/A"/>
    <e v="#N/A"/>
    <e v="#N/A"/>
    <e v="#N/A"/>
    <x v="1"/>
  </r>
  <r>
    <x v="1"/>
    <x v="2"/>
    <n v="100"/>
    <x v="2"/>
    <x v="61"/>
    <n v="1"/>
    <n v="5.2740840000000002"/>
    <n v="3.8919290000000002"/>
    <n v="138.207593"/>
    <n v="2.265698"/>
    <s v="4"/>
    <s v="scale_mpi_epyc_job_12136.out "/>
    <s v="scale_mpi_epyc_epyc004_2023-06-13_06-06-32.csv "/>
    <s v="e1 100 100 1 1 62"/>
    <e v="#N/A"/>
    <e v="#N/A"/>
    <e v="#N/A"/>
    <e v="#N/A"/>
    <x v="1"/>
  </r>
  <r>
    <x v="1"/>
    <x v="2"/>
    <n v="100"/>
    <x v="2"/>
    <x v="62"/>
    <n v="1"/>
    <n v="5.3239109999999998"/>
    <n v="4.025055"/>
    <n v="111.323812"/>
    <n v="1.7955449999999999"/>
    <s v="4"/>
    <s v="scale_mpi_epyc_job_12136.out "/>
    <s v="scale_mpi_epyc_epyc004_2023-06-13_06-06-32.csv "/>
    <s v="e1 100 100 1 1 63"/>
    <e v="#N/A"/>
    <e v="#N/A"/>
    <e v="#N/A"/>
    <e v="#N/A"/>
    <x v="1"/>
  </r>
  <r>
    <x v="1"/>
    <x v="2"/>
    <n v="100"/>
    <x v="2"/>
    <x v="63"/>
    <n v="1"/>
    <n v="5.1607760000000003"/>
    <n v="3.838301"/>
    <n v="134.41503900000001"/>
    <n v="2.133572"/>
    <s v="4"/>
    <s v="scale_mpi_epyc_job_12136.out "/>
    <s v="scale_mpi_epyc_epyc004_2023-06-13_06-06-32.csv "/>
    <s v="e1 100 100 1 1 64"/>
    <e v="#N/A"/>
    <e v="#N/A"/>
    <e v="#N/A"/>
    <e v="#N/A"/>
    <x v="1"/>
  </r>
  <r>
    <x v="1"/>
    <x v="0"/>
    <n v="100"/>
    <x v="2"/>
    <x v="0"/>
    <n v="1"/>
    <n v="191.71656300000001"/>
    <n v="5.5200310000000004"/>
    <n v="0"/>
    <n v="0"/>
    <s v="4"/>
    <s v="scale_mpi_epyc_job_12136.out "/>
    <s v="scale_mpi_epyc_epyc004_2023-06-13_06-06-32.csv "/>
    <s v="e1 10000 100 1 1 1"/>
    <n v="191.61015275"/>
    <n v="0.34678361170965738"/>
    <n v="190.91658552658069"/>
    <n v="192.30371997341931"/>
    <x v="2"/>
  </r>
  <r>
    <x v="1"/>
    <x v="0"/>
    <n v="100"/>
    <x v="2"/>
    <x v="1"/>
    <n v="1"/>
    <n v="110.101493"/>
    <n v="17.702392"/>
    <n v="2.8134049999999999"/>
    <n v="2.8134049999999999"/>
    <s v="4"/>
    <s v="scale_mpi_epyc_job_12136.out "/>
    <s v="scale_mpi_epyc_epyc004_2023-06-13_06-06-32.csv "/>
    <s v="e1 10000 100 1 1 2"/>
    <n v="108.17825400000001"/>
    <n v="3.0043477383115333"/>
    <n v="102.16955852337695"/>
    <n v="114.18694947662307"/>
    <x v="2"/>
  </r>
  <r>
    <x v="1"/>
    <x v="0"/>
    <n v="100"/>
    <x v="2"/>
    <x v="2"/>
    <n v="1"/>
    <n v="75.085965999999999"/>
    <n v="13.95504"/>
    <n v="6.1823269999999999"/>
    <n v="3.091164"/>
    <s v="4"/>
    <s v="scale_mpi_epyc_job_12136.out "/>
    <s v="scale_mpi_epyc_epyc004_2023-06-13_06-06-32.csv "/>
    <s v="e1 10000 100 1 1 3"/>
    <n v="74.15145425"/>
    <n v="1.3285559050946167"/>
    <n v="71.494342439810765"/>
    <n v="76.808566060189236"/>
    <x v="2"/>
  </r>
  <r>
    <x v="1"/>
    <x v="0"/>
    <n v="100"/>
    <x v="2"/>
    <x v="3"/>
    <n v="1"/>
    <n v="59.190018999999999"/>
    <n v="13.236941"/>
    <n v="6.4224160000000001"/>
    <n v="2.1408049999999998"/>
    <s v="4"/>
    <s v="scale_mpi_epyc_job_12136.out "/>
    <s v="scale_mpi_epyc_epyc004_2023-06-13_06-06-32.csv "/>
    <s v="e1 10000 100 1 1 4"/>
    <n v="58.743132000000003"/>
    <n v="1.1372010812534341"/>
    <n v="56.468729837493136"/>
    <n v="61.01753416250687"/>
    <x v="2"/>
  </r>
  <r>
    <x v="1"/>
    <x v="0"/>
    <n v="100"/>
    <x v="2"/>
    <x v="4"/>
    <n v="1"/>
    <n v="49.652399000000003"/>
    <n v="12.692513999999999"/>
    <n v="7.9485919999999997"/>
    <n v="1.9871479999999999"/>
    <s v="4"/>
    <s v="scale_mpi_epyc_job_12136.out "/>
    <s v="scale_mpi_epyc_epyc004_2023-06-13_06-06-32.csv "/>
    <s v="e1 10000 100 1 1 5"/>
    <n v="49.623637000000002"/>
    <n v="1.0482370855916103"/>
    <n v="47.527162828816785"/>
    <n v="51.72011117118322"/>
    <x v="2"/>
  </r>
  <r>
    <x v="1"/>
    <x v="0"/>
    <n v="100"/>
    <x v="2"/>
    <x v="5"/>
    <n v="1"/>
    <n v="44.510499000000003"/>
    <n v="13.645395000000001"/>
    <n v="10.129681"/>
    <n v="2.0259360000000002"/>
    <s v="4"/>
    <s v="scale_mpi_epyc_job_12136.out "/>
    <s v="scale_mpi_epyc_epyc004_2023-06-13_06-06-32.csv "/>
    <s v="e1 10000 100 1 1 6"/>
    <n v="43.718955000000001"/>
    <n v="0.46942523400271569"/>
    <n v="42.780104531994567"/>
    <n v="44.657805468005435"/>
    <x v="2"/>
  </r>
  <r>
    <x v="1"/>
    <x v="0"/>
    <n v="100"/>
    <x v="2"/>
    <x v="6"/>
    <n v="1"/>
    <n v="39.222307999999998"/>
    <n v="12.667605"/>
    <n v="10.063169"/>
    <n v="1.677195"/>
    <s v="4"/>
    <s v="scale_mpi_epyc_job_12136.out "/>
    <s v="scale_mpi_epyc_epyc004_2023-06-13_06-06-32.csv "/>
    <s v="e1 10000 100 1 1 7"/>
    <n v="39.016997750000002"/>
    <n v="0.53956320153758797"/>
    <n v="37.937871346924823"/>
    <n v="40.096124153075181"/>
    <x v="2"/>
  </r>
  <r>
    <x v="1"/>
    <x v="0"/>
    <n v="100"/>
    <x v="2"/>
    <x v="7"/>
    <n v="1"/>
    <n v="35.782927999999998"/>
    <n v="12.442017999999999"/>
    <n v="10.359753"/>
    <n v="1.479965"/>
    <s v="4"/>
    <s v="scale_mpi_epyc_job_12136.out "/>
    <s v="scale_mpi_epyc_epyc004_2023-06-13_06-06-32.csv "/>
    <s v="e1 10000 100 1 1 8"/>
    <n v="35.114868250000001"/>
    <n v="0.60928293171004622"/>
    <n v="33.896302386579912"/>
    <n v="36.33343411342009"/>
    <x v="2"/>
  </r>
  <r>
    <x v="1"/>
    <x v="0"/>
    <n v="100"/>
    <x v="2"/>
    <x v="8"/>
    <n v="1"/>
    <n v="34.051147"/>
    <n v="13.098094"/>
    <n v="12.322398"/>
    <n v="1.5403"/>
    <s v="4"/>
    <s v="scale_mpi_epyc_job_12136.out "/>
    <s v="scale_mpi_epyc_epyc004_2023-06-13_06-06-32.csv "/>
    <s v="e1 10000 100 1 1 9"/>
    <n v="32.775332750000004"/>
    <n v="0.77060485655354305"/>
    <n v="31.234123036892917"/>
    <n v="34.316542463107091"/>
    <x v="2"/>
  </r>
  <r>
    <x v="1"/>
    <x v="0"/>
    <n v="100"/>
    <x v="2"/>
    <x v="9"/>
    <n v="1"/>
    <n v="30.679486000000001"/>
    <n v="11.907669"/>
    <n v="12.387563"/>
    <n v="1.376396"/>
    <s v="4"/>
    <s v="scale_mpi_epyc_job_12136.out "/>
    <s v="scale_mpi_epyc_epyc004_2023-06-13_06-06-32.csv "/>
    <s v="e1 10000 100 1 1 10"/>
    <n v="30.425636749999999"/>
    <n v="0.91178451179170594"/>
    <n v="28.602067726416585"/>
    <n v="32.249205773583412"/>
    <x v="2"/>
  </r>
  <r>
    <x v="1"/>
    <x v="0"/>
    <n v="100"/>
    <x v="2"/>
    <x v="10"/>
    <n v="1"/>
    <n v="29.510073999999999"/>
    <n v="12.321793"/>
    <n v="14.883184"/>
    <n v="1.488318"/>
    <s v="4"/>
    <s v="scale_mpi_epyc_job_12136.out "/>
    <s v="scale_mpi_epyc_epyc004_2023-06-13_06-06-32.csv "/>
    <s v="e1 10000 100 1 1 11"/>
    <n v="29.069019000000001"/>
    <n v="0.7667365046771567"/>
    <n v="27.535545990645687"/>
    <n v="30.602492009354314"/>
    <x v="2"/>
  </r>
  <r>
    <x v="1"/>
    <x v="0"/>
    <n v="100"/>
    <x v="2"/>
    <x v="11"/>
    <n v="1"/>
    <n v="27.783753000000001"/>
    <n v="12.067557000000001"/>
    <n v="12.968400000000001"/>
    <n v="1.1789449999999999"/>
    <s v="4"/>
    <s v="scale_mpi_epyc_job_12136.out "/>
    <s v="scale_mpi_epyc_epyc004_2023-06-13_06-06-32.csv "/>
    <s v="e1 10000 100 1 1 12"/>
    <n v="27.76046775"/>
    <n v="0.64720440892783548"/>
    <n v="26.466058932144328"/>
    <n v="29.054876567855672"/>
    <x v="2"/>
  </r>
  <r>
    <x v="1"/>
    <x v="0"/>
    <n v="100"/>
    <x v="2"/>
    <x v="12"/>
    <n v="1"/>
    <n v="27.203669000000001"/>
    <n v="12.501789"/>
    <n v="20.094483"/>
    <n v="1.6745399999999999"/>
    <s v="4"/>
    <s v="scale_mpi_epyc_job_12136.out "/>
    <s v="scale_mpi_epyc_epyc004_2023-06-13_06-06-32.csv "/>
    <s v="e1 10000 100 1 1 13"/>
    <n v="27.252474750000001"/>
    <n v="0.98052949961415636"/>
    <n v="25.291415750771687"/>
    <n v="29.213533749228315"/>
    <x v="2"/>
  </r>
  <r>
    <x v="1"/>
    <x v="0"/>
    <n v="100"/>
    <x v="2"/>
    <x v="13"/>
    <n v="1"/>
    <n v="26.461805999999999"/>
    <n v="12.652469999999999"/>
    <n v="25.389797999999999"/>
    <n v="1.9530609999999999"/>
    <s v="4"/>
    <s v="scale_mpi_epyc_job_12136.out "/>
    <s v="scale_mpi_epyc_epyc004_2023-06-13_06-06-32.csv "/>
    <s v="e1 10000 100 1 1 14"/>
    <n v="26.059171749999997"/>
    <n v="0.90943019010801518"/>
    <n v="24.240311369783967"/>
    <n v="27.878032130216027"/>
    <x v="2"/>
  </r>
  <r>
    <x v="1"/>
    <x v="0"/>
    <n v="100"/>
    <x v="2"/>
    <x v="14"/>
    <n v="1"/>
    <n v="28.401921999999999"/>
    <n v="13.791765"/>
    <n v="30.508776000000001"/>
    <n v="2.179198"/>
    <s v="4"/>
    <s v="scale_mpi_epyc_job_12136.out "/>
    <s v="scale_mpi_epyc_epyc004_2023-06-13_06-06-32.csv "/>
    <s v="e1 10000 100 1 1 15"/>
    <n v="28.520024249999999"/>
    <n v="0.95108657335398328"/>
    <n v="26.617851103292033"/>
    <n v="30.422197396707965"/>
    <x v="2"/>
  </r>
  <r>
    <x v="1"/>
    <x v="0"/>
    <n v="100"/>
    <x v="2"/>
    <x v="15"/>
    <n v="1"/>
    <n v="31.482558000000001"/>
    <n v="12.446937999999999"/>
    <n v="23.421945999999998"/>
    <n v="1.561463"/>
    <s v="4"/>
    <s v="scale_mpi_epyc_job_12136.out "/>
    <s v="scale_mpi_epyc_epyc004_2023-06-13_06-06-32.csv "/>
    <s v="e1 10000 100 1 1 16"/>
    <n v="31.194058250000001"/>
    <n v="1.1959400415719685"/>
    <n v="28.802178166856063"/>
    <n v="33.585938333143936"/>
    <x v="2"/>
  </r>
  <r>
    <x v="1"/>
    <x v="0"/>
    <n v="100"/>
    <x v="2"/>
    <x v="16"/>
    <n v="1"/>
    <n v="28.919003"/>
    <n v="13.09427"/>
    <n v="26.762568000000002"/>
    <n v="1.672661"/>
    <s v="4"/>
    <s v="scale_mpi_epyc_job_12136.out "/>
    <s v="scale_mpi_epyc_epyc004_2023-06-13_06-06-32.csv "/>
    <s v="e1 10000 100 1 1 17"/>
    <n v="29.918827"/>
    <n v="0.81708959358654731"/>
    <n v="28.284647812826904"/>
    <n v="31.553006187173096"/>
    <x v="2"/>
  </r>
  <r>
    <x v="1"/>
    <x v="0"/>
    <n v="100"/>
    <x v="2"/>
    <x v="17"/>
    <n v="1"/>
    <n v="30.694323000000001"/>
    <n v="14.451044"/>
    <n v="41.644848000000003"/>
    <n v="2.449697"/>
    <s v="4"/>
    <s v="scale_mpi_epyc_job_12136.out "/>
    <s v="scale_mpi_epyc_epyc004_2023-06-13_06-06-32.csv "/>
    <s v="e1 10000 100 1 1 18"/>
    <n v="30.10055925"/>
    <n v="0.46735051660310734"/>
    <n v="29.165858216793787"/>
    <n v="31.035260283206213"/>
    <x v="2"/>
  </r>
  <r>
    <x v="1"/>
    <x v="0"/>
    <n v="100"/>
    <x v="2"/>
    <x v="18"/>
    <n v="1"/>
    <n v="28.320958000000001"/>
    <n v="12.892030999999999"/>
    <n v="41.984039000000003"/>
    <n v="2.3324470000000002"/>
    <s v="4"/>
    <s v="scale_mpi_epyc_job_12136.out "/>
    <s v="scale_mpi_epyc_epyc004_2023-06-13_06-06-32.csv "/>
    <s v="e1 10000 100 1 1 19"/>
    <n v="28.8901115"/>
    <n v="0.98282559066204478"/>
    <n v="26.924460318675909"/>
    <n v="30.855762681324091"/>
    <x v="2"/>
  </r>
  <r>
    <x v="1"/>
    <x v="0"/>
    <n v="100"/>
    <x v="2"/>
    <x v="19"/>
    <n v="1"/>
    <n v="28.5444"/>
    <n v="13.220786"/>
    <n v="42.909185999999998"/>
    <n v="2.258378"/>
    <s v="4"/>
    <s v="scale_mpi_epyc_job_12136.out "/>
    <s v="scale_mpi_epyc_epyc004_2023-06-13_06-06-32.csv "/>
    <s v="e1 10000 100 1 1 20"/>
    <n v="27.9756365"/>
    <n v="0.51008624807493697"/>
    <n v="26.955464003850125"/>
    <n v="28.995808996149876"/>
    <x v="2"/>
  </r>
  <r>
    <x v="1"/>
    <x v="0"/>
    <n v="100"/>
    <x v="2"/>
    <x v="20"/>
    <n v="1"/>
    <n v="28.86748"/>
    <n v="14.212004"/>
    <n v="54.689559000000003"/>
    <n v="2.7344780000000002"/>
    <s v="4"/>
    <s v="scale_mpi_epyc_job_12136.out "/>
    <s v="scale_mpi_epyc_epyc004_2023-06-13_06-06-32.csv "/>
    <s v="e1 10000 100 1 1 21"/>
    <n v="27.516242999999999"/>
    <n v="1.381299760234751"/>
    <n v="24.753643479530496"/>
    <n v="30.278842520469503"/>
    <x v="2"/>
  </r>
  <r>
    <x v="1"/>
    <x v="0"/>
    <n v="100"/>
    <x v="2"/>
    <x v="21"/>
    <n v="1"/>
    <n v="27.389638999999999"/>
    <n v="14.704836999999999"/>
    <n v="61.930540000000001"/>
    <n v="2.9490729999999998"/>
    <s v="4"/>
    <s v="scale_mpi_epyc_job_12136.out "/>
    <s v="scale_mpi_epyc_epyc004_2023-06-13_06-06-32.csv "/>
    <s v="e1 10000 100 1 1 22"/>
    <n v="27.037354750000002"/>
    <n v="0.76990045083052105"/>
    <n v="25.49755384833896"/>
    <n v="28.577155651661045"/>
    <x v="2"/>
  </r>
  <r>
    <x v="1"/>
    <x v="0"/>
    <n v="100"/>
    <x v="2"/>
    <x v="22"/>
    <n v="1"/>
    <n v="26.143528"/>
    <n v="12.827298000000001"/>
    <n v="56.327278999999997"/>
    <n v="2.5603310000000001"/>
    <s v="4"/>
    <s v="scale_mpi_epyc_job_12136.out "/>
    <s v="scale_mpi_epyc_epyc004_2023-06-13_06-06-32.csv "/>
    <s v="e1 10000 100 1 1 23"/>
    <n v="26.803310500000002"/>
    <n v="1.0671222602673716"/>
    <n v="24.669065979465259"/>
    <n v="28.937555020534745"/>
    <x v="2"/>
  </r>
  <r>
    <x v="1"/>
    <x v="0"/>
    <n v="100"/>
    <x v="2"/>
    <x v="23"/>
    <n v="1"/>
    <n v="27.509339000000001"/>
    <n v="15.885567"/>
    <n v="85.667300999999995"/>
    <n v="3.7246649999999999"/>
    <s v="4"/>
    <s v="scale_mpi_epyc_job_12136.out "/>
    <s v="scale_mpi_epyc_epyc004_2023-06-13_06-06-32.csv "/>
    <s v="e1 10000 100 1 1 24"/>
    <n v="26.874958749999998"/>
    <n v="0.81581874831384471"/>
    <n v="25.243321253372308"/>
    <n v="28.506596246627687"/>
    <x v="2"/>
  </r>
  <r>
    <x v="1"/>
    <x v="0"/>
    <n v="100"/>
    <x v="2"/>
    <x v="24"/>
    <n v="1"/>
    <n v="26.824618000000001"/>
    <n v="15.051197"/>
    <n v="78.073386999999997"/>
    <n v="3.2530579999999998"/>
    <s v="4"/>
    <s v="scale_mpi_epyc_job_12136.out "/>
    <s v="scale_mpi_epyc_epyc004_2023-06-13_06-06-32.csv "/>
    <s v="e1 10000 100 1 1 25"/>
    <n v="26.522680250000001"/>
    <n v="0.62058464150517878"/>
    <n v="25.281510966989643"/>
    <n v="27.763849533010358"/>
    <x v="2"/>
  </r>
  <r>
    <x v="1"/>
    <x v="0"/>
    <n v="100"/>
    <x v="2"/>
    <x v="25"/>
    <n v="1"/>
    <n v="25.278267"/>
    <n v="13.947865999999999"/>
    <n v="78.498542"/>
    <n v="3.139942"/>
    <s v="4"/>
    <s v="scale_mpi_epyc_job_12136.out "/>
    <s v="scale_mpi_epyc_epyc004_2023-06-13_06-06-32.csv "/>
    <s v="e1 10000 100 1 1 26"/>
    <n v="26.037045249999998"/>
    <n v="0.80320427068322786"/>
    <n v="24.430636708633543"/>
    <n v="27.643453791366454"/>
    <x v="2"/>
  </r>
  <r>
    <x v="1"/>
    <x v="0"/>
    <n v="100"/>
    <x v="2"/>
    <x v="26"/>
    <n v="1"/>
    <n v="27.61561"/>
    <n v="16.028188"/>
    <n v="119.91399699999999"/>
    <n v="4.6120770000000002"/>
    <s v="4"/>
    <s v="scale_mpi_epyc_job_12136.out "/>
    <s v="scale_mpi_epyc_epyc004_2023-06-13_06-06-32.csv "/>
    <s v="e1 10000 100 1 1 27"/>
    <n v="27.381820749999999"/>
    <n v="0.57917101800828608"/>
    <n v="26.223478713983425"/>
    <n v="28.540162786016573"/>
    <x v="2"/>
  </r>
  <r>
    <x v="1"/>
    <x v="0"/>
    <n v="100"/>
    <x v="2"/>
    <x v="27"/>
    <n v="1"/>
    <n v="26.206204"/>
    <n v="14.885191000000001"/>
    <n v="90.549840000000003"/>
    <n v="3.3536980000000001"/>
    <s v="4"/>
    <s v="scale_mpi_epyc_job_12136.out "/>
    <s v="scale_mpi_epyc_epyc004_2023-06-13_06-06-32.csv "/>
    <s v="e1 10000 100 1 1 28"/>
    <n v="26.416101999999999"/>
    <n v="0.27746219085134655"/>
    <n v="25.861177618297305"/>
    <n v="26.971026381702693"/>
    <x v="2"/>
  </r>
  <r>
    <x v="1"/>
    <x v="0"/>
    <n v="100"/>
    <x v="2"/>
    <x v="28"/>
    <n v="1"/>
    <n v="26.274463000000001"/>
    <n v="16.165068999999999"/>
    <n v="115.35390200000001"/>
    <n v="4.1197819999999998"/>
    <s v="4"/>
    <s v="scale_mpi_epyc_job_12136.out "/>
    <s v="scale_mpi_epyc_epyc004_2023-06-13_06-06-32.csv "/>
    <s v="e1 10000 100 1 1 29"/>
    <n v="26.258194"/>
    <n v="0.43901806931019843"/>
    <n v="25.380157861379601"/>
    <n v="27.136230138620398"/>
    <x v="2"/>
  </r>
  <r>
    <x v="1"/>
    <x v="0"/>
    <n v="100"/>
    <x v="2"/>
    <x v="29"/>
    <n v="1"/>
    <n v="24.435801000000001"/>
    <n v="14.936358999999999"/>
    <n v="92.220770999999999"/>
    <n v="3.1800269999999999"/>
    <s v="4"/>
    <s v="scale_mpi_epyc_job_12136.out "/>
    <s v="scale_mpi_epyc_epyc004_2023-06-13_06-06-32.csv "/>
    <s v="e1 10000 100 1 1 30"/>
    <n v="25.181835000000003"/>
    <n v="0.57628040225104249"/>
    <n v="24.029274195497919"/>
    <n v="26.334395804502087"/>
    <x v="2"/>
  </r>
  <r>
    <x v="1"/>
    <x v="0"/>
    <n v="100"/>
    <x v="2"/>
    <x v="30"/>
    <n v="1"/>
    <n v="26.403957999999999"/>
    <n v="17.545535000000001"/>
    <n v="156.723401"/>
    <n v="5.224113"/>
    <s v="4"/>
    <s v="scale_mpi_epyc_job_12136.out "/>
    <s v="scale_mpi_epyc_epyc004_2023-06-13_06-06-32.csv "/>
    <s v="e1 10000 100 1 1 31"/>
    <n v="26.751130666666668"/>
    <n v="0.24555490018055492"/>
    <n v="26.26002086630556"/>
    <n v="27.242240467027777"/>
    <x v="2"/>
  </r>
  <r>
    <x v="1"/>
    <x v="0"/>
    <n v="100"/>
    <x v="2"/>
    <x v="31"/>
    <n v="1"/>
    <n v="27.162392000000001"/>
    <n v="16.770883000000001"/>
    <n v="154.73959199999999"/>
    <n v="4.9916"/>
    <s v="4"/>
    <s v="scale_mpi_epyc_job_12136.out "/>
    <s v="scale_mpi_epyc_epyc004_2023-06-13_06-06-32.csv "/>
    <s v="e1 10000 100 1 1 32"/>
    <n v="27.161304333333334"/>
    <n v="0.26977687386220506"/>
    <n v="26.621750585608922"/>
    <n v="27.700858081057746"/>
    <x v="2"/>
  </r>
  <r>
    <x v="1"/>
    <x v="0"/>
    <n v="100"/>
    <x v="2"/>
    <x v="32"/>
    <n v="1"/>
    <n v="25.658829999999998"/>
    <n v="15.775551"/>
    <n v="113.038365"/>
    <n v="3.5324490000000002"/>
    <s v="4"/>
    <s v="scale_mpi_epyc_job_12136.out "/>
    <s v="scale_mpi_epyc_epyc004_2023-06-13_06-06-32.csv "/>
    <s v="e1 10000 100 1 1 33"/>
    <n v="26.410931000000001"/>
    <n v="1.0284087943041231"/>
    <n v="24.354113411391754"/>
    <n v="28.467748588608249"/>
    <x v="2"/>
  </r>
  <r>
    <x v="1"/>
    <x v="0"/>
    <n v="100"/>
    <x v="2"/>
    <x v="33"/>
    <n v="1"/>
    <n v="27.170760000000001"/>
    <n v="16.146056999999999"/>
    <n v="127.885046"/>
    <n v="3.8753039999999999"/>
    <s v="4"/>
    <s v="scale_mpi_epyc_job_12136.out "/>
    <s v="scale_mpi_epyc_epyc004_2023-06-13_06-06-32.csv "/>
    <s v="e1 10000 100 1 1 34"/>
    <n v="27.172235000000001"/>
    <n v="0.24702875163157142"/>
    <n v="26.678177496736858"/>
    <n v="27.666292503263143"/>
    <x v="2"/>
  </r>
  <r>
    <x v="1"/>
    <x v="0"/>
    <n v="100"/>
    <x v="2"/>
    <x v="34"/>
    <n v="1"/>
    <n v="26.682915000000001"/>
    <n v="17.189477"/>
    <n v="146.90912700000001"/>
    <n v="4.3208570000000002"/>
    <s v="4"/>
    <s v="scale_mpi_epyc_job_12136.out "/>
    <s v="scale_mpi_epyc_epyc004_2023-06-13_06-06-32.csv "/>
    <s v="e1 10000 100 1 1 35"/>
    <n v="26.379531"/>
    <n v="0.23987382324485243"/>
    <n v="25.899783353510294"/>
    <n v="26.859278646489706"/>
    <x v="2"/>
  </r>
  <r>
    <x v="1"/>
    <x v="0"/>
    <n v="100"/>
    <x v="2"/>
    <x v="35"/>
    <n v="1"/>
    <n v="25.930938999999999"/>
    <n v="16.175401999999998"/>
    <n v="128.448825"/>
    <n v="3.6699660000000001"/>
    <s v="4"/>
    <s v="scale_mpi_epyc_job_12136.out "/>
    <s v="scale_mpi_epyc_epyc004_2023-06-13_06-06-32.csv "/>
    <s v="e1 10000 100 1 1 36"/>
    <n v="26.343206666666664"/>
    <n v="0.74872601937798378"/>
    <n v="24.845754627910697"/>
    <n v="27.84065870542263"/>
    <x v="2"/>
  </r>
  <r>
    <x v="1"/>
    <x v="0"/>
    <n v="100"/>
    <x v="2"/>
    <x v="36"/>
    <n v="1"/>
    <n v="26.321493"/>
    <n v="16.611229999999999"/>
    <n v="185.042317"/>
    <n v="5.1400639999999997"/>
    <s v="4"/>
    <s v="scale_mpi_epyc_job_12136.out "/>
    <s v="scale_mpi_epyc_epyc004_2023-06-13_06-06-32.csv "/>
    <s v="e1 10000 100 1 1 37"/>
    <n v="26.970348333333334"/>
    <n v="0.67769942166725894"/>
    <n v="25.614949489998814"/>
    <n v="28.325747176667853"/>
    <x v="2"/>
  </r>
  <r>
    <x v="1"/>
    <x v="0"/>
    <n v="100"/>
    <x v="2"/>
    <x v="37"/>
    <n v="1"/>
    <n v="25.658301000000002"/>
    <n v="17.233508"/>
    <n v="149.05724599999999"/>
    <n v="4.0285739999999999"/>
    <s v="4"/>
    <s v="scale_mpi_epyc_job_12136.out "/>
    <s v="scale_mpi_epyc_epyc004_2023-06-13_06-06-32.csv "/>
    <s v="e1 10000 100 1 1 38"/>
    <n v="25.704401000000001"/>
    <n v="0.2854951416794792"/>
    <n v="25.133410716641041"/>
    <n v="26.27539128335896"/>
    <x v="2"/>
  </r>
  <r>
    <x v="1"/>
    <x v="0"/>
    <n v="100"/>
    <x v="2"/>
    <x v="38"/>
    <n v="1"/>
    <n v="25.382921"/>
    <n v="16.786801000000001"/>
    <n v="148.525543"/>
    <n v="3.9085670000000001"/>
    <s v="4"/>
    <s v="scale_mpi_epyc_job_12136.out "/>
    <s v="scale_mpi_epyc_epyc004_2023-06-13_06-06-32.csv "/>
    <s v="e1 10000 100 1 1 39"/>
    <n v="25.779960333333332"/>
    <n v="0.71966174763643331"/>
    <n v="24.340636838060465"/>
    <n v="27.219283828606198"/>
    <x v="2"/>
  </r>
  <r>
    <x v="1"/>
    <x v="0"/>
    <n v="100"/>
    <x v="2"/>
    <x v="39"/>
    <n v="1"/>
    <n v="24.412286000000002"/>
    <n v="16.203325"/>
    <n v="155.03916000000001"/>
    <n v="3.9753630000000002"/>
    <s v="4"/>
    <s v="scale_mpi_epyc_job_12136.out "/>
    <s v="scale_mpi_epyc_epyc004_2023-06-13_06-06-32.csv "/>
    <s v="e1 10000 100 1 1 40"/>
    <n v="25.082809666666666"/>
    <n v="1.0214063791369055"/>
    <n v="23.039996908392855"/>
    <n v="27.125622424940477"/>
    <x v="2"/>
  </r>
  <r>
    <x v="1"/>
    <x v="0"/>
    <n v="100"/>
    <x v="2"/>
    <x v="40"/>
    <n v="1"/>
    <n v="25.021560000000001"/>
    <n v="17.147895999999999"/>
    <n v="150.629773"/>
    <n v="3.7657440000000002"/>
    <s v="4"/>
    <s v="scale_mpi_epyc_job_12136.out "/>
    <s v="scale_mpi_epyc_epyc004_2023-06-13_06-06-32.csv "/>
    <s v="e1 10000 100 1 1 41"/>
    <n v="25.509156999999998"/>
    <n v="0.98824403434478203"/>
    <n v="23.532668931310432"/>
    <n v="27.485645068689564"/>
    <x v="2"/>
  </r>
  <r>
    <x v="1"/>
    <x v="0"/>
    <n v="100"/>
    <x v="2"/>
    <x v="41"/>
    <n v="1"/>
    <n v="25.065785999999999"/>
    <n v="16.274594"/>
    <n v="141.625629"/>
    <n v="3.4542839999999999"/>
    <s v="4"/>
    <s v="scale_mpi_epyc_job_12136.out "/>
    <s v="scale_mpi_epyc_epyc004_2023-06-13_06-06-32.csv "/>
    <s v="e1 10000 100 1 1 42"/>
    <n v="25.819136666666665"/>
    <n v="0.96443977282893023"/>
    <n v="23.890257121008805"/>
    <n v="27.748016212324526"/>
    <x v="2"/>
  </r>
  <r>
    <x v="1"/>
    <x v="0"/>
    <n v="100"/>
    <x v="2"/>
    <x v="42"/>
    <n v="1"/>
    <n v="24.95739"/>
    <n v="17.149549"/>
    <n v="146.27555599999999"/>
    <n v="3.4827509999999999"/>
    <s v="4"/>
    <s v="scale_mpi_epyc_job_12136.out "/>
    <s v="scale_mpi_epyc_epyc004_2023-06-13_06-06-32.csv "/>
    <s v="e1 10000 100 1 1 43"/>
    <n v="24.832328"/>
    <n v="1.2848420069583315"/>
    <n v="22.262643986083337"/>
    <n v="27.402012013916664"/>
    <x v="2"/>
  </r>
  <r>
    <x v="1"/>
    <x v="0"/>
    <n v="100"/>
    <x v="2"/>
    <x v="43"/>
    <n v="1"/>
    <n v="24.710951999999999"/>
    <n v="16.2258"/>
    <n v="158.29962"/>
    <n v="3.681387"/>
    <s v="4"/>
    <s v="scale_mpi_epyc_job_12136.out "/>
    <s v="scale_mpi_epyc_epyc004_2023-06-13_06-06-32.csv "/>
    <s v="e1 10000 100 1 1 44"/>
    <n v="25.146681666666666"/>
    <n v="1.0875562001362333"/>
    <n v="22.971569266394198"/>
    <n v="27.321794066939134"/>
    <x v="2"/>
  </r>
  <r>
    <x v="1"/>
    <x v="0"/>
    <n v="100"/>
    <x v="2"/>
    <x v="44"/>
    <n v="1"/>
    <n v="24.929085000000001"/>
    <n v="16.386970000000002"/>
    <n v="156.35616999999999"/>
    <n v="3.5535489999999998"/>
    <s v="4"/>
    <s v="scale_mpi_epyc_job_12136.out "/>
    <s v="scale_mpi_epyc_epyc004_2023-06-13_06-06-32.csv "/>
    <s v="e1 10000 100 1 1 45"/>
    <n v="25.254002333333332"/>
    <n v="0.92190047262863217"/>
    <n v="23.410201388076068"/>
    <n v="27.097803278590597"/>
    <x v="2"/>
  </r>
  <r>
    <x v="1"/>
    <x v="0"/>
    <n v="100"/>
    <x v="2"/>
    <x v="45"/>
    <n v="1"/>
    <n v="24.058684"/>
    <n v="15.612562"/>
    <n v="142.30805799999999"/>
    <n v="3.162401"/>
    <s v="4"/>
    <s v="scale_mpi_epyc_job_12136.out "/>
    <s v="scale_mpi_epyc_epyc004_2023-06-13_06-06-32.csv "/>
    <s v="e1 10000 100 1 1 46"/>
    <n v="25.105016666666668"/>
    <n v="0.96783194625286728"/>
    <n v="23.169352774160934"/>
    <n v="27.040680559172401"/>
    <x v="2"/>
  </r>
  <r>
    <x v="1"/>
    <x v="0"/>
    <n v="100"/>
    <x v="2"/>
    <x v="46"/>
    <n v="1"/>
    <n v="24.279129999999999"/>
    <n v="16.029405000000001"/>
    <n v="165.276385"/>
    <n v="3.592965"/>
    <s v="4"/>
    <s v="scale_mpi_epyc_job_12136.out "/>
    <s v="scale_mpi_epyc_epyc004_2023-06-13_06-06-32.csv "/>
    <s v="e1 10000 100 1 1 47"/>
    <n v="25.578340999999998"/>
    <n v="0.98045741141675369"/>
    <n v="23.61742617716649"/>
    <n v="27.539255822833507"/>
    <x v="2"/>
  </r>
  <r>
    <x v="1"/>
    <x v="0"/>
    <n v="100"/>
    <x v="2"/>
    <x v="47"/>
    <n v="1"/>
    <n v="25.302664"/>
    <n v="17.271094000000002"/>
    <n v="157.44964100000001"/>
    <n v="3.3499919999999999"/>
    <s v="4"/>
    <s v="scale_mpi_epyc_job_12136.out "/>
    <s v="scale_mpi_epyc_epyc004_2023-06-13_06-06-32.csv "/>
    <s v="e1 10000 100 1 1 48"/>
    <n v="25.698375999999996"/>
    <n v="0.656682861572359"/>
    <n v="24.385010276855279"/>
    <n v="27.011741723144713"/>
    <x v="2"/>
  </r>
  <r>
    <x v="1"/>
    <x v="0"/>
    <n v="100"/>
    <x v="2"/>
    <x v="48"/>
    <n v="1"/>
    <n v="24.820924000000002"/>
    <n v="16.437944000000002"/>
    <n v="145.39622900000001"/>
    <n v="3.0290879999999998"/>
    <s v="4"/>
    <s v="scale_mpi_epyc_job_12136.out "/>
    <s v="scale_mpi_epyc_epyc004_2023-06-13_06-06-32.csv "/>
    <s v="e1 10000 100 1 1 49"/>
    <n v="25.497405666666666"/>
    <n v="1.0181394385820903"/>
    <n v="23.461126789502487"/>
    <n v="27.533684543830844"/>
    <x v="2"/>
  </r>
  <r>
    <x v="1"/>
    <x v="0"/>
    <n v="100"/>
    <x v="2"/>
    <x v="49"/>
    <n v="1"/>
    <n v="24.105172"/>
    <n v="15.928198999999999"/>
    <n v="136.399283"/>
    <n v="2.7836590000000001"/>
    <s v="4"/>
    <s v="scale_mpi_epyc_job_12136.out "/>
    <s v="scale_mpi_epyc_epyc004_2023-06-13_06-06-32.csv "/>
    <s v="e1 10000 100 1 1 50"/>
    <n v="24.905305333333331"/>
    <n v="0.67773903707279415"/>
    <n v="23.549827259187744"/>
    <n v="26.260783407478918"/>
    <x v="2"/>
  </r>
  <r>
    <x v="1"/>
    <x v="0"/>
    <n v="100"/>
    <x v="2"/>
    <x v="50"/>
    <n v="1"/>
    <n v="24.870730999999999"/>
    <n v="16.152615999999998"/>
    <n v="185.927863"/>
    <n v="3.7185570000000001"/>
    <s v="4"/>
    <s v="scale_mpi_epyc_job_12136.out "/>
    <s v="scale_mpi_epyc_epyc004_2023-06-13_06-06-32.csv "/>
    <s v="e1 10000 100 1 1 51"/>
    <n v="25.840850333333332"/>
    <n v="1.4243345507535057"/>
    <n v="22.992181231826322"/>
    <n v="28.689519434840342"/>
    <x v="2"/>
  </r>
  <r>
    <x v="1"/>
    <x v="0"/>
    <n v="100"/>
    <x v="2"/>
    <x v="51"/>
    <n v="1"/>
    <n v="24.553087000000001"/>
    <n v="16.104337999999998"/>
    <n v="142.60848300000001"/>
    <n v="2.7962449999999999"/>
    <s v="4"/>
    <s v="scale_mpi_epyc_job_12136.out "/>
    <s v="scale_mpi_epyc_epyc004_2023-06-13_06-06-32.csv "/>
    <s v="e1 10000 100 1 1 52"/>
    <n v="25.390547666666667"/>
    <n v="1.1714658179339055"/>
    <n v="23.047616030798856"/>
    <n v="27.733479302534477"/>
    <x v="2"/>
  </r>
  <r>
    <x v="1"/>
    <x v="0"/>
    <n v="100"/>
    <x v="2"/>
    <x v="52"/>
    <n v="1"/>
    <n v="25.148610000000001"/>
    <n v="16.153086999999999"/>
    <n v="161.59641400000001"/>
    <n v="3.1076229999999998"/>
    <s v="4"/>
    <s v="scale_mpi_epyc_job_12136.out "/>
    <s v="scale_mpi_epyc_epyc004_2023-06-13_06-06-32.csv "/>
    <s v="e1 10000 100 1 1 53"/>
    <n v="26.49198766666667"/>
    <n v="2.2017086177670251"/>
    <n v="22.08857043113262"/>
    <n v="30.89540490220072"/>
    <x v="2"/>
  </r>
  <r>
    <x v="1"/>
    <x v="0"/>
    <n v="100"/>
    <x v="2"/>
    <x v="53"/>
    <n v="1"/>
    <n v="25.851033000000001"/>
    <n v="17.015550999999999"/>
    <n v="189.23896099999999"/>
    <n v="3.5705460000000002"/>
    <s v="4"/>
    <s v="scale_mpi_epyc_job_12136.out "/>
    <s v="scale_mpi_epyc_epyc004_2023-06-13_06-06-32.csv "/>
    <s v="e1 10000 100 1 1 54"/>
    <n v="25.667505000000002"/>
    <n v="0.57645094674913777"/>
    <n v="24.514603106501728"/>
    <n v="26.820406893498276"/>
    <x v="2"/>
  </r>
  <r>
    <x v="1"/>
    <x v="0"/>
    <n v="100"/>
    <x v="2"/>
    <x v="54"/>
    <n v="1"/>
    <n v="24.534171000000001"/>
    <n v="16.276575000000001"/>
    <n v="182.13258999999999"/>
    <n v="3.3728259999999999"/>
    <s v="4"/>
    <s v="scale_mpi_epyc_job_12136.out "/>
    <s v="scale_mpi_epyc_epyc004_2023-06-13_06-06-32.csv "/>
    <s v="e1 10000 100 1 1 55"/>
    <n v="25.360660333333332"/>
    <n v="1.2700928355765138"/>
    <n v="22.820474662180303"/>
    <n v="27.900846004486361"/>
    <x v="2"/>
  </r>
  <r>
    <x v="1"/>
    <x v="0"/>
    <n v="100"/>
    <x v="2"/>
    <x v="55"/>
    <n v="1"/>
    <n v="25.772036"/>
    <n v="16.272476999999999"/>
    <n v="186.19525899999999"/>
    <n v="3.3853680000000002"/>
    <s v="4"/>
    <s v="scale_mpi_epyc_job_12136.out "/>
    <s v="scale_mpi_epyc_epyc004_2023-06-13_06-06-32.csv "/>
    <s v="e1 10000 100 1 1 56"/>
    <n v="25.688562333333333"/>
    <n v="1.2302853049382383"/>
    <n v="23.227991723456856"/>
    <n v="28.149132943209811"/>
    <x v="2"/>
  </r>
  <r>
    <x v="1"/>
    <x v="0"/>
    <n v="100"/>
    <x v="2"/>
    <x v="56"/>
    <n v="1"/>
    <n v="24.635643000000002"/>
    <n v="16.716404000000001"/>
    <n v="188.25070700000001"/>
    <n v="3.3616199999999998"/>
    <s v="4"/>
    <s v="scale_mpi_epyc_job_12136.out "/>
    <s v="scale_mpi_epyc_epyc004_2023-06-13_06-06-32.csv "/>
    <s v="e1 10000 100 1 1 57"/>
    <n v="25.40756433333333"/>
    <n v="1.5181510594286629"/>
    <n v="22.371262214476005"/>
    <n v="28.443866452190655"/>
    <x v="2"/>
  </r>
  <r>
    <x v="1"/>
    <x v="0"/>
    <n v="100"/>
    <x v="2"/>
    <x v="57"/>
    <n v="1"/>
    <n v="23.883872"/>
    <n v="17.148582000000001"/>
    <n v="216.04304300000001"/>
    <n v="3.7902290000000001"/>
    <s v="4"/>
    <s v="scale_mpi_epyc_job_12136.out "/>
    <s v="scale_mpi_epyc_epyc004_2023-06-13_06-06-32.csv "/>
    <s v="e1 10000 100 1 1 58"/>
    <n v="24.684348666666665"/>
    <n v="1.8456104403030507"/>
    <n v="20.993127786060562"/>
    <n v="28.375569547272768"/>
    <x v="2"/>
  </r>
  <r>
    <x v="1"/>
    <x v="0"/>
    <n v="100"/>
    <x v="2"/>
    <x v="58"/>
    <n v="1"/>
    <n v="23.325433"/>
    <n v="16.790921999999998"/>
    <n v="198.730996"/>
    <n v="3.426396"/>
    <s v="4"/>
    <s v="scale_mpi_epyc_job_12136.out "/>
    <s v="scale_mpi_epyc_epyc004_2023-06-13_06-06-32.csv "/>
    <s v="e1 10000 100 1 1 59"/>
    <n v="25.076984666666664"/>
    <n v="1.5127787003199316"/>
    <n v="22.051427266026803"/>
    <n v="28.102542067306526"/>
    <x v="2"/>
  </r>
  <r>
    <x v="1"/>
    <x v="0"/>
    <n v="100"/>
    <x v="2"/>
    <x v="59"/>
    <n v="1"/>
    <n v="24.187460999999999"/>
    <n v="16.882874000000001"/>
    <n v="191.26625999999999"/>
    <n v="3.2418010000000002"/>
    <s v="4"/>
    <s v="scale_mpi_epyc_job_12136.out "/>
    <s v="scale_mpi_epyc_epyc004_2023-06-13_06-06-32.csv "/>
    <s v="e1 10000 100 1 1 60"/>
    <n v="24.091633000000002"/>
    <n v="0.1089137175681136"/>
    <n v="23.873805564863776"/>
    <n v="24.309460435136227"/>
    <x v="2"/>
  </r>
  <r>
    <x v="1"/>
    <x v="0"/>
    <n v="100"/>
    <x v="2"/>
    <x v="60"/>
    <n v="1"/>
    <n v="24.20965"/>
    <n v="17.170231999999999"/>
    <n v="197.35108500000001"/>
    <n v="3.2891849999999998"/>
    <s v="4"/>
    <s v="scale_mpi_epyc_job_12136.out "/>
    <s v="scale_mpi_epyc_epyc004_2023-06-13_06-06-32.csv "/>
    <s v="e1 10000 100 1 1 61"/>
    <n v="24.641043"/>
    <n v="0.69741106444665923"/>
    <n v="23.246220871106683"/>
    <n v="26.035865128893317"/>
    <x v="2"/>
  </r>
  <r>
    <x v="1"/>
    <x v="0"/>
    <n v="100"/>
    <x v="2"/>
    <x v="61"/>
    <n v="1"/>
    <n v="24.276603999999999"/>
    <n v="17.150372999999998"/>
    <n v="219.88765000000001"/>
    <n v="3.6047159999999998"/>
    <s v="4"/>
    <s v="scale_mpi_epyc_job_12136.out "/>
    <s v="scale_mpi_epyc_epyc004_2023-06-13_06-06-32.csv "/>
    <s v="e1 10000 100 1 1 62"/>
    <n v="22.873059333333334"/>
    <n v="4.0216212648321452"/>
    <n v="14.829816803669043"/>
    <n v="30.916301862997624"/>
    <x v="2"/>
  </r>
  <r>
    <x v="1"/>
    <x v="0"/>
    <n v="100"/>
    <x v="2"/>
    <x v="62"/>
    <n v="1"/>
    <n v="24.634709000000001"/>
    <n v="16.43628"/>
    <n v="243.188163"/>
    <n v="3.92239"/>
    <s v="4"/>
    <s v="scale_mpi_epyc_job_12136.out "/>
    <s v="scale_mpi_epyc_epyc004_2023-06-13_06-06-32.csv "/>
    <s v="e1 10000 100 1 1 63"/>
    <n v="22.565191666666667"/>
    <n v="4.5104678263368099"/>
    <n v="13.544256013993047"/>
    <n v="31.586127319340285"/>
    <x v="2"/>
  </r>
  <r>
    <x v="1"/>
    <x v="0"/>
    <n v="100"/>
    <x v="2"/>
    <x v="63"/>
    <n v="1"/>
    <n v="25.415818000000002"/>
    <n v="17.610018"/>
    <n v="229.61458200000001"/>
    <n v="3.644676"/>
    <s v="4"/>
    <s v="scale_mpi_epyc_job_12136.out "/>
    <s v="scale_mpi_epyc_epyc004_2023-06-13_06-06-32.csv "/>
    <s v="e1 10000 100 1 1 64"/>
    <n v="23.036842333333336"/>
    <n v="5.4067034954582125"/>
    <n v="12.223435342416911"/>
    <n v="33.850249324249759"/>
    <x v="2"/>
  </r>
  <r>
    <x v="1"/>
    <x v="1"/>
    <n v="100"/>
    <x v="2"/>
    <x v="0"/>
    <n v="1"/>
    <n v="2.8495439999999999"/>
    <n v="8.1282999999999994E-2"/>
    <n v="0"/>
    <n v="0"/>
    <s v="4"/>
    <s v="scale_mpi_epyc_job_12136.out "/>
    <s v="scale_mpi_epyc_epyc004_2023-06-13_06-06-32.csv "/>
    <s v="e1 1000 100 1 1 1"/>
    <e v="#N/A"/>
    <e v="#N/A"/>
    <e v="#N/A"/>
    <e v="#N/A"/>
    <x v="1"/>
  </r>
  <r>
    <x v="1"/>
    <x v="1"/>
    <n v="100"/>
    <x v="2"/>
    <x v="1"/>
    <n v="1"/>
    <n v="2.1287820000000002"/>
    <n v="0.21860399999999999"/>
    <n v="7.936E-2"/>
    <n v="7.936E-2"/>
    <s v="4"/>
    <s v="scale_mpi_epyc_job_12136.out "/>
    <s v="scale_mpi_epyc_epyc004_2023-06-13_06-06-32.csv "/>
    <s v="e1 1000 100 1 1 2"/>
    <e v="#N/A"/>
    <e v="#N/A"/>
    <e v="#N/A"/>
    <e v="#N/A"/>
    <x v="1"/>
  </r>
  <r>
    <x v="1"/>
    <x v="1"/>
    <n v="100"/>
    <x v="2"/>
    <x v="2"/>
    <n v="1"/>
    <n v="1.889151"/>
    <n v="0.25468499999999999"/>
    <n v="0.13231000000000001"/>
    <n v="6.6155000000000005E-2"/>
    <s v="4"/>
    <s v="scale_mpi_epyc_job_12136.out "/>
    <s v="scale_mpi_epyc_epyc004_2023-06-13_06-06-32.csv "/>
    <s v="e1 1000 100 1 1 3"/>
    <e v="#N/A"/>
    <e v="#N/A"/>
    <e v="#N/A"/>
    <e v="#N/A"/>
    <x v="1"/>
  </r>
  <r>
    <x v="1"/>
    <x v="1"/>
    <n v="100"/>
    <x v="2"/>
    <x v="3"/>
    <n v="1"/>
    <n v="1.795398"/>
    <n v="0.28873799999999999"/>
    <n v="0.168826"/>
    <n v="5.6274999999999999E-2"/>
    <s v="4"/>
    <s v="scale_mpi_epyc_job_12136.out "/>
    <s v="scale_mpi_epyc_epyc004_2023-06-13_06-06-32.csv "/>
    <s v="e1 1000 100 1 1 4"/>
    <e v="#N/A"/>
    <e v="#N/A"/>
    <e v="#N/A"/>
    <e v="#N/A"/>
    <x v="1"/>
  </r>
  <r>
    <x v="1"/>
    <x v="1"/>
    <n v="100"/>
    <x v="2"/>
    <x v="4"/>
    <n v="1"/>
    <n v="1.685246"/>
    <n v="0.24924099999999999"/>
    <n v="0.205537"/>
    <n v="5.1383999999999999E-2"/>
    <s v="4"/>
    <s v="scale_mpi_epyc_job_12136.out "/>
    <s v="scale_mpi_epyc_epyc004_2023-06-13_06-06-32.csv "/>
    <s v="e1 1000 100 1 1 5"/>
    <e v="#N/A"/>
    <e v="#N/A"/>
    <e v="#N/A"/>
    <e v="#N/A"/>
    <x v="1"/>
  </r>
  <r>
    <x v="1"/>
    <x v="1"/>
    <n v="100"/>
    <x v="2"/>
    <x v="5"/>
    <n v="1"/>
    <n v="2.0196450000000001"/>
    <n v="0.45936100000000002"/>
    <n v="0.892042"/>
    <n v="0.17840800000000001"/>
    <s v="4"/>
    <s v="scale_mpi_epyc_job_12136.out "/>
    <s v="scale_mpi_epyc_epyc004_2023-06-13_06-06-32.csv "/>
    <s v="e1 1000 100 1 1 6"/>
    <e v="#N/A"/>
    <e v="#N/A"/>
    <e v="#N/A"/>
    <e v="#N/A"/>
    <x v="1"/>
  </r>
  <r>
    <x v="1"/>
    <x v="1"/>
    <n v="100"/>
    <x v="2"/>
    <x v="6"/>
    <n v="1"/>
    <n v="1.8006169999999999"/>
    <n v="0.43451899999999999"/>
    <n v="0.378884"/>
    <n v="6.3146999999999995E-2"/>
    <s v="4"/>
    <s v="scale_mpi_epyc_job_12136.out "/>
    <s v="scale_mpi_epyc_epyc004_2023-06-13_06-06-32.csv "/>
    <s v="e1 1000 100 1 1 7"/>
    <e v="#N/A"/>
    <e v="#N/A"/>
    <e v="#N/A"/>
    <e v="#N/A"/>
    <x v="1"/>
  </r>
  <r>
    <x v="1"/>
    <x v="1"/>
    <n v="100"/>
    <x v="2"/>
    <x v="7"/>
    <n v="1"/>
    <n v="1.67519"/>
    <n v="0.344414"/>
    <n v="0.40184599999999998"/>
    <n v="5.7407E-2"/>
    <s v="4"/>
    <s v="scale_mpi_epyc_job_12136.out "/>
    <s v="scale_mpi_epyc_epyc004_2023-06-13_06-06-32.csv "/>
    <s v="e1 1000 100 1 1 8"/>
    <e v="#N/A"/>
    <e v="#N/A"/>
    <e v="#N/A"/>
    <e v="#N/A"/>
    <x v="1"/>
  </r>
  <r>
    <x v="1"/>
    <x v="1"/>
    <n v="100"/>
    <x v="2"/>
    <x v="8"/>
    <n v="1"/>
    <n v="1.8527400000000001"/>
    <n v="0.429392"/>
    <n v="0.83770900000000004"/>
    <n v="0.104714"/>
    <s v="4"/>
    <s v="scale_mpi_epyc_job_12136.out "/>
    <s v="scale_mpi_epyc_epyc004_2023-06-13_06-06-32.csv "/>
    <s v="e1 1000 100 1 1 9"/>
    <e v="#N/A"/>
    <e v="#N/A"/>
    <e v="#N/A"/>
    <e v="#N/A"/>
    <x v="1"/>
  </r>
  <r>
    <x v="1"/>
    <x v="1"/>
    <n v="100"/>
    <x v="2"/>
    <x v="9"/>
    <n v="1"/>
    <n v="1.868088"/>
    <n v="0.56626299999999996"/>
    <n v="1.6981630000000001"/>
    <n v="0.18868499999999999"/>
    <s v="4"/>
    <s v="scale_mpi_epyc_job_12136.out "/>
    <s v="scale_mpi_epyc_epyc004_2023-06-13_06-06-32.csv "/>
    <s v="e1 1000 100 1 1 10"/>
    <e v="#N/A"/>
    <e v="#N/A"/>
    <e v="#N/A"/>
    <e v="#N/A"/>
    <x v="1"/>
  </r>
  <r>
    <x v="1"/>
    <x v="1"/>
    <n v="100"/>
    <x v="2"/>
    <x v="10"/>
    <n v="1"/>
    <n v="2.1762009999999998"/>
    <n v="0.82593099999999997"/>
    <n v="2.015174"/>
    <n v="0.201517"/>
    <s v="4"/>
    <s v="scale_mpi_epyc_job_12136.out "/>
    <s v="scale_mpi_epyc_epyc004_2023-06-13_06-06-32.csv "/>
    <s v="e1 1000 100 1 1 11"/>
    <e v="#N/A"/>
    <e v="#N/A"/>
    <e v="#N/A"/>
    <e v="#N/A"/>
    <x v="1"/>
  </r>
  <r>
    <x v="1"/>
    <x v="1"/>
    <n v="100"/>
    <x v="2"/>
    <x v="11"/>
    <n v="1"/>
    <n v="2.2596090000000002"/>
    <n v="0.73869799999999997"/>
    <n v="2.8320650000000001"/>
    <n v="0.25746000000000002"/>
    <s v="4"/>
    <s v="scale_mpi_epyc_job_12136.out "/>
    <s v="scale_mpi_epyc_epyc004_2023-06-13_06-06-32.csv "/>
    <s v="e1 1000 100 1 1 12"/>
    <e v="#N/A"/>
    <e v="#N/A"/>
    <e v="#N/A"/>
    <e v="#N/A"/>
    <x v="1"/>
  </r>
  <r>
    <x v="1"/>
    <x v="1"/>
    <n v="100"/>
    <x v="2"/>
    <x v="12"/>
    <n v="1"/>
    <n v="1.9643740000000001"/>
    <n v="0.61192800000000003"/>
    <n v="1.03043"/>
    <n v="8.5869000000000001E-2"/>
    <s v="4"/>
    <s v="scale_mpi_epyc_job_12136.out "/>
    <s v="scale_mpi_epyc_epyc004_2023-06-13_06-06-32.csv "/>
    <s v="e1 1000 100 1 1 13"/>
    <e v="#N/A"/>
    <e v="#N/A"/>
    <e v="#N/A"/>
    <e v="#N/A"/>
    <x v="1"/>
  </r>
  <r>
    <x v="1"/>
    <x v="1"/>
    <n v="100"/>
    <x v="2"/>
    <x v="13"/>
    <n v="1"/>
    <n v="2.090633"/>
    <n v="0.71910499999999999"/>
    <n v="1.722842"/>
    <n v="0.132526"/>
    <s v="4"/>
    <s v="scale_mpi_epyc_job_12136.out "/>
    <s v="scale_mpi_epyc_epyc004_2023-06-13_06-06-32.csv "/>
    <s v="e1 1000 100 1 1 14"/>
    <e v="#N/A"/>
    <e v="#N/A"/>
    <e v="#N/A"/>
    <e v="#N/A"/>
    <x v="1"/>
  </r>
  <r>
    <x v="1"/>
    <x v="1"/>
    <n v="100"/>
    <x v="2"/>
    <x v="14"/>
    <n v="1"/>
    <n v="2.5280260000000001"/>
    <n v="1.1214900000000001"/>
    <n v="2.167697"/>
    <n v="0.154835"/>
    <s v="4"/>
    <s v="scale_mpi_epyc_job_12136.out "/>
    <s v="scale_mpi_epyc_epyc004_2023-06-13_06-06-32.csv "/>
    <s v="e1 1000 100 1 1 15"/>
    <e v="#N/A"/>
    <e v="#N/A"/>
    <e v="#N/A"/>
    <e v="#N/A"/>
    <x v="1"/>
  </r>
  <r>
    <x v="1"/>
    <x v="1"/>
    <n v="100"/>
    <x v="2"/>
    <x v="15"/>
    <n v="1"/>
    <n v="2.396258"/>
    <n v="1.029188"/>
    <n v="2.16275"/>
    <n v="0.14418300000000001"/>
    <s v="4"/>
    <s v="scale_mpi_epyc_job_12136.out "/>
    <s v="scale_mpi_epyc_epyc004_2023-06-13_06-06-32.csv "/>
    <s v="e1 1000 100 1 1 16"/>
    <e v="#N/A"/>
    <e v="#N/A"/>
    <e v="#N/A"/>
    <e v="#N/A"/>
    <x v="1"/>
  </r>
  <r>
    <x v="1"/>
    <x v="1"/>
    <n v="100"/>
    <x v="2"/>
    <x v="16"/>
    <n v="1"/>
    <n v="2.2150479999999999"/>
    <n v="0.88192199999999998"/>
    <n v="3.1870319999999999"/>
    <n v="0.199189"/>
    <s v="4"/>
    <s v="scale_mpi_epyc_job_12136.out "/>
    <s v="scale_mpi_epyc_epyc004_2023-06-13_06-06-32.csv "/>
    <s v="e1 1000 100 1 1 17"/>
    <e v="#N/A"/>
    <e v="#N/A"/>
    <e v="#N/A"/>
    <e v="#N/A"/>
    <x v="1"/>
  </r>
  <r>
    <x v="1"/>
    <x v="1"/>
    <n v="100"/>
    <x v="2"/>
    <x v="17"/>
    <n v="1"/>
    <n v="2.2912210000000002"/>
    <n v="0.93498000000000003"/>
    <n v="4.1210760000000004"/>
    <n v="0.24241599999999999"/>
    <s v="4"/>
    <s v="scale_mpi_epyc_job_12136.out "/>
    <s v="scale_mpi_epyc_epyc004_2023-06-13_06-06-32.csv "/>
    <s v="e1 1000 100 1 1 18"/>
    <e v="#N/A"/>
    <e v="#N/A"/>
    <e v="#N/A"/>
    <e v="#N/A"/>
    <x v="1"/>
  </r>
  <r>
    <x v="1"/>
    <x v="1"/>
    <n v="100"/>
    <x v="2"/>
    <x v="18"/>
    <n v="1"/>
    <n v="2.9068969999999998"/>
    <n v="1.4283809999999999"/>
    <n v="9.1488639999999997"/>
    <n v="0.50827"/>
    <s v="4"/>
    <s v="scale_mpi_epyc_job_12136.out "/>
    <s v="scale_mpi_epyc_epyc004_2023-06-13_06-06-32.csv "/>
    <s v="e1 1000 100 1 1 19"/>
    <e v="#N/A"/>
    <e v="#N/A"/>
    <e v="#N/A"/>
    <e v="#N/A"/>
    <x v="1"/>
  </r>
  <r>
    <x v="1"/>
    <x v="1"/>
    <n v="100"/>
    <x v="2"/>
    <x v="19"/>
    <n v="1"/>
    <n v="2.816945"/>
    <n v="1.0840920000000001"/>
    <n v="7.2009179999999997"/>
    <n v="0.378996"/>
    <s v="4"/>
    <s v="scale_mpi_epyc_job_12136.out "/>
    <s v="scale_mpi_epyc_epyc004_2023-06-13_06-06-32.csv "/>
    <s v="e1 1000 100 1 1 20"/>
    <e v="#N/A"/>
    <e v="#N/A"/>
    <e v="#N/A"/>
    <e v="#N/A"/>
    <x v="1"/>
  </r>
  <r>
    <x v="1"/>
    <x v="1"/>
    <n v="100"/>
    <x v="2"/>
    <x v="20"/>
    <n v="1"/>
    <n v="2.8529360000000001"/>
    <n v="1.390622"/>
    <n v="13.491777000000001"/>
    <n v="0.67458899999999999"/>
    <s v="4"/>
    <s v="scale_mpi_epyc_job_12136.out "/>
    <s v="scale_mpi_epyc_epyc004_2023-06-13_06-06-32.csv "/>
    <s v="e1 1000 100 1 1 21"/>
    <e v="#N/A"/>
    <e v="#N/A"/>
    <e v="#N/A"/>
    <e v="#N/A"/>
    <x v="1"/>
  </r>
  <r>
    <x v="1"/>
    <x v="1"/>
    <n v="100"/>
    <x v="2"/>
    <x v="21"/>
    <n v="1"/>
    <n v="3.1710989999999999"/>
    <n v="1.556864"/>
    <n v="15.135944"/>
    <n v="0.72075900000000004"/>
    <s v="4"/>
    <s v="scale_mpi_epyc_job_12136.out "/>
    <s v="scale_mpi_epyc_epyc004_2023-06-13_06-06-32.csv "/>
    <s v="e1 1000 100 1 1 22"/>
    <e v="#N/A"/>
    <e v="#N/A"/>
    <e v="#N/A"/>
    <e v="#N/A"/>
    <x v="1"/>
  </r>
  <r>
    <x v="1"/>
    <x v="1"/>
    <n v="100"/>
    <x v="2"/>
    <x v="22"/>
    <n v="1"/>
    <n v="2.908382"/>
    <n v="1.485336"/>
    <n v="7.7166750000000004"/>
    <n v="0.35075800000000001"/>
    <s v="4"/>
    <s v="scale_mpi_epyc_job_12136.out "/>
    <s v="scale_mpi_epyc_epyc004_2023-06-13_06-06-32.csv "/>
    <s v="e1 1000 100 1 1 23"/>
    <e v="#N/A"/>
    <e v="#N/A"/>
    <e v="#N/A"/>
    <e v="#N/A"/>
    <x v="1"/>
  </r>
  <r>
    <x v="1"/>
    <x v="1"/>
    <n v="100"/>
    <x v="2"/>
    <x v="23"/>
    <n v="1"/>
    <n v="3.0332170000000001"/>
    <n v="1.6419330000000001"/>
    <n v="15.837142"/>
    <n v="0.68857100000000004"/>
    <s v="4"/>
    <s v="scale_mpi_epyc_job_12136.out "/>
    <s v="scale_mpi_epyc_epyc004_2023-06-13_06-06-32.csv "/>
    <s v="e1 1000 100 1 1 24"/>
    <e v="#N/A"/>
    <e v="#N/A"/>
    <e v="#N/A"/>
    <e v="#N/A"/>
    <x v="1"/>
  </r>
  <r>
    <x v="1"/>
    <x v="1"/>
    <n v="100"/>
    <x v="2"/>
    <x v="24"/>
    <n v="1"/>
    <n v="3.1191789999999999"/>
    <n v="1.6708209999999999"/>
    <n v="19.480139999999999"/>
    <n v="0.81167199999999995"/>
    <s v="4"/>
    <s v="scale_mpi_epyc_job_12136.out "/>
    <s v="scale_mpi_epyc_epyc004_2023-06-13_06-06-32.csv "/>
    <s v="e1 1000 100 1 1 25"/>
    <e v="#N/A"/>
    <e v="#N/A"/>
    <e v="#N/A"/>
    <e v="#N/A"/>
    <x v="1"/>
  </r>
  <r>
    <x v="1"/>
    <x v="1"/>
    <n v="100"/>
    <x v="2"/>
    <x v="25"/>
    <n v="1"/>
    <n v="3.264821"/>
    <n v="1.8707229999999999"/>
    <n v="16.138863000000001"/>
    <n v="0.64555499999999999"/>
    <s v="4"/>
    <s v="scale_mpi_epyc_job_12136.out "/>
    <s v="scale_mpi_epyc_epyc004_2023-06-13_06-06-32.csv "/>
    <s v="e1 1000 100 1 1 26"/>
    <e v="#N/A"/>
    <e v="#N/A"/>
    <e v="#N/A"/>
    <e v="#N/A"/>
    <x v="1"/>
  </r>
  <r>
    <x v="1"/>
    <x v="1"/>
    <n v="100"/>
    <x v="2"/>
    <x v="26"/>
    <n v="1"/>
    <n v="3.5716299999999999"/>
    <n v="2.1386959999999999"/>
    <n v="22.503191999999999"/>
    <n v="0.86550700000000003"/>
    <s v="4"/>
    <s v="scale_mpi_epyc_job_12136.out "/>
    <s v="scale_mpi_epyc_epyc004_2023-06-13_06-06-32.csv "/>
    <s v="e1 1000 100 1 1 27"/>
    <e v="#N/A"/>
    <e v="#N/A"/>
    <e v="#N/A"/>
    <e v="#N/A"/>
    <x v="1"/>
  </r>
  <r>
    <x v="1"/>
    <x v="1"/>
    <n v="100"/>
    <x v="2"/>
    <x v="27"/>
    <n v="1"/>
    <n v="3.547803"/>
    <n v="1.7063170000000001"/>
    <n v="25.47016"/>
    <n v="0.94333900000000004"/>
    <s v="4"/>
    <s v="scale_mpi_epyc_job_12136.out "/>
    <s v="scale_mpi_epyc_epyc004_2023-06-13_06-06-32.csv "/>
    <s v="e1 1000 100 1 1 28"/>
    <e v="#N/A"/>
    <e v="#N/A"/>
    <e v="#N/A"/>
    <e v="#N/A"/>
    <x v="1"/>
  </r>
  <r>
    <x v="1"/>
    <x v="1"/>
    <n v="100"/>
    <x v="2"/>
    <x v="28"/>
    <n v="1"/>
    <n v="3.1744330000000001"/>
    <n v="1.6805349999999999"/>
    <n v="18.982285000000001"/>
    <n v="0.67793899999999996"/>
    <s v="4"/>
    <s v="scale_mpi_epyc_job_12136.out "/>
    <s v="scale_mpi_epyc_epyc004_2023-06-13_06-06-32.csv "/>
    <s v="e1 1000 100 1 1 29"/>
    <e v="#N/A"/>
    <e v="#N/A"/>
    <e v="#N/A"/>
    <e v="#N/A"/>
    <x v="1"/>
  </r>
  <r>
    <x v="1"/>
    <x v="1"/>
    <n v="100"/>
    <x v="2"/>
    <x v="29"/>
    <n v="1"/>
    <n v="3.1331419999999999"/>
    <n v="1.6253409999999999"/>
    <n v="16.655173999999999"/>
    <n v="0.57431600000000005"/>
    <s v="4"/>
    <s v="scale_mpi_epyc_job_12136.out "/>
    <s v="scale_mpi_epyc_epyc004_2023-06-13_06-06-32.csv "/>
    <s v="e1 1000 100 1 1 30"/>
    <e v="#N/A"/>
    <e v="#N/A"/>
    <e v="#N/A"/>
    <e v="#N/A"/>
    <x v="1"/>
  </r>
  <r>
    <x v="1"/>
    <x v="1"/>
    <n v="100"/>
    <x v="2"/>
    <x v="30"/>
    <n v="1"/>
    <n v="3.8378990000000002"/>
    <n v="2.0285299999999999"/>
    <n v="26.514868"/>
    <n v="0.88382899999999998"/>
    <s v="4"/>
    <s v="scale_mpi_epyc_job_12136.out "/>
    <s v="scale_mpi_epyc_epyc004_2023-06-13_06-06-32.csv "/>
    <s v="e1 1000 100 1 1 31"/>
    <e v="#N/A"/>
    <e v="#N/A"/>
    <e v="#N/A"/>
    <e v="#N/A"/>
    <x v="1"/>
  </r>
  <r>
    <x v="1"/>
    <x v="1"/>
    <n v="100"/>
    <x v="2"/>
    <x v="31"/>
    <n v="1"/>
    <n v="3.5652699999999999"/>
    <n v="1.8663940000000001"/>
    <n v="27.926735000000001"/>
    <n v="0.90086200000000005"/>
    <s v="4"/>
    <s v="scale_mpi_epyc_job_12136.out "/>
    <s v="scale_mpi_epyc_epyc004_2023-06-13_06-06-32.csv "/>
    <s v="e1 1000 100 1 1 32"/>
    <e v="#N/A"/>
    <e v="#N/A"/>
    <e v="#N/A"/>
    <e v="#N/A"/>
    <x v="1"/>
  </r>
  <r>
    <x v="1"/>
    <x v="1"/>
    <n v="100"/>
    <x v="2"/>
    <x v="32"/>
    <n v="1"/>
    <n v="3.5370400000000002"/>
    <n v="2.004251"/>
    <n v="24.053643000000001"/>
    <n v="0.75167600000000001"/>
    <s v="4"/>
    <s v="scale_mpi_epyc_job_12136.out "/>
    <s v="scale_mpi_epyc_epyc004_2023-06-13_06-06-32.csv "/>
    <s v="e1 1000 100 1 1 33"/>
    <e v="#N/A"/>
    <e v="#N/A"/>
    <e v="#N/A"/>
    <e v="#N/A"/>
    <x v="1"/>
  </r>
  <r>
    <x v="1"/>
    <x v="1"/>
    <n v="100"/>
    <x v="2"/>
    <x v="33"/>
    <n v="1"/>
    <n v="4.2556269999999996"/>
    <n v="2.5961180000000001"/>
    <n v="39.530867000000001"/>
    <n v="1.197905"/>
    <s v="4"/>
    <s v="scale_mpi_epyc_job_12136.out "/>
    <s v="scale_mpi_epyc_epyc004_2023-06-13_06-06-32.csv "/>
    <s v="e1 1000 100 1 1 34"/>
    <e v="#N/A"/>
    <e v="#N/A"/>
    <e v="#N/A"/>
    <e v="#N/A"/>
    <x v="1"/>
  </r>
  <r>
    <x v="1"/>
    <x v="1"/>
    <n v="100"/>
    <x v="2"/>
    <x v="34"/>
    <n v="1"/>
    <n v="3.9868649999999999"/>
    <n v="2.4754339999999999"/>
    <n v="35.843148999999997"/>
    <n v="1.0542100000000001"/>
    <s v="4"/>
    <s v="scale_mpi_epyc_job_12136.out "/>
    <s v="scale_mpi_epyc_epyc004_2023-06-13_06-06-32.csv "/>
    <s v="e1 1000 100 1 1 35"/>
    <e v="#N/A"/>
    <e v="#N/A"/>
    <e v="#N/A"/>
    <e v="#N/A"/>
    <x v="1"/>
  </r>
  <r>
    <x v="1"/>
    <x v="1"/>
    <n v="100"/>
    <x v="2"/>
    <x v="35"/>
    <n v="1"/>
    <n v="3.5748739999999999"/>
    <n v="1.926744"/>
    <n v="29.943541"/>
    <n v="0.85553000000000001"/>
    <s v="4"/>
    <s v="scale_mpi_epyc_job_12136.out "/>
    <s v="scale_mpi_epyc_epyc004_2023-06-13_06-06-32.csv "/>
    <s v="e1 1000 100 1 1 36"/>
    <e v="#N/A"/>
    <e v="#N/A"/>
    <e v="#N/A"/>
    <e v="#N/A"/>
    <x v="1"/>
  </r>
  <r>
    <x v="1"/>
    <x v="1"/>
    <n v="100"/>
    <x v="2"/>
    <x v="36"/>
    <n v="1"/>
    <n v="3.6182829999999999"/>
    <n v="1.938062"/>
    <n v="29.732187"/>
    <n v="0.82589400000000002"/>
    <s v="4"/>
    <s v="scale_mpi_epyc_job_12136.out "/>
    <s v="scale_mpi_epyc_epyc004_2023-06-13_06-06-32.csv "/>
    <s v="e1 1000 100 1 1 37"/>
    <e v="#N/A"/>
    <e v="#N/A"/>
    <e v="#N/A"/>
    <e v="#N/A"/>
    <x v="1"/>
  </r>
  <r>
    <x v="1"/>
    <x v="1"/>
    <n v="100"/>
    <x v="2"/>
    <x v="37"/>
    <n v="1"/>
    <n v="4.2714040000000004"/>
    <n v="2.750156"/>
    <n v="51.865015999999997"/>
    <n v="1.4017569999999999"/>
    <s v="4"/>
    <s v="scale_mpi_epyc_job_12136.out "/>
    <s v="scale_mpi_epyc_epyc004_2023-06-13_06-06-32.csv "/>
    <s v="e1 1000 100 1 1 38"/>
    <e v="#N/A"/>
    <e v="#N/A"/>
    <e v="#N/A"/>
    <e v="#N/A"/>
    <x v="1"/>
  </r>
  <r>
    <x v="1"/>
    <x v="1"/>
    <n v="100"/>
    <x v="2"/>
    <x v="38"/>
    <n v="1"/>
    <n v="4.6409330000000004"/>
    <n v="2.9270200000000002"/>
    <n v="65.612984999999995"/>
    <n v="1.726658"/>
    <s v="4"/>
    <s v="scale_mpi_epyc_job_12136.out "/>
    <s v="scale_mpi_epyc_epyc004_2023-06-13_06-06-32.csv "/>
    <s v="e1 1000 100 1 1 39"/>
    <e v="#N/A"/>
    <e v="#N/A"/>
    <e v="#N/A"/>
    <e v="#N/A"/>
    <x v="1"/>
  </r>
  <r>
    <x v="1"/>
    <x v="1"/>
    <n v="100"/>
    <x v="2"/>
    <x v="39"/>
    <n v="1"/>
    <n v="4.2266009999999996"/>
    <n v="2.6038009999999998"/>
    <n v="40.540996999999997"/>
    <n v="1.0395129999999999"/>
    <s v="4"/>
    <s v="scale_mpi_epyc_job_12136.out "/>
    <s v="scale_mpi_epyc_epyc004_2023-06-13_06-06-32.csv "/>
    <s v="e1 1000 100 1 1 40"/>
    <e v="#N/A"/>
    <e v="#N/A"/>
    <e v="#N/A"/>
    <e v="#N/A"/>
    <x v="1"/>
  </r>
  <r>
    <x v="1"/>
    <x v="1"/>
    <n v="100"/>
    <x v="2"/>
    <x v="40"/>
    <n v="1"/>
    <n v="4.3202439999999998"/>
    <n v="2.5206010000000001"/>
    <n v="46.047967999999997"/>
    <n v="1.1511990000000001"/>
    <s v="4"/>
    <s v="scale_mpi_epyc_job_12136.out "/>
    <s v="scale_mpi_epyc_epyc004_2023-06-13_06-06-32.csv "/>
    <s v="e1 1000 100 1 1 41"/>
    <e v="#N/A"/>
    <e v="#N/A"/>
    <e v="#N/A"/>
    <e v="#N/A"/>
    <x v="1"/>
  </r>
  <r>
    <x v="1"/>
    <x v="1"/>
    <n v="100"/>
    <x v="2"/>
    <x v="41"/>
    <n v="1"/>
    <n v="3.8917329999999999"/>
    <n v="2.2325919999999999"/>
    <n v="44.133364999999998"/>
    <n v="1.076424"/>
    <s v="4"/>
    <s v="scale_mpi_epyc_job_12136.out "/>
    <s v="scale_mpi_epyc_epyc004_2023-06-13_06-06-32.csv "/>
    <s v="e1 1000 100 1 1 42"/>
    <e v="#N/A"/>
    <e v="#N/A"/>
    <e v="#N/A"/>
    <e v="#N/A"/>
    <x v="1"/>
  </r>
  <r>
    <x v="1"/>
    <x v="1"/>
    <n v="100"/>
    <x v="2"/>
    <x v="42"/>
    <n v="1"/>
    <n v="4.257161"/>
    <n v="2.6431460000000002"/>
    <n v="47.456468999999998"/>
    <n v="1.1299159999999999"/>
    <s v="4"/>
    <s v="scale_mpi_epyc_job_12136.out "/>
    <s v="scale_mpi_epyc_epyc004_2023-06-13_06-06-32.csv "/>
    <s v="e1 1000 100 1 1 43"/>
    <e v="#N/A"/>
    <e v="#N/A"/>
    <e v="#N/A"/>
    <e v="#N/A"/>
    <x v="1"/>
  </r>
  <r>
    <x v="1"/>
    <x v="1"/>
    <n v="100"/>
    <x v="2"/>
    <x v="43"/>
    <n v="1"/>
    <n v="4.8891669999999996"/>
    <n v="3.3443679999999998"/>
    <n v="70.234545999999995"/>
    <n v="1.633362"/>
    <s v="4"/>
    <s v="scale_mpi_epyc_job_12136.out "/>
    <s v="scale_mpi_epyc_epyc004_2023-06-13_06-06-32.csv "/>
    <s v="e1 1000 100 1 1 44"/>
    <e v="#N/A"/>
    <e v="#N/A"/>
    <e v="#N/A"/>
    <e v="#N/A"/>
    <x v="1"/>
  </r>
  <r>
    <x v="1"/>
    <x v="1"/>
    <n v="100"/>
    <x v="2"/>
    <x v="44"/>
    <n v="1"/>
    <n v="4.3649800000000001"/>
    <n v="2.6104829999999999"/>
    <n v="43.940489999999997"/>
    <n v="0.99864699999999995"/>
    <s v="4"/>
    <s v="scale_mpi_epyc_job_12136.out "/>
    <s v="scale_mpi_epyc_epyc004_2023-06-13_06-06-32.csv "/>
    <s v="e1 1000 100 1 1 45"/>
    <e v="#N/A"/>
    <e v="#N/A"/>
    <e v="#N/A"/>
    <e v="#N/A"/>
    <x v="1"/>
  </r>
  <r>
    <x v="1"/>
    <x v="1"/>
    <n v="100"/>
    <x v="2"/>
    <x v="45"/>
    <n v="1"/>
    <n v="4.3976689999999996"/>
    <n v="2.7520959999999999"/>
    <n v="49.355663"/>
    <n v="1.0967929999999999"/>
    <s v="4"/>
    <s v="scale_mpi_epyc_job_12136.out "/>
    <s v="scale_mpi_epyc_epyc004_2023-06-13_06-06-32.csv "/>
    <s v="e1 1000 100 1 1 46"/>
    <e v="#N/A"/>
    <e v="#N/A"/>
    <e v="#N/A"/>
    <e v="#N/A"/>
    <x v="1"/>
  </r>
  <r>
    <x v="1"/>
    <x v="1"/>
    <n v="100"/>
    <x v="2"/>
    <x v="46"/>
    <n v="1"/>
    <n v="4.2542910000000003"/>
    <n v="2.526008"/>
    <n v="46.421700999999999"/>
    <n v="1.0091669999999999"/>
    <s v="4"/>
    <s v="scale_mpi_epyc_job_12136.out "/>
    <s v="scale_mpi_epyc_epyc004_2023-06-13_06-06-32.csv "/>
    <s v="e1 1000 100 1 1 47"/>
    <e v="#N/A"/>
    <e v="#N/A"/>
    <e v="#N/A"/>
    <e v="#N/A"/>
    <x v="1"/>
  </r>
  <r>
    <x v="1"/>
    <x v="1"/>
    <n v="100"/>
    <x v="2"/>
    <x v="47"/>
    <n v="1"/>
    <n v="4.8459510000000003"/>
    <n v="2.9464229999999998"/>
    <n v="53.011333"/>
    <n v="1.127901"/>
    <s v="4"/>
    <s v="scale_mpi_epyc_job_12136.out "/>
    <s v="scale_mpi_epyc_epyc004_2023-06-13_06-06-32.csv "/>
    <s v="e1 1000 100 1 1 48"/>
    <e v="#N/A"/>
    <e v="#N/A"/>
    <e v="#N/A"/>
    <e v="#N/A"/>
    <x v="1"/>
  </r>
  <r>
    <x v="1"/>
    <x v="1"/>
    <n v="100"/>
    <x v="2"/>
    <x v="48"/>
    <n v="1"/>
    <n v="4.5005870000000003"/>
    <n v="2.8732869999999999"/>
    <n v="57.912491000000003"/>
    <n v="1.20651"/>
    <s v="4"/>
    <s v="scale_mpi_epyc_job_12136.out "/>
    <s v="scale_mpi_epyc_epyc004_2023-06-13_06-06-32.csv "/>
    <s v="e1 1000 100 1 1 49"/>
    <e v="#N/A"/>
    <e v="#N/A"/>
    <e v="#N/A"/>
    <e v="#N/A"/>
    <x v="1"/>
  </r>
  <r>
    <x v="1"/>
    <x v="1"/>
    <n v="100"/>
    <x v="2"/>
    <x v="49"/>
    <n v="1"/>
    <n v="6.2643909999999998"/>
    <n v="4.2409319999999999"/>
    <n v="125.415115"/>
    <n v="2.5594920000000001"/>
    <s v="4"/>
    <s v="scale_mpi_epyc_job_12136.out "/>
    <s v="scale_mpi_epyc_epyc004_2023-06-13_06-06-32.csv "/>
    <s v="e1 1000 100 1 1 50"/>
    <e v="#N/A"/>
    <e v="#N/A"/>
    <e v="#N/A"/>
    <e v="#N/A"/>
    <x v="1"/>
  </r>
  <r>
    <x v="1"/>
    <x v="1"/>
    <n v="100"/>
    <x v="2"/>
    <x v="50"/>
    <n v="1"/>
    <n v="5.0689510000000002"/>
    <n v="3.0920730000000001"/>
    <n v="55.471290000000003"/>
    <n v="1.109426"/>
    <s v="4"/>
    <s v="scale_mpi_epyc_job_12136.out "/>
    <s v="scale_mpi_epyc_epyc004_2023-06-13_06-06-32.csv "/>
    <s v="e1 1000 100 1 1 51"/>
    <e v="#N/A"/>
    <e v="#N/A"/>
    <e v="#N/A"/>
    <e v="#N/A"/>
    <x v="1"/>
  </r>
  <r>
    <x v="1"/>
    <x v="1"/>
    <n v="100"/>
    <x v="2"/>
    <x v="51"/>
    <n v="1"/>
    <n v="4.8149949999999997"/>
    <n v="3.1467839999999998"/>
    <n v="66.276444999999995"/>
    <n v="1.2995380000000001"/>
    <s v="4"/>
    <s v="scale_mpi_epyc_job_12136.out "/>
    <s v="scale_mpi_epyc_epyc004_2023-06-13_06-06-32.csv "/>
    <s v="e1 1000 100 1 1 52"/>
    <e v="#N/A"/>
    <e v="#N/A"/>
    <e v="#N/A"/>
    <e v="#N/A"/>
    <x v="1"/>
  </r>
  <r>
    <x v="1"/>
    <x v="1"/>
    <n v="100"/>
    <x v="2"/>
    <x v="52"/>
    <n v="1"/>
    <n v="5.312538"/>
    <n v="3.6296759999999999"/>
    <n v="92.189629999999994"/>
    <n v="1.772877"/>
    <s v="4"/>
    <s v="scale_mpi_epyc_job_12136.out "/>
    <s v="scale_mpi_epyc_epyc004_2023-06-13_06-06-32.csv "/>
    <s v="e1 1000 100 1 1 53"/>
    <e v="#N/A"/>
    <e v="#N/A"/>
    <e v="#N/A"/>
    <e v="#N/A"/>
    <x v="1"/>
  </r>
  <r>
    <x v="1"/>
    <x v="1"/>
    <n v="100"/>
    <x v="2"/>
    <x v="53"/>
    <n v="1"/>
    <n v="4.7756299999999996"/>
    <n v="3.0577860000000001"/>
    <n v="71.375180999999998"/>
    <n v="1.3467020000000001"/>
    <s v="4"/>
    <s v="scale_mpi_epyc_job_12136.out "/>
    <s v="scale_mpi_epyc_epyc004_2023-06-13_06-06-32.csv "/>
    <s v="e1 1000 100 1 1 54"/>
    <e v="#N/A"/>
    <e v="#N/A"/>
    <e v="#N/A"/>
    <e v="#N/A"/>
    <x v="1"/>
  </r>
  <r>
    <x v="1"/>
    <x v="1"/>
    <n v="100"/>
    <x v="2"/>
    <x v="54"/>
    <n v="1"/>
    <n v="4.8327840000000002"/>
    <n v="3.042745"/>
    <n v="68.183772000000005"/>
    <n v="1.262662"/>
    <s v="4"/>
    <s v="scale_mpi_epyc_job_12136.out "/>
    <s v="scale_mpi_epyc_epyc004_2023-06-13_06-06-32.csv "/>
    <s v="e1 1000 100 1 1 55"/>
    <e v="#N/A"/>
    <e v="#N/A"/>
    <e v="#N/A"/>
    <e v="#N/A"/>
    <x v="1"/>
  </r>
  <r>
    <x v="1"/>
    <x v="1"/>
    <n v="100"/>
    <x v="2"/>
    <x v="55"/>
    <n v="1"/>
    <n v="5.8534350000000002"/>
    <n v="3.6478109999999999"/>
    <n v="87.457193000000004"/>
    <n v="1.590131"/>
    <s v="4"/>
    <s v="scale_mpi_epyc_job_12136.out "/>
    <s v="scale_mpi_epyc_epyc004_2023-06-13_06-06-32.csv "/>
    <s v="e1 1000 100 1 1 56"/>
    <e v="#N/A"/>
    <e v="#N/A"/>
    <e v="#N/A"/>
    <e v="#N/A"/>
    <x v="1"/>
  </r>
  <r>
    <x v="1"/>
    <x v="1"/>
    <n v="100"/>
    <x v="2"/>
    <x v="56"/>
    <n v="1"/>
    <n v="5.7876019999999997"/>
    <n v="4.0445219999999997"/>
    <n v="106.439324"/>
    <n v="1.9007019999999999"/>
    <s v="4"/>
    <s v="scale_mpi_epyc_job_12136.out "/>
    <s v="scale_mpi_epyc_epyc004_2023-06-13_06-06-32.csv "/>
    <s v="e1 1000 100 1 1 57"/>
    <e v="#N/A"/>
    <e v="#N/A"/>
    <e v="#N/A"/>
    <e v="#N/A"/>
    <x v="1"/>
  </r>
  <r>
    <x v="1"/>
    <x v="1"/>
    <n v="100"/>
    <x v="2"/>
    <x v="57"/>
    <n v="1"/>
    <n v="4.642836"/>
    <n v="3.2516790000000002"/>
    <n v="81.099315000000004"/>
    <n v="1.422795"/>
    <s v="4"/>
    <s v="scale_mpi_epyc_job_12136.out "/>
    <s v="scale_mpi_epyc_epyc004_2023-06-13_06-06-32.csv "/>
    <s v="e1 1000 100 1 1 58"/>
    <e v="#N/A"/>
    <e v="#N/A"/>
    <e v="#N/A"/>
    <e v="#N/A"/>
    <x v="1"/>
  </r>
  <r>
    <x v="1"/>
    <x v="1"/>
    <n v="100"/>
    <x v="2"/>
    <x v="58"/>
    <n v="1"/>
    <n v="4.7213260000000004"/>
    <n v="3.306997"/>
    <n v="89.790037999999996"/>
    <n v="1.5481039999999999"/>
    <s v="4"/>
    <s v="scale_mpi_epyc_job_12136.out "/>
    <s v="scale_mpi_epyc_epyc004_2023-06-13_06-06-32.csv "/>
    <s v="e1 1000 100 1 1 59"/>
    <e v="#N/A"/>
    <e v="#N/A"/>
    <e v="#N/A"/>
    <e v="#N/A"/>
    <x v="1"/>
  </r>
  <r>
    <x v="1"/>
    <x v="1"/>
    <n v="100"/>
    <x v="2"/>
    <x v="59"/>
    <n v="1"/>
    <n v="5.9967240000000004"/>
    <n v="4.4778710000000004"/>
    <n v="90.364742000000007"/>
    <n v="1.531606"/>
    <s v="4"/>
    <s v="scale_mpi_epyc_job_12136.out "/>
    <s v="scale_mpi_epyc_epyc004_2023-06-13_06-06-32.csv "/>
    <s v="e1 1000 100 1 1 60"/>
    <e v="#N/A"/>
    <e v="#N/A"/>
    <e v="#N/A"/>
    <e v="#N/A"/>
    <x v="1"/>
  </r>
  <r>
    <x v="1"/>
    <x v="1"/>
    <n v="100"/>
    <x v="2"/>
    <x v="60"/>
    <n v="1"/>
    <n v="4.9926240000000002"/>
    <n v="3.5257160000000001"/>
    <n v="93.923060000000007"/>
    <n v="1.5653840000000001"/>
    <s v="4"/>
    <s v="scale_mpi_epyc_job_12136.out "/>
    <s v="scale_mpi_epyc_epyc004_2023-06-13_06-06-32.csv "/>
    <s v="e1 1000 100 1 1 61"/>
    <e v="#N/A"/>
    <e v="#N/A"/>
    <e v="#N/A"/>
    <e v="#N/A"/>
    <x v="1"/>
  </r>
  <r>
    <x v="1"/>
    <x v="1"/>
    <n v="100"/>
    <x v="2"/>
    <x v="61"/>
    <n v="1"/>
    <n v="6.4155519999999999"/>
    <n v="4.9936429999999996"/>
    <n v="121.55462199999999"/>
    <n v="1.992699"/>
    <s v="4"/>
    <s v="scale_mpi_epyc_job_12136.out "/>
    <s v="scale_mpi_epyc_epyc004_2023-06-13_06-06-32.csv "/>
    <s v="e1 1000 100 1 1 62"/>
    <e v="#N/A"/>
    <e v="#N/A"/>
    <e v="#N/A"/>
    <e v="#N/A"/>
    <x v="1"/>
  </r>
  <r>
    <x v="1"/>
    <x v="1"/>
    <n v="100"/>
    <x v="2"/>
    <x v="62"/>
    <n v="1"/>
    <n v="5.0979070000000002"/>
    <n v="3.6251709999999999"/>
    <n v="98.252168999999995"/>
    <n v="1.5847119999999999"/>
    <s v="4"/>
    <s v="scale_mpi_epyc_job_12136.out "/>
    <s v="scale_mpi_epyc_epyc004_2023-06-13_06-06-32.csv "/>
    <s v="e1 1000 100 1 1 63"/>
    <e v="#N/A"/>
    <e v="#N/A"/>
    <e v="#N/A"/>
    <e v="#N/A"/>
    <x v="1"/>
  </r>
  <r>
    <x v="1"/>
    <x v="1"/>
    <n v="100"/>
    <x v="2"/>
    <x v="63"/>
    <n v="1"/>
    <n v="5.2540579999999997"/>
    <n v="3.6638609999999998"/>
    <n v="94.998746999999995"/>
    <n v="1.507917"/>
    <s v="4"/>
    <s v="scale_mpi_epyc_job_12136.out "/>
    <s v="scale_mpi_epyc_epyc004_2023-06-13_06-06-32.csv "/>
    <s v="e1 1000 100 1 1 64"/>
    <e v="#N/A"/>
    <e v="#N/A"/>
    <e v="#N/A"/>
    <e v="#N/A"/>
    <x v="1"/>
  </r>
  <r>
    <x v="1"/>
    <x v="2"/>
    <n v="100"/>
    <x v="2"/>
    <x v="0"/>
    <n v="1"/>
    <n v="1.145832"/>
    <n v="7.6041999999999998E-2"/>
    <n v="0"/>
    <n v="0"/>
    <s v="4"/>
    <s v="scale_mpi_epyc_job_12136.out "/>
    <s v="scale_mpi_epyc_epyc004_2023-06-13_06-06-32.csv "/>
    <s v="e1 100 100 1 1 1"/>
    <e v="#N/A"/>
    <e v="#N/A"/>
    <e v="#N/A"/>
    <e v="#N/A"/>
    <x v="1"/>
  </r>
  <r>
    <x v="1"/>
    <x v="2"/>
    <n v="100"/>
    <x v="2"/>
    <x v="1"/>
    <n v="1"/>
    <n v="1.1463639999999999"/>
    <n v="8.8005E-2"/>
    <n v="3.1639E-2"/>
    <n v="3.1639E-2"/>
    <s v="4"/>
    <s v="scale_mpi_epyc_job_12136.out "/>
    <s v="scale_mpi_epyc_epyc004_2023-06-13_06-06-32.csv "/>
    <s v="e1 100 100 1 1 2"/>
    <e v="#N/A"/>
    <e v="#N/A"/>
    <e v="#N/A"/>
    <e v="#N/A"/>
    <x v="1"/>
  </r>
  <r>
    <x v="1"/>
    <x v="2"/>
    <n v="100"/>
    <x v="2"/>
    <x v="2"/>
    <n v="1"/>
    <n v="1.246999"/>
    <n v="0.17504800000000001"/>
    <n v="0.162637"/>
    <n v="8.1319000000000002E-2"/>
    <s v="4"/>
    <s v="scale_mpi_epyc_job_12136.out "/>
    <s v="scale_mpi_epyc_epyc004_2023-06-13_06-06-32.csv "/>
    <s v="e1 100 100 1 1 3"/>
    <e v="#N/A"/>
    <e v="#N/A"/>
    <e v="#N/A"/>
    <e v="#N/A"/>
    <x v="1"/>
  </r>
  <r>
    <x v="1"/>
    <x v="2"/>
    <n v="100"/>
    <x v="2"/>
    <x v="3"/>
    <n v="1"/>
    <n v="1.2203599999999999"/>
    <n v="0.130916"/>
    <n v="0.17110700000000001"/>
    <n v="5.7036000000000003E-2"/>
    <s v="4"/>
    <s v="scale_mpi_epyc_job_12136.out "/>
    <s v="scale_mpi_epyc_epyc004_2023-06-13_06-06-32.csv "/>
    <s v="e1 100 100 1 1 4"/>
    <e v="#N/A"/>
    <e v="#N/A"/>
    <e v="#N/A"/>
    <e v="#N/A"/>
    <x v="1"/>
  </r>
  <r>
    <x v="1"/>
    <x v="2"/>
    <n v="100"/>
    <x v="2"/>
    <x v="4"/>
    <n v="1"/>
    <n v="1.301345"/>
    <n v="0.196635"/>
    <n v="0.37042399999999998"/>
    <n v="9.2605999999999994E-2"/>
    <s v="4"/>
    <s v="scale_mpi_epyc_job_12136.out "/>
    <s v="scale_mpi_epyc_epyc004_2023-06-13_06-06-32.csv "/>
    <s v="e1 100 100 1 1 5"/>
    <e v="#N/A"/>
    <e v="#N/A"/>
    <e v="#N/A"/>
    <e v="#N/A"/>
    <x v="1"/>
  </r>
  <r>
    <x v="1"/>
    <x v="2"/>
    <n v="100"/>
    <x v="2"/>
    <x v="5"/>
    <n v="1"/>
    <n v="1.3238049999999999"/>
    <n v="0.23028899999999999"/>
    <n v="0.52703199999999994"/>
    <n v="0.105406"/>
    <s v="4"/>
    <s v="scale_mpi_epyc_job_12136.out "/>
    <s v="scale_mpi_epyc_epyc004_2023-06-13_06-06-32.csv "/>
    <s v="e1 100 100 1 1 6"/>
    <e v="#N/A"/>
    <e v="#N/A"/>
    <e v="#N/A"/>
    <e v="#N/A"/>
    <x v="1"/>
  </r>
  <r>
    <x v="1"/>
    <x v="2"/>
    <n v="100"/>
    <x v="2"/>
    <x v="6"/>
    <n v="1"/>
    <n v="1.4558180000000001"/>
    <n v="0.30940099999999998"/>
    <n v="0.81752100000000005"/>
    <n v="0.13625399999999999"/>
    <s v="4"/>
    <s v="scale_mpi_epyc_job_12136.out "/>
    <s v="scale_mpi_epyc_epyc004_2023-06-13_06-06-32.csv "/>
    <s v="e1 100 100 1 1 7"/>
    <e v="#N/A"/>
    <e v="#N/A"/>
    <e v="#N/A"/>
    <e v="#N/A"/>
    <x v="1"/>
  </r>
  <r>
    <x v="1"/>
    <x v="2"/>
    <n v="100"/>
    <x v="2"/>
    <x v="7"/>
    <n v="1"/>
    <n v="1.5130980000000001"/>
    <n v="0.42300700000000002"/>
    <n v="0.92184299999999997"/>
    <n v="0.131692"/>
    <s v="4"/>
    <s v="scale_mpi_epyc_job_12136.out "/>
    <s v="scale_mpi_epyc_epyc004_2023-06-13_06-06-32.csv "/>
    <s v="e1 100 100 1 1 8"/>
    <e v="#N/A"/>
    <e v="#N/A"/>
    <e v="#N/A"/>
    <e v="#N/A"/>
    <x v="1"/>
  </r>
  <r>
    <x v="1"/>
    <x v="2"/>
    <n v="100"/>
    <x v="2"/>
    <x v="8"/>
    <n v="1"/>
    <n v="1.573882"/>
    <n v="0.47008499999999998"/>
    <n v="1.132145"/>
    <n v="0.141518"/>
    <s v="4"/>
    <s v="scale_mpi_epyc_job_12136.out "/>
    <s v="scale_mpi_epyc_epyc004_2023-06-13_06-06-32.csv "/>
    <s v="e1 100 100 1 1 9"/>
    <e v="#N/A"/>
    <e v="#N/A"/>
    <e v="#N/A"/>
    <e v="#N/A"/>
    <x v="1"/>
  </r>
  <r>
    <x v="1"/>
    <x v="2"/>
    <n v="100"/>
    <x v="2"/>
    <x v="9"/>
    <n v="1"/>
    <n v="1.5955360000000001"/>
    <n v="0.500467"/>
    <n v="1.8035350000000001"/>
    <n v="0.20039299999999999"/>
    <s v="4"/>
    <s v="scale_mpi_epyc_job_12136.out "/>
    <s v="scale_mpi_epyc_epyc004_2023-06-13_06-06-32.csv "/>
    <s v="e1 100 100 1 1 10"/>
    <e v="#N/A"/>
    <e v="#N/A"/>
    <e v="#N/A"/>
    <e v="#N/A"/>
    <x v="1"/>
  </r>
  <r>
    <x v="1"/>
    <x v="2"/>
    <n v="100"/>
    <x v="2"/>
    <x v="10"/>
    <n v="1"/>
    <n v="1.7402610000000001"/>
    <n v="0.61365899999999995"/>
    <n v="2.1856949999999999"/>
    <n v="0.21856900000000001"/>
    <s v="4"/>
    <s v="scale_mpi_epyc_job_12136.out "/>
    <s v="scale_mpi_epyc_epyc004_2023-06-13_06-06-32.csv "/>
    <s v="e1 100 100 1 1 11"/>
    <e v="#N/A"/>
    <e v="#N/A"/>
    <e v="#N/A"/>
    <e v="#N/A"/>
    <x v="1"/>
  </r>
  <r>
    <x v="1"/>
    <x v="2"/>
    <n v="100"/>
    <x v="2"/>
    <x v="11"/>
    <n v="1"/>
    <n v="1.6961440000000001"/>
    <n v="0.55691999999999997"/>
    <n v="2.4909629999999998"/>
    <n v="0.22645100000000001"/>
    <s v="4"/>
    <s v="scale_mpi_epyc_job_12136.out "/>
    <s v="scale_mpi_epyc_epyc004_2023-06-13_06-06-32.csv "/>
    <s v="e1 100 100 1 1 12"/>
    <e v="#N/A"/>
    <e v="#N/A"/>
    <e v="#N/A"/>
    <e v="#N/A"/>
    <x v="1"/>
  </r>
  <r>
    <x v="1"/>
    <x v="2"/>
    <n v="100"/>
    <x v="2"/>
    <x v="12"/>
    <n v="1"/>
    <n v="1.837137"/>
    <n v="0.669215"/>
    <n v="3.8678149999999998"/>
    <n v="0.32231799999999999"/>
    <s v="4"/>
    <s v="scale_mpi_epyc_job_12136.out "/>
    <s v="scale_mpi_epyc_epyc004_2023-06-13_06-06-32.csv "/>
    <s v="e1 100 100 1 1 13"/>
    <e v="#N/A"/>
    <e v="#N/A"/>
    <e v="#N/A"/>
    <e v="#N/A"/>
    <x v="1"/>
  </r>
  <r>
    <x v="1"/>
    <x v="2"/>
    <n v="100"/>
    <x v="2"/>
    <x v="13"/>
    <n v="1"/>
    <n v="1.885232"/>
    <n v="0.75503100000000001"/>
    <n v="4.4701779999999998"/>
    <n v="0.34386"/>
    <s v="4"/>
    <s v="scale_mpi_epyc_job_12136.out "/>
    <s v="scale_mpi_epyc_epyc004_2023-06-13_06-06-32.csv "/>
    <s v="e1 100 100 1 1 14"/>
    <e v="#N/A"/>
    <e v="#N/A"/>
    <e v="#N/A"/>
    <e v="#N/A"/>
    <x v="1"/>
  </r>
  <r>
    <x v="1"/>
    <x v="2"/>
    <n v="100"/>
    <x v="2"/>
    <x v="14"/>
    <n v="1"/>
    <n v="2.0417860000000001"/>
    <n v="0.79867999999999995"/>
    <n v="5.524108"/>
    <n v="0.39457900000000001"/>
    <s v="4"/>
    <s v="scale_mpi_epyc_job_12136.out "/>
    <s v="scale_mpi_epyc_epyc004_2023-06-13_06-06-32.csv "/>
    <s v="e1 100 100 1 1 15"/>
    <e v="#N/A"/>
    <e v="#N/A"/>
    <e v="#N/A"/>
    <e v="#N/A"/>
    <x v="1"/>
  </r>
  <r>
    <x v="1"/>
    <x v="2"/>
    <n v="100"/>
    <x v="2"/>
    <x v="15"/>
    <n v="1"/>
    <n v="2.2976230000000002"/>
    <n v="1.1192409999999999"/>
    <n v="6.1479249999999999"/>
    <n v="0.409862"/>
    <s v="4"/>
    <s v="scale_mpi_epyc_job_12136.out "/>
    <s v="scale_mpi_epyc_epyc004_2023-06-13_06-06-32.csv "/>
    <s v="e1 100 100 1 1 16"/>
    <e v="#N/A"/>
    <e v="#N/A"/>
    <e v="#N/A"/>
    <e v="#N/A"/>
    <x v="1"/>
  </r>
  <r>
    <x v="1"/>
    <x v="2"/>
    <n v="100"/>
    <x v="2"/>
    <x v="16"/>
    <n v="1"/>
    <n v="2.2087979999999998"/>
    <n v="1.0308850000000001"/>
    <n v="5.8689850000000003"/>
    <n v="0.36681200000000003"/>
    <s v="4"/>
    <s v="scale_mpi_epyc_job_12136.out "/>
    <s v="scale_mpi_epyc_epyc004_2023-06-13_06-06-32.csv "/>
    <s v="e1 100 100 1 1 17"/>
    <e v="#N/A"/>
    <e v="#N/A"/>
    <e v="#N/A"/>
    <e v="#N/A"/>
    <x v="1"/>
  </r>
  <r>
    <x v="1"/>
    <x v="2"/>
    <n v="100"/>
    <x v="2"/>
    <x v="17"/>
    <n v="1"/>
    <n v="2.1013109999999999"/>
    <n v="0.91755799999999998"/>
    <n v="7.6329479999999998"/>
    <n v="0.44899699999999998"/>
    <s v="4"/>
    <s v="scale_mpi_epyc_job_12136.out "/>
    <s v="scale_mpi_epyc_epyc004_2023-06-13_06-06-32.csv "/>
    <s v="e1 100 100 1 1 18"/>
    <e v="#N/A"/>
    <e v="#N/A"/>
    <e v="#N/A"/>
    <e v="#N/A"/>
    <x v="1"/>
  </r>
  <r>
    <x v="1"/>
    <x v="2"/>
    <n v="100"/>
    <x v="2"/>
    <x v="18"/>
    <n v="1"/>
    <n v="2.428588"/>
    <n v="1.244664"/>
    <n v="13.106695999999999"/>
    <n v="0.72814999999999996"/>
    <s v="4"/>
    <s v="scale_mpi_epyc_job_12136.out "/>
    <s v="scale_mpi_epyc_epyc004_2023-06-13_06-06-32.csv "/>
    <s v="e1 100 100 1 1 19"/>
    <e v="#N/A"/>
    <e v="#N/A"/>
    <e v="#N/A"/>
    <e v="#N/A"/>
    <x v="1"/>
  </r>
  <r>
    <x v="1"/>
    <x v="2"/>
    <n v="100"/>
    <x v="2"/>
    <x v="19"/>
    <n v="1"/>
    <n v="2.180075"/>
    <n v="0.98413899999999999"/>
    <n v="8.5071309999999993"/>
    <n v="0.44774399999999998"/>
    <s v="4"/>
    <s v="scale_mpi_epyc_job_12136.out "/>
    <s v="scale_mpi_epyc_epyc004_2023-06-13_06-06-32.csv "/>
    <s v="e1 100 100 1 1 20"/>
    <e v="#N/A"/>
    <e v="#N/A"/>
    <e v="#N/A"/>
    <e v="#N/A"/>
    <x v="1"/>
  </r>
  <r>
    <x v="1"/>
    <x v="2"/>
    <n v="100"/>
    <x v="2"/>
    <x v="20"/>
    <n v="1"/>
    <n v="2.8427829999999998"/>
    <n v="1.647691"/>
    <n v="17.575113000000002"/>
    <n v="0.87875599999999998"/>
    <s v="4"/>
    <s v="scale_mpi_epyc_job_12136.out "/>
    <s v="scale_mpi_epyc_epyc004_2023-06-13_06-06-32.csv "/>
    <s v="e1 100 100 1 1 21"/>
    <e v="#N/A"/>
    <e v="#N/A"/>
    <e v="#N/A"/>
    <e v="#N/A"/>
    <x v="1"/>
  </r>
  <r>
    <x v="1"/>
    <x v="2"/>
    <n v="100"/>
    <x v="2"/>
    <x v="21"/>
    <n v="1"/>
    <n v="2.535895"/>
    <n v="1.2959400000000001"/>
    <n v="10.862634"/>
    <n v="0.51726799999999995"/>
    <s v="4"/>
    <s v="scale_mpi_epyc_job_12136.out "/>
    <s v="scale_mpi_epyc_epyc004_2023-06-13_06-06-32.csv "/>
    <s v="e1 100 100 1 1 22"/>
    <e v="#N/A"/>
    <e v="#N/A"/>
    <e v="#N/A"/>
    <e v="#N/A"/>
    <x v="1"/>
  </r>
  <r>
    <x v="1"/>
    <x v="2"/>
    <n v="100"/>
    <x v="2"/>
    <x v="22"/>
    <n v="1"/>
    <n v="4.3638659999999998"/>
    <n v="3.1442420000000002"/>
    <n v="48.047213999999997"/>
    <n v="2.183964"/>
    <s v="4"/>
    <s v="scale_mpi_epyc_job_12136.out "/>
    <s v="scale_mpi_epyc_epyc004_2023-06-13_06-06-32.csv "/>
    <s v="e1 100 100 1 1 23"/>
    <e v="#N/A"/>
    <e v="#N/A"/>
    <e v="#N/A"/>
    <e v="#N/A"/>
    <x v="1"/>
  </r>
  <r>
    <x v="1"/>
    <x v="2"/>
    <n v="100"/>
    <x v="2"/>
    <x v="23"/>
    <n v="1"/>
    <n v="2.687538"/>
    <n v="1.465654"/>
    <n v="17.123570999999998"/>
    <n v="0.74450300000000003"/>
    <s v="4"/>
    <s v="scale_mpi_epyc_job_12136.out "/>
    <s v="scale_mpi_epyc_epyc004_2023-06-13_06-06-32.csv "/>
    <s v="e1 100 100 1 1 24"/>
    <e v="#N/A"/>
    <e v="#N/A"/>
    <e v="#N/A"/>
    <e v="#N/A"/>
    <x v="1"/>
  </r>
  <r>
    <x v="1"/>
    <x v="2"/>
    <n v="100"/>
    <x v="2"/>
    <x v="24"/>
    <n v="1"/>
    <n v="2.830838"/>
    <n v="1.581437"/>
    <n v="14.479501000000001"/>
    <n v="0.60331299999999999"/>
    <s v="4"/>
    <s v="scale_mpi_epyc_job_12136.out "/>
    <s v="scale_mpi_epyc_epyc004_2023-06-13_06-06-32.csv "/>
    <s v="e1 100 100 1 1 25"/>
    <e v="#N/A"/>
    <e v="#N/A"/>
    <e v="#N/A"/>
    <e v="#N/A"/>
    <x v="1"/>
  </r>
  <r>
    <x v="1"/>
    <x v="2"/>
    <n v="100"/>
    <x v="2"/>
    <x v="25"/>
    <n v="1"/>
    <n v="2.603475"/>
    <n v="1.3232619999999999"/>
    <n v="15.431901999999999"/>
    <n v="0.61727600000000005"/>
    <s v="4"/>
    <s v="scale_mpi_epyc_job_12136.out "/>
    <s v="scale_mpi_epyc_epyc004_2023-06-13_06-06-32.csv "/>
    <s v="e1 100 100 1 1 26"/>
    <e v="#N/A"/>
    <e v="#N/A"/>
    <e v="#N/A"/>
    <e v="#N/A"/>
    <x v="1"/>
  </r>
  <r>
    <x v="1"/>
    <x v="2"/>
    <n v="100"/>
    <x v="2"/>
    <x v="26"/>
    <n v="1"/>
    <n v="2.594903"/>
    <n v="1.3699479999999999"/>
    <n v="16.996258999999998"/>
    <n v="0.65370200000000001"/>
    <s v="4"/>
    <s v="scale_mpi_epyc_job_12136.out "/>
    <s v="scale_mpi_epyc_epyc004_2023-06-13_06-06-32.csv "/>
    <s v="e1 100 100 1 1 27"/>
    <e v="#N/A"/>
    <e v="#N/A"/>
    <e v="#N/A"/>
    <e v="#N/A"/>
    <x v="1"/>
  </r>
  <r>
    <x v="1"/>
    <x v="2"/>
    <n v="100"/>
    <x v="2"/>
    <x v="27"/>
    <n v="1"/>
    <n v="2.7526480000000002"/>
    <n v="1.455236"/>
    <n v="19.409421999999999"/>
    <n v="0.71886700000000003"/>
    <s v="4"/>
    <s v="scale_mpi_epyc_job_12136.out "/>
    <s v="scale_mpi_epyc_epyc004_2023-06-13_06-06-32.csv "/>
    <s v="e1 100 100 1 1 28"/>
    <e v="#N/A"/>
    <e v="#N/A"/>
    <e v="#N/A"/>
    <e v="#N/A"/>
    <x v="1"/>
  </r>
  <r>
    <x v="1"/>
    <x v="2"/>
    <n v="100"/>
    <x v="2"/>
    <x v="28"/>
    <n v="1"/>
    <n v="2.8267389999999999"/>
    <n v="1.516178"/>
    <n v="21.123895999999998"/>
    <n v="0.75442500000000001"/>
    <s v="4"/>
    <s v="scale_mpi_epyc_job_12136.out "/>
    <s v="scale_mpi_epyc_epyc004_2023-06-13_06-06-32.csv "/>
    <s v="e1 100 100 1 1 29"/>
    <e v="#N/A"/>
    <e v="#N/A"/>
    <e v="#N/A"/>
    <e v="#N/A"/>
    <x v="1"/>
  </r>
  <r>
    <x v="1"/>
    <x v="2"/>
    <n v="100"/>
    <x v="2"/>
    <x v="29"/>
    <n v="1"/>
    <n v="4.075361"/>
    <n v="2.7053410000000002"/>
    <n v="43.716233000000003"/>
    <n v="1.5074559999999999"/>
    <s v="4"/>
    <s v="scale_mpi_epyc_job_12136.out "/>
    <s v="scale_mpi_epyc_epyc004_2023-06-13_06-06-32.csv "/>
    <s v="e1 100 100 1 1 30"/>
    <e v="#N/A"/>
    <e v="#N/A"/>
    <e v="#N/A"/>
    <e v="#N/A"/>
    <x v="1"/>
  </r>
  <r>
    <x v="1"/>
    <x v="2"/>
    <n v="100"/>
    <x v="2"/>
    <x v="30"/>
    <n v="1"/>
    <n v="3.1244260000000001"/>
    <n v="1.7389509999999999"/>
    <n v="27.075541999999999"/>
    <n v="0.90251800000000004"/>
    <s v="4"/>
    <s v="scale_mpi_epyc_job_12136.out "/>
    <s v="scale_mpi_epyc_epyc004_2023-06-13_06-06-32.csv "/>
    <s v="e1 100 100 1 1 31"/>
    <e v="#N/A"/>
    <e v="#N/A"/>
    <e v="#N/A"/>
    <e v="#N/A"/>
    <x v="1"/>
  </r>
  <r>
    <x v="1"/>
    <x v="2"/>
    <n v="100"/>
    <x v="2"/>
    <x v="31"/>
    <n v="1"/>
    <n v="3.4105379999999998"/>
    <n v="2.109165"/>
    <n v="30.192747000000001"/>
    <n v="0.97396000000000005"/>
    <s v="4"/>
    <s v="scale_mpi_epyc_job_12136.out "/>
    <s v="scale_mpi_epyc_epyc004_2023-06-13_06-06-32.csv "/>
    <s v="e1 100 100 1 1 32"/>
    <e v="#N/A"/>
    <e v="#N/A"/>
    <e v="#N/A"/>
    <e v="#N/A"/>
    <x v="1"/>
  </r>
  <r>
    <x v="1"/>
    <x v="2"/>
    <n v="100"/>
    <x v="2"/>
    <x v="32"/>
    <n v="1"/>
    <n v="3.566147"/>
    <n v="2.1741419999999998"/>
    <n v="37.573144999999997"/>
    <n v="1.174161"/>
    <s v="4"/>
    <s v="scale_mpi_epyc_job_12136.out "/>
    <s v="scale_mpi_epyc_epyc004_2023-06-13_06-06-32.csv "/>
    <s v="e1 100 100 1 1 33"/>
    <e v="#N/A"/>
    <e v="#N/A"/>
    <e v="#N/A"/>
    <e v="#N/A"/>
    <x v="1"/>
  </r>
  <r>
    <x v="1"/>
    <x v="2"/>
    <n v="100"/>
    <x v="2"/>
    <x v="33"/>
    <n v="1"/>
    <n v="3.3241000000000001"/>
    <n v="1.9711860000000001"/>
    <n v="28.133288"/>
    <n v="0.85252399999999995"/>
    <s v="4"/>
    <s v="scale_mpi_epyc_job_12136.out "/>
    <s v="scale_mpi_epyc_epyc004_2023-06-13_06-06-32.csv "/>
    <s v="e1 100 100 1 1 34"/>
    <e v="#N/A"/>
    <e v="#N/A"/>
    <e v="#N/A"/>
    <e v="#N/A"/>
    <x v="1"/>
  </r>
  <r>
    <x v="1"/>
    <x v="2"/>
    <n v="100"/>
    <x v="2"/>
    <x v="34"/>
    <n v="1"/>
    <n v="3.3231380000000001"/>
    <n v="1.903481"/>
    <n v="33.333844999999997"/>
    <n v="0.98040700000000003"/>
    <s v="4"/>
    <s v="scale_mpi_epyc_job_12136.out "/>
    <s v="scale_mpi_epyc_epyc004_2023-06-13_06-06-32.csv "/>
    <s v="e1 100 100 1 1 35"/>
    <e v="#N/A"/>
    <e v="#N/A"/>
    <e v="#N/A"/>
    <e v="#N/A"/>
    <x v="1"/>
  </r>
  <r>
    <x v="1"/>
    <x v="2"/>
    <n v="100"/>
    <x v="2"/>
    <x v="35"/>
    <n v="1"/>
    <n v="3.5531730000000001"/>
    <n v="2.0969639999999998"/>
    <n v="38.087600000000002"/>
    <n v="1.088217"/>
    <s v="4"/>
    <s v="scale_mpi_epyc_job_12136.out "/>
    <s v="scale_mpi_epyc_epyc004_2023-06-13_06-06-32.csv "/>
    <s v="e1 100 100 1 1 36"/>
    <e v="#N/A"/>
    <e v="#N/A"/>
    <e v="#N/A"/>
    <e v="#N/A"/>
    <x v="1"/>
  </r>
  <r>
    <x v="1"/>
    <x v="2"/>
    <n v="100"/>
    <x v="2"/>
    <x v="36"/>
    <n v="1"/>
    <n v="3.4112399999999998"/>
    <n v="2.0364270000000002"/>
    <n v="38.186396999999999"/>
    <n v="1.0607329999999999"/>
    <s v="4"/>
    <s v="scale_mpi_epyc_job_12136.out "/>
    <s v="scale_mpi_epyc_epyc004_2023-06-13_06-06-32.csv "/>
    <s v="e1 100 100 1 1 37"/>
    <e v="#N/A"/>
    <e v="#N/A"/>
    <e v="#N/A"/>
    <e v="#N/A"/>
    <x v="1"/>
  </r>
  <r>
    <x v="1"/>
    <x v="2"/>
    <n v="100"/>
    <x v="2"/>
    <x v="37"/>
    <n v="1"/>
    <n v="3.3862009999999998"/>
    <n v="2.029407"/>
    <n v="33.980803000000002"/>
    <n v="0.91839999999999999"/>
    <s v="4"/>
    <s v="scale_mpi_epyc_job_12136.out "/>
    <s v="scale_mpi_epyc_epyc004_2023-06-13_06-06-32.csv "/>
    <s v="e1 100 100 1 1 38"/>
    <e v="#N/A"/>
    <e v="#N/A"/>
    <e v="#N/A"/>
    <e v="#N/A"/>
    <x v="1"/>
  </r>
  <r>
    <x v="1"/>
    <x v="2"/>
    <n v="100"/>
    <x v="2"/>
    <x v="38"/>
    <n v="1"/>
    <n v="3.8257210000000001"/>
    <n v="2.329688"/>
    <n v="41.534114000000002"/>
    <n v="1.0930029999999999"/>
    <s v="4"/>
    <s v="scale_mpi_epyc_job_12136.out "/>
    <s v="scale_mpi_epyc_epyc004_2023-06-13_06-06-32.csv "/>
    <s v="e1 100 100 1 1 39"/>
    <e v="#N/A"/>
    <e v="#N/A"/>
    <e v="#N/A"/>
    <e v="#N/A"/>
    <x v="1"/>
  </r>
  <r>
    <x v="1"/>
    <x v="2"/>
    <n v="100"/>
    <x v="2"/>
    <x v="39"/>
    <n v="1"/>
    <n v="4.0232789999999996"/>
    <n v="2.4408989999999999"/>
    <n v="44.907705"/>
    <n v="1.1514800000000001"/>
    <s v="4"/>
    <s v="scale_mpi_epyc_job_12136.out "/>
    <s v="scale_mpi_epyc_epyc004_2023-06-13_06-06-32.csv "/>
    <s v="e1 100 100 1 1 40"/>
    <e v="#N/A"/>
    <e v="#N/A"/>
    <e v="#N/A"/>
    <e v="#N/A"/>
    <x v="1"/>
  </r>
  <r>
    <x v="1"/>
    <x v="2"/>
    <n v="100"/>
    <x v="2"/>
    <x v="40"/>
    <n v="1"/>
    <n v="4.3210579999999998"/>
    <n v="2.7946200000000001"/>
    <n v="59.621482"/>
    <n v="1.490537"/>
    <s v="4"/>
    <s v="scale_mpi_epyc_job_12136.out "/>
    <s v="scale_mpi_epyc_epyc004_2023-06-13_06-06-32.csv "/>
    <s v="e1 100 100 1 1 41"/>
    <e v="#N/A"/>
    <e v="#N/A"/>
    <e v="#N/A"/>
    <e v="#N/A"/>
    <x v="1"/>
  </r>
  <r>
    <x v="1"/>
    <x v="2"/>
    <n v="100"/>
    <x v="2"/>
    <x v="41"/>
    <n v="1"/>
    <n v="3.9304549999999998"/>
    <n v="2.369005"/>
    <n v="50.011724000000001"/>
    <n v="1.2197979999999999"/>
    <s v="4"/>
    <s v="scale_mpi_epyc_job_12136.out "/>
    <s v="scale_mpi_epyc_epyc004_2023-06-13_06-06-32.csv "/>
    <s v="e1 100 100 1 1 42"/>
    <e v="#N/A"/>
    <e v="#N/A"/>
    <e v="#N/A"/>
    <e v="#N/A"/>
    <x v="1"/>
  </r>
  <r>
    <x v="1"/>
    <x v="2"/>
    <n v="100"/>
    <x v="2"/>
    <x v="42"/>
    <n v="1"/>
    <n v="3.7248670000000002"/>
    <n v="2.2961239999999998"/>
    <n v="48.576824000000002"/>
    <n v="1.1565909999999999"/>
    <s v="4"/>
    <s v="scale_mpi_epyc_job_12136.out "/>
    <s v="scale_mpi_epyc_epyc004_2023-06-13_06-06-32.csv "/>
    <s v="e1 100 100 1 1 43"/>
    <e v="#N/A"/>
    <e v="#N/A"/>
    <e v="#N/A"/>
    <e v="#N/A"/>
    <x v="1"/>
  </r>
  <r>
    <x v="1"/>
    <x v="2"/>
    <n v="100"/>
    <x v="2"/>
    <x v="43"/>
    <n v="1"/>
    <n v="4.4293760000000004"/>
    <n v="2.999746"/>
    <n v="49.586863999999998"/>
    <n v="1.1531830000000001"/>
    <s v="4"/>
    <s v="scale_mpi_epyc_job_12136.out "/>
    <s v="scale_mpi_epyc_epyc004_2023-06-13_06-06-32.csv "/>
    <s v="e1 100 100 1 1 44"/>
    <e v="#N/A"/>
    <e v="#N/A"/>
    <e v="#N/A"/>
    <e v="#N/A"/>
    <x v="1"/>
  </r>
  <r>
    <x v="1"/>
    <x v="2"/>
    <n v="100"/>
    <x v="2"/>
    <x v="44"/>
    <n v="1"/>
    <n v="4.2590279999999998"/>
    <n v="2.7801140000000002"/>
    <n v="66.406715000000005"/>
    <n v="1.509244"/>
    <s v="4"/>
    <s v="scale_mpi_epyc_job_12136.out "/>
    <s v="scale_mpi_epyc_epyc004_2023-06-13_06-06-32.csv "/>
    <s v="e1 100 100 1 1 45"/>
    <e v="#N/A"/>
    <e v="#N/A"/>
    <e v="#N/A"/>
    <e v="#N/A"/>
    <x v="1"/>
  </r>
  <r>
    <x v="1"/>
    <x v="2"/>
    <n v="100"/>
    <x v="2"/>
    <x v="45"/>
    <n v="1"/>
    <n v="4.1273109999999997"/>
    <n v="2.673352"/>
    <n v="56.573289000000003"/>
    <n v="1.2571840000000001"/>
    <s v="4"/>
    <s v="scale_mpi_epyc_job_12136.out "/>
    <s v="scale_mpi_epyc_epyc004_2023-06-13_06-06-32.csv "/>
    <s v="e1 100 100 1 1 46"/>
    <e v="#N/A"/>
    <e v="#N/A"/>
    <e v="#N/A"/>
    <e v="#N/A"/>
    <x v="1"/>
  </r>
  <r>
    <x v="1"/>
    <x v="2"/>
    <n v="100"/>
    <x v="2"/>
    <x v="46"/>
    <n v="1"/>
    <n v="4.4053300000000002"/>
    <n v="2.8746900000000002"/>
    <n v="56.531036"/>
    <n v="1.228936"/>
    <s v="4"/>
    <s v="scale_mpi_epyc_job_12136.out "/>
    <s v="scale_mpi_epyc_epyc004_2023-06-13_06-06-32.csv "/>
    <s v="e1 100 100 1 1 47"/>
    <e v="#N/A"/>
    <e v="#N/A"/>
    <e v="#N/A"/>
    <e v="#N/A"/>
    <x v="1"/>
  </r>
  <r>
    <x v="1"/>
    <x v="2"/>
    <n v="100"/>
    <x v="2"/>
    <x v="47"/>
    <n v="1"/>
    <n v="4.3538810000000003"/>
    <n v="2.8094779999999999"/>
    <n v="63.597977999999998"/>
    <n v="1.353148"/>
    <s v="4"/>
    <s v="scale_mpi_epyc_job_12136.out "/>
    <s v="scale_mpi_epyc_epyc004_2023-06-13_06-06-32.csv "/>
    <s v="e1 100 100 1 1 48"/>
    <e v="#N/A"/>
    <e v="#N/A"/>
    <e v="#N/A"/>
    <e v="#N/A"/>
    <x v="1"/>
  </r>
  <r>
    <x v="1"/>
    <x v="2"/>
    <n v="100"/>
    <x v="2"/>
    <x v="48"/>
    <n v="1"/>
    <n v="4.4231360000000004"/>
    <n v="2.915937"/>
    <n v="71.305605999999997"/>
    <n v="1.485533"/>
    <s v="4"/>
    <s v="scale_mpi_epyc_job_12136.out "/>
    <s v="scale_mpi_epyc_epyc004_2023-06-13_06-06-32.csv "/>
    <s v="e1 100 100 1 1 49"/>
    <e v="#N/A"/>
    <e v="#N/A"/>
    <e v="#N/A"/>
    <e v="#N/A"/>
    <x v="1"/>
  </r>
  <r>
    <x v="1"/>
    <x v="2"/>
    <n v="100"/>
    <x v="2"/>
    <x v="49"/>
    <n v="1"/>
    <n v="5.8301780000000001"/>
    <n v="4.1667459999999998"/>
    <n v="127.080983"/>
    <n v="2.5934889999999999"/>
    <s v="4"/>
    <s v="scale_mpi_epyc_job_12136.out "/>
    <s v="scale_mpi_epyc_epyc004_2023-06-13_06-06-32.csv "/>
    <s v="e1 100 100 1 1 50"/>
    <e v="#N/A"/>
    <e v="#N/A"/>
    <e v="#N/A"/>
    <e v="#N/A"/>
    <x v="1"/>
  </r>
  <r>
    <x v="1"/>
    <x v="2"/>
    <n v="100"/>
    <x v="2"/>
    <x v="50"/>
    <n v="1"/>
    <n v="5.2212880000000004"/>
    <n v="3.4478710000000001"/>
    <n v="72.252960000000002"/>
    <n v="1.4450590000000001"/>
    <s v="4"/>
    <s v="scale_mpi_epyc_job_12136.out "/>
    <s v="scale_mpi_epyc_epyc004_2023-06-13_06-06-32.csv "/>
    <s v="e1 100 100 1 1 51"/>
    <e v="#N/A"/>
    <e v="#N/A"/>
    <e v="#N/A"/>
    <e v="#N/A"/>
    <x v="1"/>
  </r>
  <r>
    <x v="1"/>
    <x v="2"/>
    <n v="100"/>
    <x v="2"/>
    <x v="51"/>
    <n v="1"/>
    <n v="4.9671799999999999"/>
    <n v="3.307423"/>
    <n v="103.976574"/>
    <n v="2.0387559999999998"/>
    <s v="4"/>
    <s v="scale_mpi_epyc_job_12136.out "/>
    <s v="scale_mpi_epyc_epyc004_2023-06-13_06-06-32.csv "/>
    <s v="e1 100 100 1 1 52"/>
    <e v="#N/A"/>
    <e v="#N/A"/>
    <e v="#N/A"/>
    <e v="#N/A"/>
    <x v="1"/>
  </r>
  <r>
    <x v="1"/>
    <x v="2"/>
    <n v="100"/>
    <x v="2"/>
    <x v="52"/>
    <n v="1"/>
    <n v="5.0731989999999998"/>
    <n v="3.2261690000000001"/>
    <n v="78.653243000000003"/>
    <n v="1.512562"/>
    <s v="4"/>
    <s v="scale_mpi_epyc_job_12136.out "/>
    <s v="scale_mpi_epyc_epyc004_2023-06-13_06-06-32.csv "/>
    <s v="e1 100 100 1 1 53"/>
    <e v="#N/A"/>
    <e v="#N/A"/>
    <e v="#N/A"/>
    <e v="#N/A"/>
    <x v="1"/>
  </r>
  <r>
    <x v="1"/>
    <x v="2"/>
    <n v="100"/>
    <x v="2"/>
    <x v="53"/>
    <n v="1"/>
    <n v="5.0117060000000002"/>
    <n v="3.153219"/>
    <n v="89.454408000000001"/>
    <n v="1.687819"/>
    <s v="4"/>
    <s v="scale_mpi_epyc_job_12136.out "/>
    <s v="scale_mpi_epyc_epyc004_2023-06-13_06-06-32.csv "/>
    <s v="e1 100 100 1 1 54"/>
    <e v="#N/A"/>
    <e v="#N/A"/>
    <e v="#N/A"/>
    <e v="#N/A"/>
    <x v="1"/>
  </r>
  <r>
    <x v="1"/>
    <x v="2"/>
    <n v="100"/>
    <x v="2"/>
    <x v="54"/>
    <n v="1"/>
    <n v="5.467943"/>
    <n v="3.5850909999999998"/>
    <n v="86.993167999999997"/>
    <n v="1.6109849999999999"/>
    <s v="4"/>
    <s v="scale_mpi_epyc_job_12136.out "/>
    <s v="scale_mpi_epyc_epyc004_2023-06-13_06-06-32.csv "/>
    <s v="e1 100 100 1 1 55"/>
    <e v="#N/A"/>
    <e v="#N/A"/>
    <e v="#N/A"/>
    <e v="#N/A"/>
    <x v="1"/>
  </r>
  <r>
    <x v="1"/>
    <x v="2"/>
    <n v="100"/>
    <x v="2"/>
    <x v="55"/>
    <n v="1"/>
    <n v="5.8989250000000002"/>
    <n v="4.029318"/>
    <n v="114.17108899999999"/>
    <n v="2.0758380000000001"/>
    <s v="4"/>
    <s v="scale_mpi_epyc_job_12136.out "/>
    <s v="scale_mpi_epyc_epyc004_2023-06-13_06-06-32.csv "/>
    <s v="e1 100 100 1 1 56"/>
    <e v="#N/A"/>
    <e v="#N/A"/>
    <e v="#N/A"/>
    <e v="#N/A"/>
    <x v="1"/>
  </r>
  <r>
    <x v="1"/>
    <x v="2"/>
    <n v="100"/>
    <x v="2"/>
    <x v="56"/>
    <n v="1"/>
    <n v="5.3145239999999996"/>
    <n v="3.4769600000000001"/>
    <n v="105.61823"/>
    <n v="1.8860399999999999"/>
    <s v="4"/>
    <s v="scale_mpi_epyc_job_12136.out "/>
    <s v="scale_mpi_epyc_epyc004_2023-06-13_06-06-32.csv "/>
    <s v="e1 100 100 1 1 57"/>
    <e v="#N/A"/>
    <e v="#N/A"/>
    <e v="#N/A"/>
    <e v="#N/A"/>
    <x v="1"/>
  </r>
  <r>
    <x v="1"/>
    <x v="2"/>
    <n v="100"/>
    <x v="2"/>
    <x v="57"/>
    <n v="1"/>
    <n v="4.9244260000000004"/>
    <n v="3.6330330000000002"/>
    <n v="99.761951999999994"/>
    <n v="1.75021"/>
    <s v="4"/>
    <s v="scale_mpi_epyc_job_12136.out "/>
    <s v="scale_mpi_epyc_epyc004_2023-06-13_06-06-32.csv "/>
    <s v="e1 100 100 1 1 58"/>
    <e v="#N/A"/>
    <e v="#N/A"/>
    <e v="#N/A"/>
    <e v="#N/A"/>
    <x v="1"/>
  </r>
  <r>
    <x v="1"/>
    <x v="2"/>
    <n v="100"/>
    <x v="2"/>
    <x v="58"/>
    <n v="1"/>
    <n v="5.5359639999999999"/>
    <n v="4.1713979999999999"/>
    <n v="137.396152"/>
    <n v="2.3688989999999999"/>
    <s v="4"/>
    <s v="scale_mpi_epyc_job_12136.out "/>
    <s v="scale_mpi_epyc_epyc004_2023-06-13_06-06-32.csv "/>
    <s v="e1 100 100 1 1 59"/>
    <e v="#N/A"/>
    <e v="#N/A"/>
    <e v="#N/A"/>
    <e v="#N/A"/>
    <x v="1"/>
  </r>
  <r>
    <x v="1"/>
    <x v="2"/>
    <n v="100"/>
    <x v="2"/>
    <x v="59"/>
    <n v="1"/>
    <n v="5.0459180000000003"/>
    <n v="3.7109770000000002"/>
    <n v="115.038462"/>
    <n v="1.9498040000000001"/>
    <s v="4"/>
    <s v="scale_mpi_epyc_job_12136.out "/>
    <s v="scale_mpi_epyc_epyc004_2023-06-13_06-06-32.csv "/>
    <s v="e1 100 100 1 1 60"/>
    <e v="#N/A"/>
    <e v="#N/A"/>
    <e v="#N/A"/>
    <e v="#N/A"/>
    <x v="1"/>
  </r>
  <r>
    <x v="1"/>
    <x v="2"/>
    <n v="100"/>
    <x v="2"/>
    <x v="60"/>
    <n v="1"/>
    <n v="5.7392219999999998"/>
    <n v="4.4011339999999999"/>
    <n v="162.33114499999999"/>
    <n v="2.7055189999999998"/>
    <s v="4"/>
    <s v="scale_mpi_epyc_job_12136.out "/>
    <s v="scale_mpi_epyc_epyc004_2023-06-13_06-06-32.csv "/>
    <s v="e1 100 100 1 1 61"/>
    <e v="#N/A"/>
    <e v="#N/A"/>
    <e v="#N/A"/>
    <e v="#N/A"/>
    <x v="1"/>
  </r>
  <r>
    <x v="1"/>
    <x v="2"/>
    <n v="100"/>
    <x v="2"/>
    <x v="61"/>
    <n v="1"/>
    <n v="5.9649470000000004"/>
    <n v="4.6796600000000002"/>
    <n v="118.589865"/>
    <n v="1.944096"/>
    <s v="4"/>
    <s v="scale_mpi_epyc_job_12136.out "/>
    <s v="scale_mpi_epyc_epyc004_2023-06-13_06-06-32.csv "/>
    <s v="e1 100 100 1 1 62"/>
    <e v="#N/A"/>
    <e v="#N/A"/>
    <e v="#N/A"/>
    <e v="#N/A"/>
    <x v="1"/>
  </r>
  <r>
    <x v="1"/>
    <x v="2"/>
    <n v="100"/>
    <x v="2"/>
    <x v="62"/>
    <n v="1"/>
    <n v="5.848363"/>
    <n v="4.5314220000000001"/>
    <n v="136.588504"/>
    <n v="2.2030400000000001"/>
    <s v="4"/>
    <s v="scale_mpi_epyc_job_12136.out "/>
    <s v="scale_mpi_epyc_epyc004_2023-06-13_06-06-32.csv "/>
    <s v="e1 100 100 1 1 63"/>
    <e v="#N/A"/>
    <e v="#N/A"/>
    <e v="#N/A"/>
    <e v="#N/A"/>
    <x v="1"/>
  </r>
  <r>
    <x v="1"/>
    <x v="2"/>
    <n v="100"/>
    <x v="2"/>
    <x v="63"/>
    <n v="1"/>
    <n v="5.849132"/>
    <n v="4.4763830000000002"/>
    <n v="145.85364999999999"/>
    <n v="2.315137"/>
    <s v="4"/>
    <s v="scale_mpi_epyc_job_12136.out "/>
    <s v="scale_mpi_epyc_epyc004_2023-06-13_06-06-32.csv "/>
    <s v="e1 100 100 1 1 64"/>
    <e v="#N/A"/>
    <e v="#N/A"/>
    <e v="#N/A"/>
    <e v="#N/A"/>
    <x v="1"/>
  </r>
  <r>
    <x v="1"/>
    <x v="0"/>
    <n v="100"/>
    <x v="2"/>
    <x v="0"/>
    <n v="1"/>
    <n v="191.59657799999999"/>
    <n v="5.3227270000000004"/>
    <n v="0"/>
    <n v="0"/>
    <s v="4"/>
    <s v="scale_mpi_epyc_job_12136.out "/>
    <s v="scale_mpi_epyc_epyc004_2023-06-13_06-06-32.csv "/>
    <s v="e1 10000 100 1 1 1"/>
    <n v="191.61015275"/>
    <n v="0.34678361170965738"/>
    <n v="190.91658552658069"/>
    <n v="192.30371997341931"/>
    <x v="2"/>
  </r>
  <r>
    <x v="1"/>
    <x v="0"/>
    <n v="100"/>
    <x v="2"/>
    <x v="1"/>
    <n v="1"/>
    <n v="111.5274"/>
    <n v="19.213259000000001"/>
    <n v="2.6262080000000001"/>
    <n v="2.6262080000000001"/>
    <s v="4"/>
    <s v="scale_mpi_epyc_job_12136.out "/>
    <s v="scale_mpi_epyc_epyc004_2023-06-13_06-06-32.csv "/>
    <s v="e1 10000 100 1 1 2"/>
    <n v="108.17825400000001"/>
    <n v="3.0043477383115333"/>
    <n v="102.16955852337695"/>
    <n v="114.18694947662307"/>
    <x v="2"/>
  </r>
  <r>
    <x v="1"/>
    <x v="0"/>
    <n v="100"/>
    <x v="2"/>
    <x v="2"/>
    <n v="1"/>
    <n v="74.246104000000003"/>
    <n v="13.090138"/>
    <n v="6.0713249999999999"/>
    <n v="3.0356619999999999"/>
    <s v="4"/>
    <s v="scale_mpi_epyc_job_12136.out "/>
    <s v="scale_mpi_epyc_epyc004_2023-06-13_06-06-32.csv "/>
    <s v="e1 10000 100 1 1 3"/>
    <n v="74.15145425"/>
    <n v="1.3285559050946167"/>
    <n v="71.494342439810765"/>
    <n v="76.808566060189236"/>
    <x v="2"/>
  </r>
  <r>
    <x v="1"/>
    <x v="0"/>
    <n v="100"/>
    <x v="2"/>
    <x v="3"/>
    <n v="1"/>
    <n v="59.942954"/>
    <n v="13.961665999999999"/>
    <n v="7.0072219999999996"/>
    <n v="2.3357410000000001"/>
    <s v="4"/>
    <s v="scale_mpi_epyc_job_12136.out "/>
    <s v="scale_mpi_epyc_epyc004_2023-06-13_06-06-32.csv "/>
    <s v="e1 10000 100 1 1 4"/>
    <n v="58.743132000000003"/>
    <n v="1.1372010812534341"/>
    <n v="56.468729837493136"/>
    <n v="61.01753416250687"/>
    <x v="2"/>
  </r>
  <r>
    <x v="1"/>
    <x v="0"/>
    <n v="100"/>
    <x v="2"/>
    <x v="4"/>
    <n v="1"/>
    <n v="51.200820999999998"/>
    <n v="14.247467"/>
    <n v="6.9222380000000001"/>
    <n v="1.730559"/>
    <s v="4"/>
    <s v="scale_mpi_epyc_job_12136.out "/>
    <s v="scale_mpi_epyc_epyc004_2023-06-13_06-06-32.csv "/>
    <s v="e1 10000 100 1 1 5"/>
    <n v="49.623637000000002"/>
    <n v="1.0482370855916103"/>
    <n v="47.527162828816785"/>
    <n v="51.72011117118322"/>
    <x v="2"/>
  </r>
  <r>
    <x v="1"/>
    <x v="0"/>
    <n v="100"/>
    <x v="2"/>
    <x v="5"/>
    <n v="1"/>
    <n v="43.628751000000001"/>
    <n v="12.777521"/>
    <n v="7.3280450000000004"/>
    <n v="1.4656089999999999"/>
    <s v="4"/>
    <s v="scale_mpi_epyc_job_12136.out "/>
    <s v="scale_mpi_epyc_epyc004_2023-06-13_06-06-32.csv "/>
    <s v="e1 10000 100 1 1 6"/>
    <n v="43.718955000000001"/>
    <n v="0.46942523400271569"/>
    <n v="42.780104531994567"/>
    <n v="44.657805468005435"/>
    <x v="2"/>
  </r>
  <r>
    <x v="1"/>
    <x v="0"/>
    <n v="100"/>
    <x v="2"/>
    <x v="6"/>
    <n v="1"/>
    <n v="39.101942999999999"/>
    <n v="12.567154"/>
    <n v="8.8845419999999997"/>
    <n v="1.4807570000000001"/>
    <s v="4"/>
    <s v="scale_mpi_epyc_job_12136.out "/>
    <s v="scale_mpi_epyc_epyc004_2023-06-13_06-06-32.csv "/>
    <s v="e1 10000 100 1 1 7"/>
    <n v="39.016997750000002"/>
    <n v="0.53956320153758797"/>
    <n v="37.937871346924823"/>
    <n v="40.096124153075181"/>
    <x v="2"/>
  </r>
  <r>
    <x v="1"/>
    <x v="0"/>
    <n v="100"/>
    <x v="2"/>
    <x v="7"/>
    <n v="1"/>
    <n v="35.025951999999997"/>
    <n v="11.712801000000001"/>
    <n v="9.4865650000000006"/>
    <n v="1.355224"/>
    <s v="4"/>
    <s v="scale_mpi_epyc_job_12136.out "/>
    <s v="scale_mpi_epyc_epyc004_2023-06-13_06-06-32.csv "/>
    <s v="e1 10000 100 1 1 8"/>
    <n v="35.114868250000001"/>
    <n v="0.60928293171004622"/>
    <n v="33.896302386579912"/>
    <n v="36.33343411342009"/>
    <x v="2"/>
  </r>
  <r>
    <x v="1"/>
    <x v="0"/>
    <n v="100"/>
    <x v="2"/>
    <x v="8"/>
    <n v="1"/>
    <n v="32.377204999999996"/>
    <n v="11.631103"/>
    <n v="9.6753529999999994"/>
    <n v="1.209419"/>
    <s v="4"/>
    <s v="scale_mpi_epyc_job_12136.out "/>
    <s v="scale_mpi_epyc_epyc004_2023-06-13_06-06-32.csv "/>
    <s v="e1 10000 100 1 1 9"/>
    <n v="32.775332750000004"/>
    <n v="0.77060485655354305"/>
    <n v="31.234123036892917"/>
    <n v="34.316542463107091"/>
    <x v="2"/>
  </r>
  <r>
    <x v="1"/>
    <x v="0"/>
    <n v="100"/>
    <x v="2"/>
    <x v="9"/>
    <n v="1"/>
    <n v="30.294167000000002"/>
    <n v="11.531974999999999"/>
    <n v="10.738844"/>
    <n v="1.1932050000000001"/>
    <s v="4"/>
    <s v="scale_mpi_epyc_job_12136.out "/>
    <s v="scale_mpi_epyc_epyc004_2023-06-13_06-06-32.csv "/>
    <s v="e1 10000 100 1 1 10"/>
    <n v="30.425636749999999"/>
    <n v="0.91178451179170594"/>
    <n v="28.602067726416585"/>
    <n v="32.249205773583412"/>
    <x v="2"/>
  </r>
  <r>
    <x v="1"/>
    <x v="0"/>
    <n v="100"/>
    <x v="2"/>
    <x v="10"/>
    <n v="1"/>
    <n v="29.922070999999999"/>
    <n v="12.551779"/>
    <n v="12.099254"/>
    <n v="1.2099249999999999"/>
    <s v="4"/>
    <s v="scale_mpi_epyc_job_12136.out "/>
    <s v="scale_mpi_epyc_epyc004_2023-06-13_06-06-32.csv "/>
    <s v="e1 10000 100 1 1 11"/>
    <n v="29.069019000000001"/>
    <n v="0.7667365046771567"/>
    <n v="27.535545990645687"/>
    <n v="30.602492009354314"/>
    <x v="2"/>
  </r>
  <r>
    <x v="1"/>
    <x v="0"/>
    <n v="100"/>
    <x v="2"/>
    <x v="11"/>
    <n v="1"/>
    <n v="28.471381999999998"/>
    <n v="12.640959000000001"/>
    <n v="13.154852999999999"/>
    <n v="1.1958960000000001"/>
    <s v="4"/>
    <s v="scale_mpi_epyc_job_12136.out "/>
    <s v="scale_mpi_epyc_epyc004_2023-06-13_06-06-32.csv "/>
    <s v="e1 10000 100 1 1 12"/>
    <n v="27.76046775"/>
    <n v="0.64720440892783548"/>
    <n v="26.466058932144328"/>
    <n v="29.054876567855672"/>
    <x v="2"/>
  </r>
  <r>
    <x v="1"/>
    <x v="0"/>
    <n v="100"/>
    <x v="2"/>
    <x v="12"/>
    <n v="1"/>
    <n v="28.231558"/>
    <n v="13.581616"/>
    <n v="21.565353000000002"/>
    <n v="1.797113"/>
    <s v="4"/>
    <s v="scale_mpi_epyc_job_12136.out "/>
    <s v="scale_mpi_epyc_epyc004_2023-06-13_06-06-32.csv "/>
    <s v="e1 10000 100 1 1 13"/>
    <n v="27.252474750000001"/>
    <n v="0.98052949961415636"/>
    <n v="25.291415750771687"/>
    <n v="29.213533749228315"/>
    <x v="2"/>
  </r>
  <r>
    <x v="1"/>
    <x v="0"/>
    <n v="100"/>
    <x v="2"/>
    <x v="13"/>
    <n v="1"/>
    <n v="26.965795"/>
    <n v="13.316795000000001"/>
    <n v="24.171482000000001"/>
    <n v="1.859345"/>
    <s v="4"/>
    <s v="scale_mpi_epyc_job_12136.out "/>
    <s v="scale_mpi_epyc_epyc004_2023-06-13_06-06-32.csv "/>
    <s v="e1 10000 100 1 1 14"/>
    <n v="26.059171749999997"/>
    <n v="0.90943019010801518"/>
    <n v="24.240311369783967"/>
    <n v="27.878032130216027"/>
    <x v="2"/>
  </r>
  <r>
    <x v="1"/>
    <x v="0"/>
    <n v="100"/>
    <x v="2"/>
    <x v="14"/>
    <n v="1"/>
    <n v="29.547464999999999"/>
    <n v="13.895173"/>
    <n v="35.500179000000003"/>
    <n v="2.5357270000000001"/>
    <s v="4"/>
    <s v="scale_mpi_epyc_job_12136.out "/>
    <s v="scale_mpi_epyc_epyc004_2023-06-13_06-06-32.csv "/>
    <s v="e1 10000 100 1 1 15"/>
    <n v="28.520024249999999"/>
    <n v="0.95108657335398328"/>
    <n v="26.617851103292033"/>
    <n v="30.422197396707965"/>
    <x v="2"/>
  </r>
  <r>
    <x v="1"/>
    <x v="0"/>
    <n v="100"/>
    <x v="2"/>
    <x v="15"/>
    <n v="1"/>
    <n v="31.325607999999999"/>
    <n v="13.225948000000001"/>
    <n v="24.030087999999999"/>
    <n v="1.602006"/>
    <s v="4"/>
    <s v="scale_mpi_epyc_job_12136.out "/>
    <s v="scale_mpi_epyc_epyc004_2023-06-13_06-06-32.csv "/>
    <s v="e1 10000 100 1 1 16"/>
    <n v="31.194058250000001"/>
    <n v="1.1959400415719685"/>
    <n v="28.802178166856063"/>
    <n v="33.585938333143936"/>
    <x v="2"/>
  </r>
  <r>
    <x v="1"/>
    <x v="0"/>
    <n v="100"/>
    <x v="2"/>
    <x v="16"/>
    <n v="1"/>
    <n v="31.006584"/>
    <n v="12.922666"/>
    <n v="26.157330999999999"/>
    <n v="1.634833"/>
    <s v="4"/>
    <s v="scale_mpi_epyc_job_12136.out "/>
    <s v="scale_mpi_epyc_epyc004_2023-06-13_06-06-32.csv "/>
    <s v="e1 10000 100 1 1 17"/>
    <n v="29.918827"/>
    <n v="0.81708959358654731"/>
    <n v="28.284647812826904"/>
    <n v="31.553006187173096"/>
    <x v="2"/>
  </r>
  <r>
    <x v="1"/>
    <x v="0"/>
    <n v="100"/>
    <x v="2"/>
    <x v="17"/>
    <n v="1"/>
    <n v="30.273852999999999"/>
    <n v="14.275093"/>
    <n v="31.99952"/>
    <n v="1.882325"/>
    <s v="4"/>
    <s v="scale_mpi_epyc_job_12136.out "/>
    <s v="scale_mpi_epyc_epyc004_2023-06-13_06-06-32.csv "/>
    <s v="e1 10000 100 1 1 18"/>
    <n v="30.10055925"/>
    <n v="0.46735051660310734"/>
    <n v="29.165858216793787"/>
    <n v="31.035260283206213"/>
    <x v="2"/>
  </r>
  <r>
    <x v="1"/>
    <x v="0"/>
    <n v="100"/>
    <x v="2"/>
    <x v="18"/>
    <n v="1"/>
    <n v="30.201105999999999"/>
    <n v="13.522321"/>
    <n v="38.488939999999999"/>
    <n v="2.138274"/>
    <s v="4"/>
    <s v="scale_mpi_epyc_job_12136.out "/>
    <s v="scale_mpi_epyc_epyc004_2023-06-13_06-06-32.csv "/>
    <s v="e1 10000 100 1 1 19"/>
    <n v="28.8901115"/>
    <n v="0.98282559066204478"/>
    <n v="26.924460318675909"/>
    <n v="30.855762681324091"/>
    <x v="2"/>
  </r>
  <r>
    <x v="1"/>
    <x v="0"/>
    <n v="100"/>
    <x v="2"/>
    <x v="19"/>
    <n v="1"/>
    <n v="28.407858999999998"/>
    <n v="14.347189999999999"/>
    <n v="53.000033999999999"/>
    <n v="2.7894749999999999"/>
    <s v="4"/>
    <s v="scale_mpi_epyc_job_12136.out "/>
    <s v="scale_mpi_epyc_epyc004_2023-06-13_06-06-32.csv "/>
    <s v="e1 10000 100 1 1 20"/>
    <n v="27.9756365"/>
    <n v="0.51008624807493697"/>
    <n v="26.955464003850125"/>
    <n v="28.995808996149876"/>
    <x v="2"/>
  </r>
  <r>
    <x v="1"/>
    <x v="0"/>
    <n v="100"/>
    <x v="2"/>
    <x v="20"/>
    <n v="1"/>
    <n v="28.476929999999999"/>
    <n v="13.975873"/>
    <n v="48.525868000000003"/>
    <n v="2.4262929999999998"/>
    <s v="4"/>
    <s v="scale_mpi_epyc_job_12136.out "/>
    <s v="scale_mpi_epyc_epyc004_2023-06-13_06-06-32.csv "/>
    <s v="e1 10000 100 1 1 21"/>
    <n v="27.516242999999999"/>
    <n v="1.381299760234751"/>
    <n v="24.753643479530496"/>
    <n v="30.278842520469503"/>
    <x v="2"/>
  </r>
  <r>
    <x v="1"/>
    <x v="0"/>
    <n v="100"/>
    <x v="2"/>
    <x v="21"/>
    <n v="1"/>
    <n v="27.333532000000002"/>
    <n v="13.977026"/>
    <n v="41.192926999999997"/>
    <n v="1.961568"/>
    <s v="4"/>
    <s v="scale_mpi_epyc_job_12136.out "/>
    <s v="scale_mpi_epyc_epyc004_2023-06-13_06-06-32.csv "/>
    <s v="e1 10000 100 1 1 22"/>
    <n v="27.037354750000002"/>
    <n v="0.76990045083052105"/>
    <n v="25.49755384833896"/>
    <n v="28.577155651661045"/>
    <x v="2"/>
  </r>
  <r>
    <x v="1"/>
    <x v="0"/>
    <n v="100"/>
    <x v="2"/>
    <x v="22"/>
    <n v="1"/>
    <n v="28.650030999999998"/>
    <n v="15.277464999999999"/>
    <n v="64.132193000000001"/>
    <n v="2.9150999999999998"/>
    <s v="4"/>
    <s v="scale_mpi_epyc_job_12136.out "/>
    <s v="scale_mpi_epyc_epyc004_2023-06-13_06-06-32.csv "/>
    <s v="e1 10000 100 1 1 23"/>
    <n v="26.803310500000002"/>
    <n v="1.0671222602673716"/>
    <n v="24.669065979465259"/>
    <n v="28.937555020534745"/>
    <x v="2"/>
  </r>
  <r>
    <x v="1"/>
    <x v="0"/>
    <n v="100"/>
    <x v="2"/>
    <x v="23"/>
    <n v="1"/>
    <n v="27.809788999999999"/>
    <n v="16.450682"/>
    <n v="92.856003000000001"/>
    <n v="4.0372180000000002"/>
    <s v="4"/>
    <s v="scale_mpi_epyc_job_12136.out "/>
    <s v="scale_mpi_epyc_epyc004_2023-06-13_06-06-32.csv "/>
    <s v="e1 10000 100 1 1 24"/>
    <n v="26.874958749999998"/>
    <n v="0.81581874831384471"/>
    <n v="25.243321253372308"/>
    <n v="28.506596246627687"/>
    <x v="2"/>
  </r>
  <r>
    <x v="1"/>
    <x v="0"/>
    <n v="100"/>
    <x v="2"/>
    <x v="24"/>
    <n v="1"/>
    <n v="27.383089999999999"/>
    <n v="15.982789"/>
    <n v="93.487129999999993"/>
    <n v="3.8952969999999998"/>
    <s v="4"/>
    <s v="scale_mpi_epyc_job_12136.out "/>
    <s v="scale_mpi_epyc_epyc004_2023-06-13_06-06-32.csv "/>
    <s v="e1 10000 100 1 1 25"/>
    <n v="26.522680250000001"/>
    <n v="0.62058464150517878"/>
    <n v="25.281510966989643"/>
    <n v="27.763849533010358"/>
    <x v="2"/>
  </r>
  <r>
    <x v="1"/>
    <x v="0"/>
    <n v="100"/>
    <x v="2"/>
    <x v="25"/>
    <n v="1"/>
    <n v="27.373370000000001"/>
    <n v="15.060809000000001"/>
    <n v="78.934950999999998"/>
    <n v="3.1573980000000001"/>
    <s v="4"/>
    <s v="scale_mpi_epyc_job_12136.out "/>
    <s v="scale_mpi_epyc_epyc004_2023-06-13_06-06-32.csv "/>
    <s v="e1 10000 100 1 1 26"/>
    <n v="26.037045249999998"/>
    <n v="0.80320427068322786"/>
    <n v="24.430636708633543"/>
    <n v="27.643453791366454"/>
    <x v="2"/>
  </r>
  <r>
    <x v="1"/>
    <x v="0"/>
    <n v="100"/>
    <x v="2"/>
    <x v="26"/>
    <n v="1"/>
    <n v="27.416642"/>
    <n v="15.430296"/>
    <n v="92.404156999999998"/>
    <n v="3.5540060000000002"/>
    <s v="4"/>
    <s v="scale_mpi_epyc_job_12136.out "/>
    <s v="scale_mpi_epyc_epyc004_2023-06-13_06-06-32.csv "/>
    <s v="e1 10000 100 1 1 27"/>
    <n v="27.381820749999999"/>
    <n v="0.57917101800828608"/>
    <n v="26.223478713983425"/>
    <n v="28.540162786016573"/>
    <x v="2"/>
  </r>
  <r>
    <x v="2"/>
    <x v="0"/>
    <n v="100"/>
    <x v="1"/>
    <x v="0"/>
    <n v="1"/>
    <n v="241.723781"/>
    <n v="0.192887"/>
    <n v="0"/>
    <n v="0"/>
    <s v="5"/>
    <s v="scale_mpi_epyc_job_12137.out "/>
    <s v="scale_mpi_epyc_epyc005_2023-06-13_06-06-43.csv "/>
    <s v="e0 10000 100 100000 1 1"/>
    <n v="241.723781"/>
    <n v="0"/>
    <n v="241.723781"/>
    <n v="241.723781"/>
    <x v="2"/>
  </r>
  <r>
    <x v="2"/>
    <x v="0"/>
    <n v="100"/>
    <x v="1"/>
    <x v="1"/>
    <n v="1"/>
    <n v="234.64200099999999"/>
    <n v="0.24825900000000001"/>
    <n v="0.14654400000000001"/>
    <n v="0.14654400000000001"/>
    <s v="5"/>
    <s v="scale_mpi_epyc_job_12137.out "/>
    <s v="scale_mpi_epyc_epyc005_2023-06-13_06-06-43.csv "/>
    <s v="e0 10000 100 100000 1 2"/>
    <n v="234.64200099999999"/>
    <n v="0"/>
    <n v="234.64200099999999"/>
    <n v="234.64200099999999"/>
    <x v="2"/>
  </r>
  <r>
    <x v="2"/>
    <x v="0"/>
    <n v="100"/>
    <x v="1"/>
    <x v="2"/>
    <n v="1"/>
    <n v="232.21644599999999"/>
    <n v="0.22819900000000001"/>
    <n v="0.24818499999999999"/>
    <n v="0.12409199999999999"/>
    <s v="5"/>
    <s v="scale_mpi_epyc_job_12137.out "/>
    <s v="scale_mpi_epyc_epyc005_2023-06-13_06-06-43.csv "/>
    <s v="e0 10000 100 100000 1 3"/>
    <n v="232.21644599999999"/>
    <n v="0"/>
    <n v="232.21644599999999"/>
    <n v="232.21644599999999"/>
    <x v="2"/>
  </r>
  <r>
    <x v="2"/>
    <x v="0"/>
    <n v="100"/>
    <x v="1"/>
    <x v="3"/>
    <n v="1"/>
    <n v="231.68977799999999"/>
    <n v="0.217389"/>
    <n v="0.312726"/>
    <n v="0.104242"/>
    <s v="5"/>
    <s v="scale_mpi_epyc_job_12137.out "/>
    <s v="scale_mpi_epyc_epyc005_2023-06-13_06-06-43.csv "/>
    <s v="e0 10000 100 100000 1 4"/>
    <n v="231.68977799999999"/>
    <n v="0"/>
    <n v="231.68977799999999"/>
    <n v="231.68977799999999"/>
    <x v="2"/>
  </r>
  <r>
    <x v="2"/>
    <x v="0"/>
    <n v="100"/>
    <x v="1"/>
    <x v="4"/>
    <n v="1"/>
    <n v="231.04873900000001"/>
    <n v="0.21768499999999999"/>
    <n v="0.406196"/>
    <n v="0.101549"/>
    <s v="5"/>
    <s v="scale_mpi_epyc_job_12137.out "/>
    <s v="scale_mpi_epyc_epyc005_2023-06-13_06-06-43.csv "/>
    <s v="e0 10000 100 100000 1 5"/>
    <n v="231.04873900000001"/>
    <n v="0"/>
    <n v="231.04873900000001"/>
    <n v="231.04873900000001"/>
    <x v="2"/>
  </r>
  <r>
    <x v="2"/>
    <x v="0"/>
    <n v="100"/>
    <x v="1"/>
    <x v="5"/>
    <n v="1"/>
    <n v="230.65029799999999"/>
    <n v="0.65206500000000001"/>
    <n v="2.659186"/>
    <n v="0.531837"/>
    <s v="5"/>
    <s v="scale_mpi_epyc_job_12137.out "/>
    <s v="scale_mpi_epyc_epyc005_2023-06-13_06-06-43.csv "/>
    <s v="e0 10000 100 100000 1 6"/>
    <n v="230.65029799999999"/>
    <n v="0"/>
    <n v="230.65029799999999"/>
    <n v="230.65029799999999"/>
    <x v="2"/>
  </r>
  <r>
    <x v="2"/>
    <x v="0"/>
    <n v="100"/>
    <x v="1"/>
    <x v="6"/>
    <n v="1"/>
    <n v="229.789647"/>
    <n v="0.37331300000000001"/>
    <n v="1.0412920000000001"/>
    <n v="0.17354900000000001"/>
    <s v="5"/>
    <s v="scale_mpi_epyc_job_12137.out "/>
    <s v="scale_mpi_epyc_epyc005_2023-06-13_06-06-43.csv "/>
    <s v="e0 10000 100 100000 1 7"/>
    <n v="229.789647"/>
    <n v="0"/>
    <n v="229.789647"/>
    <n v="229.789647"/>
    <x v="2"/>
  </r>
  <r>
    <x v="2"/>
    <x v="0"/>
    <n v="100"/>
    <x v="1"/>
    <x v="7"/>
    <n v="1"/>
    <n v="230.16135"/>
    <n v="0.24295600000000001"/>
    <n v="0.82356399999999996"/>
    <n v="0.11765200000000001"/>
    <s v="5"/>
    <s v="scale_mpi_epyc_job_12137.out "/>
    <s v="scale_mpi_epyc_epyc005_2023-06-13_06-06-43.csv "/>
    <s v="e0 10000 100 100000 1 8"/>
    <n v="230.16135"/>
    <n v="0"/>
    <n v="230.16135"/>
    <n v="230.16135"/>
    <x v="2"/>
  </r>
  <r>
    <x v="2"/>
    <x v="0"/>
    <n v="100"/>
    <x v="1"/>
    <x v="8"/>
    <n v="1"/>
    <n v="228.32250099999999"/>
    <n v="0.27236700000000003"/>
    <n v="1.2040329999999999"/>
    <n v="0.150504"/>
    <s v="5"/>
    <s v="scale_mpi_epyc_job_12137.out "/>
    <s v="scale_mpi_epyc_epyc005_2023-06-13_06-06-43.csv "/>
    <s v="e0 10000 100 100000 1 9"/>
    <n v="228.32250099999999"/>
    <n v="0"/>
    <n v="228.32250099999999"/>
    <n v="228.32250099999999"/>
    <x v="2"/>
  </r>
  <r>
    <x v="2"/>
    <x v="0"/>
    <n v="100"/>
    <x v="1"/>
    <x v="9"/>
    <n v="1"/>
    <n v="227.66931199999999"/>
    <n v="0.359518"/>
    <n v="1.461622"/>
    <n v="0.16240199999999999"/>
    <s v="5"/>
    <s v="scale_mpi_epyc_job_12137.out "/>
    <s v="scale_mpi_epyc_epyc005_2023-06-13_06-06-43.csv "/>
    <s v="e0 10000 100 100000 1 10"/>
    <n v="227.66931199999999"/>
    <n v="0"/>
    <n v="227.66931199999999"/>
    <n v="227.66931199999999"/>
    <x v="2"/>
  </r>
  <r>
    <x v="2"/>
    <x v="0"/>
    <n v="100"/>
    <x v="1"/>
    <x v="10"/>
    <n v="1"/>
    <n v="227.127295"/>
    <n v="0.410744"/>
    <n v="2.4169309999999999"/>
    <n v="0.24169299999999999"/>
    <s v="5"/>
    <s v="scale_mpi_epyc_job_12137.out "/>
    <s v="scale_mpi_epyc_epyc005_2023-06-13_06-06-43.csv "/>
    <s v="e0 10000 100 100000 1 11"/>
    <n v="227.127295"/>
    <n v="0"/>
    <n v="227.127295"/>
    <n v="227.127295"/>
    <x v="2"/>
  </r>
  <r>
    <x v="2"/>
    <x v="0"/>
    <n v="100"/>
    <x v="1"/>
    <x v="11"/>
    <n v="1"/>
    <n v="226.197035"/>
    <n v="0.20744599999999999"/>
    <n v="1.0000450000000001"/>
    <n v="9.0912999999999994E-2"/>
    <s v="5"/>
    <s v="scale_mpi_epyc_job_12137.out "/>
    <s v="scale_mpi_epyc_epyc005_2023-06-13_06-06-43.csv "/>
    <s v="e0 10000 100 100000 1 12"/>
    <n v="226.197035"/>
    <n v="0"/>
    <n v="226.197035"/>
    <n v="226.197035"/>
    <x v="2"/>
  </r>
  <r>
    <x v="2"/>
    <x v="0"/>
    <n v="100"/>
    <x v="1"/>
    <x v="12"/>
    <n v="1"/>
    <n v="226.07185000000001"/>
    <n v="0.24745200000000001"/>
    <n v="1.544694"/>
    <n v="0.12872500000000001"/>
    <s v="5"/>
    <s v="scale_mpi_epyc_job_12137.out "/>
    <s v="scale_mpi_epyc_epyc005_2023-06-13_06-06-43.csv "/>
    <s v="e0 10000 100 100000 1 13"/>
    <n v="226.07185000000001"/>
    <n v="0"/>
    <n v="226.07185000000001"/>
    <n v="226.07185000000001"/>
    <x v="2"/>
  </r>
  <r>
    <x v="2"/>
    <x v="0"/>
    <n v="100"/>
    <x v="1"/>
    <x v="13"/>
    <n v="1"/>
    <n v="225.96505099999999"/>
    <n v="0.23630200000000001"/>
    <n v="1.5099659999999999"/>
    <n v="0.116151"/>
    <s v="5"/>
    <s v="scale_mpi_epyc_job_12137.out "/>
    <s v="scale_mpi_epyc_epyc005_2023-06-13_06-06-43.csv "/>
    <s v="e0 10000 100 100000 1 14"/>
    <n v="225.96505099999999"/>
    <n v="0"/>
    <n v="225.96505099999999"/>
    <n v="225.96505099999999"/>
    <x v="2"/>
  </r>
  <r>
    <x v="2"/>
    <x v="0"/>
    <n v="100"/>
    <x v="1"/>
    <x v="14"/>
    <n v="1"/>
    <n v="225.810789"/>
    <n v="0.23998"/>
    <n v="1.648658"/>
    <n v="0.117761"/>
    <s v="5"/>
    <s v="scale_mpi_epyc_job_12137.out "/>
    <s v="scale_mpi_epyc_epyc005_2023-06-13_06-06-43.csv "/>
    <s v="e0 10000 100 100000 1 15"/>
    <n v="225.810789"/>
    <n v="0"/>
    <n v="225.810789"/>
    <n v="225.810789"/>
    <x v="2"/>
  </r>
  <r>
    <x v="2"/>
    <x v="0"/>
    <n v="100"/>
    <x v="1"/>
    <x v="15"/>
    <n v="1"/>
    <n v="225.65911199999999"/>
    <n v="0.216447"/>
    <n v="1.369939"/>
    <n v="9.1328999999999994E-2"/>
    <s v="5"/>
    <s v="scale_mpi_epyc_job_12137.out "/>
    <s v="scale_mpi_epyc_epyc005_2023-06-13_06-06-43.csv "/>
    <s v="e0 10000 100 100000 1 16"/>
    <n v="225.65911199999999"/>
    <n v="0"/>
    <n v="225.65911199999999"/>
    <n v="225.65911199999999"/>
    <x v="2"/>
  </r>
  <r>
    <x v="2"/>
    <x v="0"/>
    <n v="100"/>
    <x v="1"/>
    <x v="16"/>
    <n v="1"/>
    <n v="225.62381199999999"/>
    <n v="0.28046399999999999"/>
    <n v="1.6806270000000001"/>
    <n v="0.10503899999999999"/>
    <s v="5"/>
    <s v="scale_mpi_epyc_job_12137.out "/>
    <s v="scale_mpi_epyc_epyc005_2023-06-13_06-06-43.csv "/>
    <s v="e0 10000 100 100000 1 17"/>
    <n v="225.62381199999999"/>
    <n v="0"/>
    <n v="225.62381199999999"/>
    <n v="225.62381199999999"/>
    <x v="2"/>
  </r>
  <r>
    <x v="2"/>
    <x v="0"/>
    <n v="100"/>
    <x v="1"/>
    <x v="17"/>
    <n v="1"/>
    <n v="225.43333000000001"/>
    <n v="0.25912099999999999"/>
    <n v="2.3102879999999999"/>
    <n v="0.13589899999999999"/>
    <s v="5"/>
    <s v="scale_mpi_epyc_job_12137.out "/>
    <s v="scale_mpi_epyc_epyc005_2023-06-13_06-06-43.csv "/>
    <s v="e0 10000 100 100000 1 18"/>
    <n v="225.43333000000001"/>
    <n v="0"/>
    <n v="225.43333000000001"/>
    <n v="225.43333000000001"/>
    <x v="2"/>
  </r>
  <r>
    <x v="2"/>
    <x v="0"/>
    <n v="100"/>
    <x v="1"/>
    <x v="18"/>
    <n v="1"/>
    <n v="225.29665499999999"/>
    <n v="0.24788399999999999"/>
    <n v="2.1153200000000001"/>
    <n v="0.117518"/>
    <s v="5"/>
    <s v="scale_mpi_epyc_job_12137.out "/>
    <s v="scale_mpi_epyc_epyc005_2023-06-13_06-06-43.csv "/>
    <s v="e0 10000 100 100000 1 19"/>
    <n v="225.29665499999999"/>
    <n v="0"/>
    <n v="225.29665499999999"/>
    <n v="225.29665499999999"/>
    <x v="2"/>
  </r>
  <r>
    <x v="2"/>
    <x v="0"/>
    <n v="100"/>
    <x v="1"/>
    <x v="19"/>
    <n v="1"/>
    <n v="225.11906200000001"/>
    <n v="0.22248799999999999"/>
    <n v="2.011647"/>
    <n v="0.105876"/>
    <s v="5"/>
    <s v="scale_mpi_epyc_job_12137.out "/>
    <s v="scale_mpi_epyc_epyc005_2023-06-13_06-06-43.csv "/>
    <s v="e0 10000 100 100000 1 20"/>
    <n v="225.11906200000001"/>
    <n v="0"/>
    <n v="225.11906200000001"/>
    <n v="225.11906200000001"/>
    <x v="2"/>
  </r>
  <r>
    <x v="2"/>
    <x v="0"/>
    <n v="100"/>
    <x v="1"/>
    <x v="20"/>
    <n v="1"/>
    <n v="225.08215200000001"/>
    <n v="0.28612300000000002"/>
    <n v="3.3582519999999998"/>
    <n v="0.16791300000000001"/>
    <s v="5"/>
    <s v="scale_mpi_epyc_job_12137.out "/>
    <s v="scale_mpi_epyc_epyc005_2023-06-13_06-06-43.csv "/>
    <s v="e0 10000 100 100000 1 21"/>
    <n v="225.08215200000001"/>
    <n v="0"/>
    <n v="225.08215200000001"/>
    <n v="225.08215200000001"/>
    <x v="2"/>
  </r>
  <r>
    <x v="2"/>
    <x v="0"/>
    <n v="100"/>
    <x v="1"/>
    <x v="21"/>
    <n v="1"/>
    <n v="224.826042"/>
    <n v="0.23228499999999999"/>
    <n v="2.3413819999999999"/>
    <n v="0.111494"/>
    <s v="5"/>
    <s v="scale_mpi_epyc_job_12137.out "/>
    <s v="scale_mpi_epyc_epyc005_2023-06-13_06-06-43.csv "/>
    <s v="e0 10000 100 100000 1 22"/>
    <n v="224.826042"/>
    <n v="0"/>
    <n v="224.826042"/>
    <n v="224.826042"/>
    <x v="2"/>
  </r>
  <r>
    <x v="2"/>
    <x v="0"/>
    <n v="100"/>
    <x v="1"/>
    <x v="22"/>
    <n v="1"/>
    <n v="224.97874300000001"/>
    <n v="0.440942"/>
    <n v="5.1773259999999999"/>
    <n v="0.23533299999999999"/>
    <s v="5"/>
    <s v="scale_mpi_epyc_job_12137.out "/>
    <s v="scale_mpi_epyc_epyc005_2023-06-13_06-06-43.csv "/>
    <s v="e0 10000 100 100000 1 23"/>
    <n v="224.97874300000001"/>
    <n v="0"/>
    <n v="224.97874300000001"/>
    <n v="224.97874300000001"/>
    <x v="2"/>
  </r>
  <r>
    <x v="2"/>
    <x v="0"/>
    <n v="100"/>
    <x v="1"/>
    <x v="23"/>
    <n v="1"/>
    <n v="224.60791"/>
    <n v="0.29371199999999997"/>
    <n v="2.4265409999999998"/>
    <n v="0.105502"/>
    <s v="5"/>
    <s v="scale_mpi_epyc_job_12137.out "/>
    <s v="scale_mpi_epyc_epyc005_2023-06-13_06-06-43.csv "/>
    <s v="e0 10000 100 100000 1 24"/>
    <n v="224.60791"/>
    <n v="0"/>
    <n v="224.60791"/>
    <n v="224.60791"/>
    <x v="2"/>
  </r>
  <r>
    <x v="2"/>
    <x v="0"/>
    <n v="100"/>
    <x v="1"/>
    <x v="24"/>
    <n v="1"/>
    <n v="224.43707000000001"/>
    <n v="0.32049299999999997"/>
    <n v="2.5404680000000002"/>
    <n v="0.105853"/>
    <s v="5"/>
    <s v="scale_mpi_epyc_job_12137.out "/>
    <s v="scale_mpi_epyc_epyc005_2023-06-13_06-06-43.csv "/>
    <s v="e0 10000 100 100000 1 25"/>
    <n v="224.43707000000001"/>
    <n v="0"/>
    <n v="224.43707000000001"/>
    <n v="224.43707000000001"/>
    <x v="2"/>
  </r>
  <r>
    <x v="2"/>
    <x v="0"/>
    <n v="100"/>
    <x v="1"/>
    <x v="25"/>
    <n v="1"/>
    <n v="224.58278000000001"/>
    <n v="0.62374399999999997"/>
    <n v="2.8934319999999998"/>
    <n v="0.11573700000000001"/>
    <s v="5"/>
    <s v="scale_mpi_epyc_job_12137.out "/>
    <s v="scale_mpi_epyc_epyc005_2023-06-13_06-06-43.csv "/>
    <s v="e0 10000 100 100000 1 26"/>
    <n v="224.58278000000001"/>
    <n v="0"/>
    <n v="224.58278000000001"/>
    <n v="224.58278000000001"/>
    <x v="2"/>
  </r>
  <r>
    <x v="2"/>
    <x v="0"/>
    <n v="100"/>
    <x v="1"/>
    <x v="26"/>
    <n v="1"/>
    <n v="224.53608700000001"/>
    <n v="0.66683800000000004"/>
    <n v="11.632517"/>
    <n v="0.447405"/>
    <s v="5"/>
    <s v="scale_mpi_epyc_job_12137.out "/>
    <s v="scale_mpi_epyc_epyc005_2023-06-13_06-06-43.csv "/>
    <s v="e0 10000 100 100000 1 27"/>
    <n v="224.53608700000001"/>
    <n v="0"/>
    <n v="224.53608700000001"/>
    <n v="224.53608700000001"/>
    <x v="2"/>
  </r>
  <r>
    <x v="2"/>
    <x v="0"/>
    <n v="100"/>
    <x v="1"/>
    <x v="27"/>
    <n v="1"/>
    <n v="223.95125400000001"/>
    <n v="0.229631"/>
    <n v="3.099723"/>
    <n v="0.114805"/>
    <s v="5"/>
    <s v="scale_mpi_epyc_job_12137.out "/>
    <s v="scale_mpi_epyc_epyc005_2023-06-13_06-06-43.csv "/>
    <s v="e0 10000 100 100000 1 28"/>
    <n v="223.95125400000001"/>
    <n v="0"/>
    <n v="223.95125400000001"/>
    <n v="223.95125400000001"/>
    <x v="2"/>
  </r>
  <r>
    <x v="2"/>
    <x v="0"/>
    <n v="100"/>
    <x v="1"/>
    <x v="28"/>
    <n v="1"/>
    <n v="223.91665"/>
    <n v="0.25431599999999999"/>
    <n v="3.8519109999999999"/>
    <n v="0.137568"/>
    <s v="5"/>
    <s v="scale_mpi_epyc_job_12137.out "/>
    <s v="scale_mpi_epyc_epyc005_2023-06-13_06-06-43.csv "/>
    <s v="e0 10000 100 100000 1 29"/>
    <n v="223.91665"/>
    <n v="0"/>
    <n v="223.91665"/>
    <n v="223.91665"/>
    <x v="2"/>
  </r>
  <r>
    <x v="2"/>
    <x v="0"/>
    <n v="100"/>
    <x v="1"/>
    <x v="29"/>
    <n v="1"/>
    <n v="223.620227"/>
    <n v="0.23080400000000001"/>
    <n v="3.364233"/>
    <n v="0.116008"/>
    <s v="5"/>
    <s v="scale_mpi_epyc_job_12137.out "/>
    <s v="scale_mpi_epyc_epyc005_2023-06-13_06-06-43.csv "/>
    <s v="e0 10000 100 100000 1 30"/>
    <n v="223.620227"/>
    <n v="0"/>
    <n v="223.620227"/>
    <n v="223.620227"/>
    <x v="2"/>
  </r>
  <r>
    <x v="2"/>
    <x v="0"/>
    <n v="100"/>
    <x v="1"/>
    <x v="30"/>
    <n v="1"/>
    <n v="223.47775999999999"/>
    <n v="0.24601799999999999"/>
    <n v="3.9235530000000001"/>
    <n v="0.13078500000000001"/>
    <s v="5"/>
    <s v="scale_mpi_epyc_job_12137.out "/>
    <s v="scale_mpi_epyc_epyc005_2023-06-13_06-06-43.csv "/>
    <s v="e0 10000 100 100000 1 31"/>
    <n v="223.47775999999999"/>
    <n v="0"/>
    <n v="223.47775999999999"/>
    <n v="223.47775999999999"/>
    <x v="2"/>
  </r>
  <r>
    <x v="3"/>
    <x v="0"/>
    <n v="100"/>
    <x v="1"/>
    <x v="0"/>
    <n v="1"/>
    <n v="237.45504600000001"/>
    <n v="0.20793"/>
    <n v="0"/>
    <n v="0"/>
    <s v="6"/>
    <s v="scale_mpi_epyc_job_12138.out "/>
    <s v="scale_mpi_epyc_epyc006_2023-06-13_06-06-54.csv "/>
    <s v="e2 10000 100 100000 1 1"/>
    <n v="257.33370055555554"/>
    <n v="0.19063801879255948"/>
    <n v="256.95242451797043"/>
    <n v="257.71497659314065"/>
    <x v="0"/>
  </r>
  <r>
    <x v="3"/>
    <x v="0"/>
    <n v="100"/>
    <x v="1"/>
    <x v="1"/>
    <n v="1"/>
    <n v="237.94293999999999"/>
    <n v="0.23052300000000001"/>
    <n v="0.121198"/>
    <n v="0.121198"/>
    <s v="6"/>
    <s v="scale_mpi_epyc_job_12138.out "/>
    <s v="scale_mpi_epyc_epyc006_2023-06-13_06-06-54.csv "/>
    <s v="e2 10000 100 100000 1 2"/>
    <n v="127.96814633333332"/>
    <n v="0.14703695325303268"/>
    <n v="127.67407242682725"/>
    <n v="128.26222023983939"/>
    <x v="0"/>
  </r>
  <r>
    <x v="3"/>
    <x v="0"/>
    <n v="100"/>
    <x v="1"/>
    <x v="2"/>
    <n v="1"/>
    <n v="237.25687300000001"/>
    <n v="0.21862699999999999"/>
    <n v="0.21043600000000001"/>
    <n v="0.10521800000000001"/>
    <s v="6"/>
    <s v="scale_mpi_epyc_job_12138.out "/>
    <s v="scale_mpi_epyc_epyc006_2023-06-13_06-06-54.csv "/>
    <s v="e2 10000 100 100000 1 3"/>
    <n v="84.832680222222223"/>
    <n v="4.8780592385327538E-2"/>
    <n v="84.735119037451568"/>
    <n v="84.930241406992877"/>
    <x v="0"/>
  </r>
  <r>
    <x v="3"/>
    <x v="0"/>
    <n v="100"/>
    <x v="1"/>
    <x v="3"/>
    <n v="1"/>
    <n v="236.26881299999999"/>
    <n v="0.236288"/>
    <n v="0.362763"/>
    <n v="0.120921"/>
    <s v="6"/>
    <s v="scale_mpi_epyc_job_12138.out "/>
    <s v="scale_mpi_epyc_epyc006_2023-06-13_06-06-54.csv "/>
    <s v="e2 10000 100 100000 1 4"/>
    <n v="63.871343111111123"/>
    <n v="5.2532994200577297E-2"/>
    <n v="63.766277122709965"/>
    <n v="63.976409099512281"/>
    <x v="0"/>
  </r>
  <r>
    <x v="3"/>
    <x v="0"/>
    <n v="100"/>
    <x v="1"/>
    <x v="4"/>
    <n v="1"/>
    <n v="237.97830999999999"/>
    <n v="0.21121599999999999"/>
    <n v="0.39647199999999999"/>
    <n v="9.9117999999999998E-2"/>
    <s v="6"/>
    <s v="scale_mpi_epyc_job_12138.out "/>
    <s v="scale_mpi_epyc_epyc006_2023-06-13_06-06-54.csv "/>
    <s v="e2 10000 100 100000 1 5"/>
    <n v="51.328108555555559"/>
    <n v="3.6077909057422343E-2"/>
    <n v="51.255952737440715"/>
    <n v="51.400264373670403"/>
    <x v="0"/>
  </r>
  <r>
    <x v="3"/>
    <x v="0"/>
    <n v="100"/>
    <x v="1"/>
    <x v="5"/>
    <n v="1"/>
    <n v="238.389275"/>
    <n v="0.259162"/>
    <n v="0.52801900000000002"/>
    <n v="0.105604"/>
    <s v="6"/>
    <s v="scale_mpi_epyc_job_12138.out "/>
    <s v="scale_mpi_epyc_epyc006_2023-06-13_06-06-54.csv "/>
    <s v="e2 10000 100 100000 1 6"/>
    <n v="42.793603888888889"/>
    <n v="0.10073960343085032"/>
    <n v="42.59212468202719"/>
    <n v="42.995083095750587"/>
    <x v="0"/>
  </r>
  <r>
    <x v="3"/>
    <x v="0"/>
    <n v="100"/>
    <x v="1"/>
    <x v="6"/>
    <n v="1"/>
    <n v="238.61469399999999"/>
    <n v="0.243842"/>
    <n v="0.74577899999999997"/>
    <n v="0.124296"/>
    <s v="6"/>
    <s v="scale_mpi_epyc_job_12138.out "/>
    <s v="scale_mpi_epyc_epyc006_2023-06-13_06-06-54.csv "/>
    <s v="e2 10000 100 100000 1 7"/>
    <n v="36.840479222222228"/>
    <n v="9.056113153102166E-2"/>
    <n v="36.659356959160185"/>
    <n v="37.021601485284272"/>
    <x v="0"/>
  </r>
  <r>
    <x v="3"/>
    <x v="0"/>
    <n v="100"/>
    <x v="1"/>
    <x v="7"/>
    <n v="1"/>
    <n v="239.07690400000001"/>
    <n v="0.22156999999999999"/>
    <n v="0.73420700000000005"/>
    <n v="0.10488699999999999"/>
    <s v="6"/>
    <s v="scale_mpi_epyc_job_12138.out "/>
    <s v="scale_mpi_epyc_epyc006_2023-06-13_06-06-54.csv "/>
    <s v="e2 10000 100 100000 1 8"/>
    <n v="32.44229266666666"/>
    <n v="0.16145006284296898"/>
    <n v="32.119392540980719"/>
    <n v="32.7651927923526"/>
    <x v="0"/>
  </r>
  <r>
    <x v="3"/>
    <x v="0"/>
    <n v="100"/>
    <x v="1"/>
    <x v="8"/>
    <n v="1"/>
    <n v="238.04522800000001"/>
    <n v="0.223523"/>
    <n v="0.79698599999999997"/>
    <n v="9.9623000000000003E-2"/>
    <s v="6"/>
    <s v="scale_mpi_epyc_job_12138.out "/>
    <s v="scale_mpi_epyc_epyc006_2023-06-13_06-06-54.csv "/>
    <s v="e2 10000 100 100000 1 9"/>
    <n v="28.698818333333335"/>
    <n v="4.5757573661509003E-2"/>
    <n v="28.607303186010316"/>
    <n v="28.790333480656354"/>
    <x v="0"/>
  </r>
  <r>
    <x v="3"/>
    <x v="0"/>
    <n v="100"/>
    <x v="1"/>
    <x v="9"/>
    <n v="1"/>
    <n v="238.77148199999999"/>
    <n v="0.72424200000000005"/>
    <n v="2.343674"/>
    <n v="0.26040799999999997"/>
    <s v="6"/>
    <s v="scale_mpi_epyc_job_12138.out "/>
    <s v="scale_mpi_epyc_epyc006_2023-06-13_06-06-54.csv "/>
    <s v="e2 10000 100 100000 1 10"/>
    <n v="25.881118555555556"/>
    <n v="2.7285815085339792E-2"/>
    <n v="25.826546925384875"/>
    <n v="25.935690185726237"/>
    <x v="0"/>
  </r>
  <r>
    <x v="3"/>
    <x v="0"/>
    <n v="100"/>
    <x v="1"/>
    <x v="10"/>
    <n v="1"/>
    <n v="238.109275"/>
    <n v="0.33496999999999999"/>
    <n v="2.1775730000000002"/>
    <n v="0.21775700000000001"/>
    <s v="6"/>
    <s v="scale_mpi_epyc_job_12138.out "/>
    <s v="scale_mpi_epyc_epyc006_2023-06-13_06-06-54.csv "/>
    <s v="e2 10000 100 100000 1 11"/>
    <n v="23.59222477777778"/>
    <n v="2.5598278035031494E-2"/>
    <n v="23.541028221707716"/>
    <n v="23.643421333847844"/>
    <x v="0"/>
  </r>
  <r>
    <x v="3"/>
    <x v="0"/>
    <n v="100"/>
    <x v="1"/>
    <x v="11"/>
    <n v="1"/>
    <n v="238.66398699999999"/>
    <n v="0.27606900000000001"/>
    <n v="1.1523460000000001"/>
    <n v="0.104759"/>
    <s v="6"/>
    <s v="scale_mpi_epyc_job_12138.out "/>
    <s v="scale_mpi_epyc_epyc006_2023-06-13_06-06-54.csv "/>
    <s v="e2 10000 100 100000 1 12"/>
    <n v="21.735098333333337"/>
    <n v="7.562606448359506E-2"/>
    <n v="21.583846204366147"/>
    <n v="21.886350462300527"/>
    <x v="0"/>
  </r>
  <r>
    <x v="3"/>
    <x v="0"/>
    <n v="100"/>
    <x v="1"/>
    <x v="12"/>
    <n v="1"/>
    <n v="238.32859999999999"/>
    <n v="0.49141699999999999"/>
    <n v="4.0368659999999998"/>
    <n v="0.33640500000000001"/>
    <s v="6"/>
    <s v="scale_mpi_epyc_job_12138.out "/>
    <s v="scale_mpi_epyc_epyc006_2023-06-13_06-06-54.csv "/>
    <s v="e2 10000 100 100000 1 13"/>
    <n v="20.13433511111111"/>
    <n v="4.1158173509889345E-2"/>
    <n v="20.052018764091333"/>
    <n v="20.216651458130887"/>
    <x v="0"/>
  </r>
  <r>
    <x v="3"/>
    <x v="0"/>
    <n v="100"/>
    <x v="1"/>
    <x v="13"/>
    <n v="1"/>
    <n v="237.93564499999999"/>
    <n v="0.26774799999999999"/>
    <n v="1.94425"/>
    <n v="0.149558"/>
    <s v="6"/>
    <s v="scale_mpi_epyc_job_12138.out "/>
    <s v="scale_mpi_epyc_epyc006_2023-06-13_06-06-54.csv "/>
    <s v="e2 10000 100 100000 1 14"/>
    <n v="18.81157288888889"/>
    <n v="7.505860765089703E-2"/>
    <n v="18.661455673587096"/>
    <n v="18.961690104190684"/>
    <x v="0"/>
  </r>
  <r>
    <x v="3"/>
    <x v="0"/>
    <n v="100"/>
    <x v="1"/>
    <x v="14"/>
    <n v="1"/>
    <n v="238.13283999999999"/>
    <n v="0.276866"/>
    <n v="1.9880660000000001"/>
    <n v="0.14200499999999999"/>
    <s v="6"/>
    <s v="scale_mpi_epyc_job_12138.out "/>
    <s v="scale_mpi_epyc_epyc006_2023-06-13_06-06-54.csv "/>
    <s v="e2 10000 100 100000 1 15"/>
    <n v="17.609338999999999"/>
    <n v="2.5512549948085255E-2"/>
    <n v="17.55831390010383"/>
    <n v="17.660364099896167"/>
    <x v="0"/>
  </r>
  <r>
    <x v="3"/>
    <x v="0"/>
    <n v="100"/>
    <x v="1"/>
    <x v="15"/>
    <n v="1"/>
    <n v="238.040829"/>
    <n v="0.26000499999999999"/>
    <n v="1.949522"/>
    <n v="0.129968"/>
    <s v="6"/>
    <s v="scale_mpi_epyc_job_12138.out "/>
    <s v="scale_mpi_epyc_epyc006_2023-06-13_06-06-54.csv "/>
    <s v="e2 10000 100 100000 1 16"/>
    <n v="16.720352111111108"/>
    <n v="0.10895420224396762"/>
    <n v="16.502443706623172"/>
    <n v="16.938260515599044"/>
    <x v="0"/>
  </r>
  <r>
    <x v="3"/>
    <x v="0"/>
    <n v="100"/>
    <x v="1"/>
    <x v="16"/>
    <n v="1"/>
    <n v="238.11077800000001"/>
    <n v="0.22453999999999999"/>
    <n v="1.7674939999999999"/>
    <n v="0.110468"/>
    <s v="6"/>
    <s v="scale_mpi_epyc_job_12138.out "/>
    <s v="scale_mpi_epyc_epyc006_2023-06-13_06-06-54.csv "/>
    <s v="e2 10000 100 100000 1 17"/>
    <n v="15.872128"/>
    <n v="0.16538420989659064"/>
    <n v="15.541359580206819"/>
    <n v="16.202896419793181"/>
    <x v="0"/>
  </r>
  <r>
    <x v="3"/>
    <x v="0"/>
    <n v="100"/>
    <x v="1"/>
    <x v="17"/>
    <n v="1"/>
    <n v="238.03760299999999"/>
    <n v="0.256249"/>
    <n v="2.2693240000000001"/>
    <n v="0.13349"/>
    <s v="6"/>
    <s v="scale_mpi_epyc_job_12138.out "/>
    <s v="scale_mpi_epyc_epyc006_2023-06-13_06-06-54.csv "/>
    <s v="e2 10000 100 100000 1 18"/>
    <n v="14.982506777777777"/>
    <n v="8.3959668056695719E-2"/>
    <n v="14.814587441664386"/>
    <n v="15.150426113891168"/>
    <x v="0"/>
  </r>
  <r>
    <x v="3"/>
    <x v="0"/>
    <n v="100"/>
    <x v="1"/>
    <x v="18"/>
    <n v="1"/>
    <n v="238.047867"/>
    <n v="0.235647"/>
    <n v="2.1162420000000002"/>
    <n v="0.11756900000000001"/>
    <s v="6"/>
    <s v="scale_mpi_epyc_job_12138.out "/>
    <s v="scale_mpi_epyc_epyc006_2023-06-13_06-06-54.csv "/>
    <s v="e2 10000 100 100000 1 19"/>
    <n v="14.423680666666668"/>
    <n v="0.15577385971186006"/>
    <n v="14.112132947242948"/>
    <n v="14.735228386090387"/>
    <x v="0"/>
  </r>
  <r>
    <x v="3"/>
    <x v="0"/>
    <n v="100"/>
    <x v="1"/>
    <x v="19"/>
    <n v="1"/>
    <n v="238.02661499999999"/>
    <n v="0.21701599999999999"/>
    <n v="1.8798269999999999"/>
    <n v="9.8937999999999998E-2"/>
    <s v="6"/>
    <s v="scale_mpi_epyc_job_12138.out "/>
    <s v="scale_mpi_epyc_epyc006_2023-06-13_06-06-54.csv "/>
    <s v="e2 10000 100 100000 1 20"/>
    <n v="13.685886999999999"/>
    <n v="0.13442521986270903"/>
    <n v="13.417036560274582"/>
    <n v="13.954737439725417"/>
    <x v="0"/>
  </r>
  <r>
    <x v="3"/>
    <x v="0"/>
    <n v="100"/>
    <x v="1"/>
    <x v="20"/>
    <n v="1"/>
    <n v="238.57724899999999"/>
    <n v="0.56682500000000002"/>
    <n v="8.9744089999999996"/>
    <n v="0.44872000000000001"/>
    <s v="6"/>
    <s v="scale_mpi_epyc_job_12138.out "/>
    <s v="scale_mpi_epyc_epyc006_2023-06-13_06-06-54.csv "/>
    <s v="e2 10000 100 100000 1 21"/>
    <n v="13.150051444444445"/>
    <n v="0.2024677815493654"/>
    <n v="12.745115881345715"/>
    <n v="13.554987007543176"/>
    <x v="0"/>
  </r>
  <r>
    <x v="3"/>
    <x v="0"/>
    <n v="100"/>
    <x v="1"/>
    <x v="21"/>
    <n v="1"/>
    <n v="238.05743000000001"/>
    <n v="0.28286899999999998"/>
    <n v="3.3980100000000002"/>
    <n v="0.16181000000000001"/>
    <s v="6"/>
    <s v="scale_mpi_epyc_job_12138.out "/>
    <s v="scale_mpi_epyc_epyc006_2023-06-13_06-06-54.csv "/>
    <s v="e2 10000 100 100000 1 22"/>
    <n v="12.559986333333333"/>
    <n v="0.10438926458655709"/>
    <n v="12.351207804160218"/>
    <n v="12.768764862506448"/>
    <x v="0"/>
  </r>
  <r>
    <x v="3"/>
    <x v="0"/>
    <n v="100"/>
    <x v="1"/>
    <x v="22"/>
    <n v="1"/>
    <n v="238.005641"/>
    <n v="0.212807"/>
    <n v="2.1738490000000001"/>
    <n v="9.8810999999999996E-2"/>
    <s v="6"/>
    <s v="scale_mpi_epyc_job_12138.out "/>
    <s v="scale_mpi_epyc_epyc006_2023-06-13_06-06-54.csv "/>
    <s v="e2 10000 100 100000 1 23"/>
    <n v="12.098158777777776"/>
    <n v="0.16748358594322812"/>
    <n v="11.76319160589132"/>
    <n v="12.433125949664232"/>
    <x v="0"/>
  </r>
  <r>
    <x v="3"/>
    <x v="0"/>
    <n v="100"/>
    <x v="1"/>
    <x v="23"/>
    <n v="1"/>
    <n v="238.10738799999999"/>
    <n v="0.22903899999999999"/>
    <n v="2.4326159999999999"/>
    <n v="0.105766"/>
    <s v="6"/>
    <s v="scale_mpi_epyc_job_12138.out "/>
    <s v="scale_mpi_epyc_epyc006_2023-06-13_06-06-54.csv "/>
    <s v="e2 10000 100 100000 1 24"/>
    <n v="11.64647877777778"/>
    <n v="0.10949888146129866"/>
    <n v="11.427481014855182"/>
    <n v="11.865476540700378"/>
    <x v="0"/>
  </r>
  <r>
    <x v="3"/>
    <x v="0"/>
    <n v="100"/>
    <x v="1"/>
    <x v="24"/>
    <n v="1"/>
    <n v="238.699836"/>
    <n v="0.610541"/>
    <n v="5.0805639999999999"/>
    <n v="0.21168999999999999"/>
    <s v="6"/>
    <s v="scale_mpi_epyc_job_12138.out "/>
    <s v="scale_mpi_epyc_epyc006_2023-06-13_06-06-54.csv "/>
    <s v="e2 10000 100 100000 1 25"/>
    <n v="11.311146222222222"/>
    <n v="0.15417436770515425"/>
    <n v="11.002797486811913"/>
    <n v="11.619494957632531"/>
    <x v="0"/>
  </r>
  <r>
    <x v="3"/>
    <x v="0"/>
    <n v="100"/>
    <x v="1"/>
    <x v="25"/>
    <n v="1"/>
    <n v="238.03627900000001"/>
    <n v="0.35420099999999999"/>
    <n v="2.679128"/>
    <n v="0.107165"/>
    <s v="6"/>
    <s v="scale_mpi_epyc_job_12138.out "/>
    <s v="scale_mpi_epyc_epyc006_2023-06-13_06-06-54.csv "/>
    <s v="e2 10000 100 100000 1 26"/>
    <n v="10.886589222222222"/>
    <n v="8.1402211494354615E-2"/>
    <n v="10.723784799233513"/>
    <n v="11.04939364521093"/>
    <x v="0"/>
  </r>
  <r>
    <x v="3"/>
    <x v="0"/>
    <n v="100"/>
    <x v="1"/>
    <x v="26"/>
    <n v="1"/>
    <n v="238.10717700000001"/>
    <n v="0.24237"/>
    <n v="3.1262599999999998"/>
    <n v="0.120241"/>
    <s v="6"/>
    <s v="scale_mpi_epyc_job_12138.out "/>
    <s v="scale_mpi_epyc_epyc006_2023-06-13_06-06-54.csv "/>
    <s v="e2 10000 100 100000 1 27"/>
    <n v="10.624217888888889"/>
    <n v="0.21150042383009957"/>
    <n v="10.20121704122869"/>
    <n v="11.047218736549089"/>
    <x v="0"/>
  </r>
  <r>
    <x v="3"/>
    <x v="0"/>
    <n v="100"/>
    <x v="1"/>
    <x v="27"/>
    <n v="1"/>
    <n v="238.04343900000001"/>
    <n v="0.222803"/>
    <n v="2.9373269999999998"/>
    <n v="0.10879"/>
    <s v="6"/>
    <s v="scale_mpi_epyc_job_12138.out "/>
    <s v="scale_mpi_epyc_epyc006_2023-06-13_06-06-54.csv "/>
    <s v="e2 10000 100 100000 1 28"/>
    <n v="10.220824333333333"/>
    <n v="6.9418264280982661E-2"/>
    <n v="10.081987804771368"/>
    <n v="10.359660861895298"/>
    <x v="0"/>
  </r>
  <r>
    <x v="3"/>
    <x v="0"/>
    <n v="100"/>
    <x v="1"/>
    <x v="28"/>
    <n v="1"/>
    <n v="238.085859"/>
    <n v="0.244953"/>
    <n v="3.4463050000000002"/>
    <n v="0.123082"/>
    <s v="6"/>
    <s v="scale_mpi_epyc_job_12138.out "/>
    <s v="scale_mpi_epyc_epyc006_2023-06-13_06-06-54.csv "/>
    <s v="e2 10000 100 100000 1 29"/>
    <n v="9.9667835555555566"/>
    <n v="0.10159700815150806"/>
    <n v="9.7635895392525409"/>
    <n v="10.169977571858572"/>
    <x v="0"/>
  </r>
  <r>
    <x v="4"/>
    <x v="0"/>
    <n v="100"/>
    <x v="1"/>
    <x v="0"/>
    <n v="1"/>
    <n v="257.69088599999998"/>
    <n v="0.38800200000000001"/>
    <n v="0"/>
    <n v="0"/>
    <s v="7"/>
    <s v="scale_mpi_epyc_job_12139.out "/>
    <s v="scale_mpi_epyc_epyc007_2023-06-13_06-07-02.csv "/>
    <s v="e3 10000 100 100000 1 1"/>
    <n v="0"/>
    <n v="0"/>
    <n v="0"/>
    <n v="0"/>
    <x v="0"/>
  </r>
  <r>
    <x v="4"/>
    <x v="0"/>
    <n v="100"/>
    <x v="1"/>
    <x v="1"/>
    <n v="1"/>
    <n v="128.121422"/>
    <n v="0.243341"/>
    <n v="0.132521"/>
    <n v="0.132521"/>
    <s v="7"/>
    <s v="scale_mpi_epyc_job_12139.out "/>
    <s v="scale_mpi_epyc_epyc007_2023-06-13_06-07-02.csv "/>
    <s v="e3 10000 100 100000 1 2"/>
    <n v="0"/>
    <n v="0"/>
    <n v="0"/>
    <n v="0"/>
    <x v="0"/>
  </r>
  <r>
    <x v="4"/>
    <x v="0"/>
    <n v="100"/>
    <x v="1"/>
    <x v="2"/>
    <n v="1"/>
    <n v="84.796783000000005"/>
    <n v="0.221277"/>
    <n v="0.21069599999999999"/>
    <n v="0.105348"/>
    <s v="7"/>
    <s v="scale_mpi_epyc_job_12139.out "/>
    <s v="scale_mpi_epyc_epyc007_2023-06-13_06-07-02.csv "/>
    <s v="e3 10000 100 100000 1 3"/>
    <n v="0"/>
    <n v="0"/>
    <n v="0"/>
    <n v="0"/>
    <x v="0"/>
  </r>
  <r>
    <x v="4"/>
    <x v="0"/>
    <n v="100"/>
    <x v="1"/>
    <x v="3"/>
    <n v="1"/>
    <n v="63.905329000000002"/>
    <n v="0.22408700000000001"/>
    <n v="0.32631300000000002"/>
    <n v="0.10877100000000001"/>
    <s v="7"/>
    <s v="scale_mpi_epyc_job_12139.out "/>
    <s v="scale_mpi_epyc_epyc007_2023-06-13_06-07-02.csv "/>
    <s v="e3 10000 100 100000 1 4"/>
    <n v="0"/>
    <n v="0"/>
    <n v="0"/>
    <n v="0"/>
    <x v="0"/>
  </r>
  <r>
    <x v="4"/>
    <x v="0"/>
    <n v="100"/>
    <x v="1"/>
    <x v="4"/>
    <n v="1"/>
    <n v="51.333241000000001"/>
    <n v="0.21685699999999999"/>
    <n v="0.40832200000000002"/>
    <n v="0.10208"/>
    <s v="7"/>
    <s v="scale_mpi_epyc_job_12139.out "/>
    <s v="scale_mpi_epyc_epyc007_2023-06-13_06-07-02.csv "/>
    <s v="e3 10000 100 100000 1 5"/>
    <n v="0"/>
    <n v="0"/>
    <n v="0"/>
    <n v="0"/>
    <x v="0"/>
  </r>
  <r>
    <x v="4"/>
    <x v="0"/>
    <n v="100"/>
    <x v="1"/>
    <x v="5"/>
    <n v="1"/>
    <n v="42.752873000000001"/>
    <n v="0.22082299999999999"/>
    <n v="0.51916600000000002"/>
    <n v="0.10383299999999999"/>
    <s v="7"/>
    <s v="scale_mpi_epyc_job_12139.out "/>
    <s v="scale_mpi_epyc_epyc007_2023-06-13_06-07-02.csv "/>
    <s v="e3 10000 100 100000 1 6"/>
    <n v="0"/>
    <n v="0"/>
    <n v="0"/>
    <n v="0"/>
    <x v="0"/>
  </r>
  <r>
    <x v="4"/>
    <x v="0"/>
    <n v="100"/>
    <x v="1"/>
    <x v="6"/>
    <n v="1"/>
    <n v="36.765810999999999"/>
    <n v="0.21320500000000001"/>
    <n v="0.58128500000000005"/>
    <n v="9.6880999999999995E-2"/>
    <s v="7"/>
    <s v="scale_mpi_epyc_job_12139.out "/>
    <s v="scale_mpi_epyc_epyc007_2023-06-13_06-07-02.csv "/>
    <s v="e3 10000 100 100000 1 7"/>
    <n v="0"/>
    <n v="0"/>
    <n v="0"/>
    <n v="0"/>
    <x v="0"/>
  </r>
  <r>
    <x v="4"/>
    <x v="0"/>
    <n v="100"/>
    <x v="1"/>
    <x v="7"/>
    <n v="1"/>
    <n v="32.477201000000001"/>
    <n v="0.20793700000000001"/>
    <n v="0.655582"/>
    <n v="9.3655000000000002E-2"/>
    <s v="7"/>
    <s v="scale_mpi_epyc_job_12139.out "/>
    <s v="scale_mpi_epyc_epyc007_2023-06-13_06-07-02.csv "/>
    <s v="e3 10000 100 100000 1 8"/>
    <n v="0"/>
    <n v="0"/>
    <n v="0"/>
    <n v="0"/>
    <x v="0"/>
  </r>
  <r>
    <x v="4"/>
    <x v="0"/>
    <n v="100"/>
    <x v="1"/>
    <x v="8"/>
    <n v="1"/>
    <n v="28.808312999999998"/>
    <n v="0.207819"/>
    <n v="0.77844999999999998"/>
    <n v="9.7306000000000004E-2"/>
    <s v="7"/>
    <s v="scale_mpi_epyc_job_12139.out "/>
    <s v="scale_mpi_epyc_epyc007_2023-06-13_06-07-02.csv "/>
    <s v="e3 10000 100 100000 1 9"/>
    <n v="0"/>
    <n v="0"/>
    <n v="0"/>
    <n v="0"/>
    <x v="0"/>
  </r>
  <r>
    <x v="4"/>
    <x v="0"/>
    <n v="100"/>
    <x v="1"/>
    <x v="9"/>
    <n v="1"/>
    <n v="25.893879999999999"/>
    <n v="0.124281"/>
    <n v="0.28338000000000002"/>
    <n v="3.1487000000000001E-2"/>
    <s v="7"/>
    <s v="scale_mpi_epyc_job_12139.out "/>
    <s v="scale_mpi_epyc_epyc007_2023-06-13_06-07-02.csv "/>
    <s v="e3 10000 100 100000 1 10"/>
    <n v="0"/>
    <n v="0"/>
    <n v="0"/>
    <n v="0"/>
    <x v="0"/>
  </r>
  <r>
    <x v="4"/>
    <x v="0"/>
    <n v="100"/>
    <x v="1"/>
    <x v="10"/>
    <n v="1"/>
    <n v="23.628173"/>
    <n v="0.13441"/>
    <n v="0.38992199999999999"/>
    <n v="3.8991999999999999E-2"/>
    <s v="7"/>
    <s v="scale_mpi_epyc_job_12139.out "/>
    <s v="scale_mpi_epyc_epyc007_2023-06-13_06-07-02.csv "/>
    <s v="e3 10000 100 100000 1 11"/>
    <n v="0"/>
    <n v="0"/>
    <n v="0"/>
    <n v="0"/>
    <x v="0"/>
  </r>
  <r>
    <x v="4"/>
    <x v="0"/>
    <n v="100"/>
    <x v="1"/>
    <x v="11"/>
    <n v="1"/>
    <n v="21.836575"/>
    <n v="0.14116000000000001"/>
    <n v="0.416514"/>
    <n v="3.7865000000000003E-2"/>
    <s v="7"/>
    <s v="scale_mpi_epyc_job_12139.out "/>
    <s v="scale_mpi_epyc_epyc007_2023-06-13_06-07-02.csv "/>
    <s v="e3 10000 100 100000 1 12"/>
    <n v="0"/>
    <n v="0"/>
    <n v="0"/>
    <n v="0"/>
    <x v="0"/>
  </r>
  <r>
    <x v="4"/>
    <x v="0"/>
    <n v="100"/>
    <x v="1"/>
    <x v="12"/>
    <n v="1"/>
    <n v="20.135573000000001"/>
    <n v="0.126578"/>
    <n v="0.38232699999999997"/>
    <n v="3.1861E-2"/>
    <s v="7"/>
    <s v="scale_mpi_epyc_job_12139.out "/>
    <s v="scale_mpi_epyc_epyc007_2023-06-13_06-07-02.csv "/>
    <s v="e3 10000 100 100000 1 13"/>
    <n v="0"/>
    <n v="0"/>
    <n v="0"/>
    <n v="0"/>
    <x v="0"/>
  </r>
  <r>
    <x v="4"/>
    <x v="0"/>
    <n v="100"/>
    <x v="1"/>
    <x v="13"/>
    <n v="1"/>
    <n v="19.013475"/>
    <n v="0.32540999999999998"/>
    <n v="0.46112199999999998"/>
    <n v="3.5471000000000003E-2"/>
    <s v="7"/>
    <s v="scale_mpi_epyc_job_12139.out "/>
    <s v="scale_mpi_epyc_epyc007_2023-06-13_06-07-02.csv "/>
    <s v="e3 10000 100 100000 1 14"/>
    <n v="0"/>
    <n v="0"/>
    <n v="0"/>
    <n v="0"/>
    <x v="0"/>
  </r>
  <r>
    <x v="4"/>
    <x v="0"/>
    <n v="100"/>
    <x v="1"/>
    <x v="14"/>
    <n v="1"/>
    <n v="17.654845000000002"/>
    <n v="0.124517"/>
    <n v="0.486873"/>
    <n v="3.4777000000000002E-2"/>
    <s v="7"/>
    <s v="scale_mpi_epyc_job_12139.out "/>
    <s v="scale_mpi_epyc_epyc007_2023-06-13_06-07-02.csv "/>
    <s v="e3 10000 100 100000 1 15"/>
    <n v="0"/>
    <n v="0"/>
    <n v="0"/>
    <n v="0"/>
    <x v="0"/>
  </r>
  <r>
    <x v="4"/>
    <x v="0"/>
    <n v="100"/>
    <x v="1"/>
    <x v="15"/>
    <n v="1"/>
    <n v="16.760874999999999"/>
    <n v="0.15431800000000001"/>
    <n v="0.52556700000000001"/>
    <n v="3.5038E-2"/>
    <s v="7"/>
    <s v="scale_mpi_epyc_job_12139.out "/>
    <s v="scale_mpi_epyc_epyc007_2023-06-13_06-07-02.csv "/>
    <s v="e3 10000 100 100000 1 16"/>
    <n v="0"/>
    <n v="0"/>
    <n v="0"/>
    <n v="0"/>
    <x v="0"/>
  </r>
  <r>
    <x v="4"/>
    <x v="0"/>
    <n v="100"/>
    <x v="1"/>
    <x v="16"/>
    <n v="1"/>
    <n v="15.946522"/>
    <n v="0.13300100000000001"/>
    <n v="0.597939"/>
    <n v="3.7371000000000001E-2"/>
    <s v="7"/>
    <s v="scale_mpi_epyc_job_12139.out "/>
    <s v="scale_mpi_epyc_epyc007_2023-06-13_06-07-02.csv "/>
    <s v="e3 10000 100 100000 1 17"/>
    <n v="0"/>
    <n v="0"/>
    <n v="0"/>
    <n v="0"/>
    <x v="0"/>
  </r>
  <r>
    <x v="4"/>
    <x v="0"/>
    <n v="100"/>
    <x v="1"/>
    <x v="17"/>
    <n v="1"/>
    <n v="14.907829"/>
    <n v="0.13211500000000001"/>
    <n v="0.68475699999999995"/>
    <n v="4.0280000000000003E-2"/>
    <s v="7"/>
    <s v="scale_mpi_epyc_job_12139.out "/>
    <s v="scale_mpi_epyc_epyc007_2023-06-13_06-07-02.csv "/>
    <s v="e3 10000 100 100000 1 18"/>
    <n v="0"/>
    <n v="0"/>
    <n v="0"/>
    <n v="0"/>
    <x v="0"/>
  </r>
  <r>
    <x v="4"/>
    <x v="0"/>
    <n v="100"/>
    <x v="1"/>
    <x v="18"/>
    <n v="1"/>
    <n v="14.438109000000001"/>
    <n v="0.167682"/>
    <n v="0.74596099999999999"/>
    <n v="4.1442E-2"/>
    <s v="7"/>
    <s v="scale_mpi_epyc_job_12139.out "/>
    <s v="scale_mpi_epyc_epyc007_2023-06-13_06-07-02.csv "/>
    <s v="e3 10000 100 100000 1 19"/>
    <n v="0"/>
    <n v="0"/>
    <n v="0"/>
    <n v="0"/>
    <x v="0"/>
  </r>
  <r>
    <x v="4"/>
    <x v="0"/>
    <n v="100"/>
    <x v="1"/>
    <x v="19"/>
    <n v="1"/>
    <n v="13.793328000000001"/>
    <n v="0.14557899999999999"/>
    <n v="0.75254500000000002"/>
    <n v="3.9607999999999997E-2"/>
    <s v="7"/>
    <s v="scale_mpi_epyc_job_12139.out "/>
    <s v="scale_mpi_epyc_epyc007_2023-06-13_06-07-02.csv "/>
    <s v="e3 10000 100 100000 1 20"/>
    <n v="0"/>
    <n v="0"/>
    <n v="0"/>
    <n v="0"/>
    <x v="0"/>
  </r>
  <r>
    <x v="4"/>
    <x v="0"/>
    <n v="100"/>
    <x v="1"/>
    <x v="20"/>
    <n v="1"/>
    <n v="13.066368000000001"/>
    <n v="0.21553700000000001"/>
    <n v="0.74994700000000003"/>
    <n v="3.7497000000000003E-2"/>
    <s v="7"/>
    <s v="scale_mpi_epyc_job_12139.out "/>
    <s v="scale_mpi_epyc_epyc007_2023-06-13_06-07-02.csv "/>
    <s v="e3 10000 100 100000 1 21"/>
    <n v="0"/>
    <n v="0"/>
    <n v="0"/>
    <n v="0"/>
    <x v="0"/>
  </r>
  <r>
    <x v="4"/>
    <x v="0"/>
    <n v="100"/>
    <x v="1"/>
    <x v="21"/>
    <n v="1"/>
    <n v="12.636960999999999"/>
    <n v="0.14564199999999999"/>
    <n v="0.83663200000000004"/>
    <n v="3.984E-2"/>
    <s v="7"/>
    <s v="scale_mpi_epyc_job_12139.out "/>
    <s v="scale_mpi_epyc_epyc007_2023-06-13_06-07-02.csv "/>
    <s v="e3 10000 100 100000 1 22"/>
    <n v="0"/>
    <n v="0"/>
    <n v="0"/>
    <n v="0"/>
    <x v="0"/>
  </r>
  <r>
    <x v="4"/>
    <x v="0"/>
    <n v="100"/>
    <x v="1"/>
    <x v="22"/>
    <n v="1"/>
    <n v="12.101877"/>
    <n v="0.23733399999999999"/>
    <n v="0.90483000000000002"/>
    <n v="4.1128999999999999E-2"/>
    <s v="7"/>
    <s v="scale_mpi_epyc_job_12139.out "/>
    <s v="scale_mpi_epyc_epyc007_2023-06-13_06-07-02.csv "/>
    <s v="e3 10000 100 100000 1 23"/>
    <n v="0"/>
    <n v="0"/>
    <n v="0"/>
    <n v="0"/>
    <x v="0"/>
  </r>
  <r>
    <x v="4"/>
    <x v="0"/>
    <n v="100"/>
    <x v="1"/>
    <x v="23"/>
    <n v="1"/>
    <n v="11.810946"/>
    <n v="0.14130699999999999"/>
    <n v="0.91288199999999997"/>
    <n v="3.9690999999999997E-2"/>
    <s v="7"/>
    <s v="scale_mpi_epyc_job_12139.out "/>
    <s v="scale_mpi_epyc_epyc007_2023-06-13_06-07-02.csv "/>
    <s v="e3 10000 100 100000 1 24"/>
    <n v="0"/>
    <n v="0"/>
    <n v="0"/>
    <n v="0"/>
    <x v="0"/>
  </r>
  <r>
    <x v="4"/>
    <x v="0"/>
    <n v="100"/>
    <x v="1"/>
    <x v="24"/>
    <n v="1"/>
    <n v="11.197368000000001"/>
    <n v="0.25923800000000002"/>
    <n v="1.056994"/>
    <n v="4.4040999999999997E-2"/>
    <s v="7"/>
    <s v="scale_mpi_epyc_job_12139.out "/>
    <s v="scale_mpi_epyc_epyc007_2023-06-13_06-07-02.csv "/>
    <s v="e3 10000 100 100000 1 25"/>
    <n v="0"/>
    <n v="0"/>
    <n v="0"/>
    <n v="0"/>
    <x v="0"/>
  </r>
  <r>
    <x v="4"/>
    <x v="0"/>
    <n v="100"/>
    <x v="1"/>
    <x v="25"/>
    <n v="1"/>
    <n v="10.928475000000001"/>
    <n v="0.14167099999999999"/>
    <n v="1.0900190000000001"/>
    <n v="4.3601000000000001E-2"/>
    <s v="7"/>
    <s v="scale_mpi_epyc_job_12139.out "/>
    <s v="scale_mpi_epyc_epyc007_2023-06-13_06-07-02.csv "/>
    <s v="e3 10000 100 100000 1 26"/>
    <n v="0"/>
    <n v="0"/>
    <n v="0"/>
    <n v="0"/>
    <x v="0"/>
  </r>
  <r>
    <x v="4"/>
    <x v="0"/>
    <n v="100"/>
    <x v="1"/>
    <x v="26"/>
    <n v="1"/>
    <n v="10.579552"/>
    <n v="0.16472700000000001"/>
    <n v="0.85100900000000002"/>
    <n v="3.2731000000000003E-2"/>
    <s v="7"/>
    <s v="scale_mpi_epyc_job_12139.out "/>
    <s v="scale_mpi_epyc_epyc007_2023-06-13_06-07-02.csv "/>
    <s v="e3 10000 100 100000 1 27"/>
    <n v="0"/>
    <n v="0"/>
    <n v="0"/>
    <n v="0"/>
    <x v="0"/>
  </r>
  <r>
    <x v="4"/>
    <x v="0"/>
    <n v="100"/>
    <x v="1"/>
    <x v="27"/>
    <n v="1"/>
    <n v="10.243895"/>
    <n v="0.15607699999999999"/>
    <n v="1.2106319999999999"/>
    <n v="4.4838000000000003E-2"/>
    <s v="7"/>
    <s v="scale_mpi_epyc_job_12139.out "/>
    <s v="scale_mpi_epyc_epyc007_2023-06-13_06-07-02.csv "/>
    <s v="e3 10000 100 100000 1 28"/>
    <n v="0"/>
    <n v="0"/>
    <n v="0"/>
    <n v="0"/>
    <x v="0"/>
  </r>
  <r>
    <x v="4"/>
    <x v="0"/>
    <n v="100"/>
    <x v="1"/>
    <x v="28"/>
    <n v="1"/>
    <n v="9.9664649999999995"/>
    <n v="0.141844"/>
    <n v="1.2799769999999999"/>
    <n v="4.5712999999999997E-2"/>
    <s v="7"/>
    <s v="scale_mpi_epyc_job_12139.out "/>
    <s v="scale_mpi_epyc_epyc007_2023-06-13_06-07-02.csv "/>
    <s v="e3 10000 100 100000 1 29"/>
    <n v="0"/>
    <n v="0"/>
    <n v="0"/>
    <n v="0"/>
    <x v="0"/>
  </r>
  <r>
    <x v="4"/>
    <x v="0"/>
    <n v="100"/>
    <x v="1"/>
    <x v="29"/>
    <n v="1"/>
    <n v="9.7272970000000001"/>
    <n v="0.18631500000000001"/>
    <n v="1.206866"/>
    <n v="4.1616E-2"/>
    <s v="7"/>
    <s v="scale_mpi_epyc_job_12139.out "/>
    <s v="scale_mpi_epyc_epyc007_2023-06-13_06-07-02.csv "/>
    <s v="e3 10000 100 100000 1 30"/>
    <n v="0"/>
    <n v="0"/>
    <n v="0"/>
    <n v="0"/>
    <x v="0"/>
  </r>
  <r>
    <x v="4"/>
    <x v="0"/>
    <n v="100"/>
    <x v="1"/>
    <x v="30"/>
    <n v="1"/>
    <n v="9.6431450000000005"/>
    <n v="0.31507200000000002"/>
    <n v="1.6722079999999999"/>
    <n v="5.5739999999999998E-2"/>
    <s v="7"/>
    <s v="scale_mpi_epyc_job_12139.out "/>
    <s v="scale_mpi_epyc_epyc007_2023-06-13_06-07-02.csv "/>
    <s v="e3 10000 100 100000 1 31"/>
    <n v="0"/>
    <n v="0"/>
    <n v="0"/>
    <n v="0"/>
    <x v="0"/>
  </r>
  <r>
    <x v="4"/>
    <x v="0"/>
    <n v="100"/>
    <x v="1"/>
    <x v="31"/>
    <n v="1"/>
    <n v="9.1932500000000008"/>
    <n v="0.159776"/>
    <n v="1.5761130000000001"/>
    <n v="5.0841999999999998E-2"/>
    <s v="7"/>
    <s v="scale_mpi_epyc_job_12139.out "/>
    <s v="scale_mpi_epyc_epyc007_2023-06-13_06-07-02.csv "/>
    <s v="e3 10000 100 100000 1 32"/>
    <n v="0"/>
    <n v="0"/>
    <n v="0"/>
    <n v="0"/>
    <x v="0"/>
  </r>
  <r>
    <x v="4"/>
    <x v="0"/>
    <n v="100"/>
    <x v="1"/>
    <x v="32"/>
    <n v="1"/>
    <n v="8.9958550000000006"/>
    <n v="0.13920099999999999"/>
    <n v="1.4685429999999999"/>
    <n v="4.5892000000000002E-2"/>
    <s v="7"/>
    <s v="scale_mpi_epyc_job_12139.out "/>
    <s v="scale_mpi_epyc_epyc007_2023-06-13_06-07-02.csv "/>
    <s v="e3 10000 100 100000 1 33"/>
    <n v="0"/>
    <n v="0"/>
    <n v="0"/>
    <n v="0"/>
    <x v="0"/>
  </r>
  <r>
    <x v="4"/>
    <x v="0"/>
    <n v="100"/>
    <x v="1"/>
    <x v="33"/>
    <n v="1"/>
    <n v="8.6841449999999991"/>
    <n v="0.22373799999999999"/>
    <n v="1.6974959999999999"/>
    <n v="5.1438999999999999E-2"/>
    <s v="7"/>
    <s v="scale_mpi_epyc_job_12139.out "/>
    <s v="scale_mpi_epyc_epyc007_2023-06-13_06-07-02.csv "/>
    <s v="e3 10000 100 100000 1 34"/>
    <n v="0"/>
    <n v="0"/>
    <n v="0"/>
    <n v="0"/>
    <x v="0"/>
  </r>
  <r>
    <x v="4"/>
    <x v="0"/>
    <n v="100"/>
    <x v="1"/>
    <x v="34"/>
    <n v="1"/>
    <n v="8.5332000000000008"/>
    <n v="0.16559199999999999"/>
    <n v="2.282626"/>
    <n v="6.7136000000000001E-2"/>
    <s v="7"/>
    <s v="scale_mpi_epyc_job_12139.out "/>
    <s v="scale_mpi_epyc_epyc007_2023-06-13_06-07-02.csv "/>
    <s v="e3 10000 100 100000 1 35"/>
    <n v="0"/>
    <n v="0"/>
    <n v="0"/>
    <n v="0"/>
    <x v="0"/>
  </r>
  <r>
    <x v="4"/>
    <x v="0"/>
    <n v="100"/>
    <x v="1"/>
    <x v="35"/>
    <n v="1"/>
    <n v="8.4469290000000008"/>
    <n v="0.16836599999999999"/>
    <n v="2.131748"/>
    <n v="6.0907000000000003E-2"/>
    <s v="7"/>
    <s v="scale_mpi_epyc_job_12139.out "/>
    <s v="scale_mpi_epyc_epyc007_2023-06-13_06-07-02.csv "/>
    <s v="e3 10000 100 100000 1 36"/>
    <n v="0"/>
    <n v="0"/>
    <n v="0"/>
    <n v="0"/>
    <x v="0"/>
  </r>
  <r>
    <x v="4"/>
    <x v="0"/>
    <n v="100"/>
    <x v="1"/>
    <x v="36"/>
    <n v="1"/>
    <n v="8.2676390000000008"/>
    <n v="0.177061"/>
    <n v="2.6814390000000001"/>
    <n v="7.4483999999999995E-2"/>
    <s v="7"/>
    <s v="scale_mpi_epyc_job_12139.out "/>
    <s v="scale_mpi_epyc_epyc007_2023-06-13_06-07-02.csv "/>
    <s v="e3 10000 100 100000 1 37"/>
    <n v="0"/>
    <n v="0"/>
    <n v="0"/>
    <n v="0"/>
    <x v="0"/>
  </r>
  <r>
    <x v="4"/>
    <x v="0"/>
    <n v="100"/>
    <x v="1"/>
    <x v="37"/>
    <n v="1"/>
    <n v="8.5457909999999995"/>
    <n v="0.384772"/>
    <n v="14.110856"/>
    <n v="0.38137399999999999"/>
    <s v="7"/>
    <s v="scale_mpi_epyc_job_12139.out "/>
    <s v="scale_mpi_epyc_epyc007_2023-06-13_06-07-02.csv "/>
    <s v="e3 10000 100 100000 1 38"/>
    <n v="0"/>
    <n v="0"/>
    <n v="0"/>
    <n v="0"/>
    <x v="0"/>
  </r>
  <r>
    <x v="4"/>
    <x v="0"/>
    <n v="100"/>
    <x v="1"/>
    <x v="38"/>
    <n v="1"/>
    <n v="7.8883000000000001"/>
    <n v="0.14740700000000001"/>
    <n v="1.741854"/>
    <n v="4.5837999999999997E-2"/>
    <s v="7"/>
    <s v="scale_mpi_epyc_job_12139.out "/>
    <s v="scale_mpi_epyc_epyc007_2023-06-13_06-07-02.csv "/>
    <s v="e3 10000 100 100000 1 39"/>
    <n v="0"/>
    <n v="0"/>
    <n v="0"/>
    <n v="0"/>
    <x v="0"/>
  </r>
  <r>
    <x v="4"/>
    <x v="0"/>
    <n v="100"/>
    <x v="1"/>
    <x v="39"/>
    <n v="1"/>
    <n v="7.9241799999999998"/>
    <n v="0.180031"/>
    <n v="2.591329"/>
    <n v="6.6444000000000003E-2"/>
    <s v="7"/>
    <s v="scale_mpi_epyc_job_12139.out "/>
    <s v="scale_mpi_epyc_epyc007_2023-06-13_06-07-02.csv "/>
    <s v="e3 10000 100 100000 1 40"/>
    <n v="0"/>
    <n v="0"/>
    <n v="0"/>
    <n v="0"/>
    <x v="0"/>
  </r>
  <r>
    <x v="4"/>
    <x v="0"/>
    <n v="100"/>
    <x v="1"/>
    <x v="40"/>
    <n v="1"/>
    <n v="7.5877910000000002"/>
    <n v="0.17721799999999999"/>
    <n v="2.7353149999999999"/>
    <n v="6.8382999999999999E-2"/>
    <s v="7"/>
    <s v="scale_mpi_epyc_job_12139.out "/>
    <s v="scale_mpi_epyc_epyc007_2023-06-13_06-07-02.csv "/>
    <s v="e3 10000 100 100000 1 41"/>
    <n v="0"/>
    <n v="0"/>
    <n v="0"/>
    <n v="0"/>
    <x v="0"/>
  </r>
  <r>
    <x v="4"/>
    <x v="0"/>
    <n v="100"/>
    <x v="1"/>
    <x v="41"/>
    <n v="1"/>
    <n v="7.6701370000000004"/>
    <n v="0.31057600000000002"/>
    <n v="8.6605880000000006"/>
    <n v="0.21123400000000001"/>
    <s v="7"/>
    <s v="scale_mpi_epyc_job_12139.out "/>
    <s v="scale_mpi_epyc_epyc007_2023-06-13_06-07-02.csv "/>
    <s v="e3 10000 100 100000 1 42"/>
    <n v="0"/>
    <n v="0"/>
    <n v="0"/>
    <n v="0"/>
    <x v="0"/>
  </r>
  <r>
    <x v="4"/>
    <x v="0"/>
    <n v="100"/>
    <x v="1"/>
    <x v="42"/>
    <n v="1"/>
    <n v="7.5405530000000001"/>
    <n v="0.29281499999999999"/>
    <n v="2.2243789999999999"/>
    <n v="5.2961000000000001E-2"/>
    <s v="7"/>
    <s v="scale_mpi_epyc_job_12139.out "/>
    <s v="scale_mpi_epyc_epyc007_2023-06-13_06-07-02.csv "/>
    <s v="e3 10000 100 100000 1 43"/>
    <n v="0"/>
    <n v="0"/>
    <n v="0"/>
    <n v="0"/>
    <x v="0"/>
  </r>
  <r>
    <x v="4"/>
    <x v="0"/>
    <n v="100"/>
    <x v="1"/>
    <x v="43"/>
    <n v="1"/>
    <n v="7.5011609999999997"/>
    <n v="0.17621100000000001"/>
    <n v="2.3057729999999999"/>
    <n v="5.3622999999999997E-2"/>
    <s v="7"/>
    <s v="scale_mpi_epyc_job_12139.out "/>
    <s v="scale_mpi_epyc_epyc007_2023-06-13_06-07-02.csv "/>
    <s v="e3 10000 100 100000 1 44"/>
    <n v="0"/>
    <n v="0"/>
    <n v="0"/>
    <n v="0"/>
    <x v="0"/>
  </r>
  <r>
    <x v="4"/>
    <x v="0"/>
    <n v="100"/>
    <x v="1"/>
    <x v="44"/>
    <n v="1"/>
    <n v="7.5018750000000001"/>
    <n v="0.16876099999999999"/>
    <n v="2.8222160000000001"/>
    <n v="6.4141000000000004E-2"/>
    <s v="7"/>
    <s v="scale_mpi_epyc_job_12139.out "/>
    <s v="scale_mpi_epyc_epyc007_2023-06-13_06-07-02.csv "/>
    <s v="e3 10000 100 100000 1 45"/>
    <n v="0"/>
    <n v="0"/>
    <n v="0"/>
    <n v="0"/>
    <x v="0"/>
  </r>
  <r>
    <x v="4"/>
    <x v="0"/>
    <n v="100"/>
    <x v="1"/>
    <x v="45"/>
    <n v="1"/>
    <n v="7.0084479999999996"/>
    <n v="0.177533"/>
    <n v="2.628447"/>
    <n v="5.8409999999999997E-2"/>
    <s v="7"/>
    <s v="scale_mpi_epyc_job_12139.out "/>
    <s v="scale_mpi_epyc_epyc007_2023-06-13_06-07-02.csv "/>
    <s v="e3 10000 100 100000 1 46"/>
    <n v="0"/>
    <n v="0"/>
    <n v="0"/>
    <n v="0"/>
    <x v="0"/>
  </r>
  <r>
    <x v="4"/>
    <x v="0"/>
    <n v="100"/>
    <x v="1"/>
    <x v="46"/>
    <n v="1"/>
    <n v="7.4139059999999999"/>
    <n v="0.198291"/>
    <n v="3.2352590000000001"/>
    <n v="7.0332000000000006E-2"/>
    <s v="7"/>
    <s v="scale_mpi_epyc_job_12139.out "/>
    <s v="scale_mpi_epyc_epyc007_2023-06-13_06-07-02.csv "/>
    <s v="e3 10000 100 100000 1 47"/>
    <n v="0"/>
    <n v="0"/>
    <n v="0"/>
    <n v="0"/>
    <x v="0"/>
  </r>
  <r>
    <x v="4"/>
    <x v="0"/>
    <n v="100"/>
    <x v="1"/>
    <x v="47"/>
    <n v="1"/>
    <n v="7.2665550000000003"/>
    <n v="0.351796"/>
    <n v="2.5948039999999999"/>
    <n v="5.5209000000000001E-2"/>
    <s v="7"/>
    <s v="scale_mpi_epyc_job_12139.out "/>
    <s v="scale_mpi_epyc_epyc007_2023-06-13_06-07-02.csv "/>
    <s v="e3 10000 100 100000 1 48"/>
    <n v="0"/>
    <n v="0"/>
    <n v="0"/>
    <n v="0"/>
    <x v="0"/>
  </r>
  <r>
    <x v="4"/>
    <x v="0"/>
    <n v="100"/>
    <x v="1"/>
    <x v="48"/>
    <n v="1"/>
    <n v="7.0475620000000001"/>
    <n v="0.21113799999999999"/>
    <n v="3.4321030000000001"/>
    <n v="7.1501999999999996E-2"/>
    <s v="7"/>
    <s v="scale_mpi_epyc_job_12139.out "/>
    <s v="scale_mpi_epyc_epyc007_2023-06-13_06-07-02.csv "/>
    <s v="e3 10000 100 100000 1 49"/>
    <n v="0"/>
    <n v="0"/>
    <n v="0"/>
    <n v="0"/>
    <x v="0"/>
  </r>
  <r>
    <x v="4"/>
    <x v="0"/>
    <n v="100"/>
    <x v="1"/>
    <x v="49"/>
    <n v="1"/>
    <n v="6.7148050000000001"/>
    <n v="0.178785"/>
    <n v="2.6933060000000002"/>
    <n v="5.4965E-2"/>
    <s v="7"/>
    <s v="scale_mpi_epyc_job_12139.out "/>
    <s v="scale_mpi_epyc_epyc007_2023-06-13_06-07-02.csv "/>
    <s v="e3 10000 100 100000 1 50"/>
    <n v="0"/>
    <n v="0"/>
    <n v="0"/>
    <n v="0"/>
    <x v="0"/>
  </r>
  <r>
    <x v="4"/>
    <x v="0"/>
    <n v="100"/>
    <x v="1"/>
    <x v="50"/>
    <n v="1"/>
    <n v="6.6738499999999998"/>
    <n v="0.18238499999999999"/>
    <n v="2.897993"/>
    <n v="5.7959999999999998E-2"/>
    <s v="7"/>
    <s v="scale_mpi_epyc_job_12139.out "/>
    <s v="scale_mpi_epyc_epyc007_2023-06-13_06-07-02.csv "/>
    <s v="e3 10000 100 100000 1 51"/>
    <n v="0"/>
    <n v="0"/>
    <n v="0"/>
    <n v="0"/>
    <x v="0"/>
  </r>
  <r>
    <x v="4"/>
    <x v="0"/>
    <n v="100"/>
    <x v="1"/>
    <x v="51"/>
    <n v="1"/>
    <n v="6.6553630000000004"/>
    <n v="0.22697000000000001"/>
    <n v="4.0641660000000002"/>
    <n v="7.9689999999999997E-2"/>
    <s v="7"/>
    <s v="scale_mpi_epyc_job_12139.out "/>
    <s v="scale_mpi_epyc_epyc007_2023-06-13_06-07-02.csv "/>
    <s v="e3 10000 100 100000 1 52"/>
    <n v="0"/>
    <n v="0"/>
    <n v="0"/>
    <n v="0"/>
    <x v="0"/>
  </r>
  <r>
    <x v="4"/>
    <x v="0"/>
    <n v="100"/>
    <x v="1"/>
    <x v="52"/>
    <n v="1"/>
    <n v="6.6478799999999998"/>
    <n v="0.21756900000000001"/>
    <n v="3.3910960000000001"/>
    <n v="6.5212999999999993E-2"/>
    <s v="7"/>
    <s v="scale_mpi_epyc_job_12139.out "/>
    <s v="scale_mpi_epyc_epyc007_2023-06-13_06-07-02.csv "/>
    <s v="e3 10000 100 100000 1 53"/>
    <n v="0"/>
    <n v="0"/>
    <n v="0"/>
    <n v="0"/>
    <x v="0"/>
  </r>
  <r>
    <x v="4"/>
    <x v="0"/>
    <n v="100"/>
    <x v="1"/>
    <x v="53"/>
    <n v="1"/>
    <n v="6.9017720000000002"/>
    <n v="0.41670499999999999"/>
    <n v="13.492793000000001"/>
    <n v="0.254581"/>
    <s v="7"/>
    <s v="scale_mpi_epyc_job_12139.out "/>
    <s v="scale_mpi_epyc_epyc007_2023-06-13_06-07-02.csv "/>
    <s v="e3 10000 100 100000 1 54"/>
    <n v="0"/>
    <n v="0"/>
    <n v="0"/>
    <n v="0"/>
    <x v="0"/>
  </r>
  <r>
    <x v="4"/>
    <x v="0"/>
    <n v="100"/>
    <x v="1"/>
    <x v="54"/>
    <n v="1"/>
    <n v="6.6747949999999996"/>
    <n v="0.19404299999999999"/>
    <n v="3.2484389999999999"/>
    <n v="6.0156000000000001E-2"/>
    <s v="7"/>
    <s v="scale_mpi_epyc_job_12139.out "/>
    <s v="scale_mpi_epyc_epyc007_2023-06-13_06-07-02.csv "/>
    <s v="e3 10000 100 100000 1 55"/>
    <n v="0"/>
    <n v="0"/>
    <n v="0"/>
    <n v="0"/>
    <x v="0"/>
  </r>
  <r>
    <x v="4"/>
    <x v="0"/>
    <n v="100"/>
    <x v="1"/>
    <x v="55"/>
    <n v="1"/>
    <n v="6.6615260000000003"/>
    <n v="0.19259999999999999"/>
    <n v="3.4252500000000001"/>
    <n v="6.2276999999999999E-2"/>
    <s v="7"/>
    <s v="scale_mpi_epyc_job_12139.out "/>
    <s v="scale_mpi_epyc_epyc007_2023-06-13_06-07-02.csv "/>
    <s v="e3 10000 100 100000 1 56"/>
    <n v="0"/>
    <n v="0"/>
    <n v="0"/>
    <n v="0"/>
    <x v="0"/>
  </r>
  <r>
    <x v="4"/>
    <x v="0"/>
    <n v="100"/>
    <x v="1"/>
    <x v="56"/>
    <n v="1"/>
    <n v="6.6863960000000002"/>
    <n v="0.20480200000000001"/>
    <n v="4.0403909999999996"/>
    <n v="7.2150000000000006E-2"/>
    <s v="7"/>
    <s v="scale_mpi_epyc_job_12139.out "/>
    <s v="scale_mpi_epyc_epyc007_2023-06-13_06-07-02.csv "/>
    <s v="e3 10000 100 100000 1 57"/>
    <n v="0"/>
    <n v="0"/>
    <n v="0"/>
    <n v="0"/>
    <x v="0"/>
  </r>
  <r>
    <x v="4"/>
    <x v="0"/>
    <n v="100"/>
    <x v="1"/>
    <x v="57"/>
    <n v="1"/>
    <n v="5.9382599999999996"/>
    <n v="0.16234399999999999"/>
    <n v="3.2814290000000002"/>
    <n v="5.7569000000000002E-2"/>
    <s v="7"/>
    <s v="scale_mpi_epyc_job_12139.out "/>
    <s v="scale_mpi_epyc_epyc007_2023-06-13_06-07-02.csv "/>
    <s v="e3 10000 100 100000 1 58"/>
    <n v="0"/>
    <n v="0"/>
    <n v="0"/>
    <n v="0"/>
    <x v="0"/>
  </r>
  <r>
    <x v="4"/>
    <x v="0"/>
    <n v="100"/>
    <x v="1"/>
    <x v="58"/>
    <n v="1"/>
    <n v="6.1431940000000003"/>
    <n v="0.268063"/>
    <n v="9.3370189999999997"/>
    <n v="0.16098299999999999"/>
    <s v="7"/>
    <s v="scale_mpi_epyc_job_12139.out "/>
    <s v="scale_mpi_epyc_epyc007_2023-06-13_06-07-02.csv "/>
    <s v="e3 10000 100 100000 1 59"/>
    <n v="0"/>
    <n v="0"/>
    <n v="0"/>
    <n v="0"/>
    <x v="0"/>
  </r>
  <r>
    <x v="4"/>
    <x v="0"/>
    <n v="100"/>
    <x v="1"/>
    <x v="59"/>
    <n v="1"/>
    <n v="6.419645"/>
    <n v="0.452988"/>
    <n v="6.5016170000000004"/>
    <n v="0.110197"/>
    <s v="7"/>
    <s v="scale_mpi_epyc_job_12139.out "/>
    <s v="scale_mpi_epyc_epyc007_2023-06-13_06-07-02.csv "/>
    <s v="e3 10000 100 100000 1 60"/>
    <n v="0"/>
    <n v="0"/>
    <n v="0"/>
    <n v="0"/>
    <x v="0"/>
  </r>
  <r>
    <x v="4"/>
    <x v="0"/>
    <n v="100"/>
    <x v="1"/>
    <x v="60"/>
    <n v="1"/>
    <n v="6.0775249999999996"/>
    <n v="0.180449"/>
    <n v="4.5807279999999997"/>
    <n v="7.6344999999999996E-2"/>
    <s v="7"/>
    <s v="scale_mpi_epyc_job_12139.out "/>
    <s v="scale_mpi_epyc_epyc007_2023-06-13_06-07-02.csv "/>
    <s v="e3 10000 100 100000 1 61"/>
    <n v="0"/>
    <n v="0"/>
    <n v="0"/>
    <n v="0"/>
    <x v="0"/>
  </r>
  <r>
    <x v="4"/>
    <x v="0"/>
    <n v="100"/>
    <x v="1"/>
    <x v="61"/>
    <n v="1"/>
    <n v="6.0792989999999998"/>
    <n v="0.224496"/>
    <n v="3.9239540000000002"/>
    <n v="6.4326999999999995E-2"/>
    <s v="7"/>
    <s v="scale_mpi_epyc_job_12139.out "/>
    <s v="scale_mpi_epyc_epyc007_2023-06-13_06-07-02.csv "/>
    <s v="e3 10000 100 100000 1 62"/>
    <n v="0"/>
    <n v="0"/>
    <n v="0"/>
    <n v="0"/>
    <x v="0"/>
  </r>
  <r>
    <x v="4"/>
    <x v="0"/>
    <n v="100"/>
    <x v="1"/>
    <x v="62"/>
    <n v="1"/>
    <n v="5.7717020000000003"/>
    <n v="0.27325500000000003"/>
    <n v="10.654528000000001"/>
    <n v="0.171847"/>
    <s v="7"/>
    <s v="scale_mpi_epyc_job_12139.out "/>
    <s v="scale_mpi_epyc_epyc007_2023-06-13_06-07-02.csv "/>
    <s v="e3 10000 100 100000 1 63"/>
    <n v="0"/>
    <n v="0"/>
    <n v="0"/>
    <n v="0"/>
    <x v="0"/>
  </r>
  <r>
    <x v="4"/>
    <x v="0"/>
    <n v="100"/>
    <x v="1"/>
    <x v="63"/>
    <n v="1"/>
    <n v="5.7608050000000004"/>
    <n v="0.18931999999999999"/>
    <n v="4.3286439999999997"/>
    <n v="6.8709000000000006E-2"/>
    <s v="7"/>
    <s v="scale_mpi_epyc_job_12139.out "/>
    <s v="scale_mpi_epyc_epyc007_2023-06-13_06-07-02.csv "/>
    <s v="e3 10000 100 100000 1 64"/>
    <n v="0"/>
    <n v="0"/>
    <n v="0"/>
    <n v="0"/>
    <x v="0"/>
  </r>
  <r>
    <x v="4"/>
    <x v="1"/>
    <n v="100"/>
    <x v="1"/>
    <x v="0"/>
    <n v="1"/>
    <n v="3.474005"/>
    <n v="3.2230000000000002E-2"/>
    <n v="0"/>
    <n v="0"/>
    <s v="7"/>
    <s v="scale_mpi_epyc_job_12139.out "/>
    <s v="scale_mpi_epyc_epyc007_2023-06-13_06-07-02.csv "/>
    <s v="e3 1000 100 100000 1 1"/>
    <e v="#N/A"/>
    <e v="#N/A"/>
    <e v="#N/A"/>
    <e v="#N/A"/>
    <x v="1"/>
  </r>
  <r>
    <x v="4"/>
    <x v="1"/>
    <n v="100"/>
    <x v="1"/>
    <x v="1"/>
    <n v="1"/>
    <n v="2.253851"/>
    <n v="7.8639999999999995E-3"/>
    <n v="5.3239999999999997E-3"/>
    <n v="5.3239999999999997E-3"/>
    <s v="7"/>
    <s v="scale_mpi_epyc_job_12139.out "/>
    <s v="scale_mpi_epyc_epyc007_2023-06-13_06-07-02.csv "/>
    <s v="e3 1000 100 100000 1 2"/>
    <e v="#N/A"/>
    <e v="#N/A"/>
    <e v="#N/A"/>
    <e v="#N/A"/>
    <x v="1"/>
  </r>
  <r>
    <x v="4"/>
    <x v="1"/>
    <n v="100"/>
    <x v="1"/>
    <x v="2"/>
    <n v="1"/>
    <n v="1.85534"/>
    <n v="8.966E-3"/>
    <n v="1.2267999999999999E-2"/>
    <n v="6.1339999999999997E-3"/>
    <s v="7"/>
    <s v="scale_mpi_epyc_job_12139.out "/>
    <s v="scale_mpi_epyc_epyc007_2023-06-13_06-07-02.csv "/>
    <s v="e3 1000 100 100000 1 3"/>
    <e v="#N/A"/>
    <e v="#N/A"/>
    <e v="#N/A"/>
    <e v="#N/A"/>
    <x v="1"/>
  </r>
  <r>
    <x v="4"/>
    <x v="1"/>
    <n v="100"/>
    <x v="1"/>
    <x v="3"/>
    <n v="1"/>
    <n v="1.668021"/>
    <n v="1.0723999999999999E-2"/>
    <n v="2.2415000000000001E-2"/>
    <n v="7.4720000000000003E-3"/>
    <s v="7"/>
    <s v="scale_mpi_epyc_job_12139.out "/>
    <s v="scale_mpi_epyc_epyc007_2023-06-13_06-07-02.csv "/>
    <s v="e3 1000 100 100000 1 4"/>
    <e v="#N/A"/>
    <e v="#N/A"/>
    <e v="#N/A"/>
    <e v="#N/A"/>
    <x v="1"/>
  </r>
  <r>
    <x v="4"/>
    <x v="1"/>
    <n v="100"/>
    <x v="1"/>
    <x v="4"/>
    <n v="1"/>
    <n v="1.7227079999999999"/>
    <n v="0.140708"/>
    <n v="8.6693000000000006E-2"/>
    <n v="2.1673000000000001E-2"/>
    <s v="7"/>
    <s v="scale_mpi_epyc_job_12139.out "/>
    <s v="scale_mpi_epyc_epyc007_2023-06-13_06-07-02.csv "/>
    <s v="e3 1000 100 100000 1 5"/>
    <e v="#N/A"/>
    <e v="#N/A"/>
    <e v="#N/A"/>
    <e v="#N/A"/>
    <x v="1"/>
  </r>
  <r>
    <x v="4"/>
    <x v="1"/>
    <n v="100"/>
    <x v="1"/>
    <x v="5"/>
    <n v="1"/>
    <n v="1.488577"/>
    <n v="1.1502999999999999E-2"/>
    <n v="3.6644999999999997E-2"/>
    <n v="7.3289999999999996E-3"/>
    <s v="7"/>
    <s v="scale_mpi_epyc_job_12139.out "/>
    <s v="scale_mpi_epyc_epyc007_2023-06-13_06-07-02.csv "/>
    <s v="e3 1000 100 100000 1 6"/>
    <e v="#N/A"/>
    <e v="#N/A"/>
    <e v="#N/A"/>
    <e v="#N/A"/>
    <x v="1"/>
  </r>
  <r>
    <x v="4"/>
    <x v="1"/>
    <n v="100"/>
    <x v="1"/>
    <x v="6"/>
    <n v="1"/>
    <n v="1.43716"/>
    <n v="1.4989000000000001E-2"/>
    <n v="6.3457E-2"/>
    <n v="1.0576E-2"/>
    <s v="7"/>
    <s v="scale_mpi_epyc_job_12139.out "/>
    <s v="scale_mpi_epyc_epyc007_2023-06-13_06-07-02.csv "/>
    <s v="e3 1000 100 100000 1 7"/>
    <e v="#N/A"/>
    <e v="#N/A"/>
    <e v="#N/A"/>
    <e v="#N/A"/>
    <x v="1"/>
  </r>
  <r>
    <x v="4"/>
    <x v="1"/>
    <n v="100"/>
    <x v="1"/>
    <x v="7"/>
    <n v="1"/>
    <n v="1.5082040000000001"/>
    <n v="0.118922"/>
    <n v="0.73473299999999997"/>
    <n v="0.104962"/>
    <s v="7"/>
    <s v="scale_mpi_epyc_job_12139.out "/>
    <s v="scale_mpi_epyc_epyc007_2023-06-13_06-07-02.csv "/>
    <s v="e3 1000 100 100000 1 8"/>
    <e v="#N/A"/>
    <e v="#N/A"/>
    <e v="#N/A"/>
    <e v="#N/A"/>
    <x v="1"/>
  </r>
  <r>
    <x v="4"/>
    <x v="1"/>
    <n v="100"/>
    <x v="1"/>
    <x v="8"/>
    <n v="1"/>
    <n v="1.3949609999999999"/>
    <n v="2.2433999999999999E-2"/>
    <n v="0.112723"/>
    <n v="1.409E-2"/>
    <s v="7"/>
    <s v="scale_mpi_epyc_job_12139.out "/>
    <s v="scale_mpi_epyc_epyc007_2023-06-13_06-07-02.csv "/>
    <s v="e3 1000 100 100000 1 9"/>
    <e v="#N/A"/>
    <e v="#N/A"/>
    <e v="#N/A"/>
    <e v="#N/A"/>
    <x v="1"/>
  </r>
  <r>
    <x v="4"/>
    <x v="1"/>
    <n v="100"/>
    <x v="1"/>
    <x v="9"/>
    <n v="1"/>
    <n v="1.423929"/>
    <n v="6.7081000000000002E-2"/>
    <n v="0.51509099999999997"/>
    <n v="5.7231999999999998E-2"/>
    <s v="7"/>
    <s v="scale_mpi_epyc_job_12139.out "/>
    <s v="scale_mpi_epyc_epyc007_2023-06-13_06-07-02.csv "/>
    <s v="e3 1000 100 100000 1 10"/>
    <e v="#N/A"/>
    <e v="#N/A"/>
    <e v="#N/A"/>
    <e v="#N/A"/>
    <x v="1"/>
  </r>
  <r>
    <x v="4"/>
    <x v="1"/>
    <n v="100"/>
    <x v="1"/>
    <x v="10"/>
    <n v="1"/>
    <n v="1.3557859999999999"/>
    <n v="2.5492999999999998E-2"/>
    <n v="0.194801"/>
    <n v="1.9480000000000001E-2"/>
    <s v="7"/>
    <s v="scale_mpi_epyc_job_12139.out "/>
    <s v="scale_mpi_epyc_epyc007_2023-06-13_06-07-02.csv "/>
    <s v="e3 1000 100 100000 1 11"/>
    <e v="#N/A"/>
    <e v="#N/A"/>
    <e v="#N/A"/>
    <e v="#N/A"/>
    <x v="1"/>
  </r>
  <r>
    <x v="4"/>
    <x v="1"/>
    <n v="100"/>
    <x v="1"/>
    <x v="11"/>
    <n v="1"/>
    <n v="1.3428119999999999"/>
    <n v="2.4324999999999999E-2"/>
    <n v="0.16714699999999999"/>
    <n v="1.5195E-2"/>
    <s v="7"/>
    <s v="scale_mpi_epyc_job_12139.out "/>
    <s v="scale_mpi_epyc_epyc007_2023-06-13_06-07-02.csv "/>
    <s v="e3 1000 100 100000 1 12"/>
    <e v="#N/A"/>
    <e v="#N/A"/>
    <e v="#N/A"/>
    <e v="#N/A"/>
    <x v="1"/>
  </r>
  <r>
    <x v="4"/>
    <x v="1"/>
    <n v="100"/>
    <x v="1"/>
    <x v="12"/>
    <n v="1"/>
    <n v="1.3370979999999999"/>
    <n v="2.0917999999999999E-2"/>
    <n v="0.18589900000000001"/>
    <n v="1.5492000000000001E-2"/>
    <s v="7"/>
    <s v="scale_mpi_epyc_job_12139.out "/>
    <s v="scale_mpi_epyc_epyc007_2023-06-13_06-07-02.csv "/>
    <s v="e3 1000 100 100000 1 13"/>
    <e v="#N/A"/>
    <e v="#N/A"/>
    <e v="#N/A"/>
    <e v="#N/A"/>
    <x v="1"/>
  </r>
  <r>
    <x v="4"/>
    <x v="1"/>
    <n v="100"/>
    <x v="1"/>
    <x v="13"/>
    <n v="1"/>
    <n v="1.3319510000000001"/>
    <n v="3.7302000000000002E-2"/>
    <n v="0.25666800000000001"/>
    <n v="1.9744000000000001E-2"/>
    <s v="7"/>
    <s v="scale_mpi_epyc_job_12139.out "/>
    <s v="scale_mpi_epyc_epyc007_2023-06-13_06-07-02.csv "/>
    <s v="e3 1000 100 100000 1 14"/>
    <e v="#N/A"/>
    <e v="#N/A"/>
    <e v="#N/A"/>
    <e v="#N/A"/>
    <x v="1"/>
  </r>
  <r>
    <x v="4"/>
    <x v="1"/>
    <n v="100"/>
    <x v="1"/>
    <x v="14"/>
    <n v="1"/>
    <n v="1.3332809999999999"/>
    <n v="3.4103000000000001E-2"/>
    <n v="0.29941800000000002"/>
    <n v="2.1387E-2"/>
    <s v="7"/>
    <s v="scale_mpi_epyc_job_12139.out "/>
    <s v="scale_mpi_epyc_epyc007_2023-06-13_06-07-02.csv "/>
    <s v="e3 1000 100 100000 1 15"/>
    <e v="#N/A"/>
    <e v="#N/A"/>
    <e v="#N/A"/>
    <e v="#N/A"/>
    <x v="1"/>
  </r>
  <r>
    <x v="4"/>
    <x v="1"/>
    <n v="100"/>
    <x v="1"/>
    <x v="15"/>
    <n v="1"/>
    <n v="1.4435819999999999"/>
    <n v="0.120333"/>
    <n v="0.28528700000000001"/>
    <n v="1.9019000000000001E-2"/>
    <s v="7"/>
    <s v="scale_mpi_epyc_job_12139.out "/>
    <s v="scale_mpi_epyc_epyc007_2023-06-13_06-07-02.csv "/>
    <s v="e3 1000 100 100000 1 16"/>
    <e v="#N/A"/>
    <e v="#N/A"/>
    <e v="#N/A"/>
    <e v="#N/A"/>
    <x v="1"/>
  </r>
  <r>
    <x v="4"/>
    <x v="1"/>
    <n v="100"/>
    <x v="1"/>
    <x v="16"/>
    <n v="1"/>
    <n v="1.3429230000000001"/>
    <n v="3.4604999999999997E-2"/>
    <n v="0.43019400000000002"/>
    <n v="2.6887000000000001E-2"/>
    <s v="7"/>
    <s v="scale_mpi_epyc_job_12139.out "/>
    <s v="scale_mpi_epyc_epyc007_2023-06-13_06-07-02.csv "/>
    <s v="e3 1000 100 100000 1 17"/>
    <e v="#N/A"/>
    <e v="#N/A"/>
    <e v="#N/A"/>
    <e v="#N/A"/>
    <x v="1"/>
  </r>
  <r>
    <x v="4"/>
    <x v="1"/>
    <n v="100"/>
    <x v="1"/>
    <x v="17"/>
    <n v="1"/>
    <n v="1.3424389999999999"/>
    <n v="2.7937E-2"/>
    <n v="0.34712500000000002"/>
    <n v="2.0419E-2"/>
    <s v="7"/>
    <s v="scale_mpi_epyc_job_12139.out "/>
    <s v="scale_mpi_epyc_epyc007_2023-06-13_06-07-02.csv "/>
    <s v="e3 1000 100 100000 1 18"/>
    <e v="#N/A"/>
    <e v="#N/A"/>
    <e v="#N/A"/>
    <e v="#N/A"/>
    <x v="1"/>
  </r>
  <r>
    <x v="4"/>
    <x v="1"/>
    <n v="100"/>
    <x v="1"/>
    <x v="18"/>
    <n v="1"/>
    <n v="1.3381149999999999"/>
    <n v="3.3794999999999999E-2"/>
    <n v="0.415935"/>
    <n v="2.3106999999999999E-2"/>
    <s v="7"/>
    <s v="scale_mpi_epyc_job_12139.out "/>
    <s v="scale_mpi_epyc_epyc007_2023-06-13_06-07-02.csv "/>
    <s v="e3 1000 100 100000 1 19"/>
    <e v="#N/A"/>
    <e v="#N/A"/>
    <e v="#N/A"/>
    <e v="#N/A"/>
    <x v="1"/>
  </r>
  <r>
    <x v="4"/>
    <x v="1"/>
    <n v="100"/>
    <x v="1"/>
    <x v="19"/>
    <n v="1"/>
    <n v="1.350198"/>
    <n v="4.8073999999999999E-2"/>
    <n v="0.37472800000000001"/>
    <n v="1.9723000000000001E-2"/>
    <s v="7"/>
    <s v="scale_mpi_epyc_job_12139.out "/>
    <s v="scale_mpi_epyc_epyc007_2023-06-13_06-07-02.csv "/>
    <s v="e3 1000 100 100000 1 20"/>
    <e v="#N/A"/>
    <e v="#N/A"/>
    <e v="#N/A"/>
    <e v="#N/A"/>
    <x v="1"/>
  </r>
  <r>
    <x v="4"/>
    <x v="1"/>
    <n v="100"/>
    <x v="1"/>
    <x v="20"/>
    <n v="1"/>
    <n v="1.345118"/>
    <n v="3.0601E-2"/>
    <n v="0.519764"/>
    <n v="2.5988000000000001E-2"/>
    <s v="7"/>
    <s v="scale_mpi_epyc_job_12139.out "/>
    <s v="scale_mpi_epyc_epyc007_2023-06-13_06-07-02.csv "/>
    <s v="e3 1000 100 100000 1 21"/>
    <e v="#N/A"/>
    <e v="#N/A"/>
    <e v="#N/A"/>
    <e v="#N/A"/>
    <x v="1"/>
  </r>
  <r>
    <x v="4"/>
    <x v="1"/>
    <n v="100"/>
    <x v="1"/>
    <x v="21"/>
    <n v="1"/>
    <n v="1.340265"/>
    <n v="3.3105999999999997E-2"/>
    <n v="0.55573300000000003"/>
    <n v="2.6463E-2"/>
    <s v="7"/>
    <s v="scale_mpi_epyc_job_12139.out "/>
    <s v="scale_mpi_epyc_epyc007_2023-06-13_06-07-02.csv "/>
    <s v="e3 1000 100 100000 1 22"/>
    <e v="#N/A"/>
    <e v="#N/A"/>
    <e v="#N/A"/>
    <e v="#N/A"/>
    <x v="1"/>
  </r>
  <r>
    <x v="4"/>
    <x v="1"/>
    <n v="100"/>
    <x v="1"/>
    <x v="22"/>
    <n v="1"/>
    <n v="1.371661"/>
    <n v="4.9036000000000003E-2"/>
    <n v="0.815604"/>
    <n v="3.7073000000000002E-2"/>
    <s v="7"/>
    <s v="scale_mpi_epyc_job_12139.out "/>
    <s v="scale_mpi_epyc_epyc007_2023-06-13_06-07-02.csv "/>
    <s v="e3 1000 100 100000 1 23"/>
    <e v="#N/A"/>
    <e v="#N/A"/>
    <e v="#N/A"/>
    <e v="#N/A"/>
    <x v="1"/>
  </r>
  <r>
    <x v="4"/>
    <x v="1"/>
    <n v="100"/>
    <x v="1"/>
    <x v="23"/>
    <n v="1"/>
    <n v="1.6109849999999999"/>
    <n v="0.27429999999999999"/>
    <n v="5.9516879999999999"/>
    <n v="0.25876900000000003"/>
    <s v="7"/>
    <s v="scale_mpi_epyc_job_12139.out "/>
    <s v="scale_mpi_epyc_epyc007_2023-06-13_06-07-02.csv "/>
    <s v="e3 1000 100 100000 1 24"/>
    <e v="#N/A"/>
    <e v="#N/A"/>
    <e v="#N/A"/>
    <e v="#N/A"/>
    <x v="1"/>
  </r>
  <r>
    <x v="4"/>
    <x v="1"/>
    <n v="100"/>
    <x v="1"/>
    <x v="24"/>
    <n v="1"/>
    <n v="1.5018279999999999"/>
    <n v="0.127777"/>
    <n v="0.58710799999999996"/>
    <n v="2.4462999999999999E-2"/>
    <s v="7"/>
    <s v="scale_mpi_epyc_job_12139.out "/>
    <s v="scale_mpi_epyc_epyc007_2023-06-13_06-07-02.csv "/>
    <s v="e3 1000 100 100000 1 25"/>
    <e v="#N/A"/>
    <e v="#N/A"/>
    <e v="#N/A"/>
    <e v="#N/A"/>
    <x v="1"/>
  </r>
  <r>
    <x v="4"/>
    <x v="1"/>
    <n v="100"/>
    <x v="1"/>
    <x v="25"/>
    <n v="1"/>
    <n v="1.384576"/>
    <n v="5.1670000000000001E-2"/>
    <n v="0.98443999999999998"/>
    <n v="3.9378000000000003E-2"/>
    <s v="7"/>
    <s v="scale_mpi_epyc_job_12139.out "/>
    <s v="scale_mpi_epyc_epyc007_2023-06-13_06-07-02.csv "/>
    <s v="e3 1000 100 100000 1 26"/>
    <e v="#N/A"/>
    <e v="#N/A"/>
    <e v="#N/A"/>
    <e v="#N/A"/>
    <x v="1"/>
  </r>
  <r>
    <x v="4"/>
    <x v="1"/>
    <n v="100"/>
    <x v="1"/>
    <x v="26"/>
    <n v="1"/>
    <n v="1.336039"/>
    <n v="4.1134999999999998E-2"/>
    <n v="0.80816699999999997"/>
    <n v="3.1083E-2"/>
    <s v="7"/>
    <s v="scale_mpi_epyc_job_12139.out "/>
    <s v="scale_mpi_epyc_epyc007_2023-06-13_06-07-02.csv "/>
    <s v="e3 1000 100 100000 1 27"/>
    <e v="#N/A"/>
    <e v="#N/A"/>
    <e v="#N/A"/>
    <e v="#N/A"/>
    <x v="1"/>
  </r>
  <r>
    <x v="4"/>
    <x v="1"/>
    <n v="100"/>
    <x v="1"/>
    <x v="27"/>
    <n v="1"/>
    <n v="1.4489479999999999"/>
    <n v="7.3227E-2"/>
    <n v="1.1429130000000001"/>
    <n v="4.233E-2"/>
    <s v="7"/>
    <s v="scale_mpi_epyc_job_12139.out "/>
    <s v="scale_mpi_epyc_epyc007_2023-06-13_06-07-02.csv "/>
    <s v="e3 1000 100 100000 1 28"/>
    <e v="#N/A"/>
    <e v="#N/A"/>
    <e v="#N/A"/>
    <e v="#N/A"/>
    <x v="1"/>
  </r>
  <r>
    <x v="4"/>
    <x v="1"/>
    <n v="100"/>
    <x v="1"/>
    <x v="28"/>
    <n v="1"/>
    <n v="1.3621529999999999"/>
    <n v="5.5677999999999998E-2"/>
    <n v="1.276162"/>
    <n v="4.5576999999999999E-2"/>
    <s v="7"/>
    <s v="scale_mpi_epyc_job_12139.out "/>
    <s v="scale_mpi_epyc_epyc007_2023-06-13_06-07-02.csv "/>
    <s v="e3 1000 100 100000 1 29"/>
    <e v="#N/A"/>
    <e v="#N/A"/>
    <e v="#N/A"/>
    <e v="#N/A"/>
    <x v="1"/>
  </r>
  <r>
    <x v="4"/>
    <x v="1"/>
    <n v="100"/>
    <x v="1"/>
    <x v="29"/>
    <n v="1"/>
    <n v="1.583356"/>
    <n v="0.217172"/>
    <n v="0.90464"/>
    <n v="3.1194E-2"/>
    <s v="7"/>
    <s v="scale_mpi_epyc_job_12139.out "/>
    <s v="scale_mpi_epyc_epyc007_2023-06-13_06-07-02.csv "/>
    <s v="e3 1000 100 100000 1 30"/>
    <e v="#N/A"/>
    <e v="#N/A"/>
    <e v="#N/A"/>
    <e v="#N/A"/>
    <x v="1"/>
  </r>
  <r>
    <x v="4"/>
    <x v="1"/>
    <n v="100"/>
    <x v="1"/>
    <x v="30"/>
    <n v="1"/>
    <n v="1.4585980000000001"/>
    <n v="4.4216999999999999E-2"/>
    <n v="1.1361840000000001"/>
    <n v="3.7872999999999997E-2"/>
    <s v="7"/>
    <s v="scale_mpi_epyc_job_12139.out "/>
    <s v="scale_mpi_epyc_epyc007_2023-06-13_06-07-02.csv "/>
    <s v="e3 1000 100 100000 1 31"/>
    <e v="#N/A"/>
    <e v="#N/A"/>
    <e v="#N/A"/>
    <e v="#N/A"/>
    <x v="1"/>
  </r>
  <r>
    <x v="4"/>
    <x v="1"/>
    <n v="100"/>
    <x v="1"/>
    <x v="31"/>
    <n v="1"/>
    <n v="1.439719"/>
    <n v="7.3604000000000003E-2"/>
    <n v="1.6139829999999999"/>
    <n v="5.2063999999999999E-2"/>
    <s v="7"/>
    <s v="scale_mpi_epyc_job_12139.out "/>
    <s v="scale_mpi_epyc_epyc007_2023-06-13_06-07-02.csv "/>
    <s v="e3 1000 100 100000 1 32"/>
    <e v="#N/A"/>
    <e v="#N/A"/>
    <e v="#N/A"/>
    <e v="#N/A"/>
    <x v="1"/>
  </r>
  <r>
    <x v="4"/>
    <x v="1"/>
    <n v="100"/>
    <x v="1"/>
    <x v="32"/>
    <n v="1"/>
    <n v="1.4080220000000001"/>
    <n v="7.8951999999999994E-2"/>
    <n v="1.926455"/>
    <n v="6.0201999999999999E-2"/>
    <s v="7"/>
    <s v="scale_mpi_epyc_job_12139.out "/>
    <s v="scale_mpi_epyc_epyc007_2023-06-13_06-07-02.csv "/>
    <s v="e3 1000 100 100000 1 33"/>
    <e v="#N/A"/>
    <e v="#N/A"/>
    <e v="#N/A"/>
    <e v="#N/A"/>
    <x v="1"/>
  </r>
  <r>
    <x v="4"/>
    <x v="1"/>
    <n v="100"/>
    <x v="1"/>
    <x v="33"/>
    <n v="1"/>
    <n v="2.0218919999999998"/>
    <n v="0.53415999999999997"/>
    <n v="17.186823"/>
    <n v="0.52081299999999997"/>
    <s v="7"/>
    <s v="scale_mpi_epyc_job_12139.out "/>
    <s v="scale_mpi_epyc_epyc007_2023-06-13_06-07-02.csv "/>
    <s v="e3 1000 100 100000 1 34"/>
    <e v="#N/A"/>
    <e v="#N/A"/>
    <e v="#N/A"/>
    <e v="#N/A"/>
    <x v="1"/>
  </r>
  <r>
    <x v="4"/>
    <x v="1"/>
    <n v="100"/>
    <x v="1"/>
    <x v="34"/>
    <n v="1"/>
    <n v="1.5803769999999999"/>
    <n v="0.189084"/>
    <n v="1.352816"/>
    <n v="3.9788999999999998E-2"/>
    <s v="7"/>
    <s v="scale_mpi_epyc_job_12139.out "/>
    <s v="scale_mpi_epyc_epyc007_2023-06-13_06-07-02.csv "/>
    <s v="e3 1000 100 100000 1 35"/>
    <e v="#N/A"/>
    <e v="#N/A"/>
    <e v="#N/A"/>
    <e v="#N/A"/>
    <x v="1"/>
  </r>
  <r>
    <x v="4"/>
    <x v="1"/>
    <n v="100"/>
    <x v="1"/>
    <x v="35"/>
    <n v="1"/>
    <n v="1.564851"/>
    <n v="7.5883999999999993E-2"/>
    <n v="1.840052"/>
    <n v="5.2573000000000002E-2"/>
    <s v="7"/>
    <s v="scale_mpi_epyc_job_12139.out "/>
    <s v="scale_mpi_epyc_epyc007_2023-06-13_06-07-02.csv "/>
    <s v="e3 1000 100 100000 1 36"/>
    <e v="#N/A"/>
    <e v="#N/A"/>
    <e v="#N/A"/>
    <e v="#N/A"/>
    <x v="1"/>
  </r>
  <r>
    <x v="4"/>
    <x v="1"/>
    <n v="100"/>
    <x v="1"/>
    <x v="36"/>
    <n v="1"/>
    <n v="1.492005"/>
    <n v="7.1139999999999995E-2"/>
    <n v="1.633016"/>
    <n v="4.5362E-2"/>
    <s v="7"/>
    <s v="scale_mpi_epyc_job_12139.out "/>
    <s v="scale_mpi_epyc_epyc007_2023-06-13_06-07-02.csv "/>
    <s v="e3 1000 100 100000 1 37"/>
    <e v="#N/A"/>
    <e v="#N/A"/>
    <e v="#N/A"/>
    <e v="#N/A"/>
    <x v="1"/>
  </r>
  <r>
    <x v="4"/>
    <x v="1"/>
    <n v="100"/>
    <x v="1"/>
    <x v="37"/>
    <n v="1"/>
    <n v="1.6074470000000001"/>
    <n v="8.0520999999999995E-2"/>
    <n v="2.0225140000000001"/>
    <n v="5.4663000000000003E-2"/>
    <s v="7"/>
    <s v="scale_mpi_epyc_job_12139.out "/>
    <s v="scale_mpi_epyc_epyc007_2023-06-13_06-07-02.csv "/>
    <s v="e3 1000 100 100000 1 38"/>
    <e v="#N/A"/>
    <e v="#N/A"/>
    <e v="#N/A"/>
    <e v="#N/A"/>
    <x v="1"/>
  </r>
  <r>
    <x v="4"/>
    <x v="1"/>
    <n v="100"/>
    <x v="1"/>
    <x v="38"/>
    <n v="1"/>
    <n v="1.4962"/>
    <n v="6.4883999999999997E-2"/>
    <n v="1.824476"/>
    <n v="4.8013E-2"/>
    <s v="7"/>
    <s v="scale_mpi_epyc_job_12139.out "/>
    <s v="scale_mpi_epyc_epyc007_2023-06-13_06-07-02.csv "/>
    <s v="e3 1000 100 100000 1 39"/>
    <e v="#N/A"/>
    <e v="#N/A"/>
    <e v="#N/A"/>
    <e v="#N/A"/>
    <x v="1"/>
  </r>
  <r>
    <x v="4"/>
    <x v="1"/>
    <n v="100"/>
    <x v="1"/>
    <x v="39"/>
    <n v="1"/>
    <n v="1.622884"/>
    <n v="6.1695E-2"/>
    <n v="1.777369"/>
    <n v="4.5574000000000003E-2"/>
    <s v="7"/>
    <s v="scale_mpi_epyc_job_12139.out "/>
    <s v="scale_mpi_epyc_epyc007_2023-06-13_06-07-02.csv "/>
    <s v="e3 1000 100 100000 1 40"/>
    <e v="#N/A"/>
    <e v="#N/A"/>
    <e v="#N/A"/>
    <e v="#N/A"/>
    <x v="1"/>
  </r>
  <r>
    <x v="4"/>
    <x v="1"/>
    <n v="100"/>
    <x v="1"/>
    <x v="40"/>
    <n v="1"/>
    <n v="1.642182"/>
    <n v="7.0949999999999999E-2"/>
    <n v="2.0122650000000002"/>
    <n v="5.0306999999999998E-2"/>
    <s v="7"/>
    <s v="scale_mpi_epyc_job_12139.out "/>
    <s v="scale_mpi_epyc_epyc007_2023-06-13_06-07-02.csv "/>
    <s v="e3 1000 100 100000 1 41"/>
    <e v="#N/A"/>
    <e v="#N/A"/>
    <e v="#N/A"/>
    <e v="#N/A"/>
    <x v="1"/>
  </r>
  <r>
    <x v="4"/>
    <x v="1"/>
    <n v="100"/>
    <x v="1"/>
    <x v="41"/>
    <n v="1"/>
    <n v="1.496856"/>
    <n v="8.1810999999999995E-2"/>
    <n v="2.2015989999999999"/>
    <n v="5.3698000000000003E-2"/>
    <s v="7"/>
    <s v="scale_mpi_epyc_job_12139.out "/>
    <s v="scale_mpi_epyc_epyc007_2023-06-13_06-07-02.csv "/>
    <s v="e3 1000 100 100000 1 42"/>
    <e v="#N/A"/>
    <e v="#N/A"/>
    <e v="#N/A"/>
    <e v="#N/A"/>
    <x v="1"/>
  </r>
  <r>
    <x v="4"/>
    <x v="1"/>
    <n v="100"/>
    <x v="1"/>
    <x v="42"/>
    <n v="1"/>
    <n v="1.6831590000000001"/>
    <n v="8.8927999999999993E-2"/>
    <n v="2.5557379999999998"/>
    <n v="6.0851000000000002E-2"/>
    <s v="7"/>
    <s v="scale_mpi_epyc_job_12139.out "/>
    <s v="scale_mpi_epyc_epyc007_2023-06-13_06-07-02.csv "/>
    <s v="e3 1000 100 100000 1 43"/>
    <e v="#N/A"/>
    <e v="#N/A"/>
    <e v="#N/A"/>
    <e v="#N/A"/>
    <x v="1"/>
  </r>
  <r>
    <x v="4"/>
    <x v="1"/>
    <n v="100"/>
    <x v="1"/>
    <x v="43"/>
    <n v="1"/>
    <n v="1.54803"/>
    <n v="0.10291400000000001"/>
    <n v="2.6860620000000002"/>
    <n v="6.2467000000000002E-2"/>
    <s v="7"/>
    <s v="scale_mpi_epyc_job_12139.out "/>
    <s v="scale_mpi_epyc_epyc007_2023-06-13_06-07-02.csv "/>
    <s v="e3 1000 100 100000 1 44"/>
    <e v="#N/A"/>
    <e v="#N/A"/>
    <e v="#N/A"/>
    <e v="#N/A"/>
    <x v="1"/>
  </r>
  <r>
    <x v="4"/>
    <x v="1"/>
    <n v="100"/>
    <x v="1"/>
    <x v="44"/>
    <n v="1"/>
    <n v="1.539231"/>
    <n v="5.8978999999999997E-2"/>
    <n v="2.0441959999999999"/>
    <n v="4.6459E-2"/>
    <s v="7"/>
    <s v="scale_mpi_epyc_job_12139.out "/>
    <s v="scale_mpi_epyc_epyc007_2023-06-13_06-07-02.csv "/>
    <s v="e3 1000 100 100000 1 45"/>
    <e v="#N/A"/>
    <e v="#N/A"/>
    <e v="#N/A"/>
    <e v="#N/A"/>
    <x v="1"/>
  </r>
  <r>
    <x v="4"/>
    <x v="1"/>
    <n v="100"/>
    <x v="1"/>
    <x v="45"/>
    <n v="1"/>
    <n v="1.6914070000000001"/>
    <n v="8.8624999999999995E-2"/>
    <n v="2.4840629999999999"/>
    <n v="5.5201E-2"/>
    <s v="7"/>
    <s v="scale_mpi_epyc_job_12139.out "/>
    <s v="scale_mpi_epyc_epyc007_2023-06-13_06-07-02.csv "/>
    <s v="e3 1000 100 100000 1 46"/>
    <e v="#N/A"/>
    <e v="#N/A"/>
    <e v="#N/A"/>
    <e v="#N/A"/>
    <x v="1"/>
  </r>
  <r>
    <x v="4"/>
    <x v="1"/>
    <n v="100"/>
    <x v="1"/>
    <x v="46"/>
    <n v="1"/>
    <n v="1.5926180000000001"/>
    <n v="7.4842000000000006E-2"/>
    <n v="2.5532680000000001"/>
    <n v="5.5506E-2"/>
    <s v="7"/>
    <s v="scale_mpi_epyc_job_12139.out "/>
    <s v="scale_mpi_epyc_epyc007_2023-06-13_06-07-02.csv "/>
    <s v="e3 1000 100 100000 1 47"/>
    <e v="#N/A"/>
    <e v="#N/A"/>
    <e v="#N/A"/>
    <e v="#N/A"/>
    <x v="1"/>
  </r>
  <r>
    <x v="4"/>
    <x v="1"/>
    <n v="100"/>
    <x v="1"/>
    <x v="47"/>
    <n v="1"/>
    <n v="1.9475910000000001"/>
    <n v="0.28347699999999998"/>
    <n v="2.645934"/>
    <n v="5.6295999999999999E-2"/>
    <s v="7"/>
    <s v="scale_mpi_epyc_job_12139.out "/>
    <s v="scale_mpi_epyc_epyc007_2023-06-13_06-07-02.csv "/>
    <s v="e3 1000 100 100000 1 48"/>
    <e v="#N/A"/>
    <e v="#N/A"/>
    <e v="#N/A"/>
    <e v="#N/A"/>
    <x v="1"/>
  </r>
  <r>
    <x v="4"/>
    <x v="1"/>
    <n v="100"/>
    <x v="1"/>
    <x v="48"/>
    <n v="1"/>
    <n v="1.8255950000000001"/>
    <n v="9.6789E-2"/>
    <n v="3.0516649999999998"/>
    <n v="6.3575999999999994E-2"/>
    <s v="7"/>
    <s v="scale_mpi_epyc_job_12139.out "/>
    <s v="scale_mpi_epyc_epyc007_2023-06-13_06-07-02.csv "/>
    <s v="e3 1000 100 100000 1 49"/>
    <e v="#N/A"/>
    <e v="#N/A"/>
    <e v="#N/A"/>
    <e v="#N/A"/>
    <x v="1"/>
  </r>
  <r>
    <x v="4"/>
    <x v="1"/>
    <n v="100"/>
    <x v="1"/>
    <x v="49"/>
    <n v="1"/>
    <n v="1.66157"/>
    <n v="0.10326100000000001"/>
    <n v="2.616025"/>
    <n v="5.3387999999999998E-2"/>
    <s v="7"/>
    <s v="scale_mpi_epyc_job_12139.out "/>
    <s v="scale_mpi_epyc_epyc007_2023-06-13_06-07-02.csv "/>
    <s v="e3 1000 100 100000 1 50"/>
    <e v="#N/A"/>
    <e v="#N/A"/>
    <e v="#N/A"/>
    <e v="#N/A"/>
    <x v="1"/>
  </r>
  <r>
    <x v="4"/>
    <x v="1"/>
    <n v="100"/>
    <x v="1"/>
    <x v="50"/>
    <n v="1"/>
    <n v="1.6378239999999999"/>
    <n v="7.0508000000000001E-2"/>
    <n v="2.5240800000000001"/>
    <n v="5.0481999999999999E-2"/>
    <s v="7"/>
    <s v="scale_mpi_epyc_job_12139.out "/>
    <s v="scale_mpi_epyc_epyc007_2023-06-13_06-07-02.csv "/>
    <s v="e3 1000 100 100000 1 51"/>
    <e v="#N/A"/>
    <e v="#N/A"/>
    <e v="#N/A"/>
    <e v="#N/A"/>
    <x v="1"/>
  </r>
  <r>
    <x v="4"/>
    <x v="1"/>
    <n v="100"/>
    <x v="1"/>
    <x v="51"/>
    <n v="1"/>
    <n v="1.7061139999999999"/>
    <n v="0.12385599999999999"/>
    <n v="3.1704859999999999"/>
    <n v="6.2165999999999999E-2"/>
    <s v="7"/>
    <s v="scale_mpi_epyc_job_12139.out "/>
    <s v="scale_mpi_epyc_epyc007_2023-06-13_06-07-02.csv "/>
    <s v="e3 1000 100 100000 1 52"/>
    <e v="#N/A"/>
    <e v="#N/A"/>
    <e v="#N/A"/>
    <e v="#N/A"/>
    <x v="1"/>
  </r>
  <r>
    <x v="4"/>
    <x v="1"/>
    <n v="100"/>
    <x v="1"/>
    <x v="52"/>
    <n v="1"/>
    <n v="1.9255059999999999"/>
    <n v="8.8668999999999998E-2"/>
    <n v="2.8674369999999998"/>
    <n v="5.5142999999999998E-2"/>
    <s v="7"/>
    <s v="scale_mpi_epyc_job_12139.out "/>
    <s v="scale_mpi_epyc_epyc007_2023-06-13_06-07-02.csv "/>
    <s v="e3 1000 100 100000 1 53"/>
    <e v="#N/A"/>
    <e v="#N/A"/>
    <e v="#N/A"/>
    <e v="#N/A"/>
    <x v="1"/>
  </r>
  <r>
    <x v="4"/>
    <x v="1"/>
    <n v="100"/>
    <x v="1"/>
    <x v="53"/>
    <n v="1"/>
    <n v="2.1567189999999998"/>
    <n v="0.22623099999999999"/>
    <n v="4.5789819999999999"/>
    <n v="8.6396000000000001E-2"/>
    <s v="7"/>
    <s v="scale_mpi_epyc_job_12139.out "/>
    <s v="scale_mpi_epyc_epyc007_2023-06-13_06-07-02.csv "/>
    <s v="e3 1000 100 100000 1 54"/>
    <e v="#N/A"/>
    <e v="#N/A"/>
    <e v="#N/A"/>
    <e v="#N/A"/>
    <x v="1"/>
  </r>
  <r>
    <x v="4"/>
    <x v="1"/>
    <n v="100"/>
    <x v="1"/>
    <x v="54"/>
    <n v="1"/>
    <n v="1.704553"/>
    <n v="8.3862999999999993E-2"/>
    <n v="3.1046860000000001"/>
    <n v="5.7494000000000003E-2"/>
    <s v="7"/>
    <s v="scale_mpi_epyc_job_12139.out "/>
    <s v="scale_mpi_epyc_epyc007_2023-06-13_06-07-02.csv "/>
    <s v="e3 1000 100 100000 1 55"/>
    <e v="#N/A"/>
    <e v="#N/A"/>
    <e v="#N/A"/>
    <e v="#N/A"/>
    <x v="1"/>
  </r>
  <r>
    <x v="4"/>
    <x v="1"/>
    <n v="100"/>
    <x v="1"/>
    <x v="55"/>
    <n v="1"/>
    <n v="1.75915"/>
    <n v="0.11083899999999999"/>
    <n v="4.103599"/>
    <n v="7.4610999999999997E-2"/>
    <s v="7"/>
    <s v="scale_mpi_epyc_job_12139.out "/>
    <s v="scale_mpi_epyc_epyc007_2023-06-13_06-07-02.csv "/>
    <s v="e3 1000 100 100000 1 56"/>
    <e v="#N/A"/>
    <e v="#N/A"/>
    <e v="#N/A"/>
    <e v="#N/A"/>
    <x v="1"/>
  </r>
  <r>
    <x v="4"/>
    <x v="1"/>
    <n v="100"/>
    <x v="1"/>
    <x v="56"/>
    <n v="1"/>
    <n v="1.8998489999999999"/>
    <n v="0.12912799999999999"/>
    <n v="3.7663549999999999"/>
    <n v="6.7255999999999996E-2"/>
    <s v="7"/>
    <s v="scale_mpi_epyc_job_12139.out "/>
    <s v="scale_mpi_epyc_epyc007_2023-06-13_06-07-02.csv "/>
    <s v="e3 1000 100 100000 1 57"/>
    <e v="#N/A"/>
    <e v="#N/A"/>
    <e v="#N/A"/>
    <e v="#N/A"/>
    <x v="1"/>
  </r>
  <r>
    <x v="4"/>
    <x v="1"/>
    <n v="100"/>
    <x v="1"/>
    <x v="57"/>
    <n v="1"/>
    <n v="1.4639310000000001"/>
    <n v="6.8073999999999996E-2"/>
    <n v="3.4780199999999999"/>
    <n v="6.1018000000000003E-2"/>
    <s v="7"/>
    <s v="scale_mpi_epyc_job_12139.out "/>
    <s v="scale_mpi_epyc_epyc007_2023-06-13_06-07-02.csv "/>
    <s v="e3 1000 100 100000 1 58"/>
    <e v="#N/A"/>
    <e v="#N/A"/>
    <e v="#N/A"/>
    <e v="#N/A"/>
    <x v="1"/>
  </r>
  <r>
    <x v="4"/>
    <x v="1"/>
    <n v="100"/>
    <x v="1"/>
    <x v="58"/>
    <n v="1"/>
    <n v="1.5943849999999999"/>
    <n v="0.25694600000000001"/>
    <n v="14.103687000000001"/>
    <n v="0.24316699999999999"/>
    <s v="7"/>
    <s v="scale_mpi_epyc_job_12139.out "/>
    <s v="scale_mpi_epyc_epyc007_2023-06-13_06-07-02.csv "/>
    <s v="e3 1000 100 100000 1 59"/>
    <e v="#N/A"/>
    <e v="#N/A"/>
    <e v="#N/A"/>
    <e v="#N/A"/>
    <x v="1"/>
  </r>
  <r>
    <x v="4"/>
    <x v="1"/>
    <n v="100"/>
    <x v="1"/>
    <x v="59"/>
    <n v="1"/>
    <n v="1.4731540000000001"/>
    <n v="6.8118999999999999E-2"/>
    <n v="3.400833"/>
    <n v="5.7640999999999998E-2"/>
    <s v="7"/>
    <s v="scale_mpi_epyc_job_12139.out "/>
    <s v="scale_mpi_epyc_epyc007_2023-06-13_06-07-02.csv "/>
    <s v="e3 1000 100 100000 1 60"/>
    <e v="#N/A"/>
    <e v="#N/A"/>
    <e v="#N/A"/>
    <e v="#N/A"/>
    <x v="1"/>
  </r>
  <r>
    <x v="4"/>
    <x v="1"/>
    <n v="100"/>
    <x v="1"/>
    <x v="60"/>
    <n v="1"/>
    <n v="1.4853460000000001"/>
    <n v="8.8703000000000004E-2"/>
    <n v="4.6753770000000001"/>
    <n v="7.7923000000000006E-2"/>
    <s v="7"/>
    <s v="scale_mpi_epyc_job_12139.out "/>
    <s v="scale_mpi_epyc_epyc007_2023-06-13_06-07-02.csv "/>
    <s v="e3 1000 100 100000 1 61"/>
    <e v="#N/A"/>
    <e v="#N/A"/>
    <e v="#N/A"/>
    <e v="#N/A"/>
    <x v="1"/>
  </r>
  <r>
    <x v="4"/>
    <x v="1"/>
    <n v="100"/>
    <x v="1"/>
    <x v="61"/>
    <n v="1"/>
    <n v="1.4701919999999999"/>
    <n v="6.6878999999999994E-2"/>
    <n v="3.792087"/>
    <n v="6.2164999999999998E-2"/>
    <s v="7"/>
    <s v="scale_mpi_epyc_job_12139.out "/>
    <s v="scale_mpi_epyc_epyc007_2023-06-13_06-07-02.csv "/>
    <s v="e3 1000 100 100000 1 62"/>
    <e v="#N/A"/>
    <e v="#N/A"/>
    <e v="#N/A"/>
    <e v="#N/A"/>
    <x v="1"/>
  </r>
  <r>
    <x v="4"/>
    <x v="1"/>
    <n v="100"/>
    <x v="1"/>
    <x v="62"/>
    <n v="1"/>
    <n v="1.434572"/>
    <n v="6.5229999999999996E-2"/>
    <n v="3.4321739999999998"/>
    <n v="5.5357999999999997E-2"/>
    <s v="7"/>
    <s v="scale_mpi_epyc_job_12139.out "/>
    <s v="scale_mpi_epyc_epyc007_2023-06-13_06-07-02.csv "/>
    <s v="e3 1000 100 100000 1 63"/>
    <e v="#N/A"/>
    <e v="#N/A"/>
    <e v="#N/A"/>
    <e v="#N/A"/>
    <x v="1"/>
  </r>
  <r>
    <x v="4"/>
    <x v="1"/>
    <n v="100"/>
    <x v="1"/>
    <x v="63"/>
    <n v="1"/>
    <n v="1.480642"/>
    <n v="8.0517000000000005E-2"/>
    <n v="4.6607399999999997"/>
    <n v="7.3980000000000004E-2"/>
    <s v="7"/>
    <s v="scale_mpi_epyc_job_12139.out "/>
    <s v="scale_mpi_epyc_epyc007_2023-06-13_06-07-02.csv "/>
    <s v="e3 1000 100 100000 1 64"/>
    <e v="#N/A"/>
    <e v="#N/A"/>
    <e v="#N/A"/>
    <e v="#N/A"/>
    <x v="1"/>
  </r>
  <r>
    <x v="4"/>
    <x v="2"/>
    <n v="100"/>
    <x v="1"/>
    <x v="0"/>
    <n v="1"/>
    <n v="1.326273"/>
    <n v="0.230439"/>
    <n v="0"/>
    <n v="0"/>
    <s v="7"/>
    <s v="scale_mpi_epyc_job_12139.out "/>
    <s v="scale_mpi_epyc_epyc007_2023-06-13_06-07-02.csv "/>
    <s v="e3 100 100 100000 1 1"/>
    <e v="#N/A"/>
    <e v="#N/A"/>
    <e v="#N/A"/>
    <e v="#N/A"/>
    <x v="1"/>
  </r>
  <r>
    <x v="4"/>
    <x v="2"/>
    <n v="100"/>
    <x v="1"/>
    <x v="1"/>
    <n v="1"/>
    <n v="1.0600689999999999"/>
    <n v="7.1329999999999996E-3"/>
    <n v="5.6750000000000004E-3"/>
    <n v="5.6750000000000004E-3"/>
    <s v="7"/>
    <s v="scale_mpi_epyc_job_12139.out "/>
    <s v="scale_mpi_epyc_epyc007_2023-06-13_06-07-02.csv "/>
    <s v="e3 100 100 100000 1 2"/>
    <e v="#N/A"/>
    <e v="#N/A"/>
    <e v="#N/A"/>
    <e v="#N/A"/>
    <x v="1"/>
  </r>
  <r>
    <x v="4"/>
    <x v="2"/>
    <n v="100"/>
    <x v="1"/>
    <x v="2"/>
    <n v="1"/>
    <n v="1.191481"/>
    <n v="0.130302"/>
    <n v="1.3353E-2"/>
    <n v="6.6759999999999996E-3"/>
    <s v="7"/>
    <s v="scale_mpi_epyc_job_12139.out "/>
    <s v="scale_mpi_epyc_epyc007_2023-06-13_06-07-02.csv "/>
    <s v="e3 100 100 100000 1 3"/>
    <e v="#N/A"/>
    <e v="#N/A"/>
    <e v="#N/A"/>
    <e v="#N/A"/>
    <x v="1"/>
  </r>
  <r>
    <x v="4"/>
    <x v="2"/>
    <n v="100"/>
    <x v="1"/>
    <x v="3"/>
    <n v="1"/>
    <n v="1.0624750000000001"/>
    <n v="7.5050000000000004E-3"/>
    <n v="1.8522E-2"/>
    <n v="6.1739999999999998E-3"/>
    <s v="7"/>
    <s v="scale_mpi_epyc_job_12139.out "/>
    <s v="scale_mpi_epyc_epyc007_2023-06-13_06-07-02.csv "/>
    <s v="e3 100 100 100000 1 4"/>
    <e v="#N/A"/>
    <e v="#N/A"/>
    <e v="#N/A"/>
    <e v="#N/A"/>
    <x v="1"/>
  </r>
  <r>
    <x v="4"/>
    <x v="2"/>
    <n v="100"/>
    <x v="1"/>
    <x v="4"/>
    <n v="1"/>
    <n v="1.0770500000000001"/>
    <n v="9.8259999999999997E-3"/>
    <n v="3.2063000000000001E-2"/>
    <n v="8.0160000000000006E-3"/>
    <s v="7"/>
    <s v="scale_mpi_epyc_job_12139.out "/>
    <s v="scale_mpi_epyc_epyc007_2023-06-13_06-07-02.csv "/>
    <s v="e3 100 100 100000 1 5"/>
    <e v="#N/A"/>
    <e v="#N/A"/>
    <e v="#N/A"/>
    <e v="#N/A"/>
    <x v="1"/>
  </r>
  <r>
    <x v="4"/>
    <x v="2"/>
    <n v="100"/>
    <x v="1"/>
    <x v="5"/>
    <n v="1"/>
    <n v="1.084981"/>
    <n v="1.9931000000000001E-2"/>
    <n v="7.8787999999999997E-2"/>
    <n v="1.5758000000000001E-2"/>
    <s v="7"/>
    <s v="scale_mpi_epyc_job_12139.out "/>
    <s v="scale_mpi_epyc_epyc007_2023-06-13_06-07-02.csv "/>
    <s v="e3 100 100 100000 1 6"/>
    <e v="#N/A"/>
    <e v="#N/A"/>
    <e v="#N/A"/>
    <e v="#N/A"/>
    <x v="1"/>
  </r>
  <r>
    <x v="4"/>
    <x v="2"/>
    <n v="100"/>
    <x v="1"/>
    <x v="6"/>
    <n v="1"/>
    <n v="1.111499"/>
    <n v="3.8655000000000002E-2"/>
    <n v="9.4638E-2"/>
    <n v="1.5772999999999999E-2"/>
    <s v="7"/>
    <s v="scale_mpi_epyc_job_12139.out "/>
    <s v="scale_mpi_epyc_epyc007_2023-06-13_06-07-02.csv "/>
    <s v="e3 100 100 100000 1 7"/>
    <e v="#N/A"/>
    <e v="#N/A"/>
    <e v="#N/A"/>
    <e v="#N/A"/>
    <x v="1"/>
  </r>
  <r>
    <x v="4"/>
    <x v="2"/>
    <n v="100"/>
    <x v="1"/>
    <x v="7"/>
    <n v="1"/>
    <n v="1.0987130000000001"/>
    <n v="1.9875E-2"/>
    <n v="9.3591999999999995E-2"/>
    <n v="1.337E-2"/>
    <s v="7"/>
    <s v="scale_mpi_epyc_job_12139.out "/>
    <s v="scale_mpi_epyc_epyc007_2023-06-13_06-07-02.csv "/>
    <s v="e3 100 100 100000 1 8"/>
    <e v="#N/A"/>
    <e v="#N/A"/>
    <e v="#N/A"/>
    <e v="#N/A"/>
    <x v="1"/>
  </r>
  <r>
    <x v="4"/>
    <x v="2"/>
    <n v="100"/>
    <x v="1"/>
    <x v="8"/>
    <n v="1"/>
    <n v="1.095062"/>
    <n v="1.3173000000000001E-2"/>
    <n v="8.8367000000000001E-2"/>
    <n v="1.1046E-2"/>
    <s v="7"/>
    <s v="scale_mpi_epyc_job_12139.out "/>
    <s v="scale_mpi_epyc_epyc007_2023-06-13_06-07-02.csv "/>
    <s v="e3 100 100 100000 1 9"/>
    <e v="#N/A"/>
    <e v="#N/A"/>
    <e v="#N/A"/>
    <e v="#N/A"/>
    <x v="1"/>
  </r>
  <r>
    <x v="4"/>
    <x v="2"/>
    <n v="100"/>
    <x v="1"/>
    <x v="9"/>
    <n v="1"/>
    <n v="1.125893"/>
    <n v="2.8878999999999998E-2"/>
    <n v="0.170962"/>
    <n v="1.8995999999999999E-2"/>
    <s v="7"/>
    <s v="scale_mpi_epyc_job_12139.out "/>
    <s v="scale_mpi_epyc_epyc007_2023-06-13_06-07-02.csv "/>
    <s v="e3 100 100 100000 1 10"/>
    <e v="#N/A"/>
    <e v="#N/A"/>
    <e v="#N/A"/>
    <e v="#N/A"/>
    <x v="1"/>
  </r>
  <r>
    <x v="4"/>
    <x v="2"/>
    <n v="100"/>
    <x v="1"/>
    <x v="10"/>
    <n v="1"/>
    <n v="1.126573"/>
    <n v="2.1975000000000001E-2"/>
    <n v="0.13939799999999999"/>
    <n v="1.3939999999999999E-2"/>
    <s v="7"/>
    <s v="scale_mpi_epyc_job_12139.out "/>
    <s v="scale_mpi_epyc_epyc007_2023-06-13_06-07-02.csv "/>
    <s v="e3 100 100 100000 1 11"/>
    <e v="#N/A"/>
    <e v="#N/A"/>
    <e v="#N/A"/>
    <e v="#N/A"/>
    <x v="1"/>
  </r>
  <r>
    <x v="4"/>
    <x v="2"/>
    <n v="100"/>
    <x v="1"/>
    <x v="11"/>
    <n v="1"/>
    <n v="1.1357299999999999"/>
    <n v="2.7619000000000001E-2"/>
    <n v="0.17854500000000001"/>
    <n v="1.6230999999999999E-2"/>
    <s v="7"/>
    <s v="scale_mpi_epyc_job_12139.out "/>
    <s v="scale_mpi_epyc_epyc007_2023-06-13_06-07-02.csv "/>
    <s v="e3 100 100 100000 1 12"/>
    <e v="#N/A"/>
    <e v="#N/A"/>
    <e v="#N/A"/>
    <e v="#N/A"/>
    <x v="1"/>
  </r>
  <r>
    <x v="4"/>
    <x v="2"/>
    <n v="100"/>
    <x v="1"/>
    <x v="12"/>
    <n v="1"/>
    <n v="1.1392040000000001"/>
    <n v="2.0959999999999999E-2"/>
    <n v="0.21365600000000001"/>
    <n v="1.7805000000000001E-2"/>
    <s v="7"/>
    <s v="scale_mpi_epyc_job_12139.out "/>
    <s v="scale_mpi_epyc_epyc007_2023-06-13_06-07-02.csv "/>
    <s v="e3 100 100 100000 1 13"/>
    <e v="#N/A"/>
    <e v="#N/A"/>
    <e v="#N/A"/>
    <e v="#N/A"/>
    <x v="1"/>
  </r>
  <r>
    <x v="4"/>
    <x v="2"/>
    <n v="100"/>
    <x v="1"/>
    <x v="13"/>
    <n v="1"/>
    <n v="1.1587400000000001"/>
    <n v="3.7636000000000003E-2"/>
    <n v="0.35549900000000001"/>
    <n v="2.7345999999999999E-2"/>
    <s v="7"/>
    <s v="scale_mpi_epyc_job_12139.out "/>
    <s v="scale_mpi_epyc_epyc007_2023-06-13_06-07-02.csv "/>
    <s v="e3 100 100 100000 1 14"/>
    <e v="#N/A"/>
    <e v="#N/A"/>
    <e v="#N/A"/>
    <e v="#N/A"/>
    <x v="1"/>
  </r>
  <r>
    <x v="4"/>
    <x v="2"/>
    <n v="100"/>
    <x v="1"/>
    <x v="14"/>
    <n v="1"/>
    <n v="1.2981940000000001"/>
    <n v="0.219391"/>
    <n v="0.23580699999999999"/>
    <n v="1.6843E-2"/>
    <s v="7"/>
    <s v="scale_mpi_epyc_job_12139.out "/>
    <s v="scale_mpi_epyc_epyc007_2023-06-13_06-07-02.csv "/>
    <s v="e3 100 100 100000 1 15"/>
    <e v="#N/A"/>
    <e v="#N/A"/>
    <e v="#N/A"/>
    <e v="#N/A"/>
    <x v="1"/>
  </r>
  <r>
    <x v="4"/>
    <x v="2"/>
    <n v="100"/>
    <x v="1"/>
    <x v="15"/>
    <n v="1"/>
    <n v="1.202887"/>
    <n v="5.2621000000000001E-2"/>
    <n v="0.31510199999999999"/>
    <n v="2.1007000000000001E-2"/>
    <s v="7"/>
    <s v="scale_mpi_epyc_job_12139.out "/>
    <s v="scale_mpi_epyc_epyc007_2023-06-13_06-07-02.csv "/>
    <s v="e3 100 100 100000 1 16"/>
    <e v="#N/A"/>
    <e v="#N/A"/>
    <e v="#N/A"/>
    <e v="#N/A"/>
    <x v="1"/>
  </r>
  <r>
    <x v="4"/>
    <x v="2"/>
    <n v="100"/>
    <x v="1"/>
    <x v="16"/>
    <n v="1"/>
    <n v="1.179281"/>
    <n v="3.4208000000000002E-2"/>
    <n v="0.41311700000000001"/>
    <n v="2.5819999999999999E-2"/>
    <s v="7"/>
    <s v="scale_mpi_epyc_job_12139.out "/>
    <s v="scale_mpi_epyc_epyc007_2023-06-13_06-07-02.csv "/>
    <s v="e3 100 100 100000 1 17"/>
    <e v="#N/A"/>
    <e v="#N/A"/>
    <e v="#N/A"/>
    <e v="#N/A"/>
    <x v="1"/>
  </r>
  <r>
    <x v="4"/>
    <x v="2"/>
    <n v="100"/>
    <x v="1"/>
    <x v="17"/>
    <n v="1"/>
    <n v="1.203632"/>
    <n v="4.1736000000000002E-2"/>
    <n v="0.472358"/>
    <n v="2.7786000000000002E-2"/>
    <s v="7"/>
    <s v="scale_mpi_epyc_job_12139.out "/>
    <s v="scale_mpi_epyc_epyc007_2023-06-13_06-07-02.csv "/>
    <s v="e3 100 100 100000 1 18"/>
    <e v="#N/A"/>
    <e v="#N/A"/>
    <e v="#N/A"/>
    <e v="#N/A"/>
    <x v="1"/>
  </r>
  <r>
    <x v="4"/>
    <x v="2"/>
    <n v="100"/>
    <x v="1"/>
    <x v="18"/>
    <n v="1"/>
    <n v="1.2123029999999999"/>
    <n v="4.7359999999999999E-2"/>
    <n v="0.63414899999999996"/>
    <n v="3.5229999999999997E-2"/>
    <s v="7"/>
    <s v="scale_mpi_epyc_job_12139.out "/>
    <s v="scale_mpi_epyc_epyc007_2023-06-13_06-07-02.csv "/>
    <s v="e3 100 100 100000 1 19"/>
    <e v="#N/A"/>
    <e v="#N/A"/>
    <e v="#N/A"/>
    <e v="#N/A"/>
    <x v="1"/>
  </r>
  <r>
    <x v="4"/>
    <x v="2"/>
    <n v="100"/>
    <x v="1"/>
    <x v="19"/>
    <n v="1"/>
    <n v="1.2023539999999999"/>
    <n v="4.1618000000000002E-2"/>
    <n v="0.54939400000000005"/>
    <n v="2.8915E-2"/>
    <s v="7"/>
    <s v="scale_mpi_epyc_job_12139.out "/>
    <s v="scale_mpi_epyc_epyc007_2023-06-13_06-07-02.csv "/>
    <s v="e3 100 100 100000 1 20"/>
    <e v="#N/A"/>
    <e v="#N/A"/>
    <e v="#N/A"/>
    <e v="#N/A"/>
    <x v="1"/>
  </r>
  <r>
    <x v="4"/>
    <x v="2"/>
    <n v="100"/>
    <x v="1"/>
    <x v="20"/>
    <n v="1"/>
    <n v="1.400763"/>
    <n v="0.29575800000000002"/>
    <n v="2.414898"/>
    <n v="0.12074500000000001"/>
    <s v="7"/>
    <s v="scale_mpi_epyc_job_12139.out "/>
    <s v="scale_mpi_epyc_epyc007_2023-06-13_06-07-02.csv "/>
    <s v="e3 100 100 100000 1 21"/>
    <e v="#N/A"/>
    <e v="#N/A"/>
    <e v="#N/A"/>
    <e v="#N/A"/>
    <x v="1"/>
  </r>
  <r>
    <x v="4"/>
    <x v="2"/>
    <n v="100"/>
    <x v="1"/>
    <x v="21"/>
    <n v="1"/>
    <n v="1.2417119999999999"/>
    <n v="5.5753999999999998E-2"/>
    <n v="0.95980699999999997"/>
    <n v="4.5705000000000003E-2"/>
    <s v="7"/>
    <s v="scale_mpi_epyc_job_12139.out "/>
    <s v="scale_mpi_epyc_epyc007_2023-06-13_06-07-02.csv "/>
    <s v="e3 100 100 100000 1 22"/>
    <e v="#N/A"/>
    <e v="#N/A"/>
    <e v="#N/A"/>
    <e v="#N/A"/>
    <x v="1"/>
  </r>
  <r>
    <x v="4"/>
    <x v="2"/>
    <n v="100"/>
    <x v="1"/>
    <x v="22"/>
    <n v="1"/>
    <n v="1.211549"/>
    <n v="2.8185999999999999E-2"/>
    <n v="0.52630100000000002"/>
    <n v="2.3923E-2"/>
    <s v="7"/>
    <s v="scale_mpi_epyc_job_12139.out "/>
    <s v="scale_mpi_epyc_epyc007_2023-06-13_06-07-02.csv "/>
    <s v="e3 100 100 100000 1 23"/>
    <e v="#N/A"/>
    <e v="#N/A"/>
    <e v="#N/A"/>
    <e v="#N/A"/>
    <x v="1"/>
  </r>
  <r>
    <x v="4"/>
    <x v="2"/>
    <n v="100"/>
    <x v="1"/>
    <x v="23"/>
    <n v="1"/>
    <n v="1.2545219999999999"/>
    <n v="4.3344000000000001E-2"/>
    <n v="0.75667700000000004"/>
    <n v="3.2898999999999998E-2"/>
    <s v="7"/>
    <s v="scale_mpi_epyc_job_12139.out "/>
    <s v="scale_mpi_epyc_epyc007_2023-06-13_06-07-02.csv "/>
    <s v="e3 100 100 100000 1 24"/>
    <e v="#N/A"/>
    <e v="#N/A"/>
    <e v="#N/A"/>
    <e v="#N/A"/>
    <x v="1"/>
  </r>
  <r>
    <x v="4"/>
    <x v="2"/>
    <n v="100"/>
    <x v="1"/>
    <x v="24"/>
    <n v="1"/>
    <n v="1.247495"/>
    <n v="5.5197000000000003E-2"/>
    <n v="1.0380229999999999"/>
    <n v="4.3250999999999998E-2"/>
    <s v="7"/>
    <s v="scale_mpi_epyc_job_12139.out "/>
    <s v="scale_mpi_epyc_epyc007_2023-06-13_06-07-02.csv "/>
    <s v="e3 100 100 100000 1 25"/>
    <e v="#N/A"/>
    <e v="#N/A"/>
    <e v="#N/A"/>
    <e v="#N/A"/>
    <x v="1"/>
  </r>
  <r>
    <x v="4"/>
    <x v="2"/>
    <n v="100"/>
    <x v="1"/>
    <x v="25"/>
    <n v="1"/>
    <n v="1.6688270000000001"/>
    <n v="0.43337100000000001"/>
    <n v="10.593688999999999"/>
    <n v="0.42374800000000001"/>
    <s v="7"/>
    <s v="scale_mpi_epyc_job_12139.out "/>
    <s v="scale_mpi_epyc_epyc007_2023-06-13_06-07-02.csv "/>
    <s v="e3 100 100 100000 1 26"/>
    <e v="#N/A"/>
    <e v="#N/A"/>
    <e v="#N/A"/>
    <e v="#N/A"/>
    <x v="1"/>
  </r>
  <r>
    <x v="4"/>
    <x v="2"/>
    <n v="100"/>
    <x v="1"/>
    <x v="26"/>
    <n v="1"/>
    <n v="1.2886280000000001"/>
    <n v="5.5848000000000002E-2"/>
    <n v="1.2430129999999999"/>
    <n v="4.7808000000000003E-2"/>
    <s v="7"/>
    <s v="scale_mpi_epyc_job_12139.out "/>
    <s v="scale_mpi_epyc_epyc007_2023-06-13_06-07-02.csv "/>
    <s v="e3 100 100 100000 1 27"/>
    <e v="#N/A"/>
    <e v="#N/A"/>
    <e v="#N/A"/>
    <e v="#N/A"/>
    <x v="1"/>
  </r>
  <r>
    <x v="4"/>
    <x v="2"/>
    <n v="100"/>
    <x v="1"/>
    <x v="27"/>
    <n v="1"/>
    <n v="1.2809269999999999"/>
    <n v="4.8871999999999999E-2"/>
    <n v="1.070049"/>
    <n v="3.9631E-2"/>
    <s v="7"/>
    <s v="scale_mpi_epyc_job_12139.out "/>
    <s v="scale_mpi_epyc_epyc007_2023-06-13_06-07-02.csv "/>
    <s v="e3 100 100 100000 1 28"/>
    <e v="#N/A"/>
    <e v="#N/A"/>
    <e v="#N/A"/>
    <e v="#N/A"/>
    <x v="1"/>
  </r>
  <r>
    <x v="4"/>
    <x v="2"/>
    <n v="100"/>
    <x v="1"/>
    <x v="28"/>
    <n v="1"/>
    <n v="1.3195680000000001"/>
    <n v="3.6865000000000002E-2"/>
    <n v="0.88151500000000005"/>
    <n v="3.1482999999999997E-2"/>
    <s v="7"/>
    <s v="scale_mpi_epyc_job_12139.out "/>
    <s v="scale_mpi_epyc_epyc007_2023-06-13_06-07-02.csv "/>
    <s v="e3 100 100 100000 1 29"/>
    <e v="#N/A"/>
    <e v="#N/A"/>
    <e v="#N/A"/>
    <e v="#N/A"/>
    <x v="1"/>
  </r>
  <r>
    <x v="4"/>
    <x v="2"/>
    <n v="100"/>
    <x v="1"/>
    <x v="29"/>
    <n v="1"/>
    <n v="1.336279"/>
    <n v="0.134238"/>
    <n v="3.3623980000000002"/>
    <n v="0.11594500000000001"/>
    <s v="7"/>
    <s v="scale_mpi_epyc_job_12139.out "/>
    <s v="scale_mpi_epyc_epyc007_2023-06-13_06-07-02.csv "/>
    <s v="e3 100 100 100000 1 30"/>
    <e v="#N/A"/>
    <e v="#N/A"/>
    <e v="#N/A"/>
    <e v="#N/A"/>
    <x v="1"/>
  </r>
  <r>
    <x v="4"/>
    <x v="2"/>
    <n v="100"/>
    <x v="1"/>
    <x v="30"/>
    <n v="1"/>
    <n v="1.305444"/>
    <n v="6.0066000000000001E-2"/>
    <n v="1.3516999999999999"/>
    <n v="4.5057E-2"/>
    <s v="7"/>
    <s v="scale_mpi_epyc_job_12139.out "/>
    <s v="scale_mpi_epyc_epyc007_2023-06-13_06-07-02.csv "/>
    <s v="e3 100 100 100000 1 31"/>
    <e v="#N/A"/>
    <e v="#N/A"/>
    <e v="#N/A"/>
    <e v="#N/A"/>
    <x v="1"/>
  </r>
  <r>
    <x v="4"/>
    <x v="2"/>
    <n v="100"/>
    <x v="1"/>
    <x v="31"/>
    <n v="1"/>
    <n v="1.31792"/>
    <n v="5.1860000000000003E-2"/>
    <n v="1.401124"/>
    <n v="4.5198000000000002E-2"/>
    <s v="7"/>
    <s v="scale_mpi_epyc_job_12139.out "/>
    <s v="scale_mpi_epyc_epyc007_2023-06-13_06-07-02.csv "/>
    <s v="e3 100 100 100000 1 32"/>
    <e v="#N/A"/>
    <e v="#N/A"/>
    <e v="#N/A"/>
    <e v="#N/A"/>
    <x v="1"/>
  </r>
  <r>
    <x v="4"/>
    <x v="2"/>
    <n v="100"/>
    <x v="1"/>
    <x v="32"/>
    <n v="1"/>
    <n v="1.337229"/>
    <n v="6.3505000000000006E-2"/>
    <n v="1.616633"/>
    <n v="5.0520000000000002E-2"/>
    <s v="7"/>
    <s v="scale_mpi_epyc_job_12139.out "/>
    <s v="scale_mpi_epyc_epyc007_2023-06-13_06-07-02.csv "/>
    <s v="e3 100 100 100000 1 33"/>
    <e v="#N/A"/>
    <e v="#N/A"/>
    <e v="#N/A"/>
    <e v="#N/A"/>
    <x v="1"/>
  </r>
  <r>
    <x v="4"/>
    <x v="2"/>
    <n v="100"/>
    <x v="1"/>
    <x v="33"/>
    <n v="1"/>
    <n v="1.413921"/>
    <n v="5.9947E-2"/>
    <n v="1.3852260000000001"/>
    <n v="4.1977E-2"/>
    <s v="7"/>
    <s v="scale_mpi_epyc_job_12139.out "/>
    <s v="scale_mpi_epyc_epyc007_2023-06-13_06-07-02.csv "/>
    <s v="e3 100 100 100000 1 34"/>
    <e v="#N/A"/>
    <e v="#N/A"/>
    <e v="#N/A"/>
    <e v="#N/A"/>
    <x v="1"/>
  </r>
  <r>
    <x v="4"/>
    <x v="2"/>
    <n v="100"/>
    <x v="1"/>
    <x v="34"/>
    <n v="1"/>
    <n v="1.4682390000000001"/>
    <n v="7.2105000000000002E-2"/>
    <n v="1.6175120000000001"/>
    <n v="4.7573999999999998E-2"/>
    <s v="7"/>
    <s v="scale_mpi_epyc_job_12139.out "/>
    <s v="scale_mpi_epyc_epyc007_2023-06-13_06-07-02.csv "/>
    <s v="e3 100 100 100000 1 35"/>
    <e v="#N/A"/>
    <e v="#N/A"/>
    <e v="#N/A"/>
    <e v="#N/A"/>
    <x v="1"/>
  </r>
  <r>
    <x v="4"/>
    <x v="2"/>
    <n v="100"/>
    <x v="1"/>
    <x v="35"/>
    <n v="1"/>
    <n v="1.3492980000000001"/>
    <n v="7.2662000000000004E-2"/>
    <n v="1.947136"/>
    <n v="5.5632000000000001E-2"/>
    <s v="7"/>
    <s v="scale_mpi_epyc_job_12139.out "/>
    <s v="scale_mpi_epyc_epyc007_2023-06-13_06-07-02.csv "/>
    <s v="e3 100 100 100000 1 36"/>
    <e v="#N/A"/>
    <e v="#N/A"/>
    <e v="#N/A"/>
    <e v="#N/A"/>
    <x v="1"/>
  </r>
  <r>
    <x v="4"/>
    <x v="2"/>
    <n v="100"/>
    <x v="1"/>
    <x v="36"/>
    <n v="1"/>
    <n v="1.4161980000000001"/>
    <n v="6.5318000000000001E-2"/>
    <n v="1.732443"/>
    <n v="4.8122999999999999E-2"/>
    <s v="7"/>
    <s v="scale_mpi_epyc_job_12139.out "/>
    <s v="scale_mpi_epyc_epyc007_2023-06-13_06-07-02.csv "/>
    <s v="e3 100 100 100000 1 37"/>
    <e v="#N/A"/>
    <e v="#N/A"/>
    <e v="#N/A"/>
    <e v="#N/A"/>
    <x v="1"/>
  </r>
  <r>
    <x v="4"/>
    <x v="2"/>
    <n v="100"/>
    <x v="1"/>
    <x v="37"/>
    <n v="1"/>
    <n v="1.3834839999999999"/>
    <n v="8.4593000000000002E-2"/>
    <n v="2.0091739999999998"/>
    <n v="5.4302000000000003E-2"/>
    <s v="7"/>
    <s v="scale_mpi_epyc_job_12139.out "/>
    <s v="scale_mpi_epyc_epyc007_2023-06-13_06-07-02.csv "/>
    <s v="e3 100 100 100000 1 38"/>
    <e v="#N/A"/>
    <e v="#N/A"/>
    <e v="#N/A"/>
    <e v="#N/A"/>
    <x v="1"/>
  </r>
  <r>
    <x v="4"/>
    <x v="2"/>
    <n v="100"/>
    <x v="1"/>
    <x v="38"/>
    <n v="1"/>
    <n v="1.483309"/>
    <n v="4.6394999999999999E-2"/>
    <n v="1.493652"/>
    <n v="3.9307000000000002E-2"/>
    <s v="7"/>
    <s v="scale_mpi_epyc_job_12139.out "/>
    <s v="scale_mpi_epyc_epyc007_2023-06-13_06-07-02.csv "/>
    <s v="e3 100 100 100000 1 39"/>
    <e v="#N/A"/>
    <e v="#N/A"/>
    <e v="#N/A"/>
    <e v="#N/A"/>
    <x v="1"/>
  </r>
  <r>
    <x v="4"/>
    <x v="2"/>
    <n v="100"/>
    <x v="1"/>
    <x v="39"/>
    <n v="1"/>
    <n v="1.47529"/>
    <n v="8.3044000000000007E-2"/>
    <n v="2.2936260000000002"/>
    <n v="5.8811000000000002E-2"/>
    <s v="7"/>
    <s v="scale_mpi_epyc_job_12139.out "/>
    <s v="scale_mpi_epyc_epyc007_2023-06-13_06-07-02.csv "/>
    <s v="e3 100 100 100000 1 40"/>
    <e v="#N/A"/>
    <e v="#N/A"/>
    <e v="#N/A"/>
    <e v="#N/A"/>
    <x v="1"/>
  </r>
  <r>
    <x v="4"/>
    <x v="2"/>
    <n v="100"/>
    <x v="1"/>
    <x v="40"/>
    <n v="1"/>
    <n v="1.468688"/>
    <n v="8.5778999999999994E-2"/>
    <n v="2.195808"/>
    <n v="5.4894999999999999E-2"/>
    <s v="7"/>
    <s v="scale_mpi_epyc_job_12139.out "/>
    <s v="scale_mpi_epyc_epyc007_2023-06-13_06-07-02.csv "/>
    <s v="e3 100 100 100000 1 41"/>
    <e v="#N/A"/>
    <e v="#N/A"/>
    <e v="#N/A"/>
    <e v="#N/A"/>
    <x v="1"/>
  </r>
  <r>
    <x v="4"/>
    <x v="2"/>
    <n v="100"/>
    <x v="1"/>
    <x v="41"/>
    <n v="1"/>
    <n v="1.4124950000000001"/>
    <n v="8.5822999999999997E-2"/>
    <n v="1.796171"/>
    <n v="4.3809000000000001E-2"/>
    <s v="7"/>
    <s v="scale_mpi_epyc_job_12139.out "/>
    <s v="scale_mpi_epyc_epyc007_2023-06-13_06-07-02.csv "/>
    <s v="e3 100 100 100000 1 42"/>
    <e v="#N/A"/>
    <e v="#N/A"/>
    <e v="#N/A"/>
    <e v="#N/A"/>
    <x v="1"/>
  </r>
  <r>
    <x v="4"/>
    <x v="2"/>
    <n v="100"/>
    <x v="1"/>
    <x v="42"/>
    <n v="1"/>
    <n v="1.465139"/>
    <n v="9.2643000000000003E-2"/>
    <n v="2.3419430000000001"/>
    <n v="5.5760999999999998E-2"/>
    <s v="7"/>
    <s v="scale_mpi_epyc_job_12139.out "/>
    <s v="scale_mpi_epyc_epyc007_2023-06-13_06-07-02.csv "/>
    <s v="e3 100 100 100000 1 43"/>
    <e v="#N/A"/>
    <e v="#N/A"/>
    <e v="#N/A"/>
    <e v="#N/A"/>
    <x v="1"/>
  </r>
  <r>
    <x v="4"/>
    <x v="2"/>
    <n v="100"/>
    <x v="1"/>
    <x v="43"/>
    <n v="1"/>
    <n v="1.465177"/>
    <n v="9.5068E-2"/>
    <n v="3.0519180000000001"/>
    <n v="7.0974999999999996E-2"/>
    <s v="7"/>
    <s v="scale_mpi_epyc_job_12139.out "/>
    <s v="scale_mpi_epyc_epyc007_2023-06-13_06-07-02.csv "/>
    <s v="e3 100 100 100000 1 44"/>
    <e v="#N/A"/>
    <e v="#N/A"/>
    <e v="#N/A"/>
    <e v="#N/A"/>
    <x v="1"/>
  </r>
  <r>
    <x v="4"/>
    <x v="2"/>
    <n v="100"/>
    <x v="1"/>
    <x v="44"/>
    <n v="1"/>
    <n v="1.4884010000000001"/>
    <n v="0.10548100000000001"/>
    <n v="3.1791130000000001"/>
    <n v="7.2252999999999998E-2"/>
    <s v="7"/>
    <s v="scale_mpi_epyc_job_12139.out "/>
    <s v="scale_mpi_epyc_epyc007_2023-06-13_06-07-02.csv "/>
    <s v="e3 100 100 100000 1 45"/>
    <e v="#N/A"/>
    <e v="#N/A"/>
    <e v="#N/A"/>
    <e v="#N/A"/>
    <x v="1"/>
  </r>
  <r>
    <x v="4"/>
    <x v="2"/>
    <n v="100"/>
    <x v="1"/>
    <x v="45"/>
    <n v="1"/>
    <n v="1.4718370000000001"/>
    <n v="7.2644E-2"/>
    <n v="1.951354"/>
    <n v="4.3362999999999999E-2"/>
    <s v="7"/>
    <s v="scale_mpi_epyc_job_12139.out "/>
    <s v="scale_mpi_epyc_epyc007_2023-06-13_06-07-02.csv "/>
    <s v="e3 100 100 100000 1 46"/>
    <e v="#N/A"/>
    <e v="#N/A"/>
    <e v="#N/A"/>
    <e v="#N/A"/>
    <x v="1"/>
  </r>
  <r>
    <x v="4"/>
    <x v="2"/>
    <n v="100"/>
    <x v="1"/>
    <x v="46"/>
    <n v="1"/>
    <n v="1.5205090000000001"/>
    <n v="7.5893000000000002E-2"/>
    <n v="1.989819"/>
    <n v="4.3256999999999997E-2"/>
    <s v="7"/>
    <s v="scale_mpi_epyc_job_12139.out "/>
    <s v="scale_mpi_epyc_epyc007_2023-06-13_06-07-02.csv "/>
    <s v="e3 100 100 100000 1 47"/>
    <e v="#N/A"/>
    <e v="#N/A"/>
    <e v="#N/A"/>
    <e v="#N/A"/>
    <x v="1"/>
  </r>
  <r>
    <x v="4"/>
    <x v="2"/>
    <n v="100"/>
    <x v="1"/>
    <x v="47"/>
    <n v="1"/>
    <n v="1.5629169999999999"/>
    <n v="9.8579E-2"/>
    <n v="2.5444599999999999"/>
    <n v="5.4136999999999998E-2"/>
    <s v="7"/>
    <s v="scale_mpi_epyc_job_12139.out "/>
    <s v="scale_mpi_epyc_epyc007_2023-06-13_06-07-02.csv "/>
    <s v="e3 100 100 100000 1 48"/>
    <e v="#N/A"/>
    <e v="#N/A"/>
    <e v="#N/A"/>
    <e v="#N/A"/>
    <x v="1"/>
  </r>
  <r>
    <x v="4"/>
    <x v="2"/>
    <n v="100"/>
    <x v="1"/>
    <x v="48"/>
    <n v="1"/>
    <n v="1.6322970000000001"/>
    <n v="0.19309699999999999"/>
    <n v="2.2121499999999998"/>
    <n v="4.6086000000000002E-2"/>
    <s v="7"/>
    <s v="scale_mpi_epyc_job_12139.out "/>
    <s v="scale_mpi_epyc_epyc007_2023-06-13_06-07-02.csv "/>
    <s v="e3 100 100 100000 1 49"/>
    <e v="#N/A"/>
    <e v="#N/A"/>
    <e v="#N/A"/>
    <e v="#N/A"/>
    <x v="1"/>
  </r>
  <r>
    <x v="4"/>
    <x v="2"/>
    <n v="100"/>
    <x v="1"/>
    <x v="49"/>
    <n v="1"/>
    <n v="1.528343"/>
    <n v="6.8884000000000001E-2"/>
    <n v="2.3598499999999998"/>
    <n v="4.8160000000000001E-2"/>
    <s v="7"/>
    <s v="scale_mpi_epyc_job_12139.out "/>
    <s v="scale_mpi_epyc_epyc007_2023-06-13_06-07-02.csv "/>
    <s v="e3 100 100 100000 1 50"/>
    <e v="#N/A"/>
    <e v="#N/A"/>
    <e v="#N/A"/>
    <e v="#N/A"/>
    <x v="1"/>
  </r>
  <r>
    <x v="4"/>
    <x v="2"/>
    <n v="100"/>
    <x v="1"/>
    <x v="50"/>
    <n v="1"/>
    <n v="1.8468279999999999"/>
    <n v="0.11568199999999999"/>
    <n v="3.01065"/>
    <n v="6.0213000000000003E-2"/>
    <s v="7"/>
    <s v="scale_mpi_epyc_job_12139.out "/>
    <s v="scale_mpi_epyc_epyc007_2023-06-13_06-07-02.csv "/>
    <s v="e3 100 100 100000 1 51"/>
    <e v="#N/A"/>
    <e v="#N/A"/>
    <e v="#N/A"/>
    <e v="#N/A"/>
    <x v="1"/>
  </r>
  <r>
    <x v="4"/>
    <x v="2"/>
    <n v="100"/>
    <x v="1"/>
    <x v="51"/>
    <n v="1"/>
    <n v="1.8044260000000001"/>
    <n v="8.1554000000000001E-2"/>
    <n v="2.2967710000000001"/>
    <n v="4.5034999999999999E-2"/>
    <s v="7"/>
    <s v="scale_mpi_epyc_job_12139.out "/>
    <s v="scale_mpi_epyc_epyc007_2023-06-13_06-07-02.csv "/>
    <s v="e3 100 100 100000 1 52"/>
    <e v="#N/A"/>
    <e v="#N/A"/>
    <e v="#N/A"/>
    <e v="#N/A"/>
    <x v="1"/>
  </r>
  <r>
    <x v="4"/>
    <x v="2"/>
    <n v="100"/>
    <x v="1"/>
    <x v="52"/>
    <n v="1"/>
    <n v="1.591693"/>
    <n v="8.0447000000000005E-2"/>
    <n v="3.1909730000000001"/>
    <n v="6.1365000000000003E-2"/>
    <s v="7"/>
    <s v="scale_mpi_epyc_job_12139.out "/>
    <s v="scale_mpi_epyc_epyc007_2023-06-13_06-07-02.csv "/>
    <s v="e3 100 100 100000 1 53"/>
    <e v="#N/A"/>
    <e v="#N/A"/>
    <e v="#N/A"/>
    <e v="#N/A"/>
    <x v="1"/>
  </r>
  <r>
    <x v="4"/>
    <x v="2"/>
    <n v="100"/>
    <x v="1"/>
    <x v="53"/>
    <n v="1"/>
    <n v="1.873367"/>
    <n v="7.2170999999999999E-2"/>
    <n v="2.1903570000000001"/>
    <n v="4.1327000000000003E-2"/>
    <s v="7"/>
    <s v="scale_mpi_epyc_job_12139.out "/>
    <s v="scale_mpi_epyc_epyc007_2023-06-13_06-07-02.csv "/>
    <s v="e3 100 100 100000 1 54"/>
    <e v="#N/A"/>
    <e v="#N/A"/>
    <e v="#N/A"/>
    <e v="#N/A"/>
    <x v="1"/>
  </r>
  <r>
    <x v="4"/>
    <x v="2"/>
    <n v="100"/>
    <x v="1"/>
    <x v="54"/>
    <n v="1"/>
    <n v="1.9213549999999999"/>
    <n v="9.2118000000000005E-2"/>
    <n v="4.4446269999999997"/>
    <n v="8.2308000000000006E-2"/>
    <s v="7"/>
    <s v="scale_mpi_epyc_job_12139.out "/>
    <s v="scale_mpi_epyc_epyc007_2023-06-13_06-07-02.csv "/>
    <s v="e3 100 100 100000 1 55"/>
    <e v="#N/A"/>
    <e v="#N/A"/>
    <e v="#N/A"/>
    <e v="#N/A"/>
    <x v="1"/>
  </r>
  <r>
    <x v="4"/>
    <x v="2"/>
    <n v="100"/>
    <x v="1"/>
    <x v="55"/>
    <n v="1"/>
    <n v="1.729676"/>
    <n v="0.17815700000000001"/>
    <n v="4.0964130000000001"/>
    <n v="7.4480000000000005E-2"/>
    <s v="7"/>
    <s v="scale_mpi_epyc_job_12139.out "/>
    <s v="scale_mpi_epyc_epyc007_2023-06-13_06-07-02.csv "/>
    <s v="e3 100 100 100000 1 56"/>
    <e v="#N/A"/>
    <e v="#N/A"/>
    <e v="#N/A"/>
    <e v="#N/A"/>
    <x v="1"/>
  </r>
  <r>
    <x v="4"/>
    <x v="2"/>
    <n v="100"/>
    <x v="1"/>
    <x v="56"/>
    <n v="1"/>
    <n v="1.6355649999999999"/>
    <n v="5.9312999999999998E-2"/>
    <n v="2.7755839999999998"/>
    <n v="4.9563999999999997E-2"/>
    <s v="7"/>
    <s v="scale_mpi_epyc_job_12139.out "/>
    <s v="scale_mpi_epyc_epyc007_2023-06-13_06-07-02.csv "/>
    <s v="e3 100 100 100000 1 57"/>
    <e v="#N/A"/>
    <e v="#N/A"/>
    <e v="#N/A"/>
    <e v="#N/A"/>
    <x v="1"/>
  </r>
  <r>
    <x v="4"/>
    <x v="2"/>
    <n v="100"/>
    <x v="1"/>
    <x v="57"/>
    <n v="1"/>
    <n v="1.3824080000000001"/>
    <n v="6.8861000000000006E-2"/>
    <n v="3.3033980000000001"/>
    <n v="5.7953999999999999E-2"/>
    <s v="7"/>
    <s v="scale_mpi_epyc_job_12139.out "/>
    <s v="scale_mpi_epyc_epyc007_2023-06-13_06-07-02.csv "/>
    <s v="e3 100 100 100000 1 58"/>
    <e v="#N/A"/>
    <e v="#N/A"/>
    <e v="#N/A"/>
    <e v="#N/A"/>
    <x v="1"/>
  </r>
  <r>
    <x v="4"/>
    <x v="2"/>
    <n v="100"/>
    <x v="1"/>
    <x v="58"/>
    <n v="1"/>
    <n v="1.4846429999999999"/>
    <n v="0.15051700000000001"/>
    <n v="8.2570189999999997"/>
    <n v="0.14236199999999999"/>
    <s v="7"/>
    <s v="scale_mpi_epyc_job_12139.out "/>
    <s v="scale_mpi_epyc_epyc007_2023-06-13_06-07-02.csv "/>
    <s v="e3 100 100 100000 1 59"/>
    <e v="#N/A"/>
    <e v="#N/A"/>
    <e v="#N/A"/>
    <e v="#N/A"/>
    <x v="1"/>
  </r>
  <r>
    <x v="4"/>
    <x v="2"/>
    <n v="100"/>
    <x v="1"/>
    <x v="59"/>
    <n v="1"/>
    <n v="1.4029659999999999"/>
    <n v="7.3474999999999999E-2"/>
    <n v="3.7678769999999999"/>
    <n v="6.3862000000000002E-2"/>
    <s v="7"/>
    <s v="scale_mpi_epyc_job_12139.out "/>
    <s v="scale_mpi_epyc_epyc007_2023-06-13_06-07-02.csv "/>
    <s v="e3 100 100 100000 1 60"/>
    <e v="#N/A"/>
    <e v="#N/A"/>
    <e v="#N/A"/>
    <e v="#N/A"/>
    <x v="1"/>
  </r>
  <r>
    <x v="4"/>
    <x v="2"/>
    <n v="100"/>
    <x v="1"/>
    <x v="60"/>
    <n v="1"/>
    <n v="1.396252"/>
    <n v="6.7520999999999998E-2"/>
    <n v="3.4547460000000001"/>
    <n v="5.7578999999999998E-2"/>
    <s v="7"/>
    <s v="scale_mpi_epyc_job_12139.out "/>
    <s v="scale_mpi_epyc_epyc007_2023-06-13_06-07-02.csv "/>
    <s v="e3 100 100 100000 1 61"/>
    <e v="#N/A"/>
    <e v="#N/A"/>
    <e v="#N/A"/>
    <e v="#N/A"/>
    <x v="1"/>
  </r>
  <r>
    <x v="4"/>
    <x v="2"/>
    <n v="100"/>
    <x v="1"/>
    <x v="61"/>
    <n v="1"/>
    <n v="1.4397549999999999"/>
    <n v="0.13115399999999999"/>
    <n v="3.760224"/>
    <n v="6.1643000000000003E-2"/>
    <s v="7"/>
    <s v="scale_mpi_epyc_job_12139.out "/>
    <s v="scale_mpi_epyc_epyc007_2023-06-13_06-07-02.csv "/>
    <s v="e3 100 100 100000 1 62"/>
    <e v="#N/A"/>
    <e v="#N/A"/>
    <e v="#N/A"/>
    <e v="#N/A"/>
    <x v="1"/>
  </r>
  <r>
    <x v="4"/>
    <x v="2"/>
    <n v="100"/>
    <x v="1"/>
    <x v="62"/>
    <n v="1"/>
    <n v="1.6525920000000001"/>
    <n v="0.30454999999999999"/>
    <n v="4.6914619999999996"/>
    <n v="7.5669E-2"/>
    <s v="7"/>
    <s v="scale_mpi_epyc_job_12139.out "/>
    <s v="scale_mpi_epyc_epyc007_2023-06-13_06-07-02.csv "/>
    <s v="e3 100 100 100000 1 63"/>
    <e v="#N/A"/>
    <e v="#N/A"/>
    <e v="#N/A"/>
    <e v="#N/A"/>
    <x v="1"/>
  </r>
  <r>
    <x v="4"/>
    <x v="2"/>
    <n v="100"/>
    <x v="1"/>
    <x v="63"/>
    <n v="1"/>
    <n v="1.4581170000000001"/>
    <n v="0.104961"/>
    <n v="5.0561360000000004"/>
    <n v="8.0255999999999994E-2"/>
    <s v="7"/>
    <s v="scale_mpi_epyc_job_12139.out "/>
    <s v="scale_mpi_epyc_epyc007_2023-06-13_06-07-02.csv "/>
    <s v="e3 100 100 100000 1 64"/>
    <e v="#N/A"/>
    <e v="#N/A"/>
    <e v="#N/A"/>
    <e v="#N/A"/>
    <x v="1"/>
  </r>
  <r>
    <x v="4"/>
    <x v="0"/>
    <n v="100"/>
    <x v="1"/>
    <x v="0"/>
    <n v="1"/>
    <n v="257.52613500000001"/>
    <n v="0.30973000000000001"/>
    <n v="0"/>
    <n v="0"/>
    <s v="7"/>
    <s v="scale_mpi_epyc_job_12139.out "/>
    <s v="scale_mpi_epyc_epyc007_2023-06-13_06-07-02.csv "/>
    <s v="e3 10000 100 100000 1 1"/>
    <n v="0"/>
    <n v="0"/>
    <n v="0"/>
    <n v="0"/>
    <x v="0"/>
  </r>
  <r>
    <x v="4"/>
    <x v="0"/>
    <n v="100"/>
    <x v="1"/>
    <x v="1"/>
    <n v="1"/>
    <n v="128.040682"/>
    <n v="0.281837"/>
    <n v="0.16895399999999999"/>
    <n v="0.16895399999999999"/>
    <s v="7"/>
    <s v="scale_mpi_epyc_job_12139.out "/>
    <s v="scale_mpi_epyc_epyc007_2023-06-13_06-07-02.csv "/>
    <s v="e3 10000 100 100000 1 2"/>
    <n v="0"/>
    <n v="0"/>
    <n v="0"/>
    <n v="0"/>
    <x v="0"/>
  </r>
  <r>
    <x v="4"/>
    <x v="0"/>
    <n v="100"/>
    <x v="1"/>
    <x v="2"/>
    <n v="1"/>
    <n v="84.855147000000002"/>
    <n v="0.26576"/>
    <n v="0.260569"/>
    <n v="0.13028500000000001"/>
    <s v="7"/>
    <s v="scale_mpi_epyc_job_12139.out "/>
    <s v="scale_mpi_epyc_epyc007_2023-06-13_06-07-02.csv "/>
    <s v="e3 10000 100 100000 1 3"/>
    <n v="0"/>
    <n v="0"/>
    <n v="0"/>
    <n v="0"/>
    <x v="0"/>
  </r>
  <r>
    <x v="4"/>
    <x v="0"/>
    <n v="100"/>
    <x v="1"/>
    <x v="3"/>
    <n v="1"/>
    <n v="63.946347000000003"/>
    <n v="0.33559699999999998"/>
    <n v="0.65074699999999996"/>
    <n v="0.216916"/>
    <s v="7"/>
    <s v="scale_mpi_epyc_job_12139.out "/>
    <s v="scale_mpi_epyc_epyc007_2023-06-13_06-07-02.csv "/>
    <s v="e3 10000 100 100000 1 4"/>
    <n v="0"/>
    <n v="0"/>
    <n v="0"/>
    <n v="0"/>
    <x v="0"/>
  </r>
  <r>
    <x v="4"/>
    <x v="0"/>
    <n v="100"/>
    <x v="1"/>
    <x v="4"/>
    <n v="1"/>
    <n v="51.315894"/>
    <n v="0.241844"/>
    <n v="0.53100599999999998"/>
    <n v="0.13275200000000001"/>
    <s v="7"/>
    <s v="scale_mpi_epyc_job_12139.out "/>
    <s v="scale_mpi_epyc_epyc007_2023-06-13_06-07-02.csv "/>
    <s v="e3 10000 100 100000 1 5"/>
    <n v="0"/>
    <n v="0"/>
    <n v="0"/>
    <n v="0"/>
    <x v="0"/>
  </r>
  <r>
    <x v="4"/>
    <x v="0"/>
    <n v="100"/>
    <x v="1"/>
    <x v="5"/>
    <n v="1"/>
    <n v="42.773240000000001"/>
    <n v="0.22142800000000001"/>
    <n v="0.55506100000000003"/>
    <n v="0.111012"/>
    <s v="7"/>
    <s v="scale_mpi_epyc_job_12139.out "/>
    <s v="scale_mpi_epyc_epyc007_2023-06-13_06-07-02.csv "/>
    <s v="e3 10000 100 100000 1 6"/>
    <n v="0"/>
    <n v="0"/>
    <n v="0"/>
    <n v="0"/>
    <x v="0"/>
  </r>
  <r>
    <x v="4"/>
    <x v="0"/>
    <n v="100"/>
    <x v="1"/>
    <x v="6"/>
    <n v="1"/>
    <n v="37.026181000000001"/>
    <n v="0.45686199999999999"/>
    <n v="1.4439550000000001"/>
    <n v="0.24065900000000001"/>
    <s v="7"/>
    <s v="scale_mpi_epyc_job_12139.out "/>
    <s v="scale_mpi_epyc_epyc007_2023-06-13_06-07-02.csv "/>
    <s v="e3 10000 100 100000 1 7"/>
    <n v="0"/>
    <n v="0"/>
    <n v="0"/>
    <n v="0"/>
    <x v="0"/>
  </r>
  <r>
    <x v="4"/>
    <x v="0"/>
    <n v="100"/>
    <x v="1"/>
    <x v="7"/>
    <n v="1"/>
    <n v="32.670623999999997"/>
    <n v="0.451988"/>
    <n v="2.0580500000000002"/>
    <n v="0.29400700000000002"/>
    <s v="7"/>
    <s v="scale_mpi_epyc_job_12139.out "/>
    <s v="scale_mpi_epyc_epyc007_2023-06-13_06-07-02.csv "/>
    <s v="e3 10000 100 100000 1 8"/>
    <n v="0"/>
    <n v="0"/>
    <n v="0"/>
    <n v="0"/>
    <x v="0"/>
  </r>
  <r>
    <x v="4"/>
    <x v="0"/>
    <n v="100"/>
    <x v="1"/>
    <x v="8"/>
    <n v="1"/>
    <n v="28.689926"/>
    <n v="0.14596100000000001"/>
    <n v="0.42350399999999999"/>
    <n v="5.2937999999999999E-2"/>
    <s v="7"/>
    <s v="scale_mpi_epyc_job_12139.out "/>
    <s v="scale_mpi_epyc_epyc007_2023-06-13_06-07-02.csv "/>
    <s v="e3 10000 100 100000 1 9"/>
    <n v="0"/>
    <n v="0"/>
    <n v="0"/>
    <n v="0"/>
    <x v="0"/>
  </r>
  <r>
    <x v="4"/>
    <x v="0"/>
    <n v="100"/>
    <x v="1"/>
    <x v="9"/>
    <n v="1"/>
    <n v="25.920874000000001"/>
    <n v="0.18434700000000001"/>
    <n v="0.81807600000000003"/>
    <n v="9.0897000000000006E-2"/>
    <s v="7"/>
    <s v="scale_mpi_epyc_job_12139.out "/>
    <s v="scale_mpi_epyc_epyc007_2023-06-13_06-07-02.csv "/>
    <s v="e3 10000 100 100000 1 10"/>
    <n v="0"/>
    <n v="0"/>
    <n v="0"/>
    <n v="0"/>
    <x v="0"/>
  </r>
  <r>
    <x v="4"/>
    <x v="0"/>
    <n v="100"/>
    <x v="1"/>
    <x v="10"/>
    <n v="1"/>
    <n v="23.598051000000002"/>
    <n v="0.15428900000000001"/>
    <n v="0.59826500000000005"/>
    <n v="5.9826999999999998E-2"/>
    <s v="7"/>
    <s v="scale_mpi_epyc_job_12139.out "/>
    <s v="scale_mpi_epyc_epyc007_2023-06-13_06-07-02.csv "/>
    <s v="e3 10000 100 100000 1 11"/>
    <n v="0"/>
    <n v="0"/>
    <n v="0"/>
    <n v="0"/>
    <x v="0"/>
  </r>
  <r>
    <x v="4"/>
    <x v="0"/>
    <n v="100"/>
    <x v="1"/>
    <x v="11"/>
    <n v="1"/>
    <n v="21.841687"/>
    <n v="0.19272600000000001"/>
    <n v="0.89694099999999999"/>
    <n v="8.1540000000000001E-2"/>
    <s v="7"/>
    <s v="scale_mpi_epyc_job_12139.out "/>
    <s v="scale_mpi_epyc_epyc007_2023-06-13_06-07-02.csv "/>
    <s v="e3 10000 100 100000 1 12"/>
    <n v="0"/>
    <n v="0"/>
    <n v="0"/>
    <n v="0"/>
    <x v="0"/>
  </r>
  <r>
    <x v="4"/>
    <x v="0"/>
    <n v="100"/>
    <x v="1"/>
    <x v="12"/>
    <n v="1"/>
    <n v="20.234787000000001"/>
    <n v="0.24788299999999999"/>
    <n v="1.295728"/>
    <n v="0.107977"/>
    <s v="7"/>
    <s v="scale_mpi_epyc_job_12139.out "/>
    <s v="scale_mpi_epyc_epyc007_2023-06-13_06-07-02.csv "/>
    <s v="e3 10000 100 100000 1 13"/>
    <n v="0"/>
    <n v="0"/>
    <n v="0"/>
    <n v="0"/>
    <x v="0"/>
  </r>
  <r>
    <x v="4"/>
    <x v="0"/>
    <n v="100"/>
    <x v="1"/>
    <x v="13"/>
    <n v="1"/>
    <n v="18.825983999999998"/>
    <n v="0.18926000000000001"/>
    <n v="1.143427"/>
    <n v="8.7956000000000006E-2"/>
    <s v="7"/>
    <s v="scale_mpi_epyc_job_12139.out "/>
    <s v="scale_mpi_epyc_epyc007_2023-06-13_06-07-02.csv "/>
    <s v="e3 10000 100 100000 1 14"/>
    <n v="0"/>
    <n v="0"/>
    <n v="0"/>
    <n v="0"/>
    <x v="0"/>
  </r>
  <r>
    <x v="4"/>
    <x v="0"/>
    <n v="100"/>
    <x v="1"/>
    <x v="14"/>
    <n v="1"/>
    <n v="17.580518000000001"/>
    <n v="0.138597"/>
    <n v="0.64199799999999996"/>
    <n v="4.5857000000000002E-2"/>
    <s v="7"/>
    <s v="scale_mpi_epyc_job_12139.out "/>
    <s v="scale_mpi_epyc_epyc007_2023-06-13_06-07-02.csv "/>
    <s v="e3 10000 100 100000 1 15"/>
    <n v="0"/>
    <n v="0"/>
    <n v="0"/>
    <n v="0"/>
    <x v="0"/>
  </r>
  <r>
    <x v="4"/>
    <x v="0"/>
    <n v="100"/>
    <x v="1"/>
    <x v="15"/>
    <n v="1"/>
    <n v="16.7624"/>
    <n v="0.17965500000000001"/>
    <n v="1.2439549999999999"/>
    <n v="8.2930000000000004E-2"/>
    <s v="7"/>
    <s v="scale_mpi_epyc_job_12139.out "/>
    <s v="scale_mpi_epyc_epyc007_2023-06-13_06-07-02.csv "/>
    <s v="e3 10000 100 100000 1 16"/>
    <n v="0"/>
    <n v="0"/>
    <n v="0"/>
    <n v="0"/>
    <x v="0"/>
  </r>
  <r>
    <x v="4"/>
    <x v="0"/>
    <n v="100"/>
    <x v="1"/>
    <x v="16"/>
    <n v="1"/>
    <n v="15.901422"/>
    <n v="0.14913999999999999"/>
    <n v="0.80388199999999999"/>
    <n v="5.0243000000000003E-2"/>
    <s v="7"/>
    <s v="scale_mpi_epyc_job_12139.out "/>
    <s v="scale_mpi_epyc_epyc007_2023-06-13_06-07-02.csv "/>
    <s v="e3 10000 100 100000 1 17"/>
    <n v="0"/>
    <n v="0"/>
    <n v="0"/>
    <n v="0"/>
    <x v="0"/>
  </r>
  <r>
    <x v="4"/>
    <x v="0"/>
    <n v="100"/>
    <x v="1"/>
    <x v="17"/>
    <n v="1"/>
    <n v="14.989868"/>
    <n v="0.22728799999999999"/>
    <n v="1.9460150000000001"/>
    <n v="0.114471"/>
    <s v="7"/>
    <s v="scale_mpi_epyc_job_12139.out "/>
    <s v="scale_mpi_epyc_epyc007_2023-06-13_06-07-02.csv "/>
    <s v="e3 10000 100 100000 1 18"/>
    <n v="0"/>
    <n v="0"/>
    <n v="0"/>
    <n v="0"/>
    <x v="0"/>
  </r>
  <r>
    <x v="4"/>
    <x v="0"/>
    <n v="100"/>
    <x v="1"/>
    <x v="18"/>
    <n v="1"/>
    <n v="14.393235000000001"/>
    <n v="0.19051199999999999"/>
    <n v="1.3826229999999999"/>
    <n v="7.6812000000000005E-2"/>
    <s v="7"/>
    <s v="scale_mpi_epyc_job_12139.out "/>
    <s v="scale_mpi_epyc_epyc007_2023-06-13_06-07-02.csv "/>
    <s v="e3 10000 100 100000 1 19"/>
    <n v="0"/>
    <n v="0"/>
    <n v="0"/>
    <n v="0"/>
    <x v="0"/>
  </r>
  <r>
    <x v="4"/>
    <x v="0"/>
    <n v="100"/>
    <x v="1"/>
    <x v="19"/>
    <n v="1"/>
    <n v="13.665994"/>
    <n v="0.18426799999999999"/>
    <n v="1.5241659999999999"/>
    <n v="8.0218999999999999E-2"/>
    <s v="7"/>
    <s v="scale_mpi_epyc_job_12139.out "/>
    <s v="scale_mpi_epyc_epyc007_2023-06-13_06-07-02.csv "/>
    <s v="e3 10000 100 100000 1 20"/>
    <n v="0"/>
    <n v="0"/>
    <n v="0"/>
    <n v="0"/>
    <x v="0"/>
  </r>
  <r>
    <x v="4"/>
    <x v="0"/>
    <n v="100"/>
    <x v="1"/>
    <x v="20"/>
    <n v="1"/>
    <n v="13.365387"/>
    <n v="0.379326"/>
    <n v="2.0433509999999999"/>
    <n v="0.10216799999999999"/>
    <s v="7"/>
    <s v="scale_mpi_epyc_job_12139.out "/>
    <s v="scale_mpi_epyc_epyc007_2023-06-13_06-07-02.csv "/>
    <s v="e3 10000 100 100000 1 21"/>
    <n v="0"/>
    <n v="0"/>
    <n v="0"/>
    <n v="0"/>
    <x v="0"/>
  </r>
  <r>
    <x v="4"/>
    <x v="0"/>
    <n v="100"/>
    <x v="1"/>
    <x v="21"/>
    <n v="1"/>
    <n v="12.547212"/>
    <n v="0.23424300000000001"/>
    <n v="2.3313449999999998"/>
    <n v="0.111016"/>
    <s v="7"/>
    <s v="scale_mpi_epyc_job_12139.out "/>
    <s v="scale_mpi_epyc_epyc007_2023-06-13_06-07-02.csv "/>
    <s v="e3 10000 100 100000 1 22"/>
    <n v="0"/>
    <n v="0"/>
    <n v="0"/>
    <n v="0"/>
    <x v="0"/>
  </r>
  <r>
    <x v="4"/>
    <x v="0"/>
    <n v="100"/>
    <x v="1"/>
    <x v="22"/>
    <n v="1"/>
    <n v="12.172682"/>
    <n v="0.161275"/>
    <n v="1.1877519999999999"/>
    <n v="5.3989000000000002E-2"/>
    <s v="7"/>
    <s v="scale_mpi_epyc_job_12139.out "/>
    <s v="scale_mpi_epyc_epyc007_2023-06-13_06-07-02.csv "/>
    <s v="e3 10000 100 100000 1 23"/>
    <n v="0"/>
    <n v="0"/>
    <n v="0"/>
    <n v="0"/>
    <x v="0"/>
  </r>
  <r>
    <x v="4"/>
    <x v="0"/>
    <n v="100"/>
    <x v="1"/>
    <x v="23"/>
    <n v="1"/>
    <n v="11.567913000000001"/>
    <n v="0.13205800000000001"/>
    <n v="1.1469339999999999"/>
    <n v="4.9867000000000002E-2"/>
    <s v="7"/>
    <s v="scale_mpi_epyc_job_12139.out "/>
    <s v="scale_mpi_epyc_epyc007_2023-06-13_06-07-02.csv "/>
    <s v="e3 10000 100 100000 1 24"/>
    <n v="0"/>
    <n v="0"/>
    <n v="0"/>
    <n v="0"/>
    <x v="0"/>
  </r>
  <r>
    <x v="4"/>
    <x v="0"/>
    <n v="100"/>
    <x v="1"/>
    <x v="24"/>
    <n v="1"/>
    <n v="11.412452"/>
    <n v="0.32586300000000001"/>
    <n v="5.0594780000000004"/>
    <n v="0.210812"/>
    <s v="7"/>
    <s v="scale_mpi_epyc_job_12139.out "/>
    <s v="scale_mpi_epyc_epyc007_2023-06-13_06-07-02.csv "/>
    <s v="e3 10000 100 100000 1 25"/>
    <n v="0"/>
    <n v="0"/>
    <n v="0"/>
    <n v="0"/>
    <x v="0"/>
  </r>
  <r>
    <x v="4"/>
    <x v="0"/>
    <n v="100"/>
    <x v="1"/>
    <x v="25"/>
    <n v="1"/>
    <n v="10.901692000000001"/>
    <n v="0.19576399999999999"/>
    <n v="0.95872800000000002"/>
    <n v="3.8349000000000001E-2"/>
    <s v="7"/>
    <s v="scale_mpi_epyc_job_12139.out "/>
    <s v="scale_mpi_epyc_epyc007_2023-06-13_06-07-02.csv "/>
    <s v="e3 10000 100 100000 1 26"/>
    <n v="0"/>
    <n v="0"/>
    <n v="0"/>
    <n v="0"/>
    <x v="0"/>
  </r>
  <r>
    <x v="4"/>
    <x v="0"/>
    <n v="100"/>
    <x v="1"/>
    <x v="26"/>
    <n v="1"/>
    <n v="10.635509000000001"/>
    <n v="0.24552599999999999"/>
    <n v="2.3422209999999999"/>
    <n v="9.0084999999999998E-2"/>
    <s v="7"/>
    <s v="scale_mpi_epyc_job_12139.out "/>
    <s v="scale_mpi_epyc_epyc007_2023-06-13_06-07-02.csv "/>
    <s v="e3 10000 100 100000 1 27"/>
    <n v="0"/>
    <n v="0"/>
    <n v="0"/>
    <n v="0"/>
    <x v="0"/>
  </r>
  <r>
    <x v="4"/>
    <x v="0"/>
    <n v="100"/>
    <x v="1"/>
    <x v="27"/>
    <n v="1"/>
    <n v="10.257096000000001"/>
    <n v="0.12800700000000001"/>
    <n v="0.993147"/>
    <n v="3.6783000000000003E-2"/>
    <s v="7"/>
    <s v="scale_mpi_epyc_job_12139.out "/>
    <s v="scale_mpi_epyc_epyc007_2023-06-13_06-07-02.csv "/>
    <s v="e3 10000 100 100000 1 28"/>
    <n v="0"/>
    <n v="0"/>
    <n v="0"/>
    <n v="0"/>
    <x v="0"/>
  </r>
  <r>
    <x v="4"/>
    <x v="0"/>
    <n v="100"/>
    <x v="1"/>
    <x v="28"/>
    <n v="1"/>
    <n v="10.012485"/>
    <n v="0.20225000000000001"/>
    <n v="3.0166979999999999"/>
    <n v="0.107739"/>
    <s v="7"/>
    <s v="scale_mpi_epyc_job_12139.out "/>
    <s v="scale_mpi_epyc_epyc007_2023-06-13_06-07-02.csv "/>
    <s v="e3 10000 100 100000 1 29"/>
    <n v="0"/>
    <n v="0"/>
    <n v="0"/>
    <n v="0"/>
    <x v="0"/>
  </r>
  <r>
    <x v="4"/>
    <x v="0"/>
    <n v="100"/>
    <x v="1"/>
    <x v="29"/>
    <n v="1"/>
    <n v="9.7153600000000004"/>
    <n v="0.13261000000000001"/>
    <n v="1.146174"/>
    <n v="3.9523000000000003E-2"/>
    <s v="7"/>
    <s v="scale_mpi_epyc_job_12139.out "/>
    <s v="scale_mpi_epyc_epyc007_2023-06-13_06-07-02.csv "/>
    <s v="e3 10000 100 100000 1 30"/>
    <n v="0"/>
    <n v="0"/>
    <n v="0"/>
    <n v="0"/>
    <x v="0"/>
  </r>
  <r>
    <x v="4"/>
    <x v="0"/>
    <n v="100"/>
    <x v="1"/>
    <x v="30"/>
    <n v="1"/>
    <n v="9.5068979999999996"/>
    <n v="0.15263099999999999"/>
    <n v="1.5635889999999999"/>
    <n v="5.212E-2"/>
    <s v="7"/>
    <s v="scale_mpi_epyc_job_12139.out "/>
    <s v="scale_mpi_epyc_epyc007_2023-06-13_06-07-02.csv "/>
    <s v="e3 10000 100 100000 1 31"/>
    <n v="0"/>
    <n v="0"/>
    <n v="0"/>
    <n v="0"/>
    <x v="0"/>
  </r>
  <r>
    <x v="4"/>
    <x v="0"/>
    <n v="100"/>
    <x v="1"/>
    <x v="31"/>
    <n v="1"/>
    <n v="9.241422"/>
    <n v="0.16686100000000001"/>
    <n v="1.88846"/>
    <n v="6.0918E-2"/>
    <s v="7"/>
    <s v="scale_mpi_epyc_job_12139.out "/>
    <s v="scale_mpi_epyc_epyc007_2023-06-13_06-07-02.csv "/>
    <s v="e3 10000 100 100000 1 32"/>
    <n v="0"/>
    <n v="0"/>
    <n v="0"/>
    <n v="0"/>
    <x v="0"/>
  </r>
  <r>
    <x v="4"/>
    <x v="0"/>
    <n v="100"/>
    <x v="1"/>
    <x v="32"/>
    <n v="1"/>
    <n v="9.0904229999999995"/>
    <n v="0.165849"/>
    <n v="1.5753630000000001"/>
    <n v="4.9230000000000003E-2"/>
    <s v="7"/>
    <s v="scale_mpi_epyc_job_12139.out "/>
    <s v="scale_mpi_epyc_epyc007_2023-06-13_06-07-02.csv "/>
    <s v="e3 10000 100 100000 1 33"/>
    <n v="0"/>
    <n v="0"/>
    <n v="0"/>
    <n v="0"/>
    <x v="0"/>
  </r>
  <r>
    <x v="4"/>
    <x v="0"/>
    <n v="100"/>
    <x v="1"/>
    <x v="33"/>
    <n v="1"/>
    <n v="8.6978930000000005"/>
    <n v="0.149732"/>
    <n v="1.7402390000000001"/>
    <n v="5.2734999999999997E-2"/>
    <s v="7"/>
    <s v="scale_mpi_epyc_job_12139.out "/>
    <s v="scale_mpi_epyc_epyc007_2023-06-13_06-07-02.csv "/>
    <s v="e3 10000 100 100000 1 34"/>
    <n v="0"/>
    <n v="0"/>
    <n v="0"/>
    <n v="0"/>
    <x v="0"/>
  </r>
  <r>
    <x v="4"/>
    <x v="0"/>
    <n v="100"/>
    <x v="1"/>
    <x v="34"/>
    <n v="1"/>
    <n v="8.4701819999999994"/>
    <n v="0.129664"/>
    <n v="1.2966340000000001"/>
    <n v="3.8136000000000003E-2"/>
    <s v="7"/>
    <s v="scale_mpi_epyc_job_12139.out "/>
    <s v="scale_mpi_epyc_epyc007_2023-06-13_06-07-02.csv "/>
    <s v="e3 10000 100 100000 1 35"/>
    <n v="0"/>
    <n v="0"/>
    <n v="0"/>
    <n v="0"/>
    <x v="0"/>
  </r>
  <r>
    <x v="4"/>
    <x v="0"/>
    <n v="100"/>
    <x v="1"/>
    <x v="35"/>
    <n v="1"/>
    <n v="8.1542340000000006"/>
    <n v="0.134605"/>
    <n v="1.418269"/>
    <n v="4.0522000000000002E-2"/>
    <s v="7"/>
    <s v="scale_mpi_epyc_job_12139.out "/>
    <s v="scale_mpi_epyc_epyc007_2023-06-13_06-07-02.csv "/>
    <s v="e3 10000 100 100000 1 36"/>
    <n v="0"/>
    <n v="0"/>
    <n v="0"/>
    <n v="0"/>
    <x v="0"/>
  </r>
  <r>
    <x v="4"/>
    <x v="0"/>
    <n v="100"/>
    <x v="1"/>
    <x v="36"/>
    <n v="1"/>
    <n v="8.3469189999999998"/>
    <n v="0.17119699999999999"/>
    <n v="2.2254290000000001"/>
    <n v="6.1816999999999997E-2"/>
    <s v="7"/>
    <s v="scale_mpi_epyc_job_12139.out "/>
    <s v="scale_mpi_epyc_epyc007_2023-06-13_06-07-02.csv "/>
    <s v="e3 10000 100 100000 1 37"/>
    <n v="0"/>
    <n v="0"/>
    <n v="0"/>
    <n v="0"/>
    <x v="0"/>
  </r>
  <r>
    <x v="4"/>
    <x v="0"/>
    <n v="100"/>
    <x v="1"/>
    <x v="37"/>
    <n v="1"/>
    <n v="8.2120149999999992"/>
    <n v="0.178179"/>
    <n v="2.543892"/>
    <n v="6.8753999999999996E-2"/>
    <s v="7"/>
    <s v="scale_mpi_epyc_job_12139.out "/>
    <s v="scale_mpi_epyc_epyc007_2023-06-13_06-07-02.csv "/>
    <s v="e3 10000 100 100000 1 38"/>
    <n v="0"/>
    <n v="0"/>
    <n v="0"/>
    <n v="0"/>
    <x v="0"/>
  </r>
  <r>
    <x v="4"/>
    <x v="0"/>
    <n v="100"/>
    <x v="1"/>
    <x v="38"/>
    <n v="1"/>
    <n v="7.9035489999999999"/>
    <n v="0.17744499999999999"/>
    <n v="2.6019290000000002"/>
    <n v="6.8472000000000005E-2"/>
    <s v="7"/>
    <s v="scale_mpi_epyc_job_12139.out "/>
    <s v="scale_mpi_epyc_epyc007_2023-06-13_06-07-02.csv "/>
    <s v="e3 10000 100 100000 1 39"/>
    <n v="0"/>
    <n v="0"/>
    <n v="0"/>
    <n v="0"/>
    <x v="0"/>
  </r>
  <r>
    <x v="4"/>
    <x v="0"/>
    <n v="100"/>
    <x v="1"/>
    <x v="39"/>
    <n v="1"/>
    <n v="7.8880840000000001"/>
    <n v="0.18163799999999999"/>
    <n v="2.7067939999999999"/>
    <n v="6.9404999999999994E-2"/>
    <s v="7"/>
    <s v="scale_mpi_epyc_job_12139.out "/>
    <s v="scale_mpi_epyc_epyc007_2023-06-13_06-07-02.csv "/>
    <s v="e3 10000 100 100000 1 40"/>
    <n v="0"/>
    <n v="0"/>
    <n v="0"/>
    <n v="0"/>
    <x v="0"/>
  </r>
  <r>
    <x v="4"/>
    <x v="0"/>
    <n v="100"/>
    <x v="1"/>
    <x v="40"/>
    <n v="1"/>
    <n v="7.4554419999999997"/>
    <n v="0.16777400000000001"/>
    <n v="2.498945"/>
    <n v="6.2474000000000002E-2"/>
    <s v="7"/>
    <s v="scale_mpi_epyc_job_12139.out "/>
    <s v="scale_mpi_epyc_epyc007_2023-06-13_06-07-02.csv "/>
    <s v="e3 10000 100 100000 1 41"/>
    <n v="0"/>
    <n v="0"/>
    <n v="0"/>
    <n v="0"/>
    <x v="0"/>
  </r>
  <r>
    <x v="4"/>
    <x v="0"/>
    <n v="100"/>
    <x v="1"/>
    <x v="41"/>
    <n v="1"/>
    <n v="7.3350770000000001"/>
    <n v="0.154529"/>
    <n v="2.0270160000000002"/>
    <n v="4.9438999999999997E-2"/>
    <s v="7"/>
    <s v="scale_mpi_epyc_job_12139.out "/>
    <s v="scale_mpi_epyc_epyc007_2023-06-13_06-07-02.csv "/>
    <s v="e3 10000 100 100000 1 42"/>
    <n v="0"/>
    <n v="0"/>
    <n v="0"/>
    <n v="0"/>
    <x v="0"/>
  </r>
  <r>
    <x v="4"/>
    <x v="0"/>
    <n v="100"/>
    <x v="1"/>
    <x v="42"/>
    <n v="1"/>
    <n v="7.3779839999999997"/>
    <n v="0.164993"/>
    <n v="2.3494959999999998"/>
    <n v="5.5939999999999997E-2"/>
    <s v="7"/>
    <s v="scale_mpi_epyc_job_12139.out "/>
    <s v="scale_mpi_epyc_epyc007_2023-06-13_06-07-02.csv "/>
    <s v="e3 10000 100 100000 1 43"/>
    <n v="0"/>
    <n v="0"/>
    <n v="0"/>
    <n v="0"/>
    <x v="0"/>
  </r>
  <r>
    <x v="4"/>
    <x v="0"/>
    <n v="100"/>
    <x v="1"/>
    <x v="43"/>
    <n v="1"/>
    <n v="7.2429899999999998"/>
    <n v="0.16520399999999999"/>
    <n v="2.56297"/>
    <n v="5.9603999999999997E-2"/>
    <s v="7"/>
    <s v="scale_mpi_epyc_job_12139.out "/>
    <s v="scale_mpi_epyc_epyc007_2023-06-13_06-07-02.csv "/>
    <s v="e3 10000 100 100000 1 44"/>
    <n v="0"/>
    <n v="0"/>
    <n v="0"/>
    <n v="0"/>
    <x v="0"/>
  </r>
  <r>
    <x v="4"/>
    <x v="0"/>
    <n v="100"/>
    <x v="1"/>
    <x v="44"/>
    <n v="1"/>
    <n v="7.0510669999999998"/>
    <n v="0.16662399999999999"/>
    <n v="2.390018"/>
    <n v="5.4318999999999999E-2"/>
    <s v="7"/>
    <s v="scale_mpi_epyc_job_12139.out "/>
    <s v="scale_mpi_epyc_epyc007_2023-06-13_06-07-02.csv "/>
    <s v="e3 10000 100 100000 1 45"/>
    <n v="0"/>
    <n v="0"/>
    <n v="0"/>
    <n v="0"/>
    <x v="0"/>
  </r>
  <r>
    <x v="4"/>
    <x v="0"/>
    <n v="100"/>
    <x v="1"/>
    <x v="45"/>
    <n v="1"/>
    <n v="7.2121440000000003"/>
    <n v="0.20181099999999999"/>
    <n v="3.3587340000000001"/>
    <n v="7.4638999999999997E-2"/>
    <s v="7"/>
    <s v="scale_mpi_epyc_job_12139.out "/>
    <s v="scale_mpi_epyc_epyc007_2023-06-13_06-07-02.csv "/>
    <s v="e3 10000 100 100000 1 46"/>
    <n v="0"/>
    <n v="0"/>
    <n v="0"/>
    <n v="0"/>
    <x v="0"/>
  </r>
  <r>
    <x v="4"/>
    <x v="0"/>
    <n v="100"/>
    <x v="1"/>
    <x v="46"/>
    <n v="1"/>
    <n v="7.1319559999999997"/>
    <n v="0.17475099999999999"/>
    <n v="2.4234290000000001"/>
    <n v="5.2683000000000001E-2"/>
    <s v="7"/>
    <s v="scale_mpi_epyc_job_12139.out "/>
    <s v="scale_mpi_epyc_epyc007_2023-06-13_06-07-02.csv "/>
    <s v="e3 10000 100 100000 1 47"/>
    <n v="0"/>
    <n v="0"/>
    <n v="0"/>
    <n v="0"/>
    <x v="0"/>
  </r>
  <r>
    <x v="4"/>
    <x v="0"/>
    <n v="100"/>
    <x v="1"/>
    <x v="47"/>
    <n v="1"/>
    <n v="6.9101299999999997"/>
    <n v="0.15651999999999999"/>
    <n v="2.2777509999999999"/>
    <n v="4.8462999999999999E-2"/>
    <s v="7"/>
    <s v="scale_mpi_epyc_job_12139.out "/>
    <s v="scale_mpi_epyc_epyc007_2023-06-13_06-07-02.csv "/>
    <s v="e3 10000 100 100000 1 48"/>
    <n v="0"/>
    <n v="0"/>
    <n v="0"/>
    <n v="0"/>
    <x v="0"/>
  </r>
  <r>
    <x v="4"/>
    <x v="0"/>
    <n v="100"/>
    <x v="1"/>
    <x v="48"/>
    <n v="1"/>
    <n v="6.7790480000000004"/>
    <n v="0.195079"/>
    <n v="2.9389249999999998"/>
    <n v="6.1227999999999998E-2"/>
    <s v="7"/>
    <s v="scale_mpi_epyc_job_12139.out "/>
    <s v="scale_mpi_epyc_epyc007_2023-06-13_06-07-02.csv "/>
    <s v="e3 10000 100 100000 1 49"/>
    <n v="0"/>
    <n v="0"/>
    <n v="0"/>
    <n v="0"/>
    <x v="0"/>
  </r>
  <r>
    <x v="4"/>
    <x v="0"/>
    <n v="100"/>
    <x v="1"/>
    <x v="49"/>
    <n v="1"/>
    <n v="6.7325670000000004"/>
    <n v="0.160881"/>
    <n v="2.534891"/>
    <n v="5.1732E-2"/>
    <s v="7"/>
    <s v="scale_mpi_epyc_job_12139.out "/>
    <s v="scale_mpi_epyc_epyc007_2023-06-13_06-07-02.csv "/>
    <s v="e3 10000 100 100000 1 50"/>
    <n v="0"/>
    <n v="0"/>
    <n v="0"/>
    <n v="0"/>
    <x v="0"/>
  </r>
  <r>
    <x v="4"/>
    <x v="0"/>
    <n v="100"/>
    <x v="1"/>
    <x v="50"/>
    <n v="1"/>
    <n v="6.6342239999999997"/>
    <n v="0.17483799999999999"/>
    <n v="2.5949559999999998"/>
    <n v="5.1899000000000001E-2"/>
    <s v="7"/>
    <s v="scale_mpi_epyc_job_12139.out "/>
    <s v="scale_mpi_epyc_epyc007_2023-06-13_06-07-02.csv "/>
    <s v="e3 10000 100 100000 1 51"/>
    <n v="0"/>
    <n v="0"/>
    <n v="0"/>
    <n v="0"/>
    <x v="0"/>
  </r>
  <r>
    <x v="4"/>
    <x v="0"/>
    <n v="100"/>
    <x v="1"/>
    <x v="51"/>
    <n v="1"/>
    <n v="6.5755949999999999"/>
    <n v="0.15645899999999999"/>
    <n v="2.6031659999999999"/>
    <n v="5.1041999999999997E-2"/>
    <s v="7"/>
    <s v="scale_mpi_epyc_job_12139.out "/>
    <s v="scale_mpi_epyc_epyc007_2023-06-13_06-07-02.csv "/>
    <s v="e3 10000 100 100000 1 52"/>
    <n v="0"/>
    <n v="0"/>
    <n v="0"/>
    <n v="0"/>
    <x v="0"/>
  </r>
  <r>
    <x v="4"/>
    <x v="0"/>
    <n v="100"/>
    <x v="1"/>
    <x v="52"/>
    <n v="1"/>
    <n v="6.8311419999999998"/>
    <n v="0.226378"/>
    <n v="3.5708609999999998"/>
    <n v="6.8669999999999995E-2"/>
    <s v="7"/>
    <s v="scale_mpi_epyc_job_12139.out "/>
    <s v="scale_mpi_epyc_epyc007_2023-06-13_06-07-02.csv "/>
    <s v="e3 10000 100 100000 1 53"/>
    <n v="0"/>
    <n v="0"/>
    <n v="0"/>
    <n v="0"/>
    <x v="0"/>
  </r>
  <r>
    <x v="4"/>
    <x v="0"/>
    <n v="100"/>
    <x v="1"/>
    <x v="53"/>
    <n v="1"/>
    <n v="6.4790970000000003"/>
    <n v="0.19001399999999999"/>
    <n v="3.2179669999999998"/>
    <n v="6.0715999999999999E-2"/>
    <s v="7"/>
    <s v="scale_mpi_epyc_job_12139.out "/>
    <s v="scale_mpi_epyc_epyc007_2023-06-13_06-07-02.csv "/>
    <s v="e3 10000 100 100000 1 54"/>
    <n v="0"/>
    <n v="0"/>
    <n v="0"/>
    <n v="0"/>
    <x v="0"/>
  </r>
  <r>
    <x v="4"/>
    <x v="0"/>
    <n v="100"/>
    <x v="1"/>
    <x v="54"/>
    <n v="1"/>
    <n v="6.6579750000000004"/>
    <n v="0.38587199999999999"/>
    <n v="13.513802"/>
    <n v="0.25025599999999998"/>
    <s v="7"/>
    <s v="scale_mpi_epyc_job_12139.out "/>
    <s v="scale_mpi_epyc_epyc007_2023-06-13_06-07-02.csv "/>
    <s v="e3 10000 100 100000 1 55"/>
    <n v="0"/>
    <n v="0"/>
    <n v="0"/>
    <n v="0"/>
    <x v="0"/>
  </r>
  <r>
    <x v="4"/>
    <x v="0"/>
    <n v="100"/>
    <x v="1"/>
    <x v="55"/>
    <n v="1"/>
    <n v="6.6841350000000004"/>
    <n v="0.24102799999999999"/>
    <n v="6.6191680000000002"/>
    <n v="0.120349"/>
    <s v="7"/>
    <s v="scale_mpi_epyc_job_12139.out "/>
    <s v="scale_mpi_epyc_epyc007_2023-06-13_06-07-02.csv "/>
    <s v="e3 10000 100 100000 1 56"/>
    <n v="0"/>
    <n v="0"/>
    <n v="0"/>
    <n v="0"/>
    <x v="0"/>
  </r>
  <r>
    <x v="4"/>
    <x v="0"/>
    <n v="100"/>
    <x v="1"/>
    <x v="56"/>
    <n v="1"/>
    <n v="6.4823060000000003"/>
    <n v="0.33107999999999999"/>
    <n v="4.0043850000000001"/>
    <n v="7.1507000000000001E-2"/>
    <s v="7"/>
    <s v="scale_mpi_epyc_job_12139.out "/>
    <s v="scale_mpi_epyc_epyc007_2023-06-13_06-07-02.csv "/>
    <s v="e3 10000 100 100000 1 57"/>
    <n v="0"/>
    <n v="0"/>
    <n v="0"/>
    <n v="0"/>
    <x v="0"/>
  </r>
  <r>
    <x v="4"/>
    <x v="0"/>
    <n v="100"/>
    <x v="1"/>
    <x v="57"/>
    <n v="1"/>
    <n v="6.0808109999999997"/>
    <n v="0.163193"/>
    <n v="3.3885809999999998"/>
    <n v="5.9449000000000002E-2"/>
    <s v="7"/>
    <s v="scale_mpi_epyc_job_12139.out "/>
    <s v="scale_mpi_epyc_epyc007_2023-06-13_06-07-02.csv "/>
    <s v="e3 10000 100 100000 1 58"/>
    <n v="0"/>
    <n v="0"/>
    <n v="0"/>
    <n v="0"/>
    <x v="0"/>
  </r>
  <r>
    <x v="4"/>
    <x v="0"/>
    <n v="100"/>
    <x v="1"/>
    <x v="58"/>
    <n v="1"/>
    <n v="5.9997939999999996"/>
    <n v="0.22658500000000001"/>
    <n v="3.8472970000000002"/>
    <n v="6.6333000000000003E-2"/>
    <s v="7"/>
    <s v="scale_mpi_epyc_job_12139.out "/>
    <s v="scale_mpi_epyc_epyc007_2023-06-13_06-07-02.csv "/>
    <s v="e3 10000 100 100000 1 59"/>
    <n v="0"/>
    <n v="0"/>
    <n v="0"/>
    <n v="0"/>
    <x v="0"/>
  </r>
  <r>
    <x v="4"/>
    <x v="0"/>
    <n v="100"/>
    <x v="1"/>
    <x v="59"/>
    <n v="1"/>
    <n v="6.1082979999999996"/>
    <n v="0.16656299999999999"/>
    <n v="3.7272509999999999"/>
    <n v="6.3173999999999994E-2"/>
    <s v="7"/>
    <s v="scale_mpi_epyc_job_12139.out "/>
    <s v="scale_mpi_epyc_epyc007_2023-06-13_06-07-02.csv "/>
    <s v="e3 10000 100 100000 1 60"/>
    <n v="0"/>
    <n v="0"/>
    <n v="0"/>
    <n v="0"/>
    <x v="0"/>
  </r>
  <r>
    <x v="4"/>
    <x v="0"/>
    <n v="100"/>
    <x v="1"/>
    <x v="60"/>
    <n v="1"/>
    <n v="6.0834060000000001"/>
    <n v="0.16772200000000001"/>
    <n v="3.8648630000000002"/>
    <n v="6.4413999999999999E-2"/>
    <s v="7"/>
    <s v="scale_mpi_epyc_job_12139.out "/>
    <s v="scale_mpi_epyc_epyc007_2023-06-13_06-07-02.csv "/>
    <s v="e3 10000 100 100000 1 61"/>
    <n v="0"/>
    <n v="0"/>
    <n v="0"/>
    <n v="0"/>
    <x v="0"/>
  </r>
  <r>
    <x v="4"/>
    <x v="0"/>
    <n v="100"/>
    <x v="1"/>
    <x v="61"/>
    <n v="1"/>
    <n v="6.0739989999999997"/>
    <n v="0.17081099999999999"/>
    <n v="3.9573839999999998"/>
    <n v="6.4875000000000002E-2"/>
    <s v="7"/>
    <s v="scale_mpi_epyc_job_12139.out "/>
    <s v="scale_mpi_epyc_epyc007_2023-06-13_06-07-02.csv "/>
    <s v="e3 10000 100 100000 1 62"/>
    <n v="0"/>
    <n v="0"/>
    <n v="0"/>
    <n v="0"/>
    <x v="0"/>
  </r>
  <r>
    <x v="4"/>
    <x v="0"/>
    <n v="100"/>
    <x v="1"/>
    <x v="62"/>
    <n v="1"/>
    <n v="5.7396640000000003"/>
    <n v="0.17366599999999999"/>
    <n v="4.1603950000000003"/>
    <n v="6.7102999999999996E-2"/>
    <s v="7"/>
    <s v="scale_mpi_epyc_job_12139.out "/>
    <s v="scale_mpi_epyc_epyc007_2023-06-13_06-07-02.csv "/>
    <s v="e3 10000 100 100000 1 63"/>
    <n v="0"/>
    <n v="0"/>
    <n v="0"/>
    <n v="0"/>
    <x v="0"/>
  </r>
  <r>
    <x v="4"/>
    <x v="0"/>
    <n v="100"/>
    <x v="1"/>
    <x v="63"/>
    <n v="1"/>
    <n v="5.8770319999999998"/>
    <n v="0.171046"/>
    <n v="3.922809"/>
    <n v="6.2267000000000003E-2"/>
    <s v="7"/>
    <s v="scale_mpi_epyc_job_12139.out "/>
    <s v="scale_mpi_epyc_epyc007_2023-06-13_06-07-02.csv "/>
    <s v="e3 10000 100 100000 1 64"/>
    <n v="0"/>
    <n v="0"/>
    <n v="0"/>
    <n v="0"/>
    <x v="0"/>
  </r>
  <r>
    <x v="4"/>
    <x v="1"/>
    <n v="100"/>
    <x v="1"/>
    <x v="0"/>
    <n v="1"/>
    <n v="3.5196749999999999"/>
    <n v="5.9801E-2"/>
    <n v="0"/>
    <n v="0"/>
    <s v="7"/>
    <s v="scale_mpi_epyc_job_12139.out "/>
    <s v="scale_mpi_epyc_epyc007_2023-06-13_06-07-02.csv "/>
    <s v="e3 1000 100 100000 1 1"/>
    <e v="#N/A"/>
    <e v="#N/A"/>
    <e v="#N/A"/>
    <e v="#N/A"/>
    <x v="1"/>
  </r>
  <r>
    <x v="4"/>
    <x v="1"/>
    <n v="100"/>
    <x v="1"/>
    <x v="1"/>
    <n v="1"/>
    <n v="2.256888"/>
    <n v="7.79E-3"/>
    <n v="5.6550000000000003E-3"/>
    <n v="5.6550000000000003E-3"/>
    <s v="7"/>
    <s v="scale_mpi_epyc_job_12139.out "/>
    <s v="scale_mpi_epyc_epyc007_2023-06-13_06-07-02.csv "/>
    <s v="e3 1000 100 100000 1 2"/>
    <e v="#N/A"/>
    <e v="#N/A"/>
    <e v="#N/A"/>
    <e v="#N/A"/>
    <x v="1"/>
  </r>
  <r>
    <x v="4"/>
    <x v="1"/>
    <n v="100"/>
    <x v="1"/>
    <x v="2"/>
    <n v="1"/>
    <n v="1.8646"/>
    <n v="1.4964999999999999E-2"/>
    <n v="1.4366E-2"/>
    <n v="7.1830000000000001E-3"/>
    <s v="7"/>
    <s v="scale_mpi_epyc_job_12139.out "/>
    <s v="scale_mpi_epyc_epyc007_2023-06-13_06-07-02.csv "/>
    <s v="e3 1000 100 100000 1 3"/>
    <e v="#N/A"/>
    <e v="#N/A"/>
    <e v="#N/A"/>
    <e v="#N/A"/>
    <x v="1"/>
  </r>
  <r>
    <x v="4"/>
    <x v="1"/>
    <n v="100"/>
    <x v="1"/>
    <x v="3"/>
    <n v="1"/>
    <n v="1.6709510000000001"/>
    <n v="9.4699999999999993E-3"/>
    <n v="1.9442999999999998E-2"/>
    <n v="6.4809999999999998E-3"/>
    <s v="7"/>
    <s v="scale_mpi_epyc_job_12139.out "/>
    <s v="scale_mpi_epyc_epyc007_2023-06-13_06-07-02.csv "/>
    <s v="e3 1000 100 100000 1 4"/>
    <e v="#N/A"/>
    <e v="#N/A"/>
    <e v="#N/A"/>
    <e v="#N/A"/>
    <x v="1"/>
  </r>
  <r>
    <x v="4"/>
    <x v="1"/>
    <n v="100"/>
    <x v="1"/>
    <x v="4"/>
    <n v="1"/>
    <n v="1.577448"/>
    <n v="2.9971000000000001E-2"/>
    <n v="9.5096E-2"/>
    <n v="2.3774E-2"/>
    <s v="7"/>
    <s v="scale_mpi_epyc_job_12139.out "/>
    <s v="scale_mpi_epyc_epyc007_2023-06-13_06-07-02.csv "/>
    <s v="e3 1000 100 100000 1 5"/>
    <e v="#N/A"/>
    <e v="#N/A"/>
    <e v="#N/A"/>
    <e v="#N/A"/>
    <x v="1"/>
  </r>
  <r>
    <x v="4"/>
    <x v="1"/>
    <n v="100"/>
    <x v="1"/>
    <x v="5"/>
    <n v="1"/>
    <n v="1.479187"/>
    <n v="1.1708E-2"/>
    <n v="4.2456000000000001E-2"/>
    <n v="8.4910000000000003E-3"/>
    <s v="7"/>
    <s v="scale_mpi_epyc_job_12139.out "/>
    <s v="scale_mpi_epyc_epyc007_2023-06-13_06-07-02.csv "/>
    <s v="e3 1000 100 100000 1 6"/>
    <e v="#N/A"/>
    <e v="#N/A"/>
    <e v="#N/A"/>
    <e v="#N/A"/>
    <x v="1"/>
  </r>
  <r>
    <x v="4"/>
    <x v="1"/>
    <n v="100"/>
    <x v="1"/>
    <x v="6"/>
    <n v="1"/>
    <n v="1.485862"/>
    <n v="5.6305000000000001E-2"/>
    <n v="6.7529000000000006E-2"/>
    <n v="1.1254999999999999E-2"/>
    <s v="7"/>
    <s v="scale_mpi_epyc_job_12139.out "/>
    <s v="scale_mpi_epyc_epyc007_2023-06-13_06-07-02.csv "/>
    <s v="e3 1000 100 100000 1 7"/>
    <e v="#N/A"/>
    <e v="#N/A"/>
    <e v="#N/A"/>
    <e v="#N/A"/>
    <x v="1"/>
  </r>
  <r>
    <x v="4"/>
    <x v="1"/>
    <n v="100"/>
    <x v="1"/>
    <x v="7"/>
    <n v="1"/>
    <n v="1.3914139999999999"/>
    <n v="1.311E-2"/>
    <n v="6.7992999999999998E-2"/>
    <n v="9.7129999999999994E-3"/>
    <s v="7"/>
    <s v="scale_mpi_epyc_job_12139.out "/>
    <s v="scale_mpi_epyc_epyc007_2023-06-13_06-07-02.csv "/>
    <s v="e3 1000 100 100000 1 8"/>
    <e v="#N/A"/>
    <e v="#N/A"/>
    <e v="#N/A"/>
    <e v="#N/A"/>
    <x v="1"/>
  </r>
  <r>
    <x v="4"/>
    <x v="1"/>
    <n v="100"/>
    <x v="1"/>
    <x v="8"/>
    <n v="1"/>
    <n v="1.399689"/>
    <n v="3.031E-2"/>
    <n v="9.9343000000000001E-2"/>
    <n v="1.2418E-2"/>
    <s v="7"/>
    <s v="scale_mpi_epyc_job_12139.out "/>
    <s v="scale_mpi_epyc_epyc007_2023-06-13_06-07-02.csv "/>
    <s v="e3 1000 100 100000 1 9"/>
    <e v="#N/A"/>
    <e v="#N/A"/>
    <e v="#N/A"/>
    <e v="#N/A"/>
    <x v="1"/>
  </r>
  <r>
    <x v="4"/>
    <x v="1"/>
    <n v="100"/>
    <x v="1"/>
    <x v="9"/>
    <n v="1"/>
    <n v="1.36486"/>
    <n v="1.6386000000000001E-2"/>
    <n v="0.11565599999999999"/>
    <n v="1.2851E-2"/>
    <s v="7"/>
    <s v="scale_mpi_epyc_job_12139.out "/>
    <s v="scale_mpi_epyc_epyc007_2023-06-13_06-07-02.csv "/>
    <s v="e3 1000 100 100000 1 10"/>
    <e v="#N/A"/>
    <e v="#N/A"/>
    <e v="#N/A"/>
    <e v="#N/A"/>
    <x v="1"/>
  </r>
  <r>
    <x v="4"/>
    <x v="1"/>
    <n v="100"/>
    <x v="1"/>
    <x v="10"/>
    <n v="1"/>
    <n v="1.3495349999999999"/>
    <n v="2.6839999999999999E-2"/>
    <n v="0.106271"/>
    <n v="1.0626999999999999E-2"/>
    <s v="7"/>
    <s v="scale_mpi_epyc_job_12139.out "/>
    <s v="scale_mpi_epyc_epyc007_2023-06-13_06-07-02.csv "/>
    <s v="e3 1000 100 100000 1 11"/>
    <e v="#N/A"/>
    <e v="#N/A"/>
    <e v="#N/A"/>
    <e v="#N/A"/>
    <x v="1"/>
  </r>
  <r>
    <x v="4"/>
    <x v="1"/>
    <n v="100"/>
    <x v="1"/>
    <x v="11"/>
    <n v="1"/>
    <n v="1.3442130000000001"/>
    <n v="2.7068999999999999E-2"/>
    <n v="0.21760399999999999"/>
    <n v="1.9782000000000001E-2"/>
    <s v="7"/>
    <s v="scale_mpi_epyc_job_12139.out "/>
    <s v="scale_mpi_epyc_epyc007_2023-06-13_06-07-02.csv "/>
    <s v="e3 1000 100 100000 1 12"/>
    <e v="#N/A"/>
    <e v="#N/A"/>
    <e v="#N/A"/>
    <e v="#N/A"/>
    <x v="1"/>
  </r>
  <r>
    <x v="4"/>
    <x v="1"/>
    <n v="100"/>
    <x v="1"/>
    <x v="12"/>
    <n v="1"/>
    <n v="1.3399319999999999"/>
    <n v="3.2563000000000002E-2"/>
    <n v="0.254971"/>
    <n v="2.1248E-2"/>
    <s v="7"/>
    <s v="scale_mpi_epyc_job_12139.out "/>
    <s v="scale_mpi_epyc_epyc007_2023-06-13_06-07-02.csv "/>
    <s v="e3 1000 100 100000 1 13"/>
    <e v="#N/A"/>
    <e v="#N/A"/>
    <e v="#N/A"/>
    <e v="#N/A"/>
    <x v="1"/>
  </r>
  <r>
    <x v="4"/>
    <x v="1"/>
    <n v="100"/>
    <x v="1"/>
    <x v="13"/>
    <n v="1"/>
    <n v="1.3178879999999999"/>
    <n v="2.6938E-2"/>
    <n v="0.24045"/>
    <n v="1.8495999999999999E-2"/>
    <s v="7"/>
    <s v="scale_mpi_epyc_job_12139.out "/>
    <s v="scale_mpi_epyc_epyc007_2023-06-13_06-07-02.csv "/>
    <s v="e3 1000 100 100000 1 14"/>
    <e v="#N/A"/>
    <e v="#N/A"/>
    <e v="#N/A"/>
    <e v="#N/A"/>
    <x v="1"/>
  </r>
  <r>
    <x v="4"/>
    <x v="1"/>
    <n v="100"/>
    <x v="1"/>
    <x v="14"/>
    <n v="1"/>
    <n v="1.340303"/>
    <n v="3.8748999999999999E-2"/>
    <n v="0.39471299999999998"/>
    <n v="2.8194E-2"/>
    <s v="7"/>
    <s v="scale_mpi_epyc_job_12139.out "/>
    <s v="scale_mpi_epyc_epyc007_2023-06-13_06-07-02.csv "/>
    <s v="e3 1000 100 100000 1 15"/>
    <e v="#N/A"/>
    <e v="#N/A"/>
    <e v="#N/A"/>
    <e v="#N/A"/>
    <x v="1"/>
  </r>
  <r>
    <x v="4"/>
    <x v="1"/>
    <n v="100"/>
    <x v="1"/>
    <x v="15"/>
    <n v="1"/>
    <n v="1.3533470000000001"/>
    <n v="3.9088999999999999E-2"/>
    <n v="0.42381999999999997"/>
    <n v="2.8254999999999999E-2"/>
    <s v="7"/>
    <s v="scale_mpi_epyc_job_12139.out "/>
    <s v="scale_mpi_epyc_epyc007_2023-06-13_06-07-02.csv "/>
    <s v="e3 1000 100 100000 1 16"/>
    <e v="#N/A"/>
    <e v="#N/A"/>
    <e v="#N/A"/>
    <e v="#N/A"/>
    <x v="1"/>
  </r>
  <r>
    <x v="4"/>
    <x v="1"/>
    <n v="100"/>
    <x v="1"/>
    <x v="16"/>
    <n v="1"/>
    <n v="1.37948"/>
    <n v="6.0388999999999998E-2"/>
    <n v="0.28567799999999999"/>
    <n v="1.7854999999999999E-2"/>
    <s v="7"/>
    <s v="scale_mpi_epyc_job_12139.out "/>
    <s v="scale_mpi_epyc_epyc007_2023-06-13_06-07-02.csv "/>
    <s v="e3 1000 100 100000 1 17"/>
    <e v="#N/A"/>
    <e v="#N/A"/>
    <e v="#N/A"/>
    <e v="#N/A"/>
    <x v="1"/>
  </r>
  <r>
    <x v="4"/>
    <x v="1"/>
    <n v="100"/>
    <x v="1"/>
    <x v="17"/>
    <n v="1"/>
    <n v="1.368517"/>
    <n v="6.1429999999999998E-2"/>
    <n v="0.81590700000000005"/>
    <n v="4.7995000000000003E-2"/>
    <s v="7"/>
    <s v="scale_mpi_epyc_job_12139.out "/>
    <s v="scale_mpi_epyc_epyc007_2023-06-13_06-07-02.csv "/>
    <s v="e3 1000 100 100000 1 18"/>
    <e v="#N/A"/>
    <e v="#N/A"/>
    <e v="#N/A"/>
    <e v="#N/A"/>
    <x v="1"/>
  </r>
  <r>
    <x v="4"/>
    <x v="1"/>
    <n v="100"/>
    <x v="1"/>
    <x v="18"/>
    <n v="1"/>
    <n v="1.378015"/>
    <n v="4.6482999999999997E-2"/>
    <n v="0.57955999999999996"/>
    <n v="3.2197999999999997E-2"/>
    <s v="7"/>
    <s v="scale_mpi_epyc_job_12139.out "/>
    <s v="scale_mpi_epyc_epyc007_2023-06-13_06-07-02.csv "/>
    <s v="e3 1000 100 100000 1 19"/>
    <e v="#N/A"/>
    <e v="#N/A"/>
    <e v="#N/A"/>
    <e v="#N/A"/>
    <x v="1"/>
  </r>
  <r>
    <x v="4"/>
    <x v="1"/>
    <n v="100"/>
    <x v="1"/>
    <x v="19"/>
    <n v="1"/>
    <n v="1.3562909999999999"/>
    <n v="3.9482000000000003E-2"/>
    <n v="0.48952499999999999"/>
    <n v="2.5763999999999999E-2"/>
    <s v="7"/>
    <s v="scale_mpi_epyc_job_12139.out "/>
    <s v="scale_mpi_epyc_epyc007_2023-06-13_06-07-02.csv "/>
    <s v="e3 1000 100 100000 1 20"/>
    <e v="#N/A"/>
    <e v="#N/A"/>
    <e v="#N/A"/>
    <e v="#N/A"/>
    <x v="1"/>
  </r>
  <r>
    <x v="4"/>
    <x v="1"/>
    <n v="100"/>
    <x v="1"/>
    <x v="20"/>
    <n v="1"/>
    <n v="1.340687"/>
    <n v="2.2269000000000001E-2"/>
    <n v="0.37546200000000002"/>
    <n v="1.8773000000000001E-2"/>
    <s v="7"/>
    <s v="scale_mpi_epyc_job_12139.out "/>
    <s v="scale_mpi_epyc_epyc007_2023-06-13_06-07-02.csv "/>
    <s v="e3 1000 100 100000 1 21"/>
    <e v="#N/A"/>
    <e v="#N/A"/>
    <e v="#N/A"/>
    <e v="#N/A"/>
    <x v="1"/>
  </r>
  <r>
    <x v="4"/>
    <x v="1"/>
    <n v="100"/>
    <x v="1"/>
    <x v="21"/>
    <n v="1"/>
    <n v="1.347926"/>
    <n v="3.4812000000000003E-2"/>
    <n v="0.59259700000000004"/>
    <n v="2.8219000000000001E-2"/>
    <s v="7"/>
    <s v="scale_mpi_epyc_job_12139.out "/>
    <s v="scale_mpi_epyc_epyc007_2023-06-13_06-07-02.csv "/>
    <s v="e3 1000 100 100000 1 22"/>
    <e v="#N/A"/>
    <e v="#N/A"/>
    <e v="#N/A"/>
    <e v="#N/A"/>
    <x v="1"/>
  </r>
  <r>
    <x v="4"/>
    <x v="1"/>
    <n v="100"/>
    <x v="1"/>
    <x v="22"/>
    <n v="1"/>
    <n v="1.311337"/>
    <n v="2.9309000000000002E-2"/>
    <n v="0.49581900000000001"/>
    <n v="2.2537000000000001E-2"/>
    <s v="7"/>
    <s v="scale_mpi_epyc_job_12139.out "/>
    <s v="scale_mpi_epyc_epyc007_2023-06-13_06-07-02.csv "/>
    <s v="e3 1000 100 100000 1 23"/>
    <e v="#N/A"/>
    <e v="#N/A"/>
    <e v="#N/A"/>
    <e v="#N/A"/>
    <x v="1"/>
  </r>
  <r>
    <x v="4"/>
    <x v="1"/>
    <n v="100"/>
    <x v="1"/>
    <x v="23"/>
    <n v="1"/>
    <n v="1.3744730000000001"/>
    <n v="5.4551000000000002E-2"/>
    <n v="0.84122699999999995"/>
    <n v="3.6575000000000003E-2"/>
    <s v="7"/>
    <s v="scale_mpi_epyc_job_12139.out "/>
    <s v="scale_mpi_epyc_epyc007_2023-06-13_06-07-02.csv "/>
    <s v="e3 1000 100 100000 1 24"/>
    <e v="#N/A"/>
    <e v="#N/A"/>
    <e v="#N/A"/>
    <e v="#N/A"/>
    <x v="1"/>
  </r>
  <r>
    <x v="4"/>
    <x v="1"/>
    <n v="100"/>
    <x v="1"/>
    <x v="24"/>
    <n v="1"/>
    <n v="1.3406640000000001"/>
    <n v="5.4672999999999999E-2"/>
    <n v="0.88246599999999997"/>
    <n v="3.6769000000000003E-2"/>
    <s v="7"/>
    <s v="scale_mpi_epyc_job_12139.out "/>
    <s v="scale_mpi_epyc_epyc007_2023-06-13_06-07-02.csv "/>
    <s v="e3 1000 100 100000 1 25"/>
    <e v="#N/A"/>
    <e v="#N/A"/>
    <e v="#N/A"/>
    <e v="#N/A"/>
    <x v="1"/>
  </r>
  <r>
    <x v="4"/>
    <x v="1"/>
    <n v="100"/>
    <x v="1"/>
    <x v="25"/>
    <n v="1"/>
    <n v="1.423667"/>
    <n v="5.4829999999999997E-2"/>
    <n v="1.0194799999999999"/>
    <n v="4.0779000000000003E-2"/>
    <s v="7"/>
    <s v="scale_mpi_epyc_job_12139.out "/>
    <s v="scale_mpi_epyc_epyc007_2023-06-13_06-07-02.csv "/>
    <s v="e3 1000 100 100000 1 26"/>
    <e v="#N/A"/>
    <e v="#N/A"/>
    <e v="#N/A"/>
    <e v="#N/A"/>
    <x v="1"/>
  </r>
  <r>
    <x v="4"/>
    <x v="1"/>
    <n v="100"/>
    <x v="1"/>
    <x v="26"/>
    <n v="1"/>
    <n v="1.4306399999999999"/>
    <n v="5.6037999999999998E-2"/>
    <n v="1.253768"/>
    <n v="4.8222000000000001E-2"/>
    <s v="7"/>
    <s v="scale_mpi_epyc_job_12139.out "/>
    <s v="scale_mpi_epyc_epyc007_2023-06-13_06-07-02.csv "/>
    <s v="e3 1000 100 100000 1 27"/>
    <e v="#N/A"/>
    <e v="#N/A"/>
    <e v="#N/A"/>
    <e v="#N/A"/>
    <x v="1"/>
  </r>
  <r>
    <x v="4"/>
    <x v="1"/>
    <n v="100"/>
    <x v="1"/>
    <x v="27"/>
    <n v="1"/>
    <n v="1.3632379999999999"/>
    <n v="5.3961000000000002E-2"/>
    <n v="1.0857650000000001"/>
    <n v="4.0214E-2"/>
    <s v="7"/>
    <s v="scale_mpi_epyc_job_12139.out "/>
    <s v="scale_mpi_epyc_epyc007_2023-06-13_06-07-02.csv "/>
    <s v="e3 1000 100 100000 1 28"/>
    <e v="#N/A"/>
    <e v="#N/A"/>
    <e v="#N/A"/>
    <e v="#N/A"/>
    <x v="1"/>
  </r>
  <r>
    <x v="4"/>
    <x v="1"/>
    <n v="100"/>
    <x v="1"/>
    <x v="28"/>
    <n v="1"/>
    <n v="1.4509430000000001"/>
    <n v="6.0475000000000001E-2"/>
    <n v="1.2050890000000001"/>
    <n v="4.3039000000000001E-2"/>
    <s v="7"/>
    <s v="scale_mpi_epyc_job_12139.out "/>
    <s v="scale_mpi_epyc_epyc007_2023-06-13_06-07-02.csv "/>
    <s v="e3 1000 100 100000 1 29"/>
    <e v="#N/A"/>
    <e v="#N/A"/>
    <e v="#N/A"/>
    <e v="#N/A"/>
    <x v="1"/>
  </r>
  <r>
    <x v="4"/>
    <x v="1"/>
    <n v="100"/>
    <x v="1"/>
    <x v="29"/>
    <n v="1"/>
    <n v="1.4094059999999999"/>
    <n v="5.8118000000000003E-2"/>
    <n v="1.33569"/>
    <n v="4.6058000000000002E-2"/>
    <s v="7"/>
    <s v="scale_mpi_epyc_job_12139.out "/>
    <s v="scale_mpi_epyc_epyc007_2023-06-13_06-07-02.csv "/>
    <s v="e3 1000 100 100000 1 30"/>
    <e v="#N/A"/>
    <e v="#N/A"/>
    <e v="#N/A"/>
    <e v="#N/A"/>
    <x v="1"/>
  </r>
  <r>
    <x v="4"/>
    <x v="1"/>
    <n v="100"/>
    <x v="1"/>
    <x v="30"/>
    <n v="1"/>
    <n v="1.4097409999999999"/>
    <n v="7.2636000000000006E-2"/>
    <n v="1.5922069999999999"/>
    <n v="5.3074000000000003E-2"/>
    <s v="7"/>
    <s v="scale_mpi_epyc_job_12139.out "/>
    <s v="scale_mpi_epyc_epyc007_2023-06-13_06-07-02.csv "/>
    <s v="e3 1000 100 100000 1 31"/>
    <e v="#N/A"/>
    <e v="#N/A"/>
    <e v="#N/A"/>
    <e v="#N/A"/>
    <x v="1"/>
  </r>
  <r>
    <x v="4"/>
    <x v="1"/>
    <n v="100"/>
    <x v="1"/>
    <x v="31"/>
    <n v="1"/>
    <n v="1.46797"/>
    <n v="5.7737999999999998E-2"/>
    <n v="1.392031"/>
    <n v="4.4903999999999999E-2"/>
    <s v="7"/>
    <s v="scale_mpi_epyc_job_12139.out "/>
    <s v="scale_mpi_epyc_epyc007_2023-06-13_06-07-02.csv "/>
    <s v="e3 1000 100 100000 1 32"/>
    <e v="#N/A"/>
    <e v="#N/A"/>
    <e v="#N/A"/>
    <e v="#N/A"/>
    <x v="1"/>
  </r>
  <r>
    <x v="4"/>
    <x v="1"/>
    <n v="100"/>
    <x v="1"/>
    <x v="32"/>
    <n v="1"/>
    <n v="1.449597"/>
    <n v="7.5535000000000005E-2"/>
    <n v="1.7135339999999999"/>
    <n v="5.3547999999999998E-2"/>
    <s v="7"/>
    <s v="scale_mpi_epyc_job_12139.out "/>
    <s v="scale_mpi_epyc_epyc007_2023-06-13_06-07-02.csv "/>
    <s v="e3 1000 100 100000 1 33"/>
    <e v="#N/A"/>
    <e v="#N/A"/>
    <e v="#N/A"/>
    <e v="#N/A"/>
    <x v="1"/>
  </r>
  <r>
    <x v="4"/>
    <x v="1"/>
    <n v="100"/>
    <x v="1"/>
    <x v="33"/>
    <n v="1"/>
    <n v="1.5193719999999999"/>
    <n v="5.7980999999999998E-2"/>
    <n v="1.384028"/>
    <n v="4.1939999999999998E-2"/>
    <s v="7"/>
    <s v="scale_mpi_epyc_job_12139.out "/>
    <s v="scale_mpi_epyc_epyc007_2023-06-13_06-07-02.csv "/>
    <s v="e3 1000 100 100000 1 34"/>
    <e v="#N/A"/>
    <e v="#N/A"/>
    <e v="#N/A"/>
    <e v="#N/A"/>
    <x v="1"/>
  </r>
  <r>
    <x v="4"/>
    <x v="1"/>
    <n v="100"/>
    <x v="1"/>
    <x v="34"/>
    <n v="1"/>
    <n v="1.4006190000000001"/>
    <n v="4.6228999999999999E-2"/>
    <n v="1.293426"/>
    <n v="3.8041999999999999E-2"/>
    <s v="7"/>
    <s v="scale_mpi_epyc_job_12139.out "/>
    <s v="scale_mpi_epyc_epyc007_2023-06-13_06-07-02.csv "/>
    <s v="e3 1000 100 100000 1 35"/>
    <e v="#N/A"/>
    <e v="#N/A"/>
    <e v="#N/A"/>
    <e v="#N/A"/>
    <x v="1"/>
  </r>
  <r>
    <x v="4"/>
    <x v="1"/>
    <n v="100"/>
    <x v="1"/>
    <x v="35"/>
    <n v="1"/>
    <n v="1.5340309999999999"/>
    <n v="4.8765999999999997E-2"/>
    <n v="1.1144430000000001"/>
    <n v="3.1841000000000001E-2"/>
    <s v="7"/>
    <s v="scale_mpi_epyc_job_12139.out "/>
    <s v="scale_mpi_epyc_epyc007_2023-06-13_06-07-02.csv "/>
    <s v="e3 1000 100 100000 1 36"/>
    <e v="#N/A"/>
    <e v="#N/A"/>
    <e v="#N/A"/>
    <e v="#N/A"/>
    <x v="1"/>
  </r>
  <r>
    <x v="4"/>
    <x v="1"/>
    <n v="100"/>
    <x v="1"/>
    <x v="36"/>
    <n v="1"/>
    <n v="1.559634"/>
    <n v="5.5995000000000003E-2"/>
    <n v="1.2550939999999999"/>
    <n v="3.4863999999999999E-2"/>
    <s v="7"/>
    <s v="scale_mpi_epyc_job_12139.out "/>
    <s v="scale_mpi_epyc_epyc007_2023-06-13_06-07-02.csv "/>
    <s v="e3 1000 100 100000 1 37"/>
    <e v="#N/A"/>
    <e v="#N/A"/>
    <e v="#N/A"/>
    <e v="#N/A"/>
    <x v="1"/>
  </r>
  <r>
    <x v="4"/>
    <x v="1"/>
    <n v="100"/>
    <x v="1"/>
    <x v="37"/>
    <n v="1"/>
    <n v="1.568994"/>
    <n v="6.4009999999999997E-2"/>
    <n v="1.4931049999999999"/>
    <n v="4.0354000000000001E-2"/>
    <s v="7"/>
    <s v="scale_mpi_epyc_job_12139.out "/>
    <s v="scale_mpi_epyc_epyc007_2023-06-13_06-07-02.csv "/>
    <s v="e3 1000 100 100000 1 38"/>
    <e v="#N/A"/>
    <e v="#N/A"/>
    <e v="#N/A"/>
    <e v="#N/A"/>
    <x v="1"/>
  </r>
  <r>
    <x v="4"/>
    <x v="1"/>
    <n v="100"/>
    <x v="1"/>
    <x v="38"/>
    <n v="1"/>
    <n v="1.478594"/>
    <n v="0.101173"/>
    <n v="1.4643660000000001"/>
    <n v="3.8536000000000001E-2"/>
    <s v="7"/>
    <s v="scale_mpi_epyc_job_12139.out "/>
    <s v="scale_mpi_epyc_epyc007_2023-06-13_06-07-02.csv "/>
    <s v="e3 1000 100 100000 1 39"/>
    <e v="#N/A"/>
    <e v="#N/A"/>
    <e v="#N/A"/>
    <e v="#N/A"/>
    <x v="1"/>
  </r>
  <r>
    <x v="4"/>
    <x v="1"/>
    <n v="100"/>
    <x v="1"/>
    <x v="39"/>
    <n v="1"/>
    <n v="1.6183000000000001"/>
    <n v="7.4317999999999995E-2"/>
    <n v="1.9066240000000001"/>
    <n v="4.8888000000000001E-2"/>
    <s v="7"/>
    <s v="scale_mpi_epyc_job_12139.out "/>
    <s v="scale_mpi_epyc_epyc007_2023-06-13_06-07-02.csv "/>
    <s v="e3 1000 100 100000 1 40"/>
    <e v="#N/A"/>
    <e v="#N/A"/>
    <e v="#N/A"/>
    <e v="#N/A"/>
    <x v="1"/>
  </r>
  <r>
    <x v="4"/>
    <x v="1"/>
    <n v="100"/>
    <x v="1"/>
    <x v="40"/>
    <n v="1"/>
    <n v="1.5313209999999999"/>
    <n v="7.3733999999999994E-2"/>
    <n v="2.1351179999999998"/>
    <n v="5.3378000000000002E-2"/>
    <s v="7"/>
    <s v="scale_mpi_epyc_job_12139.out "/>
    <s v="scale_mpi_epyc_epyc007_2023-06-13_06-07-02.csv "/>
    <s v="e3 1000 100 100000 1 41"/>
    <e v="#N/A"/>
    <e v="#N/A"/>
    <e v="#N/A"/>
    <e v="#N/A"/>
    <x v="1"/>
  </r>
  <r>
    <x v="4"/>
    <x v="1"/>
    <n v="100"/>
    <x v="1"/>
    <x v="41"/>
    <n v="1"/>
    <n v="1.597453"/>
    <n v="0.147761"/>
    <n v="1.849755"/>
    <n v="4.5116000000000003E-2"/>
    <s v="7"/>
    <s v="scale_mpi_epyc_job_12139.out "/>
    <s v="scale_mpi_epyc_epyc007_2023-06-13_06-07-02.csv "/>
    <s v="e3 1000 100 100000 1 42"/>
    <e v="#N/A"/>
    <e v="#N/A"/>
    <e v="#N/A"/>
    <e v="#N/A"/>
    <x v="1"/>
  </r>
  <r>
    <x v="4"/>
    <x v="1"/>
    <n v="100"/>
    <x v="1"/>
    <x v="42"/>
    <n v="1"/>
    <n v="1.6864570000000001"/>
    <n v="5.8903999999999998E-2"/>
    <n v="1.838697"/>
    <n v="4.3777999999999997E-2"/>
    <s v="7"/>
    <s v="scale_mpi_epyc_job_12139.out "/>
    <s v="scale_mpi_epyc_epyc007_2023-06-13_06-07-02.csv "/>
    <s v="e3 1000 100 100000 1 43"/>
    <e v="#N/A"/>
    <e v="#N/A"/>
    <e v="#N/A"/>
    <e v="#N/A"/>
    <x v="1"/>
  </r>
  <r>
    <x v="4"/>
    <x v="1"/>
    <n v="100"/>
    <x v="1"/>
    <x v="43"/>
    <n v="1"/>
    <n v="1.666485"/>
    <n v="6.7835999999999994E-2"/>
    <n v="2.104501"/>
    <n v="4.8941999999999999E-2"/>
    <s v="7"/>
    <s v="scale_mpi_epyc_job_12139.out "/>
    <s v="scale_mpi_epyc_epyc007_2023-06-13_06-07-02.csv "/>
    <s v="e3 1000 100 100000 1 44"/>
    <e v="#N/A"/>
    <e v="#N/A"/>
    <e v="#N/A"/>
    <e v="#N/A"/>
    <x v="1"/>
  </r>
  <r>
    <x v="4"/>
    <x v="1"/>
    <n v="100"/>
    <x v="1"/>
    <x v="44"/>
    <n v="1"/>
    <n v="1.537587"/>
    <n v="8.5308999999999996E-2"/>
    <n v="2.8430140000000002"/>
    <n v="6.4614000000000005E-2"/>
    <s v="7"/>
    <s v="scale_mpi_epyc_job_12139.out "/>
    <s v="scale_mpi_epyc_epyc007_2023-06-13_06-07-02.csv "/>
    <s v="e3 1000 100 100000 1 45"/>
    <e v="#N/A"/>
    <e v="#N/A"/>
    <e v="#N/A"/>
    <e v="#N/A"/>
    <x v="1"/>
  </r>
  <r>
    <x v="4"/>
    <x v="1"/>
    <n v="100"/>
    <x v="1"/>
    <x v="45"/>
    <n v="1"/>
    <n v="1.5621449999999999"/>
    <n v="8.3909999999999998E-2"/>
    <n v="2.0841769999999999"/>
    <n v="4.6315000000000002E-2"/>
    <s v="7"/>
    <s v="scale_mpi_epyc_job_12139.out "/>
    <s v="scale_mpi_epyc_epyc007_2023-06-13_06-07-02.csv "/>
    <s v="e3 1000 100 100000 1 46"/>
    <e v="#N/A"/>
    <e v="#N/A"/>
    <e v="#N/A"/>
    <e v="#N/A"/>
    <x v="1"/>
  </r>
  <r>
    <x v="4"/>
    <x v="1"/>
    <n v="100"/>
    <x v="1"/>
    <x v="46"/>
    <n v="1"/>
    <n v="1.567061"/>
    <n v="8.3644999999999997E-2"/>
    <n v="2.4157060000000001"/>
    <n v="5.2514999999999999E-2"/>
    <s v="7"/>
    <s v="scale_mpi_epyc_job_12139.out "/>
    <s v="scale_mpi_epyc_epyc007_2023-06-13_06-07-02.csv "/>
    <s v="e3 1000 100 100000 1 47"/>
    <e v="#N/A"/>
    <e v="#N/A"/>
    <e v="#N/A"/>
    <e v="#N/A"/>
    <x v="1"/>
  </r>
  <r>
    <x v="4"/>
    <x v="1"/>
    <n v="100"/>
    <x v="1"/>
    <x v="47"/>
    <n v="1"/>
    <n v="1.7923260000000001"/>
    <n v="8.2978999999999997E-2"/>
    <n v="2.8669259999999999"/>
    <n v="6.0997999999999997E-2"/>
    <s v="7"/>
    <s v="scale_mpi_epyc_job_12139.out "/>
    <s v="scale_mpi_epyc_epyc007_2023-06-13_06-07-02.csv "/>
    <s v="e3 1000 100 100000 1 48"/>
    <e v="#N/A"/>
    <e v="#N/A"/>
    <e v="#N/A"/>
    <e v="#N/A"/>
    <x v="1"/>
  </r>
  <r>
    <x v="4"/>
    <x v="1"/>
    <n v="100"/>
    <x v="1"/>
    <x v="48"/>
    <n v="1"/>
    <n v="1.766276"/>
    <n v="8.1256999999999996E-2"/>
    <n v="2.4867560000000002"/>
    <n v="5.1806999999999999E-2"/>
    <s v="7"/>
    <s v="scale_mpi_epyc_job_12139.out "/>
    <s v="scale_mpi_epyc_epyc007_2023-06-13_06-07-02.csv "/>
    <s v="e3 1000 100 100000 1 49"/>
    <e v="#N/A"/>
    <e v="#N/A"/>
    <e v="#N/A"/>
    <e v="#N/A"/>
    <x v="1"/>
  </r>
  <r>
    <x v="4"/>
    <x v="1"/>
    <n v="100"/>
    <x v="1"/>
    <x v="49"/>
    <n v="1"/>
    <n v="1.5994950000000001"/>
    <n v="7.9141000000000003E-2"/>
    <n v="2.1427"/>
    <n v="4.3728999999999997E-2"/>
    <s v="7"/>
    <s v="scale_mpi_epyc_job_12139.out "/>
    <s v="scale_mpi_epyc_epyc007_2023-06-13_06-07-02.csv "/>
    <s v="e3 1000 100 100000 1 50"/>
    <e v="#N/A"/>
    <e v="#N/A"/>
    <e v="#N/A"/>
    <e v="#N/A"/>
    <x v="1"/>
  </r>
  <r>
    <x v="4"/>
    <x v="1"/>
    <n v="100"/>
    <x v="1"/>
    <x v="50"/>
    <n v="1"/>
    <n v="1.666539"/>
    <n v="5.8139999999999997E-2"/>
    <n v="2.137076"/>
    <n v="4.2742000000000002E-2"/>
    <s v="7"/>
    <s v="scale_mpi_epyc_job_12139.out "/>
    <s v="scale_mpi_epyc_epyc007_2023-06-13_06-07-02.csv "/>
    <s v="e3 1000 100 100000 1 51"/>
    <e v="#N/A"/>
    <e v="#N/A"/>
    <e v="#N/A"/>
    <e v="#N/A"/>
    <x v="1"/>
  </r>
  <r>
    <x v="4"/>
    <x v="1"/>
    <n v="100"/>
    <x v="1"/>
    <x v="51"/>
    <n v="1"/>
    <n v="1.656466"/>
    <n v="6.2508999999999995E-2"/>
    <n v="2.5111439999999998"/>
    <n v="4.9237999999999997E-2"/>
    <s v="7"/>
    <s v="scale_mpi_epyc_job_12139.out "/>
    <s v="scale_mpi_epyc_epyc007_2023-06-13_06-07-02.csv "/>
    <s v="e3 1000 100 100000 1 52"/>
    <e v="#N/A"/>
    <e v="#N/A"/>
    <e v="#N/A"/>
    <e v="#N/A"/>
    <x v="1"/>
  </r>
  <r>
    <x v="4"/>
    <x v="1"/>
    <n v="100"/>
    <x v="1"/>
    <x v="52"/>
    <n v="1"/>
    <n v="1.8638570000000001"/>
    <n v="0.12928999999999999"/>
    <n v="3.8029950000000001"/>
    <n v="7.3135000000000006E-2"/>
    <s v="7"/>
    <s v="scale_mpi_epyc_job_12139.out "/>
    <s v="scale_mpi_epyc_epyc007_2023-06-13_06-07-02.csv "/>
    <s v="e3 1000 100 100000 1 53"/>
    <e v="#N/A"/>
    <e v="#N/A"/>
    <e v="#N/A"/>
    <e v="#N/A"/>
    <x v="1"/>
  </r>
  <r>
    <x v="4"/>
    <x v="1"/>
    <n v="100"/>
    <x v="1"/>
    <x v="53"/>
    <n v="1"/>
    <n v="1.7138169999999999"/>
    <n v="0.121906"/>
    <n v="3.5490149999999998"/>
    <n v="6.6962999999999995E-2"/>
    <s v="7"/>
    <s v="scale_mpi_epyc_job_12139.out "/>
    <s v="scale_mpi_epyc_epyc007_2023-06-13_06-07-02.csv "/>
    <s v="e3 1000 100 100000 1 54"/>
    <e v="#N/A"/>
    <e v="#N/A"/>
    <e v="#N/A"/>
    <e v="#N/A"/>
    <x v="1"/>
  </r>
  <r>
    <x v="4"/>
    <x v="1"/>
    <n v="100"/>
    <x v="1"/>
    <x v="54"/>
    <n v="1"/>
    <n v="1.913964"/>
    <n v="0.10302699999999999"/>
    <n v="3.879257"/>
    <n v="7.1837999999999999E-2"/>
    <s v="7"/>
    <s v="scale_mpi_epyc_job_12139.out "/>
    <s v="scale_mpi_epyc_epyc007_2023-06-13_06-07-02.csv "/>
    <s v="e3 1000 100 100000 1 55"/>
    <e v="#N/A"/>
    <e v="#N/A"/>
    <e v="#N/A"/>
    <e v="#N/A"/>
    <x v="1"/>
  </r>
  <r>
    <x v="4"/>
    <x v="1"/>
    <n v="100"/>
    <x v="1"/>
    <x v="55"/>
    <n v="1"/>
    <n v="1.8715189999999999"/>
    <n v="0.121086"/>
    <n v="3.5758969999999999"/>
    <n v="6.5016000000000004E-2"/>
    <s v="7"/>
    <s v="scale_mpi_epyc_job_12139.out "/>
    <s v="scale_mpi_epyc_epyc007_2023-06-13_06-07-02.csv "/>
    <s v="e3 1000 100 100000 1 56"/>
    <e v="#N/A"/>
    <e v="#N/A"/>
    <e v="#N/A"/>
    <e v="#N/A"/>
    <x v="1"/>
  </r>
  <r>
    <x v="4"/>
    <x v="1"/>
    <n v="100"/>
    <x v="1"/>
    <x v="56"/>
    <n v="1"/>
    <n v="1.7826"/>
    <n v="0.14547499999999999"/>
    <n v="3.788643"/>
    <n v="6.7654000000000006E-2"/>
    <s v="7"/>
    <s v="scale_mpi_epyc_job_12139.out "/>
    <s v="scale_mpi_epyc_epyc007_2023-06-13_06-07-02.csv "/>
    <s v="e3 1000 100 100000 1 57"/>
    <e v="#N/A"/>
    <e v="#N/A"/>
    <e v="#N/A"/>
    <e v="#N/A"/>
    <x v="1"/>
  </r>
  <r>
    <x v="4"/>
    <x v="1"/>
    <n v="100"/>
    <x v="1"/>
    <x v="57"/>
    <n v="1"/>
    <n v="1.344395"/>
    <n v="5.6875000000000002E-2"/>
    <n v="2.8231950000000001"/>
    <n v="4.9529999999999998E-2"/>
    <s v="7"/>
    <s v="scale_mpi_epyc_job_12139.out "/>
    <s v="scale_mpi_epyc_epyc007_2023-06-13_06-07-02.csv "/>
    <s v="e3 1000 100 100000 1 58"/>
    <e v="#N/A"/>
    <e v="#N/A"/>
    <e v="#N/A"/>
    <e v="#N/A"/>
    <x v="1"/>
  </r>
  <r>
    <x v="4"/>
    <x v="1"/>
    <n v="100"/>
    <x v="1"/>
    <x v="58"/>
    <n v="1"/>
    <n v="1.47879"/>
    <n v="7.4353000000000002E-2"/>
    <n v="3.5728"/>
    <n v="6.1600000000000002E-2"/>
    <s v="7"/>
    <s v="scale_mpi_epyc_job_12139.out "/>
    <s v="scale_mpi_epyc_epyc007_2023-06-13_06-07-02.csv "/>
    <s v="e3 1000 100 100000 1 59"/>
    <e v="#N/A"/>
    <e v="#N/A"/>
    <e v="#N/A"/>
    <e v="#N/A"/>
    <x v="1"/>
  </r>
  <r>
    <x v="4"/>
    <x v="1"/>
    <n v="100"/>
    <x v="1"/>
    <x v="59"/>
    <n v="1"/>
    <n v="1.375874"/>
    <n v="7.8533000000000006E-2"/>
    <n v="4.0683100000000003"/>
    <n v="6.8954000000000001E-2"/>
    <s v="7"/>
    <s v="scale_mpi_epyc_job_12139.out "/>
    <s v="scale_mpi_epyc_epyc007_2023-06-13_06-07-02.csv "/>
    <s v="e3 1000 100 100000 1 60"/>
    <e v="#N/A"/>
    <e v="#N/A"/>
    <e v="#N/A"/>
    <e v="#N/A"/>
    <x v="1"/>
  </r>
  <r>
    <x v="4"/>
    <x v="1"/>
    <n v="100"/>
    <x v="1"/>
    <x v="60"/>
    <n v="1"/>
    <n v="1.4689019999999999"/>
    <n v="6.5359E-2"/>
    <n v="3.4674529999999999"/>
    <n v="5.7791000000000002E-2"/>
    <s v="7"/>
    <s v="scale_mpi_epyc_job_12139.out "/>
    <s v="scale_mpi_epyc_epyc007_2023-06-13_06-07-02.csv "/>
    <s v="e3 1000 100 100000 1 61"/>
    <e v="#N/A"/>
    <e v="#N/A"/>
    <e v="#N/A"/>
    <e v="#N/A"/>
    <x v="1"/>
  </r>
  <r>
    <x v="4"/>
    <x v="1"/>
    <n v="100"/>
    <x v="1"/>
    <x v="61"/>
    <n v="1"/>
    <n v="1.373985"/>
    <n v="7.0003999999999997E-2"/>
    <n v="3.5335709999999998"/>
    <n v="5.7926999999999999E-2"/>
    <s v="7"/>
    <s v="scale_mpi_epyc_job_12139.out "/>
    <s v="scale_mpi_epyc_epyc007_2023-06-13_06-07-02.csv "/>
    <s v="e3 1000 100 100000 1 62"/>
    <e v="#N/A"/>
    <e v="#N/A"/>
    <e v="#N/A"/>
    <e v="#N/A"/>
    <x v="1"/>
  </r>
  <r>
    <x v="4"/>
    <x v="1"/>
    <n v="100"/>
    <x v="1"/>
    <x v="62"/>
    <n v="1"/>
    <n v="1.4599219999999999"/>
    <n v="6.7146999999999998E-2"/>
    <n v="3.6590050000000001"/>
    <n v="5.9015999999999999E-2"/>
    <s v="7"/>
    <s v="scale_mpi_epyc_job_12139.out "/>
    <s v="scale_mpi_epyc_epyc007_2023-06-13_06-07-02.csv "/>
    <s v="e3 1000 100 100000 1 63"/>
    <e v="#N/A"/>
    <e v="#N/A"/>
    <e v="#N/A"/>
    <e v="#N/A"/>
    <x v="1"/>
  </r>
  <r>
    <x v="4"/>
    <x v="1"/>
    <n v="100"/>
    <x v="1"/>
    <x v="63"/>
    <n v="1"/>
    <n v="1.4373279999999999"/>
    <n v="7.2160000000000002E-2"/>
    <n v="4.0369979999999996"/>
    <n v="6.4078999999999997E-2"/>
    <s v="7"/>
    <s v="scale_mpi_epyc_job_12139.out "/>
    <s v="scale_mpi_epyc_epyc007_2023-06-13_06-07-02.csv "/>
    <s v="e3 1000 100 100000 1 64"/>
    <e v="#N/A"/>
    <e v="#N/A"/>
    <e v="#N/A"/>
    <e v="#N/A"/>
    <x v="1"/>
  </r>
  <r>
    <x v="4"/>
    <x v="2"/>
    <n v="100"/>
    <x v="1"/>
    <x v="0"/>
    <n v="1"/>
    <n v="1.0712330000000001"/>
    <n v="8.1650000000000004E-3"/>
    <n v="0"/>
    <n v="0"/>
    <s v="7"/>
    <s v="scale_mpi_epyc_job_12139.out "/>
    <s v="scale_mpi_epyc_epyc007_2023-06-13_06-07-02.csv "/>
    <s v="e3 100 100 100000 1 1"/>
    <e v="#N/A"/>
    <e v="#N/A"/>
    <e v="#N/A"/>
    <e v="#N/A"/>
    <x v="1"/>
  </r>
  <r>
    <x v="4"/>
    <x v="2"/>
    <n v="100"/>
    <x v="1"/>
    <x v="1"/>
    <n v="1"/>
    <n v="1.0648120000000001"/>
    <n v="9.6659999999999992E-3"/>
    <n v="7.5110000000000003E-3"/>
    <n v="7.5110000000000003E-3"/>
    <s v="7"/>
    <s v="scale_mpi_epyc_job_12139.out "/>
    <s v="scale_mpi_epyc_epyc007_2023-06-13_06-07-02.csv "/>
    <s v="e3 100 100 100000 1 2"/>
    <e v="#N/A"/>
    <e v="#N/A"/>
    <e v="#N/A"/>
    <e v="#N/A"/>
    <x v="1"/>
  </r>
  <r>
    <x v="4"/>
    <x v="2"/>
    <n v="100"/>
    <x v="1"/>
    <x v="2"/>
    <n v="1"/>
    <n v="1.059998"/>
    <n v="8.0850000000000002E-3"/>
    <n v="1.2867E-2"/>
    <n v="6.4330000000000003E-3"/>
    <s v="7"/>
    <s v="scale_mpi_epyc_job_12139.out "/>
    <s v="scale_mpi_epyc_epyc007_2023-06-13_06-07-02.csv "/>
    <s v="e3 100 100 100000 1 3"/>
    <e v="#N/A"/>
    <e v="#N/A"/>
    <e v="#N/A"/>
    <e v="#N/A"/>
    <x v="1"/>
  </r>
  <r>
    <x v="4"/>
    <x v="2"/>
    <n v="100"/>
    <x v="1"/>
    <x v="3"/>
    <n v="1"/>
    <n v="1.076886"/>
    <n v="8.2310000000000005E-3"/>
    <n v="2.0544E-2"/>
    <n v="6.8479999999999999E-3"/>
    <s v="7"/>
    <s v="scale_mpi_epyc_job_12139.out "/>
    <s v="scale_mpi_epyc_epyc007_2023-06-13_06-07-02.csv "/>
    <s v="e3 100 100 100000 1 4"/>
    <e v="#N/A"/>
    <e v="#N/A"/>
    <e v="#N/A"/>
    <e v="#N/A"/>
    <x v="1"/>
  </r>
  <r>
    <x v="4"/>
    <x v="2"/>
    <n v="100"/>
    <x v="1"/>
    <x v="4"/>
    <n v="1"/>
    <n v="1.0780259999999999"/>
    <n v="1.0344000000000001E-2"/>
    <n v="3.5157000000000001E-2"/>
    <n v="8.7889999999999999E-3"/>
    <s v="7"/>
    <s v="scale_mpi_epyc_job_12139.out "/>
    <s v="scale_mpi_epyc_epyc007_2023-06-13_06-07-02.csv "/>
    <s v="e3 100 100 100000 1 5"/>
    <e v="#N/A"/>
    <e v="#N/A"/>
    <e v="#N/A"/>
    <e v="#N/A"/>
    <x v="1"/>
  </r>
  <r>
    <x v="4"/>
    <x v="2"/>
    <n v="100"/>
    <x v="1"/>
    <x v="5"/>
    <n v="1"/>
    <n v="1.086902"/>
    <n v="2.1394E-2"/>
    <n v="6.1356000000000001E-2"/>
    <n v="1.2271000000000001E-2"/>
    <s v="7"/>
    <s v="scale_mpi_epyc_job_12139.out "/>
    <s v="scale_mpi_epyc_epyc007_2023-06-13_06-07-02.csv "/>
    <s v="e3 100 100 100000 1 6"/>
    <e v="#N/A"/>
    <e v="#N/A"/>
    <e v="#N/A"/>
    <e v="#N/A"/>
    <x v="1"/>
  </r>
  <r>
    <x v="4"/>
    <x v="2"/>
    <n v="100"/>
    <x v="1"/>
    <x v="6"/>
    <n v="1"/>
    <n v="1.0787180000000001"/>
    <n v="1.3298000000000001E-2"/>
    <n v="6.3217999999999996E-2"/>
    <n v="1.0536E-2"/>
    <s v="7"/>
    <s v="scale_mpi_epyc_job_12139.out "/>
    <s v="scale_mpi_epyc_epyc007_2023-06-13_06-07-02.csv "/>
    <s v="e3 100 100 100000 1 7"/>
    <e v="#N/A"/>
    <e v="#N/A"/>
    <e v="#N/A"/>
    <e v="#N/A"/>
    <x v="1"/>
  </r>
  <r>
    <x v="4"/>
    <x v="2"/>
    <n v="100"/>
    <x v="1"/>
    <x v="7"/>
    <n v="1"/>
    <n v="1.0914809999999999"/>
    <n v="1.3873999999999999E-2"/>
    <n v="6.9751999999999995E-2"/>
    <n v="9.9649999999999999E-3"/>
    <s v="7"/>
    <s v="scale_mpi_epyc_job_12139.out "/>
    <s v="scale_mpi_epyc_epyc007_2023-06-13_06-07-02.csv "/>
    <s v="e3 100 100 100000 1 8"/>
    <e v="#N/A"/>
    <e v="#N/A"/>
    <e v="#N/A"/>
    <e v="#N/A"/>
    <x v="1"/>
  </r>
  <r>
    <x v="4"/>
    <x v="2"/>
    <n v="100"/>
    <x v="1"/>
    <x v="8"/>
    <n v="1"/>
    <n v="1.1113949999999999"/>
    <n v="2.0080000000000001E-2"/>
    <n v="0.13428999999999999"/>
    <n v="1.6785999999999999E-2"/>
    <s v="7"/>
    <s v="scale_mpi_epyc_job_12139.out "/>
    <s v="scale_mpi_epyc_epyc007_2023-06-13_06-07-02.csv "/>
    <s v="e3 100 100 100000 1 9"/>
    <e v="#N/A"/>
    <e v="#N/A"/>
    <e v="#N/A"/>
    <e v="#N/A"/>
    <x v="1"/>
  </r>
  <r>
    <x v="4"/>
    <x v="2"/>
    <n v="100"/>
    <x v="1"/>
    <x v="9"/>
    <n v="1"/>
    <n v="1.120201"/>
    <n v="2.5507999999999999E-2"/>
    <n v="0.17682899999999999"/>
    <n v="1.9647999999999999E-2"/>
    <s v="7"/>
    <s v="scale_mpi_epyc_job_12139.out "/>
    <s v="scale_mpi_epyc_epyc007_2023-06-13_06-07-02.csv "/>
    <s v="e3 100 100 100000 1 10"/>
    <e v="#N/A"/>
    <e v="#N/A"/>
    <e v="#N/A"/>
    <e v="#N/A"/>
    <x v="1"/>
  </r>
  <r>
    <x v="4"/>
    <x v="2"/>
    <n v="100"/>
    <x v="1"/>
    <x v="10"/>
    <n v="1"/>
    <n v="1.1177029999999999"/>
    <n v="2.682E-2"/>
    <n v="0.205431"/>
    <n v="2.0542999999999999E-2"/>
    <s v="7"/>
    <s v="scale_mpi_epyc_job_12139.out "/>
    <s v="scale_mpi_epyc_epyc007_2023-06-13_06-07-02.csv "/>
    <s v="e3 100 100 100000 1 11"/>
    <e v="#N/A"/>
    <e v="#N/A"/>
    <e v="#N/A"/>
    <e v="#N/A"/>
    <x v="1"/>
  </r>
  <r>
    <x v="4"/>
    <x v="2"/>
    <n v="100"/>
    <x v="1"/>
    <x v="11"/>
    <n v="1"/>
    <n v="1.1187480000000001"/>
    <n v="1.7484E-2"/>
    <n v="0.144068"/>
    <n v="1.3096999999999999E-2"/>
    <s v="7"/>
    <s v="scale_mpi_epyc_job_12139.out "/>
    <s v="scale_mpi_epyc_epyc007_2023-06-13_06-07-02.csv "/>
    <s v="e3 100 100 100000 1 12"/>
    <e v="#N/A"/>
    <e v="#N/A"/>
    <e v="#N/A"/>
    <e v="#N/A"/>
    <x v="1"/>
  </r>
  <r>
    <x v="4"/>
    <x v="2"/>
    <n v="100"/>
    <x v="1"/>
    <x v="12"/>
    <n v="1"/>
    <n v="1.1430769999999999"/>
    <n v="2.7932999999999999E-2"/>
    <n v="0.167411"/>
    <n v="1.3951E-2"/>
    <s v="7"/>
    <s v="scale_mpi_epyc_job_12139.out "/>
    <s v="scale_mpi_epyc_epyc007_2023-06-13_06-07-02.csv "/>
    <s v="e3 100 100 100000 1 13"/>
    <e v="#N/A"/>
    <e v="#N/A"/>
    <e v="#N/A"/>
    <e v="#N/A"/>
    <x v="1"/>
  </r>
  <r>
    <x v="4"/>
    <x v="2"/>
    <n v="100"/>
    <x v="1"/>
    <x v="13"/>
    <n v="1"/>
    <n v="1.2060500000000001"/>
    <n v="7.3915999999999996E-2"/>
    <n v="0.187444"/>
    <n v="1.4419E-2"/>
    <s v="7"/>
    <s v="scale_mpi_epyc_job_12139.out "/>
    <s v="scale_mpi_epyc_epyc007_2023-06-13_06-07-02.csv "/>
    <s v="e3 100 100 100000 1 14"/>
    <e v="#N/A"/>
    <e v="#N/A"/>
    <e v="#N/A"/>
    <e v="#N/A"/>
    <x v="1"/>
  </r>
  <r>
    <x v="4"/>
    <x v="2"/>
    <n v="100"/>
    <x v="1"/>
    <x v="14"/>
    <n v="1"/>
    <n v="1.1569"/>
    <n v="1.8754E-2"/>
    <n v="0.20704700000000001"/>
    <n v="1.4789E-2"/>
    <s v="7"/>
    <s v="scale_mpi_epyc_job_12139.out "/>
    <s v="scale_mpi_epyc_epyc007_2023-06-13_06-07-02.csv "/>
    <s v="e3 100 100 100000 1 15"/>
    <e v="#N/A"/>
    <e v="#N/A"/>
    <e v="#N/A"/>
    <e v="#N/A"/>
    <x v="1"/>
  </r>
  <r>
    <x v="4"/>
    <x v="2"/>
    <n v="100"/>
    <x v="1"/>
    <x v="15"/>
    <n v="1"/>
    <n v="1.1868620000000001"/>
    <n v="4.1715000000000002E-2"/>
    <n v="0.32052599999999998"/>
    <n v="2.1368000000000002E-2"/>
    <s v="7"/>
    <s v="scale_mpi_epyc_job_12139.out "/>
    <s v="scale_mpi_epyc_epyc007_2023-06-13_06-07-02.csv "/>
    <s v="e3 100 100 100000 1 16"/>
    <e v="#N/A"/>
    <e v="#N/A"/>
    <e v="#N/A"/>
    <e v="#N/A"/>
    <x v="1"/>
  </r>
  <r>
    <x v="4"/>
    <x v="2"/>
    <n v="100"/>
    <x v="1"/>
    <x v="16"/>
    <n v="1"/>
    <n v="1.1780539999999999"/>
    <n v="4.2584999999999998E-2"/>
    <n v="0.49008800000000002"/>
    <n v="3.0630000000000001E-2"/>
    <s v="7"/>
    <s v="scale_mpi_epyc_job_12139.out "/>
    <s v="scale_mpi_epyc_epyc007_2023-06-13_06-07-02.csv "/>
    <s v="e3 100 100 100000 1 17"/>
    <e v="#N/A"/>
    <e v="#N/A"/>
    <e v="#N/A"/>
    <e v="#N/A"/>
    <x v="1"/>
  </r>
  <r>
    <x v="4"/>
    <x v="2"/>
    <n v="100"/>
    <x v="1"/>
    <x v="17"/>
    <n v="1"/>
    <n v="1.1854439999999999"/>
    <n v="2.3864E-2"/>
    <n v="0.33859600000000001"/>
    <n v="1.9917000000000001E-2"/>
    <s v="7"/>
    <s v="scale_mpi_epyc_job_12139.out "/>
    <s v="scale_mpi_epyc_epyc007_2023-06-13_06-07-02.csv "/>
    <s v="e3 100 100 100000 1 18"/>
    <e v="#N/A"/>
    <e v="#N/A"/>
    <e v="#N/A"/>
    <e v="#N/A"/>
    <x v="1"/>
  </r>
  <r>
    <x v="4"/>
    <x v="2"/>
    <n v="100"/>
    <x v="1"/>
    <x v="18"/>
    <n v="1"/>
    <n v="1.209627"/>
    <n v="4.9750000000000003E-2"/>
    <n v="0.67696199999999995"/>
    <n v="3.7608999999999997E-2"/>
    <s v="7"/>
    <s v="scale_mpi_epyc_job_12139.out "/>
    <s v="scale_mpi_epyc_epyc007_2023-06-13_06-07-02.csv "/>
    <s v="e3 100 100 100000 1 19"/>
    <e v="#N/A"/>
    <e v="#N/A"/>
    <e v="#N/A"/>
    <e v="#N/A"/>
    <x v="1"/>
  </r>
  <r>
    <x v="4"/>
    <x v="2"/>
    <n v="100"/>
    <x v="1"/>
    <x v="19"/>
    <n v="1"/>
    <n v="1.2169239999999999"/>
    <n v="4.0216000000000002E-2"/>
    <n v="0.50634599999999996"/>
    <n v="2.665E-2"/>
    <s v="7"/>
    <s v="scale_mpi_epyc_job_12139.out "/>
    <s v="scale_mpi_epyc_epyc007_2023-06-13_06-07-02.csv "/>
    <s v="e3 100 100 100000 1 20"/>
    <e v="#N/A"/>
    <e v="#N/A"/>
    <e v="#N/A"/>
    <e v="#N/A"/>
    <x v="1"/>
  </r>
  <r>
    <x v="4"/>
    <x v="2"/>
    <n v="100"/>
    <x v="1"/>
    <x v="20"/>
    <n v="1"/>
    <n v="1.2096880000000001"/>
    <n v="4.5767000000000002E-2"/>
    <n v="0.64088999999999996"/>
    <n v="3.2044000000000003E-2"/>
    <s v="7"/>
    <s v="scale_mpi_epyc_job_12139.out "/>
    <s v="scale_mpi_epyc_epyc007_2023-06-13_06-07-02.csv "/>
    <s v="e3 100 100 100000 1 21"/>
    <e v="#N/A"/>
    <e v="#N/A"/>
    <e v="#N/A"/>
    <e v="#N/A"/>
    <x v="1"/>
  </r>
  <r>
    <x v="4"/>
    <x v="2"/>
    <n v="100"/>
    <x v="1"/>
    <x v="21"/>
    <n v="1"/>
    <n v="1.199343"/>
    <n v="3.074E-2"/>
    <n v="0.53114700000000004"/>
    <n v="2.5293E-2"/>
    <s v="7"/>
    <s v="scale_mpi_epyc_job_12139.out "/>
    <s v="scale_mpi_epyc_epyc007_2023-06-13_06-07-02.csv "/>
    <s v="e3 100 100 100000 1 22"/>
    <e v="#N/A"/>
    <e v="#N/A"/>
    <e v="#N/A"/>
    <e v="#N/A"/>
    <x v="1"/>
  </r>
  <r>
    <x v="4"/>
    <x v="2"/>
    <n v="100"/>
    <x v="1"/>
    <x v="22"/>
    <n v="1"/>
    <n v="1.226448"/>
    <n v="5.4211000000000002E-2"/>
    <n v="0.91012000000000004"/>
    <n v="4.1369000000000003E-2"/>
    <s v="7"/>
    <s v="scale_mpi_epyc_job_12139.out "/>
    <s v="scale_mpi_epyc_epyc007_2023-06-13_06-07-02.csv "/>
    <s v="e3 100 100 100000 1 23"/>
    <e v="#N/A"/>
    <e v="#N/A"/>
    <e v="#N/A"/>
    <e v="#N/A"/>
    <x v="1"/>
  </r>
  <r>
    <x v="4"/>
    <x v="2"/>
    <n v="100"/>
    <x v="1"/>
    <x v="23"/>
    <n v="1"/>
    <n v="1.2340899999999999"/>
    <n v="4.2091999999999997E-2"/>
    <n v="0.661103"/>
    <n v="2.8743999999999999E-2"/>
    <s v="7"/>
    <s v="scale_mpi_epyc_job_12139.out "/>
    <s v="scale_mpi_epyc_epyc007_2023-06-13_06-07-02.csv "/>
    <s v="e3 100 100 100000 1 24"/>
    <e v="#N/A"/>
    <e v="#N/A"/>
    <e v="#N/A"/>
    <e v="#N/A"/>
    <x v="1"/>
  </r>
  <r>
    <x v="4"/>
    <x v="2"/>
    <n v="100"/>
    <x v="1"/>
    <x v="24"/>
    <n v="1"/>
    <n v="1.248329"/>
    <n v="5.28E-2"/>
    <n v="0.981298"/>
    <n v="4.0887E-2"/>
    <s v="7"/>
    <s v="scale_mpi_epyc_job_12139.out "/>
    <s v="scale_mpi_epyc_epyc007_2023-06-13_06-07-02.csv "/>
    <s v="e3 100 100 100000 1 25"/>
    <e v="#N/A"/>
    <e v="#N/A"/>
    <e v="#N/A"/>
    <e v="#N/A"/>
    <x v="1"/>
  </r>
  <r>
    <x v="4"/>
    <x v="2"/>
    <n v="100"/>
    <x v="1"/>
    <x v="25"/>
    <n v="1"/>
    <n v="1.2765599999999999"/>
    <n v="5.2571E-2"/>
    <n v="1.0945819999999999"/>
    <n v="4.3783000000000002E-2"/>
    <s v="7"/>
    <s v="scale_mpi_epyc_job_12139.out "/>
    <s v="scale_mpi_epyc_epyc007_2023-06-13_06-07-02.csv "/>
    <s v="e3 100 100 100000 1 26"/>
    <e v="#N/A"/>
    <e v="#N/A"/>
    <e v="#N/A"/>
    <e v="#N/A"/>
    <x v="1"/>
  </r>
  <r>
    <x v="4"/>
    <x v="2"/>
    <n v="100"/>
    <x v="1"/>
    <x v="26"/>
    <n v="1"/>
    <n v="1.2709079999999999"/>
    <n v="5.1367999999999997E-2"/>
    <n v="0.90581100000000003"/>
    <n v="3.4839000000000002E-2"/>
    <s v="7"/>
    <s v="scale_mpi_epyc_job_12139.out "/>
    <s v="scale_mpi_epyc_epyc007_2023-06-13_06-07-02.csv "/>
    <s v="e3 100 100 100000 1 27"/>
    <e v="#N/A"/>
    <e v="#N/A"/>
    <e v="#N/A"/>
    <e v="#N/A"/>
    <x v="1"/>
  </r>
  <r>
    <x v="4"/>
    <x v="2"/>
    <n v="100"/>
    <x v="1"/>
    <x v="27"/>
    <n v="1"/>
    <n v="1.296216"/>
    <n v="5.9008999999999999E-2"/>
    <n v="1.324624"/>
    <n v="4.9059999999999999E-2"/>
    <s v="7"/>
    <s v="scale_mpi_epyc_job_12139.out "/>
    <s v="scale_mpi_epyc_epyc007_2023-06-13_06-07-02.csv "/>
    <s v="e3 100 100 100000 1 28"/>
    <e v="#N/A"/>
    <e v="#N/A"/>
    <e v="#N/A"/>
    <e v="#N/A"/>
    <x v="1"/>
  </r>
  <r>
    <x v="4"/>
    <x v="2"/>
    <n v="100"/>
    <x v="1"/>
    <x v="28"/>
    <n v="1"/>
    <n v="1.3172630000000001"/>
    <n v="5.1400000000000001E-2"/>
    <n v="1.062227"/>
    <n v="3.7936999999999999E-2"/>
    <s v="7"/>
    <s v="scale_mpi_epyc_job_12139.out "/>
    <s v="scale_mpi_epyc_epyc007_2023-06-13_06-07-02.csv "/>
    <s v="e3 100 100 100000 1 29"/>
    <e v="#N/A"/>
    <e v="#N/A"/>
    <e v="#N/A"/>
    <e v="#N/A"/>
    <x v="1"/>
  </r>
  <r>
    <x v="4"/>
    <x v="2"/>
    <n v="100"/>
    <x v="1"/>
    <x v="29"/>
    <n v="1"/>
    <n v="1.3294900000000001"/>
    <n v="3.7513999999999999E-2"/>
    <n v="0.81179999999999997"/>
    <n v="2.7993000000000001E-2"/>
    <s v="7"/>
    <s v="scale_mpi_epyc_job_12139.out "/>
    <s v="scale_mpi_epyc_epyc007_2023-06-13_06-07-02.csv "/>
    <s v="e3 100 100 100000 1 30"/>
    <e v="#N/A"/>
    <e v="#N/A"/>
    <e v="#N/A"/>
    <e v="#N/A"/>
    <x v="1"/>
  </r>
  <r>
    <x v="4"/>
    <x v="2"/>
    <n v="100"/>
    <x v="1"/>
    <x v="30"/>
    <n v="1"/>
    <n v="1.3807"/>
    <n v="6.4576999999999996E-2"/>
    <n v="1.4558139999999999"/>
    <n v="4.8527000000000001E-2"/>
    <s v="7"/>
    <s v="scale_mpi_epyc_job_12139.out "/>
    <s v="scale_mpi_epyc_epyc007_2023-06-13_06-07-02.csv "/>
    <s v="e3 100 100 100000 1 31"/>
    <e v="#N/A"/>
    <e v="#N/A"/>
    <e v="#N/A"/>
    <e v="#N/A"/>
    <x v="1"/>
  </r>
  <r>
    <x v="4"/>
    <x v="2"/>
    <n v="100"/>
    <x v="1"/>
    <x v="31"/>
    <n v="1"/>
    <n v="1.379731"/>
    <n v="4.6487000000000001E-2"/>
    <n v="0.92376599999999998"/>
    <n v="2.9798999999999999E-2"/>
    <s v="7"/>
    <s v="scale_mpi_epyc_job_12139.out "/>
    <s v="scale_mpi_epyc_epyc007_2023-06-13_06-07-02.csv "/>
    <s v="e3 100 100 100000 1 32"/>
    <e v="#N/A"/>
    <e v="#N/A"/>
    <e v="#N/A"/>
    <e v="#N/A"/>
    <x v="1"/>
  </r>
  <r>
    <x v="4"/>
    <x v="2"/>
    <n v="100"/>
    <x v="1"/>
    <x v="32"/>
    <n v="1"/>
    <n v="1.2819769999999999"/>
    <n v="5.6526E-2"/>
    <n v="1.4137599999999999"/>
    <n v="4.4179999999999997E-2"/>
    <s v="7"/>
    <s v="scale_mpi_epyc_job_12139.out "/>
    <s v="scale_mpi_epyc_epyc007_2023-06-13_06-07-02.csv "/>
    <s v="e3 100 100 100000 1 33"/>
    <e v="#N/A"/>
    <e v="#N/A"/>
    <e v="#N/A"/>
    <e v="#N/A"/>
    <x v="1"/>
  </r>
  <r>
    <x v="4"/>
    <x v="2"/>
    <n v="100"/>
    <x v="1"/>
    <x v="33"/>
    <n v="1"/>
    <n v="1.4084909999999999"/>
    <n v="5.2611999999999999E-2"/>
    <n v="1.3114300000000001"/>
    <n v="3.9739999999999998E-2"/>
    <s v="7"/>
    <s v="scale_mpi_epyc_job_12139.out "/>
    <s v="scale_mpi_epyc_epyc007_2023-06-13_06-07-02.csv "/>
    <s v="e3 100 100 100000 1 34"/>
    <e v="#N/A"/>
    <e v="#N/A"/>
    <e v="#N/A"/>
    <e v="#N/A"/>
    <x v="1"/>
  </r>
  <r>
    <x v="4"/>
    <x v="2"/>
    <n v="100"/>
    <x v="1"/>
    <x v="34"/>
    <n v="1"/>
    <n v="1.2885450000000001"/>
    <n v="4.6523000000000002E-2"/>
    <n v="1.203433"/>
    <n v="3.5395000000000003E-2"/>
    <s v="7"/>
    <s v="scale_mpi_epyc_job_12139.out "/>
    <s v="scale_mpi_epyc_epyc007_2023-06-13_06-07-02.csv "/>
    <s v="e3 100 100 100000 1 35"/>
    <e v="#N/A"/>
    <e v="#N/A"/>
    <e v="#N/A"/>
    <e v="#N/A"/>
    <x v="1"/>
  </r>
  <r>
    <x v="4"/>
    <x v="2"/>
    <n v="100"/>
    <x v="1"/>
    <x v="35"/>
    <n v="1"/>
    <n v="1.352339"/>
    <n v="7.1038000000000004E-2"/>
    <n v="1.438118"/>
    <n v="4.1089000000000001E-2"/>
    <s v="7"/>
    <s v="scale_mpi_epyc_job_12139.out "/>
    <s v="scale_mpi_epyc_epyc007_2023-06-13_06-07-02.csv "/>
    <s v="e3 100 100 100000 1 36"/>
    <e v="#N/A"/>
    <e v="#N/A"/>
    <e v="#N/A"/>
    <e v="#N/A"/>
    <x v="1"/>
  </r>
  <r>
    <x v="4"/>
    <x v="2"/>
    <n v="100"/>
    <x v="1"/>
    <x v="36"/>
    <n v="1"/>
    <n v="1.3211820000000001"/>
    <n v="3.9574999999999999E-2"/>
    <n v="1.302799"/>
    <n v="3.6188999999999999E-2"/>
    <s v="7"/>
    <s v="scale_mpi_epyc_job_12139.out "/>
    <s v="scale_mpi_epyc_epyc007_2023-06-13_06-07-02.csv "/>
    <s v="e3 100 100 100000 1 37"/>
    <e v="#N/A"/>
    <e v="#N/A"/>
    <e v="#N/A"/>
    <e v="#N/A"/>
    <x v="1"/>
  </r>
  <r>
    <x v="4"/>
    <x v="2"/>
    <n v="100"/>
    <x v="1"/>
    <x v="37"/>
    <n v="1"/>
    <n v="1.3794740000000001"/>
    <n v="6.3311999999999993E-2"/>
    <n v="1.658839"/>
    <n v="4.4832999999999998E-2"/>
    <s v="7"/>
    <s v="scale_mpi_epyc_job_12139.out "/>
    <s v="scale_mpi_epyc_epyc007_2023-06-13_06-07-02.csv "/>
    <s v="e3 100 100 100000 1 38"/>
    <e v="#N/A"/>
    <e v="#N/A"/>
    <e v="#N/A"/>
    <e v="#N/A"/>
    <x v="1"/>
  </r>
  <r>
    <x v="4"/>
    <x v="2"/>
    <n v="100"/>
    <x v="1"/>
    <x v="38"/>
    <n v="1"/>
    <n v="1.383721"/>
    <n v="6.2116999999999999E-2"/>
    <n v="1.5166710000000001"/>
    <n v="3.9912000000000003E-2"/>
    <s v="7"/>
    <s v="scale_mpi_epyc_job_12139.out "/>
    <s v="scale_mpi_epyc_epyc007_2023-06-13_06-07-02.csv "/>
    <s v="e3 100 100 100000 1 39"/>
    <e v="#N/A"/>
    <e v="#N/A"/>
    <e v="#N/A"/>
    <e v="#N/A"/>
    <x v="1"/>
  </r>
  <r>
    <x v="4"/>
    <x v="2"/>
    <n v="100"/>
    <x v="1"/>
    <x v="39"/>
    <n v="1"/>
    <n v="1.393338"/>
    <n v="7.5315999999999994E-2"/>
    <n v="2.212475"/>
    <n v="5.6730000000000003E-2"/>
    <s v="7"/>
    <s v="scale_mpi_epyc_job_12139.out "/>
    <s v="scale_mpi_epyc_epyc007_2023-06-13_06-07-02.csv "/>
    <s v="e3 100 100 100000 1 40"/>
    <e v="#N/A"/>
    <e v="#N/A"/>
    <e v="#N/A"/>
    <e v="#N/A"/>
    <x v="1"/>
  </r>
  <r>
    <x v="4"/>
    <x v="2"/>
    <n v="100"/>
    <x v="1"/>
    <x v="40"/>
    <n v="1"/>
    <n v="1.3996580000000001"/>
    <n v="4.4131999999999998E-2"/>
    <n v="1.5617220000000001"/>
    <n v="3.9043000000000001E-2"/>
    <s v="7"/>
    <s v="scale_mpi_epyc_job_12139.out "/>
    <s v="scale_mpi_epyc_epyc007_2023-06-13_06-07-02.csv "/>
    <s v="e3 100 100 100000 1 41"/>
    <e v="#N/A"/>
    <e v="#N/A"/>
    <e v="#N/A"/>
    <e v="#N/A"/>
    <x v="1"/>
  </r>
  <r>
    <x v="4"/>
    <x v="2"/>
    <n v="100"/>
    <x v="1"/>
    <x v="41"/>
    <n v="1"/>
    <n v="1.5047900000000001"/>
    <n v="6.9583999999999993E-2"/>
    <n v="1.9222939999999999"/>
    <n v="4.6885000000000003E-2"/>
    <s v="7"/>
    <s v="scale_mpi_epyc_job_12139.out "/>
    <s v="scale_mpi_epyc_epyc007_2023-06-13_06-07-02.csv "/>
    <s v="e3 100 100 100000 1 42"/>
    <e v="#N/A"/>
    <e v="#N/A"/>
    <e v="#N/A"/>
    <e v="#N/A"/>
    <x v="1"/>
  </r>
  <r>
    <x v="4"/>
    <x v="2"/>
    <n v="100"/>
    <x v="1"/>
    <x v="42"/>
    <n v="1"/>
    <n v="1.4477390000000001"/>
    <n v="6.8400000000000002E-2"/>
    <n v="1.9240360000000001"/>
    <n v="4.5809999999999997E-2"/>
    <s v="7"/>
    <s v="scale_mpi_epyc_job_12139.out "/>
    <s v="scale_mpi_epyc_epyc007_2023-06-13_06-07-02.csv "/>
    <s v="e3 100 100 100000 1 43"/>
    <e v="#N/A"/>
    <e v="#N/A"/>
    <e v="#N/A"/>
    <e v="#N/A"/>
    <x v="1"/>
  </r>
  <r>
    <x v="4"/>
    <x v="2"/>
    <n v="100"/>
    <x v="1"/>
    <x v="43"/>
    <n v="1"/>
    <n v="1.4271689999999999"/>
    <n v="7.2037000000000004E-2"/>
    <n v="2.2215720000000001"/>
    <n v="5.1664000000000002E-2"/>
    <s v="7"/>
    <s v="scale_mpi_epyc_job_12139.out "/>
    <s v="scale_mpi_epyc_epyc007_2023-06-13_06-07-02.csv "/>
    <s v="e3 100 100 100000 1 44"/>
    <e v="#N/A"/>
    <e v="#N/A"/>
    <e v="#N/A"/>
    <e v="#N/A"/>
    <x v="1"/>
  </r>
  <r>
    <x v="4"/>
    <x v="2"/>
    <n v="100"/>
    <x v="1"/>
    <x v="44"/>
    <n v="1"/>
    <n v="1.4697929999999999"/>
    <n v="5.3220000000000003E-2"/>
    <n v="2.0459580000000002"/>
    <n v="4.6498999999999999E-2"/>
    <s v="7"/>
    <s v="scale_mpi_epyc_job_12139.out "/>
    <s v="scale_mpi_epyc_epyc007_2023-06-13_06-07-02.csv "/>
    <s v="e3 100 100 100000 1 45"/>
    <e v="#N/A"/>
    <e v="#N/A"/>
    <e v="#N/A"/>
    <e v="#N/A"/>
    <x v="1"/>
  </r>
  <r>
    <x v="4"/>
    <x v="2"/>
    <n v="100"/>
    <x v="1"/>
    <x v="45"/>
    <n v="1"/>
    <n v="1.508721"/>
    <n v="8.3736000000000005E-2"/>
    <n v="2.2016529999999999"/>
    <n v="4.8925999999999997E-2"/>
    <s v="7"/>
    <s v="scale_mpi_epyc_job_12139.out "/>
    <s v="scale_mpi_epyc_epyc007_2023-06-13_06-07-02.csv "/>
    <s v="e3 100 100 100000 1 46"/>
    <e v="#N/A"/>
    <e v="#N/A"/>
    <e v="#N/A"/>
    <e v="#N/A"/>
    <x v="1"/>
  </r>
  <r>
    <x v="4"/>
    <x v="2"/>
    <n v="100"/>
    <x v="1"/>
    <x v="46"/>
    <n v="1"/>
    <n v="1.6896119999999999"/>
    <n v="8.1681000000000004E-2"/>
    <n v="2.5559370000000001"/>
    <n v="5.5564000000000002E-2"/>
    <s v="7"/>
    <s v="scale_mpi_epyc_job_12139.out "/>
    <s v="scale_mpi_epyc_epyc007_2023-06-13_06-07-02.csv "/>
    <s v="e3 100 100 100000 1 47"/>
    <e v="#N/A"/>
    <e v="#N/A"/>
    <e v="#N/A"/>
    <e v="#N/A"/>
    <x v="1"/>
  </r>
  <r>
    <x v="4"/>
    <x v="2"/>
    <n v="100"/>
    <x v="1"/>
    <x v="47"/>
    <n v="1"/>
    <n v="1.806943"/>
    <n v="0.34884700000000002"/>
    <n v="1.952798"/>
    <n v="4.1549000000000003E-2"/>
    <s v="7"/>
    <s v="scale_mpi_epyc_job_12139.out "/>
    <s v="scale_mpi_epyc_epyc007_2023-06-13_06-07-02.csv "/>
    <s v="e3 100 100 100000 1 48"/>
    <e v="#N/A"/>
    <e v="#N/A"/>
    <e v="#N/A"/>
    <e v="#N/A"/>
    <x v="1"/>
  </r>
  <r>
    <x v="4"/>
    <x v="2"/>
    <n v="100"/>
    <x v="1"/>
    <x v="48"/>
    <n v="1"/>
    <n v="1.728961"/>
    <n v="0.105716"/>
    <n v="2.9182100000000002"/>
    <n v="6.0796000000000003E-2"/>
    <s v="7"/>
    <s v="scale_mpi_epyc_job_12139.out "/>
    <s v="scale_mpi_epyc_epyc007_2023-06-13_06-07-02.csv "/>
    <s v="e3 100 100 100000 1 49"/>
    <e v="#N/A"/>
    <e v="#N/A"/>
    <e v="#N/A"/>
    <e v="#N/A"/>
    <x v="1"/>
  </r>
  <r>
    <x v="4"/>
    <x v="2"/>
    <n v="100"/>
    <x v="1"/>
    <x v="49"/>
    <n v="1"/>
    <n v="1.7122200000000001"/>
    <n v="6.3516000000000003E-2"/>
    <n v="1.9774989999999999"/>
    <n v="4.0356999999999997E-2"/>
    <s v="7"/>
    <s v="scale_mpi_epyc_job_12139.out "/>
    <s v="scale_mpi_epyc_epyc007_2023-06-13_06-07-02.csv "/>
    <s v="e3 100 100 100000 1 50"/>
    <e v="#N/A"/>
    <e v="#N/A"/>
    <e v="#N/A"/>
    <e v="#N/A"/>
    <x v="1"/>
  </r>
  <r>
    <x v="4"/>
    <x v="2"/>
    <n v="100"/>
    <x v="1"/>
    <x v="50"/>
    <n v="1"/>
    <n v="1.788988"/>
    <n v="5.5187E-2"/>
    <n v="2.0470649999999999"/>
    <n v="4.0940999999999998E-2"/>
    <s v="7"/>
    <s v="scale_mpi_epyc_job_12139.out "/>
    <s v="scale_mpi_epyc_epyc007_2023-06-13_06-07-02.csv "/>
    <s v="e3 100 100 100000 1 51"/>
    <e v="#N/A"/>
    <e v="#N/A"/>
    <e v="#N/A"/>
    <e v="#N/A"/>
    <x v="1"/>
  </r>
  <r>
    <x v="4"/>
    <x v="2"/>
    <n v="100"/>
    <x v="1"/>
    <x v="51"/>
    <n v="1"/>
    <n v="1.9849730000000001"/>
    <n v="0.222299"/>
    <n v="2.2174209999999999"/>
    <n v="4.3478999999999997E-2"/>
    <s v="7"/>
    <s v="scale_mpi_epyc_job_12139.out "/>
    <s v="scale_mpi_epyc_epyc007_2023-06-13_06-07-02.csv "/>
    <s v="e3 100 100 100000 1 52"/>
    <e v="#N/A"/>
    <e v="#N/A"/>
    <e v="#N/A"/>
    <e v="#N/A"/>
    <x v="1"/>
  </r>
  <r>
    <x v="4"/>
    <x v="2"/>
    <n v="100"/>
    <x v="1"/>
    <x v="52"/>
    <n v="1"/>
    <n v="1.6502110000000001"/>
    <n v="0.13130600000000001"/>
    <n v="3.9247019999999999"/>
    <n v="7.5475E-2"/>
    <s v="7"/>
    <s v="scale_mpi_epyc_job_12139.out "/>
    <s v="scale_mpi_epyc_epyc007_2023-06-13_06-07-02.csv "/>
    <s v="e3 100 100 100000 1 53"/>
    <e v="#N/A"/>
    <e v="#N/A"/>
    <e v="#N/A"/>
    <e v="#N/A"/>
    <x v="1"/>
  </r>
  <r>
    <x v="4"/>
    <x v="2"/>
    <n v="100"/>
    <x v="1"/>
    <x v="53"/>
    <n v="1"/>
    <n v="1.9233450000000001"/>
    <n v="8.4334000000000006E-2"/>
    <n v="2.961875"/>
    <n v="5.5884000000000003E-2"/>
    <s v="7"/>
    <s v="scale_mpi_epyc_job_12139.out "/>
    <s v="scale_mpi_epyc_epyc007_2023-06-13_06-07-02.csv "/>
    <s v="e3 100 100 100000 1 54"/>
    <e v="#N/A"/>
    <e v="#N/A"/>
    <e v="#N/A"/>
    <e v="#N/A"/>
    <x v="1"/>
  </r>
  <r>
    <x v="4"/>
    <x v="2"/>
    <n v="100"/>
    <x v="1"/>
    <x v="54"/>
    <n v="1"/>
    <n v="1.923462"/>
    <n v="0.114552"/>
    <n v="2.5496430000000001"/>
    <n v="4.7216000000000001E-2"/>
    <s v="7"/>
    <s v="scale_mpi_epyc_job_12139.out "/>
    <s v="scale_mpi_epyc_epyc007_2023-06-13_06-07-02.csv "/>
    <s v="e3 100 100 100000 1 55"/>
    <e v="#N/A"/>
    <e v="#N/A"/>
    <e v="#N/A"/>
    <e v="#N/A"/>
    <x v="1"/>
  </r>
  <r>
    <x v="4"/>
    <x v="2"/>
    <n v="100"/>
    <x v="1"/>
    <x v="55"/>
    <n v="1"/>
    <n v="1.666391"/>
    <n v="0.114708"/>
    <n v="4.0107179999999998"/>
    <n v="7.2922000000000001E-2"/>
    <s v="7"/>
    <s v="scale_mpi_epyc_job_12139.out "/>
    <s v="scale_mpi_epyc_epyc007_2023-06-13_06-07-02.csv "/>
    <s v="e3 100 100 100000 1 56"/>
    <e v="#N/A"/>
    <e v="#N/A"/>
    <e v="#N/A"/>
    <e v="#N/A"/>
    <x v="1"/>
  </r>
  <r>
    <x v="4"/>
    <x v="2"/>
    <n v="100"/>
    <x v="1"/>
    <x v="56"/>
    <n v="1"/>
    <n v="1.712046"/>
    <n v="0.11748"/>
    <n v="2.7566009999999999"/>
    <n v="4.9224999999999998E-2"/>
    <s v="7"/>
    <s v="scale_mpi_epyc_job_12139.out "/>
    <s v="scale_mpi_epyc_epyc007_2023-06-13_06-07-02.csv "/>
    <s v="e3 100 100 100000 1 57"/>
    <e v="#N/A"/>
    <e v="#N/A"/>
    <e v="#N/A"/>
    <e v="#N/A"/>
    <x v="1"/>
  </r>
  <r>
    <x v="4"/>
    <x v="2"/>
    <n v="100"/>
    <x v="1"/>
    <x v="57"/>
    <n v="1"/>
    <n v="1.3931009999999999"/>
    <n v="6.4772999999999997E-2"/>
    <n v="3.220869"/>
    <n v="5.6506000000000001E-2"/>
    <s v="7"/>
    <s v="scale_mpi_epyc_job_12139.out "/>
    <s v="scale_mpi_epyc_epyc007_2023-06-13_06-07-02.csv "/>
    <s v="e3 100 100 100000 1 58"/>
    <e v="#N/A"/>
    <e v="#N/A"/>
    <e v="#N/A"/>
    <e v="#N/A"/>
    <x v="1"/>
  </r>
  <r>
    <x v="4"/>
    <x v="2"/>
    <n v="100"/>
    <x v="1"/>
    <x v="58"/>
    <n v="1"/>
    <n v="1.3939379999999999"/>
    <n v="8.2169000000000006E-2"/>
    <n v="4.001843"/>
    <n v="6.8997000000000003E-2"/>
    <s v="7"/>
    <s v="scale_mpi_epyc_job_12139.out "/>
    <s v="scale_mpi_epyc_epyc007_2023-06-13_06-07-02.csv "/>
    <s v="e3 100 100 100000 1 59"/>
    <e v="#N/A"/>
    <e v="#N/A"/>
    <e v="#N/A"/>
    <e v="#N/A"/>
    <x v="1"/>
  </r>
  <r>
    <x v="4"/>
    <x v="2"/>
    <n v="100"/>
    <x v="1"/>
    <x v="59"/>
    <n v="1"/>
    <n v="1.480712"/>
    <n v="0.172786"/>
    <n v="3.3306480000000001"/>
    <n v="5.6452000000000002E-2"/>
    <s v="7"/>
    <s v="scale_mpi_epyc_job_12139.out "/>
    <s v="scale_mpi_epyc_epyc007_2023-06-13_06-07-02.csv "/>
    <s v="e3 100 100 100000 1 60"/>
    <e v="#N/A"/>
    <e v="#N/A"/>
    <e v="#N/A"/>
    <e v="#N/A"/>
    <x v="1"/>
  </r>
  <r>
    <x v="4"/>
    <x v="2"/>
    <n v="100"/>
    <x v="1"/>
    <x v="60"/>
    <n v="1"/>
    <n v="1.390449"/>
    <n v="6.8968000000000002E-2"/>
    <n v="3.7845469999999999"/>
    <n v="6.3075999999999993E-2"/>
    <s v="7"/>
    <s v="scale_mpi_epyc_job_12139.out "/>
    <s v="scale_mpi_epyc_epyc007_2023-06-13_06-07-02.csv "/>
    <s v="e3 100 100 100000 1 61"/>
    <e v="#N/A"/>
    <e v="#N/A"/>
    <e v="#N/A"/>
    <e v="#N/A"/>
    <x v="1"/>
  </r>
  <r>
    <x v="4"/>
    <x v="2"/>
    <n v="100"/>
    <x v="1"/>
    <x v="61"/>
    <n v="1"/>
    <n v="1.430499"/>
    <n v="6.6062999999999997E-2"/>
    <n v="3.3991120000000001"/>
    <n v="5.5723000000000002E-2"/>
    <s v="7"/>
    <s v="scale_mpi_epyc_job_12139.out "/>
    <s v="scale_mpi_epyc_epyc007_2023-06-13_06-07-02.csv "/>
    <s v="e3 100 100 100000 1 62"/>
    <e v="#N/A"/>
    <e v="#N/A"/>
    <e v="#N/A"/>
    <e v="#N/A"/>
    <x v="1"/>
  </r>
  <r>
    <x v="4"/>
    <x v="2"/>
    <n v="100"/>
    <x v="1"/>
    <x v="62"/>
    <n v="1"/>
    <n v="1.316641"/>
    <n v="7.6742000000000005E-2"/>
    <n v="4.1168870000000002"/>
    <n v="6.6401000000000002E-2"/>
    <s v="7"/>
    <s v="scale_mpi_epyc_job_12139.out "/>
    <s v="scale_mpi_epyc_epyc007_2023-06-13_06-07-02.csv "/>
    <s v="e3 100 100 100000 1 63"/>
    <e v="#N/A"/>
    <e v="#N/A"/>
    <e v="#N/A"/>
    <e v="#N/A"/>
    <x v="1"/>
  </r>
  <r>
    <x v="4"/>
    <x v="2"/>
    <n v="100"/>
    <x v="1"/>
    <x v="63"/>
    <n v="1"/>
    <n v="1.4232089999999999"/>
    <n v="8.0508999999999997E-2"/>
    <n v="4.5932539999999999"/>
    <n v="7.2909000000000002E-2"/>
    <s v="7"/>
    <s v="scale_mpi_epyc_job_12139.out "/>
    <s v="scale_mpi_epyc_epyc007_2023-06-13_06-07-02.csv "/>
    <s v="e3 100 100 100000 1 64"/>
    <e v="#N/A"/>
    <e v="#N/A"/>
    <e v="#N/A"/>
    <e v="#N/A"/>
    <x v="1"/>
  </r>
  <r>
    <x v="4"/>
    <x v="0"/>
    <n v="100"/>
    <x v="1"/>
    <x v="0"/>
    <n v="1"/>
    <n v="257.44103000000001"/>
    <n v="0.21454599999999999"/>
    <n v="0"/>
    <n v="0"/>
    <s v="7"/>
    <s v="scale_mpi_epyc_job_12139.out "/>
    <s v="scale_mpi_epyc_epyc007_2023-06-13_06-07-02.csv "/>
    <s v="e3 10000 100 100000 1 1"/>
    <n v="0"/>
    <n v="0"/>
    <n v="0"/>
    <n v="0"/>
    <x v="0"/>
  </r>
  <r>
    <x v="4"/>
    <x v="0"/>
    <n v="100"/>
    <x v="1"/>
    <x v="1"/>
    <n v="1"/>
    <n v="127.862167"/>
    <n v="0.24618499999999999"/>
    <n v="0.141405"/>
    <n v="0.141405"/>
    <s v="7"/>
    <s v="scale_mpi_epyc_job_12139.out "/>
    <s v="scale_mpi_epyc_epyc007_2023-06-13_06-07-02.csv "/>
    <s v="e3 10000 100 100000 1 2"/>
    <n v="0"/>
    <n v="0"/>
    <n v="0"/>
    <n v="0"/>
    <x v="0"/>
  </r>
  <r>
    <x v="4"/>
    <x v="0"/>
    <n v="100"/>
    <x v="1"/>
    <x v="2"/>
    <n v="1"/>
    <n v="84.869823999999994"/>
    <n v="0.22858600000000001"/>
    <n v="0.24285999999999999"/>
    <n v="0.12143"/>
    <s v="7"/>
    <s v="scale_mpi_epyc_job_12139.out "/>
    <s v="scale_mpi_epyc_epyc007_2023-06-13_06-07-02.csv "/>
    <s v="e3 10000 100 100000 1 3"/>
    <n v="0"/>
    <n v="0"/>
    <n v="0"/>
    <n v="0"/>
    <x v="0"/>
  </r>
  <r>
    <x v="4"/>
    <x v="0"/>
    <n v="100"/>
    <x v="1"/>
    <x v="3"/>
    <n v="1"/>
    <n v="63.838678000000002"/>
    <n v="0.19509000000000001"/>
    <n v="0.26382499999999998"/>
    <n v="8.7942000000000006E-2"/>
    <s v="7"/>
    <s v="scale_mpi_epyc_job_12139.out "/>
    <s v="scale_mpi_epyc_epyc007_2023-06-13_06-07-02.csv "/>
    <s v="e3 10000 100 100000 1 4"/>
    <n v="0"/>
    <n v="0"/>
    <n v="0"/>
    <n v="0"/>
    <x v="0"/>
  </r>
  <r>
    <x v="4"/>
    <x v="0"/>
    <n v="100"/>
    <x v="1"/>
    <x v="4"/>
    <n v="1"/>
    <n v="51.337603999999999"/>
    <n v="0.30031200000000002"/>
    <n v="0.57073300000000005"/>
    <n v="0.142683"/>
    <s v="7"/>
    <s v="scale_mpi_epyc_job_12139.out "/>
    <s v="scale_mpi_epyc_epyc007_2023-06-13_06-07-02.csv "/>
    <s v="e3 10000 100 100000 1 5"/>
    <n v="0"/>
    <n v="0"/>
    <n v="0"/>
    <n v="0"/>
    <x v="0"/>
  </r>
  <r>
    <x v="4"/>
    <x v="0"/>
    <n v="100"/>
    <x v="1"/>
    <x v="5"/>
    <n v="1"/>
    <n v="43.070864"/>
    <n v="0.48754500000000001"/>
    <n v="1.0177780000000001"/>
    <n v="0.20355599999999999"/>
    <s v="7"/>
    <s v="scale_mpi_epyc_job_12139.out "/>
    <s v="scale_mpi_epyc_epyc007_2023-06-13_06-07-02.csv "/>
    <s v="e3 10000 100 100000 1 6"/>
    <n v="0"/>
    <n v="0"/>
    <n v="0"/>
    <n v="0"/>
    <x v="0"/>
  </r>
  <r>
    <x v="4"/>
    <x v="0"/>
    <n v="100"/>
    <x v="1"/>
    <x v="6"/>
    <n v="1"/>
    <n v="36.851891999999999"/>
    <n v="0.29309000000000002"/>
    <n v="1.1131340000000001"/>
    <n v="0.18552199999999999"/>
    <s v="7"/>
    <s v="scale_mpi_epyc_job_12139.out "/>
    <s v="scale_mpi_epyc_epyc007_2023-06-13_06-07-02.csv "/>
    <s v="e3 10000 100 100000 1 7"/>
    <n v="0"/>
    <n v="0"/>
    <n v="0"/>
    <n v="0"/>
    <x v="0"/>
  </r>
  <r>
    <x v="4"/>
    <x v="0"/>
    <n v="100"/>
    <x v="1"/>
    <x v="7"/>
    <n v="1"/>
    <n v="32.714267"/>
    <n v="0.389733"/>
    <n v="1.0380149999999999"/>
    <n v="0.148288"/>
    <s v="7"/>
    <s v="scale_mpi_epyc_job_12139.out "/>
    <s v="scale_mpi_epyc_epyc007_2023-06-13_06-07-02.csv "/>
    <s v="e3 10000 100 100000 1 8"/>
    <n v="0"/>
    <n v="0"/>
    <n v="0"/>
    <n v="0"/>
    <x v="0"/>
  </r>
  <r>
    <x v="4"/>
    <x v="0"/>
    <n v="100"/>
    <x v="1"/>
    <x v="8"/>
    <n v="1"/>
    <n v="28.692473"/>
    <n v="0.130688"/>
    <n v="0.26330399999999998"/>
    <n v="3.2912999999999998E-2"/>
    <s v="7"/>
    <s v="scale_mpi_epyc_job_12139.out "/>
    <s v="scale_mpi_epyc_epyc007_2023-06-13_06-07-02.csv "/>
    <s v="e3 10000 100 100000 1 9"/>
    <n v="0"/>
    <n v="0"/>
    <n v="0"/>
    <n v="0"/>
    <x v="0"/>
  </r>
  <r>
    <x v="4"/>
    <x v="0"/>
    <n v="100"/>
    <x v="1"/>
    <x v="9"/>
    <n v="1"/>
    <n v="25.924358000000002"/>
    <n v="0.16855200000000001"/>
    <n v="0.65778300000000001"/>
    <n v="7.3086999999999999E-2"/>
    <s v="7"/>
    <s v="scale_mpi_epyc_job_12139.out "/>
    <s v="scale_mpi_epyc_epyc007_2023-06-13_06-07-02.csv "/>
    <s v="e3 10000 100 100000 1 10"/>
    <n v="0"/>
    <n v="0"/>
    <n v="0"/>
    <n v="0"/>
    <x v="0"/>
  </r>
  <r>
    <x v="4"/>
    <x v="0"/>
    <n v="100"/>
    <x v="1"/>
    <x v="10"/>
    <n v="1"/>
    <n v="23.607334000000002"/>
    <n v="0.12764800000000001"/>
    <n v="0.35536299999999998"/>
    <n v="3.5535999999999998E-2"/>
    <s v="7"/>
    <s v="scale_mpi_epyc_job_12139.out "/>
    <s v="scale_mpi_epyc_epyc007_2023-06-13_06-07-02.csv "/>
    <s v="e3 10000 100 100000 1 11"/>
    <n v="0"/>
    <n v="0"/>
    <n v="0"/>
    <n v="0"/>
    <x v="0"/>
  </r>
  <r>
    <x v="4"/>
    <x v="0"/>
    <n v="100"/>
    <x v="1"/>
    <x v="11"/>
    <n v="1"/>
    <n v="21.845103000000002"/>
    <n v="0.17380499999999999"/>
    <n v="0.94620700000000002"/>
    <n v="8.6018999999999998E-2"/>
    <s v="7"/>
    <s v="scale_mpi_epyc_job_12139.out "/>
    <s v="scale_mpi_epyc_epyc007_2023-06-13_06-07-02.csv "/>
    <s v="e3 10000 100 100000 1 12"/>
    <n v="0"/>
    <n v="0"/>
    <n v="0"/>
    <n v="0"/>
    <x v="0"/>
  </r>
  <r>
    <x v="4"/>
    <x v="0"/>
    <n v="100"/>
    <x v="1"/>
    <x v="12"/>
    <n v="1"/>
    <n v="20.122184000000001"/>
    <n v="0.14263300000000001"/>
    <n v="0.43560100000000002"/>
    <n v="3.6299999999999999E-2"/>
    <s v="7"/>
    <s v="scale_mpi_epyc_job_12139.out "/>
    <s v="scale_mpi_epyc_epyc007_2023-06-13_06-07-02.csv "/>
    <s v="e3 10000 100 100000 1 13"/>
    <n v="0"/>
    <n v="0"/>
    <n v="0"/>
    <n v="0"/>
    <x v="0"/>
  </r>
  <r>
    <x v="4"/>
    <x v="0"/>
    <n v="100"/>
    <x v="1"/>
    <x v="13"/>
    <n v="1"/>
    <n v="18.776999"/>
    <n v="0.14252400000000001"/>
    <n v="0.61814499999999994"/>
    <n v="4.7550000000000002E-2"/>
    <s v="7"/>
    <s v="scale_mpi_epyc_job_12139.out "/>
    <s v="scale_mpi_epyc_epyc007_2023-06-13_06-07-02.csv "/>
    <s v="e3 10000 100 100000 1 14"/>
    <n v="0"/>
    <n v="0"/>
    <n v="0"/>
    <n v="0"/>
    <x v="0"/>
  </r>
  <r>
    <x v="4"/>
    <x v="0"/>
    <n v="100"/>
    <x v="1"/>
    <x v="14"/>
    <n v="1"/>
    <n v="17.618274"/>
    <n v="0.14798900000000001"/>
    <n v="0.50458599999999998"/>
    <n v="3.6041999999999998E-2"/>
    <s v="7"/>
    <s v="scale_mpi_epyc_job_12139.out "/>
    <s v="scale_mpi_epyc_epyc007_2023-06-13_06-07-02.csv "/>
    <s v="e3 10000 100 100000 1 15"/>
    <n v="0"/>
    <n v="0"/>
    <n v="0"/>
    <n v="0"/>
    <x v="0"/>
  </r>
  <r>
    <x v="4"/>
    <x v="0"/>
    <n v="100"/>
    <x v="1"/>
    <x v="15"/>
    <n v="1"/>
    <n v="16.787555999999999"/>
    <n v="0.15733800000000001"/>
    <n v="0.81018400000000002"/>
    <n v="5.4011999999999998E-2"/>
    <s v="7"/>
    <s v="scale_mpi_epyc_job_12139.out "/>
    <s v="scale_mpi_epyc_epyc007_2023-06-13_06-07-02.csv "/>
    <s v="e3 10000 100 100000 1 16"/>
    <n v="0"/>
    <n v="0"/>
    <n v="0"/>
    <n v="0"/>
    <x v="0"/>
  </r>
  <r>
    <x v="4"/>
    <x v="0"/>
    <n v="100"/>
    <x v="1"/>
    <x v="16"/>
    <n v="1"/>
    <n v="15.781617000000001"/>
    <n v="0.18407100000000001"/>
    <n v="1.4400059999999999"/>
    <n v="0.09"/>
    <s v="7"/>
    <s v="scale_mpi_epyc_job_12139.out "/>
    <s v="scale_mpi_epyc_epyc007_2023-06-13_06-07-02.csv "/>
    <s v="e3 10000 100 100000 1 17"/>
    <n v="0"/>
    <n v="0"/>
    <n v="0"/>
    <n v="0"/>
    <x v="0"/>
  </r>
  <r>
    <x v="4"/>
    <x v="0"/>
    <n v="100"/>
    <x v="1"/>
    <x v="17"/>
    <n v="1"/>
    <n v="15.108508"/>
    <n v="0.153672"/>
    <n v="0.88824999999999998"/>
    <n v="5.2249999999999998E-2"/>
    <s v="7"/>
    <s v="scale_mpi_epyc_job_12139.out "/>
    <s v="scale_mpi_epyc_epyc007_2023-06-13_06-07-02.csv "/>
    <s v="e3 10000 100 100000 1 18"/>
    <n v="0"/>
    <n v="0"/>
    <n v="0"/>
    <n v="0"/>
    <x v="0"/>
  </r>
  <r>
    <x v="4"/>
    <x v="0"/>
    <n v="100"/>
    <x v="1"/>
    <x v="18"/>
    <n v="1"/>
    <n v="14.49686"/>
    <n v="0.45210400000000001"/>
    <n v="3.3415590000000002"/>
    <n v="0.185642"/>
    <s v="7"/>
    <s v="scale_mpi_epyc_job_12139.out "/>
    <s v="scale_mpi_epyc_epyc007_2023-06-13_06-07-02.csv "/>
    <s v="e3 10000 100 100000 1 19"/>
    <n v="0"/>
    <n v="0"/>
    <n v="0"/>
    <n v="0"/>
    <x v="0"/>
  </r>
  <r>
    <x v="4"/>
    <x v="0"/>
    <n v="100"/>
    <x v="1"/>
    <x v="19"/>
    <n v="1"/>
    <n v="13.577423"/>
    <n v="0.154831"/>
    <n v="1.0553410000000001"/>
    <n v="5.5544000000000003E-2"/>
    <s v="7"/>
    <s v="scale_mpi_epyc_job_12139.out "/>
    <s v="scale_mpi_epyc_epyc007_2023-06-13_06-07-02.csv "/>
    <s v="e3 10000 100 100000 1 20"/>
    <n v="0"/>
    <n v="0"/>
    <n v="0"/>
    <n v="0"/>
    <x v="0"/>
  </r>
  <r>
    <x v="4"/>
    <x v="0"/>
    <n v="100"/>
    <x v="1"/>
    <x v="20"/>
    <n v="1"/>
    <n v="13.049817000000001"/>
    <n v="0.184118"/>
    <n v="1.484038"/>
    <n v="7.4202000000000004E-2"/>
    <s v="7"/>
    <s v="scale_mpi_epyc_job_12139.out "/>
    <s v="scale_mpi_epyc_epyc007_2023-06-13_06-07-02.csv "/>
    <s v="e3 10000 100 100000 1 21"/>
    <n v="0"/>
    <n v="0"/>
    <n v="0"/>
    <n v="0"/>
    <x v="0"/>
  </r>
  <r>
    <x v="4"/>
    <x v="0"/>
    <n v="100"/>
    <x v="1"/>
    <x v="21"/>
    <n v="1"/>
    <n v="12.513814"/>
    <n v="0.19911100000000001"/>
    <n v="2.008559"/>
    <n v="9.5645999999999995E-2"/>
    <s v="7"/>
    <s v="scale_mpi_epyc_job_12139.out "/>
    <s v="scale_mpi_epyc_epyc007_2023-06-13_06-07-02.csv "/>
    <s v="e3 10000 100 100000 1 22"/>
    <n v="0"/>
    <n v="0"/>
    <n v="0"/>
    <n v="0"/>
    <x v="0"/>
  </r>
  <r>
    <x v="4"/>
    <x v="0"/>
    <n v="100"/>
    <x v="1"/>
    <x v="22"/>
    <n v="1"/>
    <n v="11.956794"/>
    <n v="0.13770199999999999"/>
    <n v="0.92739099999999997"/>
    <n v="4.2153999999999997E-2"/>
    <s v="7"/>
    <s v="scale_mpi_epyc_job_12139.out "/>
    <s v="scale_mpi_epyc_epyc007_2023-06-13_06-07-02.csv "/>
    <s v="e3 10000 100 100000 1 23"/>
    <n v="0"/>
    <n v="0"/>
    <n v="0"/>
    <n v="0"/>
    <x v="0"/>
  </r>
  <r>
    <x v="4"/>
    <x v="0"/>
    <n v="100"/>
    <x v="1"/>
    <x v="23"/>
    <n v="1"/>
    <n v="11.673856000000001"/>
    <n v="0.14449300000000001"/>
    <n v="1.0277609999999999"/>
    <n v="4.4685000000000002E-2"/>
    <s v="7"/>
    <s v="scale_mpi_epyc_job_12139.out "/>
    <s v="scale_mpi_epyc_epyc007_2023-06-13_06-07-02.csv "/>
    <s v="e3 10000 100 100000 1 24"/>
    <n v="0"/>
    <n v="0"/>
    <n v="0"/>
    <n v="0"/>
    <x v="0"/>
  </r>
  <r>
    <x v="4"/>
    <x v="0"/>
    <n v="100"/>
    <x v="1"/>
    <x v="24"/>
    <n v="1"/>
    <n v="11.353961"/>
    <n v="0.19635"/>
    <n v="0.91503999999999996"/>
    <n v="3.8127000000000001E-2"/>
    <s v="7"/>
    <s v="scale_mpi_epyc_job_12139.out "/>
    <s v="scale_mpi_epyc_epyc007_2023-06-13_06-07-02.csv "/>
    <s v="e3 10000 100 100000 1 25"/>
    <n v="0"/>
    <n v="0"/>
    <n v="0"/>
    <n v="0"/>
    <x v="0"/>
  </r>
  <r>
    <x v="4"/>
    <x v="0"/>
    <n v="100"/>
    <x v="1"/>
    <x v="25"/>
    <n v="1"/>
    <n v="10.931011"/>
    <n v="0.15823899999999999"/>
    <n v="0.958426"/>
    <n v="3.8337000000000003E-2"/>
    <s v="7"/>
    <s v="scale_mpi_epyc_job_12139.out "/>
    <s v="scale_mpi_epyc_epyc007_2023-06-13_06-07-02.csv "/>
    <s v="e3 10000 100 100000 1 26"/>
    <n v="0"/>
    <n v="0"/>
    <n v="0"/>
    <n v="0"/>
    <x v="0"/>
  </r>
  <r>
    <x v="4"/>
    <x v="0"/>
    <n v="100"/>
    <x v="1"/>
    <x v="26"/>
    <n v="1"/>
    <n v="10.529996000000001"/>
    <n v="0.14924799999999999"/>
    <n v="0.89851099999999995"/>
    <n v="3.4557999999999998E-2"/>
    <s v="7"/>
    <s v="scale_mpi_epyc_job_12139.out "/>
    <s v="scale_mpi_epyc_epyc007_2023-06-13_06-07-02.csv "/>
    <s v="e3 10000 100 100000 1 27"/>
    <n v="0"/>
    <n v="0"/>
    <n v="0"/>
    <n v="0"/>
    <x v="0"/>
  </r>
  <r>
    <x v="4"/>
    <x v="0"/>
    <n v="100"/>
    <x v="1"/>
    <x v="27"/>
    <n v="1"/>
    <n v="10.277661999999999"/>
    <n v="0.16184000000000001"/>
    <n v="1.440143"/>
    <n v="5.3338999999999998E-2"/>
    <s v="7"/>
    <s v="scale_mpi_epyc_job_12139.out "/>
    <s v="scale_mpi_epyc_epyc007_2023-06-13_06-07-02.csv "/>
    <s v="e3 10000 100 100000 1 28"/>
    <n v="0"/>
    <n v="0"/>
    <n v="0"/>
    <n v="0"/>
    <x v="0"/>
  </r>
  <r>
    <x v="4"/>
    <x v="0"/>
    <n v="100"/>
    <x v="1"/>
    <x v="28"/>
    <n v="1"/>
    <n v="9.9120939999999997"/>
    <n v="0.15477199999999999"/>
    <n v="1.5923670000000001"/>
    <n v="5.6869999999999997E-2"/>
    <s v="7"/>
    <s v="scale_mpi_epyc_job_12139.out "/>
    <s v="scale_mpi_epyc_epyc007_2023-06-13_06-07-02.csv "/>
    <s v="e3 10000 100 100000 1 29"/>
    <n v="0"/>
    <n v="0"/>
    <n v="0"/>
    <n v="0"/>
    <x v="0"/>
  </r>
  <r>
    <x v="4"/>
    <x v="0"/>
    <n v="100"/>
    <x v="1"/>
    <x v="29"/>
    <n v="1"/>
    <n v="9.6876669999999994"/>
    <n v="0.15012600000000001"/>
    <n v="1.5497529999999999"/>
    <n v="5.3440000000000001E-2"/>
    <s v="7"/>
    <s v="scale_mpi_epyc_job_12139.out "/>
    <s v="scale_mpi_epyc_epyc007_2023-06-13_06-07-02.csv "/>
    <s v="e3 10000 100 100000 1 30"/>
    <n v="0"/>
    <n v="0"/>
    <n v="0"/>
    <n v="0"/>
    <x v="0"/>
  </r>
  <r>
    <x v="4"/>
    <x v="0"/>
    <n v="100"/>
    <x v="1"/>
    <x v="30"/>
    <n v="1"/>
    <n v="9.5379869999999993"/>
    <n v="0.17402400000000001"/>
    <n v="1.3990020000000001"/>
    <n v="4.6633000000000001E-2"/>
    <s v="7"/>
    <s v="scale_mpi_epyc_job_12139.out "/>
    <s v="scale_mpi_epyc_epyc007_2023-06-13_06-07-02.csv "/>
    <s v="e3 10000 100 100000 1 31"/>
    <n v="0"/>
    <n v="0"/>
    <n v="0"/>
    <n v="0"/>
    <x v="0"/>
  </r>
  <r>
    <x v="4"/>
    <x v="0"/>
    <n v="100"/>
    <x v="1"/>
    <x v="31"/>
    <n v="1"/>
    <n v="9.3494740000000007"/>
    <n v="0.25261699999999998"/>
    <n v="1.982909"/>
    <n v="6.3964999999999994E-2"/>
    <s v="7"/>
    <s v="scale_mpi_epyc_job_12139.out "/>
    <s v="scale_mpi_epyc_epyc007_2023-06-13_06-07-02.csv "/>
    <s v="e3 10000 100 100000 1 32"/>
    <n v="0"/>
    <n v="0"/>
    <n v="0"/>
    <n v="0"/>
    <x v="0"/>
  </r>
  <r>
    <x v="4"/>
    <x v="0"/>
    <n v="100"/>
    <x v="1"/>
    <x v="32"/>
    <n v="1"/>
    <n v="9.1245659999999997"/>
    <n v="0.14979600000000001"/>
    <n v="1.753987"/>
    <n v="5.4812E-2"/>
    <s v="7"/>
    <s v="scale_mpi_epyc_job_12139.out "/>
    <s v="scale_mpi_epyc_epyc007_2023-06-13_06-07-02.csv "/>
    <s v="e3 10000 100 100000 1 33"/>
    <n v="0"/>
    <n v="0"/>
    <n v="0"/>
    <n v="0"/>
    <x v="0"/>
  </r>
  <r>
    <x v="4"/>
    <x v="0"/>
    <n v="100"/>
    <x v="1"/>
    <x v="33"/>
    <n v="1"/>
    <n v="8.7794070000000008"/>
    <n v="0.15068400000000001"/>
    <n v="1.7058329999999999"/>
    <n v="5.1692000000000002E-2"/>
    <s v="7"/>
    <s v="scale_mpi_epyc_job_12139.out "/>
    <s v="scale_mpi_epyc_epyc007_2023-06-13_06-07-02.csv "/>
    <s v="e3 10000 100 100000 1 34"/>
    <n v="0"/>
    <n v="0"/>
    <n v="0"/>
    <n v="0"/>
    <x v="0"/>
  </r>
  <r>
    <x v="4"/>
    <x v="0"/>
    <n v="100"/>
    <x v="1"/>
    <x v="34"/>
    <n v="1"/>
    <n v="8.5313490000000005"/>
    <n v="0.144819"/>
    <n v="1.659375"/>
    <n v="4.8805000000000001E-2"/>
    <s v="7"/>
    <s v="scale_mpi_epyc_job_12139.out "/>
    <s v="scale_mpi_epyc_epyc007_2023-06-13_06-07-02.csv "/>
    <s v="e3 10000 100 100000 1 35"/>
    <n v="0"/>
    <n v="0"/>
    <n v="0"/>
    <n v="0"/>
    <x v="0"/>
  </r>
  <r>
    <x v="4"/>
    <x v="0"/>
    <n v="100"/>
    <x v="1"/>
    <x v="35"/>
    <n v="1"/>
    <n v="8.3946719999999999"/>
    <n v="0.14117199999999999"/>
    <n v="2.0234100000000002"/>
    <n v="5.7812000000000002E-2"/>
    <s v="7"/>
    <s v="scale_mpi_epyc_job_12139.out "/>
    <s v="scale_mpi_epyc_epyc007_2023-06-13_06-07-02.csv "/>
    <s v="e3 10000 100 100000 1 36"/>
    <n v="0"/>
    <n v="0"/>
    <n v="0"/>
    <n v="0"/>
    <x v="0"/>
  </r>
  <r>
    <x v="4"/>
    <x v="0"/>
    <n v="100"/>
    <x v="1"/>
    <x v="36"/>
    <n v="1"/>
    <n v="8.1214040000000001"/>
    <n v="0.20543600000000001"/>
    <n v="1.556557"/>
    <n v="4.3237999999999999E-2"/>
    <s v="7"/>
    <s v="scale_mpi_epyc_job_12139.out "/>
    <s v="scale_mpi_epyc_epyc007_2023-06-13_06-07-02.csv "/>
    <s v="e3 10000 100 100000 1 37"/>
    <n v="0"/>
    <n v="0"/>
    <n v="0"/>
    <n v="0"/>
    <x v="0"/>
  </r>
  <r>
    <x v="4"/>
    <x v="0"/>
    <n v="100"/>
    <x v="1"/>
    <x v="37"/>
    <n v="1"/>
    <n v="7.9882980000000003"/>
    <n v="0.166658"/>
    <n v="2.0169839999999999"/>
    <n v="5.4512999999999999E-2"/>
    <s v="7"/>
    <s v="scale_mpi_epyc_job_12139.out "/>
    <s v="scale_mpi_epyc_epyc007_2023-06-13_06-07-02.csv "/>
    <s v="e3 10000 100 100000 1 38"/>
    <n v="0"/>
    <n v="0"/>
    <n v="0"/>
    <n v="0"/>
    <x v="0"/>
  </r>
  <r>
    <x v="4"/>
    <x v="0"/>
    <n v="100"/>
    <x v="1"/>
    <x v="38"/>
    <n v="1"/>
    <n v="7.8370329999999999"/>
    <n v="0.25529200000000002"/>
    <n v="3.8357230000000002"/>
    <n v="0.10094"/>
    <s v="7"/>
    <s v="scale_mpi_epyc_job_12139.out "/>
    <s v="scale_mpi_epyc_epyc007_2023-06-13_06-07-02.csv "/>
    <s v="e3 10000 100 100000 1 39"/>
    <n v="0"/>
    <n v="0"/>
    <n v="0"/>
    <n v="0"/>
    <x v="0"/>
  </r>
  <r>
    <x v="4"/>
    <x v="0"/>
    <n v="100"/>
    <x v="1"/>
    <x v="39"/>
    <n v="1"/>
    <n v="7.5904280000000002"/>
    <n v="0.181453"/>
    <n v="2.9700920000000002"/>
    <n v="7.6156000000000001E-2"/>
    <s v="7"/>
    <s v="scale_mpi_epyc_job_12139.out "/>
    <s v="scale_mpi_epyc_epyc007_2023-06-13_06-07-02.csv "/>
    <s v="e3 10000 100 100000 1 40"/>
    <n v="0"/>
    <n v="0"/>
    <n v="0"/>
    <n v="0"/>
    <x v="0"/>
  </r>
  <r>
    <x v="4"/>
    <x v="0"/>
    <n v="100"/>
    <x v="1"/>
    <x v="40"/>
    <n v="1"/>
    <n v="7.6107899999999997"/>
    <n v="0.18359600000000001"/>
    <n v="3.0840000000000001"/>
    <n v="7.7100000000000002E-2"/>
    <s v="7"/>
    <s v="scale_mpi_epyc_job_12139.out "/>
    <s v="scale_mpi_epyc_epyc007_2023-06-13_06-07-02.csv "/>
    <s v="e3 10000 100 100000 1 41"/>
    <n v="0"/>
    <n v="0"/>
    <n v="0"/>
    <n v="0"/>
    <x v="0"/>
  </r>
  <r>
    <x v="4"/>
    <x v="0"/>
    <n v="100"/>
    <x v="1"/>
    <x v="41"/>
    <n v="1"/>
    <n v="7.3104930000000001"/>
    <n v="0.17358699999999999"/>
    <n v="2.4744700000000002"/>
    <n v="6.0352999999999997E-2"/>
    <s v="7"/>
    <s v="scale_mpi_epyc_job_12139.out "/>
    <s v="scale_mpi_epyc_epyc007_2023-06-13_06-07-02.csv "/>
    <s v="e3 10000 100 100000 1 42"/>
    <n v="0"/>
    <n v="0"/>
    <n v="0"/>
    <n v="0"/>
    <x v="0"/>
  </r>
  <r>
    <x v="4"/>
    <x v="0"/>
    <n v="100"/>
    <x v="1"/>
    <x v="42"/>
    <n v="1"/>
    <n v="7.3357530000000004"/>
    <n v="0.16842799999999999"/>
    <n v="1.950242"/>
    <n v="4.6434000000000003E-2"/>
    <s v="7"/>
    <s v="scale_mpi_epyc_job_12139.out "/>
    <s v="scale_mpi_epyc_epyc007_2023-06-13_06-07-02.csv "/>
    <s v="e3 10000 100 100000 1 43"/>
    <n v="0"/>
    <n v="0"/>
    <n v="0"/>
    <n v="0"/>
    <x v="0"/>
  </r>
  <r>
    <x v="4"/>
    <x v="0"/>
    <n v="100"/>
    <x v="1"/>
    <x v="43"/>
    <n v="1"/>
    <n v="7.2039720000000003"/>
    <n v="0.239898"/>
    <n v="2.2625820000000001"/>
    <n v="5.2617999999999998E-2"/>
    <s v="7"/>
    <s v="scale_mpi_epyc_job_12139.out "/>
    <s v="scale_mpi_epyc_epyc007_2023-06-13_06-07-02.csv "/>
    <s v="e3 10000 100 100000 1 44"/>
    <n v="0"/>
    <n v="0"/>
    <n v="0"/>
    <n v="0"/>
    <x v="0"/>
  </r>
  <r>
    <x v="4"/>
    <x v="0"/>
    <n v="100"/>
    <x v="1"/>
    <x v="44"/>
    <n v="1"/>
    <n v="7.1664649999999996"/>
    <n v="0.20111100000000001"/>
    <n v="3.906428"/>
    <n v="8.8782E-2"/>
    <s v="7"/>
    <s v="scale_mpi_epyc_job_12139.out "/>
    <s v="scale_mpi_epyc_epyc007_2023-06-13_06-07-02.csv "/>
    <s v="e3 10000 100 100000 1 45"/>
    <n v="0"/>
    <n v="0"/>
    <n v="0"/>
    <n v="0"/>
    <x v="0"/>
  </r>
  <r>
    <x v="4"/>
    <x v="0"/>
    <n v="100"/>
    <x v="1"/>
    <x v="45"/>
    <n v="1"/>
    <n v="7.2807890000000004"/>
    <n v="0.227884"/>
    <n v="4.8358910000000002"/>
    <n v="0.107464"/>
    <s v="7"/>
    <s v="scale_mpi_epyc_job_12139.out "/>
    <s v="scale_mpi_epyc_epyc007_2023-06-13_06-07-02.csv "/>
    <s v="e3 10000 100 100000 1 46"/>
    <n v="0"/>
    <n v="0"/>
    <n v="0"/>
    <n v="0"/>
    <x v="0"/>
  </r>
  <r>
    <x v="4"/>
    <x v="0"/>
    <n v="100"/>
    <x v="1"/>
    <x v="46"/>
    <n v="1"/>
    <n v="6.9640370000000003"/>
    <n v="0.16939699999999999"/>
    <n v="3.189171"/>
    <n v="6.9330000000000003E-2"/>
    <s v="7"/>
    <s v="scale_mpi_epyc_job_12139.out "/>
    <s v="scale_mpi_epyc_epyc007_2023-06-13_06-07-02.csv "/>
    <s v="e3 10000 100 100000 1 47"/>
    <n v="0"/>
    <n v="0"/>
    <n v="0"/>
    <n v="0"/>
    <x v="0"/>
  </r>
  <r>
    <x v="4"/>
    <x v="0"/>
    <n v="100"/>
    <x v="1"/>
    <x v="47"/>
    <n v="1"/>
    <n v="6.9617620000000002"/>
    <n v="0.27515400000000001"/>
    <n v="6.1238530000000004"/>
    <n v="0.13029499999999999"/>
    <s v="7"/>
    <s v="scale_mpi_epyc_job_12139.out "/>
    <s v="scale_mpi_epyc_epyc007_2023-06-13_06-07-02.csv "/>
    <s v="e3 10000 100 100000 1 48"/>
    <n v="0"/>
    <n v="0"/>
    <n v="0"/>
    <n v="0"/>
    <x v="0"/>
  </r>
  <r>
    <x v="4"/>
    <x v="0"/>
    <n v="100"/>
    <x v="1"/>
    <x v="48"/>
    <n v="1"/>
    <n v="6.7526970000000004"/>
    <n v="0.18245500000000001"/>
    <n v="2.6089959999999999"/>
    <n v="5.4354E-2"/>
    <s v="7"/>
    <s v="scale_mpi_epyc_job_12139.out "/>
    <s v="scale_mpi_epyc_epyc007_2023-06-13_06-07-02.csv "/>
    <s v="e3 10000 100 100000 1 49"/>
    <n v="0"/>
    <n v="0"/>
    <n v="0"/>
    <n v="0"/>
    <x v="0"/>
  </r>
  <r>
    <x v="4"/>
    <x v="0"/>
    <n v="100"/>
    <x v="1"/>
    <x v="49"/>
    <n v="1"/>
    <n v="6.7994789999999998"/>
    <n v="0.24803700000000001"/>
    <n v="2.831671"/>
    <n v="5.7789E-2"/>
    <s v="7"/>
    <s v="scale_mpi_epyc_job_12139.out "/>
    <s v="scale_mpi_epyc_epyc007_2023-06-13_06-07-02.csv "/>
    <s v="e3 10000 100 100000 1 50"/>
    <n v="0"/>
    <n v="0"/>
    <n v="0"/>
    <n v="0"/>
    <x v="0"/>
  </r>
  <r>
    <x v="4"/>
    <x v="0"/>
    <n v="100"/>
    <x v="1"/>
    <x v="50"/>
    <n v="1"/>
    <n v="6.6361499999999998"/>
    <n v="0.17968000000000001"/>
    <n v="2.7682389999999999"/>
    <n v="5.5364999999999998E-2"/>
    <s v="7"/>
    <s v="scale_mpi_epyc_job_12139.out "/>
    <s v="scale_mpi_epyc_epyc007_2023-06-13_06-07-02.csv "/>
    <s v="e3 10000 100 100000 1 51"/>
    <n v="0"/>
    <n v="0"/>
    <n v="0"/>
    <n v="0"/>
    <x v="0"/>
  </r>
  <r>
    <x v="4"/>
    <x v="0"/>
    <n v="100"/>
    <x v="1"/>
    <x v="51"/>
    <n v="1"/>
    <n v="6.8648280000000002"/>
    <n v="0.21853700000000001"/>
    <n v="3.5850420000000001"/>
    <n v="7.0294999999999996E-2"/>
    <s v="7"/>
    <s v="scale_mpi_epyc_job_12139.out "/>
    <s v="scale_mpi_epyc_epyc007_2023-06-13_06-07-02.csv "/>
    <s v="e3 10000 100 100000 1 52"/>
    <n v="0"/>
    <n v="0"/>
    <n v="0"/>
    <n v="0"/>
    <x v="0"/>
  </r>
  <r>
    <x v="4"/>
    <x v="0"/>
    <n v="100"/>
    <x v="1"/>
    <x v="52"/>
    <n v="1"/>
    <n v="6.7068149999999997"/>
    <n v="0.285715"/>
    <n v="8.0308419999999998"/>
    <n v="0.15443899999999999"/>
    <s v="7"/>
    <s v="scale_mpi_epyc_job_12139.out "/>
    <s v="scale_mpi_epyc_epyc007_2023-06-13_06-07-02.csv "/>
    <s v="e3 10000 100 100000 1 53"/>
    <n v="0"/>
    <n v="0"/>
    <n v="0"/>
    <n v="0"/>
    <x v="0"/>
  </r>
  <r>
    <x v="4"/>
    <x v="0"/>
    <n v="100"/>
    <x v="1"/>
    <x v="53"/>
    <n v="1"/>
    <n v="6.6902429999999997"/>
    <n v="0.19196099999999999"/>
    <n v="3.2798690000000001"/>
    <n v="6.1884000000000002E-2"/>
    <s v="7"/>
    <s v="scale_mpi_epyc_job_12139.out "/>
    <s v="scale_mpi_epyc_epyc007_2023-06-13_06-07-02.csv "/>
    <s v="e3 10000 100 100000 1 54"/>
    <n v="0"/>
    <n v="0"/>
    <n v="0"/>
    <n v="0"/>
    <x v="0"/>
  </r>
  <r>
    <x v="4"/>
    <x v="0"/>
    <n v="100"/>
    <x v="1"/>
    <x v="54"/>
    <n v="1"/>
    <n v="6.8309639999999998"/>
    <n v="0.26667200000000002"/>
    <n v="3.1621990000000002"/>
    <n v="5.8559E-2"/>
    <s v="7"/>
    <s v="scale_mpi_epyc_job_12139.out "/>
    <s v="scale_mpi_epyc_epyc007_2023-06-13_06-07-02.csv "/>
    <s v="e3 10000 100 100000 1 55"/>
    <n v="0"/>
    <n v="0"/>
    <n v="0"/>
    <n v="0"/>
    <x v="0"/>
  </r>
  <r>
    <x v="4"/>
    <x v="0"/>
    <n v="100"/>
    <x v="1"/>
    <x v="55"/>
    <n v="1"/>
    <n v="6.7174740000000002"/>
    <n v="0.22633"/>
    <n v="3.622134"/>
    <n v="6.5856999999999999E-2"/>
    <s v="7"/>
    <s v="scale_mpi_epyc_job_12139.out "/>
    <s v="scale_mpi_epyc_epyc007_2023-06-13_06-07-02.csv "/>
    <s v="e3 10000 100 100000 1 56"/>
    <n v="0"/>
    <n v="0"/>
    <n v="0"/>
    <n v="0"/>
    <x v="0"/>
  </r>
  <r>
    <x v="4"/>
    <x v="0"/>
    <n v="100"/>
    <x v="1"/>
    <x v="56"/>
    <n v="1"/>
    <n v="6.6620140000000001"/>
    <n v="0.202289"/>
    <n v="4.5713419999999996"/>
    <n v="8.1630999999999995E-2"/>
    <s v="7"/>
    <s v="scale_mpi_epyc_job_12139.out "/>
    <s v="scale_mpi_epyc_epyc007_2023-06-13_06-07-02.csv "/>
    <s v="e3 10000 100 100000 1 57"/>
    <n v="0"/>
    <n v="0"/>
    <n v="0"/>
    <n v="0"/>
    <x v="0"/>
  </r>
  <r>
    <x v="4"/>
    <x v="0"/>
    <n v="100"/>
    <x v="1"/>
    <x v="57"/>
    <n v="1"/>
    <n v="6.0646959999999996"/>
    <n v="0.22064700000000001"/>
    <n v="3.4146380000000001"/>
    <n v="5.9906000000000001E-2"/>
    <s v="7"/>
    <s v="scale_mpi_epyc_job_12139.out "/>
    <s v="scale_mpi_epyc_epyc007_2023-06-13_06-07-02.csv "/>
    <s v="e3 10000 100 100000 1 58"/>
    <n v="0"/>
    <n v="0"/>
    <n v="0"/>
    <n v="0"/>
    <x v="0"/>
  </r>
  <r>
    <x v="4"/>
    <x v="0"/>
    <n v="100"/>
    <x v="1"/>
    <x v="58"/>
    <n v="1"/>
    <n v="6.0049630000000001"/>
    <n v="0.18586900000000001"/>
    <n v="3.4180899999999999"/>
    <n v="5.8932999999999999E-2"/>
    <s v="7"/>
    <s v="scale_mpi_epyc_job_12139.out "/>
    <s v="scale_mpi_epyc_epyc007_2023-06-13_06-07-02.csv "/>
    <s v="e3 10000 100 100000 1 59"/>
    <n v="0"/>
    <n v="0"/>
    <n v="0"/>
    <n v="0"/>
    <x v="0"/>
  </r>
  <r>
    <x v="4"/>
    <x v="0"/>
    <n v="100"/>
    <x v="1"/>
    <x v="59"/>
    <n v="1"/>
    <n v="5.8588789999999999"/>
    <n v="0.16292400000000001"/>
    <n v="3.5656029999999999"/>
    <n v="6.0434000000000002E-2"/>
    <s v="7"/>
    <s v="scale_mpi_epyc_job_12139.out "/>
    <s v="scale_mpi_epyc_epyc007_2023-06-13_06-07-02.csv "/>
    <s v="e3 10000 100 100000 1 60"/>
    <n v="0"/>
    <n v="0"/>
    <n v="0"/>
    <n v="0"/>
    <x v="0"/>
  </r>
  <r>
    <x v="4"/>
    <x v="0"/>
    <n v="100"/>
    <x v="1"/>
    <x v="60"/>
    <n v="1"/>
    <n v="6.1343909999999999"/>
    <n v="0.52180700000000002"/>
    <n v="6.7053130000000003"/>
    <n v="0.11175499999999999"/>
    <s v="7"/>
    <s v="scale_mpi_epyc_job_12139.out "/>
    <s v="scale_mpi_epyc_epyc007_2023-06-13_06-07-02.csv "/>
    <s v="e3 10000 100 100000 1 61"/>
    <n v="0"/>
    <n v="0"/>
    <n v="0"/>
    <n v="0"/>
    <x v="0"/>
  </r>
  <r>
    <x v="4"/>
    <x v="0"/>
    <n v="100"/>
    <x v="1"/>
    <x v="61"/>
    <n v="1"/>
    <n v="6.1383770000000002"/>
    <n v="0.24684500000000001"/>
    <n v="3.7280069999999998"/>
    <n v="6.1115000000000003E-2"/>
    <s v="7"/>
    <s v="scale_mpi_epyc_job_12139.out "/>
    <s v="scale_mpi_epyc_epyc007_2023-06-13_06-07-02.csv "/>
    <s v="e3 10000 100 100000 1 62"/>
    <n v="0"/>
    <n v="0"/>
    <n v="0"/>
    <n v="0"/>
    <x v="0"/>
  </r>
  <r>
    <x v="4"/>
    <x v="0"/>
    <n v="100"/>
    <x v="1"/>
    <x v="62"/>
    <n v="1"/>
    <n v="5.9939239999999998"/>
    <n v="0.191498"/>
    <n v="4.0962769999999997"/>
    <n v="6.6069000000000003E-2"/>
    <s v="7"/>
    <s v="scale_mpi_epyc_job_12139.out "/>
    <s v="scale_mpi_epyc_epyc007_2023-06-13_06-07-02.csv "/>
    <s v="e3 10000 100 100000 1 63"/>
    <n v="0"/>
    <n v="0"/>
    <n v="0"/>
    <n v="0"/>
    <x v="0"/>
  </r>
  <r>
    <x v="4"/>
    <x v="0"/>
    <n v="100"/>
    <x v="1"/>
    <x v="63"/>
    <n v="1"/>
    <n v="6.1147689999999999"/>
    <n v="0.31745499999999999"/>
    <n v="8.2112110000000005"/>
    <n v="0.13033700000000001"/>
    <s v="7"/>
    <s v="scale_mpi_epyc_job_12139.out "/>
    <s v="scale_mpi_epyc_epyc007_2023-06-13_06-07-02.csv "/>
    <s v="e3 10000 100 100000 1 64"/>
    <n v="0"/>
    <n v="0"/>
    <n v="0"/>
    <n v="0"/>
    <x v="0"/>
  </r>
  <r>
    <x v="4"/>
    <x v="1"/>
    <n v="100"/>
    <x v="1"/>
    <x v="0"/>
    <n v="1"/>
    <n v="3.4777360000000002"/>
    <n v="2.9228000000000001E-2"/>
    <n v="0"/>
    <n v="0"/>
    <s v="7"/>
    <s v="scale_mpi_epyc_job_12139.out "/>
    <s v="scale_mpi_epyc_epyc007_2023-06-13_06-07-02.csv "/>
    <s v="e3 1000 100 100000 1 1"/>
    <e v="#N/A"/>
    <e v="#N/A"/>
    <e v="#N/A"/>
    <e v="#N/A"/>
    <x v="1"/>
  </r>
  <r>
    <x v="4"/>
    <x v="1"/>
    <n v="100"/>
    <x v="1"/>
    <x v="1"/>
    <n v="1"/>
    <n v="2.266988"/>
    <n v="2.2529E-2"/>
    <n v="1.0024999999999999E-2"/>
    <n v="1.0024999999999999E-2"/>
    <s v="7"/>
    <s v="scale_mpi_epyc_job_12139.out "/>
    <s v="scale_mpi_epyc_epyc007_2023-06-13_06-07-02.csv "/>
    <s v="e3 1000 100 100000 1 2"/>
    <e v="#N/A"/>
    <e v="#N/A"/>
    <e v="#N/A"/>
    <e v="#N/A"/>
    <x v="1"/>
  </r>
  <r>
    <x v="4"/>
    <x v="1"/>
    <n v="100"/>
    <x v="1"/>
    <x v="2"/>
    <n v="1"/>
    <n v="1.8587959999999999"/>
    <n v="9.5069999999999998E-3"/>
    <n v="1.3273999999999999E-2"/>
    <n v="6.6369999999999997E-3"/>
    <s v="7"/>
    <s v="scale_mpi_epyc_job_12139.out "/>
    <s v="scale_mpi_epyc_epyc007_2023-06-13_06-07-02.csv "/>
    <s v="e3 1000 100 100000 1 3"/>
    <e v="#N/A"/>
    <e v="#N/A"/>
    <e v="#N/A"/>
    <e v="#N/A"/>
    <x v="1"/>
  </r>
  <r>
    <x v="4"/>
    <x v="1"/>
    <n v="100"/>
    <x v="1"/>
    <x v="3"/>
    <n v="1"/>
    <n v="1.7349969999999999"/>
    <n v="4.8034E-2"/>
    <n v="0.13741200000000001"/>
    <n v="4.5803999999999997E-2"/>
    <s v="7"/>
    <s v="scale_mpi_epyc_job_12139.out "/>
    <s v="scale_mpi_epyc_epyc007_2023-06-13_06-07-02.csv "/>
    <s v="e3 1000 100 100000 1 4"/>
    <e v="#N/A"/>
    <e v="#N/A"/>
    <e v="#N/A"/>
    <e v="#N/A"/>
    <x v="1"/>
  </r>
  <r>
    <x v="4"/>
    <x v="1"/>
    <n v="100"/>
    <x v="1"/>
    <x v="4"/>
    <n v="1"/>
    <n v="1.7848010000000001"/>
    <n v="0.241643"/>
    <n v="3.3194000000000001E-2"/>
    <n v="8.2979999999999998E-3"/>
    <s v="7"/>
    <s v="scale_mpi_epyc_job_12139.out "/>
    <s v="scale_mpi_epyc_epyc007_2023-06-13_06-07-02.csv "/>
    <s v="e3 1000 100 100000 1 5"/>
    <e v="#N/A"/>
    <e v="#N/A"/>
    <e v="#N/A"/>
    <e v="#N/A"/>
    <x v="1"/>
  </r>
  <r>
    <x v="4"/>
    <x v="1"/>
    <n v="100"/>
    <x v="1"/>
    <x v="5"/>
    <n v="1"/>
    <n v="1.4913730000000001"/>
    <n v="3.0639E-2"/>
    <n v="9.3686000000000005E-2"/>
    <n v="1.8737E-2"/>
    <s v="7"/>
    <s v="scale_mpi_epyc_job_12139.out "/>
    <s v="scale_mpi_epyc_epyc007_2023-06-13_06-07-02.csv "/>
    <s v="e3 1000 100 100000 1 6"/>
    <e v="#N/A"/>
    <e v="#N/A"/>
    <e v="#N/A"/>
    <e v="#N/A"/>
    <x v="1"/>
  </r>
  <r>
    <x v="4"/>
    <x v="1"/>
    <n v="100"/>
    <x v="1"/>
    <x v="6"/>
    <n v="1"/>
    <n v="1.604927"/>
    <n v="0.15096699999999999"/>
    <n v="0.37364199999999997"/>
    <n v="6.2274000000000003E-2"/>
    <s v="7"/>
    <s v="scale_mpi_epyc_job_12139.out "/>
    <s v="scale_mpi_epyc_epyc007_2023-06-13_06-07-02.csv "/>
    <s v="e3 1000 100 100000 1 7"/>
    <e v="#N/A"/>
    <e v="#N/A"/>
    <e v="#N/A"/>
    <e v="#N/A"/>
    <x v="1"/>
  </r>
  <r>
    <x v="4"/>
    <x v="1"/>
    <n v="100"/>
    <x v="1"/>
    <x v="7"/>
    <n v="1"/>
    <n v="1.411173"/>
    <n v="1.4534E-2"/>
    <n v="8.0582000000000001E-2"/>
    <n v="1.1512E-2"/>
    <s v="7"/>
    <s v="scale_mpi_epyc_job_12139.out "/>
    <s v="scale_mpi_epyc_epyc007_2023-06-13_06-07-02.csv "/>
    <s v="e3 1000 100 100000 1 8"/>
    <e v="#N/A"/>
    <e v="#N/A"/>
    <e v="#N/A"/>
    <e v="#N/A"/>
    <x v="1"/>
  </r>
  <r>
    <x v="4"/>
    <x v="1"/>
    <n v="100"/>
    <x v="1"/>
    <x v="8"/>
    <n v="1"/>
    <n v="1.408531"/>
    <n v="3.3202000000000002E-2"/>
    <n v="0.11945500000000001"/>
    <n v="1.4932000000000001E-2"/>
    <s v="7"/>
    <s v="scale_mpi_epyc_job_12139.out "/>
    <s v="scale_mpi_epyc_epyc007_2023-06-13_06-07-02.csv "/>
    <s v="e3 1000 100 100000 1 9"/>
    <e v="#N/A"/>
    <e v="#N/A"/>
    <e v="#N/A"/>
    <e v="#N/A"/>
    <x v="1"/>
  </r>
  <r>
    <x v="4"/>
    <x v="1"/>
    <n v="100"/>
    <x v="1"/>
    <x v="9"/>
    <n v="1"/>
    <n v="1.3844080000000001"/>
    <n v="2.8323000000000001E-2"/>
    <n v="0.121812"/>
    <n v="1.3535E-2"/>
    <s v="7"/>
    <s v="scale_mpi_epyc_job_12139.out "/>
    <s v="scale_mpi_epyc_epyc007_2023-06-13_06-07-02.csv "/>
    <s v="e3 1000 100 100000 1 10"/>
    <e v="#N/A"/>
    <e v="#N/A"/>
    <e v="#N/A"/>
    <e v="#N/A"/>
    <x v="1"/>
  </r>
  <r>
    <x v="4"/>
    <x v="1"/>
    <n v="100"/>
    <x v="1"/>
    <x v="10"/>
    <n v="1"/>
    <n v="1.4846250000000001"/>
    <n v="0.13034200000000001"/>
    <n v="0.46385999999999999"/>
    <n v="4.6385999999999997E-2"/>
    <s v="7"/>
    <s v="scale_mpi_epyc_job_12139.out "/>
    <s v="scale_mpi_epyc_epyc007_2023-06-13_06-07-02.csv "/>
    <s v="e3 1000 100 100000 1 11"/>
    <e v="#N/A"/>
    <e v="#N/A"/>
    <e v="#N/A"/>
    <e v="#N/A"/>
    <x v="1"/>
  </r>
  <r>
    <x v="4"/>
    <x v="1"/>
    <n v="100"/>
    <x v="1"/>
    <x v="11"/>
    <n v="1"/>
    <n v="1.3413729999999999"/>
    <n v="2.9224E-2"/>
    <n v="0.16395999999999999"/>
    <n v="1.4905E-2"/>
    <s v="7"/>
    <s v="scale_mpi_epyc_job_12139.out "/>
    <s v="scale_mpi_epyc_epyc007_2023-06-13_06-07-02.csv "/>
    <s v="e3 1000 100 100000 1 12"/>
    <e v="#N/A"/>
    <e v="#N/A"/>
    <e v="#N/A"/>
    <e v="#N/A"/>
    <x v="1"/>
  </r>
  <r>
    <x v="4"/>
    <x v="1"/>
    <n v="100"/>
    <x v="1"/>
    <x v="12"/>
    <n v="1"/>
    <n v="1.3483529999999999"/>
    <n v="3.6784999999999998E-2"/>
    <n v="0.22752700000000001"/>
    <n v="1.8960999999999999E-2"/>
    <s v="7"/>
    <s v="scale_mpi_epyc_job_12139.out "/>
    <s v="scale_mpi_epyc_epyc007_2023-06-13_06-07-02.csv "/>
    <s v="e3 1000 100 100000 1 13"/>
    <e v="#N/A"/>
    <e v="#N/A"/>
    <e v="#N/A"/>
    <e v="#N/A"/>
    <x v="1"/>
  </r>
  <r>
    <x v="4"/>
    <x v="1"/>
    <n v="100"/>
    <x v="1"/>
    <x v="13"/>
    <n v="1"/>
    <n v="1.34362"/>
    <n v="1.7498E-2"/>
    <n v="0.186557"/>
    <n v="1.4350999999999999E-2"/>
    <s v="7"/>
    <s v="scale_mpi_epyc_job_12139.out "/>
    <s v="scale_mpi_epyc_epyc007_2023-06-13_06-07-02.csv "/>
    <s v="e3 1000 100 100000 1 14"/>
    <e v="#N/A"/>
    <e v="#N/A"/>
    <e v="#N/A"/>
    <e v="#N/A"/>
    <x v="1"/>
  </r>
  <r>
    <x v="4"/>
    <x v="1"/>
    <n v="100"/>
    <x v="1"/>
    <x v="14"/>
    <n v="1"/>
    <n v="1.3109059999999999"/>
    <n v="2.5472999999999999E-2"/>
    <n v="0.27209299999999997"/>
    <n v="1.9435000000000001E-2"/>
    <s v="7"/>
    <s v="scale_mpi_epyc_job_12139.out "/>
    <s v="scale_mpi_epyc_epyc007_2023-06-13_06-07-02.csv "/>
    <s v="e3 1000 100 100000 1 15"/>
    <e v="#N/A"/>
    <e v="#N/A"/>
    <e v="#N/A"/>
    <e v="#N/A"/>
    <x v="1"/>
  </r>
  <r>
    <x v="4"/>
    <x v="1"/>
    <n v="100"/>
    <x v="1"/>
    <x v="15"/>
    <n v="1"/>
    <n v="1.4302189999999999"/>
    <n v="0.111127"/>
    <n v="0.31129200000000001"/>
    <n v="2.0753000000000001E-2"/>
    <s v="7"/>
    <s v="scale_mpi_epyc_job_12139.out "/>
    <s v="scale_mpi_epyc_epyc007_2023-06-13_06-07-02.csv "/>
    <s v="e3 1000 100 100000 1 16"/>
    <e v="#N/A"/>
    <e v="#N/A"/>
    <e v="#N/A"/>
    <e v="#N/A"/>
    <x v="1"/>
  </r>
  <r>
    <x v="4"/>
    <x v="1"/>
    <n v="100"/>
    <x v="1"/>
    <x v="16"/>
    <n v="1"/>
    <n v="1.338622"/>
    <n v="3.8414999999999998E-2"/>
    <n v="0.41640899999999997"/>
    <n v="2.6026000000000001E-2"/>
    <s v="7"/>
    <s v="scale_mpi_epyc_job_12139.out "/>
    <s v="scale_mpi_epyc_epyc007_2023-06-13_06-07-02.csv "/>
    <s v="e3 1000 100 100000 1 17"/>
    <e v="#N/A"/>
    <e v="#N/A"/>
    <e v="#N/A"/>
    <e v="#N/A"/>
    <x v="1"/>
  </r>
  <r>
    <x v="4"/>
    <x v="1"/>
    <n v="100"/>
    <x v="1"/>
    <x v="17"/>
    <n v="1"/>
    <n v="1.334209"/>
    <n v="2.9742000000000001E-2"/>
    <n v="0.35488199999999998"/>
    <n v="2.0875000000000001E-2"/>
    <s v="7"/>
    <s v="scale_mpi_epyc_job_12139.out "/>
    <s v="scale_mpi_epyc_epyc007_2023-06-13_06-07-02.csv "/>
    <s v="e3 1000 100 100000 1 18"/>
    <e v="#N/A"/>
    <e v="#N/A"/>
    <e v="#N/A"/>
    <e v="#N/A"/>
    <x v="1"/>
  </r>
  <r>
    <x v="4"/>
    <x v="1"/>
    <n v="100"/>
    <x v="1"/>
    <x v="18"/>
    <n v="1"/>
    <n v="1.3519350000000001"/>
    <n v="4.3708999999999998E-2"/>
    <n v="0.60082199999999997"/>
    <n v="3.3378999999999999E-2"/>
    <s v="7"/>
    <s v="scale_mpi_epyc_job_12139.out "/>
    <s v="scale_mpi_epyc_epyc007_2023-06-13_06-07-02.csv "/>
    <s v="e3 1000 100 100000 1 19"/>
    <e v="#N/A"/>
    <e v="#N/A"/>
    <e v="#N/A"/>
    <e v="#N/A"/>
    <x v="1"/>
  </r>
  <r>
    <x v="4"/>
    <x v="1"/>
    <n v="100"/>
    <x v="1"/>
    <x v="19"/>
    <n v="1"/>
    <n v="1.7657499999999999"/>
    <n v="0.41692099999999999"/>
    <n v="7.7994950000000003"/>
    <n v="0.41049999999999998"/>
    <s v="7"/>
    <s v="scale_mpi_epyc_job_12139.out "/>
    <s v="scale_mpi_epyc_epyc007_2023-06-13_06-07-02.csv "/>
    <s v="e3 1000 100 100000 1 20"/>
    <e v="#N/A"/>
    <e v="#N/A"/>
    <e v="#N/A"/>
    <e v="#N/A"/>
    <x v="1"/>
  </r>
  <r>
    <x v="4"/>
    <x v="1"/>
    <n v="100"/>
    <x v="1"/>
    <x v="20"/>
    <n v="1"/>
    <n v="1.435106"/>
    <n v="0.11717900000000001"/>
    <n v="1.8461179999999999"/>
    <n v="9.2305999999999999E-2"/>
    <s v="7"/>
    <s v="scale_mpi_epyc_job_12139.out "/>
    <s v="scale_mpi_epyc_epyc007_2023-06-13_06-07-02.csv "/>
    <s v="e3 1000 100 100000 1 21"/>
    <e v="#N/A"/>
    <e v="#N/A"/>
    <e v="#N/A"/>
    <e v="#N/A"/>
    <x v="1"/>
  </r>
  <r>
    <x v="4"/>
    <x v="1"/>
    <n v="100"/>
    <x v="1"/>
    <x v="21"/>
    <n v="1"/>
    <n v="1.335869"/>
    <n v="3.3489999999999999E-2"/>
    <n v="0.54963200000000001"/>
    <n v="2.6172999999999998E-2"/>
    <s v="7"/>
    <s v="scale_mpi_epyc_job_12139.out "/>
    <s v="scale_mpi_epyc_epyc007_2023-06-13_06-07-02.csv "/>
    <s v="e3 1000 100 100000 1 22"/>
    <e v="#N/A"/>
    <e v="#N/A"/>
    <e v="#N/A"/>
    <e v="#N/A"/>
    <x v="1"/>
  </r>
  <r>
    <x v="4"/>
    <x v="1"/>
    <n v="100"/>
    <x v="1"/>
    <x v="22"/>
    <n v="1"/>
    <n v="1.36765"/>
    <n v="5.7306000000000003E-2"/>
    <n v="0.83411199999999996"/>
    <n v="3.7914000000000003E-2"/>
    <s v="7"/>
    <s v="scale_mpi_epyc_job_12139.out "/>
    <s v="scale_mpi_epyc_epyc007_2023-06-13_06-07-02.csv "/>
    <s v="e3 1000 100 100000 1 23"/>
    <e v="#N/A"/>
    <e v="#N/A"/>
    <e v="#N/A"/>
    <e v="#N/A"/>
    <x v="1"/>
  </r>
  <r>
    <x v="4"/>
    <x v="1"/>
    <n v="100"/>
    <x v="1"/>
    <x v="23"/>
    <n v="1"/>
    <n v="1.3319479999999999"/>
    <n v="4.0698999999999999E-2"/>
    <n v="1.028465"/>
    <n v="4.4715999999999999E-2"/>
    <s v="7"/>
    <s v="scale_mpi_epyc_job_12139.out "/>
    <s v="scale_mpi_epyc_epyc007_2023-06-13_06-07-02.csv "/>
    <s v="e3 1000 100 100000 1 24"/>
    <e v="#N/A"/>
    <e v="#N/A"/>
    <e v="#N/A"/>
    <e v="#N/A"/>
    <x v="1"/>
  </r>
  <r>
    <x v="4"/>
    <x v="1"/>
    <n v="100"/>
    <x v="1"/>
    <x v="24"/>
    <n v="1"/>
    <n v="1.368709"/>
    <n v="4.1231999999999998E-2"/>
    <n v="0.80275700000000005"/>
    <n v="3.3447999999999999E-2"/>
    <s v="7"/>
    <s v="scale_mpi_epyc_job_12139.out "/>
    <s v="scale_mpi_epyc_epyc007_2023-06-13_06-07-02.csv "/>
    <s v="e3 1000 100 100000 1 25"/>
    <e v="#N/A"/>
    <e v="#N/A"/>
    <e v="#N/A"/>
    <e v="#N/A"/>
    <x v="1"/>
  </r>
  <r>
    <x v="4"/>
    <x v="1"/>
    <n v="100"/>
    <x v="1"/>
    <x v="25"/>
    <n v="1"/>
    <n v="1.3537779999999999"/>
    <n v="3.0398999999999999E-2"/>
    <n v="0.62754200000000004"/>
    <n v="2.5101999999999999E-2"/>
    <s v="7"/>
    <s v="scale_mpi_epyc_job_12139.out "/>
    <s v="scale_mpi_epyc_epyc007_2023-06-13_06-07-02.csv "/>
    <s v="e3 1000 100 100000 1 26"/>
    <e v="#N/A"/>
    <e v="#N/A"/>
    <e v="#N/A"/>
    <e v="#N/A"/>
    <x v="1"/>
  </r>
  <r>
    <x v="4"/>
    <x v="1"/>
    <n v="100"/>
    <x v="1"/>
    <x v="26"/>
    <n v="1"/>
    <n v="1.392452"/>
    <n v="3.6405E-2"/>
    <n v="0.82480900000000001"/>
    <n v="3.1723000000000001E-2"/>
    <s v="7"/>
    <s v="scale_mpi_epyc_job_12139.out "/>
    <s v="scale_mpi_epyc_epyc007_2023-06-13_06-07-02.csv "/>
    <s v="e3 1000 100 100000 1 27"/>
    <e v="#N/A"/>
    <e v="#N/A"/>
    <e v="#N/A"/>
    <e v="#N/A"/>
    <x v="1"/>
  </r>
  <r>
    <x v="4"/>
    <x v="1"/>
    <n v="100"/>
    <x v="1"/>
    <x v="27"/>
    <n v="1"/>
    <n v="1.4757089999999999"/>
    <n v="8.1355999999999998E-2"/>
    <n v="1.8525480000000001"/>
    <n v="6.8612999999999993E-2"/>
    <s v="7"/>
    <s v="scale_mpi_epyc_job_12139.out "/>
    <s v="scale_mpi_epyc_epyc007_2023-06-13_06-07-02.csv "/>
    <s v="e3 1000 100 100000 1 28"/>
    <e v="#N/A"/>
    <e v="#N/A"/>
    <e v="#N/A"/>
    <e v="#N/A"/>
    <x v="1"/>
  </r>
  <r>
    <x v="4"/>
    <x v="1"/>
    <n v="100"/>
    <x v="1"/>
    <x v="28"/>
    <n v="1"/>
    <n v="1.474146"/>
    <n v="8.5782999999999998E-2"/>
    <n v="2.5798169999999998"/>
    <n v="9.2135999999999996E-2"/>
    <s v="7"/>
    <s v="scale_mpi_epyc_job_12139.out "/>
    <s v="scale_mpi_epyc_epyc007_2023-06-13_06-07-02.csv "/>
    <s v="e3 1000 100 100000 1 29"/>
    <e v="#N/A"/>
    <e v="#N/A"/>
    <e v="#N/A"/>
    <e v="#N/A"/>
    <x v="1"/>
  </r>
  <r>
    <x v="4"/>
    <x v="1"/>
    <n v="100"/>
    <x v="1"/>
    <x v="29"/>
    <n v="1"/>
    <n v="1.3944879999999999"/>
    <n v="5.0269000000000001E-2"/>
    <n v="1.050038"/>
    <n v="3.6207999999999997E-2"/>
    <s v="7"/>
    <s v="scale_mpi_epyc_job_12139.out "/>
    <s v="scale_mpi_epyc_epyc007_2023-06-13_06-07-02.csv "/>
    <s v="e3 1000 100 100000 1 30"/>
    <e v="#N/A"/>
    <e v="#N/A"/>
    <e v="#N/A"/>
    <e v="#N/A"/>
    <x v="1"/>
  </r>
  <r>
    <x v="4"/>
    <x v="1"/>
    <n v="100"/>
    <x v="1"/>
    <x v="30"/>
    <n v="1"/>
    <n v="1.3848419999999999"/>
    <n v="6.3981999999999997E-2"/>
    <n v="1.4536709999999999"/>
    <n v="4.8455999999999999E-2"/>
    <s v="7"/>
    <s v="scale_mpi_epyc_job_12139.out "/>
    <s v="scale_mpi_epyc_epyc007_2023-06-13_06-07-02.csv "/>
    <s v="e3 1000 100 100000 1 31"/>
    <e v="#N/A"/>
    <e v="#N/A"/>
    <e v="#N/A"/>
    <e v="#N/A"/>
    <x v="1"/>
  </r>
  <r>
    <x v="4"/>
    <x v="1"/>
    <n v="100"/>
    <x v="1"/>
    <x v="31"/>
    <n v="1"/>
    <n v="1.446955"/>
    <n v="3.2601999999999999E-2"/>
    <n v="0.862931"/>
    <n v="2.7836E-2"/>
    <s v="7"/>
    <s v="scale_mpi_epyc_job_12139.out "/>
    <s v="scale_mpi_epyc_epyc007_2023-06-13_06-07-02.csv "/>
    <s v="e3 1000 100 100000 1 32"/>
    <e v="#N/A"/>
    <e v="#N/A"/>
    <e v="#N/A"/>
    <e v="#N/A"/>
    <x v="1"/>
  </r>
  <r>
    <x v="4"/>
    <x v="1"/>
    <n v="100"/>
    <x v="1"/>
    <x v="32"/>
    <n v="1"/>
    <n v="1.5563039999999999"/>
    <n v="0.102518"/>
    <n v="2.8425590000000001"/>
    <n v="8.8830000000000006E-2"/>
    <s v="7"/>
    <s v="scale_mpi_epyc_job_12139.out "/>
    <s v="scale_mpi_epyc_epyc007_2023-06-13_06-07-02.csv "/>
    <s v="e3 1000 100 100000 1 33"/>
    <e v="#N/A"/>
    <e v="#N/A"/>
    <e v="#N/A"/>
    <e v="#N/A"/>
    <x v="1"/>
  </r>
  <r>
    <x v="4"/>
    <x v="1"/>
    <n v="100"/>
    <x v="1"/>
    <x v="33"/>
    <n v="1"/>
    <n v="1.426936"/>
    <n v="5.4731000000000002E-2"/>
    <n v="1.1779520000000001"/>
    <n v="3.5695999999999999E-2"/>
    <s v="7"/>
    <s v="scale_mpi_epyc_job_12139.out "/>
    <s v="scale_mpi_epyc_epyc007_2023-06-13_06-07-02.csv "/>
    <s v="e3 1000 100 100000 1 34"/>
    <e v="#N/A"/>
    <e v="#N/A"/>
    <e v="#N/A"/>
    <e v="#N/A"/>
    <x v="1"/>
  </r>
  <r>
    <x v="4"/>
    <x v="1"/>
    <n v="100"/>
    <x v="1"/>
    <x v="34"/>
    <n v="1"/>
    <n v="1.458043"/>
    <n v="5.9296000000000001E-2"/>
    <n v="1.094816"/>
    <n v="3.2199999999999999E-2"/>
    <s v="7"/>
    <s v="scale_mpi_epyc_job_12139.out "/>
    <s v="scale_mpi_epyc_epyc007_2023-06-13_06-07-02.csv "/>
    <s v="e3 1000 100 100000 1 35"/>
    <e v="#N/A"/>
    <e v="#N/A"/>
    <e v="#N/A"/>
    <e v="#N/A"/>
    <x v="1"/>
  </r>
  <r>
    <x v="4"/>
    <x v="1"/>
    <n v="100"/>
    <x v="1"/>
    <x v="35"/>
    <n v="1"/>
    <n v="1.5425409999999999"/>
    <n v="6.3156000000000004E-2"/>
    <n v="1.570967"/>
    <n v="4.4885000000000001E-2"/>
    <s v="7"/>
    <s v="scale_mpi_epyc_job_12139.out "/>
    <s v="scale_mpi_epyc_epyc007_2023-06-13_06-07-02.csv "/>
    <s v="e3 1000 100 100000 1 36"/>
    <e v="#N/A"/>
    <e v="#N/A"/>
    <e v="#N/A"/>
    <e v="#N/A"/>
    <x v="1"/>
  </r>
  <r>
    <x v="4"/>
    <x v="1"/>
    <n v="100"/>
    <x v="1"/>
    <x v="36"/>
    <n v="1"/>
    <n v="1.450164"/>
    <n v="6.8717E-2"/>
    <n v="1.573739"/>
    <n v="4.3714999999999997E-2"/>
    <s v="7"/>
    <s v="scale_mpi_epyc_job_12139.out "/>
    <s v="scale_mpi_epyc_epyc007_2023-06-13_06-07-02.csv "/>
    <s v="e3 1000 100 100000 1 37"/>
    <e v="#N/A"/>
    <e v="#N/A"/>
    <e v="#N/A"/>
    <e v="#N/A"/>
    <x v="1"/>
  </r>
  <r>
    <x v="4"/>
    <x v="1"/>
    <n v="100"/>
    <x v="1"/>
    <x v="37"/>
    <n v="1"/>
    <n v="1.4173770000000001"/>
    <n v="4.1489999999999999E-2"/>
    <n v="1.201651"/>
    <n v="3.2476999999999999E-2"/>
    <s v="7"/>
    <s v="scale_mpi_epyc_job_12139.out "/>
    <s v="scale_mpi_epyc_epyc007_2023-06-13_06-07-02.csv "/>
    <s v="e3 1000 100 100000 1 38"/>
    <e v="#N/A"/>
    <e v="#N/A"/>
    <e v="#N/A"/>
    <e v="#N/A"/>
    <x v="1"/>
  </r>
  <r>
    <x v="4"/>
    <x v="1"/>
    <n v="100"/>
    <x v="1"/>
    <x v="38"/>
    <n v="1"/>
    <n v="1.4793689999999999"/>
    <n v="6.2704999999999997E-2"/>
    <n v="1.2559750000000001"/>
    <n v="3.3051999999999998E-2"/>
    <s v="7"/>
    <s v="scale_mpi_epyc_job_12139.out "/>
    <s v="scale_mpi_epyc_epyc007_2023-06-13_06-07-02.csv "/>
    <s v="e3 1000 100 100000 1 39"/>
    <e v="#N/A"/>
    <e v="#N/A"/>
    <e v="#N/A"/>
    <e v="#N/A"/>
    <x v="1"/>
  </r>
  <r>
    <x v="4"/>
    <x v="1"/>
    <n v="100"/>
    <x v="1"/>
    <x v="39"/>
    <n v="1"/>
    <n v="1.470424"/>
    <n v="7.7704999999999996E-2"/>
    <n v="2.4638870000000002"/>
    <n v="6.3176999999999997E-2"/>
    <s v="7"/>
    <s v="scale_mpi_epyc_job_12139.out "/>
    <s v="scale_mpi_epyc_epyc007_2023-06-13_06-07-02.csv "/>
    <s v="e3 1000 100 100000 1 40"/>
    <e v="#N/A"/>
    <e v="#N/A"/>
    <e v="#N/A"/>
    <e v="#N/A"/>
    <x v="1"/>
  </r>
  <r>
    <x v="4"/>
    <x v="1"/>
    <n v="100"/>
    <x v="1"/>
    <x v="40"/>
    <n v="1"/>
    <n v="1.564071"/>
    <n v="0.143788"/>
    <n v="5.0679780000000001"/>
    <n v="0.12669900000000001"/>
    <s v="7"/>
    <s v="scale_mpi_epyc_job_12139.out "/>
    <s v="scale_mpi_epyc_epyc007_2023-06-13_06-07-02.csv "/>
    <s v="e3 1000 100 100000 1 41"/>
    <e v="#N/A"/>
    <e v="#N/A"/>
    <e v="#N/A"/>
    <e v="#N/A"/>
    <x v="1"/>
  </r>
  <r>
    <x v="4"/>
    <x v="1"/>
    <n v="100"/>
    <x v="1"/>
    <x v="41"/>
    <n v="1"/>
    <n v="1.5696909999999999"/>
    <n v="0.11335099999999999"/>
    <n v="1.944062"/>
    <n v="4.7416E-2"/>
    <s v="7"/>
    <s v="scale_mpi_epyc_job_12139.out "/>
    <s v="scale_mpi_epyc_epyc007_2023-06-13_06-07-02.csv "/>
    <s v="e3 1000 100 100000 1 42"/>
    <e v="#N/A"/>
    <e v="#N/A"/>
    <e v="#N/A"/>
    <e v="#N/A"/>
    <x v="1"/>
  </r>
  <r>
    <x v="4"/>
    <x v="1"/>
    <n v="100"/>
    <x v="1"/>
    <x v="42"/>
    <n v="1"/>
    <n v="1.501463"/>
    <n v="6.7664000000000002E-2"/>
    <n v="2.2804039999999999"/>
    <n v="5.4295000000000003E-2"/>
    <s v="7"/>
    <s v="scale_mpi_epyc_job_12139.out "/>
    <s v="scale_mpi_epyc_epyc007_2023-06-13_06-07-02.csv "/>
    <s v="e3 1000 100 100000 1 43"/>
    <e v="#N/A"/>
    <e v="#N/A"/>
    <e v="#N/A"/>
    <e v="#N/A"/>
    <x v="1"/>
  </r>
  <r>
    <x v="4"/>
    <x v="1"/>
    <n v="100"/>
    <x v="1"/>
    <x v="43"/>
    <n v="1"/>
    <n v="1.528095"/>
    <n v="9.1943999999999998E-2"/>
    <n v="1.619764"/>
    <n v="3.7669000000000001E-2"/>
    <s v="7"/>
    <s v="scale_mpi_epyc_job_12139.out "/>
    <s v="scale_mpi_epyc_epyc007_2023-06-13_06-07-02.csv "/>
    <s v="e3 1000 100 100000 1 44"/>
    <e v="#N/A"/>
    <e v="#N/A"/>
    <e v="#N/A"/>
    <e v="#N/A"/>
    <x v="1"/>
  </r>
  <r>
    <x v="4"/>
    <x v="1"/>
    <n v="100"/>
    <x v="1"/>
    <x v="44"/>
    <n v="1"/>
    <n v="1.713376"/>
    <n v="5.7535999999999997E-2"/>
    <n v="1.698969"/>
    <n v="3.8613000000000001E-2"/>
    <s v="7"/>
    <s v="scale_mpi_epyc_job_12139.out "/>
    <s v="scale_mpi_epyc_epyc007_2023-06-13_06-07-02.csv "/>
    <s v="e3 1000 100 100000 1 45"/>
    <e v="#N/A"/>
    <e v="#N/A"/>
    <e v="#N/A"/>
    <e v="#N/A"/>
    <x v="1"/>
  </r>
  <r>
    <x v="4"/>
    <x v="1"/>
    <n v="100"/>
    <x v="1"/>
    <x v="45"/>
    <n v="1"/>
    <n v="1.7883530000000001"/>
    <n v="6.5733E-2"/>
    <n v="2.8719640000000002"/>
    <n v="6.3821000000000003E-2"/>
    <s v="7"/>
    <s v="scale_mpi_epyc_job_12139.out "/>
    <s v="scale_mpi_epyc_epyc007_2023-06-13_06-07-02.csv "/>
    <s v="e3 1000 100 100000 1 46"/>
    <e v="#N/A"/>
    <e v="#N/A"/>
    <e v="#N/A"/>
    <e v="#N/A"/>
    <x v="1"/>
  </r>
  <r>
    <x v="4"/>
    <x v="1"/>
    <n v="100"/>
    <x v="1"/>
    <x v="46"/>
    <n v="1"/>
    <n v="1.5665100000000001"/>
    <n v="6.8826999999999999E-2"/>
    <n v="1.9437150000000001"/>
    <n v="4.2255000000000001E-2"/>
    <s v="7"/>
    <s v="scale_mpi_epyc_job_12139.out "/>
    <s v="scale_mpi_epyc_epyc007_2023-06-13_06-07-02.csv "/>
    <s v="e3 1000 100 100000 1 47"/>
    <e v="#N/A"/>
    <e v="#N/A"/>
    <e v="#N/A"/>
    <e v="#N/A"/>
    <x v="1"/>
  </r>
  <r>
    <x v="4"/>
    <x v="1"/>
    <n v="100"/>
    <x v="1"/>
    <x v="47"/>
    <n v="1"/>
    <n v="1.7755529999999999"/>
    <n v="7.9205999999999999E-2"/>
    <n v="2.2571159999999999"/>
    <n v="4.8023999999999997E-2"/>
    <s v="7"/>
    <s v="scale_mpi_epyc_job_12139.out "/>
    <s v="scale_mpi_epyc_epyc007_2023-06-13_06-07-02.csv "/>
    <s v="e3 1000 100 100000 1 48"/>
    <e v="#N/A"/>
    <e v="#N/A"/>
    <e v="#N/A"/>
    <e v="#N/A"/>
    <x v="1"/>
  </r>
  <r>
    <x v="4"/>
    <x v="1"/>
    <n v="100"/>
    <x v="1"/>
    <x v="48"/>
    <n v="1"/>
    <n v="1.8169770000000001"/>
    <n v="5.4552000000000003E-2"/>
    <n v="1.8179730000000001"/>
    <n v="3.7873999999999998E-2"/>
    <s v="7"/>
    <s v="scale_mpi_epyc_job_12139.out "/>
    <s v="scale_mpi_epyc_epyc007_2023-06-13_06-07-02.csv "/>
    <s v="e3 1000 100 100000 1 49"/>
    <e v="#N/A"/>
    <e v="#N/A"/>
    <e v="#N/A"/>
    <e v="#N/A"/>
    <x v="1"/>
  </r>
  <r>
    <x v="4"/>
    <x v="1"/>
    <n v="100"/>
    <x v="1"/>
    <x v="49"/>
    <n v="1"/>
    <n v="1.931203"/>
    <n v="0.15215000000000001"/>
    <n v="6.1757569999999999"/>
    <n v="0.12603600000000001"/>
    <s v="7"/>
    <s v="scale_mpi_epyc_job_12139.out "/>
    <s v="scale_mpi_epyc_epyc007_2023-06-13_06-07-02.csv "/>
    <s v="e3 1000 100 100000 1 50"/>
    <e v="#N/A"/>
    <e v="#N/A"/>
    <e v="#N/A"/>
    <e v="#N/A"/>
    <x v="1"/>
  </r>
  <r>
    <x v="4"/>
    <x v="1"/>
    <n v="100"/>
    <x v="1"/>
    <x v="50"/>
    <n v="1"/>
    <n v="1.8145770000000001"/>
    <n v="7.0900000000000005E-2"/>
    <n v="2.5045250000000001"/>
    <n v="5.0090999999999997E-2"/>
    <s v="7"/>
    <s v="scale_mpi_epyc_job_12139.out "/>
    <s v="scale_mpi_epyc_epyc007_2023-06-13_06-07-02.csv "/>
    <s v="e3 1000 100 100000 1 51"/>
    <e v="#N/A"/>
    <e v="#N/A"/>
    <e v="#N/A"/>
    <e v="#N/A"/>
    <x v="1"/>
  </r>
  <r>
    <x v="4"/>
    <x v="1"/>
    <n v="100"/>
    <x v="1"/>
    <x v="51"/>
    <n v="1"/>
    <n v="2.1656140000000001"/>
    <n v="0.371255"/>
    <n v="17.638195"/>
    <n v="0.34584700000000002"/>
    <s v="7"/>
    <s v="scale_mpi_epyc_job_12139.out "/>
    <s v="scale_mpi_epyc_epyc007_2023-06-13_06-07-02.csv "/>
    <s v="e3 1000 100 100000 1 52"/>
    <e v="#N/A"/>
    <e v="#N/A"/>
    <e v="#N/A"/>
    <e v="#N/A"/>
    <x v="1"/>
  </r>
  <r>
    <x v="4"/>
    <x v="1"/>
    <n v="100"/>
    <x v="1"/>
    <x v="52"/>
    <n v="1"/>
    <n v="1.811515"/>
    <n v="0.16519200000000001"/>
    <n v="6.5341889999999996"/>
    <n v="0.12565699999999999"/>
    <s v="7"/>
    <s v="scale_mpi_epyc_job_12139.out "/>
    <s v="scale_mpi_epyc_epyc007_2023-06-13_06-07-02.csv "/>
    <s v="e3 1000 100 100000 1 53"/>
    <e v="#N/A"/>
    <e v="#N/A"/>
    <e v="#N/A"/>
    <e v="#N/A"/>
    <x v="1"/>
  </r>
  <r>
    <x v="4"/>
    <x v="1"/>
    <n v="100"/>
    <x v="1"/>
    <x v="53"/>
    <n v="1"/>
    <n v="2.0167489999999999"/>
    <n v="0.11013199999999999"/>
    <n v="3.005042"/>
    <n v="5.6698999999999999E-2"/>
    <s v="7"/>
    <s v="scale_mpi_epyc_job_12139.out "/>
    <s v="scale_mpi_epyc_epyc007_2023-06-13_06-07-02.csv "/>
    <s v="e3 1000 100 100000 1 54"/>
    <e v="#N/A"/>
    <e v="#N/A"/>
    <e v="#N/A"/>
    <e v="#N/A"/>
    <x v="1"/>
  </r>
  <r>
    <x v="4"/>
    <x v="1"/>
    <n v="100"/>
    <x v="1"/>
    <x v="54"/>
    <n v="1"/>
    <n v="1.702259"/>
    <n v="8.4859000000000004E-2"/>
    <n v="2.8729049999999998"/>
    <n v="5.3201999999999999E-2"/>
    <s v="7"/>
    <s v="scale_mpi_epyc_job_12139.out "/>
    <s v="scale_mpi_epyc_epyc007_2023-06-13_06-07-02.csv "/>
    <s v="e3 1000 100 100000 1 55"/>
    <e v="#N/A"/>
    <e v="#N/A"/>
    <e v="#N/A"/>
    <e v="#N/A"/>
    <x v="1"/>
  </r>
  <r>
    <x v="4"/>
    <x v="1"/>
    <n v="100"/>
    <x v="1"/>
    <x v="55"/>
    <n v="1"/>
    <n v="1.998435"/>
    <n v="0.112328"/>
    <n v="4.4355849999999997"/>
    <n v="8.0646999999999996E-2"/>
    <s v="7"/>
    <s v="scale_mpi_epyc_job_12139.out "/>
    <s v="scale_mpi_epyc_epyc007_2023-06-13_06-07-02.csv "/>
    <s v="e3 1000 100 100000 1 56"/>
    <e v="#N/A"/>
    <e v="#N/A"/>
    <e v="#N/A"/>
    <e v="#N/A"/>
    <x v="1"/>
  </r>
  <r>
    <x v="4"/>
    <x v="1"/>
    <n v="100"/>
    <x v="1"/>
    <x v="56"/>
    <n v="1"/>
    <n v="1.9066970000000001"/>
    <n v="0.10252"/>
    <n v="3.3295509999999999"/>
    <n v="5.9456000000000002E-2"/>
    <s v="7"/>
    <s v="scale_mpi_epyc_job_12139.out "/>
    <s v="scale_mpi_epyc_epyc007_2023-06-13_06-07-02.csv "/>
    <s v="e3 1000 100 100000 1 57"/>
    <e v="#N/A"/>
    <e v="#N/A"/>
    <e v="#N/A"/>
    <e v="#N/A"/>
    <x v="1"/>
  </r>
  <r>
    <x v="4"/>
    <x v="1"/>
    <n v="100"/>
    <x v="1"/>
    <x v="57"/>
    <n v="1"/>
    <n v="1.5120340000000001"/>
    <n v="0.15407000000000001"/>
    <n v="8.0610759999999999"/>
    <n v="0.14142199999999999"/>
    <s v="7"/>
    <s v="scale_mpi_epyc_job_12139.out "/>
    <s v="scale_mpi_epyc_epyc007_2023-06-13_06-07-02.csv "/>
    <s v="e3 1000 100 100000 1 58"/>
    <e v="#N/A"/>
    <e v="#N/A"/>
    <e v="#N/A"/>
    <e v="#N/A"/>
    <x v="1"/>
  </r>
  <r>
    <x v="4"/>
    <x v="1"/>
    <n v="100"/>
    <x v="1"/>
    <x v="58"/>
    <n v="1"/>
    <n v="1.4063190000000001"/>
    <n v="6.1558000000000002E-2"/>
    <n v="3.1014590000000002"/>
    <n v="5.3473E-2"/>
    <s v="7"/>
    <s v="scale_mpi_epyc_job_12139.out "/>
    <s v="scale_mpi_epyc_epyc007_2023-06-13_06-07-02.csv "/>
    <s v="e3 1000 100 100000 1 59"/>
    <e v="#N/A"/>
    <e v="#N/A"/>
    <e v="#N/A"/>
    <e v="#N/A"/>
    <x v="1"/>
  </r>
  <r>
    <x v="4"/>
    <x v="1"/>
    <n v="100"/>
    <x v="1"/>
    <x v="59"/>
    <n v="1"/>
    <n v="1.3594740000000001"/>
    <n v="6.6806000000000004E-2"/>
    <n v="3.3692859999999998"/>
    <n v="5.7106999999999998E-2"/>
    <s v="7"/>
    <s v="scale_mpi_epyc_job_12139.out "/>
    <s v="scale_mpi_epyc_epyc007_2023-06-13_06-07-02.csv "/>
    <s v="e3 1000 100 100000 1 60"/>
    <e v="#N/A"/>
    <e v="#N/A"/>
    <e v="#N/A"/>
    <e v="#N/A"/>
    <x v="1"/>
  </r>
  <r>
    <x v="4"/>
    <x v="1"/>
    <n v="100"/>
    <x v="1"/>
    <x v="60"/>
    <n v="1"/>
    <n v="1.4798929999999999"/>
    <n v="7.1217000000000003E-2"/>
    <n v="3.5888990000000001"/>
    <n v="5.9815E-2"/>
    <s v="7"/>
    <s v="scale_mpi_epyc_job_12139.out "/>
    <s v="scale_mpi_epyc_epyc007_2023-06-13_06-07-02.csv "/>
    <s v="e3 1000 100 100000 1 61"/>
    <e v="#N/A"/>
    <e v="#N/A"/>
    <e v="#N/A"/>
    <e v="#N/A"/>
    <x v="1"/>
  </r>
  <r>
    <x v="4"/>
    <x v="1"/>
    <n v="100"/>
    <x v="1"/>
    <x v="61"/>
    <n v="1"/>
    <n v="1.4594640000000001"/>
    <n v="7.5294E-2"/>
    <n v="3.7103809999999999"/>
    <n v="6.0825999999999998E-2"/>
    <s v="7"/>
    <s v="scale_mpi_epyc_job_12139.out "/>
    <s v="scale_mpi_epyc_epyc007_2023-06-13_06-07-02.csv "/>
    <s v="e3 1000 100 100000 1 62"/>
    <e v="#N/A"/>
    <e v="#N/A"/>
    <e v="#N/A"/>
    <e v="#N/A"/>
    <x v="1"/>
  </r>
  <r>
    <x v="4"/>
    <x v="1"/>
    <n v="100"/>
    <x v="1"/>
    <x v="62"/>
    <n v="1"/>
    <n v="1.441659"/>
    <n v="7.0865999999999998E-2"/>
    <n v="3.6336689999999998"/>
    <n v="5.8608E-2"/>
    <s v="7"/>
    <s v="scale_mpi_epyc_job_12139.out "/>
    <s v="scale_mpi_epyc_epyc007_2023-06-13_06-07-02.csv "/>
    <s v="e3 1000 100 100000 1 63"/>
    <e v="#N/A"/>
    <e v="#N/A"/>
    <e v="#N/A"/>
    <e v="#N/A"/>
    <x v="1"/>
  </r>
  <r>
    <x v="4"/>
    <x v="1"/>
    <n v="100"/>
    <x v="1"/>
    <x v="63"/>
    <n v="1"/>
    <n v="1.7399500000000001"/>
    <n v="0.42416599999999999"/>
    <n v="26.207325999999998"/>
    <n v="0.415989"/>
    <s v="7"/>
    <s v="scale_mpi_epyc_job_12139.out "/>
    <s v="scale_mpi_epyc_epyc007_2023-06-13_06-07-02.csv "/>
    <s v="e3 1000 100 100000 1 64"/>
    <e v="#N/A"/>
    <e v="#N/A"/>
    <e v="#N/A"/>
    <e v="#N/A"/>
    <x v="1"/>
  </r>
  <r>
    <x v="4"/>
    <x v="2"/>
    <n v="100"/>
    <x v="1"/>
    <x v="0"/>
    <n v="1"/>
    <n v="1.0725849999999999"/>
    <n v="9.0620000000000006E-3"/>
    <n v="0"/>
    <n v="0"/>
    <s v="7"/>
    <s v="scale_mpi_epyc_job_12139.out "/>
    <s v="scale_mpi_epyc_epyc007_2023-06-13_06-07-02.csv "/>
    <s v="e3 100 100 100000 1 1"/>
    <e v="#N/A"/>
    <e v="#N/A"/>
    <e v="#N/A"/>
    <e v="#N/A"/>
    <x v="1"/>
  </r>
  <r>
    <x v="4"/>
    <x v="2"/>
    <n v="100"/>
    <x v="1"/>
    <x v="1"/>
    <n v="1"/>
    <n v="1.257077"/>
    <n v="0.18113899999999999"/>
    <n v="1.1180000000000001E-2"/>
    <n v="1.1180000000000001E-2"/>
    <s v="7"/>
    <s v="scale_mpi_epyc_job_12139.out "/>
    <s v="scale_mpi_epyc_epyc007_2023-06-13_06-07-02.csv "/>
    <s v="e3 100 100 100000 1 2"/>
    <e v="#N/A"/>
    <e v="#N/A"/>
    <e v="#N/A"/>
    <e v="#N/A"/>
    <x v="1"/>
  </r>
  <r>
    <x v="4"/>
    <x v="2"/>
    <n v="100"/>
    <x v="1"/>
    <x v="2"/>
    <n v="1"/>
    <n v="1.0790139999999999"/>
    <n v="2.4287E-2"/>
    <n v="1.2387E-2"/>
    <n v="6.1929999999999997E-3"/>
    <s v="7"/>
    <s v="scale_mpi_epyc_job_12139.out "/>
    <s v="scale_mpi_epyc_epyc007_2023-06-13_06-07-02.csv "/>
    <s v="e3 100 100 100000 1 3"/>
    <e v="#N/A"/>
    <e v="#N/A"/>
    <e v="#N/A"/>
    <e v="#N/A"/>
    <x v="1"/>
  </r>
  <r>
    <x v="4"/>
    <x v="2"/>
    <n v="100"/>
    <x v="1"/>
    <x v="3"/>
    <n v="1"/>
    <n v="1.144917"/>
    <n v="7.3774000000000006E-2"/>
    <n v="0.198237"/>
    <n v="6.6078999999999999E-2"/>
    <s v="7"/>
    <s v="scale_mpi_epyc_job_12139.out "/>
    <s v="scale_mpi_epyc_epyc007_2023-06-13_06-07-02.csv "/>
    <s v="e3 100 100 100000 1 4"/>
    <e v="#N/A"/>
    <e v="#N/A"/>
    <e v="#N/A"/>
    <e v="#N/A"/>
    <x v="1"/>
  </r>
  <r>
    <x v="4"/>
    <x v="2"/>
    <n v="100"/>
    <x v="1"/>
    <x v="4"/>
    <n v="1"/>
    <n v="1.0842609999999999"/>
    <n v="2.1765E-2"/>
    <n v="5.7362999999999997E-2"/>
    <n v="1.4341E-2"/>
    <s v="7"/>
    <s v="scale_mpi_epyc_job_12139.out "/>
    <s v="scale_mpi_epyc_epyc007_2023-06-13_06-07-02.csv "/>
    <s v="e3 100 100 100000 1 5"/>
    <e v="#N/A"/>
    <e v="#N/A"/>
    <e v="#N/A"/>
    <e v="#N/A"/>
    <x v="1"/>
  </r>
  <r>
    <x v="4"/>
    <x v="2"/>
    <n v="100"/>
    <x v="1"/>
    <x v="5"/>
    <n v="1"/>
    <n v="1.0818289999999999"/>
    <n v="1.3224E-2"/>
    <n v="5.0090000000000003E-2"/>
    <n v="1.0018000000000001E-2"/>
    <s v="7"/>
    <s v="scale_mpi_epyc_job_12139.out "/>
    <s v="scale_mpi_epyc_epyc007_2023-06-13_06-07-02.csv "/>
    <s v="e3 100 100 100000 1 6"/>
    <e v="#N/A"/>
    <e v="#N/A"/>
    <e v="#N/A"/>
    <e v="#N/A"/>
    <x v="1"/>
  </r>
  <r>
    <x v="4"/>
    <x v="2"/>
    <n v="100"/>
    <x v="1"/>
    <x v="6"/>
    <n v="1"/>
    <n v="1.09476"/>
    <n v="2.0226999999999998E-2"/>
    <n v="9.0669E-2"/>
    <n v="1.5112E-2"/>
    <s v="7"/>
    <s v="scale_mpi_epyc_job_12139.out "/>
    <s v="scale_mpi_epyc_epyc007_2023-06-13_06-07-02.csv "/>
    <s v="e3 100 100 100000 1 7"/>
    <e v="#N/A"/>
    <e v="#N/A"/>
    <e v="#N/A"/>
    <e v="#N/A"/>
    <x v="1"/>
  </r>
  <r>
    <x v="4"/>
    <x v="2"/>
    <n v="100"/>
    <x v="1"/>
    <x v="7"/>
    <n v="1"/>
    <n v="1.108773"/>
    <n v="2.9670999999999999E-2"/>
    <n v="9.1194999999999998E-2"/>
    <n v="1.3028E-2"/>
    <s v="7"/>
    <s v="scale_mpi_epyc_job_12139.out "/>
    <s v="scale_mpi_epyc_epyc007_2023-06-13_06-07-02.csv "/>
    <s v="e3 100 100 100000 1 8"/>
    <e v="#N/A"/>
    <e v="#N/A"/>
    <e v="#N/A"/>
    <e v="#N/A"/>
    <x v="1"/>
  </r>
  <r>
    <x v="4"/>
    <x v="2"/>
    <n v="100"/>
    <x v="1"/>
    <x v="8"/>
    <n v="1"/>
    <n v="1.117178"/>
    <n v="2.8267E-2"/>
    <n v="0.14508399999999999"/>
    <n v="1.8134999999999998E-2"/>
    <s v="7"/>
    <s v="scale_mpi_epyc_job_12139.out "/>
    <s v="scale_mpi_epyc_epyc007_2023-06-13_06-07-02.csv "/>
    <s v="e3 100 100 100000 1 9"/>
    <e v="#N/A"/>
    <e v="#N/A"/>
    <e v="#N/A"/>
    <e v="#N/A"/>
    <x v="1"/>
  </r>
  <r>
    <x v="4"/>
    <x v="2"/>
    <n v="100"/>
    <x v="1"/>
    <x v="9"/>
    <n v="1"/>
    <n v="1.1187260000000001"/>
    <n v="2.3581999999999999E-2"/>
    <n v="0.166794"/>
    <n v="1.8533000000000001E-2"/>
    <s v="7"/>
    <s v="scale_mpi_epyc_job_12139.out "/>
    <s v="scale_mpi_epyc_epyc007_2023-06-13_06-07-02.csv "/>
    <s v="e3 100 100 100000 1 10"/>
    <e v="#N/A"/>
    <e v="#N/A"/>
    <e v="#N/A"/>
    <e v="#N/A"/>
    <x v="1"/>
  </r>
  <r>
    <x v="4"/>
    <x v="2"/>
    <n v="100"/>
    <x v="1"/>
    <x v="10"/>
    <n v="1"/>
    <n v="1.208329"/>
    <n v="0.100136"/>
    <n v="0.724329"/>
    <n v="7.2432999999999997E-2"/>
    <s v="7"/>
    <s v="scale_mpi_epyc_job_12139.out "/>
    <s v="scale_mpi_epyc_epyc007_2023-06-13_06-07-02.csv "/>
    <s v="e3 100 100 100000 1 11"/>
    <e v="#N/A"/>
    <e v="#N/A"/>
    <e v="#N/A"/>
    <e v="#N/A"/>
    <x v="1"/>
  </r>
  <r>
    <x v="4"/>
    <x v="2"/>
    <n v="100"/>
    <x v="1"/>
    <x v="11"/>
    <n v="1"/>
    <n v="1.127664"/>
    <n v="1.9421999999999998E-2"/>
    <n v="0.17956800000000001"/>
    <n v="1.6324000000000002E-2"/>
    <s v="7"/>
    <s v="scale_mpi_epyc_job_12139.out "/>
    <s v="scale_mpi_epyc_epyc007_2023-06-13_06-07-02.csv "/>
    <s v="e3 100 100 100000 1 12"/>
    <e v="#N/A"/>
    <e v="#N/A"/>
    <e v="#N/A"/>
    <e v="#N/A"/>
    <x v="1"/>
  </r>
  <r>
    <x v="4"/>
    <x v="2"/>
    <n v="100"/>
    <x v="1"/>
    <x v="12"/>
    <n v="1"/>
    <n v="1.168893"/>
    <n v="9.7229999999999997E-2"/>
    <n v="0.20311499999999999"/>
    <n v="1.6926E-2"/>
    <s v="7"/>
    <s v="scale_mpi_epyc_job_12139.out "/>
    <s v="scale_mpi_epyc_epyc007_2023-06-13_06-07-02.csv "/>
    <s v="e3 100 100 100000 1 13"/>
    <e v="#N/A"/>
    <e v="#N/A"/>
    <e v="#N/A"/>
    <e v="#N/A"/>
    <x v="1"/>
  </r>
  <r>
    <x v="4"/>
    <x v="2"/>
    <n v="100"/>
    <x v="1"/>
    <x v="13"/>
    <n v="1"/>
    <n v="1.1691309999999999"/>
    <n v="3.5621E-2"/>
    <n v="0.20829700000000001"/>
    <n v="1.6022999999999999E-2"/>
    <s v="7"/>
    <s v="scale_mpi_epyc_job_12139.out "/>
    <s v="scale_mpi_epyc_epyc007_2023-06-13_06-07-02.csv "/>
    <s v="e3 100 100 100000 1 14"/>
    <e v="#N/A"/>
    <e v="#N/A"/>
    <e v="#N/A"/>
    <e v="#N/A"/>
    <x v="1"/>
  </r>
  <r>
    <x v="4"/>
    <x v="2"/>
    <n v="100"/>
    <x v="1"/>
    <x v="14"/>
    <n v="1"/>
    <n v="1.1493199999999999"/>
    <n v="2.0608999999999999E-2"/>
    <n v="0.235345"/>
    <n v="1.6809999999999999E-2"/>
    <s v="7"/>
    <s v="scale_mpi_epyc_job_12139.out "/>
    <s v="scale_mpi_epyc_epyc007_2023-06-13_06-07-02.csv "/>
    <s v="e3 100 100 100000 1 15"/>
    <e v="#N/A"/>
    <e v="#N/A"/>
    <e v="#N/A"/>
    <e v="#N/A"/>
    <x v="1"/>
  </r>
  <r>
    <x v="4"/>
    <x v="2"/>
    <n v="100"/>
    <x v="1"/>
    <x v="15"/>
    <n v="1"/>
    <n v="1.166847"/>
    <n v="3.3561000000000001E-2"/>
    <n v="0.379417"/>
    <n v="2.5294000000000001E-2"/>
    <s v="7"/>
    <s v="scale_mpi_epyc_job_12139.out "/>
    <s v="scale_mpi_epyc_epyc007_2023-06-13_06-07-02.csv "/>
    <s v="e3 100 100 100000 1 16"/>
    <e v="#N/A"/>
    <e v="#N/A"/>
    <e v="#N/A"/>
    <e v="#N/A"/>
    <x v="1"/>
  </r>
  <r>
    <x v="4"/>
    <x v="2"/>
    <n v="100"/>
    <x v="1"/>
    <x v="16"/>
    <n v="1"/>
    <n v="1.194628"/>
    <n v="3.5746E-2"/>
    <n v="0.50952399999999998"/>
    <n v="3.1844999999999998E-2"/>
    <s v="7"/>
    <s v="scale_mpi_epyc_job_12139.out "/>
    <s v="scale_mpi_epyc_epyc007_2023-06-13_06-07-02.csv "/>
    <s v="e3 100 100 100000 1 17"/>
    <e v="#N/A"/>
    <e v="#N/A"/>
    <e v="#N/A"/>
    <e v="#N/A"/>
    <x v="1"/>
  </r>
  <r>
    <x v="4"/>
    <x v="2"/>
    <n v="100"/>
    <x v="1"/>
    <x v="17"/>
    <n v="1"/>
    <n v="1.191665"/>
    <n v="4.5657000000000003E-2"/>
    <n v="0.46103699999999997"/>
    <n v="2.7119999999999998E-2"/>
    <s v="7"/>
    <s v="scale_mpi_epyc_job_12139.out "/>
    <s v="scale_mpi_epyc_epyc007_2023-06-13_06-07-02.csv "/>
    <s v="e3 100 100 100000 1 18"/>
    <e v="#N/A"/>
    <e v="#N/A"/>
    <e v="#N/A"/>
    <e v="#N/A"/>
    <x v="1"/>
  </r>
  <r>
    <x v="4"/>
    <x v="2"/>
    <n v="100"/>
    <x v="1"/>
    <x v="18"/>
    <n v="1"/>
    <n v="1.1864490000000001"/>
    <n v="2.5692E-2"/>
    <n v="0.38541900000000001"/>
    <n v="2.1412E-2"/>
    <s v="7"/>
    <s v="scale_mpi_epyc_job_12139.out "/>
    <s v="scale_mpi_epyc_epyc007_2023-06-13_06-07-02.csv "/>
    <s v="e3 100 100 100000 1 19"/>
    <e v="#N/A"/>
    <e v="#N/A"/>
    <e v="#N/A"/>
    <e v="#N/A"/>
    <x v="1"/>
  </r>
  <r>
    <x v="4"/>
    <x v="2"/>
    <n v="100"/>
    <x v="1"/>
    <x v="19"/>
    <n v="1"/>
    <n v="1.2072039999999999"/>
    <n v="3.9498999999999999E-2"/>
    <n v="0.44035099999999999"/>
    <n v="2.3175999999999999E-2"/>
    <s v="7"/>
    <s v="scale_mpi_epyc_job_12139.out "/>
    <s v="scale_mpi_epyc_epyc007_2023-06-13_06-07-02.csv "/>
    <s v="e3 100 100 100000 1 20"/>
    <e v="#N/A"/>
    <e v="#N/A"/>
    <e v="#N/A"/>
    <e v="#N/A"/>
    <x v="1"/>
  </r>
  <r>
    <x v="4"/>
    <x v="2"/>
    <n v="100"/>
    <x v="1"/>
    <x v="20"/>
    <n v="1"/>
    <n v="1.2145250000000001"/>
    <n v="4.2841999999999998E-2"/>
    <n v="0.54246799999999995"/>
    <n v="2.7123000000000001E-2"/>
    <s v="7"/>
    <s v="scale_mpi_epyc_job_12139.out "/>
    <s v="scale_mpi_epyc_epyc007_2023-06-13_06-07-02.csv "/>
    <s v="e3 100 100 100000 1 21"/>
    <e v="#N/A"/>
    <e v="#N/A"/>
    <e v="#N/A"/>
    <e v="#N/A"/>
    <x v="1"/>
  </r>
  <r>
    <x v="4"/>
    <x v="2"/>
    <n v="100"/>
    <x v="1"/>
    <x v="21"/>
    <n v="1"/>
    <n v="1.5871550000000001"/>
    <n v="0.38132899999999997"/>
    <n v="1.6152120000000001"/>
    <n v="7.6914999999999997E-2"/>
    <s v="7"/>
    <s v="scale_mpi_epyc_job_12139.out "/>
    <s v="scale_mpi_epyc_epyc007_2023-06-13_06-07-02.csv "/>
    <s v="e3 100 100 100000 1 22"/>
    <e v="#N/A"/>
    <e v="#N/A"/>
    <e v="#N/A"/>
    <e v="#N/A"/>
    <x v="1"/>
  </r>
  <r>
    <x v="4"/>
    <x v="2"/>
    <n v="100"/>
    <x v="1"/>
    <x v="22"/>
    <n v="1"/>
    <n v="1.21028"/>
    <n v="3.1074999999999998E-2"/>
    <n v="0.59965100000000005"/>
    <n v="2.7257E-2"/>
    <s v="7"/>
    <s v="scale_mpi_epyc_job_12139.out "/>
    <s v="scale_mpi_epyc_epyc007_2023-06-13_06-07-02.csv "/>
    <s v="e3 100 100 100000 1 23"/>
    <e v="#N/A"/>
    <e v="#N/A"/>
    <e v="#N/A"/>
    <e v="#N/A"/>
    <x v="1"/>
  </r>
  <r>
    <x v="4"/>
    <x v="2"/>
    <n v="100"/>
    <x v="1"/>
    <x v="23"/>
    <n v="1"/>
    <n v="1.223976"/>
    <n v="2.5399999999999999E-2"/>
    <n v="0.50922699999999999"/>
    <n v="2.214E-2"/>
    <s v="7"/>
    <s v="scale_mpi_epyc_job_12139.out "/>
    <s v="scale_mpi_epyc_epyc007_2023-06-13_06-07-02.csv "/>
    <s v="e3 100 100 100000 1 24"/>
    <e v="#N/A"/>
    <e v="#N/A"/>
    <e v="#N/A"/>
    <e v="#N/A"/>
    <x v="1"/>
  </r>
  <r>
    <x v="4"/>
    <x v="2"/>
    <n v="100"/>
    <x v="1"/>
    <x v="24"/>
    <n v="1"/>
    <n v="1.2530680000000001"/>
    <n v="5.3032999999999997E-2"/>
    <n v="0.930647"/>
    <n v="3.8776999999999999E-2"/>
    <s v="7"/>
    <s v="scale_mpi_epyc_job_12139.out "/>
    <s v="scale_mpi_epyc_epyc007_2023-06-13_06-07-02.csv "/>
    <s v="e3 100 100 100000 1 25"/>
    <e v="#N/A"/>
    <e v="#N/A"/>
    <e v="#N/A"/>
    <e v="#N/A"/>
    <x v="1"/>
  </r>
  <r>
    <x v="4"/>
    <x v="2"/>
    <n v="100"/>
    <x v="1"/>
    <x v="25"/>
    <n v="1"/>
    <n v="1.2548539999999999"/>
    <n v="3.959E-2"/>
    <n v="0.61269399999999996"/>
    <n v="2.4507999999999999E-2"/>
    <s v="7"/>
    <s v="scale_mpi_epyc_job_12139.out "/>
    <s v="scale_mpi_epyc_epyc007_2023-06-13_06-07-02.csv "/>
    <s v="e3 100 100 100000 1 26"/>
    <e v="#N/A"/>
    <e v="#N/A"/>
    <e v="#N/A"/>
    <e v="#N/A"/>
    <x v="1"/>
  </r>
  <r>
    <x v="4"/>
    <x v="2"/>
    <n v="100"/>
    <x v="1"/>
    <x v="26"/>
    <n v="1"/>
    <n v="1.7143170000000001"/>
    <n v="0.474244"/>
    <n v="2.295309"/>
    <n v="8.8280999999999998E-2"/>
    <s v="7"/>
    <s v="scale_mpi_epyc_job_12139.out "/>
    <s v="scale_mpi_epyc_epyc007_2023-06-13_06-07-02.csv "/>
    <s v="e3 100 100 100000 1 27"/>
    <e v="#N/A"/>
    <e v="#N/A"/>
    <e v="#N/A"/>
    <e v="#N/A"/>
    <x v="1"/>
  </r>
  <r>
    <x v="4"/>
    <x v="2"/>
    <n v="100"/>
    <x v="1"/>
    <x v="27"/>
    <n v="1"/>
    <n v="1.2547330000000001"/>
    <n v="5.2580000000000002E-2"/>
    <n v="1.14551"/>
    <n v="4.2425999999999998E-2"/>
    <s v="7"/>
    <s v="scale_mpi_epyc_job_12139.out "/>
    <s v="scale_mpi_epyc_epyc007_2023-06-13_06-07-02.csv "/>
    <s v="e3 100 100 100000 1 28"/>
    <e v="#N/A"/>
    <e v="#N/A"/>
    <e v="#N/A"/>
    <e v="#N/A"/>
    <x v="1"/>
  </r>
  <r>
    <x v="4"/>
    <x v="2"/>
    <n v="100"/>
    <x v="1"/>
    <x v="28"/>
    <n v="1"/>
    <n v="1.2879670000000001"/>
    <n v="5.5943E-2"/>
    <n v="1.1821330000000001"/>
    <n v="4.2219E-2"/>
    <s v="7"/>
    <s v="scale_mpi_epyc_job_12139.out "/>
    <s v="scale_mpi_epyc_epyc007_2023-06-13_06-07-02.csv "/>
    <s v="e3 100 100 100000 1 29"/>
    <e v="#N/A"/>
    <e v="#N/A"/>
    <e v="#N/A"/>
    <e v="#N/A"/>
    <x v="1"/>
  </r>
  <r>
    <x v="4"/>
    <x v="2"/>
    <n v="100"/>
    <x v="1"/>
    <x v="29"/>
    <n v="1"/>
    <n v="1.308316"/>
    <n v="6.2868999999999994E-2"/>
    <n v="1.2798769999999999"/>
    <n v="4.4134E-2"/>
    <s v="7"/>
    <s v="scale_mpi_epyc_job_12139.out "/>
    <s v="scale_mpi_epyc_epyc007_2023-06-13_06-07-02.csv "/>
    <s v="e3 100 100 100000 1 30"/>
    <e v="#N/A"/>
    <e v="#N/A"/>
    <e v="#N/A"/>
    <e v="#N/A"/>
    <x v="1"/>
  </r>
  <r>
    <x v="4"/>
    <x v="2"/>
    <n v="100"/>
    <x v="1"/>
    <x v="30"/>
    <n v="1"/>
    <n v="1.3987639999999999"/>
    <n v="9.2784000000000005E-2"/>
    <n v="2.379197"/>
    <n v="7.9307000000000002E-2"/>
    <s v="7"/>
    <s v="scale_mpi_epyc_job_12139.out "/>
    <s v="scale_mpi_epyc_epyc007_2023-06-13_06-07-02.csv "/>
    <s v="e3 100 100 100000 1 31"/>
    <e v="#N/A"/>
    <e v="#N/A"/>
    <e v="#N/A"/>
    <e v="#N/A"/>
    <x v="1"/>
  </r>
  <r>
    <x v="4"/>
    <x v="2"/>
    <n v="100"/>
    <x v="1"/>
    <x v="31"/>
    <n v="1"/>
    <n v="1.324641"/>
    <n v="6.0881999999999999E-2"/>
    <n v="1.3275250000000001"/>
    <n v="4.2823E-2"/>
    <s v="7"/>
    <s v="scale_mpi_epyc_job_12139.out "/>
    <s v="scale_mpi_epyc_epyc007_2023-06-13_06-07-02.csv "/>
    <s v="e3 100 100 100000 1 32"/>
    <e v="#N/A"/>
    <e v="#N/A"/>
    <e v="#N/A"/>
    <e v="#N/A"/>
    <x v="1"/>
  </r>
  <r>
    <x v="4"/>
    <x v="2"/>
    <n v="100"/>
    <x v="1"/>
    <x v="32"/>
    <n v="1"/>
    <n v="1.3434969999999999"/>
    <n v="6.7840999999999999E-2"/>
    <n v="1.7264699999999999"/>
    <n v="5.3952E-2"/>
    <s v="7"/>
    <s v="scale_mpi_epyc_job_12139.out "/>
    <s v="scale_mpi_epyc_epyc007_2023-06-13_06-07-02.csv "/>
    <s v="e3 100 100 100000 1 33"/>
    <e v="#N/A"/>
    <e v="#N/A"/>
    <e v="#N/A"/>
    <e v="#N/A"/>
    <x v="1"/>
  </r>
  <r>
    <x v="4"/>
    <x v="2"/>
    <n v="100"/>
    <x v="1"/>
    <x v="33"/>
    <n v="1"/>
    <n v="1.4694769999999999"/>
    <n v="7.1328000000000003E-2"/>
    <n v="2.6780529999999998"/>
    <n v="8.1153000000000003E-2"/>
    <s v="7"/>
    <s v="scale_mpi_epyc_job_12139.out "/>
    <s v="scale_mpi_epyc_epyc007_2023-06-13_06-07-02.csv "/>
    <s v="e3 100 100 100000 1 34"/>
    <e v="#N/A"/>
    <e v="#N/A"/>
    <e v="#N/A"/>
    <e v="#N/A"/>
    <x v="1"/>
  </r>
  <r>
    <x v="4"/>
    <x v="2"/>
    <n v="100"/>
    <x v="1"/>
    <x v="34"/>
    <n v="1"/>
    <n v="1.3714630000000001"/>
    <n v="7.3270000000000002E-2"/>
    <n v="1.9244479999999999"/>
    <n v="5.6600999999999999E-2"/>
    <s v="7"/>
    <s v="scale_mpi_epyc_job_12139.out "/>
    <s v="scale_mpi_epyc_epyc007_2023-06-13_06-07-02.csv "/>
    <s v="e3 100 100 100000 1 35"/>
    <e v="#N/A"/>
    <e v="#N/A"/>
    <e v="#N/A"/>
    <e v="#N/A"/>
    <x v="1"/>
  </r>
  <r>
    <x v="4"/>
    <x v="2"/>
    <n v="100"/>
    <x v="1"/>
    <x v="35"/>
    <n v="1"/>
    <n v="1.379365"/>
    <n v="6.4950999999999995E-2"/>
    <n v="1.5945990000000001"/>
    <n v="4.5560000000000003E-2"/>
    <s v="7"/>
    <s v="scale_mpi_epyc_job_12139.out "/>
    <s v="scale_mpi_epyc_epyc007_2023-06-13_06-07-02.csv "/>
    <s v="e3 100 100 100000 1 36"/>
    <e v="#N/A"/>
    <e v="#N/A"/>
    <e v="#N/A"/>
    <e v="#N/A"/>
    <x v="1"/>
  </r>
  <r>
    <x v="4"/>
    <x v="2"/>
    <n v="100"/>
    <x v="1"/>
    <x v="36"/>
    <n v="1"/>
    <n v="1.5198480000000001"/>
    <n v="0.10623199999999999"/>
    <n v="3.1736759999999999"/>
    <n v="8.8158E-2"/>
    <s v="7"/>
    <s v="scale_mpi_epyc_job_12139.out "/>
    <s v="scale_mpi_epyc_epyc007_2023-06-13_06-07-02.csv "/>
    <s v="e3 100 100 100000 1 37"/>
    <e v="#N/A"/>
    <e v="#N/A"/>
    <e v="#N/A"/>
    <e v="#N/A"/>
    <x v="1"/>
  </r>
  <r>
    <x v="4"/>
    <x v="2"/>
    <n v="100"/>
    <x v="1"/>
    <x v="37"/>
    <n v="1"/>
    <n v="1.4834830000000001"/>
    <n v="6.8946999999999994E-2"/>
    <n v="1.625362"/>
    <n v="4.3929000000000003E-2"/>
    <s v="7"/>
    <s v="scale_mpi_epyc_job_12139.out "/>
    <s v="scale_mpi_epyc_epyc007_2023-06-13_06-07-02.csv "/>
    <s v="e3 100 100 100000 1 38"/>
    <e v="#N/A"/>
    <e v="#N/A"/>
    <e v="#N/A"/>
    <e v="#N/A"/>
    <x v="1"/>
  </r>
  <r>
    <x v="4"/>
    <x v="2"/>
    <n v="100"/>
    <x v="1"/>
    <x v="38"/>
    <n v="1"/>
    <n v="1.423298"/>
    <n v="6.3992999999999994E-2"/>
    <n v="1.565059"/>
    <n v="4.1186E-2"/>
    <s v="7"/>
    <s v="scale_mpi_epyc_job_12139.out "/>
    <s v="scale_mpi_epyc_epyc007_2023-06-13_06-07-02.csv "/>
    <s v="e3 100 100 100000 1 39"/>
    <e v="#N/A"/>
    <e v="#N/A"/>
    <e v="#N/A"/>
    <e v="#N/A"/>
    <x v="1"/>
  </r>
  <r>
    <x v="4"/>
    <x v="2"/>
    <n v="100"/>
    <x v="1"/>
    <x v="39"/>
    <n v="1"/>
    <n v="1.3970830000000001"/>
    <n v="4.9591000000000003E-2"/>
    <n v="1.484073"/>
    <n v="3.8052999999999997E-2"/>
    <s v="7"/>
    <s v="scale_mpi_epyc_job_12139.out "/>
    <s v="scale_mpi_epyc_epyc007_2023-06-13_06-07-02.csv "/>
    <s v="e3 100 100 100000 1 40"/>
    <e v="#N/A"/>
    <e v="#N/A"/>
    <e v="#N/A"/>
    <e v="#N/A"/>
    <x v="1"/>
  </r>
  <r>
    <x v="4"/>
    <x v="2"/>
    <n v="100"/>
    <x v="1"/>
    <x v="40"/>
    <n v="1"/>
    <n v="1.433927"/>
    <n v="7.2167999999999996E-2"/>
    <n v="1.9437880000000001"/>
    <n v="4.8594999999999999E-2"/>
    <s v="7"/>
    <s v="scale_mpi_epyc_job_12139.out "/>
    <s v="scale_mpi_epyc_epyc007_2023-06-13_06-07-02.csv "/>
    <s v="e3 100 100 100000 1 41"/>
    <e v="#N/A"/>
    <e v="#N/A"/>
    <e v="#N/A"/>
    <e v="#N/A"/>
    <x v="1"/>
  </r>
  <r>
    <x v="4"/>
    <x v="2"/>
    <n v="100"/>
    <x v="1"/>
    <x v="41"/>
    <n v="1"/>
    <n v="1.447098"/>
    <n v="7.4666999999999997E-2"/>
    <n v="1.7843690000000001"/>
    <n v="4.3520999999999997E-2"/>
    <s v="7"/>
    <s v="scale_mpi_epyc_job_12139.out "/>
    <s v="scale_mpi_epyc_epyc007_2023-06-13_06-07-02.csv "/>
    <s v="e3 100 100 100000 1 42"/>
    <e v="#N/A"/>
    <e v="#N/A"/>
    <e v="#N/A"/>
    <e v="#N/A"/>
    <x v="1"/>
  </r>
  <r>
    <x v="4"/>
    <x v="2"/>
    <n v="100"/>
    <x v="1"/>
    <x v="42"/>
    <n v="1"/>
    <n v="1.4664219999999999"/>
    <n v="7.9104999999999995E-2"/>
    <n v="2.4552420000000001"/>
    <n v="5.8458000000000003E-2"/>
    <s v="7"/>
    <s v="scale_mpi_epyc_job_12139.out "/>
    <s v="scale_mpi_epyc_epyc007_2023-06-13_06-07-02.csv "/>
    <s v="e3 100 100 100000 1 43"/>
    <e v="#N/A"/>
    <e v="#N/A"/>
    <e v="#N/A"/>
    <e v="#N/A"/>
    <x v="1"/>
  </r>
  <r>
    <x v="4"/>
    <x v="2"/>
    <n v="100"/>
    <x v="1"/>
    <x v="43"/>
    <n v="1"/>
    <n v="1.7789330000000001"/>
    <n v="0.41952600000000001"/>
    <n v="3.5995849999999998"/>
    <n v="8.3710999999999994E-2"/>
    <s v="7"/>
    <s v="scale_mpi_epyc_job_12139.out "/>
    <s v="scale_mpi_epyc_epyc007_2023-06-13_06-07-02.csv "/>
    <s v="e3 100 100 100000 1 44"/>
    <e v="#N/A"/>
    <e v="#N/A"/>
    <e v="#N/A"/>
    <e v="#N/A"/>
    <x v="1"/>
  </r>
  <r>
    <x v="4"/>
    <x v="2"/>
    <n v="100"/>
    <x v="1"/>
    <x v="44"/>
    <n v="1"/>
    <n v="1.699082"/>
    <n v="0.34473599999999999"/>
    <n v="14.547072999999999"/>
    <n v="0.33061499999999999"/>
    <s v="7"/>
    <s v="scale_mpi_epyc_job_12139.out "/>
    <s v="scale_mpi_epyc_epyc007_2023-06-13_06-07-02.csv "/>
    <s v="e3 100 100 100000 1 45"/>
    <e v="#N/A"/>
    <e v="#N/A"/>
    <e v="#N/A"/>
    <e v="#N/A"/>
    <x v="1"/>
  </r>
  <r>
    <x v="4"/>
    <x v="2"/>
    <n v="100"/>
    <x v="1"/>
    <x v="45"/>
    <n v="1"/>
    <n v="2.558084"/>
    <n v="0.99740600000000001"/>
    <n v="43.84901"/>
    <n v="0.97442200000000001"/>
    <s v="7"/>
    <s v="scale_mpi_epyc_job_12139.out "/>
    <s v="scale_mpi_epyc_epyc007_2023-06-13_06-07-02.csv "/>
    <s v="e3 100 100 100000 1 46"/>
    <e v="#N/A"/>
    <e v="#N/A"/>
    <e v="#N/A"/>
    <e v="#N/A"/>
    <x v="1"/>
  </r>
  <r>
    <x v="4"/>
    <x v="2"/>
    <n v="100"/>
    <x v="1"/>
    <x v="46"/>
    <n v="1"/>
    <n v="1.488024"/>
    <n v="6.1998999999999999E-2"/>
    <n v="2.537296"/>
    <n v="5.5159E-2"/>
    <s v="7"/>
    <s v="scale_mpi_epyc_job_12139.out "/>
    <s v="scale_mpi_epyc_epyc007_2023-06-13_06-07-02.csv "/>
    <s v="e3 100 100 100000 1 47"/>
    <e v="#N/A"/>
    <e v="#N/A"/>
    <e v="#N/A"/>
    <e v="#N/A"/>
    <x v="1"/>
  </r>
  <r>
    <x v="4"/>
    <x v="2"/>
    <n v="100"/>
    <x v="1"/>
    <x v="47"/>
    <n v="1"/>
    <n v="1.6948669999999999"/>
    <n v="6.9390999999999994E-2"/>
    <n v="2.3200880000000002"/>
    <n v="4.9363999999999998E-2"/>
    <s v="7"/>
    <s v="scale_mpi_epyc_job_12139.out "/>
    <s v="scale_mpi_epyc_epyc007_2023-06-13_06-07-02.csv "/>
    <s v="e3 100 100 100000 1 48"/>
    <e v="#N/A"/>
    <e v="#N/A"/>
    <e v="#N/A"/>
    <e v="#N/A"/>
    <x v="1"/>
  </r>
  <r>
    <x v="4"/>
    <x v="2"/>
    <n v="100"/>
    <x v="1"/>
    <x v="48"/>
    <n v="1"/>
    <n v="1.7582899999999999"/>
    <n v="9.9626000000000006E-2"/>
    <n v="2.640142"/>
    <n v="5.5003000000000003E-2"/>
    <s v="7"/>
    <s v="scale_mpi_epyc_job_12139.out "/>
    <s v="scale_mpi_epyc_epyc007_2023-06-13_06-07-02.csv "/>
    <s v="e3 100 100 100000 1 49"/>
    <e v="#N/A"/>
    <e v="#N/A"/>
    <e v="#N/A"/>
    <e v="#N/A"/>
    <x v="1"/>
  </r>
  <r>
    <x v="4"/>
    <x v="2"/>
    <n v="100"/>
    <x v="1"/>
    <x v="49"/>
    <n v="1"/>
    <n v="1.620679"/>
    <n v="7.8139E-2"/>
    <n v="2.2822559999999998"/>
    <n v="4.6577E-2"/>
    <s v="7"/>
    <s v="scale_mpi_epyc_job_12139.out "/>
    <s v="scale_mpi_epyc_epyc007_2023-06-13_06-07-02.csv "/>
    <s v="e3 100 100 100000 1 50"/>
    <e v="#N/A"/>
    <e v="#N/A"/>
    <e v="#N/A"/>
    <e v="#N/A"/>
    <x v="1"/>
  </r>
  <r>
    <x v="4"/>
    <x v="2"/>
    <n v="100"/>
    <x v="1"/>
    <x v="50"/>
    <n v="1"/>
    <n v="1.7547870000000001"/>
    <n v="7.4209999999999998E-2"/>
    <n v="2.3965130000000001"/>
    <n v="4.793E-2"/>
    <s v="7"/>
    <s v="scale_mpi_epyc_job_12139.out "/>
    <s v="scale_mpi_epyc_epyc007_2023-06-13_06-07-02.csv "/>
    <s v="e3 100 100 100000 1 51"/>
    <e v="#N/A"/>
    <e v="#N/A"/>
    <e v="#N/A"/>
    <e v="#N/A"/>
    <x v="1"/>
  </r>
  <r>
    <x v="4"/>
    <x v="2"/>
    <n v="100"/>
    <x v="1"/>
    <x v="51"/>
    <n v="1"/>
    <n v="1.6120680000000001"/>
    <n v="9.5449000000000006E-2"/>
    <n v="2.7901120000000001"/>
    <n v="5.4708E-2"/>
    <s v="7"/>
    <s v="scale_mpi_epyc_job_12139.out "/>
    <s v="scale_mpi_epyc_epyc007_2023-06-13_06-07-02.csv "/>
    <s v="e3 100 100 100000 1 52"/>
    <e v="#N/A"/>
    <e v="#N/A"/>
    <e v="#N/A"/>
    <e v="#N/A"/>
    <x v="1"/>
  </r>
  <r>
    <x v="4"/>
    <x v="2"/>
    <n v="100"/>
    <x v="1"/>
    <x v="52"/>
    <n v="1"/>
    <n v="1.61999"/>
    <n v="0.11665200000000001"/>
    <n v="2.7680609999999999"/>
    <n v="5.3232000000000002E-2"/>
    <s v="7"/>
    <s v="scale_mpi_epyc_job_12139.out "/>
    <s v="scale_mpi_epyc_epyc007_2023-06-13_06-07-02.csv "/>
    <s v="e3 100 100 100000 1 53"/>
    <e v="#N/A"/>
    <e v="#N/A"/>
    <e v="#N/A"/>
    <e v="#N/A"/>
    <x v="1"/>
  </r>
  <r>
    <x v="4"/>
    <x v="2"/>
    <n v="100"/>
    <x v="1"/>
    <x v="53"/>
    <n v="1"/>
    <n v="1.6834560000000001"/>
    <n v="8.7180999999999995E-2"/>
    <n v="3.0647470000000001"/>
    <n v="5.7825000000000001E-2"/>
    <s v="7"/>
    <s v="scale_mpi_epyc_job_12139.out "/>
    <s v="scale_mpi_epyc_epyc007_2023-06-13_06-07-02.csv "/>
    <s v="e3 100 100 100000 1 54"/>
    <e v="#N/A"/>
    <e v="#N/A"/>
    <e v="#N/A"/>
    <e v="#N/A"/>
    <x v="1"/>
  </r>
  <r>
    <x v="4"/>
    <x v="2"/>
    <n v="100"/>
    <x v="1"/>
    <x v="54"/>
    <n v="1"/>
    <n v="1.6153900000000001"/>
    <n v="7.825E-2"/>
    <n v="2.68432"/>
    <n v="4.9709999999999997E-2"/>
    <s v="7"/>
    <s v="scale_mpi_epyc_job_12139.out "/>
    <s v="scale_mpi_epyc_epyc007_2023-06-13_06-07-02.csv "/>
    <s v="e3 100 100 100000 1 55"/>
    <e v="#N/A"/>
    <e v="#N/A"/>
    <e v="#N/A"/>
    <e v="#N/A"/>
    <x v="1"/>
  </r>
  <r>
    <x v="4"/>
    <x v="2"/>
    <n v="100"/>
    <x v="1"/>
    <x v="55"/>
    <n v="1"/>
    <n v="1.8693660000000001"/>
    <n v="9.0087E-2"/>
    <n v="3.0893440000000001"/>
    <n v="5.6169999999999998E-2"/>
    <s v="7"/>
    <s v="scale_mpi_epyc_job_12139.out "/>
    <s v="scale_mpi_epyc_epyc007_2023-06-13_06-07-02.csv "/>
    <s v="e3 100 100 100000 1 56"/>
    <e v="#N/A"/>
    <e v="#N/A"/>
    <e v="#N/A"/>
    <e v="#N/A"/>
    <x v="1"/>
  </r>
  <r>
    <x v="4"/>
    <x v="2"/>
    <n v="100"/>
    <x v="1"/>
    <x v="56"/>
    <n v="1"/>
    <n v="1.9784600000000001"/>
    <n v="0.127385"/>
    <n v="3.6178400000000002"/>
    <n v="6.4603999999999995E-2"/>
    <s v="7"/>
    <s v="scale_mpi_epyc_job_12139.out "/>
    <s v="scale_mpi_epyc_epyc007_2023-06-13_06-07-02.csv "/>
    <s v="e3 100 100 100000 1 57"/>
    <e v="#N/A"/>
    <e v="#N/A"/>
    <e v="#N/A"/>
    <e v="#N/A"/>
    <x v="1"/>
  </r>
  <r>
    <x v="4"/>
    <x v="2"/>
    <n v="100"/>
    <x v="1"/>
    <x v="57"/>
    <n v="1"/>
    <n v="1.2857350000000001"/>
    <n v="6.3347000000000001E-2"/>
    <n v="3.1525259999999999"/>
    <n v="5.5307000000000002E-2"/>
    <s v="7"/>
    <s v="scale_mpi_epyc_job_12139.out "/>
    <s v="scale_mpi_epyc_epyc007_2023-06-13_06-07-02.csv "/>
    <s v="e3 100 100 100000 1 58"/>
    <e v="#N/A"/>
    <e v="#N/A"/>
    <e v="#N/A"/>
    <e v="#N/A"/>
    <x v="1"/>
  </r>
  <r>
    <x v="4"/>
    <x v="2"/>
    <n v="100"/>
    <x v="1"/>
    <x v="58"/>
    <n v="1"/>
    <n v="1.2879590000000001"/>
    <n v="6.4805000000000001E-2"/>
    <n v="3.2407300000000001"/>
    <n v="5.5875000000000001E-2"/>
    <s v="7"/>
    <s v="scale_mpi_epyc_job_12139.out "/>
    <s v="scale_mpi_epyc_epyc007_2023-06-13_06-07-02.csv "/>
    <s v="e3 100 100 100000 1 59"/>
    <e v="#N/A"/>
    <e v="#N/A"/>
    <e v="#N/A"/>
    <e v="#N/A"/>
    <x v="1"/>
  </r>
  <r>
    <x v="4"/>
    <x v="2"/>
    <n v="100"/>
    <x v="1"/>
    <x v="59"/>
    <n v="1"/>
    <n v="1.3962049999999999"/>
    <n v="6.5884999999999999E-2"/>
    <n v="3.3026559999999998"/>
    <n v="5.5976999999999999E-2"/>
    <s v="7"/>
    <s v="scale_mpi_epyc_job_12139.out "/>
    <s v="scale_mpi_epyc_epyc007_2023-06-13_06-07-02.csv "/>
    <s v="e3 100 100 100000 1 60"/>
    <e v="#N/A"/>
    <e v="#N/A"/>
    <e v="#N/A"/>
    <e v="#N/A"/>
    <x v="1"/>
  </r>
  <r>
    <x v="4"/>
    <x v="2"/>
    <n v="100"/>
    <x v="1"/>
    <x v="60"/>
    <n v="1"/>
    <n v="1.4106529999999999"/>
    <n v="6.5090999999999996E-2"/>
    <n v="3.4253019999999998"/>
    <n v="5.7088E-2"/>
    <s v="7"/>
    <s v="scale_mpi_epyc_job_12139.out "/>
    <s v="scale_mpi_epyc_epyc007_2023-06-13_06-07-02.csv "/>
    <s v="e3 100 100 100000 1 61"/>
    <e v="#N/A"/>
    <e v="#N/A"/>
    <e v="#N/A"/>
    <e v="#N/A"/>
    <x v="1"/>
  </r>
  <r>
    <x v="4"/>
    <x v="2"/>
    <n v="100"/>
    <x v="1"/>
    <x v="61"/>
    <n v="1"/>
    <n v="1.434383"/>
    <n v="7.9779000000000003E-2"/>
    <n v="4.3341560000000001"/>
    <n v="7.1052000000000004E-2"/>
    <s v="7"/>
    <s v="scale_mpi_epyc_job_12139.out "/>
    <s v="scale_mpi_epyc_epyc007_2023-06-13_06-07-02.csv "/>
    <s v="e3 100 100 100000 1 62"/>
    <e v="#N/A"/>
    <e v="#N/A"/>
    <e v="#N/A"/>
    <e v="#N/A"/>
    <x v="1"/>
  </r>
  <r>
    <x v="4"/>
    <x v="2"/>
    <n v="100"/>
    <x v="1"/>
    <x v="62"/>
    <n v="1"/>
    <n v="1.374231"/>
    <n v="7.2400999999999993E-2"/>
    <n v="3.6519940000000002"/>
    <n v="5.8902999999999997E-2"/>
    <s v="7"/>
    <s v="scale_mpi_epyc_job_12139.out "/>
    <s v="scale_mpi_epyc_epyc007_2023-06-13_06-07-02.csv "/>
    <s v="e3 100 100 100000 1 63"/>
    <e v="#N/A"/>
    <e v="#N/A"/>
    <e v="#N/A"/>
    <e v="#N/A"/>
    <x v="1"/>
  </r>
  <r>
    <x v="4"/>
    <x v="2"/>
    <n v="100"/>
    <x v="1"/>
    <x v="63"/>
    <n v="1"/>
    <n v="1.435235"/>
    <n v="6.9811999999999999E-2"/>
    <n v="3.85364"/>
    <n v="6.1169000000000001E-2"/>
    <s v="7"/>
    <s v="scale_mpi_epyc_job_12139.out "/>
    <s v="scale_mpi_epyc_epyc007_2023-06-13_06-07-02.csv "/>
    <s v="e3 100 100 100000 1 64"/>
    <e v="#N/A"/>
    <e v="#N/A"/>
    <e v="#N/A"/>
    <e v="#N/A"/>
    <x v="1"/>
  </r>
  <r>
    <x v="4"/>
    <x v="0"/>
    <n v="100"/>
    <x v="1"/>
    <x v="0"/>
    <n v="1"/>
    <n v="257.35134299999999"/>
    <n v="0.21244199999999999"/>
    <n v="0"/>
    <n v="0"/>
    <s v="7"/>
    <s v="scale_mpi_epyc_job_12139.out "/>
    <s v="scale_mpi_epyc_epyc007_2023-06-13_06-07-02.csv "/>
    <s v="e3 10000 100 100000 1 1"/>
    <n v="0"/>
    <n v="0"/>
    <n v="0"/>
    <n v="0"/>
    <x v="0"/>
  </r>
  <r>
    <x v="4"/>
    <x v="0"/>
    <n v="100"/>
    <x v="1"/>
    <x v="1"/>
    <n v="1"/>
    <n v="127.880926"/>
    <n v="0.21706800000000001"/>
    <n v="0.11397400000000001"/>
    <n v="0.11397400000000001"/>
    <s v="7"/>
    <s v="scale_mpi_epyc_job_12139.out "/>
    <s v="scale_mpi_epyc_epyc007_2023-06-13_06-07-02.csv "/>
    <s v="e3 10000 100 100000 1 2"/>
    <n v="0"/>
    <n v="0"/>
    <n v="0"/>
    <n v="0"/>
    <x v="0"/>
  </r>
  <r>
    <x v="4"/>
    <x v="0"/>
    <n v="100"/>
    <x v="1"/>
    <x v="2"/>
    <n v="1"/>
    <n v="84.724253000000004"/>
    <n v="0.21163000000000001"/>
    <n v="0.213335"/>
    <n v="0.106668"/>
    <s v="7"/>
    <s v="scale_mpi_epyc_job_12139.out "/>
    <s v="scale_mpi_epyc_epyc007_2023-06-13_06-07-02.csv "/>
    <s v="e3 10000 100 100000 1 3"/>
    <n v="0"/>
    <n v="0"/>
    <n v="0"/>
    <n v="0"/>
    <x v="0"/>
  </r>
  <r>
    <x v="4"/>
    <x v="0"/>
    <n v="100"/>
    <x v="1"/>
    <x v="3"/>
    <n v="1"/>
    <n v="63.900817000000004"/>
    <n v="0.25181900000000002"/>
    <n v="0.36598199999999997"/>
    <n v="0.12199400000000001"/>
    <s v="7"/>
    <s v="scale_mpi_epyc_job_12139.out "/>
    <s v="scale_mpi_epyc_epyc007_2023-06-13_06-07-02.csv "/>
    <s v="e3 10000 100 100000 1 4"/>
    <n v="0"/>
    <n v="0"/>
    <n v="0"/>
    <n v="0"/>
    <x v="0"/>
  </r>
  <r>
    <x v="4"/>
    <x v="0"/>
    <n v="100"/>
    <x v="1"/>
    <x v="4"/>
    <n v="1"/>
    <n v="51.377918999999999"/>
    <n v="0.21232699999999999"/>
    <n v="0.42984699999999998"/>
    <n v="0.107462"/>
    <s v="7"/>
    <s v="scale_mpi_epyc_job_12139.out "/>
    <s v="scale_mpi_epyc_epyc007_2023-06-13_06-07-02.csv "/>
    <s v="e3 10000 100 100000 1 5"/>
    <n v="0"/>
    <n v="0"/>
    <n v="0"/>
    <n v="0"/>
    <x v="0"/>
  </r>
  <r>
    <x v="4"/>
    <x v="0"/>
    <n v="100"/>
    <x v="1"/>
    <x v="5"/>
    <n v="1"/>
    <n v="42.751539999999999"/>
    <n v="0.20058799999999999"/>
    <n v="0.48062700000000003"/>
    <n v="9.6125000000000002E-2"/>
    <s v="7"/>
    <s v="scale_mpi_epyc_job_12139.out "/>
    <s v="scale_mpi_epyc_epyc007_2023-06-13_06-07-02.csv "/>
    <s v="e3 10000 100 100000 1 6"/>
    <n v="0"/>
    <n v="0"/>
    <n v="0"/>
    <n v="0"/>
    <x v="0"/>
  </r>
  <r>
    <x v="4"/>
    <x v="0"/>
    <n v="100"/>
    <x v="1"/>
    <x v="6"/>
    <n v="1"/>
    <n v="36.934263999999999"/>
    <n v="0.35422799999999999"/>
    <n v="1.495115"/>
    <n v="0.24918599999999999"/>
    <s v="7"/>
    <s v="scale_mpi_epyc_job_12139.out "/>
    <s v="scale_mpi_epyc_epyc007_2023-06-13_06-07-02.csv "/>
    <s v="e3 10000 100 100000 1 7"/>
    <n v="0"/>
    <n v="0"/>
    <n v="0"/>
    <n v="0"/>
    <x v="0"/>
  </r>
  <r>
    <x v="4"/>
    <x v="0"/>
    <n v="100"/>
    <x v="1"/>
    <x v="7"/>
    <n v="1"/>
    <n v="32.488160999999998"/>
    <n v="0.20873900000000001"/>
    <n v="0.69685900000000001"/>
    <n v="9.9551000000000001E-2"/>
    <s v="7"/>
    <s v="scale_mpi_epyc_job_12139.out "/>
    <s v="scale_mpi_epyc_epyc007_2023-06-13_06-07-02.csv "/>
    <s v="e3 10000 100 100000 1 8"/>
    <n v="0"/>
    <n v="0"/>
    <n v="0"/>
    <n v="0"/>
    <x v="0"/>
  </r>
  <r>
    <x v="4"/>
    <x v="0"/>
    <n v="100"/>
    <x v="1"/>
    <x v="8"/>
    <n v="1"/>
    <n v="28.732748999999998"/>
    <n v="0.208116"/>
    <n v="0.82763799999999998"/>
    <n v="0.10345500000000001"/>
    <s v="7"/>
    <s v="scale_mpi_epyc_job_12139.out "/>
    <s v="scale_mpi_epyc_epyc007_2023-06-13_06-07-02.csv "/>
    <s v="e3 10000 100 100000 1 9"/>
    <n v="0"/>
    <n v="0"/>
    <n v="0"/>
    <n v="0"/>
    <x v="0"/>
  </r>
  <r>
    <x v="4"/>
    <x v="0"/>
    <n v="100"/>
    <x v="1"/>
    <x v="9"/>
    <n v="1"/>
    <n v="25.845638999999998"/>
    <n v="0.13089899999999999"/>
    <n v="0.37129299999999998"/>
    <n v="4.1255E-2"/>
    <s v="7"/>
    <s v="scale_mpi_epyc_job_12139.out "/>
    <s v="scale_mpi_epyc_epyc007_2023-06-13_06-07-02.csv "/>
    <s v="e3 10000 100 100000 1 10"/>
    <n v="0"/>
    <n v="0"/>
    <n v="0"/>
    <n v="0"/>
    <x v="0"/>
  </r>
  <r>
    <x v="4"/>
    <x v="0"/>
    <n v="100"/>
    <x v="1"/>
    <x v="10"/>
    <n v="1"/>
    <n v="23.580765"/>
    <n v="0.12518899999999999"/>
    <n v="0.31391999999999998"/>
    <n v="3.1392000000000003E-2"/>
    <s v="7"/>
    <s v="scale_mpi_epyc_job_12139.out "/>
    <s v="scale_mpi_epyc_epyc007_2023-06-13_06-07-02.csv "/>
    <s v="e3 10000 100 100000 1 11"/>
    <n v="0"/>
    <n v="0"/>
    <n v="0"/>
    <n v="0"/>
    <x v="0"/>
  </r>
  <r>
    <x v="4"/>
    <x v="0"/>
    <n v="100"/>
    <x v="1"/>
    <x v="11"/>
    <n v="1"/>
    <n v="21.680074000000001"/>
    <n v="0.129355"/>
    <n v="0.36121300000000001"/>
    <n v="3.2837999999999999E-2"/>
    <s v="7"/>
    <s v="scale_mpi_epyc_job_12139.out "/>
    <s v="scale_mpi_epyc_epyc007_2023-06-13_06-07-02.csv "/>
    <s v="e3 10000 100 100000 1 12"/>
    <n v="0"/>
    <n v="0"/>
    <n v="0"/>
    <n v="0"/>
    <x v="0"/>
  </r>
  <r>
    <x v="4"/>
    <x v="0"/>
    <n v="100"/>
    <x v="1"/>
    <x v="12"/>
    <n v="1"/>
    <n v="20.147068000000001"/>
    <n v="0.14534900000000001"/>
    <n v="0.54167399999999999"/>
    <n v="4.5138999999999999E-2"/>
    <s v="7"/>
    <s v="scale_mpi_epyc_job_12139.out "/>
    <s v="scale_mpi_epyc_epyc007_2023-06-13_06-07-02.csv "/>
    <s v="e3 10000 100 100000 1 13"/>
    <n v="0"/>
    <n v="0"/>
    <n v="0"/>
    <n v="0"/>
    <x v="0"/>
  </r>
  <r>
    <x v="4"/>
    <x v="0"/>
    <n v="100"/>
    <x v="1"/>
    <x v="13"/>
    <n v="1"/>
    <n v="18.822866999999999"/>
    <n v="0.15485599999999999"/>
    <n v="0.55436700000000005"/>
    <n v="4.2644000000000001E-2"/>
    <s v="7"/>
    <s v="scale_mpi_epyc_job_12139.out "/>
    <s v="scale_mpi_epyc_epyc007_2023-06-13_06-07-02.csv "/>
    <s v="e3 10000 100 100000 1 14"/>
    <n v="0"/>
    <n v="0"/>
    <n v="0"/>
    <n v="0"/>
    <x v="0"/>
  </r>
  <r>
    <x v="4"/>
    <x v="0"/>
    <n v="100"/>
    <x v="1"/>
    <x v="14"/>
    <n v="1"/>
    <n v="17.618243"/>
    <n v="0.141294"/>
    <n v="0.50971900000000003"/>
    <n v="3.6408000000000003E-2"/>
    <s v="7"/>
    <s v="scale_mpi_epyc_job_12139.out "/>
    <s v="scale_mpi_epyc_epyc007_2023-06-13_06-07-02.csv "/>
    <s v="e3 10000 100 100000 1 15"/>
    <n v="0"/>
    <n v="0"/>
    <n v="0"/>
    <n v="0"/>
    <x v="0"/>
  </r>
  <r>
    <x v="4"/>
    <x v="0"/>
    <n v="100"/>
    <x v="1"/>
    <x v="15"/>
    <n v="1"/>
    <n v="16.599813999999999"/>
    <n v="0.14487700000000001"/>
    <n v="0.71675299999999997"/>
    <n v="4.7784E-2"/>
    <s v="7"/>
    <s v="scale_mpi_epyc_job_12139.out "/>
    <s v="scale_mpi_epyc_epyc007_2023-06-13_06-07-02.csv "/>
    <s v="e3 10000 100 100000 1 16"/>
    <n v="0"/>
    <n v="0"/>
    <n v="0"/>
    <n v="0"/>
    <x v="0"/>
  </r>
  <r>
    <x v="4"/>
    <x v="0"/>
    <n v="100"/>
    <x v="1"/>
    <x v="16"/>
    <n v="1"/>
    <n v="15.733521"/>
    <n v="0.14350099999999999"/>
    <n v="0.77490000000000003"/>
    <n v="4.8431000000000002E-2"/>
    <s v="7"/>
    <s v="scale_mpi_epyc_job_12139.out "/>
    <s v="scale_mpi_epyc_epyc007_2023-06-13_06-07-02.csv "/>
    <s v="e3 10000 100 100000 1 17"/>
    <n v="0"/>
    <n v="0"/>
    <n v="0"/>
    <n v="0"/>
    <x v="0"/>
  </r>
  <r>
    <x v="4"/>
    <x v="0"/>
    <n v="100"/>
    <x v="1"/>
    <x v="17"/>
    <n v="1"/>
    <n v="14.988992"/>
    <n v="0.145148"/>
    <n v="0.79955500000000002"/>
    <n v="4.7032999999999998E-2"/>
    <s v="7"/>
    <s v="scale_mpi_epyc_job_12139.out "/>
    <s v="scale_mpi_epyc_epyc007_2023-06-13_06-07-02.csv "/>
    <s v="e3 10000 100 100000 1 18"/>
    <n v="0"/>
    <n v="0"/>
    <n v="0"/>
    <n v="0"/>
    <x v="0"/>
  </r>
  <r>
    <x v="4"/>
    <x v="0"/>
    <n v="100"/>
    <x v="1"/>
    <x v="18"/>
    <n v="1"/>
    <n v="14.421518000000001"/>
    <n v="0.144651"/>
    <n v="0.89907300000000001"/>
    <n v="4.9949E-2"/>
    <s v="7"/>
    <s v="scale_mpi_epyc_job_12139.out "/>
    <s v="scale_mpi_epyc_epyc007_2023-06-13_06-07-02.csv "/>
    <s v="e3 10000 100 100000 1 19"/>
    <n v="0"/>
    <n v="0"/>
    <n v="0"/>
    <n v="0"/>
    <x v="0"/>
  </r>
  <r>
    <x v="4"/>
    <x v="0"/>
    <n v="100"/>
    <x v="1"/>
    <x v="19"/>
    <n v="1"/>
    <n v="13.665699999999999"/>
    <n v="0.14577300000000001"/>
    <n v="0.956345"/>
    <n v="5.0333999999999997E-2"/>
    <s v="7"/>
    <s v="scale_mpi_epyc_job_12139.out "/>
    <s v="scale_mpi_epyc_epyc007_2023-06-13_06-07-02.csv "/>
    <s v="e3 10000 100 100000 1 20"/>
    <n v="0"/>
    <n v="0"/>
    <n v="0"/>
    <n v="0"/>
    <x v="0"/>
  </r>
  <r>
    <x v="4"/>
    <x v="0"/>
    <n v="100"/>
    <x v="1"/>
    <x v="20"/>
    <n v="1"/>
    <n v="13.112959999999999"/>
    <n v="0.26130300000000001"/>
    <n v="0.61976900000000001"/>
    <n v="3.0988000000000002E-2"/>
    <s v="7"/>
    <s v="scale_mpi_epyc_job_12139.out "/>
    <s v="scale_mpi_epyc_epyc007_2023-06-13_06-07-02.csv "/>
    <s v="e3 10000 100 100000 1 21"/>
    <n v="0"/>
    <n v="0"/>
    <n v="0"/>
    <n v="0"/>
    <x v="0"/>
  </r>
  <r>
    <x v="4"/>
    <x v="0"/>
    <n v="100"/>
    <x v="1"/>
    <x v="21"/>
    <n v="1"/>
    <n v="12.680049"/>
    <n v="0.152752"/>
    <n v="1.1147609999999999"/>
    <n v="5.3083999999999999E-2"/>
    <s v="7"/>
    <s v="scale_mpi_epyc_job_12139.out "/>
    <s v="scale_mpi_epyc_epyc007_2023-06-13_06-07-02.csv "/>
    <s v="e3 10000 100 100000 1 22"/>
    <n v="0"/>
    <n v="0"/>
    <n v="0"/>
    <n v="0"/>
    <x v="0"/>
  </r>
  <r>
    <x v="4"/>
    <x v="0"/>
    <n v="100"/>
    <x v="1"/>
    <x v="22"/>
    <n v="1"/>
    <n v="12.055968"/>
    <n v="0.155694"/>
    <n v="0.77172099999999999"/>
    <n v="3.5077999999999998E-2"/>
    <s v="7"/>
    <s v="scale_mpi_epyc_job_12139.out "/>
    <s v="scale_mpi_epyc_epyc007_2023-06-13_06-07-02.csv "/>
    <s v="e3 10000 100 100000 1 23"/>
    <n v="0"/>
    <n v="0"/>
    <n v="0"/>
    <n v="0"/>
    <x v="0"/>
  </r>
  <r>
    <x v="4"/>
    <x v="0"/>
    <n v="100"/>
    <x v="1"/>
    <x v="23"/>
    <n v="1"/>
    <n v="11.562097"/>
    <n v="0.14754999999999999"/>
    <n v="1.1826620000000001"/>
    <n v="5.142E-2"/>
    <s v="7"/>
    <s v="scale_mpi_epyc_job_12139.out "/>
    <s v="scale_mpi_epyc_epyc007_2023-06-13_06-07-02.csv "/>
    <s v="e3 10000 100 100000 1 24"/>
    <n v="0"/>
    <n v="0"/>
    <n v="0"/>
    <n v="0"/>
    <x v="0"/>
  </r>
  <r>
    <x v="4"/>
    <x v="0"/>
    <n v="100"/>
    <x v="1"/>
    <x v="24"/>
    <n v="1"/>
    <n v="11.28636"/>
    <n v="0.12748499999999999"/>
    <n v="0.81545400000000001"/>
    <n v="3.3977E-2"/>
    <s v="7"/>
    <s v="scale_mpi_epyc_job_12139.out "/>
    <s v="scale_mpi_epyc_epyc007_2023-06-13_06-07-02.csv "/>
    <s v="e3 10000 100 100000 1 25"/>
    <n v="0"/>
    <n v="0"/>
    <n v="0"/>
    <n v="0"/>
    <x v="0"/>
  </r>
  <r>
    <x v="4"/>
    <x v="0"/>
    <n v="100"/>
    <x v="1"/>
    <x v="25"/>
    <n v="1"/>
    <n v="10.887451"/>
    <n v="0.133849"/>
    <n v="0.99326999999999999"/>
    <n v="3.9731000000000002E-2"/>
    <s v="7"/>
    <s v="scale_mpi_epyc_job_12139.out "/>
    <s v="scale_mpi_epyc_epyc007_2023-06-13_06-07-02.csv "/>
    <s v="e3 10000 100 100000 1 26"/>
    <n v="0"/>
    <n v="0"/>
    <n v="0"/>
    <n v="0"/>
    <x v="0"/>
  </r>
  <r>
    <x v="4"/>
    <x v="0"/>
    <n v="100"/>
    <x v="1"/>
    <x v="26"/>
    <n v="1"/>
    <n v="10.647904"/>
    <n v="0.210536"/>
    <n v="0.97416999999999998"/>
    <n v="3.7468000000000001E-2"/>
    <s v="7"/>
    <s v="scale_mpi_epyc_job_12139.out "/>
    <s v="scale_mpi_epyc_epyc007_2023-06-13_06-07-02.csv "/>
    <s v="e3 10000 100 100000 1 27"/>
    <n v="0"/>
    <n v="0"/>
    <n v="0"/>
    <n v="0"/>
    <x v="0"/>
  </r>
  <r>
    <x v="4"/>
    <x v="0"/>
    <n v="100"/>
    <x v="1"/>
    <x v="27"/>
    <n v="1"/>
    <n v="10.230413"/>
    <n v="0.15124399999999999"/>
    <n v="1.3974169999999999"/>
    <n v="5.1756000000000003E-2"/>
    <s v="7"/>
    <s v="scale_mpi_epyc_job_12139.out "/>
    <s v="scale_mpi_epyc_epyc007_2023-06-13_06-07-02.csv "/>
    <s v="e3 10000 100 100000 1 28"/>
    <n v="0"/>
    <n v="0"/>
    <n v="0"/>
    <n v="0"/>
    <x v="0"/>
  </r>
  <r>
    <x v="4"/>
    <x v="0"/>
    <n v="100"/>
    <x v="1"/>
    <x v="28"/>
    <n v="1"/>
    <n v="10.056638"/>
    <n v="0.15654599999999999"/>
    <n v="1.621937"/>
    <n v="5.7925999999999998E-2"/>
    <s v="7"/>
    <s v="scale_mpi_epyc_job_12139.out "/>
    <s v="scale_mpi_epyc_epyc007_2023-06-13_06-07-02.csv "/>
    <s v="e3 10000 100 100000 1 29"/>
    <n v="0"/>
    <n v="0"/>
    <n v="0"/>
    <n v="0"/>
    <x v="0"/>
  </r>
  <r>
    <x v="4"/>
    <x v="0"/>
    <n v="100"/>
    <x v="1"/>
    <x v="29"/>
    <n v="1"/>
    <n v="9.7058210000000003"/>
    <n v="0.14269599999999999"/>
    <n v="1.262089"/>
    <n v="4.3520000000000003E-2"/>
    <s v="7"/>
    <s v="scale_mpi_epyc_job_12139.out "/>
    <s v="scale_mpi_epyc_epyc007_2023-06-13_06-07-02.csv "/>
    <s v="e3 10000 100 100000 1 30"/>
    <n v="0"/>
    <n v="0"/>
    <n v="0"/>
    <n v="0"/>
    <x v="0"/>
  </r>
  <r>
    <x v="4"/>
    <x v="0"/>
    <n v="100"/>
    <x v="1"/>
    <x v="30"/>
    <n v="1"/>
    <n v="9.4477960000000003"/>
    <n v="0.15135999999999999"/>
    <n v="1.6449929999999999"/>
    <n v="5.4833E-2"/>
    <s v="7"/>
    <s v="scale_mpi_epyc_job_12139.out "/>
    <s v="scale_mpi_epyc_epyc007_2023-06-13_06-07-02.csv "/>
    <s v="e3 10000 100 100000 1 31"/>
    <n v="0"/>
    <n v="0"/>
    <n v="0"/>
    <n v="0"/>
    <x v="0"/>
  </r>
  <r>
    <x v="4"/>
    <x v="0"/>
    <n v="100"/>
    <x v="1"/>
    <x v="31"/>
    <n v="1"/>
    <n v="9.2824749999999998"/>
    <n v="0.146785"/>
    <n v="1.479708"/>
    <n v="4.7732999999999998E-2"/>
    <s v="7"/>
    <s v="scale_mpi_epyc_job_12139.out "/>
    <s v="scale_mpi_epyc_epyc007_2023-06-13_06-07-02.csv "/>
    <s v="e3 10000 100 100000 1 32"/>
    <n v="0"/>
    <n v="0"/>
    <n v="0"/>
    <n v="0"/>
    <x v="0"/>
  </r>
  <r>
    <x v="4"/>
    <x v="0"/>
    <n v="100"/>
    <x v="1"/>
    <x v="32"/>
    <n v="1"/>
    <n v="9.1455359999999999"/>
    <n v="0.22253999999999999"/>
    <n v="1.458699"/>
    <n v="4.5584E-2"/>
    <s v="7"/>
    <s v="scale_mpi_epyc_job_12139.out "/>
    <s v="scale_mpi_epyc_epyc007_2023-06-13_06-07-02.csv "/>
    <s v="e3 10000 100 100000 1 33"/>
    <n v="0"/>
    <n v="0"/>
    <n v="0"/>
    <n v="0"/>
    <x v="0"/>
  </r>
  <r>
    <x v="4"/>
    <x v="0"/>
    <n v="100"/>
    <x v="1"/>
    <x v="33"/>
    <n v="1"/>
    <n v="8.7942149999999994"/>
    <n v="0.15976099999999999"/>
    <n v="1.9691650000000001"/>
    <n v="5.9672000000000003E-2"/>
    <s v="7"/>
    <s v="scale_mpi_epyc_job_12139.out "/>
    <s v="scale_mpi_epyc_epyc007_2023-06-13_06-07-02.csv "/>
    <s v="e3 10000 100 100000 1 34"/>
    <n v="0"/>
    <n v="0"/>
    <n v="0"/>
    <n v="0"/>
    <x v="0"/>
  </r>
  <r>
    <x v="4"/>
    <x v="0"/>
    <n v="100"/>
    <x v="1"/>
    <x v="34"/>
    <n v="1"/>
    <n v="8.4939800000000005"/>
    <n v="0.26355400000000001"/>
    <n v="5.6029249999999999"/>
    <n v="0.16479199999999999"/>
    <s v="7"/>
    <s v="scale_mpi_epyc_job_12139.out "/>
    <s v="scale_mpi_epyc_epyc007_2023-06-13_06-07-02.csv "/>
    <s v="e3 10000 100 100000 1 35"/>
    <n v="0"/>
    <n v="0"/>
    <n v="0"/>
    <n v="0"/>
    <x v="0"/>
  </r>
  <r>
    <x v="4"/>
    <x v="0"/>
    <n v="100"/>
    <x v="1"/>
    <x v="35"/>
    <n v="1"/>
    <n v="8.4279469999999996"/>
    <n v="0.312247"/>
    <n v="1.896638"/>
    <n v="5.4190000000000002E-2"/>
    <s v="7"/>
    <s v="scale_mpi_epyc_job_12139.out "/>
    <s v="scale_mpi_epyc_epyc007_2023-06-13_06-07-02.csv "/>
    <s v="e3 10000 100 100000 1 36"/>
    <n v="0"/>
    <n v="0"/>
    <n v="0"/>
    <n v="0"/>
    <x v="0"/>
  </r>
  <r>
    <x v="4"/>
    <x v="0"/>
    <n v="100"/>
    <x v="1"/>
    <x v="36"/>
    <n v="1"/>
    <n v="8.2315690000000004"/>
    <n v="0.15426999999999999"/>
    <n v="1.8828020000000001"/>
    <n v="5.2299999999999999E-2"/>
    <s v="7"/>
    <s v="scale_mpi_epyc_job_12139.out "/>
    <s v="scale_mpi_epyc_epyc007_2023-06-13_06-07-02.csv "/>
    <s v="e3 10000 100 100000 1 37"/>
    <n v="0"/>
    <n v="0"/>
    <n v="0"/>
    <n v="0"/>
    <x v="0"/>
  </r>
  <r>
    <x v="4"/>
    <x v="0"/>
    <n v="100"/>
    <x v="1"/>
    <x v="37"/>
    <n v="1"/>
    <n v="8.1149830000000005"/>
    <n v="0.161549"/>
    <n v="1.916388"/>
    <n v="5.1794E-2"/>
    <s v="7"/>
    <s v="scale_mpi_epyc_job_12139.out "/>
    <s v="scale_mpi_epyc_epyc007_2023-06-13_06-07-02.csv "/>
    <s v="e3 10000 100 100000 1 38"/>
    <n v="0"/>
    <n v="0"/>
    <n v="0"/>
    <n v="0"/>
    <x v="0"/>
  </r>
  <r>
    <x v="4"/>
    <x v="0"/>
    <n v="100"/>
    <x v="1"/>
    <x v="38"/>
    <n v="1"/>
    <n v="7.888763"/>
    <n v="0.14995"/>
    <n v="1.695748"/>
    <n v="4.4624999999999998E-2"/>
    <s v="7"/>
    <s v="scale_mpi_epyc_job_12139.out "/>
    <s v="scale_mpi_epyc_epyc007_2023-06-13_06-07-02.csv "/>
    <s v="e3 10000 100 100000 1 39"/>
    <n v="0"/>
    <n v="0"/>
    <n v="0"/>
    <n v="0"/>
    <x v="0"/>
  </r>
  <r>
    <x v="4"/>
    <x v="0"/>
    <n v="100"/>
    <x v="1"/>
    <x v="39"/>
    <n v="1"/>
    <n v="7.7027760000000001"/>
    <n v="0.181279"/>
    <n v="2.4914960000000002"/>
    <n v="6.3884999999999997E-2"/>
    <s v="7"/>
    <s v="scale_mpi_epyc_job_12139.out "/>
    <s v="scale_mpi_epyc_epyc007_2023-06-13_06-07-02.csv "/>
    <s v="e3 10000 100 100000 1 40"/>
    <n v="0"/>
    <n v="0"/>
    <n v="0"/>
    <n v="0"/>
    <x v="0"/>
  </r>
  <r>
    <x v="4"/>
    <x v="0"/>
    <n v="100"/>
    <x v="1"/>
    <x v="40"/>
    <n v="1"/>
    <n v="7.4468709999999998"/>
    <n v="0.16527700000000001"/>
    <n v="2.077804"/>
    <n v="5.1944999999999998E-2"/>
    <s v="7"/>
    <s v="scale_mpi_epyc_job_12139.out "/>
    <s v="scale_mpi_epyc_epyc007_2023-06-13_06-07-02.csv "/>
    <s v="e3 10000 100 100000 1 41"/>
    <n v="0"/>
    <n v="0"/>
    <n v="0"/>
    <n v="0"/>
    <x v="0"/>
  </r>
  <r>
    <x v="4"/>
    <x v="0"/>
    <n v="100"/>
    <x v="1"/>
    <x v="41"/>
    <n v="1"/>
    <n v="7.3208489999999999"/>
    <n v="0.18143999999999999"/>
    <n v="2.44129"/>
    <n v="5.9544E-2"/>
    <s v="7"/>
    <s v="scale_mpi_epyc_job_12139.out "/>
    <s v="scale_mpi_epyc_epyc007_2023-06-13_06-07-02.csv "/>
    <s v="e3 10000 100 100000 1 42"/>
    <n v="0"/>
    <n v="0"/>
    <n v="0"/>
    <n v="0"/>
    <x v="0"/>
  </r>
  <r>
    <x v="4"/>
    <x v="0"/>
    <n v="100"/>
    <x v="1"/>
    <x v="42"/>
    <n v="1"/>
    <n v="7.3143849999999997"/>
    <n v="0.141123"/>
    <n v="1.9396990000000001"/>
    <n v="4.6183000000000002E-2"/>
    <s v="7"/>
    <s v="scale_mpi_epyc_job_12139.out "/>
    <s v="scale_mpi_epyc_epyc007_2023-06-13_06-07-02.csv "/>
    <s v="e3 10000 100 100000 1 43"/>
    <n v="0"/>
    <n v="0"/>
    <n v="0"/>
    <n v="0"/>
    <x v="0"/>
  </r>
  <r>
    <x v="4"/>
    <x v="0"/>
    <n v="100"/>
    <x v="1"/>
    <x v="43"/>
    <n v="1"/>
    <n v="7.1219710000000003"/>
    <n v="0.164022"/>
    <n v="2.2463850000000001"/>
    <n v="5.2241999999999997E-2"/>
    <s v="7"/>
    <s v="scale_mpi_epyc_job_12139.out "/>
    <s v="scale_mpi_epyc_epyc007_2023-06-13_06-07-02.csv "/>
    <s v="e3 10000 100 100000 1 44"/>
    <n v="0"/>
    <n v="0"/>
    <n v="0"/>
    <n v="0"/>
    <x v="0"/>
  </r>
  <r>
    <x v="4"/>
    <x v="0"/>
    <n v="100"/>
    <x v="1"/>
    <x v="44"/>
    <n v="1"/>
    <n v="7.058764"/>
    <n v="0.162164"/>
    <n v="2.228199"/>
    <n v="5.0640999999999999E-2"/>
    <s v="7"/>
    <s v="scale_mpi_epyc_job_12139.out "/>
    <s v="scale_mpi_epyc_epyc007_2023-06-13_06-07-02.csv "/>
    <s v="e3 10000 100 100000 1 45"/>
    <n v="0"/>
    <n v="0"/>
    <n v="0"/>
    <n v="0"/>
    <x v="0"/>
  </r>
  <r>
    <x v="4"/>
    <x v="0"/>
    <n v="100"/>
    <x v="1"/>
    <x v="45"/>
    <n v="1"/>
    <n v="7.1837629999999999"/>
    <n v="0.30671700000000002"/>
    <n v="7.9212499999999997"/>
    <n v="0.17602799999999999"/>
    <s v="7"/>
    <s v="scale_mpi_epyc_job_12139.out "/>
    <s v="scale_mpi_epyc_epyc007_2023-06-13_06-07-02.csv "/>
    <s v="e3 10000 100 100000 1 46"/>
    <n v="0"/>
    <n v="0"/>
    <n v="0"/>
    <n v="0"/>
    <x v="0"/>
  </r>
  <r>
    <x v="4"/>
    <x v="0"/>
    <n v="100"/>
    <x v="1"/>
    <x v="46"/>
    <n v="1"/>
    <n v="6.8889370000000003"/>
    <n v="0.17774899999999999"/>
    <n v="2.910469"/>
    <n v="6.3270999999999994E-2"/>
    <s v="7"/>
    <s v="scale_mpi_epyc_job_12139.out "/>
    <s v="scale_mpi_epyc_epyc007_2023-06-13_06-07-02.csv "/>
    <s v="e3 10000 100 100000 1 47"/>
    <n v="0"/>
    <n v="0"/>
    <n v="0"/>
    <n v="0"/>
    <x v="0"/>
  </r>
  <r>
    <x v="4"/>
    <x v="0"/>
    <n v="100"/>
    <x v="1"/>
    <x v="47"/>
    <n v="1"/>
    <n v="6.8684099999999999"/>
    <n v="0.17891499999999999"/>
    <n v="3.0161889999999998"/>
    <n v="6.4173999999999995E-2"/>
    <s v="7"/>
    <s v="scale_mpi_epyc_job_12139.out "/>
    <s v="scale_mpi_epyc_epyc007_2023-06-13_06-07-02.csv "/>
    <s v="e3 10000 100 100000 1 48"/>
    <n v="0"/>
    <n v="0"/>
    <n v="0"/>
    <n v="0"/>
    <x v="0"/>
  </r>
  <r>
    <x v="4"/>
    <x v="0"/>
    <n v="100"/>
    <x v="1"/>
    <x v="48"/>
    <n v="1"/>
    <n v="7.0738180000000002"/>
    <n v="0.16974700000000001"/>
    <n v="2.6594289999999998"/>
    <n v="5.5405000000000003E-2"/>
    <s v="7"/>
    <s v="scale_mpi_epyc_job_12139.out "/>
    <s v="scale_mpi_epyc_epyc007_2023-06-13_06-07-02.csv "/>
    <s v="e3 10000 100 100000 1 49"/>
    <n v="0"/>
    <n v="0"/>
    <n v="0"/>
    <n v="0"/>
    <x v="0"/>
  </r>
  <r>
    <x v="4"/>
    <x v="0"/>
    <n v="100"/>
    <x v="1"/>
    <x v="49"/>
    <n v="1"/>
    <n v="7.0341500000000003"/>
    <n v="0.45496799999999998"/>
    <n v="3.3875679999999999"/>
    <n v="6.9134000000000001E-2"/>
    <s v="7"/>
    <s v="scale_mpi_epyc_job_12139.out "/>
    <s v="scale_mpi_epyc_epyc007_2023-06-13_06-07-02.csv "/>
    <s v="e3 10000 100 100000 1 50"/>
    <n v="0"/>
    <n v="0"/>
    <n v="0"/>
    <n v="0"/>
    <x v="0"/>
  </r>
  <r>
    <x v="4"/>
    <x v="0"/>
    <n v="100"/>
    <x v="1"/>
    <x v="50"/>
    <n v="1"/>
    <n v="6.9125370000000004"/>
    <n v="0.180006"/>
    <n v="3.133521"/>
    <n v="6.2670000000000003E-2"/>
    <s v="7"/>
    <s v="scale_mpi_epyc_job_12139.out "/>
    <s v="scale_mpi_epyc_epyc007_2023-06-13_06-07-02.csv "/>
    <s v="e3 10000 100 100000 1 51"/>
    <n v="0"/>
    <n v="0"/>
    <n v="0"/>
    <n v="0"/>
    <x v="0"/>
  </r>
  <r>
    <x v="4"/>
    <x v="0"/>
    <n v="100"/>
    <x v="1"/>
    <x v="51"/>
    <n v="1"/>
    <n v="6.6434759999999997"/>
    <n v="0.169236"/>
    <n v="2.6843669999999999"/>
    <n v="5.2635000000000001E-2"/>
    <s v="7"/>
    <s v="scale_mpi_epyc_job_12139.out "/>
    <s v="scale_mpi_epyc_epyc007_2023-06-13_06-07-02.csv "/>
    <s v="e3 10000 100 100000 1 52"/>
    <n v="0"/>
    <n v="0"/>
    <n v="0"/>
    <n v="0"/>
    <x v="0"/>
  </r>
  <r>
    <x v="4"/>
    <x v="0"/>
    <n v="100"/>
    <x v="1"/>
    <x v="52"/>
    <n v="1"/>
    <n v="6.541703"/>
    <n v="0.17660200000000001"/>
    <n v="2.6699830000000002"/>
    <n v="5.1346000000000003E-2"/>
    <s v="7"/>
    <s v="scale_mpi_epyc_job_12139.out "/>
    <s v="scale_mpi_epyc_epyc007_2023-06-13_06-07-02.csv "/>
    <s v="e3 10000 100 100000 1 53"/>
    <n v="0"/>
    <n v="0"/>
    <n v="0"/>
    <n v="0"/>
    <x v="0"/>
  </r>
  <r>
    <x v="4"/>
    <x v="0"/>
    <n v="100"/>
    <x v="1"/>
    <x v="53"/>
    <n v="1"/>
    <n v="6.7971719999999998"/>
    <n v="0.185728"/>
    <n v="2.8487309999999999"/>
    <n v="5.3749999999999999E-2"/>
    <s v="7"/>
    <s v="scale_mpi_epyc_job_12139.out "/>
    <s v="scale_mpi_epyc_epyc007_2023-06-13_06-07-02.csv "/>
    <s v="e3 10000 100 100000 1 54"/>
    <n v="0"/>
    <n v="0"/>
    <n v="0"/>
    <n v="0"/>
    <x v="0"/>
  </r>
  <r>
    <x v="4"/>
    <x v="0"/>
    <n v="100"/>
    <x v="1"/>
    <x v="54"/>
    <n v="1"/>
    <n v="6.4099209999999998"/>
    <n v="0.183283"/>
    <n v="3.4078650000000001"/>
    <n v="6.3108999999999998E-2"/>
    <s v="7"/>
    <s v="scale_mpi_epyc_job_12139.out "/>
    <s v="scale_mpi_epyc_epyc007_2023-06-13_06-07-02.csv "/>
    <s v="e3 10000 100 100000 1 55"/>
    <n v="0"/>
    <n v="0"/>
    <n v="0"/>
    <n v="0"/>
    <x v="0"/>
  </r>
  <r>
    <x v="4"/>
    <x v="0"/>
    <n v="100"/>
    <x v="1"/>
    <x v="55"/>
    <n v="1"/>
    <n v="6.4371049999999999"/>
    <n v="0.24045800000000001"/>
    <n v="3.137327"/>
    <n v="5.7042000000000002E-2"/>
    <s v="7"/>
    <s v="scale_mpi_epyc_job_12139.out "/>
    <s v="scale_mpi_epyc_epyc007_2023-06-13_06-07-02.csv "/>
    <s v="e3 10000 100 100000 1 56"/>
    <n v="0"/>
    <n v="0"/>
    <n v="0"/>
    <n v="0"/>
    <x v="0"/>
  </r>
  <r>
    <x v="4"/>
    <x v="0"/>
    <n v="100"/>
    <x v="1"/>
    <x v="56"/>
    <n v="1"/>
    <n v="6.3966070000000004"/>
    <n v="0.17078099999999999"/>
    <n v="3.261822"/>
    <n v="5.8247E-2"/>
    <s v="7"/>
    <s v="scale_mpi_epyc_job_12139.out "/>
    <s v="scale_mpi_epyc_epyc007_2023-06-13_06-07-02.csv "/>
    <s v="e3 10000 100 100000 1 57"/>
    <n v="0"/>
    <n v="0"/>
    <n v="0"/>
    <n v="0"/>
    <x v="0"/>
  </r>
  <r>
    <x v="4"/>
    <x v="0"/>
    <n v="100"/>
    <x v="1"/>
    <x v="57"/>
    <n v="1"/>
    <n v="5.9972789999999998"/>
    <n v="0.16488800000000001"/>
    <n v="3.3093590000000002"/>
    <n v="5.8058999999999999E-2"/>
    <s v="7"/>
    <s v="scale_mpi_epyc_job_12139.out "/>
    <s v="scale_mpi_epyc_epyc007_2023-06-13_06-07-02.csv "/>
    <s v="e3 10000 100 100000 1 58"/>
    <n v="0"/>
    <n v="0"/>
    <n v="0"/>
    <n v="0"/>
    <x v="0"/>
  </r>
  <r>
    <x v="4"/>
    <x v="0"/>
    <n v="100"/>
    <x v="1"/>
    <x v="58"/>
    <n v="1"/>
    <n v="5.9744010000000003"/>
    <n v="0.217894"/>
    <n v="3.7420949999999999"/>
    <n v="6.4519000000000007E-2"/>
    <s v="7"/>
    <s v="scale_mpi_epyc_job_12139.out "/>
    <s v="scale_mpi_epyc_epyc007_2023-06-13_06-07-02.csv "/>
    <s v="e3 10000 100 100000 1 59"/>
    <n v="0"/>
    <n v="0"/>
    <n v="0"/>
    <n v="0"/>
    <x v="0"/>
  </r>
  <r>
    <x v="4"/>
    <x v="0"/>
    <n v="100"/>
    <x v="1"/>
    <x v="59"/>
    <n v="1"/>
    <n v="5.9526130000000004"/>
    <n v="0.18356700000000001"/>
    <n v="4.3316549999999996"/>
    <n v="7.3417999999999997E-2"/>
    <s v="7"/>
    <s v="scale_mpi_epyc_job_12139.out "/>
    <s v="scale_mpi_epyc_epyc007_2023-06-13_06-07-02.csv "/>
    <s v="e3 10000 100 100000 1 60"/>
    <n v="0"/>
    <n v="0"/>
    <n v="0"/>
    <n v="0"/>
    <x v="0"/>
  </r>
  <r>
    <x v="4"/>
    <x v="0"/>
    <n v="100"/>
    <x v="1"/>
    <x v="60"/>
    <n v="1"/>
    <n v="6.0923600000000002"/>
    <n v="0.161914"/>
    <n v="3.6064029999999998"/>
    <n v="6.0107000000000001E-2"/>
    <s v="7"/>
    <s v="scale_mpi_epyc_job_12139.out "/>
    <s v="scale_mpi_epyc_epyc007_2023-06-13_06-07-02.csv "/>
    <s v="e3 10000 100 100000 1 61"/>
    <n v="0"/>
    <n v="0"/>
    <n v="0"/>
    <n v="0"/>
    <x v="0"/>
  </r>
  <r>
    <x v="4"/>
    <x v="0"/>
    <n v="100"/>
    <x v="1"/>
    <x v="61"/>
    <n v="1"/>
    <n v="5.9720149999999999"/>
    <n v="0.16871700000000001"/>
    <n v="4.0746229999999999"/>
    <n v="6.6796999999999995E-2"/>
    <s v="7"/>
    <s v="scale_mpi_epyc_job_12139.out "/>
    <s v="scale_mpi_epyc_epyc007_2023-06-13_06-07-02.csv "/>
    <s v="e3 10000 100 100000 1 62"/>
    <n v="0"/>
    <n v="0"/>
    <n v="0"/>
    <n v="0"/>
    <x v="0"/>
  </r>
  <r>
    <x v="4"/>
    <x v="0"/>
    <n v="100"/>
    <x v="1"/>
    <x v="62"/>
    <n v="1"/>
    <n v="5.9630890000000001"/>
    <n v="0.181723"/>
    <n v="4.8808290000000003"/>
    <n v="7.8723000000000001E-2"/>
    <s v="7"/>
    <s v="scale_mpi_epyc_job_12139.out "/>
    <s v="scale_mpi_epyc_epyc007_2023-06-13_06-07-02.csv "/>
    <s v="e3 10000 100 100000 1 63"/>
    <n v="0"/>
    <n v="0"/>
    <n v="0"/>
    <n v="0"/>
    <x v="0"/>
  </r>
  <r>
    <x v="4"/>
    <x v="0"/>
    <n v="100"/>
    <x v="1"/>
    <x v="63"/>
    <n v="1"/>
    <n v="5.7080000000000002"/>
    <n v="0.176563"/>
    <n v="4.285615"/>
    <n v="6.8026000000000003E-2"/>
    <s v="7"/>
    <s v="scale_mpi_epyc_job_12139.out "/>
    <s v="scale_mpi_epyc_epyc007_2023-06-13_06-07-02.csv "/>
    <s v="e3 10000 100 100000 1 64"/>
    <n v="0"/>
    <n v="0"/>
    <n v="0"/>
    <n v="0"/>
    <x v="0"/>
  </r>
  <r>
    <x v="4"/>
    <x v="1"/>
    <n v="100"/>
    <x v="1"/>
    <x v="0"/>
    <n v="1"/>
    <n v="3.457557"/>
    <n v="1.3447000000000001E-2"/>
    <n v="0"/>
    <n v="0"/>
    <s v="7"/>
    <s v="scale_mpi_epyc_job_12139.out "/>
    <s v="scale_mpi_epyc_epyc007_2023-06-13_06-07-02.csv "/>
    <s v="e3 1000 100 100000 1 1"/>
    <e v="#N/A"/>
    <e v="#N/A"/>
    <e v="#N/A"/>
    <e v="#N/A"/>
    <x v="1"/>
  </r>
  <r>
    <x v="4"/>
    <x v="1"/>
    <n v="100"/>
    <x v="1"/>
    <x v="1"/>
    <n v="1"/>
    <n v="2.2530619999999999"/>
    <n v="8.8730000000000007E-3"/>
    <n v="6.6800000000000002E-3"/>
    <n v="6.6800000000000002E-3"/>
    <s v="7"/>
    <s v="scale_mpi_epyc_job_12139.out "/>
    <s v="scale_mpi_epyc_epyc007_2023-06-13_06-07-02.csv "/>
    <s v="e3 1000 100 100000 1 2"/>
    <e v="#N/A"/>
    <e v="#N/A"/>
    <e v="#N/A"/>
    <e v="#N/A"/>
    <x v="1"/>
  </r>
  <r>
    <x v="4"/>
    <x v="1"/>
    <n v="100"/>
    <x v="1"/>
    <x v="2"/>
    <n v="1"/>
    <n v="1.8535969999999999"/>
    <n v="9.3050000000000008E-3"/>
    <n v="1.294E-2"/>
    <n v="6.4700000000000001E-3"/>
    <s v="7"/>
    <s v="scale_mpi_epyc_job_12139.out "/>
    <s v="scale_mpi_epyc_epyc007_2023-06-13_06-07-02.csv "/>
    <s v="e3 1000 100 100000 1 3"/>
    <e v="#N/A"/>
    <e v="#N/A"/>
    <e v="#N/A"/>
    <e v="#N/A"/>
    <x v="1"/>
  </r>
  <r>
    <x v="4"/>
    <x v="1"/>
    <n v="100"/>
    <x v="1"/>
    <x v="3"/>
    <n v="1"/>
    <n v="1.6755640000000001"/>
    <n v="2.0674999999999999E-2"/>
    <n v="4.0487000000000002E-2"/>
    <n v="1.3495999999999999E-2"/>
    <s v="7"/>
    <s v="scale_mpi_epyc_job_12139.out "/>
    <s v="scale_mpi_epyc_epyc007_2023-06-13_06-07-02.csv "/>
    <s v="e3 1000 100 100000 1 4"/>
    <e v="#N/A"/>
    <e v="#N/A"/>
    <e v="#N/A"/>
    <e v="#N/A"/>
    <x v="1"/>
  </r>
  <r>
    <x v="4"/>
    <x v="1"/>
    <n v="100"/>
    <x v="1"/>
    <x v="4"/>
    <n v="1"/>
    <n v="1.55599"/>
    <n v="1.2045999999999999E-2"/>
    <n v="3.3051999999999998E-2"/>
    <n v="8.2629999999999995E-3"/>
    <s v="7"/>
    <s v="scale_mpi_epyc_job_12139.out "/>
    <s v="scale_mpi_epyc_epyc007_2023-06-13_06-07-02.csv "/>
    <s v="e3 1000 100 100000 1 5"/>
    <e v="#N/A"/>
    <e v="#N/A"/>
    <e v="#N/A"/>
    <e v="#N/A"/>
    <x v="1"/>
  </r>
  <r>
    <x v="4"/>
    <x v="1"/>
    <n v="100"/>
    <x v="1"/>
    <x v="5"/>
    <n v="1"/>
    <n v="1.4907729999999999"/>
    <n v="2.9248E-2"/>
    <n v="6.6391000000000006E-2"/>
    <n v="1.3278E-2"/>
    <s v="7"/>
    <s v="scale_mpi_epyc_job_12139.out "/>
    <s v="scale_mpi_epyc_epyc007_2023-06-13_06-07-02.csv "/>
    <s v="e3 1000 100 100000 1 6"/>
    <e v="#N/A"/>
    <e v="#N/A"/>
    <e v="#N/A"/>
    <e v="#N/A"/>
    <x v="1"/>
  </r>
  <r>
    <x v="4"/>
    <x v="1"/>
    <n v="100"/>
    <x v="1"/>
    <x v="6"/>
    <n v="1"/>
    <n v="1.4394020000000001"/>
    <n v="2.6613999999999999E-2"/>
    <n v="0.108769"/>
    <n v="1.8127999999999998E-2"/>
    <s v="7"/>
    <s v="scale_mpi_epyc_job_12139.out "/>
    <s v="scale_mpi_epyc_epyc007_2023-06-13_06-07-02.csv "/>
    <s v="e3 1000 100 100000 1 7"/>
    <e v="#N/A"/>
    <e v="#N/A"/>
    <e v="#N/A"/>
    <e v="#N/A"/>
    <x v="1"/>
  </r>
  <r>
    <x v="4"/>
    <x v="1"/>
    <n v="100"/>
    <x v="1"/>
    <x v="7"/>
    <n v="1"/>
    <n v="1.4324060000000001"/>
    <n v="2.9772E-2"/>
    <n v="8.3264000000000005E-2"/>
    <n v="1.1894999999999999E-2"/>
    <s v="7"/>
    <s v="scale_mpi_epyc_job_12139.out "/>
    <s v="scale_mpi_epyc_epyc007_2023-06-13_06-07-02.csv "/>
    <s v="e3 1000 100 100000 1 8"/>
    <e v="#N/A"/>
    <e v="#N/A"/>
    <e v="#N/A"/>
    <e v="#N/A"/>
    <x v="1"/>
  </r>
  <r>
    <x v="0"/>
    <x v="3"/>
    <n v="0"/>
    <x v="0"/>
    <x v="63"/>
    <n v="1"/>
    <n v="2.3506719999999999"/>
    <n v="0.86236999999999997"/>
    <n v="1.3683430000000001"/>
    <n v="2.172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3620410000000001"/>
    <n v="0.87201200000000001"/>
    <n v="1.3062590000000001"/>
    <n v="2.1069000000000001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353281"/>
    <n v="0.86352099999999998"/>
    <n v="1.134479"/>
    <n v="1.8598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2.4329260000000001"/>
    <n v="0.86016800000000004"/>
    <n v="1.163003"/>
    <n v="1.9383000000000001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4294630000000002"/>
    <n v="0.86039699999999997"/>
    <n v="1.402369"/>
    <n v="2.3768999999999998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3613439999999999"/>
    <n v="0.89813399999999999"/>
    <n v="1.266375"/>
    <n v="2.1833999999999999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2.3856820000000001"/>
    <n v="0.90041199999999999"/>
    <n v="1.7990440000000001"/>
    <n v="3.1562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3.0747209999999998"/>
    <n v="0.91820500000000005"/>
    <n v="1.782065"/>
    <n v="3.1822999999999997E-2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2.763493"/>
    <n v="0.91527199999999997"/>
    <n v="2.2578779999999998"/>
    <n v="4.1051999999999998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2.7625829999999998"/>
    <n v="0.90577600000000003"/>
    <n v="1.739846"/>
    <n v="3.2218999999999998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2.9301360000000001"/>
    <n v="0.89261500000000005"/>
    <n v="2.0476610000000002"/>
    <n v="3.8635000000000003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2.6811959999999999"/>
    <n v="0.87192800000000004"/>
    <n v="1.6300939999999999"/>
    <n v="3.1348000000000001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2.9510510000000001"/>
    <n v="0.88622999999999996"/>
    <n v="1.991492"/>
    <n v="3.9049E-2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2.728078"/>
    <n v="0.900814"/>
    <n v="2.3660570000000001"/>
    <n v="4.7321000000000002E-2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2.7668439999999999"/>
    <n v="0.92337100000000005"/>
    <n v="2.0778340000000002"/>
    <n v="4.2404999999999998E-2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2.7054499999999999"/>
    <n v="0.93113000000000001"/>
    <n v="2.6662789999999998"/>
    <n v="5.5546999999999999E-2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2.6767820000000002"/>
    <n v="0.93510000000000004"/>
    <n v="2.1288960000000001"/>
    <n v="4.5296000000000003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2.8471709999999999"/>
    <n v="0.94752499999999995"/>
    <n v="2.0230869999999999"/>
    <n v="4.3979999999999998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2.70932"/>
    <n v="0.91309600000000002"/>
    <n v="1.583839"/>
    <n v="3.5195999999999998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2.7072090000000002"/>
    <n v="0.92465399999999998"/>
    <n v="1.971827"/>
    <n v="4.4814E-2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2.7511649999999999"/>
    <n v="0.90360700000000005"/>
    <n v="1.8154509999999999"/>
    <n v="4.2220000000000001E-2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2.758378"/>
    <n v="0.898895"/>
    <n v="1.8760349999999999"/>
    <n v="4.4666999999999998E-2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2.7496070000000001"/>
    <n v="0.94568399999999997"/>
    <n v="1.7221679999999999"/>
    <n v="4.2004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2.789472"/>
    <n v="0.90330600000000005"/>
    <n v="1.721875"/>
    <n v="4.3047000000000002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2.7883249999999999"/>
    <n v="0.98031000000000001"/>
    <n v="1.4488099999999999"/>
    <n v="3.7149000000000001E-2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2.8190759999999999"/>
    <n v="1.045471"/>
    <n v="1.1776850000000001"/>
    <n v="3.0991999999999999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2.8681450000000002"/>
    <n v="1.0334239999999999"/>
    <n v="1.0967990000000001"/>
    <n v="2.9642999999999999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2.8405360000000002"/>
    <n v="1.013501"/>
    <n v="1.176409"/>
    <n v="3.2677999999999999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2.8160639999999999"/>
    <n v="1.059312"/>
    <n v="1.164426"/>
    <n v="3.3269E-2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2.7375099999999999"/>
    <n v="0.989147"/>
    <n v="1.166571"/>
    <n v="3.4311000000000001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2.8694709999999999"/>
    <n v="1.0219240000000001"/>
    <n v="1.31931"/>
    <n v="3.9979000000000001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2.7025480000000002"/>
    <n v="0.98774300000000004"/>
    <n v="1.1994320000000001"/>
    <n v="3.7482000000000001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2.7822909999999998"/>
    <n v="1.0062009999999999"/>
    <n v="1.1366350000000001"/>
    <n v="3.6665999999999997E-2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2.5965259999999999"/>
    <n v="0.85336699999999999"/>
    <n v="1.333852"/>
    <n v="4.4462000000000002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2.712653"/>
    <n v="0.96704900000000005"/>
    <n v="1.302324"/>
    <n v="4.4908000000000003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3.5075289999999999"/>
    <n v="0.952928"/>
    <n v="1.518356"/>
    <n v="5.4226999999999997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3.287617"/>
    <n v="1.2982039999999999"/>
    <n v="1.2111339999999999"/>
    <n v="4.4857000000000001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2.6790560000000001"/>
    <n v="0.95325499999999996"/>
    <n v="1.0523100000000001"/>
    <n v="4.0473000000000002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2.7370399999999999"/>
    <n v="1.012024"/>
    <n v="1.0378430000000001"/>
    <n v="4.1514000000000002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3.2061760000000001"/>
    <n v="0.99460199999999999"/>
    <n v="1.0992759999999999"/>
    <n v="4.5803000000000003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3.11978"/>
    <n v="0.91006399999999998"/>
    <n v="1.4510000000000001"/>
    <n v="6.3087000000000004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2.7903790000000002"/>
    <n v="0.97053299999999998"/>
    <n v="1.0658989999999999"/>
    <n v="4.845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2.8070840000000001"/>
    <n v="0.92967200000000005"/>
    <n v="1.030651"/>
    <n v="4.9078999999999998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3.007787"/>
    <n v="0.91827899999999996"/>
    <n v="1.1319889999999999"/>
    <n v="5.6598999999999997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3.18113"/>
    <n v="0.89914099999999997"/>
    <n v="1.301906"/>
    <n v="6.8520999999999999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3.4925839999999999"/>
    <n v="1.5245249999999999"/>
    <n v="1.245609"/>
    <n v="6.9199999999999998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1759469999999999"/>
    <n v="0.854769"/>
    <n v="1.3725959999999999"/>
    <n v="8.0740999999999993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4188999999999998"/>
    <n v="0.95942400000000005"/>
    <n v="1.3565100000000001"/>
    <n v="8.4781999999999996E-2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5290720000000002"/>
    <n v="1.1453329999999999"/>
    <n v="1.1622669999999999"/>
    <n v="7.7483999999999997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0763240000000001"/>
    <n v="0.97156100000000001"/>
    <n v="0.753969"/>
    <n v="5.3855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1886920000000001"/>
    <n v="1.0136499999999999"/>
    <n v="0.73281099999999999"/>
    <n v="5.6370000000000003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1188440000000002"/>
    <n v="0.91883999999999999"/>
    <n v="0.76561900000000005"/>
    <n v="6.3801999999999998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2866689999999998"/>
    <n v="0.958708"/>
    <n v="0.78129700000000002"/>
    <n v="7.1027000000000007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3513850000000001"/>
    <n v="0.96257899999999996"/>
    <n v="0.72885599999999995"/>
    <n v="7.2886000000000006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49796"/>
    <n v="0.97268900000000003"/>
    <n v="0.69107600000000002"/>
    <n v="7.6785999999999993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8755890000000002"/>
    <n v="0.98699999999999999"/>
    <n v="0.81967000000000001"/>
    <n v="0.10245899999999999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9307840000000001"/>
    <n v="1.044718"/>
    <n v="0.63442299999999996"/>
    <n v="9.0632000000000004E-2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1494450000000001"/>
    <n v="1.0109090000000001"/>
    <n v="0.54756199999999999"/>
    <n v="9.1259999999999994E-2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4164940000000001"/>
    <n v="0.97861799999999999"/>
    <n v="0.53033399999999997"/>
    <n v="0.10606699999999999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8829950000000002"/>
    <n v="0.989819"/>
    <n v="0.49297000000000002"/>
    <n v="0.12324300000000001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6057689999999996"/>
    <n v="1.0177160000000001"/>
    <n v="0.45902399999999999"/>
    <n v="0.15300800000000001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6.9907459999999997"/>
    <n v="1.1575679999999999"/>
    <n v="0.3881"/>
    <n v="0.19405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4103429999999992"/>
    <n v="1.302875"/>
    <n v="0.28481699999999999"/>
    <n v="0.28481699999999999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895916"/>
    <n v="0.68748900000000002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0"/>
    <x v="3"/>
    <n v="0"/>
    <x v="0"/>
    <x v="63"/>
    <n v="1"/>
    <n v="2.8478880000000002"/>
    <n v="1.0039370000000001"/>
    <n v="3.0131250000000001"/>
    <n v="4.7827000000000001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4896440000000002"/>
    <n v="0.94354499999999997"/>
    <n v="1.388639"/>
    <n v="2.2397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4949119999999998"/>
    <n v="0.92902099999999999"/>
    <n v="1.414687"/>
    <n v="2.3192000000000001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2.6669800000000001"/>
    <n v="1.103715"/>
    <n v="1.5015210000000001"/>
    <n v="2.5024999999999999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5117620000000001"/>
    <n v="0.96819999999999995"/>
    <n v="1.418798"/>
    <n v="2.4046999999999999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7038129999999998"/>
    <n v="0.90138799999999997"/>
    <n v="1.676002"/>
    <n v="2.8896999999999999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3.3966479999999999"/>
    <n v="0.90700099999999995"/>
    <n v="2.5440399999999999"/>
    <n v="4.4631999999999998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3.6207020000000001"/>
    <n v="1.3162050000000001"/>
    <n v="6.111923"/>
    <n v="0.109141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3.1096970000000002"/>
    <n v="1.0425310000000001"/>
    <n v="2.1623600000000001"/>
    <n v="3.9315999999999997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2.9390999999999998"/>
    <n v="0.88920500000000002"/>
    <n v="1.8847750000000001"/>
    <n v="3.4903000000000003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3.4850919999999999"/>
    <n v="1.1908369999999999"/>
    <n v="1.7728680000000001"/>
    <n v="3.3450000000000001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3.0626389999999999"/>
    <n v="0.93384699999999998"/>
    <n v="2.075259"/>
    <n v="3.9909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3.1277059999999999"/>
    <n v="0.96213700000000002"/>
    <n v="2.2083879999999998"/>
    <n v="4.3302E-2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3.3499789999999998"/>
    <n v="1.1883840000000001"/>
    <n v="1.6264590000000001"/>
    <n v="3.2529000000000002E-2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3.1804929999999998"/>
    <n v="0.97975199999999996"/>
    <n v="2.432985"/>
    <n v="4.9653000000000003E-2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2.9458259999999998"/>
    <n v="1.168733"/>
    <n v="5.4486949999999998"/>
    <n v="0.113514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3.5180189999999998"/>
    <n v="0.92656700000000003"/>
    <n v="1.5805819999999999"/>
    <n v="3.3628999999999999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4.2493949999999998"/>
    <n v="1.319345"/>
    <n v="1.7047490000000001"/>
    <n v="3.7060000000000003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3.4767800000000002"/>
    <n v="1.0094110000000001"/>
    <n v="1.4841219999999999"/>
    <n v="3.2980000000000002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3.53362"/>
    <n v="1.031582"/>
    <n v="3.8940899999999998"/>
    <n v="8.8501999999999997E-2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3.168936"/>
    <n v="0.941581"/>
    <n v="2.0882719999999999"/>
    <n v="4.8564000000000003E-2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3.065429"/>
    <n v="1.3621220000000001"/>
    <n v="4.8811980000000004"/>
    <n v="0.116219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3.0494340000000002"/>
    <n v="0.917292"/>
    <n v="2.4308459999999998"/>
    <n v="5.9289000000000001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3.4554909999999999"/>
    <n v="0.97022900000000001"/>
    <n v="2.1652999999999998"/>
    <n v="5.4132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2.9447109999999999"/>
    <n v="0.88065000000000004"/>
    <n v="1.8387640000000001"/>
    <n v="4.7148000000000002E-2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3.035536"/>
    <n v="0.89090000000000003"/>
    <n v="1.6353470000000001"/>
    <n v="4.3034999999999997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3.261136"/>
    <n v="1.004659"/>
    <n v="2.6751209999999999"/>
    <n v="7.2301000000000004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2.9400360000000001"/>
    <n v="0.91371500000000005"/>
    <n v="2.131332"/>
    <n v="5.9204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3.0390269999999999"/>
    <n v="0.87117800000000001"/>
    <n v="2.183799"/>
    <n v="6.2393999999999998E-2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2.7874059999999998"/>
    <n v="0.94986400000000004"/>
    <n v="1.467285"/>
    <n v="4.3154999999999999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3.0715729999999999"/>
    <n v="0.86321000000000003"/>
    <n v="1.5295209999999999"/>
    <n v="4.6349000000000001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3.124037"/>
    <n v="1.01999"/>
    <n v="1.607353"/>
    <n v="5.0229999999999997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3.047409"/>
    <n v="0.92625599999999997"/>
    <n v="1.595553"/>
    <n v="5.1469000000000001E-2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3.5044040000000001"/>
    <n v="0.94821699999999998"/>
    <n v="2.1515110000000002"/>
    <n v="7.1717000000000003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2.9482870000000001"/>
    <n v="0.94986599999999999"/>
    <n v="1.9816609999999999"/>
    <n v="6.8333000000000005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3.1796799999999998"/>
    <n v="1.0703469999999999"/>
    <n v="1.7501310000000001"/>
    <n v="6.2505000000000005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2.7719999999999998"/>
    <n v="0.949241"/>
    <n v="1.282421"/>
    <n v="4.7496999999999998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2.6796340000000001"/>
    <n v="0.92110099999999995"/>
    <n v="1.202582"/>
    <n v="4.6253000000000002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2.6840329999999999"/>
    <n v="0.91582600000000003"/>
    <n v="1.330141"/>
    <n v="5.3206000000000003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2.7895430000000001"/>
    <n v="0.97597500000000004"/>
    <n v="1.178976"/>
    <n v="4.9124000000000001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2.8120240000000001"/>
    <n v="0.97241900000000003"/>
    <n v="1.217271"/>
    <n v="5.2925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3.2774779999999999"/>
    <n v="1.0158670000000001"/>
    <n v="1.4684569999999999"/>
    <n v="6.6748000000000002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3.2116950000000002"/>
    <n v="0.94567699999999999"/>
    <n v="1.3414900000000001"/>
    <n v="6.3880000000000006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2.980003"/>
    <n v="1.09615"/>
    <n v="0.96441299999999996"/>
    <n v="4.8221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3.1504560000000001"/>
    <n v="0.98043599999999997"/>
    <n v="1.176771"/>
    <n v="6.1934999999999997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3.6085379999999998"/>
    <n v="0.97508099999999998"/>
    <n v="1.4709490000000001"/>
    <n v="8.1719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3824329999999998"/>
    <n v="1.0500320000000001"/>
    <n v="1.219959"/>
    <n v="7.1762000000000006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730979"/>
    <n v="0.95661099999999999"/>
    <n v="1.408587"/>
    <n v="8.8037000000000004E-2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3663479999999999"/>
    <n v="0.95374800000000004"/>
    <n v="1.2872110000000001"/>
    <n v="8.5814000000000001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1323979999999998"/>
    <n v="1.0332920000000001"/>
    <n v="0.83383099999999999"/>
    <n v="5.9559000000000001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1925569999999999"/>
    <n v="1.064071"/>
    <n v="0.78062500000000001"/>
    <n v="6.0047999999999997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2633179999999999"/>
    <n v="1.0453809999999999"/>
    <n v="0.72000900000000001"/>
    <n v="6.0000999999999999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277568"/>
    <n v="0.96484099999999995"/>
    <n v="0.76609799999999995"/>
    <n v="6.9644999999999999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389033"/>
    <n v="0.92250399999999999"/>
    <n v="0.65313299999999996"/>
    <n v="6.5312999999999996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6272060000000002"/>
    <n v="1.023393"/>
    <n v="0.592302"/>
    <n v="6.5810999999999995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6639590000000002"/>
    <n v="0.98126899999999995"/>
    <n v="0.62882199999999999"/>
    <n v="7.8603000000000006E-2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867308"/>
    <n v="0.98632200000000003"/>
    <n v="0.64621799999999996"/>
    <n v="9.2316999999999996E-2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2957190000000001"/>
    <n v="1.0568839999999999"/>
    <n v="0.52703599999999995"/>
    <n v="8.7839E-2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4461409999999999"/>
    <n v="1.0153110000000001"/>
    <n v="0.54636600000000002"/>
    <n v="0.109273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878876"/>
    <n v="0.991151"/>
    <n v="0.517513"/>
    <n v="0.12937799999999999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5883510000000003"/>
    <n v="1.0507219999999999"/>
    <n v="0.55572999999999995"/>
    <n v="0.18524299999999999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6.8490070000000003"/>
    <n v="1.1095489999999999"/>
    <n v="0.38533400000000001"/>
    <n v="0.192667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2034280000000006"/>
    <n v="1.118339"/>
    <n v="0.27437600000000001"/>
    <n v="0.27437600000000001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898683999999999"/>
    <n v="0.63575199999999998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0"/>
    <x v="3"/>
    <n v="0"/>
    <x v="0"/>
    <x v="63"/>
    <n v="1"/>
    <n v="2.8106529999999998"/>
    <n v="1.230442"/>
    <n v="1.6225480000000001"/>
    <n v="2.5755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5428570000000001"/>
    <n v="0.94498800000000005"/>
    <n v="1.521055"/>
    <n v="2.4532999999999999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5694819999999998"/>
    <n v="0.99446900000000005"/>
    <n v="0.96753"/>
    <n v="1.5861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2.5297139999999998"/>
    <n v="0.98438400000000004"/>
    <n v="1.2307920000000001"/>
    <n v="2.0513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483768"/>
    <n v="0.98061399999999999"/>
    <n v="1.0272920000000001"/>
    <n v="1.7412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6937829999999998"/>
    <n v="0.93389100000000003"/>
    <n v="3.4494020000000001"/>
    <n v="5.9471999999999997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3.0036849999999999"/>
    <n v="1.4045129999999999"/>
    <n v="1.0226980000000001"/>
    <n v="1.7942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4.0886849999999999"/>
    <n v="1.150102"/>
    <n v="2.557172"/>
    <n v="4.5664000000000003E-2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2.9182899999999998"/>
    <n v="0.99546500000000004"/>
    <n v="2.232898"/>
    <n v="4.0598000000000002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2.9377149999999999"/>
    <n v="1.0580210000000001"/>
    <n v="1.2210559999999999"/>
    <n v="2.2612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2.7732250000000001"/>
    <n v="0.88560399999999995"/>
    <n v="2.153184"/>
    <n v="4.0626000000000002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4.0521310000000001"/>
    <n v="1.0644750000000001"/>
    <n v="2.1602969999999999"/>
    <n v="4.1543999999999998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3.0443370000000001"/>
    <n v="0.96870500000000004"/>
    <n v="1.66486"/>
    <n v="3.2643999999999999E-2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3.5056259999999999"/>
    <n v="0.93446700000000005"/>
    <n v="2.3151120000000001"/>
    <n v="4.6302000000000003E-2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3.281291"/>
    <n v="1.126309"/>
    <n v="2.4120759999999999"/>
    <n v="4.9225999999999999E-2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3.6216219999999999"/>
    <n v="1.428256"/>
    <n v="1.7110939999999999"/>
    <n v="3.5647999999999999E-2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3.366476"/>
    <n v="1.1854199999999999"/>
    <n v="1.6901390000000001"/>
    <n v="3.5959999999999999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3.279941"/>
    <n v="1.1030869999999999"/>
    <n v="2.655367"/>
    <n v="5.7724999999999999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3.4519009999999999"/>
    <n v="1.0392269999999999"/>
    <n v="2.4142510000000001"/>
    <n v="5.3650000000000003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2.8032729999999999"/>
    <n v="0.90660200000000002"/>
    <n v="1.378412"/>
    <n v="3.1328000000000002E-2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3.1927810000000001"/>
    <n v="1.043722"/>
    <n v="2.0355150000000002"/>
    <n v="4.7337999999999998E-2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2.819283"/>
    <n v="0.911215"/>
    <n v="1.6507289999999999"/>
    <n v="3.9302999999999998E-2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2.6937000000000002"/>
    <n v="0.93725099999999995"/>
    <n v="1.504535"/>
    <n v="3.6695999999999999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2.7096680000000002"/>
    <n v="0.88170300000000001"/>
    <n v="1.4934160000000001"/>
    <n v="3.7335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3.33169"/>
    <n v="1.6313580000000001"/>
    <n v="1.8456319999999999"/>
    <n v="4.7323999999999998E-2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3.2051029999999998"/>
    <n v="1.044289"/>
    <n v="1.9529730000000001"/>
    <n v="5.1394000000000002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2.8673009999999999"/>
    <n v="1.0122899999999999"/>
    <n v="1.910768"/>
    <n v="5.1642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3.1375410000000001"/>
    <n v="0.98748599999999997"/>
    <n v="2.0596489999999998"/>
    <n v="5.7211999999999999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3.5129359999999998"/>
    <n v="1.282324"/>
    <n v="1.6587670000000001"/>
    <n v="4.7392999999999998E-2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2.8747729999999998"/>
    <n v="0.97494000000000003"/>
    <n v="1.7300549999999999"/>
    <n v="5.0883999999999999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3.0894059999999999"/>
    <n v="0.97818799999999995"/>
    <n v="1.7914289999999999"/>
    <n v="5.4286000000000001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3.2617430000000001"/>
    <n v="0.95116299999999998"/>
    <n v="1.5828089999999999"/>
    <n v="4.9463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3.0361090000000002"/>
    <n v="0.97410399999999997"/>
    <n v="4.3230240000000002"/>
    <n v="0.13945199999999999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3.148593"/>
    <n v="0.93971199999999999"/>
    <n v="1.405532"/>
    <n v="4.6850999999999997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2.9736509999999998"/>
    <n v="1.0435430000000001"/>
    <n v="1.266777"/>
    <n v="4.3681999999999999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2.768745"/>
    <n v="1.0204"/>
    <n v="1.31613"/>
    <n v="4.7004999999999998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2.8207309999999999"/>
    <n v="0.99720699999999995"/>
    <n v="1.1335"/>
    <n v="4.1980999999999997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3.189994"/>
    <n v="1.0749759999999999"/>
    <n v="1.430936"/>
    <n v="5.5036000000000002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3.3002639999999999"/>
    <n v="1.0974250000000001"/>
    <n v="1.591742"/>
    <n v="6.3670000000000004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3.060603"/>
    <n v="0.91808299999999998"/>
    <n v="1.5087569999999999"/>
    <n v="6.2865000000000004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2.951597"/>
    <n v="0.90396799999999999"/>
    <n v="1.498982"/>
    <n v="6.5172999999999995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3.5243910000000001"/>
    <n v="1.4809619999999999"/>
    <n v="0.97141599999999995"/>
    <n v="4.4155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3.0425680000000002"/>
    <n v="0.90030200000000005"/>
    <n v="1.1979379999999999"/>
    <n v="5.7044999999999998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2.8526410000000002"/>
    <n v="0.99725399999999997"/>
    <n v="0.88504000000000005"/>
    <n v="4.4252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2.952477"/>
    <n v="1.0323439999999999"/>
    <n v="0.98441000000000001"/>
    <n v="5.1811000000000003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3.1491349999999998"/>
    <n v="1.010508"/>
    <n v="1.0764860000000001"/>
    <n v="5.9804999999999997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917462"/>
    <n v="1.9175960000000001"/>
    <n v="0.89059299999999997"/>
    <n v="5.2387999999999997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2004190000000001"/>
    <n v="0.95616800000000002"/>
    <n v="0.99400200000000005"/>
    <n v="6.2125E-2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6171720000000001"/>
    <n v="1.2256279999999999"/>
    <n v="1.2599050000000001"/>
    <n v="8.3993999999999999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0388440000000001"/>
    <n v="0.91207499999999997"/>
    <n v="0.79072900000000002"/>
    <n v="5.6481000000000003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2033839999999998"/>
    <n v="1.041917"/>
    <n v="0.76724700000000001"/>
    <n v="5.9019000000000002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2577159999999998"/>
    <n v="1.040251"/>
    <n v="0.78352900000000003"/>
    <n v="6.5294000000000005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7812809999999999"/>
    <n v="1.021379"/>
    <n v="0.68829700000000005"/>
    <n v="6.2572000000000003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4050210000000001"/>
    <n v="0.95535899999999996"/>
    <n v="0.676817"/>
    <n v="6.7682000000000006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5441690000000001"/>
    <n v="0.9133"/>
    <n v="0.62270400000000004"/>
    <n v="6.9189000000000001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9889019999999999"/>
    <n v="1.227868"/>
    <n v="0.66936399999999996"/>
    <n v="8.3669999999999994E-2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8409710000000001"/>
    <n v="0.95853600000000005"/>
    <n v="0.629695"/>
    <n v="8.9955999999999994E-2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1149089999999999"/>
    <n v="1.003336"/>
    <n v="0.653057"/>
    <n v="0.108843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4231379999999998"/>
    <n v="0.984321"/>
    <n v="0.53280499999999997"/>
    <n v="0.106561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988766"/>
    <n v="1.1105020000000001"/>
    <n v="0.63345499999999999"/>
    <n v="0.158364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6040089999999996"/>
    <n v="1.0141549999999999"/>
    <n v="0.471636"/>
    <n v="0.15721199999999999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7.1467689999999999"/>
    <n v="1.0608470000000001"/>
    <n v="0.37847700000000001"/>
    <n v="0.18923899999999999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3707829999999994"/>
    <n v="1.2234689999999999"/>
    <n v="0.33540700000000001"/>
    <n v="0.33540700000000001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904828999999999"/>
    <n v="0.639602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0"/>
    <x v="3"/>
    <n v="0"/>
    <x v="0"/>
    <x v="63"/>
    <n v="1"/>
    <n v="3.0448900000000001"/>
    <n v="1.16614"/>
    <n v="1.5848679999999999"/>
    <n v="2.5156999999999999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7356220000000002"/>
    <n v="1.0132540000000001"/>
    <n v="1.382819"/>
    <n v="2.2304000000000001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4197959999999998"/>
    <n v="0.87256"/>
    <n v="1.5326900000000001"/>
    <n v="2.5125999999999999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3.0239020000000001"/>
    <n v="0.92005099999999995"/>
    <n v="1.5679240000000001"/>
    <n v="2.6131999999999999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6090179999999998"/>
    <n v="1.114816"/>
    <n v="0.98064300000000004"/>
    <n v="1.6621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914523"/>
    <n v="1.1410309999999999"/>
    <n v="1.5857060000000001"/>
    <n v="2.734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2.5889850000000001"/>
    <n v="1.005387"/>
    <n v="1.146741"/>
    <n v="2.0118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3.3723299999999998"/>
    <n v="1.0322100000000001"/>
    <n v="2.3339430000000001"/>
    <n v="4.1678E-2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3.1539419999999998"/>
    <n v="0.95849700000000004"/>
    <n v="2.4174009999999999"/>
    <n v="4.3952999999999999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3.669143"/>
    <n v="1.819231"/>
    <n v="4.8608180000000001"/>
    <n v="9.0014999999999998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2.8681519999999998"/>
    <n v="1.006"/>
    <n v="1.951511"/>
    <n v="3.6821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3.455606"/>
    <n v="0.88880499999999996"/>
    <n v="2.5952440000000001"/>
    <n v="4.9909000000000002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3.7819910000000001"/>
    <n v="1.0996900000000001"/>
    <n v="3.0163549999999999"/>
    <n v="5.9144000000000002E-2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3.1253860000000002"/>
    <n v="0.912435"/>
    <n v="1.523531"/>
    <n v="3.0471000000000002E-2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3.3807839999999998"/>
    <n v="1.248443"/>
    <n v="6.1111800000000001"/>
    <n v="0.124718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4.1506889999999999"/>
    <n v="1.3466750000000001"/>
    <n v="2.795868"/>
    <n v="5.8247E-2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3.3278620000000001"/>
    <n v="1.0472459999999999"/>
    <n v="3.0567530000000001"/>
    <n v="6.5036999999999998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3.1174789999999999"/>
    <n v="0.973001"/>
    <n v="2.443978"/>
    <n v="5.3129999999999997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3.0473020000000002"/>
    <n v="0.94795399999999996"/>
    <n v="2.5696340000000002"/>
    <n v="5.7103000000000001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3.077474"/>
    <n v="1.0488249999999999"/>
    <n v="6.4526380000000003"/>
    <n v="0.146651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3.3874"/>
    <n v="1.0951409999999999"/>
    <n v="2.2677900000000002"/>
    <n v="5.2739000000000001E-2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3.3659729999999999"/>
    <n v="1.2659229999999999"/>
    <n v="1.76345"/>
    <n v="4.1986999999999997E-2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3.2883810000000002"/>
    <n v="0.94674499999999995"/>
    <n v="2.1285180000000001"/>
    <n v="5.1915000000000003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2.723913"/>
    <n v="0.90484600000000004"/>
    <n v="1.382544"/>
    <n v="3.4563999999999998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3.2016140000000002"/>
    <n v="0.948519"/>
    <n v="2.1058460000000001"/>
    <n v="5.3996000000000002E-2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3.2917200000000002"/>
    <n v="1.003954"/>
    <n v="1.986262"/>
    <n v="5.2269999999999997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2.9602010000000001"/>
    <n v="0.89212599999999997"/>
    <n v="1.8766389999999999"/>
    <n v="5.0720000000000001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3.002078"/>
    <n v="1.014227"/>
    <n v="1.995039"/>
    <n v="5.5418000000000002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3.0002559999999998"/>
    <n v="0.94816999999999996"/>
    <n v="5.8022080000000003"/>
    <n v="0.16577700000000001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3.3553190000000002"/>
    <n v="0.93535800000000002"/>
    <n v="1.6989570000000001"/>
    <n v="4.9969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3.1246360000000002"/>
    <n v="0.99018099999999998"/>
    <n v="1.8950260000000001"/>
    <n v="5.7424999999999997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3.1275460000000002"/>
    <n v="1.0338799999999999"/>
    <n v="1.260068"/>
    <n v="3.9377000000000002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3.6489739999999999"/>
    <n v="1.367424"/>
    <n v="1.7982750000000001"/>
    <n v="5.8008999999999998E-2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3.5329139999999999"/>
    <n v="1.0792219999999999"/>
    <n v="1.90645"/>
    <n v="6.3547999999999993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2.8783509999999999"/>
    <n v="0.949685"/>
    <n v="1.2492369999999999"/>
    <n v="4.3076999999999997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2.9270320000000001"/>
    <n v="0.93330999999999997"/>
    <n v="1.507134"/>
    <n v="5.3825999999999999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3.79766"/>
    <n v="1.1009139999999999"/>
    <n v="2.0797270000000001"/>
    <n v="7.7026999999999998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2.7799510000000001"/>
    <n v="0.97159200000000001"/>
    <n v="1.1828160000000001"/>
    <n v="4.5492999999999999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3.2375720000000001"/>
    <n v="1.1372500000000001"/>
    <n v="1.351359"/>
    <n v="5.4053999999999998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2.7949799999999998"/>
    <n v="1.0240640000000001"/>
    <n v="1.180485"/>
    <n v="4.9187000000000002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3.1138870000000001"/>
    <n v="0.95052000000000003"/>
    <n v="1.378107"/>
    <n v="5.9917999999999999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2.8050440000000001"/>
    <n v="0.97582800000000003"/>
    <n v="1.059137"/>
    <n v="4.8142999999999998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2.8760919999999999"/>
    <n v="0.92317300000000002"/>
    <n v="1.0888169999999999"/>
    <n v="5.1847999999999998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2.9314070000000001"/>
    <n v="0.95914999999999995"/>
    <n v="0.92227800000000004"/>
    <n v="4.6114000000000002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3.1345719999999999"/>
    <n v="0.91438200000000003"/>
    <n v="1.2194830000000001"/>
    <n v="6.4183000000000004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2.9030969999999998"/>
    <n v="0.97343199999999996"/>
    <n v="0.94469000000000003"/>
    <n v="5.2483000000000002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275433"/>
    <n v="0.91748099999999999"/>
    <n v="1.3420859999999999"/>
    <n v="7.8946000000000002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2840660000000002"/>
    <n v="0.89972700000000005"/>
    <n v="1.3538870000000001"/>
    <n v="8.4617999999999999E-2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5448400000000002"/>
    <n v="1.165821"/>
    <n v="1.372028"/>
    <n v="9.1468999999999995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0818590000000001"/>
    <n v="0.97433199999999998"/>
    <n v="0.96819500000000003"/>
    <n v="6.9156999999999996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10731"/>
    <n v="0.91490199999999999"/>
    <n v="0.84658999999999995"/>
    <n v="6.5121999999999999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0992959999999998"/>
    <n v="0.891455"/>
    <n v="0.87667499999999998"/>
    <n v="7.3055999999999996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3930579999999999"/>
    <n v="1.1028249999999999"/>
    <n v="0.79371499999999995"/>
    <n v="7.2155999999999998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3272200000000001"/>
    <n v="0.94243100000000002"/>
    <n v="0.74092000000000002"/>
    <n v="7.4092000000000005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5475560000000002"/>
    <n v="1.041758"/>
    <n v="0.79252"/>
    <n v="8.8057999999999997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6906639999999999"/>
    <n v="1.041231"/>
    <n v="0.68744099999999997"/>
    <n v="8.5930000000000006E-2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8647879999999999"/>
    <n v="0.99339599999999995"/>
    <n v="0.70385699999999995"/>
    <n v="0.100551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3960119999999998"/>
    <n v="0.93321100000000001"/>
    <n v="0.61482899999999996"/>
    <n v="0.10247199999999999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46997"/>
    <n v="1.042888"/>
    <n v="0.52975300000000003"/>
    <n v="0.105951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8435170000000003"/>
    <n v="0.92534000000000005"/>
    <n v="0.47896899999999998"/>
    <n v="0.119742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9161320000000002"/>
    <n v="0.95597799999999999"/>
    <n v="0.41963899999999998"/>
    <n v="0.13988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6.7358159999999998"/>
    <n v="0.99061600000000005"/>
    <n v="0.362844"/>
    <n v="0.181422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2058610000000005"/>
    <n v="1.0750120000000001"/>
    <n v="0.28512599999999999"/>
    <n v="0.28512599999999999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844518000000001"/>
    <n v="0.63489200000000001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0"/>
    <x v="3"/>
    <n v="0"/>
    <x v="0"/>
    <x v="63"/>
    <n v="1"/>
    <n v="2.8607480000000001"/>
    <n v="1.005131"/>
    <n v="1.313709"/>
    <n v="2.0853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4508580000000002"/>
    <n v="0.960171"/>
    <n v="1.7220569999999999"/>
    <n v="2.7775000000000001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6036130000000002"/>
    <n v="0.96595399999999998"/>
    <n v="1.7134940000000001"/>
    <n v="2.809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2.9446379999999999"/>
    <n v="1.186326"/>
    <n v="1.5371900000000001"/>
    <n v="2.562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6473040000000001"/>
    <n v="0.90318799999999999"/>
    <n v="2.0437880000000002"/>
    <n v="3.4639999999999997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969773"/>
    <n v="1.0621510000000001"/>
    <n v="1.442674"/>
    <n v="2.4874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2.88639"/>
    <n v="0.94137899999999997"/>
    <n v="1.210286"/>
    <n v="2.1232999999999998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3.3198210000000001"/>
    <n v="1.0894900000000001"/>
    <n v="2.522529"/>
    <n v="4.5045000000000002E-2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3.3766280000000002"/>
    <n v="1.1629510000000001"/>
    <n v="2.3867400000000001"/>
    <n v="4.3395000000000003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3.4358650000000002"/>
    <n v="1.1215820000000001"/>
    <n v="2.9321429999999999"/>
    <n v="5.4299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2.992105"/>
    <n v="0.93255500000000002"/>
    <n v="1.9289369999999999"/>
    <n v="3.6394999999999997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2.7900990000000001"/>
    <n v="0.91756300000000002"/>
    <n v="1.634174"/>
    <n v="3.1426000000000003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3.158992"/>
    <n v="0.98623000000000005"/>
    <n v="7.8848789999999997"/>
    <n v="0.15460499999999999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3.580352"/>
    <n v="0.93406"/>
    <n v="7.4405469999999996"/>
    <n v="0.148811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3.036775"/>
    <n v="1.023007"/>
    <n v="2.6875019999999998"/>
    <n v="5.4847E-2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3.277622"/>
    <n v="0.94694800000000001"/>
    <n v="2.2343039999999998"/>
    <n v="4.6547999999999999E-2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3.0826549999999999"/>
    <n v="0.93538500000000002"/>
    <n v="2.4687000000000001"/>
    <n v="5.2526000000000003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2.9570750000000001"/>
    <n v="1.0014689999999999"/>
    <n v="1.933171"/>
    <n v="4.2025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3.2492779999999999"/>
    <n v="1.115397"/>
    <n v="2.327458"/>
    <n v="5.1721000000000003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3.1902189999999999"/>
    <n v="1.1336710000000001"/>
    <n v="2.0343460000000002"/>
    <n v="4.6234999999999998E-2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3.622528"/>
    <n v="0.91767500000000002"/>
    <n v="5.9357449999999998"/>
    <n v="0.138041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2.775458"/>
    <n v="0.98724599999999996"/>
    <n v="1.749892"/>
    <n v="4.1664E-2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2.7497660000000002"/>
    <n v="1.044556"/>
    <n v="1.9088769999999999"/>
    <n v="4.6558000000000002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2.8953139999999999"/>
    <n v="0.90864900000000004"/>
    <n v="2.1328930000000001"/>
    <n v="5.3322000000000001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2.9933420000000002"/>
    <n v="1.2245619999999999"/>
    <n v="4.2549239999999999"/>
    <n v="0.109101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2.8011919999999999"/>
    <n v="0.91899900000000001"/>
    <n v="1.6463890000000001"/>
    <n v="4.3326000000000003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3.4400979999999999"/>
    <n v="1.116231"/>
    <n v="2.3944559999999999"/>
    <n v="6.4714999999999995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3.0594290000000002"/>
    <n v="1.291391"/>
    <n v="1.6057170000000001"/>
    <n v="4.4602999999999997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3.0319759999999998"/>
    <n v="0.97653800000000002"/>
    <n v="1.587472"/>
    <n v="4.5356E-2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2.970253"/>
    <n v="1.1298269999999999"/>
    <n v="1.7768379999999999"/>
    <n v="5.2260000000000001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3.1046819999999999"/>
    <n v="1.0365219999999999"/>
    <n v="1.631224"/>
    <n v="4.9431000000000003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3.1665939999999999"/>
    <n v="1.2420359999999999"/>
    <n v="1.5410630000000001"/>
    <n v="4.8157999999999999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3.1337190000000001"/>
    <n v="1.0750999999999999"/>
    <n v="1.539347"/>
    <n v="4.9655999999999999E-2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3.0675129999999999"/>
    <n v="0.93467900000000004"/>
    <n v="1.708132"/>
    <n v="5.6938000000000002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3.0513650000000001"/>
    <n v="0.94843699999999997"/>
    <n v="1.767058"/>
    <n v="6.0933000000000001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3.1238090000000001"/>
    <n v="0.89367200000000002"/>
    <n v="1.4192579999999999"/>
    <n v="5.0687999999999997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3.1990669999999999"/>
    <n v="1.1755690000000001"/>
    <n v="1.151832"/>
    <n v="4.2659999999999997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3.1310060000000002"/>
    <n v="0.93761099999999997"/>
    <n v="1.6660680000000001"/>
    <n v="6.4079999999999998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2.855556"/>
    <n v="0.88578000000000001"/>
    <n v="1.1103050000000001"/>
    <n v="4.4412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2.823496"/>
    <n v="1.016178"/>
    <n v="1.045374"/>
    <n v="4.3556999999999998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3.425767"/>
    <n v="1.0573729999999999"/>
    <n v="1.8449279999999999"/>
    <n v="8.0213999999999994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2.875667"/>
    <n v="1.026915"/>
    <n v="1.0487919999999999"/>
    <n v="4.7671999999999999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3.2430690000000002"/>
    <n v="1.1056589999999999"/>
    <n v="1.17344"/>
    <n v="5.5877999999999997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3.5393919999999999"/>
    <n v="1.521776"/>
    <n v="1.219535"/>
    <n v="6.0977000000000003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3.1695600000000002"/>
    <n v="0.90652900000000003"/>
    <n v="1.298332"/>
    <n v="6.8333000000000005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3.0915279999999998"/>
    <n v="0.92557500000000004"/>
    <n v="1.0850839999999999"/>
    <n v="6.0282000000000002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3862950000000001"/>
    <n v="1.170685"/>
    <n v="1.2126330000000001"/>
    <n v="7.1331000000000006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7376079999999998"/>
    <n v="0.96709000000000001"/>
    <n v="2.3164709999999999"/>
    <n v="0.14477899999999999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4494050000000001"/>
    <n v="1.0610470000000001"/>
    <n v="1.368884"/>
    <n v="9.1259000000000007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1451470000000001"/>
    <n v="1.0618989999999999"/>
    <n v="0.97507299999999997"/>
    <n v="6.9648000000000002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1974969999999998"/>
    <n v="0.95986199999999999"/>
    <n v="0.87800299999999998"/>
    <n v="6.7539000000000002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3403350000000001"/>
    <n v="1.117631"/>
    <n v="0.938886"/>
    <n v="7.8241000000000005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353097"/>
    <n v="1.015547"/>
    <n v="0.68379299999999998"/>
    <n v="6.2163000000000003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407489"/>
    <n v="1.021555"/>
    <n v="0.72814299999999998"/>
    <n v="7.2814000000000004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547971"/>
    <n v="0.94062400000000002"/>
    <n v="0.61426899999999995"/>
    <n v="6.8251999999999993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780878"/>
    <n v="0.94752599999999998"/>
    <n v="0.61787499999999995"/>
    <n v="7.7233999999999997E-2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9443790000000001"/>
    <n v="1.0794010000000001"/>
    <n v="0.646312"/>
    <n v="9.2329999999999995E-2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1695500000000001"/>
    <n v="1.041555"/>
    <n v="0.61963699999999999"/>
    <n v="0.103273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7213390000000004"/>
    <n v="1.0284120000000001"/>
    <n v="0.49913400000000002"/>
    <n v="9.9826999999999999E-2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8499840000000001"/>
    <n v="0.95758900000000002"/>
    <n v="0.50312599999999996"/>
    <n v="0.125781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6181140000000003"/>
    <n v="1.0142409999999999"/>
    <n v="0.44191900000000001"/>
    <n v="0.14730599999999999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7.0869220000000004"/>
    <n v="1.3301890000000001"/>
    <n v="0.38120399999999999"/>
    <n v="0.19060199999999999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2974639999999997"/>
    <n v="1.1575420000000001"/>
    <n v="0.27049000000000001"/>
    <n v="0.27049000000000001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847935"/>
    <n v="0.63597300000000001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2"/>
    <x v="0"/>
    <n v="100"/>
    <x v="1"/>
    <x v="63"/>
    <n v="1"/>
    <n v="260.41587199999998"/>
    <n v="0.38562099999999999"/>
    <n v="13.949133"/>
    <n v="0.221415"/>
    <s v="4"/>
    <s v="scale_mpi_epyc_job_12145.out "/>
    <s v="scale_mpi_epyc_epyc004_2023-06-13_08-16-43.csv "/>
    <s v="e0 10000 100 100000 1 64"/>
    <n v="260.41587199999998"/>
    <n v="0"/>
    <n v="260.41587199999998"/>
    <n v="260.41587199999998"/>
    <x v="2"/>
  </r>
  <r>
    <x v="2"/>
    <x v="0"/>
    <n v="100"/>
    <x v="1"/>
    <x v="62"/>
    <n v="1"/>
    <n v="285.30605500000001"/>
    <n v="0.396897"/>
    <n v="12.799325"/>
    <n v="0.20644100000000001"/>
    <s v="4"/>
    <s v="scale_mpi_epyc_job_12145.out "/>
    <s v="scale_mpi_epyc_epyc004_2023-06-13_08-16-43.csv "/>
    <s v="e0 10000 100 100000 1 63"/>
    <n v="285.30605500000001"/>
    <n v="0"/>
    <n v="285.30605500000001"/>
    <n v="285.30605500000001"/>
    <x v="2"/>
  </r>
  <r>
    <x v="2"/>
    <x v="0"/>
    <n v="100"/>
    <x v="1"/>
    <x v="61"/>
    <n v="1"/>
    <n v="284.18268899999998"/>
    <n v="0.26646700000000001"/>
    <n v="9.0187000000000008"/>
    <n v="0.14784800000000001"/>
    <s v="4"/>
    <s v="scale_mpi_epyc_job_12145.out "/>
    <s v="scale_mpi_epyc_epyc004_2023-06-13_08-16-43.csv "/>
    <s v="e0 10000 100 100000 1 62"/>
    <n v="284.18268899999998"/>
    <n v="0"/>
    <n v="284.18268899999998"/>
    <n v="284.18268899999998"/>
    <x v="2"/>
  </r>
  <r>
    <x v="2"/>
    <x v="0"/>
    <n v="100"/>
    <x v="1"/>
    <x v="60"/>
    <n v="1"/>
    <n v="283.72531099999998"/>
    <n v="0.27133299999999999"/>
    <n v="8.9001640000000002"/>
    <n v="0.148336"/>
    <s v="4"/>
    <s v="scale_mpi_epyc_job_12145.out "/>
    <s v="scale_mpi_epyc_epyc004_2023-06-13_08-16-43.csv "/>
    <s v="e0 10000 100 100000 1 61"/>
    <n v="283.72531099999998"/>
    <n v="0"/>
    <n v="283.72531099999998"/>
    <n v="283.72531099999998"/>
    <x v="2"/>
  </r>
  <r>
    <x v="2"/>
    <x v="0"/>
    <n v="100"/>
    <x v="1"/>
    <x v="59"/>
    <n v="1"/>
    <n v="282.44746900000001"/>
    <n v="0.25789000000000001"/>
    <n v="7.8029739999999999"/>
    <n v="0.13225400000000001"/>
    <s v="4"/>
    <s v="scale_mpi_epyc_job_12145.out "/>
    <s v="scale_mpi_epyc_epyc004_2023-06-13_08-16-43.csv "/>
    <s v="e0 10000 100 100000 1 60"/>
    <n v="282.44746900000001"/>
    <n v="0"/>
    <n v="282.44746900000001"/>
    <n v="282.44746900000001"/>
    <x v="2"/>
  </r>
  <r>
    <x v="2"/>
    <x v="0"/>
    <n v="100"/>
    <x v="1"/>
    <x v="58"/>
    <n v="1"/>
    <n v="281.24350299999998"/>
    <n v="0.27967700000000001"/>
    <n v="8.6276989999999998"/>
    <n v="0.148753"/>
    <s v="4"/>
    <s v="scale_mpi_epyc_job_12145.out "/>
    <s v="scale_mpi_epyc_epyc004_2023-06-13_08-16-43.csv "/>
    <s v="e0 10000 100 100000 1 59"/>
    <n v="281.24350299999998"/>
    <n v="0"/>
    <n v="281.24350299999998"/>
    <n v="281.24350299999998"/>
    <x v="2"/>
  </r>
  <r>
    <x v="2"/>
    <x v="0"/>
    <n v="100"/>
    <x v="1"/>
    <x v="57"/>
    <n v="1"/>
    <n v="279.92141400000003"/>
    <n v="0.27901300000000001"/>
    <n v="8.946332"/>
    <n v="0.15695300000000001"/>
    <s v="4"/>
    <s v="scale_mpi_epyc_job_12145.out "/>
    <s v="scale_mpi_epyc_epyc004_2023-06-13_08-16-43.csv "/>
    <s v="e0 10000 100 100000 1 58"/>
    <n v="279.92141400000003"/>
    <n v="0"/>
    <n v="279.92141400000003"/>
    <n v="279.92141400000003"/>
    <x v="2"/>
  </r>
  <r>
    <x v="2"/>
    <x v="0"/>
    <n v="100"/>
    <x v="1"/>
    <x v="56"/>
    <n v="1"/>
    <n v="281.33996999999999"/>
    <n v="0.301705"/>
    <n v="7.6940549999999996"/>
    <n v="0.13739399999999999"/>
    <s v="4"/>
    <s v="scale_mpi_epyc_job_12145.out "/>
    <s v="scale_mpi_epyc_epyc004_2023-06-13_08-16-43.csv "/>
    <s v="e0 10000 100 100000 1 57"/>
    <n v="281.33996999999999"/>
    <n v="0"/>
    <n v="281.33996999999999"/>
    <n v="281.33996999999999"/>
    <x v="2"/>
  </r>
  <r>
    <x v="2"/>
    <x v="0"/>
    <n v="100"/>
    <x v="1"/>
    <x v="55"/>
    <n v="1"/>
    <n v="279.941484"/>
    <n v="0.28506100000000001"/>
    <n v="7.6282209999999999"/>
    <n v="0.13869500000000001"/>
    <s v="4"/>
    <s v="scale_mpi_epyc_job_12145.out "/>
    <s v="scale_mpi_epyc_epyc004_2023-06-13_08-16-43.csv "/>
    <s v="e0 10000 100 100000 1 56"/>
    <n v="279.941484"/>
    <n v="0"/>
    <n v="279.941484"/>
    <n v="279.941484"/>
    <x v="2"/>
  </r>
  <r>
    <x v="2"/>
    <x v="0"/>
    <n v="100"/>
    <x v="1"/>
    <x v="54"/>
    <n v="1"/>
    <n v="277.56239099999999"/>
    <n v="0.27640100000000001"/>
    <n v="7.0716530000000004"/>
    <n v="0.13095699999999999"/>
    <s v="4"/>
    <s v="scale_mpi_epyc_job_12145.out "/>
    <s v="scale_mpi_epyc_epyc004_2023-06-13_08-16-43.csv "/>
    <s v="e0 10000 100 100000 1 55"/>
    <n v="277.56239099999999"/>
    <n v="0"/>
    <n v="277.56239099999999"/>
    <n v="277.56239099999999"/>
    <x v="2"/>
  </r>
  <r>
    <x v="2"/>
    <x v="0"/>
    <n v="100"/>
    <x v="1"/>
    <x v="53"/>
    <n v="1"/>
    <n v="275.42425400000002"/>
    <n v="0.389463"/>
    <n v="14.170971"/>
    <n v="0.26737699999999998"/>
    <s v="4"/>
    <s v="scale_mpi_epyc_job_12145.out "/>
    <s v="scale_mpi_epyc_epyc004_2023-06-13_08-16-43.csv "/>
    <s v="e0 10000 100 100000 1 54"/>
    <n v="275.42425400000002"/>
    <n v="0"/>
    <n v="275.42425400000002"/>
    <n v="275.42425400000002"/>
    <x v="2"/>
  </r>
  <r>
    <x v="2"/>
    <x v="0"/>
    <n v="100"/>
    <x v="1"/>
    <x v="52"/>
    <n v="1"/>
    <n v="273.65859399999999"/>
    <n v="0.36666700000000002"/>
    <n v="12.749326"/>
    <n v="0.24517900000000001"/>
    <s v="4"/>
    <s v="scale_mpi_epyc_job_12145.out "/>
    <s v="scale_mpi_epyc_epyc004_2023-06-13_08-16-43.csv "/>
    <s v="e0 10000 100 100000 1 53"/>
    <n v="273.65859399999999"/>
    <n v="0"/>
    <n v="273.65859399999999"/>
    <n v="273.65859399999999"/>
    <x v="2"/>
  </r>
  <r>
    <x v="2"/>
    <x v="0"/>
    <n v="100"/>
    <x v="1"/>
    <x v="51"/>
    <n v="1"/>
    <n v="272.18988400000001"/>
    <n v="0.30101499999999998"/>
    <n v="8.8006510000000002"/>
    <n v="0.17256199999999999"/>
    <s v="4"/>
    <s v="scale_mpi_epyc_job_12145.out "/>
    <s v="scale_mpi_epyc_epyc004_2023-06-13_08-16-43.csv "/>
    <s v="e0 10000 100 100000 1 52"/>
    <n v="272.18988400000001"/>
    <n v="0"/>
    <n v="272.18988400000001"/>
    <n v="272.18988400000001"/>
    <x v="2"/>
  </r>
  <r>
    <x v="2"/>
    <x v="0"/>
    <n v="100"/>
    <x v="1"/>
    <x v="50"/>
    <n v="1"/>
    <n v="270.40083600000003"/>
    <n v="0.30797099999999999"/>
    <n v="7.0886149999999999"/>
    <n v="0.14177200000000001"/>
    <s v="4"/>
    <s v="scale_mpi_epyc_job_12145.out "/>
    <s v="scale_mpi_epyc_epyc004_2023-06-13_08-16-43.csv "/>
    <s v="e0 10000 100 100000 1 51"/>
    <n v="270.40083600000003"/>
    <n v="0"/>
    <n v="270.40083600000003"/>
    <n v="270.40083600000003"/>
    <x v="2"/>
  </r>
  <r>
    <x v="2"/>
    <x v="0"/>
    <n v="100"/>
    <x v="1"/>
    <x v="49"/>
    <n v="1"/>
    <n v="268.84976999999998"/>
    <n v="0.27101199999999998"/>
    <n v="6.8209470000000003"/>
    <n v="0.13920299999999999"/>
    <s v="4"/>
    <s v="scale_mpi_epyc_job_12145.out "/>
    <s v="scale_mpi_epyc_epyc004_2023-06-13_08-16-43.csv "/>
    <s v="e0 10000 100 100000 1 50"/>
    <n v="268.84976999999998"/>
    <n v="0"/>
    <n v="268.84976999999998"/>
    <n v="268.84976999999998"/>
    <x v="2"/>
  </r>
  <r>
    <x v="2"/>
    <x v="0"/>
    <n v="100"/>
    <x v="1"/>
    <x v="48"/>
    <n v="1"/>
    <n v="267.15020600000003"/>
    <n v="0.29874699999999998"/>
    <n v="7.0839999999999996"/>
    <n v="0.14758299999999999"/>
    <s v="4"/>
    <s v="scale_mpi_epyc_job_12145.out "/>
    <s v="scale_mpi_epyc_epyc004_2023-06-13_08-16-43.csv "/>
    <s v="e0 10000 100 100000 1 49"/>
    <n v="267.15020600000003"/>
    <n v="0"/>
    <n v="267.15020600000003"/>
    <n v="267.15020600000003"/>
    <x v="2"/>
  </r>
  <r>
    <x v="2"/>
    <x v="0"/>
    <n v="100"/>
    <x v="1"/>
    <x v="47"/>
    <n v="1"/>
    <n v="265.49757899999997"/>
    <n v="0.29698400000000003"/>
    <n v="7.0366309999999999"/>
    <n v="0.14971599999999999"/>
    <s v="4"/>
    <s v="scale_mpi_epyc_job_12145.out "/>
    <s v="scale_mpi_epyc_epyc004_2023-06-13_08-16-43.csv "/>
    <s v="e0 10000 100 100000 1 48"/>
    <n v="265.49757899999997"/>
    <n v="0"/>
    <n v="265.49757899999997"/>
    <n v="265.49757899999997"/>
    <x v="2"/>
  </r>
  <r>
    <x v="2"/>
    <x v="0"/>
    <n v="100"/>
    <x v="1"/>
    <x v="46"/>
    <n v="1"/>
    <n v="263.36458499999998"/>
    <n v="0.31088199999999999"/>
    <n v="8.9173580000000001"/>
    <n v="0.193856"/>
    <s v="4"/>
    <s v="scale_mpi_epyc_job_12145.out "/>
    <s v="scale_mpi_epyc_epyc004_2023-06-13_08-16-43.csv "/>
    <s v="e0 10000 100 100000 1 47"/>
    <n v="263.36458499999998"/>
    <n v="0"/>
    <n v="263.36458499999998"/>
    <n v="263.36458499999998"/>
    <x v="2"/>
  </r>
  <r>
    <x v="2"/>
    <x v="0"/>
    <n v="100"/>
    <x v="1"/>
    <x v="45"/>
    <n v="1"/>
    <n v="262.15195199999999"/>
    <n v="0.224049"/>
    <n v="4.9071600000000002"/>
    <n v="0.10904800000000001"/>
    <s v="4"/>
    <s v="scale_mpi_epyc_job_12145.out "/>
    <s v="scale_mpi_epyc_epyc004_2023-06-13_08-16-43.csv "/>
    <s v="e0 10000 100 100000 1 46"/>
    <n v="262.15195199999999"/>
    <n v="0"/>
    <n v="262.15195199999999"/>
    <n v="262.15195199999999"/>
    <x v="2"/>
  </r>
  <r>
    <x v="2"/>
    <x v="0"/>
    <n v="100"/>
    <x v="1"/>
    <x v="44"/>
    <n v="1"/>
    <n v="260.35367100000002"/>
    <n v="0.259293"/>
    <n v="5.7648010000000003"/>
    <n v="0.131018"/>
    <s v="4"/>
    <s v="scale_mpi_epyc_job_12145.out "/>
    <s v="scale_mpi_epyc_epyc004_2023-06-13_08-16-43.csv "/>
    <s v="e0 10000 100 100000 1 45"/>
    <n v="260.35367100000002"/>
    <n v="0"/>
    <n v="260.35367100000002"/>
    <n v="260.35367100000002"/>
    <x v="2"/>
  </r>
  <r>
    <x v="2"/>
    <x v="0"/>
    <n v="100"/>
    <x v="1"/>
    <x v="43"/>
    <n v="1"/>
    <n v="259.26849700000002"/>
    <n v="0.24579599999999999"/>
    <n v="5.2334639999999997"/>
    <n v="0.121708"/>
    <s v="4"/>
    <s v="scale_mpi_epyc_job_12145.out "/>
    <s v="scale_mpi_epyc_epyc004_2023-06-13_08-16-43.csv "/>
    <s v="e0 10000 100 100000 1 44"/>
    <n v="259.26849700000002"/>
    <n v="0"/>
    <n v="259.26849700000002"/>
    <n v="259.26849700000002"/>
    <x v="2"/>
  </r>
  <r>
    <x v="2"/>
    <x v="0"/>
    <n v="100"/>
    <x v="1"/>
    <x v="42"/>
    <n v="1"/>
    <n v="257.80136800000002"/>
    <n v="0.235817"/>
    <n v="5.5799149999999997"/>
    <n v="0.132855"/>
    <s v="4"/>
    <s v="scale_mpi_epyc_job_12145.out "/>
    <s v="scale_mpi_epyc_epyc004_2023-06-13_08-16-43.csv "/>
    <s v="e0 10000 100 100000 1 43"/>
    <n v="257.80136800000002"/>
    <n v="0"/>
    <n v="257.80136800000002"/>
    <n v="257.80136800000002"/>
    <x v="2"/>
  </r>
  <r>
    <x v="2"/>
    <x v="0"/>
    <n v="100"/>
    <x v="1"/>
    <x v="41"/>
    <n v="1"/>
    <n v="256.49359700000002"/>
    <n v="0.22141"/>
    <n v="4.3400720000000002"/>
    <n v="0.105855"/>
    <s v="4"/>
    <s v="scale_mpi_epyc_job_12145.out "/>
    <s v="scale_mpi_epyc_epyc004_2023-06-13_08-16-43.csv "/>
    <s v="e0 10000 100 100000 1 42"/>
    <n v="256.49359700000002"/>
    <n v="0"/>
    <n v="256.49359700000002"/>
    <n v="256.49359700000002"/>
    <x v="2"/>
  </r>
  <r>
    <x v="2"/>
    <x v="0"/>
    <n v="100"/>
    <x v="1"/>
    <x v="40"/>
    <n v="1"/>
    <n v="254.49934300000001"/>
    <n v="0.224329"/>
    <n v="4.4971949999999996"/>
    <n v="0.11243"/>
    <s v="4"/>
    <s v="scale_mpi_epyc_job_12145.out "/>
    <s v="scale_mpi_epyc_epyc004_2023-06-13_08-16-43.csv "/>
    <s v="e0 10000 100 100000 1 41"/>
    <n v="254.49934300000001"/>
    <n v="0"/>
    <n v="254.49934300000001"/>
    <n v="254.49934300000001"/>
    <x v="2"/>
  </r>
  <r>
    <x v="2"/>
    <x v="0"/>
    <n v="100"/>
    <x v="1"/>
    <x v="39"/>
    <n v="1"/>
    <n v="253.463446"/>
    <n v="0.25312499999999999"/>
    <n v="5.1700419999999996"/>
    <n v="0.13256499999999999"/>
    <s v="4"/>
    <s v="scale_mpi_epyc_job_12145.out "/>
    <s v="scale_mpi_epyc_epyc004_2023-06-13_08-16-43.csv "/>
    <s v="e0 10000 100 100000 1 40"/>
    <n v="253.463446"/>
    <n v="0"/>
    <n v="253.463446"/>
    <n v="253.463446"/>
    <x v="2"/>
  </r>
  <r>
    <x v="2"/>
    <x v="0"/>
    <n v="100"/>
    <x v="1"/>
    <x v="38"/>
    <n v="1"/>
    <n v="251.47791900000001"/>
    <n v="0.224407"/>
    <n v="4.4392319999999996"/>
    <n v="0.116822"/>
    <s v="4"/>
    <s v="scale_mpi_epyc_job_12145.out "/>
    <s v="scale_mpi_epyc_epyc004_2023-06-13_08-16-43.csv "/>
    <s v="e0 10000 100 100000 1 39"/>
    <n v="251.47791900000001"/>
    <n v="0"/>
    <n v="251.47791900000001"/>
    <n v="251.47791900000001"/>
    <x v="2"/>
  </r>
  <r>
    <x v="1"/>
    <x v="0"/>
    <n v="100"/>
    <x v="1"/>
    <x v="63"/>
    <n v="1"/>
    <n v="4.4618900000000004"/>
    <n v="0.35794900000000002"/>
    <n v="13.992209000000001"/>
    <n v="0.22209899999999999"/>
    <s v="5"/>
    <s v="scale_mpi_epyc_job_12146.out "/>
    <s v="scale_mpi_epyc_epyc005_2023-06-13_08-16-52.csv "/>
    <s v="e1 10000 100 100000 1 64"/>
    <n v="4.4790267999999998"/>
    <n v="7.2067393042639372E-2"/>
    <n v="4.3348920139147209"/>
    <n v="4.6231615860852786"/>
    <x v="2"/>
  </r>
  <r>
    <x v="1"/>
    <x v="0"/>
    <n v="100"/>
    <x v="1"/>
    <x v="62"/>
    <n v="1"/>
    <n v="4.471546"/>
    <n v="0.17584900000000001"/>
    <n v="4.2771020000000002"/>
    <n v="6.8986000000000006E-2"/>
    <s v="5"/>
    <s v="scale_mpi_epyc_job_12146.out "/>
    <s v="scale_mpi_epyc_epyc005_2023-06-13_08-16-52.csv "/>
    <s v="e1 10000 100 100000 1 63"/>
    <n v="4.4648897999999999"/>
    <n v="0.15355349157851772"/>
    <n v="4.157782816842964"/>
    <n v="4.7719967831570358"/>
    <x v="2"/>
  </r>
  <r>
    <x v="1"/>
    <x v="0"/>
    <n v="100"/>
    <x v="1"/>
    <x v="61"/>
    <n v="1"/>
    <n v="4.426742"/>
    <n v="0.17504400000000001"/>
    <n v="4.0082089999999999"/>
    <n v="6.5708000000000003E-2"/>
    <s v="5"/>
    <s v="scale_mpi_epyc_job_12146.out "/>
    <s v="scale_mpi_epyc_epyc005_2023-06-13_08-16-52.csv "/>
    <s v="e1 10000 100 100000 1 62"/>
    <n v="4.4711412999999993"/>
    <n v="0.11030103690000974"/>
    <n v="4.2505392261999795"/>
    <n v="4.6917433738000192"/>
    <x v="2"/>
  </r>
  <r>
    <x v="1"/>
    <x v="0"/>
    <n v="100"/>
    <x v="1"/>
    <x v="60"/>
    <n v="1"/>
    <n v="4.4472529999999999"/>
    <n v="0.167041"/>
    <n v="3.6442899999999998"/>
    <n v="6.0738E-2"/>
    <s v="5"/>
    <s v="scale_mpi_epyc_job_12146.out "/>
    <s v="scale_mpi_epyc_epyc005_2023-06-13_08-16-52.csv "/>
    <s v="e1 10000 100 100000 1 61"/>
    <n v="4.5789027999999998"/>
    <n v="0.18365811923125144"/>
    <n v="4.211586561537497"/>
    <n v="4.9462190384625027"/>
    <x v="2"/>
  </r>
  <r>
    <x v="1"/>
    <x v="0"/>
    <n v="100"/>
    <x v="1"/>
    <x v="59"/>
    <n v="1"/>
    <n v="4.6487369999999997"/>
    <n v="0.162684"/>
    <n v="3.4129139999999998"/>
    <n v="5.7846000000000002E-2"/>
    <s v="5"/>
    <s v="scale_mpi_epyc_job_12146.out "/>
    <s v="scale_mpi_epyc_epyc005_2023-06-13_08-16-52.csv "/>
    <s v="e1 10000 100 100000 1 60"/>
    <n v="4.7047027999999997"/>
    <n v="0.42435656339163436"/>
    <n v="3.8559896732167309"/>
    <n v="5.5534159267832681"/>
    <x v="2"/>
  </r>
  <r>
    <x v="1"/>
    <x v="0"/>
    <n v="100"/>
    <x v="1"/>
    <x v="58"/>
    <n v="1"/>
    <n v="4.5305840000000002"/>
    <n v="0.17032600000000001"/>
    <n v="3.543123"/>
    <n v="6.1088000000000003E-2"/>
    <s v="5"/>
    <s v="scale_mpi_epyc_job_12146.out "/>
    <s v="scale_mpi_epyc_epyc005_2023-06-13_08-16-52.csv "/>
    <s v="e1 10000 100 100000 1 59"/>
    <n v="4.7203236000000004"/>
    <n v="0.30003927489487103"/>
    <n v="4.1202450502102579"/>
    <n v="5.3204021497897429"/>
    <x v="2"/>
  </r>
  <r>
    <x v="1"/>
    <x v="0"/>
    <n v="100"/>
    <x v="1"/>
    <x v="57"/>
    <n v="1"/>
    <n v="4.4875579999999999"/>
    <n v="0.17546"/>
    <n v="3.9396589999999998"/>
    <n v="6.9116999999999998E-2"/>
    <s v="5"/>
    <s v="scale_mpi_epyc_job_12146.out "/>
    <s v="scale_mpi_epyc_epyc005_2023-06-13_08-16-52.csv "/>
    <s v="e1 10000 100 100000 1 58"/>
    <n v="4.6564570999999999"/>
    <n v="0.21573456413400277"/>
    <n v="4.224987971731994"/>
    <n v="5.0879262282680058"/>
    <x v="2"/>
  </r>
  <r>
    <x v="1"/>
    <x v="0"/>
    <n v="100"/>
    <x v="1"/>
    <x v="56"/>
    <n v="1"/>
    <n v="5.1690769999999997"/>
    <n v="0.21890499999999999"/>
    <n v="3.7208999999999999"/>
    <n v="6.6445000000000004E-2"/>
    <s v="5"/>
    <s v="scale_mpi_epyc_job_12146.out "/>
    <s v="scale_mpi_epyc_epyc005_2023-06-13_08-16-52.csv "/>
    <s v="e1 10000 100 100000 1 57"/>
    <n v="5.2372234000000004"/>
    <n v="0.26030338352476157"/>
    <n v="4.7166166329504771"/>
    <n v="5.7578301670495238"/>
    <x v="2"/>
  </r>
  <r>
    <x v="1"/>
    <x v="0"/>
    <n v="100"/>
    <x v="1"/>
    <x v="55"/>
    <n v="1"/>
    <n v="4.9974040000000004"/>
    <n v="0.219081"/>
    <n v="2.9667590000000001"/>
    <n v="5.3941000000000003E-2"/>
    <s v="5"/>
    <s v="scale_mpi_epyc_job_12146.out "/>
    <s v="scale_mpi_epyc_epyc005_2023-06-13_08-16-52.csv "/>
    <s v="e1 10000 100 100000 1 56"/>
    <n v="5.1407958999999996"/>
    <n v="0.18117762179003427"/>
    <n v="4.7784406564199315"/>
    <n v="5.5031511435800677"/>
    <x v="2"/>
  </r>
  <r>
    <x v="1"/>
    <x v="0"/>
    <n v="100"/>
    <x v="1"/>
    <x v="54"/>
    <n v="1"/>
    <n v="5.1103560000000003"/>
    <n v="0.178424"/>
    <n v="2.8145630000000001"/>
    <n v="5.2122000000000002E-2"/>
    <s v="5"/>
    <s v="scale_mpi_epyc_job_12146.out "/>
    <s v="scale_mpi_epyc_epyc005_2023-06-13_08-16-52.csv "/>
    <s v="e1 10000 100 100000 1 55"/>
    <n v="5.3430847000000004"/>
    <n v="0.16160056217354307"/>
    <n v="5.0198835756529139"/>
    <n v="5.6662858243470868"/>
    <x v="2"/>
  </r>
  <r>
    <x v="1"/>
    <x v="0"/>
    <n v="100"/>
    <x v="1"/>
    <x v="53"/>
    <n v="1"/>
    <n v="5.1556329999999999"/>
    <n v="0.202155"/>
    <n v="3.4922610000000001"/>
    <n v="6.5892000000000006E-2"/>
    <s v="5"/>
    <s v="scale_mpi_epyc_job_12146.out "/>
    <s v="scale_mpi_epyc_epyc005_2023-06-13_08-16-52.csv "/>
    <s v="e1 10000 100 100000 1 54"/>
    <n v="5.240970299999999"/>
    <n v="0.19977194135116991"/>
    <n v="4.8414264172976589"/>
    <n v="5.6405141827023391"/>
    <x v="2"/>
  </r>
  <r>
    <x v="1"/>
    <x v="0"/>
    <n v="100"/>
    <x v="1"/>
    <x v="52"/>
    <n v="1"/>
    <n v="5.2548789999999999"/>
    <n v="0.21134500000000001"/>
    <n v="4.1017799999999998"/>
    <n v="7.8880000000000006E-2"/>
    <s v="5"/>
    <s v="scale_mpi_epyc_job_12146.out "/>
    <s v="scale_mpi_epyc_epyc005_2023-06-13_08-16-52.csv "/>
    <s v="e1 10000 100 100000 1 53"/>
    <n v="5.3742523000000002"/>
    <n v="0.21349810623939527"/>
    <n v="4.9472560875212093"/>
    <n v="5.8012485124787911"/>
    <x v="2"/>
  </r>
  <r>
    <x v="1"/>
    <x v="0"/>
    <n v="100"/>
    <x v="1"/>
    <x v="51"/>
    <n v="1"/>
    <n v="5.3297439999999998"/>
    <n v="0.193548"/>
    <n v="2.72214"/>
    <n v="5.3374999999999999E-2"/>
    <s v="5"/>
    <s v="scale_mpi_epyc_job_12146.out "/>
    <s v="scale_mpi_epyc_epyc005_2023-06-13_08-16-52.csv "/>
    <s v="e1 10000 100 100000 1 52"/>
    <n v="5.6543715999999993"/>
    <n v="0.72876798328717041"/>
    <n v="4.1968356334256587"/>
    <n v="7.1119075665743399"/>
    <x v="2"/>
  </r>
  <r>
    <x v="1"/>
    <x v="0"/>
    <n v="100"/>
    <x v="1"/>
    <x v="50"/>
    <n v="1"/>
    <n v="5.3987509999999999"/>
    <n v="0.270563"/>
    <n v="2.5908950000000002"/>
    <n v="5.1818000000000003E-2"/>
    <s v="5"/>
    <s v="scale_mpi_epyc_job_12146.out "/>
    <s v="scale_mpi_epyc_epyc005_2023-06-13_08-16-52.csv "/>
    <s v="e1 10000 100 100000 1 51"/>
    <n v="5.5158591999999995"/>
    <n v="0.17527769040859445"/>
    <n v="5.1653038191828102"/>
    <n v="5.8664145808171888"/>
    <x v="2"/>
  </r>
  <r>
    <x v="1"/>
    <x v="0"/>
    <n v="100"/>
    <x v="1"/>
    <x v="49"/>
    <n v="1"/>
    <n v="5.0991439999999999"/>
    <n v="0.178703"/>
    <n v="3.0475889999999999"/>
    <n v="6.2196000000000001E-2"/>
    <s v="5"/>
    <s v="scale_mpi_epyc_job_12146.out "/>
    <s v="scale_mpi_epyc_epyc005_2023-06-13_08-16-52.csv "/>
    <s v="e1 10000 100 100000 1 50"/>
    <n v="5.4394491"/>
    <n v="0.26203196978743615"/>
    <n v="4.915385160425128"/>
    <n v="5.9635130395748721"/>
    <x v="2"/>
  </r>
  <r>
    <x v="1"/>
    <x v="0"/>
    <n v="100"/>
    <x v="1"/>
    <x v="48"/>
    <n v="1"/>
    <n v="5.3959609999999998"/>
    <n v="0.183364"/>
    <n v="3.0350670000000002"/>
    <n v="6.3230999999999996E-2"/>
    <s v="5"/>
    <s v="scale_mpi_epyc_job_12146.out "/>
    <s v="scale_mpi_epyc_epyc005_2023-06-13_08-16-52.csv "/>
    <s v="e1 10000 100 100000 1 49"/>
    <n v="5.7318926000000001"/>
    <n v="0.60216012640296923"/>
    <n v="4.5275723471940612"/>
    <n v="6.936212852805939"/>
    <x v="2"/>
  </r>
  <r>
    <x v="1"/>
    <x v="0"/>
    <n v="100"/>
    <x v="1"/>
    <x v="47"/>
    <n v="1"/>
    <n v="5.5038109999999998"/>
    <n v="0.26433800000000002"/>
    <n v="6.5379100000000001"/>
    <n v="0.13910400000000001"/>
    <s v="5"/>
    <s v="scale_mpi_epyc_job_12146.out "/>
    <s v="scale_mpi_epyc_epyc005_2023-06-13_08-16-52.csv "/>
    <s v="e1 10000 100 100000 1 48"/>
    <n v="5.6301132999999997"/>
    <n v="0.18975253810007162"/>
    <n v="5.2506082237998566"/>
    <n v="6.0096183762001427"/>
    <x v="2"/>
  </r>
  <r>
    <x v="1"/>
    <x v="0"/>
    <n v="100"/>
    <x v="1"/>
    <x v="46"/>
    <n v="1"/>
    <n v="5.544327"/>
    <n v="0.176676"/>
    <n v="3.0127250000000001"/>
    <n v="6.5493999999999997E-2"/>
    <s v="5"/>
    <s v="scale_mpi_epyc_job_12146.out "/>
    <s v="scale_mpi_epyc_epyc005_2023-06-13_08-16-52.csv "/>
    <s v="e1 10000 100 100000 1 47"/>
    <n v="5.5868596999999998"/>
    <n v="0.3397299843004894"/>
    <n v="4.9073997313990212"/>
    <n v="6.2663196686009783"/>
    <x v="2"/>
  </r>
  <r>
    <x v="1"/>
    <x v="0"/>
    <n v="100"/>
    <x v="1"/>
    <x v="45"/>
    <n v="1"/>
    <n v="5.623685"/>
    <n v="0.30998500000000001"/>
    <n v="8.8447010000000006"/>
    <n v="0.196549"/>
    <s v="5"/>
    <s v="scale_mpi_epyc_job_12146.out "/>
    <s v="scale_mpi_epyc_epyc005_2023-06-13_08-16-52.csv "/>
    <s v="e1 10000 100 100000 1 46"/>
    <n v="5.7503392000000009"/>
    <n v="0.16546390279259388"/>
    <n v="5.419411394414813"/>
    <n v="6.0812670055851887"/>
    <x v="2"/>
  </r>
  <r>
    <x v="1"/>
    <x v="0"/>
    <n v="100"/>
    <x v="1"/>
    <x v="44"/>
    <n v="1"/>
    <n v="5.6196529999999996"/>
    <n v="0.180365"/>
    <n v="2.3114910000000002"/>
    <n v="5.2533999999999997E-2"/>
    <s v="5"/>
    <s v="scale_mpi_epyc_job_12146.out "/>
    <s v="scale_mpi_epyc_epyc005_2023-06-13_08-16-52.csv "/>
    <s v="e1 10000 100 100000 1 45"/>
    <n v="5.7430013999999998"/>
    <n v="0.13113899097536516"/>
    <n v="5.4807234180492692"/>
    <n v="6.0052793819507304"/>
    <x v="2"/>
  </r>
  <r>
    <x v="1"/>
    <x v="0"/>
    <n v="100"/>
    <x v="1"/>
    <x v="43"/>
    <n v="1"/>
    <n v="5.7974769999999998"/>
    <n v="0.16431399999999999"/>
    <n v="2.202874"/>
    <n v="5.1229999999999998E-2"/>
    <s v="5"/>
    <s v="scale_mpi_epyc_job_12146.out "/>
    <s v="scale_mpi_epyc_epyc005_2023-06-13_08-16-52.csv "/>
    <s v="e1 10000 100 100000 1 44"/>
    <n v="5.7893547999999999"/>
    <n v="0.23966683812192413"/>
    <n v="5.3100211237561519"/>
    <n v="6.268688476243848"/>
    <x v="2"/>
  </r>
  <r>
    <x v="1"/>
    <x v="0"/>
    <n v="100"/>
    <x v="1"/>
    <x v="42"/>
    <n v="1"/>
    <n v="5.9841480000000002"/>
    <n v="0.17155500000000001"/>
    <n v="2.5160909999999999"/>
    <n v="5.9907000000000002E-2"/>
    <s v="5"/>
    <s v="scale_mpi_epyc_job_12146.out "/>
    <s v="scale_mpi_epyc_epyc005_2023-06-13_08-16-52.csv "/>
    <s v="e1 10000 100 100000 1 43"/>
    <n v="6.0439132000000004"/>
    <n v="0.69134220463498586"/>
    <n v="4.6612287907300285"/>
    <n v="7.4265976092699724"/>
    <x v="2"/>
  </r>
  <r>
    <x v="1"/>
    <x v="0"/>
    <n v="100"/>
    <x v="1"/>
    <x v="41"/>
    <n v="1"/>
    <n v="5.7912249999999998"/>
    <n v="0.151814"/>
    <n v="1.844824"/>
    <n v="4.4996000000000001E-2"/>
    <s v="5"/>
    <s v="scale_mpi_epyc_job_12146.out "/>
    <s v="scale_mpi_epyc_epyc005_2023-06-13_08-16-52.csv "/>
    <s v="e1 10000 100 100000 1 42"/>
    <n v="7.7228222000000004"/>
    <n v="5.4706641931121647"/>
    <n v="-3.2185061862243289"/>
    <n v="18.664150586224331"/>
    <x v="2"/>
  </r>
  <r>
    <x v="1"/>
    <x v="0"/>
    <n v="100"/>
    <x v="1"/>
    <x v="40"/>
    <n v="1"/>
    <n v="6.0973059999999997"/>
    <n v="0.16219500000000001"/>
    <n v="1.9068430000000001"/>
    <n v="4.7670999999999998E-2"/>
    <s v="5"/>
    <s v="scale_mpi_epyc_job_12146.out "/>
    <s v="scale_mpi_epyc_epyc005_2023-06-13_08-16-52.csv "/>
    <s v="e1 10000 100 100000 1 41"/>
    <n v="6.1193129000000006"/>
    <n v="0.49191286895412267"/>
    <n v="5.1354871620917555"/>
    <n v="7.1031386379082457"/>
    <x v="2"/>
  </r>
  <r>
    <x v="1"/>
    <x v="0"/>
    <n v="100"/>
    <x v="1"/>
    <x v="39"/>
    <n v="1"/>
    <n v="5.9023620000000001"/>
    <n v="0.15487200000000001"/>
    <n v="1.770168"/>
    <n v="4.5388999999999999E-2"/>
    <s v="5"/>
    <s v="scale_mpi_epyc_job_12146.out "/>
    <s v="scale_mpi_epyc_epyc005_2023-06-13_08-16-52.csv "/>
    <s v="e1 10000 100 100000 1 40"/>
    <n v="6.0271618"/>
    <n v="8.7756818016340138E-2"/>
    <n v="5.8516481639673197"/>
    <n v="6.2026754360326803"/>
    <x v="2"/>
  </r>
  <r>
    <x v="1"/>
    <x v="0"/>
    <n v="100"/>
    <x v="1"/>
    <x v="38"/>
    <n v="1"/>
    <n v="6.1436330000000003"/>
    <n v="0.16781399999999999"/>
    <n v="2.25657"/>
    <n v="5.9382999999999998E-2"/>
    <s v="5"/>
    <s v="scale_mpi_epyc_job_12146.out "/>
    <s v="scale_mpi_epyc_epyc005_2023-06-13_08-16-52.csv "/>
    <s v="e1 10000 100 100000 1 39"/>
    <n v="6.2660485999999995"/>
    <n v="0.29647756038297718"/>
    <n v="5.6730934792340451"/>
    <n v="6.859003720765954"/>
    <x v="2"/>
  </r>
  <r>
    <x v="1"/>
    <x v="0"/>
    <n v="100"/>
    <x v="1"/>
    <x v="37"/>
    <n v="1"/>
    <n v="6.33575"/>
    <n v="0.15768699999999999"/>
    <n v="1.8799539999999999"/>
    <n v="5.0810000000000001E-2"/>
    <s v="5"/>
    <s v="scale_mpi_epyc_job_12146.out "/>
    <s v="scale_mpi_epyc_epyc005_2023-06-13_08-16-52.csv "/>
    <s v="e1 10000 100 100000 1 38"/>
    <n v="6.3473785555555544"/>
    <n v="0.2107003124984107"/>
    <n v="5.9259779305587328"/>
    <n v="6.768779180552376"/>
    <x v="2"/>
  </r>
  <r>
    <x v="1"/>
    <x v="0"/>
    <n v="100"/>
    <x v="1"/>
    <x v="36"/>
    <n v="1"/>
    <n v="6.3821430000000001"/>
    <n v="0.16374"/>
    <n v="2.0998459999999999"/>
    <n v="5.8328999999999999E-2"/>
    <s v="5"/>
    <s v="scale_mpi_epyc_job_12146.out "/>
    <s v="scale_mpi_epyc_epyc005_2023-06-13_08-16-52.csv "/>
    <s v="e1 10000 100 100000 1 37"/>
    <n v="6.3718076666666654"/>
    <n v="0.12503887851830384"/>
    <n v="6.1217299096300577"/>
    <n v="6.6218854237032732"/>
    <x v="2"/>
  </r>
  <r>
    <x v="1"/>
    <x v="0"/>
    <n v="100"/>
    <x v="1"/>
    <x v="35"/>
    <n v="1"/>
    <n v="6.5320220000000004"/>
    <n v="0.15675600000000001"/>
    <n v="1.971041"/>
    <n v="5.6314999999999997E-2"/>
    <s v="5"/>
    <s v="scale_mpi_epyc_job_12146.out "/>
    <s v="scale_mpi_epyc_epyc005_2023-06-13_08-16-52.csv "/>
    <s v="e1 10000 100 100000 1 36"/>
    <n v="6.5453429999999999"/>
    <n v="0.14204204036692983"/>
    <n v="6.2612589192661403"/>
    <n v="6.8294270807338595"/>
    <x v="2"/>
  </r>
  <r>
    <x v="1"/>
    <x v="0"/>
    <n v="100"/>
    <x v="1"/>
    <x v="34"/>
    <n v="1"/>
    <n v="6.5789390000000001"/>
    <n v="0.137406"/>
    <n v="1.501115"/>
    <n v="4.4150000000000002E-2"/>
    <s v="5"/>
    <s v="scale_mpi_epyc_job_12146.out "/>
    <s v="scale_mpi_epyc_epyc005_2023-06-13_08-16-52.csv "/>
    <s v="e1 10000 100 100000 1 35"/>
    <n v="7.0453129999999984"/>
    <n v="1.1073830643128082"/>
    <n v="4.8305468713743824"/>
    <n v="9.2600791286256143"/>
    <x v="2"/>
  </r>
  <r>
    <x v="1"/>
    <x v="0"/>
    <n v="100"/>
    <x v="1"/>
    <x v="33"/>
    <n v="1"/>
    <n v="6.8107980000000001"/>
    <n v="0.15779699999999999"/>
    <n v="1.583108"/>
    <n v="4.7973000000000002E-2"/>
    <s v="5"/>
    <s v="scale_mpi_epyc_job_12146.out "/>
    <s v="scale_mpi_epyc_epyc005_2023-06-13_08-16-52.csv "/>
    <s v="e1 10000 100 100000 1 34"/>
    <n v="7.7414967777777788"/>
    <n v="3.0485495572849342"/>
    <n v="1.6443976632079105"/>
    <n v="13.838595892347648"/>
    <x v="2"/>
  </r>
  <r>
    <x v="1"/>
    <x v="0"/>
    <n v="100"/>
    <x v="1"/>
    <x v="32"/>
    <n v="1"/>
    <n v="6.8457210000000002"/>
    <n v="0.16072500000000001"/>
    <n v="1.9151339999999999"/>
    <n v="5.9847999999999998E-2"/>
    <s v="5"/>
    <s v="scale_mpi_epyc_job_12146.out "/>
    <s v="scale_mpi_epyc_epyc005_2023-06-13_08-16-52.csv "/>
    <s v="e1 10000 100 100000 1 33"/>
    <n v="6.9106411111111106"/>
    <n v="0.16269524228477839"/>
    <n v="6.585250626541554"/>
    <n v="7.2360315956806671"/>
    <x v="2"/>
  </r>
  <r>
    <x v="1"/>
    <x v="0"/>
    <n v="100"/>
    <x v="1"/>
    <x v="31"/>
    <n v="1"/>
    <n v="6.7584289999999996"/>
    <n v="0.134904"/>
    <n v="1.3141069999999999"/>
    <n v="4.2390999999999998E-2"/>
    <s v="5"/>
    <s v="scale_mpi_epyc_job_12146.out "/>
    <s v="scale_mpi_epyc_epyc005_2023-06-13_08-16-52.csv "/>
    <s v="e1 10000 100 100000 1 32"/>
    <n v="7.1015181111111119"/>
    <n v="0.19053795345834407"/>
    <n v="6.7204422041944234"/>
    <n v="7.4825940180278003"/>
    <x v="2"/>
  </r>
  <r>
    <x v="1"/>
    <x v="0"/>
    <n v="100"/>
    <x v="1"/>
    <x v="30"/>
    <n v="1"/>
    <n v="6.9769009999999998"/>
    <n v="0.15216199999999999"/>
    <n v="1.5769139999999999"/>
    <n v="5.2564E-2"/>
    <s v="5"/>
    <s v="scale_mpi_epyc_job_12146.out "/>
    <s v="scale_mpi_epyc_epyc005_2023-06-13_08-16-52.csv "/>
    <s v="e1 10000 100 100000 1 31"/>
    <n v="7.2265201111111104"/>
    <n v="0.16143676633452952"/>
    <n v="6.9036465784420518"/>
    <n v="7.549393643780169"/>
    <x v="2"/>
  </r>
  <r>
    <x v="1"/>
    <x v="0"/>
    <n v="100"/>
    <x v="1"/>
    <x v="29"/>
    <n v="1"/>
    <n v="7.1272719999999996"/>
    <n v="0.154117"/>
    <n v="1.586554"/>
    <n v="5.4709000000000001E-2"/>
    <s v="5"/>
    <s v="scale_mpi_epyc_job_12146.out "/>
    <s v="scale_mpi_epyc_epyc005_2023-06-13_08-16-52.csv "/>
    <s v="e1 10000 100 100000 1 30"/>
    <n v="7.2940763333333329"/>
    <n v="0.20530185275724544"/>
    <n v="6.8834726278188416"/>
    <n v="7.7046800388478243"/>
    <x v="2"/>
  </r>
  <r>
    <x v="1"/>
    <x v="0"/>
    <n v="100"/>
    <x v="1"/>
    <x v="28"/>
    <n v="1"/>
    <n v="7.4069839999999996"/>
    <n v="0.15670500000000001"/>
    <n v="1.455457"/>
    <n v="5.1980999999999999E-2"/>
    <s v="5"/>
    <s v="scale_mpi_epyc_job_12146.out "/>
    <s v="scale_mpi_epyc_epyc005_2023-06-13_08-16-52.csv "/>
    <s v="e1 10000 100 100000 1 29"/>
    <n v="8.5854953333333341"/>
    <n v="3.2284394313952327"/>
    <n v="2.1286164705428687"/>
    <n v="15.042374196123799"/>
    <x v="2"/>
  </r>
  <r>
    <x v="1"/>
    <x v="0"/>
    <n v="100"/>
    <x v="1"/>
    <x v="27"/>
    <n v="1"/>
    <n v="7.5120240000000003"/>
    <n v="0.1588"/>
    <n v="1.6216809999999999"/>
    <n v="6.0061999999999997E-2"/>
    <s v="5"/>
    <s v="scale_mpi_epyc_job_12146.out "/>
    <s v="scale_mpi_epyc_epyc005_2023-06-13_08-16-52.csv "/>
    <s v="e1 10000 100 100000 1 28"/>
    <n v="7.6902833333333342"/>
    <n v="0.11412169626709792"/>
    <n v="7.462039940799138"/>
    <n v="7.9185267258675305"/>
    <x v="2"/>
  </r>
  <r>
    <x v="1"/>
    <x v="0"/>
    <n v="100"/>
    <x v="1"/>
    <x v="26"/>
    <n v="1"/>
    <n v="7.8288640000000003"/>
    <n v="0.158665"/>
    <n v="1.3072220000000001"/>
    <n v="5.0278000000000003E-2"/>
    <s v="5"/>
    <s v="scale_mpi_epyc_job_12146.out "/>
    <s v="scale_mpi_epyc_epyc005_2023-06-13_08-16-52.csv "/>
    <s v="e1 10000 100 100000 1 27"/>
    <n v="8.0086700000000022"/>
    <n v="0.14580840391409636"/>
    <n v="7.7170531921718091"/>
    <n v="8.3002868078281953"/>
    <x v="2"/>
  </r>
  <r>
    <x v="1"/>
    <x v="0"/>
    <n v="100"/>
    <x v="1"/>
    <x v="25"/>
    <n v="1"/>
    <n v="8.0359259999999999"/>
    <n v="0.15135000000000001"/>
    <n v="1.3656379999999999"/>
    <n v="5.4626000000000001E-2"/>
    <s v="5"/>
    <s v="scale_mpi_epyc_job_12146.out "/>
    <s v="scale_mpi_epyc_epyc005_2023-06-13_08-16-52.csv "/>
    <s v="e1 10000 100 100000 1 26"/>
    <n v="8.3256656666666657"/>
    <n v="0.32159809416932755"/>
    <n v="7.6824694783280103"/>
    <n v="8.9688618550053203"/>
    <x v="2"/>
  </r>
  <r>
    <x v="1"/>
    <x v="0"/>
    <n v="100"/>
    <x v="1"/>
    <x v="24"/>
    <n v="1"/>
    <n v="8.2349999999999994"/>
    <n v="0.15363199999999999"/>
    <n v="1.154191"/>
    <n v="4.8091000000000002E-2"/>
    <s v="5"/>
    <s v="scale_mpi_epyc_job_12146.out "/>
    <s v="scale_mpi_epyc_epyc005_2023-06-13_08-16-52.csv "/>
    <s v="e1 10000 100 100000 1 25"/>
    <n v="8.4959174444444443"/>
    <n v="0.19575456798989616"/>
    <n v="8.1044083084646523"/>
    <n v="8.8874265804242363"/>
    <x v="2"/>
  </r>
  <r>
    <x v="1"/>
    <x v="0"/>
    <n v="100"/>
    <x v="1"/>
    <x v="23"/>
    <n v="1"/>
    <n v="8.5722699999999996"/>
    <n v="0.12806400000000001"/>
    <n v="0.80682100000000001"/>
    <n v="3.5078999999999999E-2"/>
    <s v="5"/>
    <s v="scale_mpi_epyc_job_12146.out "/>
    <s v="scale_mpi_epyc_epyc005_2023-06-13_08-16-52.csv "/>
    <s v="e1 10000 100 100000 1 24"/>
    <n v="8.9354818888888889"/>
    <n v="0.54736769623218984"/>
    <n v="7.8407464964245097"/>
    <n v="10.030217281353268"/>
    <x v="2"/>
  </r>
  <r>
    <x v="1"/>
    <x v="0"/>
    <n v="100"/>
    <x v="1"/>
    <x v="22"/>
    <n v="1"/>
    <n v="8.8794830000000005"/>
    <n v="0.15012700000000001"/>
    <n v="0.881691"/>
    <n v="4.0077000000000002E-2"/>
    <s v="5"/>
    <s v="scale_mpi_epyc_job_12146.out "/>
    <s v="scale_mpi_epyc_epyc005_2023-06-13_08-16-52.csv "/>
    <s v="e1 10000 100 100000 1 23"/>
    <n v="9.1605132222222228"/>
    <n v="0.30755567457431171"/>
    <n v="8.5454018730735992"/>
    <n v="9.7756245713708463"/>
    <x v="2"/>
  </r>
  <r>
    <x v="1"/>
    <x v="0"/>
    <n v="100"/>
    <x v="1"/>
    <x v="21"/>
    <n v="1"/>
    <n v="9.2006929999999993"/>
    <n v="0.13276499999999999"/>
    <n v="0.80525400000000003"/>
    <n v="3.8344999999999997E-2"/>
    <s v="5"/>
    <s v="scale_mpi_epyc_job_12146.out "/>
    <s v="scale_mpi_epyc_epyc005_2023-06-13_08-16-52.csv "/>
    <s v="e1 10000 100 100000 1 22"/>
    <n v="9.3728244444444435"/>
    <n v="0.15586539373956221"/>
    <n v="9.0610936569653191"/>
    <n v="9.6845552319235679"/>
    <x v="2"/>
  </r>
  <r>
    <x v="1"/>
    <x v="0"/>
    <n v="100"/>
    <x v="1"/>
    <x v="20"/>
    <n v="1"/>
    <n v="9.5907370000000007"/>
    <n v="0.15629399999999999"/>
    <n v="1.054041"/>
    <n v="5.2701999999999999E-2"/>
    <s v="5"/>
    <s v="scale_mpi_epyc_job_12146.out "/>
    <s v="scale_mpi_epyc_epyc005_2023-06-13_08-16-52.csv "/>
    <s v="e1 10000 100 100000 1 21"/>
    <n v="10.752239777777779"/>
    <n v="2.962358015434468"/>
    <n v="4.8275237469088434"/>
    <n v="16.676955808646717"/>
    <x v="2"/>
  </r>
  <r>
    <x v="1"/>
    <x v="0"/>
    <n v="100"/>
    <x v="1"/>
    <x v="19"/>
    <n v="1"/>
    <n v="10.027358"/>
    <n v="0.14097199999999999"/>
    <n v="0.81862999999999997"/>
    <n v="4.3085999999999999E-2"/>
    <s v="5"/>
    <s v="scale_mpi_epyc_job_12146.out "/>
    <s v="scale_mpi_epyc_epyc005_2023-06-13_08-16-52.csv "/>
    <s v="e1 10000 100 100000 1 20"/>
    <n v="10.817027444444442"/>
    <n v="2.0326970579339143"/>
    <n v="6.751633328576613"/>
    <n v="14.88242156031227"/>
    <x v="2"/>
  </r>
  <r>
    <x v="1"/>
    <x v="0"/>
    <n v="100"/>
    <x v="1"/>
    <x v="18"/>
    <n v="1"/>
    <n v="10.467737"/>
    <n v="0.12698300000000001"/>
    <n v="0.63518699999999995"/>
    <n v="3.5288E-2"/>
    <s v="5"/>
    <s v="scale_mpi_epyc_job_12146.out "/>
    <s v="scale_mpi_epyc_epyc005_2023-06-13_08-16-52.csv "/>
    <s v="e1 10000 100 100000 1 19"/>
    <n v="11.082065999999999"/>
    <n v="1.2805894741982884"/>
    <n v="8.5208870516034221"/>
    <n v="13.643244948396577"/>
    <x v="2"/>
  </r>
  <r>
    <x v="1"/>
    <x v="0"/>
    <n v="100"/>
    <x v="1"/>
    <x v="17"/>
    <n v="1"/>
    <n v="10.968736"/>
    <n v="0.145536"/>
    <n v="0.79305899999999996"/>
    <n v="4.6650999999999998E-2"/>
    <s v="5"/>
    <s v="scale_mpi_epyc_job_12146.out "/>
    <s v="scale_mpi_epyc_epyc005_2023-06-13_08-16-52.csv "/>
    <s v="e1 10000 100 100000 1 18"/>
    <n v="11.1533949"/>
    <n v="0.1108857938126307"/>
    <n v="10.931623312374739"/>
    <n v="11.375166487625261"/>
    <x v="2"/>
  </r>
  <r>
    <x v="1"/>
    <x v="0"/>
    <n v="100"/>
    <x v="1"/>
    <x v="16"/>
    <n v="1"/>
    <n v="11.561411"/>
    <n v="0.12991800000000001"/>
    <n v="0.57358299999999995"/>
    <n v="3.5848999999999999E-2"/>
    <s v="5"/>
    <s v="scale_mpi_epyc_job_12146.out "/>
    <s v="scale_mpi_epyc_epyc005_2023-06-13_08-16-52.csv "/>
    <s v="e1 10000 100 100000 1 17"/>
    <n v="11.7457557"/>
    <n v="0.15584168416068192"/>
    <n v="11.434072331678637"/>
    <n v="12.057439068321363"/>
    <x v="2"/>
  </r>
  <r>
    <x v="1"/>
    <x v="0"/>
    <n v="100"/>
    <x v="1"/>
    <x v="15"/>
    <n v="1"/>
    <n v="12.167102999999999"/>
    <n v="0.138069"/>
    <n v="0.60211999999999999"/>
    <n v="4.0141000000000003E-2"/>
    <s v="5"/>
    <s v="scale_mpi_epyc_job_12146.out "/>
    <s v="scale_mpi_epyc_epyc005_2023-06-13_08-16-52.csv "/>
    <s v="e1 10000 100 100000 1 16"/>
    <n v="12.3827286"/>
    <n v="0.17102678362132523"/>
    <n v="12.040675032757349"/>
    <n v="12.724782167242651"/>
    <x v="2"/>
  </r>
  <r>
    <x v="1"/>
    <x v="0"/>
    <n v="100"/>
    <x v="1"/>
    <x v="14"/>
    <n v="1"/>
    <n v="12.903285"/>
    <n v="0.14970800000000001"/>
    <n v="0.70860500000000004"/>
    <n v="5.0615E-2"/>
    <s v="5"/>
    <s v="scale_mpi_epyc_job_12146.out "/>
    <s v="scale_mpi_epyc_epyc005_2023-06-13_08-16-52.csv "/>
    <s v="e1 10000 100 100000 1 15"/>
    <n v="13.084569800000001"/>
    <n v="0.42163983678132028"/>
    <n v="12.241290126437359"/>
    <n v="13.927849473562642"/>
    <x v="2"/>
  </r>
  <r>
    <x v="1"/>
    <x v="0"/>
    <n v="100"/>
    <x v="1"/>
    <x v="13"/>
    <n v="1"/>
    <n v="13.721159"/>
    <n v="0.137821"/>
    <n v="0.46443000000000001"/>
    <n v="3.5725E-2"/>
    <s v="5"/>
    <s v="scale_mpi_epyc_job_12146.out "/>
    <s v="scale_mpi_epyc_epyc005_2023-06-13_08-16-52.csv "/>
    <s v="e1 10000 100 100000 1 14"/>
    <n v="13.811161200000001"/>
    <n v="0.14816777037706197"/>
    <n v="13.514825659245878"/>
    <n v="14.107496740754124"/>
    <x v="2"/>
  </r>
  <r>
    <x v="1"/>
    <x v="0"/>
    <n v="100"/>
    <x v="1"/>
    <x v="12"/>
    <n v="1"/>
    <n v="14.660709000000001"/>
    <n v="0.129193"/>
    <n v="0.40096700000000002"/>
    <n v="3.3413999999999999E-2"/>
    <s v="5"/>
    <s v="scale_mpi_epyc_job_12146.out "/>
    <s v="scale_mpi_epyc_epyc005_2023-06-13_08-16-52.csv "/>
    <s v="e1 10000 100 100000 1 13"/>
    <n v="17.419607899999995"/>
    <n v="7.9460726350215278"/>
    <n v="1.5274626299569398"/>
    <n v="33.311753170043048"/>
    <x v="2"/>
  </r>
  <r>
    <x v="1"/>
    <x v="0"/>
    <n v="100"/>
    <x v="1"/>
    <x v="11"/>
    <n v="1"/>
    <n v="15.975463"/>
    <n v="0.27348499999999998"/>
    <n v="0.63055499999999998"/>
    <n v="5.7322999999999999E-2"/>
    <s v="5"/>
    <s v="scale_mpi_epyc_job_12146.out "/>
    <s v="scale_mpi_epyc_epyc005_2023-06-13_08-16-52.csv "/>
    <s v="e1 10000 100 100000 1 12"/>
    <n v="16.0317729"/>
    <n v="0.49322697109571573"/>
    <n v="15.045318957808568"/>
    <n v="17.018226842191432"/>
    <x v="2"/>
  </r>
  <r>
    <x v="1"/>
    <x v="0"/>
    <n v="100"/>
    <x v="1"/>
    <x v="10"/>
    <n v="1"/>
    <n v="17.169208000000001"/>
    <n v="0.138572"/>
    <n v="0.293215"/>
    <n v="2.9322000000000001E-2"/>
    <s v="5"/>
    <s v="scale_mpi_epyc_job_12146.out "/>
    <s v="scale_mpi_epyc_epyc005_2023-06-13_08-16-52.csv "/>
    <s v="e1 10000 100 100000 1 11"/>
    <n v="17.3222205"/>
    <n v="0.19925598916133511"/>
    <n v="16.92370852167733"/>
    <n v="17.72073247832267"/>
    <x v="2"/>
  </r>
  <r>
    <x v="1"/>
    <x v="0"/>
    <n v="100"/>
    <x v="1"/>
    <x v="9"/>
    <n v="1"/>
    <n v="18.835312999999999"/>
    <n v="0.138346"/>
    <n v="0.373672"/>
    <n v="4.1519E-2"/>
    <s v="5"/>
    <s v="scale_mpi_epyc_job_12146.out "/>
    <s v="scale_mpi_epyc_epyc005_2023-06-13_08-16-52.csv "/>
    <s v="e1 10000 100 100000 1 10"/>
    <n v="19.367362500000002"/>
    <n v="1.3987286580103699"/>
    <n v="16.569905183979262"/>
    <n v="22.164819816020742"/>
    <x v="2"/>
  </r>
  <r>
    <x v="1"/>
    <x v="0"/>
    <n v="100"/>
    <x v="1"/>
    <x v="8"/>
    <n v="1"/>
    <n v="20.847086999999998"/>
    <n v="0.14335500000000001"/>
    <n v="0.31616300000000003"/>
    <n v="3.952E-2"/>
    <s v="5"/>
    <s v="scale_mpi_epyc_job_12146.out "/>
    <s v="scale_mpi_epyc_epyc005_2023-06-13_08-16-52.csv "/>
    <s v="e1 10000 100 100000 1 9"/>
    <n v="21.046355900000002"/>
    <n v="0.42661476315995334"/>
    <n v="20.193126373680094"/>
    <n v="21.899585426319909"/>
    <x v="2"/>
  </r>
  <r>
    <x v="1"/>
    <x v="0"/>
    <n v="100"/>
    <x v="1"/>
    <x v="7"/>
    <n v="1"/>
    <n v="23.466629000000001"/>
    <n v="0.14171700000000001"/>
    <n v="0.273426"/>
    <n v="3.9060999999999998E-2"/>
    <s v="5"/>
    <s v="scale_mpi_epyc_job_12146.out "/>
    <s v="scale_mpi_epyc_epyc005_2023-06-13_08-16-52.csv "/>
    <s v="e1 10000 100 100000 1 8"/>
    <n v="23.857052599999999"/>
    <n v="1.0042384641038213"/>
    <n v="21.848575671792357"/>
    <n v="25.865529528207642"/>
    <x v="2"/>
  </r>
  <r>
    <x v="1"/>
    <x v="0"/>
    <n v="100"/>
    <x v="1"/>
    <x v="6"/>
    <n v="1"/>
    <n v="26.671009999999999"/>
    <n v="0.148199"/>
    <n v="0.30640699999999998"/>
    <n v="5.1068000000000002E-2"/>
    <s v="5"/>
    <s v="scale_mpi_epyc_job_12146.out "/>
    <s v="scale_mpi_epyc_epyc005_2023-06-13_08-16-52.csv "/>
    <s v="e1 10000 100 100000 1 7"/>
    <n v="26.99956781818182"/>
    <n v="0.58991741324496838"/>
    <n v="25.819732991691883"/>
    <n v="28.179402644671757"/>
    <x v="2"/>
  </r>
  <r>
    <x v="1"/>
    <x v="0"/>
    <n v="100"/>
    <x v="1"/>
    <x v="5"/>
    <n v="1"/>
    <n v="30.912724999999998"/>
    <n v="0.12861800000000001"/>
    <n v="0.18277299999999999"/>
    <n v="3.6554999999999997E-2"/>
    <s v="5"/>
    <s v="scale_mpi_epyc_job_12146.out "/>
    <s v="scale_mpi_epyc_epyc005_2023-06-13_08-16-52.csv "/>
    <s v="e1 10000 100 100000 1 6"/>
    <n v="31.10145390909091"/>
    <n v="0.31760202715984842"/>
    <n v="30.466249854771213"/>
    <n v="31.736657963410607"/>
    <x v="2"/>
  </r>
  <r>
    <x v="1"/>
    <x v="0"/>
    <n v="100"/>
    <x v="1"/>
    <x v="4"/>
    <n v="1"/>
    <n v="37.090440999999998"/>
    <n v="0.235738"/>
    <n v="0.49875599999999998"/>
    <n v="0.12468899999999999"/>
    <s v="5"/>
    <s v="scale_mpi_epyc_job_12146.out "/>
    <s v="scale_mpi_epyc_epyc005_2023-06-13_08-16-52.csv "/>
    <s v="e1 10000 100 100000 1 5"/>
    <n v="37.228402090909093"/>
    <n v="0.28987238845378277"/>
    <n v="36.648657314001525"/>
    <n v="37.80814686781666"/>
    <x v="2"/>
  </r>
  <r>
    <x v="1"/>
    <x v="0"/>
    <n v="100"/>
    <x v="1"/>
    <x v="3"/>
    <n v="1"/>
    <n v="46.310718999999999"/>
    <n v="0.22550100000000001"/>
    <n v="0.33546100000000001"/>
    <n v="0.11182"/>
    <s v="5"/>
    <s v="scale_mpi_epyc_job_12146.out "/>
    <s v="scale_mpi_epyc_epyc005_2023-06-13_08-16-52.csv "/>
    <s v="e1 10000 100 100000 1 4"/>
    <n v="47.764747636363637"/>
    <n v="3.3791517289707906"/>
    <n v="41.006444178422058"/>
    <n v="54.523051094305217"/>
    <x v="2"/>
  </r>
  <r>
    <x v="1"/>
    <x v="0"/>
    <n v="100"/>
    <x v="1"/>
    <x v="2"/>
    <n v="1"/>
    <n v="61.301377000000002"/>
    <n v="0.24107600000000001"/>
    <n v="0.25791700000000001"/>
    <n v="0.12895899999999999"/>
    <s v="5"/>
    <s v="scale_mpi_epyc_job_12146.out "/>
    <s v="scale_mpi_epyc_epyc005_2023-06-13_08-16-52.csv "/>
    <s v="e1 10000 100 100000 1 3"/>
    <n v="61.60287390909091"/>
    <n v="0.58566605859746601"/>
    <n v="60.431541791895981"/>
    <n v="62.774206026285839"/>
    <x v="2"/>
  </r>
  <r>
    <x v="1"/>
    <x v="0"/>
    <n v="100"/>
    <x v="1"/>
    <x v="1"/>
    <n v="1"/>
    <n v="92.755476999999999"/>
    <n v="0.24826000000000001"/>
    <n v="0.137686"/>
    <n v="0.137686"/>
    <s v="5"/>
    <s v="scale_mpi_epyc_job_12146.out "/>
    <s v="scale_mpi_epyc_epyc005_2023-06-13_08-16-52.csv "/>
    <s v="e1 10000 100 100000 1 2"/>
    <n v="93.358230181818186"/>
    <n v="1.2779314658038963"/>
    <n v="90.802367250210395"/>
    <n v="95.914093113425977"/>
    <x v="2"/>
  </r>
  <r>
    <x v="1"/>
    <x v="0"/>
    <n v="100"/>
    <x v="1"/>
    <x v="0"/>
    <n v="1"/>
    <n v="186.767594"/>
    <n v="0.37106"/>
    <n v="0"/>
    <n v="0"/>
    <s v="5"/>
    <s v="scale_mpi_epyc_job_12146.out "/>
    <s v="scale_mpi_epyc_epyc005_2023-06-13_08-16-52.csv "/>
    <s v="e1 10000 100 100000 1 1"/>
    <n v="186.70297818181817"/>
    <n v="0.45532179517951776"/>
    <n v="185.79233459145914"/>
    <n v="187.6136217721772"/>
    <x v="2"/>
  </r>
  <r>
    <x v="1"/>
    <x v="0"/>
    <n v="100"/>
    <x v="1"/>
    <x v="63"/>
    <n v="1"/>
    <n v="4.538348"/>
    <n v="0.33357700000000001"/>
    <n v="13.342364999999999"/>
    <n v="0.211784"/>
    <s v="5"/>
    <s v="scale_mpi_epyc_job_12146.out "/>
    <s v="scale_mpi_epyc_epyc005_2023-06-13_08-16-52.csv "/>
    <s v="e1 10000 100 100000 1 64"/>
    <n v="4.4790267999999998"/>
    <n v="7.2067393042639372E-2"/>
    <n v="4.3348920139147209"/>
    <n v="4.6231615860852786"/>
    <x v="2"/>
  </r>
  <r>
    <x v="1"/>
    <x v="0"/>
    <n v="100"/>
    <x v="1"/>
    <x v="62"/>
    <n v="1"/>
    <n v="4.3031009999999998"/>
    <n v="0.16773299999999999"/>
    <n v="3.872455"/>
    <n v="6.2459000000000001E-2"/>
    <s v="5"/>
    <s v="scale_mpi_epyc_job_12146.out "/>
    <s v="scale_mpi_epyc_epyc005_2023-06-13_08-16-52.csv "/>
    <s v="e1 10000 100 100000 1 63"/>
    <n v="4.4648897999999999"/>
    <n v="0.15355349157851772"/>
    <n v="4.157782816842964"/>
    <n v="4.7719967831570358"/>
    <x v="2"/>
  </r>
  <r>
    <x v="1"/>
    <x v="0"/>
    <n v="100"/>
    <x v="1"/>
    <x v="61"/>
    <n v="1"/>
    <n v="4.4433540000000002"/>
    <n v="0.169267"/>
    <n v="3.9391129999999999"/>
    <n v="6.4575999999999995E-2"/>
    <s v="5"/>
    <s v="scale_mpi_epyc_job_12146.out "/>
    <s v="scale_mpi_epyc_epyc005_2023-06-13_08-16-52.csv "/>
    <s v="e1 10000 100 100000 1 62"/>
    <n v="4.4711412999999993"/>
    <n v="0.11030103690000974"/>
    <n v="4.2505392261999795"/>
    <n v="4.6917433738000192"/>
    <x v="2"/>
  </r>
  <r>
    <x v="1"/>
    <x v="0"/>
    <n v="100"/>
    <x v="1"/>
    <x v="60"/>
    <n v="1"/>
    <n v="4.4554239999999998"/>
    <n v="0.16644300000000001"/>
    <n v="3.6186020000000001"/>
    <n v="6.0310000000000002E-2"/>
    <s v="5"/>
    <s v="scale_mpi_epyc_job_12146.out "/>
    <s v="scale_mpi_epyc_epyc005_2023-06-13_08-16-52.csv "/>
    <s v="e1 10000 100 100000 1 61"/>
    <n v="4.5789027999999998"/>
    <n v="0.18365811923125144"/>
    <n v="4.211586561537497"/>
    <n v="4.9462190384625027"/>
    <x v="2"/>
  </r>
  <r>
    <x v="1"/>
    <x v="0"/>
    <n v="100"/>
    <x v="1"/>
    <x v="59"/>
    <n v="1"/>
    <n v="4.6778250000000003"/>
    <n v="0.17699599999999999"/>
    <n v="4.2425620000000004"/>
    <n v="7.1908E-2"/>
    <s v="5"/>
    <s v="scale_mpi_epyc_job_12146.out "/>
    <s v="scale_mpi_epyc_epyc005_2023-06-13_08-16-52.csv "/>
    <s v="e1 10000 100 100000 1 60"/>
    <n v="4.7047027999999997"/>
    <n v="0.42435656339163436"/>
    <n v="3.8559896732167309"/>
    <n v="5.5534159267832681"/>
    <x v="2"/>
  </r>
  <r>
    <x v="1"/>
    <x v="0"/>
    <n v="100"/>
    <x v="1"/>
    <x v="58"/>
    <n v="1"/>
    <n v="4.549652"/>
    <n v="0.16906499999999999"/>
    <n v="3.925602"/>
    <n v="6.7682999999999993E-2"/>
    <s v="5"/>
    <s v="scale_mpi_epyc_job_12146.out "/>
    <s v="scale_mpi_epyc_epyc005_2023-06-13_08-16-52.csv "/>
    <s v="e1 10000 100 100000 1 59"/>
    <n v="4.7203236000000004"/>
    <n v="0.30003927489487103"/>
    <n v="4.1202450502102579"/>
    <n v="5.3204021497897429"/>
    <x v="2"/>
  </r>
  <r>
    <x v="1"/>
    <x v="0"/>
    <n v="100"/>
    <x v="1"/>
    <x v="57"/>
    <n v="1"/>
    <n v="4.5708200000000003"/>
    <n v="0.16206000000000001"/>
    <n v="3.4099370000000002"/>
    <n v="5.9823000000000001E-2"/>
    <s v="5"/>
    <s v="scale_mpi_epyc_job_12146.out "/>
    <s v="scale_mpi_epyc_epyc005_2023-06-13_08-16-52.csv "/>
    <s v="e1 10000 100 100000 1 58"/>
    <n v="4.6564570999999999"/>
    <n v="0.21573456413400277"/>
    <n v="4.224987971731994"/>
    <n v="5.0879262282680058"/>
    <x v="2"/>
  </r>
  <r>
    <x v="1"/>
    <x v="0"/>
    <n v="100"/>
    <x v="1"/>
    <x v="56"/>
    <n v="1"/>
    <n v="4.9938609999999999"/>
    <n v="0.19151000000000001"/>
    <n v="3.1517240000000002"/>
    <n v="5.6280999999999998E-2"/>
    <s v="5"/>
    <s v="scale_mpi_epyc_job_12146.out "/>
    <s v="scale_mpi_epyc_epyc005_2023-06-13_08-16-52.csv "/>
    <s v="e1 10000 100 100000 1 57"/>
    <n v="5.2372234000000004"/>
    <n v="0.26030338352476157"/>
    <n v="4.7166166329504771"/>
    <n v="5.7578301670495238"/>
    <x v="2"/>
  </r>
  <r>
    <x v="1"/>
    <x v="0"/>
    <n v="100"/>
    <x v="1"/>
    <x v="55"/>
    <n v="1"/>
    <n v="4.9261679999999997"/>
    <n v="0.18437700000000001"/>
    <n v="2.9342649999999999"/>
    <n v="5.3350000000000002E-2"/>
    <s v="5"/>
    <s v="scale_mpi_epyc_job_12146.out "/>
    <s v="scale_mpi_epyc_epyc005_2023-06-13_08-16-52.csv "/>
    <s v="e1 10000 100 100000 1 56"/>
    <n v="5.1407958999999996"/>
    <n v="0.18117762179003427"/>
    <n v="4.7784406564199315"/>
    <n v="5.5031511435800677"/>
    <x v="2"/>
  </r>
  <r>
    <x v="1"/>
    <x v="0"/>
    <n v="100"/>
    <x v="1"/>
    <x v="54"/>
    <n v="1"/>
    <n v="5.3368690000000001"/>
    <n v="0.19519500000000001"/>
    <n v="3.856916"/>
    <n v="7.1424000000000001E-2"/>
    <s v="5"/>
    <s v="scale_mpi_epyc_job_12146.out "/>
    <s v="scale_mpi_epyc_epyc005_2023-06-13_08-16-52.csv "/>
    <s v="e1 10000 100 100000 1 55"/>
    <n v="5.3430847000000004"/>
    <n v="0.16160056217354307"/>
    <n v="5.0198835756529139"/>
    <n v="5.6662858243470868"/>
    <x v="2"/>
  </r>
  <r>
    <x v="1"/>
    <x v="0"/>
    <n v="100"/>
    <x v="1"/>
    <x v="53"/>
    <n v="1"/>
    <n v="5.1681160000000004"/>
    <n v="0.17083999999999999"/>
    <n v="2.7677719999999999"/>
    <n v="5.2221999999999998E-2"/>
    <s v="5"/>
    <s v="scale_mpi_epyc_job_12146.out "/>
    <s v="scale_mpi_epyc_epyc005_2023-06-13_08-16-52.csv "/>
    <s v="e1 10000 100 100000 1 54"/>
    <n v="5.240970299999999"/>
    <n v="0.19977194135116991"/>
    <n v="4.8414264172976589"/>
    <n v="5.6405141827023391"/>
    <x v="2"/>
  </r>
  <r>
    <x v="1"/>
    <x v="0"/>
    <n v="100"/>
    <x v="1"/>
    <x v="52"/>
    <n v="1"/>
    <n v="5.0283129999999998"/>
    <n v="0.18045"/>
    <n v="3.2664800000000001"/>
    <n v="6.2816999999999998E-2"/>
    <s v="5"/>
    <s v="scale_mpi_epyc_job_12146.out "/>
    <s v="scale_mpi_epyc_epyc005_2023-06-13_08-16-52.csv "/>
    <s v="e1 10000 100 100000 1 53"/>
    <n v="5.3742523000000002"/>
    <n v="0.21349810623939527"/>
    <n v="4.9472560875212093"/>
    <n v="5.8012485124787911"/>
    <x v="2"/>
  </r>
  <r>
    <x v="1"/>
    <x v="0"/>
    <n v="100"/>
    <x v="1"/>
    <x v="51"/>
    <n v="1"/>
    <n v="5.3142969999999998"/>
    <n v="0.179427"/>
    <n v="3.5314709999999998"/>
    <n v="6.9245000000000001E-2"/>
    <s v="5"/>
    <s v="scale_mpi_epyc_job_12146.out "/>
    <s v="scale_mpi_epyc_epyc005_2023-06-13_08-16-52.csv "/>
    <s v="e1 10000 100 100000 1 52"/>
    <n v="5.6543715999999993"/>
    <n v="0.72876798328717041"/>
    <n v="4.1968356334256587"/>
    <n v="7.1119075665743399"/>
    <x v="2"/>
  </r>
  <r>
    <x v="1"/>
    <x v="0"/>
    <n v="100"/>
    <x v="1"/>
    <x v="50"/>
    <n v="1"/>
    <n v="5.3988480000000001"/>
    <n v="0.170514"/>
    <n v="2.667681"/>
    <n v="5.3353999999999999E-2"/>
    <s v="5"/>
    <s v="scale_mpi_epyc_job_12146.out "/>
    <s v="scale_mpi_epyc_epyc005_2023-06-13_08-16-52.csv "/>
    <s v="e1 10000 100 100000 1 51"/>
    <n v="5.5158591999999995"/>
    <n v="0.17527769040859445"/>
    <n v="5.1653038191828102"/>
    <n v="5.8664145808171888"/>
    <x v="2"/>
  </r>
  <r>
    <x v="1"/>
    <x v="0"/>
    <n v="100"/>
    <x v="1"/>
    <x v="49"/>
    <n v="1"/>
    <n v="5.106598"/>
    <n v="0.16978099999999999"/>
    <n v="2.590509"/>
    <n v="5.2867999999999998E-2"/>
    <s v="5"/>
    <s v="scale_mpi_epyc_job_12146.out "/>
    <s v="scale_mpi_epyc_epyc005_2023-06-13_08-16-52.csv "/>
    <s v="e1 10000 100 100000 1 50"/>
    <n v="5.4394491"/>
    <n v="0.26203196978743615"/>
    <n v="4.915385160425128"/>
    <n v="5.9635130395748721"/>
    <x v="2"/>
  </r>
  <r>
    <x v="1"/>
    <x v="0"/>
    <n v="100"/>
    <x v="1"/>
    <x v="48"/>
    <n v="1"/>
    <n v="5.3834710000000001"/>
    <n v="0.17988599999999999"/>
    <n v="2.9983849999999999"/>
    <n v="6.2466000000000001E-2"/>
    <s v="5"/>
    <s v="scale_mpi_epyc_job_12146.out "/>
    <s v="scale_mpi_epyc_epyc005_2023-06-13_08-16-52.csv "/>
    <s v="e1 10000 100 100000 1 49"/>
    <n v="5.7318926000000001"/>
    <n v="0.60216012640296923"/>
    <n v="4.5275723471940612"/>
    <n v="6.936212852805939"/>
    <x v="2"/>
  </r>
  <r>
    <x v="1"/>
    <x v="0"/>
    <n v="100"/>
    <x v="1"/>
    <x v="47"/>
    <n v="1"/>
    <n v="5.4845750000000004"/>
    <n v="0.17513899999999999"/>
    <n v="2.3594569999999999"/>
    <n v="5.0201000000000003E-2"/>
    <s v="5"/>
    <s v="scale_mpi_epyc_job_12146.out "/>
    <s v="scale_mpi_epyc_epyc005_2023-06-13_08-16-52.csv "/>
    <s v="e1 10000 100 100000 1 48"/>
    <n v="5.6301132999999997"/>
    <n v="0.18975253810007162"/>
    <n v="5.2506082237998566"/>
    <n v="6.0096183762001427"/>
    <x v="2"/>
  </r>
  <r>
    <x v="1"/>
    <x v="0"/>
    <n v="100"/>
    <x v="1"/>
    <x v="46"/>
    <n v="1"/>
    <n v="5.2808159999999997"/>
    <n v="0.17145299999999999"/>
    <n v="2.2938160000000001"/>
    <n v="4.9866000000000001E-2"/>
    <s v="5"/>
    <s v="scale_mpi_epyc_job_12146.out "/>
    <s v="scale_mpi_epyc_epyc005_2023-06-13_08-16-52.csv "/>
    <s v="e1 10000 100 100000 1 47"/>
    <n v="5.5868596999999998"/>
    <n v="0.3397299843004894"/>
    <n v="4.9073997313990212"/>
    <n v="6.2663196686009783"/>
    <x v="2"/>
  </r>
  <r>
    <x v="1"/>
    <x v="0"/>
    <n v="100"/>
    <x v="1"/>
    <x v="45"/>
    <n v="1"/>
    <n v="5.6408050000000003"/>
    <n v="0.19149099999999999"/>
    <n v="2.7661509999999998"/>
    <n v="6.1469999999999997E-2"/>
    <s v="5"/>
    <s v="scale_mpi_epyc_job_12146.out "/>
    <s v="scale_mpi_epyc_epyc005_2023-06-13_08-16-52.csv "/>
    <s v="e1 10000 100 100000 1 46"/>
    <n v="5.7503392000000009"/>
    <n v="0.16546390279259388"/>
    <n v="5.419411394414813"/>
    <n v="6.0812670055851887"/>
    <x v="2"/>
  </r>
  <r>
    <x v="1"/>
    <x v="0"/>
    <n v="100"/>
    <x v="1"/>
    <x v="44"/>
    <n v="1"/>
    <n v="5.7884019999999996"/>
    <n v="0.174928"/>
    <n v="2.2435830000000001"/>
    <n v="5.0991000000000002E-2"/>
    <s v="5"/>
    <s v="scale_mpi_epyc_job_12146.out "/>
    <s v="scale_mpi_epyc_epyc005_2023-06-13_08-16-52.csv "/>
    <s v="e1 10000 100 100000 1 45"/>
    <n v="5.7430013999999998"/>
    <n v="0.13113899097536516"/>
    <n v="5.4807234180492692"/>
    <n v="6.0052793819507304"/>
    <x v="2"/>
  </r>
  <r>
    <x v="1"/>
    <x v="0"/>
    <n v="100"/>
    <x v="1"/>
    <x v="43"/>
    <n v="1"/>
    <n v="5.8177479999999999"/>
    <n v="0.15295300000000001"/>
    <n v="2.004019"/>
    <n v="4.6605000000000001E-2"/>
    <s v="5"/>
    <s v="scale_mpi_epyc_job_12146.out "/>
    <s v="scale_mpi_epyc_epyc005_2023-06-13_08-16-52.csv "/>
    <s v="e1 10000 100 100000 1 44"/>
    <n v="5.7893547999999999"/>
    <n v="0.23966683812192413"/>
    <n v="5.3100211237561519"/>
    <n v="6.268688476243848"/>
    <x v="2"/>
  </r>
  <r>
    <x v="1"/>
    <x v="0"/>
    <n v="100"/>
    <x v="1"/>
    <x v="42"/>
    <n v="1"/>
    <n v="5.8037979999999996"/>
    <n v="0.15717900000000001"/>
    <n v="2.518497"/>
    <n v="5.9964000000000003E-2"/>
    <s v="5"/>
    <s v="scale_mpi_epyc_job_12146.out "/>
    <s v="scale_mpi_epyc_epyc005_2023-06-13_08-16-52.csv "/>
    <s v="e1 10000 100 100000 1 43"/>
    <n v="6.0439132000000004"/>
    <n v="0.69134220463498586"/>
    <n v="4.6612287907300285"/>
    <n v="7.4265976092699724"/>
    <x v="2"/>
  </r>
  <r>
    <x v="1"/>
    <x v="0"/>
    <n v="100"/>
    <x v="1"/>
    <x v="41"/>
    <n v="1"/>
    <n v="5.691344"/>
    <n v="0.15467500000000001"/>
    <n v="1.881035"/>
    <n v="4.5879000000000003E-2"/>
    <s v="5"/>
    <s v="scale_mpi_epyc_job_12146.out "/>
    <s v="scale_mpi_epyc_epyc005_2023-06-13_08-16-52.csv "/>
    <s v="e1 10000 100 100000 1 42"/>
    <n v="7.7228222000000004"/>
    <n v="5.4706641931121647"/>
    <n v="-3.2185061862243289"/>
    <n v="18.664150586224331"/>
    <x v="2"/>
  </r>
  <r>
    <x v="1"/>
    <x v="0"/>
    <n v="100"/>
    <x v="1"/>
    <x v="40"/>
    <n v="1"/>
    <n v="6.0306069999999998"/>
    <n v="0.15934100000000001"/>
    <n v="1.9753430000000001"/>
    <n v="4.9383999999999997E-2"/>
    <s v="5"/>
    <s v="scale_mpi_epyc_job_12146.out "/>
    <s v="scale_mpi_epyc_epyc005_2023-06-13_08-16-52.csv "/>
    <s v="e1 10000 100 100000 1 41"/>
    <n v="6.1193129000000006"/>
    <n v="0.49191286895412267"/>
    <n v="5.1354871620917555"/>
    <n v="7.1031386379082457"/>
    <x v="2"/>
  </r>
  <r>
    <x v="1"/>
    <x v="0"/>
    <n v="100"/>
    <x v="1"/>
    <x v="39"/>
    <n v="1"/>
    <n v="6.128323"/>
    <n v="0.16020899999999999"/>
    <n v="2.0068890000000001"/>
    <n v="5.1458999999999998E-2"/>
    <s v="5"/>
    <s v="scale_mpi_epyc_job_12146.out "/>
    <s v="scale_mpi_epyc_epyc005_2023-06-13_08-16-52.csv "/>
    <s v="e1 10000 100 100000 1 40"/>
    <n v="6.0271618"/>
    <n v="8.7756818016340138E-2"/>
    <n v="5.8516481639673197"/>
    <n v="6.2026754360326803"/>
    <x v="2"/>
  </r>
  <r>
    <x v="1"/>
    <x v="0"/>
    <n v="100"/>
    <x v="1"/>
    <x v="38"/>
    <n v="1"/>
    <n v="6.1129509999999998"/>
    <n v="0.171569"/>
    <n v="2.1429200000000002"/>
    <n v="5.6392999999999999E-2"/>
    <s v="5"/>
    <s v="scale_mpi_epyc_job_12146.out "/>
    <s v="scale_mpi_epyc_epyc005_2023-06-13_08-16-52.csv "/>
    <s v="e1 10000 100 100000 1 39"/>
    <n v="6.2660485999999995"/>
    <n v="0.29647756038297718"/>
    <n v="5.6730934792340451"/>
    <n v="6.859003720765954"/>
    <x v="2"/>
  </r>
  <r>
    <x v="1"/>
    <x v="0"/>
    <n v="100"/>
    <x v="1"/>
    <x v="37"/>
    <n v="1"/>
    <n v="6.27386"/>
    <n v="0.171739"/>
    <n v="2.2681529999999999"/>
    <n v="6.1301000000000001E-2"/>
    <s v="5"/>
    <s v="scale_mpi_epyc_job_12146.out "/>
    <s v="scale_mpi_epyc_epyc005_2023-06-13_08-16-52.csv "/>
    <s v="e1 10000 100 100000 1 38"/>
    <n v="6.3473785555555544"/>
    <n v="0.2107003124984107"/>
    <n v="5.9259779305587328"/>
    <n v="6.768779180552376"/>
    <x v="2"/>
  </r>
  <r>
    <x v="1"/>
    <x v="0"/>
    <n v="100"/>
    <x v="1"/>
    <x v="36"/>
    <n v="1"/>
    <n v="6.1689809999999996"/>
    <n v="0.17099800000000001"/>
    <n v="2.1571699999999998"/>
    <n v="5.9921000000000002E-2"/>
    <s v="5"/>
    <s v="scale_mpi_epyc_job_12146.out "/>
    <s v="scale_mpi_epyc_epyc005_2023-06-13_08-16-52.csv "/>
    <s v="e1 10000 100 100000 1 37"/>
    <n v="6.3718076666666654"/>
    <n v="0.12503887851830384"/>
    <n v="6.1217299096300577"/>
    <n v="6.6218854237032732"/>
    <x v="2"/>
  </r>
  <r>
    <x v="1"/>
    <x v="0"/>
    <n v="100"/>
    <x v="1"/>
    <x v="35"/>
    <n v="1"/>
    <n v="6.4315040000000003"/>
    <n v="0.150199"/>
    <n v="1.929297"/>
    <n v="5.5122999999999998E-2"/>
    <s v="5"/>
    <s v="scale_mpi_epyc_job_12146.out "/>
    <s v="scale_mpi_epyc_epyc005_2023-06-13_08-16-52.csv "/>
    <s v="e1 10000 100 100000 1 36"/>
    <n v="6.5453429999999999"/>
    <n v="0.14204204036692983"/>
    <n v="6.2612589192661403"/>
    <n v="6.8294270807338595"/>
    <x v="2"/>
  </r>
  <r>
    <x v="1"/>
    <x v="0"/>
    <n v="100"/>
    <x v="1"/>
    <x v="34"/>
    <n v="1"/>
    <n v="6.5891099999999998"/>
    <n v="0.161025"/>
    <n v="1.6822729999999999"/>
    <n v="4.9479000000000002E-2"/>
    <s v="5"/>
    <s v="scale_mpi_epyc_job_12146.out "/>
    <s v="scale_mpi_epyc_epyc005_2023-06-13_08-16-52.csv "/>
    <s v="e1 10000 100 100000 1 35"/>
    <n v="7.0453129999999984"/>
    <n v="1.1073830643128082"/>
    <n v="4.8305468713743824"/>
    <n v="9.2600791286256143"/>
    <x v="2"/>
  </r>
  <r>
    <x v="1"/>
    <x v="0"/>
    <n v="100"/>
    <x v="1"/>
    <x v="33"/>
    <n v="1"/>
    <n v="6.7612050000000004"/>
    <n v="0.13183800000000001"/>
    <n v="1.367583"/>
    <n v="4.1442E-2"/>
    <s v="5"/>
    <s v="scale_mpi_epyc_job_12146.out "/>
    <s v="scale_mpi_epyc_epyc005_2023-06-13_08-16-52.csv "/>
    <s v="e1 10000 100 100000 1 34"/>
    <n v="7.7414967777777788"/>
    <n v="3.0485495572849342"/>
    <n v="1.6443976632079105"/>
    <n v="13.838595892347648"/>
    <x v="2"/>
  </r>
  <r>
    <x v="1"/>
    <x v="0"/>
    <n v="100"/>
    <x v="1"/>
    <x v="32"/>
    <n v="1"/>
    <n v="6.7623680000000004"/>
    <n v="0.19955300000000001"/>
    <n v="3.3229790000000001"/>
    <n v="0.103843"/>
    <s v="5"/>
    <s v="scale_mpi_epyc_job_12146.out "/>
    <s v="scale_mpi_epyc_epyc005_2023-06-13_08-16-52.csv "/>
    <s v="e1 10000 100 100000 1 33"/>
    <n v="6.9106411111111106"/>
    <n v="0.16269524228477839"/>
    <n v="6.585250626541554"/>
    <n v="7.2360315956806671"/>
    <x v="2"/>
  </r>
  <r>
    <x v="1"/>
    <x v="0"/>
    <n v="100"/>
    <x v="1"/>
    <x v="31"/>
    <n v="1"/>
    <n v="7.1280809999999999"/>
    <n v="0.15657399999999999"/>
    <n v="1.5565020000000001"/>
    <n v="5.0209999999999998E-2"/>
    <s v="5"/>
    <s v="scale_mpi_epyc_job_12146.out "/>
    <s v="scale_mpi_epyc_epyc005_2023-06-13_08-16-52.csv "/>
    <s v="e1 10000 100 100000 1 32"/>
    <n v="7.1015181111111119"/>
    <n v="0.19053795345834407"/>
    <n v="6.7204422041944234"/>
    <n v="7.4825940180278003"/>
    <x v="2"/>
  </r>
  <r>
    <x v="1"/>
    <x v="0"/>
    <n v="100"/>
    <x v="1"/>
    <x v="30"/>
    <n v="1"/>
    <n v="7.1347449999999997"/>
    <n v="0.14661099999999999"/>
    <n v="1.5882339999999999"/>
    <n v="5.2941000000000002E-2"/>
    <s v="5"/>
    <s v="scale_mpi_epyc_job_12146.out "/>
    <s v="scale_mpi_epyc_epyc005_2023-06-13_08-16-52.csv "/>
    <s v="e1 10000 100 100000 1 31"/>
    <n v="7.2265201111111104"/>
    <n v="0.16143676633452952"/>
    <n v="6.9036465784420518"/>
    <n v="7.549393643780169"/>
    <x v="2"/>
  </r>
  <r>
    <x v="1"/>
    <x v="0"/>
    <n v="100"/>
    <x v="1"/>
    <x v="29"/>
    <n v="1"/>
    <n v="7.3878110000000001"/>
    <n v="0.15368699999999999"/>
    <n v="1.6612439999999999"/>
    <n v="5.7284000000000002E-2"/>
    <s v="5"/>
    <s v="scale_mpi_epyc_job_12146.out "/>
    <s v="scale_mpi_epyc_epyc005_2023-06-13_08-16-52.csv "/>
    <s v="e1 10000 100 100000 1 30"/>
    <n v="7.2940763333333329"/>
    <n v="0.20530185275724544"/>
    <n v="6.8834726278188416"/>
    <n v="7.7046800388478243"/>
    <x v="2"/>
  </r>
  <r>
    <x v="1"/>
    <x v="0"/>
    <n v="100"/>
    <x v="1"/>
    <x v="28"/>
    <n v="1"/>
    <n v="7.3649290000000001"/>
    <n v="0.149674"/>
    <n v="1.334638"/>
    <n v="4.7666E-2"/>
    <s v="5"/>
    <s v="scale_mpi_epyc_job_12146.out "/>
    <s v="scale_mpi_epyc_epyc005_2023-06-13_08-16-52.csv "/>
    <s v="e1 10000 100 100000 1 29"/>
    <n v="8.5854953333333341"/>
    <n v="3.2284394313952327"/>
    <n v="2.1286164705428687"/>
    <n v="15.042374196123799"/>
    <x v="2"/>
  </r>
  <r>
    <x v="1"/>
    <x v="0"/>
    <n v="100"/>
    <x v="1"/>
    <x v="27"/>
    <n v="1"/>
    <n v="7.6591719999999999"/>
    <n v="0.22528000000000001"/>
    <n v="0.999448"/>
    <n v="3.7017000000000001E-2"/>
    <s v="5"/>
    <s v="scale_mpi_epyc_job_12146.out "/>
    <s v="scale_mpi_epyc_epyc005_2023-06-13_08-16-52.csv "/>
    <s v="e1 10000 100 100000 1 28"/>
    <n v="7.6902833333333342"/>
    <n v="0.11412169626709792"/>
    <n v="7.462039940799138"/>
    <n v="7.9185267258675305"/>
    <x v="2"/>
  </r>
  <r>
    <x v="1"/>
    <x v="0"/>
    <n v="100"/>
    <x v="1"/>
    <x v="26"/>
    <n v="1"/>
    <n v="8.0507439999999999"/>
    <n v="0.14736399999999999"/>
    <n v="1.1678230000000001"/>
    <n v="4.4915999999999998E-2"/>
    <s v="5"/>
    <s v="scale_mpi_epyc_job_12146.out "/>
    <s v="scale_mpi_epyc_epyc005_2023-06-13_08-16-52.csv "/>
    <s v="e1 10000 100 100000 1 27"/>
    <n v="8.0086700000000022"/>
    <n v="0.14580840391409636"/>
    <n v="7.7170531921718091"/>
    <n v="8.3002868078281953"/>
    <x v="2"/>
  </r>
  <r>
    <x v="1"/>
    <x v="0"/>
    <n v="100"/>
    <x v="1"/>
    <x v="25"/>
    <n v="1"/>
    <n v="8.21645"/>
    <n v="0.14476900000000001"/>
    <n v="1.118527"/>
    <n v="4.4741000000000003E-2"/>
    <s v="5"/>
    <s v="scale_mpi_epyc_job_12146.out "/>
    <s v="scale_mpi_epyc_epyc005_2023-06-13_08-16-52.csv "/>
    <s v="e1 10000 100 100000 1 26"/>
    <n v="8.3256656666666657"/>
    <n v="0.32159809416932755"/>
    <n v="7.6824694783280103"/>
    <n v="8.9688618550053203"/>
    <x v="2"/>
  </r>
  <r>
    <x v="1"/>
    <x v="0"/>
    <n v="100"/>
    <x v="1"/>
    <x v="24"/>
    <n v="1"/>
    <n v="8.5011609999999997"/>
    <n v="0.14727299999999999"/>
    <n v="1.1161099999999999"/>
    <n v="4.6504999999999998E-2"/>
    <s v="5"/>
    <s v="scale_mpi_epyc_job_12146.out "/>
    <s v="scale_mpi_epyc_epyc005_2023-06-13_08-16-52.csv "/>
    <s v="e1 10000 100 100000 1 25"/>
    <n v="8.4959174444444443"/>
    <n v="0.19575456798989616"/>
    <n v="8.1044083084646523"/>
    <n v="8.8874265804242363"/>
    <x v="2"/>
  </r>
  <r>
    <x v="1"/>
    <x v="0"/>
    <n v="100"/>
    <x v="1"/>
    <x v="23"/>
    <n v="1"/>
    <n v="8.8078699999999994"/>
    <n v="0.13277800000000001"/>
    <n v="0.91949000000000003"/>
    <n v="3.9978E-2"/>
    <s v="5"/>
    <s v="scale_mpi_epyc_job_12146.out "/>
    <s v="scale_mpi_epyc_epyc005_2023-06-13_08-16-52.csv "/>
    <s v="e1 10000 100 100000 1 24"/>
    <n v="8.9354818888888889"/>
    <n v="0.54736769623218984"/>
    <n v="7.8407464964245097"/>
    <n v="10.030217281353268"/>
    <x v="2"/>
  </r>
  <r>
    <x v="1"/>
    <x v="0"/>
    <n v="100"/>
    <x v="1"/>
    <x v="22"/>
    <n v="1"/>
    <n v="9.0707430000000002"/>
    <n v="0.15001500000000001"/>
    <n v="1.1796629999999999"/>
    <n v="5.3621000000000002E-2"/>
    <s v="5"/>
    <s v="scale_mpi_epyc_job_12146.out "/>
    <s v="scale_mpi_epyc_epyc005_2023-06-13_08-16-52.csv "/>
    <s v="e1 10000 100 100000 1 23"/>
    <n v="9.1605132222222228"/>
    <n v="0.30755567457431171"/>
    <n v="8.5454018730735992"/>
    <n v="9.7756245713708463"/>
    <x v="2"/>
  </r>
  <r>
    <x v="1"/>
    <x v="0"/>
    <n v="100"/>
    <x v="1"/>
    <x v="21"/>
    <n v="1"/>
    <n v="9.2233099999999997"/>
    <n v="0.13400799999999999"/>
    <n v="0.90372200000000003"/>
    <n v="4.3034000000000003E-2"/>
    <s v="5"/>
    <s v="scale_mpi_epyc_job_12146.out "/>
    <s v="scale_mpi_epyc_epyc005_2023-06-13_08-16-52.csv "/>
    <s v="e1 10000 100 100000 1 22"/>
    <n v="9.3728244444444435"/>
    <n v="0.15586539373956221"/>
    <n v="9.0610936569653191"/>
    <n v="9.6845552319235679"/>
    <x v="2"/>
  </r>
  <r>
    <x v="1"/>
    <x v="0"/>
    <n v="100"/>
    <x v="1"/>
    <x v="20"/>
    <n v="1"/>
    <n v="9.5781089999999995"/>
    <n v="0.141432"/>
    <n v="0.923593"/>
    <n v="4.6179999999999999E-2"/>
    <s v="5"/>
    <s v="scale_mpi_epyc_job_12146.out "/>
    <s v="scale_mpi_epyc_epyc005_2023-06-13_08-16-52.csv "/>
    <s v="e1 10000 100 100000 1 21"/>
    <n v="10.752239777777779"/>
    <n v="2.962358015434468"/>
    <n v="4.8275237469088434"/>
    <n v="16.676955808646717"/>
    <x v="2"/>
  </r>
  <r>
    <x v="1"/>
    <x v="0"/>
    <n v="100"/>
    <x v="1"/>
    <x v="19"/>
    <n v="1"/>
    <n v="10.250166999999999"/>
    <n v="0.14898800000000001"/>
    <n v="0.88230399999999998"/>
    <n v="4.6436999999999999E-2"/>
    <s v="5"/>
    <s v="scale_mpi_epyc_job_12146.out "/>
    <s v="scale_mpi_epyc_epyc005_2023-06-13_08-16-52.csv "/>
    <s v="e1 10000 100 100000 1 20"/>
    <n v="10.817027444444442"/>
    <n v="2.0326970579339143"/>
    <n v="6.751633328576613"/>
    <n v="14.88242156031227"/>
    <x v="2"/>
  </r>
  <r>
    <x v="1"/>
    <x v="0"/>
    <n v="100"/>
    <x v="1"/>
    <x v="18"/>
    <n v="1"/>
    <n v="10.666173000000001"/>
    <n v="0.12826799999999999"/>
    <n v="0.68828599999999995"/>
    <n v="3.8238000000000001E-2"/>
    <s v="5"/>
    <s v="scale_mpi_epyc_job_12146.out "/>
    <s v="scale_mpi_epyc_epyc005_2023-06-13_08-16-52.csv "/>
    <s v="e1 10000 100 100000 1 19"/>
    <n v="11.082065999999999"/>
    <n v="1.2805894741982884"/>
    <n v="8.5208870516034221"/>
    <n v="13.643244948396577"/>
    <x v="2"/>
  </r>
  <r>
    <x v="1"/>
    <x v="0"/>
    <n v="100"/>
    <x v="1"/>
    <x v="17"/>
    <n v="1"/>
    <n v="11.144351"/>
    <n v="0.120977"/>
    <n v="0.53014799999999995"/>
    <n v="3.1185000000000001E-2"/>
    <s v="5"/>
    <s v="scale_mpi_epyc_job_12146.out "/>
    <s v="scale_mpi_epyc_epyc005_2023-06-13_08-16-52.csv "/>
    <s v="e1 10000 100 100000 1 18"/>
    <n v="11.1533949"/>
    <n v="0.1108857938126307"/>
    <n v="10.931623312374739"/>
    <n v="11.375166487625261"/>
    <x v="2"/>
  </r>
  <r>
    <x v="1"/>
    <x v="0"/>
    <n v="100"/>
    <x v="1"/>
    <x v="16"/>
    <n v="1"/>
    <n v="11.744016"/>
    <n v="0.137347"/>
    <n v="0.73588299999999995"/>
    <n v="4.5992999999999999E-2"/>
    <s v="5"/>
    <s v="scale_mpi_epyc_job_12146.out "/>
    <s v="scale_mpi_epyc_epyc005_2023-06-13_08-16-52.csv "/>
    <s v="e1 10000 100 100000 1 17"/>
    <n v="11.7457557"/>
    <n v="0.15584168416068192"/>
    <n v="11.434072331678637"/>
    <n v="12.057439068321363"/>
    <x v="2"/>
  </r>
  <r>
    <x v="1"/>
    <x v="0"/>
    <n v="100"/>
    <x v="1"/>
    <x v="15"/>
    <n v="1"/>
    <n v="12.385248000000001"/>
    <n v="0.12900400000000001"/>
    <n v="0.581013"/>
    <n v="3.8733999999999998E-2"/>
    <s v="5"/>
    <s v="scale_mpi_epyc_job_12146.out "/>
    <s v="scale_mpi_epyc_epyc005_2023-06-13_08-16-52.csv "/>
    <s v="e1 10000 100 100000 1 16"/>
    <n v="12.3827286"/>
    <n v="0.17102678362132523"/>
    <n v="12.040675032757349"/>
    <n v="12.724782167242651"/>
    <x v="2"/>
  </r>
  <r>
    <x v="1"/>
    <x v="0"/>
    <n v="100"/>
    <x v="1"/>
    <x v="14"/>
    <n v="1"/>
    <n v="12.878992999999999"/>
    <n v="0.140101"/>
    <n v="0.71147700000000003"/>
    <n v="5.0819999999999997E-2"/>
    <s v="5"/>
    <s v="scale_mpi_epyc_job_12146.out "/>
    <s v="scale_mpi_epyc_epyc005_2023-06-13_08-16-52.csv "/>
    <s v="e1 10000 100 100000 1 15"/>
    <n v="13.084569800000001"/>
    <n v="0.42163983678132028"/>
    <n v="12.241290126437359"/>
    <n v="13.927849473562642"/>
    <x v="2"/>
  </r>
  <r>
    <x v="1"/>
    <x v="0"/>
    <n v="100"/>
    <x v="1"/>
    <x v="13"/>
    <n v="1"/>
    <n v="13.717574000000001"/>
    <n v="0.120743"/>
    <n v="0.42204000000000003"/>
    <n v="3.2465000000000001E-2"/>
    <s v="5"/>
    <s v="scale_mpi_epyc_job_12146.out "/>
    <s v="scale_mpi_epyc_epyc005_2023-06-13_08-16-52.csv "/>
    <s v="e1 10000 100 100000 1 14"/>
    <n v="13.811161200000001"/>
    <n v="0.14816777037706197"/>
    <n v="13.514825659245878"/>
    <n v="14.107496740754124"/>
    <x v="2"/>
  </r>
  <r>
    <x v="1"/>
    <x v="0"/>
    <n v="100"/>
    <x v="1"/>
    <x v="12"/>
    <n v="1"/>
    <n v="14.720563"/>
    <n v="0.161963"/>
    <n v="0.77774500000000002"/>
    <n v="6.4811999999999995E-2"/>
    <s v="5"/>
    <s v="scale_mpi_epyc_job_12146.out "/>
    <s v="scale_mpi_epyc_epyc005_2023-06-13_08-16-52.csv "/>
    <s v="e1 10000 100 100000 1 13"/>
    <n v="17.419607899999995"/>
    <n v="7.9460726350215278"/>
    <n v="1.5274626299569398"/>
    <n v="33.311753170043048"/>
    <x v="2"/>
  </r>
  <r>
    <x v="1"/>
    <x v="0"/>
    <n v="100"/>
    <x v="1"/>
    <x v="11"/>
    <n v="1"/>
    <n v="15.786481"/>
    <n v="0.138762"/>
    <n v="0.416686"/>
    <n v="3.7880999999999998E-2"/>
    <s v="5"/>
    <s v="scale_mpi_epyc_job_12146.out "/>
    <s v="scale_mpi_epyc_epyc005_2023-06-13_08-16-52.csv "/>
    <s v="e1 10000 100 100000 1 12"/>
    <n v="16.0317729"/>
    <n v="0.49322697109571573"/>
    <n v="15.045318957808568"/>
    <n v="17.018226842191432"/>
    <x v="2"/>
  </r>
  <r>
    <x v="1"/>
    <x v="0"/>
    <n v="100"/>
    <x v="1"/>
    <x v="10"/>
    <n v="1"/>
    <n v="17.139595"/>
    <n v="0.12592200000000001"/>
    <n v="0.35605199999999998"/>
    <n v="3.5604999999999998E-2"/>
    <s v="5"/>
    <s v="scale_mpi_epyc_job_12146.out "/>
    <s v="scale_mpi_epyc_epyc005_2023-06-13_08-16-52.csv "/>
    <s v="e1 10000 100 100000 1 11"/>
    <n v="17.3222205"/>
    <n v="0.19925598916133511"/>
    <n v="16.92370852167733"/>
    <n v="17.72073247832267"/>
    <x v="2"/>
  </r>
  <r>
    <x v="1"/>
    <x v="0"/>
    <n v="100"/>
    <x v="1"/>
    <x v="9"/>
    <n v="1"/>
    <n v="18.795646999999999"/>
    <n v="0.138376"/>
    <n v="0.42700399999999999"/>
    <n v="4.7445000000000001E-2"/>
    <s v="5"/>
    <s v="scale_mpi_epyc_job_12146.out "/>
    <s v="scale_mpi_epyc_epyc005_2023-06-13_08-16-52.csv "/>
    <s v="e1 10000 100 100000 1 10"/>
    <n v="19.367362500000002"/>
    <n v="1.3987286580103699"/>
    <n v="16.569905183979262"/>
    <n v="22.164819816020742"/>
    <x v="2"/>
  </r>
  <r>
    <x v="1"/>
    <x v="0"/>
    <n v="100"/>
    <x v="1"/>
    <x v="8"/>
    <n v="1"/>
    <n v="20.837786000000001"/>
    <n v="0.136656"/>
    <n v="0.31092999999999998"/>
    <n v="3.8865999999999998E-2"/>
    <s v="5"/>
    <s v="scale_mpi_epyc_job_12146.out "/>
    <s v="scale_mpi_epyc_epyc005_2023-06-13_08-16-52.csv "/>
    <s v="e1 10000 100 100000 1 9"/>
    <n v="21.046355900000002"/>
    <n v="0.42661476315995334"/>
    <n v="20.193126373680094"/>
    <n v="21.899585426319909"/>
    <x v="2"/>
  </r>
  <r>
    <x v="1"/>
    <x v="0"/>
    <n v="100"/>
    <x v="1"/>
    <x v="7"/>
    <n v="1"/>
    <n v="23.393284000000001"/>
    <n v="0.13569700000000001"/>
    <n v="0.27094400000000002"/>
    <n v="3.8705999999999997E-2"/>
    <s v="5"/>
    <s v="scale_mpi_epyc_job_12146.out "/>
    <s v="scale_mpi_epyc_epyc005_2023-06-13_08-16-52.csv "/>
    <s v="e1 10000 100 100000 1 8"/>
    <n v="23.857052599999999"/>
    <n v="1.0042384641038213"/>
    <n v="21.848575671792357"/>
    <n v="25.865529528207642"/>
    <x v="2"/>
  </r>
  <r>
    <x v="1"/>
    <x v="0"/>
    <n v="100"/>
    <x v="1"/>
    <x v="6"/>
    <n v="1"/>
    <n v="26.640879000000002"/>
    <n v="0.14709900000000001"/>
    <n v="0.28561700000000001"/>
    <n v="4.7602999999999999E-2"/>
    <s v="5"/>
    <s v="scale_mpi_epyc_job_12146.out "/>
    <s v="scale_mpi_epyc_epyc005_2023-06-13_08-16-52.csv "/>
    <s v="e1 10000 100 100000 1 7"/>
    <n v="26.99956781818182"/>
    <n v="0.58991741324496838"/>
    <n v="25.819732991691883"/>
    <n v="28.179402644671757"/>
    <x v="2"/>
  </r>
  <r>
    <x v="1"/>
    <x v="0"/>
    <n v="100"/>
    <x v="1"/>
    <x v="5"/>
    <n v="1"/>
    <n v="30.929876"/>
    <n v="0.13347300000000001"/>
    <n v="0.22031400000000001"/>
    <n v="4.4062999999999998E-2"/>
    <s v="5"/>
    <s v="scale_mpi_epyc_job_12146.out "/>
    <s v="scale_mpi_epyc_epyc005_2023-06-13_08-16-52.csv "/>
    <s v="e1 10000 100 100000 1 6"/>
    <n v="31.10145390909091"/>
    <n v="0.31760202715984842"/>
    <n v="30.466249854771213"/>
    <n v="31.736657963410607"/>
    <x v="2"/>
  </r>
  <r>
    <x v="1"/>
    <x v="0"/>
    <n v="100"/>
    <x v="1"/>
    <x v="4"/>
    <n v="1"/>
    <n v="37.006889999999999"/>
    <n v="0.13376299999999999"/>
    <n v="0.17118800000000001"/>
    <n v="4.2797000000000002E-2"/>
    <s v="5"/>
    <s v="scale_mpi_epyc_job_12146.out "/>
    <s v="scale_mpi_epyc_epyc005_2023-06-13_08-16-52.csv "/>
    <s v="e1 10000 100 100000 1 5"/>
    <n v="37.228402090909093"/>
    <n v="0.28987238845378277"/>
    <n v="36.648657314001525"/>
    <n v="37.80814686781666"/>
    <x v="2"/>
  </r>
  <r>
    <x v="1"/>
    <x v="0"/>
    <n v="100"/>
    <x v="1"/>
    <x v="3"/>
    <n v="1"/>
    <n v="46.147427999999998"/>
    <n v="0.243258"/>
    <n v="0.38420700000000002"/>
    <n v="0.12806899999999999"/>
    <s v="5"/>
    <s v="scale_mpi_epyc_job_12146.out "/>
    <s v="scale_mpi_epyc_epyc005_2023-06-13_08-16-52.csv "/>
    <s v="e1 10000 100 100000 1 4"/>
    <n v="47.764747636363637"/>
    <n v="3.3791517289707906"/>
    <n v="41.006444178422058"/>
    <n v="54.523051094305217"/>
    <x v="2"/>
  </r>
  <r>
    <x v="1"/>
    <x v="0"/>
    <n v="100"/>
    <x v="1"/>
    <x v="2"/>
    <n v="1"/>
    <n v="61.309134999999998"/>
    <n v="0.220501"/>
    <n v="0.21030799999999999"/>
    <n v="0.105154"/>
    <s v="5"/>
    <s v="scale_mpi_epyc_job_12146.out "/>
    <s v="scale_mpi_epyc_epyc005_2023-06-13_08-16-52.csv "/>
    <s v="e1 10000 100 100000 1 3"/>
    <n v="61.60287390909091"/>
    <n v="0.58566605859746601"/>
    <n v="60.431541791895981"/>
    <n v="62.774206026285839"/>
    <x v="2"/>
  </r>
  <r>
    <x v="1"/>
    <x v="0"/>
    <n v="100"/>
    <x v="1"/>
    <x v="1"/>
    <n v="1"/>
    <n v="92.615799999999993"/>
    <n v="0.24432499999999999"/>
    <n v="0.13339500000000001"/>
    <n v="0.13339500000000001"/>
    <s v="5"/>
    <s v="scale_mpi_epyc_job_12146.out "/>
    <s v="scale_mpi_epyc_epyc005_2023-06-13_08-16-52.csv "/>
    <s v="e1 10000 100 100000 1 2"/>
    <n v="93.358230181818186"/>
    <n v="1.2779314658038963"/>
    <n v="90.802367250210395"/>
    <n v="95.914093113425977"/>
    <x v="2"/>
  </r>
  <r>
    <x v="1"/>
    <x v="0"/>
    <n v="100"/>
    <x v="1"/>
    <x v="0"/>
    <n v="1"/>
    <n v="186.30271500000001"/>
    <n v="0.23106699999999999"/>
    <n v="0"/>
    <n v="0"/>
    <s v="5"/>
    <s v="scale_mpi_epyc_job_12146.out "/>
    <s v="scale_mpi_epyc_epyc005_2023-06-13_08-16-52.csv "/>
    <s v="e1 10000 100 100000 1 1"/>
    <n v="186.70297818181817"/>
    <n v="0.45532179517951776"/>
    <n v="185.79233459145914"/>
    <n v="187.6136217721772"/>
    <x v="2"/>
  </r>
  <r>
    <x v="1"/>
    <x v="0"/>
    <n v="100"/>
    <x v="1"/>
    <x v="63"/>
    <n v="1"/>
    <n v="4.468089"/>
    <n v="0.25659100000000001"/>
    <n v="8.5543040000000001"/>
    <n v="0.13578299999999999"/>
    <s v="5"/>
    <s v="scale_mpi_epyc_job_12146.out "/>
    <s v="scale_mpi_epyc_epyc005_2023-06-13_08-16-52.csv "/>
    <s v="e1 10000 100 100000 1 64"/>
    <n v="4.4790267999999998"/>
    <n v="7.2067393042639372E-2"/>
    <n v="4.3348920139147209"/>
    <n v="4.6231615860852786"/>
    <x v="2"/>
  </r>
  <r>
    <x v="1"/>
    <x v="0"/>
    <n v="100"/>
    <x v="1"/>
    <x v="62"/>
    <n v="1"/>
    <n v="4.3695019999999998"/>
    <n v="0.17856900000000001"/>
    <n v="4.8047139999999997"/>
    <n v="7.7494999999999994E-2"/>
    <s v="5"/>
    <s v="scale_mpi_epyc_job_12146.out "/>
    <s v="scale_mpi_epyc_epyc005_2023-06-13_08-16-52.csv "/>
    <s v="e1 10000 100 100000 1 63"/>
    <n v="4.4648897999999999"/>
    <n v="0.15355349157851772"/>
    <n v="4.157782816842964"/>
    <n v="4.7719967831570358"/>
    <x v="2"/>
  </r>
  <r>
    <x v="1"/>
    <x v="0"/>
    <n v="100"/>
    <x v="1"/>
    <x v="61"/>
    <n v="1"/>
    <n v="4.3547710000000004"/>
    <n v="0.163548"/>
    <n v="3.7712089999999998"/>
    <n v="6.1823000000000003E-2"/>
    <s v="5"/>
    <s v="scale_mpi_epyc_job_12146.out "/>
    <s v="scale_mpi_epyc_epyc005_2023-06-13_08-16-52.csv "/>
    <s v="e1 10000 100 100000 1 62"/>
    <n v="4.4711412999999993"/>
    <n v="0.11030103690000974"/>
    <n v="4.2505392261999795"/>
    <n v="4.6917433738000192"/>
    <x v="2"/>
  </r>
  <r>
    <x v="1"/>
    <x v="0"/>
    <n v="100"/>
    <x v="1"/>
    <x v="60"/>
    <n v="1"/>
    <n v="4.5897790000000001"/>
    <n v="0.17189699999999999"/>
    <n v="3.7760820000000002"/>
    <n v="6.2935000000000005E-2"/>
    <s v="5"/>
    <s v="scale_mpi_epyc_job_12146.out "/>
    <s v="scale_mpi_epyc_epyc005_2023-06-13_08-16-52.csv "/>
    <s v="e1 10000 100 100000 1 61"/>
    <n v="4.5789027999999998"/>
    <n v="0.18365811923125144"/>
    <n v="4.211586561537497"/>
    <n v="4.9462190384625027"/>
    <x v="2"/>
  </r>
  <r>
    <x v="1"/>
    <x v="0"/>
    <n v="100"/>
    <x v="1"/>
    <x v="59"/>
    <n v="1"/>
    <n v="4.4135419999999996"/>
    <n v="0.160858"/>
    <n v="3.5537429999999999"/>
    <n v="6.0233000000000002E-2"/>
    <s v="5"/>
    <s v="scale_mpi_epyc_job_12146.out "/>
    <s v="scale_mpi_epyc_epyc005_2023-06-13_08-16-52.csv "/>
    <s v="e1 10000 100 100000 1 60"/>
    <n v="4.7047027999999997"/>
    <n v="0.42435656339163436"/>
    <n v="3.8559896732167309"/>
    <n v="5.5534159267832681"/>
    <x v="2"/>
  </r>
  <r>
    <x v="1"/>
    <x v="0"/>
    <n v="100"/>
    <x v="1"/>
    <x v="58"/>
    <n v="1"/>
    <n v="4.4802150000000003"/>
    <n v="0.159554"/>
    <n v="3.4671370000000001"/>
    <n v="5.9777999999999998E-2"/>
    <s v="5"/>
    <s v="scale_mpi_epyc_job_12146.out "/>
    <s v="scale_mpi_epyc_epyc005_2023-06-13_08-16-52.csv "/>
    <s v="e1 10000 100 100000 1 59"/>
    <n v="4.7203236000000004"/>
    <n v="0.30003927489487103"/>
    <n v="4.1202450502102579"/>
    <n v="5.3204021497897429"/>
    <x v="2"/>
  </r>
  <r>
    <x v="1"/>
    <x v="0"/>
    <n v="100"/>
    <x v="1"/>
    <x v="57"/>
    <n v="1"/>
    <n v="4.5466749999999996"/>
    <n v="0.16811799999999999"/>
    <n v="3.967368"/>
    <n v="6.9602999999999998E-2"/>
    <s v="5"/>
    <s v="scale_mpi_epyc_job_12146.out "/>
    <s v="scale_mpi_epyc_epyc005_2023-06-13_08-16-52.csv "/>
    <s v="e1 10000 100 100000 1 58"/>
    <n v="4.6564570999999999"/>
    <n v="0.21573456413400277"/>
    <n v="4.224987971731994"/>
    <n v="5.0879262282680058"/>
    <x v="2"/>
  </r>
  <r>
    <x v="1"/>
    <x v="0"/>
    <n v="100"/>
    <x v="1"/>
    <x v="56"/>
    <n v="1"/>
    <n v="5.155894"/>
    <n v="0.21868000000000001"/>
    <n v="4.1344500000000002"/>
    <n v="7.3829000000000006E-2"/>
    <s v="5"/>
    <s v="scale_mpi_epyc_job_12146.out "/>
    <s v="scale_mpi_epyc_epyc005_2023-06-13_08-16-52.csv "/>
    <s v="e1 10000 100 100000 1 57"/>
    <n v="5.2372234000000004"/>
    <n v="0.26030338352476157"/>
    <n v="4.7166166329504771"/>
    <n v="5.7578301670495238"/>
    <x v="2"/>
  </r>
  <r>
    <x v="1"/>
    <x v="0"/>
    <n v="100"/>
    <x v="1"/>
    <x v="55"/>
    <n v="1"/>
    <n v="5.4591599999999998"/>
    <n v="0.19461300000000001"/>
    <n v="3.3338209999999999"/>
    <n v="6.0615000000000002E-2"/>
    <s v="5"/>
    <s v="scale_mpi_epyc_job_12146.out "/>
    <s v="scale_mpi_epyc_epyc005_2023-06-13_08-16-52.csv "/>
    <s v="e1 10000 100 100000 1 56"/>
    <n v="5.1407958999999996"/>
    <n v="0.18117762179003427"/>
    <n v="4.7784406564199315"/>
    <n v="5.5031511435800677"/>
    <x v="2"/>
  </r>
  <r>
    <x v="1"/>
    <x v="0"/>
    <n v="100"/>
    <x v="1"/>
    <x v="54"/>
    <n v="1"/>
    <n v="5.1497380000000001"/>
    <n v="0.16751199999999999"/>
    <n v="2.8523019999999999"/>
    <n v="5.2819999999999999E-2"/>
    <s v="5"/>
    <s v="scale_mpi_epyc_job_12146.out "/>
    <s v="scale_mpi_epyc_epyc005_2023-06-13_08-16-52.csv "/>
    <s v="e1 10000 100 100000 1 55"/>
    <n v="5.3430847000000004"/>
    <n v="0.16160056217354307"/>
    <n v="5.0198835756529139"/>
    <n v="5.6662858243470868"/>
    <x v="2"/>
  </r>
  <r>
    <x v="1"/>
    <x v="0"/>
    <n v="100"/>
    <x v="1"/>
    <x v="53"/>
    <n v="1"/>
    <n v="5.4545630000000003"/>
    <n v="0.17950199999999999"/>
    <n v="2.8234539999999999"/>
    <n v="5.3273000000000001E-2"/>
    <s v="5"/>
    <s v="scale_mpi_epyc_job_12146.out "/>
    <s v="scale_mpi_epyc_epyc005_2023-06-13_08-16-52.csv "/>
    <s v="e1 10000 100 100000 1 54"/>
    <n v="5.240970299999999"/>
    <n v="0.19977194135116991"/>
    <n v="4.8414264172976589"/>
    <n v="5.6405141827023391"/>
    <x v="2"/>
  </r>
  <r>
    <x v="1"/>
    <x v="0"/>
    <n v="100"/>
    <x v="1"/>
    <x v="52"/>
    <n v="1"/>
    <n v="5.2972590000000004"/>
    <n v="0.21796599999999999"/>
    <n v="3.4212250000000002"/>
    <n v="6.5793000000000004E-2"/>
    <s v="5"/>
    <s v="scale_mpi_epyc_job_12146.out "/>
    <s v="scale_mpi_epyc_epyc005_2023-06-13_08-16-52.csv "/>
    <s v="e1 10000 100 100000 1 53"/>
    <n v="5.3742523000000002"/>
    <n v="0.21349810623939527"/>
    <n v="4.9472560875212093"/>
    <n v="5.8012485124787911"/>
    <x v="2"/>
  </r>
  <r>
    <x v="1"/>
    <x v="0"/>
    <n v="100"/>
    <x v="1"/>
    <x v="51"/>
    <n v="1"/>
    <n v="5.1417320000000002"/>
    <n v="0.184948"/>
    <n v="3.1623389999999998"/>
    <n v="6.2007E-2"/>
    <s v="5"/>
    <s v="scale_mpi_epyc_job_12146.out "/>
    <s v="scale_mpi_epyc_epyc005_2023-06-13_08-16-52.csv "/>
    <s v="e1 10000 100 100000 1 52"/>
    <n v="5.6543715999999993"/>
    <n v="0.72876798328717041"/>
    <n v="4.1968356334256587"/>
    <n v="7.1119075665743399"/>
    <x v="2"/>
  </r>
  <r>
    <x v="1"/>
    <x v="0"/>
    <n v="100"/>
    <x v="1"/>
    <x v="50"/>
    <n v="1"/>
    <n v="5.6187389999999997"/>
    <n v="0.15812999999999999"/>
    <n v="2.4194650000000002"/>
    <n v="4.8389000000000001E-2"/>
    <s v="5"/>
    <s v="scale_mpi_epyc_job_12146.out "/>
    <s v="scale_mpi_epyc_epyc005_2023-06-13_08-16-52.csv "/>
    <s v="e1 10000 100 100000 1 51"/>
    <n v="5.5158591999999995"/>
    <n v="0.17527769040859445"/>
    <n v="5.1653038191828102"/>
    <n v="5.8664145808171888"/>
    <x v="2"/>
  </r>
  <r>
    <x v="1"/>
    <x v="0"/>
    <n v="100"/>
    <x v="1"/>
    <x v="49"/>
    <n v="1"/>
    <n v="5.5851050000000004"/>
    <n v="0.19031400000000001"/>
    <n v="2.8609420000000001"/>
    <n v="5.8387000000000001E-2"/>
    <s v="5"/>
    <s v="scale_mpi_epyc_job_12146.out "/>
    <s v="scale_mpi_epyc_epyc005_2023-06-13_08-16-52.csv "/>
    <s v="e1 10000 100 100000 1 50"/>
    <n v="5.4394491"/>
    <n v="0.26203196978743615"/>
    <n v="4.915385160425128"/>
    <n v="5.9635130395748721"/>
    <x v="2"/>
  </r>
  <r>
    <x v="1"/>
    <x v="0"/>
    <n v="100"/>
    <x v="1"/>
    <x v="48"/>
    <n v="1"/>
    <n v="5.6383939999999999"/>
    <n v="0.16927400000000001"/>
    <n v="2.4119989999999998"/>
    <n v="5.0250000000000003E-2"/>
    <s v="5"/>
    <s v="scale_mpi_epyc_job_12146.out "/>
    <s v="scale_mpi_epyc_epyc005_2023-06-13_08-16-52.csv "/>
    <s v="e1 10000 100 100000 1 49"/>
    <n v="5.7318926000000001"/>
    <n v="0.60216012640296923"/>
    <n v="4.5275723471940612"/>
    <n v="6.936212852805939"/>
    <x v="2"/>
  </r>
  <r>
    <x v="1"/>
    <x v="0"/>
    <n v="100"/>
    <x v="1"/>
    <x v="47"/>
    <n v="1"/>
    <n v="5.4217659999999999"/>
    <n v="0.172373"/>
    <n v="3.278321"/>
    <n v="6.9751999999999995E-2"/>
    <s v="5"/>
    <s v="scale_mpi_epyc_job_12146.out "/>
    <s v="scale_mpi_epyc_epyc005_2023-06-13_08-16-52.csv "/>
    <s v="e1 10000 100 100000 1 48"/>
    <n v="5.6301132999999997"/>
    <n v="0.18975253810007162"/>
    <n v="5.2506082237998566"/>
    <n v="6.0096183762001427"/>
    <x v="2"/>
  </r>
  <r>
    <x v="1"/>
    <x v="0"/>
    <n v="100"/>
    <x v="1"/>
    <x v="46"/>
    <n v="1"/>
    <n v="5.5144580000000003"/>
    <n v="0.19101599999999999"/>
    <n v="3.4846430000000002"/>
    <n v="7.5753000000000001E-2"/>
    <s v="5"/>
    <s v="scale_mpi_epyc_job_12146.out "/>
    <s v="scale_mpi_epyc_epyc005_2023-06-13_08-16-52.csv "/>
    <s v="e1 10000 100 100000 1 47"/>
    <n v="5.5868596999999998"/>
    <n v="0.3397299843004894"/>
    <n v="4.9073997313990212"/>
    <n v="6.2663196686009783"/>
    <x v="2"/>
  </r>
  <r>
    <x v="1"/>
    <x v="0"/>
    <n v="100"/>
    <x v="1"/>
    <x v="45"/>
    <n v="1"/>
    <n v="5.7943910000000001"/>
    <n v="0.165266"/>
    <n v="2.2966289999999998"/>
    <n v="5.1035999999999998E-2"/>
    <s v="5"/>
    <s v="scale_mpi_epyc_job_12146.out "/>
    <s v="scale_mpi_epyc_epyc005_2023-06-13_08-16-52.csv "/>
    <s v="e1 10000 100 100000 1 46"/>
    <n v="5.7503392000000009"/>
    <n v="0.16546390279259388"/>
    <n v="5.419411394414813"/>
    <n v="6.0812670055851887"/>
    <x v="2"/>
  </r>
  <r>
    <x v="1"/>
    <x v="0"/>
    <n v="100"/>
    <x v="1"/>
    <x v="44"/>
    <n v="1"/>
    <n v="5.4169409999999996"/>
    <n v="0.20555899999999999"/>
    <n v="3.0730460000000002"/>
    <n v="6.9842000000000001E-2"/>
    <s v="5"/>
    <s v="scale_mpi_epyc_job_12146.out "/>
    <s v="scale_mpi_epyc_epyc005_2023-06-13_08-16-52.csv "/>
    <s v="e1 10000 100 100000 1 45"/>
    <n v="5.7430013999999998"/>
    <n v="0.13113899097536516"/>
    <n v="5.4807234180492692"/>
    <n v="6.0052793819507304"/>
    <x v="0"/>
  </r>
  <r>
    <x v="1"/>
    <x v="0"/>
    <n v="100"/>
    <x v="1"/>
    <x v="43"/>
    <n v="1"/>
    <n v="5.8761070000000002"/>
    <n v="0.15970799999999999"/>
    <n v="2.1698849999999998"/>
    <n v="5.0462E-2"/>
    <s v="5"/>
    <s v="scale_mpi_epyc_job_12146.out "/>
    <s v="scale_mpi_epyc_epyc005_2023-06-13_08-16-52.csv "/>
    <s v="e1 10000 100 100000 1 44"/>
    <n v="5.7893547999999999"/>
    <n v="0.23966683812192413"/>
    <n v="5.3100211237561519"/>
    <n v="6.268688476243848"/>
    <x v="2"/>
  </r>
  <r>
    <x v="1"/>
    <x v="0"/>
    <n v="100"/>
    <x v="1"/>
    <x v="42"/>
    <n v="1"/>
    <n v="5.719703"/>
    <n v="0.140407"/>
    <n v="1.9776400000000001"/>
    <n v="4.7086999999999997E-2"/>
    <s v="5"/>
    <s v="scale_mpi_epyc_job_12146.out "/>
    <s v="scale_mpi_epyc_epyc005_2023-06-13_08-16-52.csv "/>
    <s v="e1 10000 100 100000 1 43"/>
    <n v="6.0439132000000004"/>
    <n v="0.69134220463498586"/>
    <n v="4.6612287907300285"/>
    <n v="7.4265976092699724"/>
    <x v="2"/>
  </r>
  <r>
    <x v="1"/>
    <x v="0"/>
    <n v="100"/>
    <x v="1"/>
    <x v="41"/>
    <n v="1"/>
    <n v="6.0009300000000003"/>
    <n v="0.15543899999999999"/>
    <n v="2.08765"/>
    <n v="5.0917999999999998E-2"/>
    <s v="5"/>
    <s v="scale_mpi_epyc_job_12146.out "/>
    <s v="scale_mpi_epyc_epyc005_2023-06-13_08-16-52.csv "/>
    <s v="e1 10000 100 100000 1 42"/>
    <n v="7.7228222000000004"/>
    <n v="5.4706641931121647"/>
    <n v="-3.2185061862243289"/>
    <n v="18.664150586224331"/>
    <x v="2"/>
  </r>
  <r>
    <x v="1"/>
    <x v="0"/>
    <n v="100"/>
    <x v="1"/>
    <x v="40"/>
    <n v="1"/>
    <n v="5.7765529999999998"/>
    <n v="0.13311999999999999"/>
    <n v="1.6561729999999999"/>
    <n v="4.1404000000000003E-2"/>
    <s v="5"/>
    <s v="scale_mpi_epyc_job_12146.out "/>
    <s v="scale_mpi_epyc_epyc005_2023-06-13_08-16-52.csv "/>
    <s v="e1 10000 100 100000 1 41"/>
    <n v="6.1193129000000006"/>
    <n v="0.49191286895412267"/>
    <n v="5.1354871620917555"/>
    <n v="7.1031386379082457"/>
    <x v="2"/>
  </r>
  <r>
    <x v="1"/>
    <x v="0"/>
    <n v="100"/>
    <x v="1"/>
    <x v="39"/>
    <n v="1"/>
    <n v="5.9661460000000002"/>
    <n v="0.14648"/>
    <n v="1.5291779999999999"/>
    <n v="3.9210000000000002E-2"/>
    <s v="5"/>
    <s v="scale_mpi_epyc_job_12146.out "/>
    <s v="scale_mpi_epyc_epyc005_2023-06-13_08-16-52.csv "/>
    <s v="e1 10000 100 100000 1 40"/>
    <n v="6.0271618"/>
    <n v="8.7756818016340138E-2"/>
    <n v="5.8516481639673197"/>
    <n v="6.2026754360326803"/>
    <x v="2"/>
  </r>
  <r>
    <x v="1"/>
    <x v="0"/>
    <n v="100"/>
    <x v="1"/>
    <x v="38"/>
    <n v="1"/>
    <n v="6.0958839999999999"/>
    <n v="0.17516699999999999"/>
    <n v="2.2272180000000001"/>
    <n v="5.8611000000000003E-2"/>
    <s v="5"/>
    <s v="scale_mpi_epyc_job_12146.out "/>
    <s v="scale_mpi_epyc_epyc005_2023-06-13_08-16-52.csv "/>
    <s v="e1 10000 100 100000 1 39"/>
    <n v="6.2660485999999995"/>
    <n v="0.29647756038297718"/>
    <n v="5.6730934792340451"/>
    <n v="6.859003720765954"/>
    <x v="2"/>
  </r>
  <r>
    <x v="1"/>
    <x v="0"/>
    <n v="100"/>
    <x v="1"/>
    <x v="37"/>
    <n v="1"/>
    <n v="6.2146730000000003"/>
    <n v="0.164826"/>
    <n v="1.8220209999999999"/>
    <n v="4.9244000000000003E-2"/>
    <s v="5"/>
    <s v="scale_mpi_epyc_job_12146.out "/>
    <s v="scale_mpi_epyc_epyc005_2023-06-13_08-16-52.csv "/>
    <s v="e1 10000 100 100000 1 38"/>
    <n v="6.3473785555555544"/>
    <n v="0.2107003124984107"/>
    <n v="5.9259779305587328"/>
    <n v="6.768779180552376"/>
    <x v="2"/>
  </r>
  <r>
    <x v="1"/>
    <x v="0"/>
    <n v="100"/>
    <x v="1"/>
    <x v="36"/>
    <n v="1"/>
    <n v="6.3088829999999998"/>
    <n v="0.163906"/>
    <n v="2.113556"/>
    <n v="5.8709999999999998E-2"/>
    <s v="5"/>
    <s v="scale_mpi_epyc_job_12146.out "/>
    <s v="scale_mpi_epyc_epyc005_2023-06-13_08-16-52.csv "/>
    <s v="e1 10000 100 100000 1 37"/>
    <n v="6.3718076666666654"/>
    <n v="0.12503887851830384"/>
    <n v="6.1217299096300577"/>
    <n v="6.6218854237032732"/>
    <x v="2"/>
  </r>
  <r>
    <x v="1"/>
    <x v="0"/>
    <n v="100"/>
    <x v="1"/>
    <x v="35"/>
    <n v="1"/>
    <n v="6.4265939999999997"/>
    <n v="0.153637"/>
    <n v="2.0166369999999998"/>
    <n v="5.7618000000000003E-2"/>
    <s v="5"/>
    <s v="scale_mpi_epyc_job_12146.out "/>
    <s v="scale_mpi_epyc_epyc005_2023-06-13_08-16-52.csv "/>
    <s v="e1 10000 100 100000 1 36"/>
    <n v="6.5453429999999999"/>
    <n v="0.14204204036692983"/>
    <n v="6.2612589192661403"/>
    <n v="6.8294270807338595"/>
    <x v="2"/>
  </r>
  <r>
    <x v="1"/>
    <x v="0"/>
    <n v="100"/>
    <x v="1"/>
    <x v="34"/>
    <n v="1"/>
    <n v="6.6526680000000002"/>
    <n v="0.157606"/>
    <n v="1.8258110000000001"/>
    <n v="5.3699999999999998E-2"/>
    <s v="5"/>
    <s v="scale_mpi_epyc_job_12146.out "/>
    <s v="scale_mpi_epyc_epyc005_2023-06-13_08-16-52.csv "/>
    <s v="e1 10000 100 100000 1 35"/>
    <n v="7.0453129999999984"/>
    <n v="1.1073830643128082"/>
    <n v="4.8305468713743824"/>
    <n v="9.2600791286256143"/>
    <x v="2"/>
  </r>
  <r>
    <x v="1"/>
    <x v="0"/>
    <n v="100"/>
    <x v="1"/>
    <x v="33"/>
    <n v="1"/>
    <n v="6.556413"/>
    <n v="0.150896"/>
    <n v="1.807447"/>
    <n v="5.4771E-2"/>
    <s v="5"/>
    <s v="scale_mpi_epyc_job_12146.out "/>
    <s v="scale_mpi_epyc_epyc005_2023-06-13_08-16-52.csv "/>
    <s v="e1 10000 100 100000 1 34"/>
    <n v="7.7414967777777788"/>
    <n v="3.0485495572849342"/>
    <n v="1.6443976632079105"/>
    <n v="13.838595892347648"/>
    <x v="2"/>
  </r>
  <r>
    <x v="1"/>
    <x v="0"/>
    <n v="100"/>
    <x v="1"/>
    <x v="32"/>
    <n v="1"/>
    <n v="6.8205450000000001"/>
    <n v="0.14138300000000001"/>
    <n v="1.355054"/>
    <n v="4.2345000000000001E-2"/>
    <s v="5"/>
    <s v="scale_mpi_epyc_job_12146.out "/>
    <s v="scale_mpi_epyc_epyc005_2023-06-13_08-16-52.csv "/>
    <s v="e1 10000 100 100000 1 33"/>
    <n v="6.9106411111111106"/>
    <n v="0.16269524228477839"/>
    <n v="6.585250626541554"/>
    <n v="7.2360315956806671"/>
    <x v="2"/>
  </r>
  <r>
    <x v="1"/>
    <x v="0"/>
    <n v="100"/>
    <x v="1"/>
    <x v="31"/>
    <n v="1"/>
    <n v="6.9885320000000002"/>
    <n v="0.153284"/>
    <n v="1.6807080000000001"/>
    <n v="5.4216E-2"/>
    <s v="5"/>
    <s v="scale_mpi_epyc_job_12146.out "/>
    <s v="scale_mpi_epyc_epyc005_2023-06-13_08-16-52.csv "/>
    <s v="e1 10000 100 100000 1 32"/>
    <n v="7.1015181111111119"/>
    <n v="0.19053795345834407"/>
    <n v="6.7204422041944234"/>
    <n v="7.4825940180278003"/>
    <x v="2"/>
  </r>
  <r>
    <x v="1"/>
    <x v="0"/>
    <n v="100"/>
    <x v="1"/>
    <x v="30"/>
    <n v="1"/>
    <n v="7.2530039999999998"/>
    <n v="0.14918699999999999"/>
    <n v="1.619043"/>
    <n v="5.3968000000000002E-2"/>
    <s v="5"/>
    <s v="scale_mpi_epyc_job_12146.out "/>
    <s v="scale_mpi_epyc_epyc005_2023-06-13_08-16-52.csv "/>
    <s v="e1 10000 100 100000 1 31"/>
    <n v="7.2265201111111104"/>
    <n v="0.16143676633452952"/>
    <n v="6.9036465784420518"/>
    <n v="7.549393643780169"/>
    <x v="2"/>
  </r>
  <r>
    <x v="1"/>
    <x v="0"/>
    <n v="100"/>
    <x v="1"/>
    <x v="29"/>
    <n v="1"/>
    <n v="7.1498379999999999"/>
    <n v="0.14127300000000001"/>
    <n v="1.250329"/>
    <n v="4.3115000000000001E-2"/>
    <s v="5"/>
    <s v="scale_mpi_epyc_job_12146.out "/>
    <s v="scale_mpi_epyc_epyc005_2023-06-13_08-16-52.csv "/>
    <s v="e1 10000 100 100000 1 30"/>
    <n v="7.2940763333333329"/>
    <n v="0.20530185275724544"/>
    <n v="6.8834726278188416"/>
    <n v="7.7046800388478243"/>
    <x v="2"/>
  </r>
  <r>
    <x v="1"/>
    <x v="0"/>
    <n v="100"/>
    <x v="1"/>
    <x v="28"/>
    <n v="1"/>
    <n v="7.4993550000000004"/>
    <n v="0.14339299999999999"/>
    <n v="1.2057910000000001"/>
    <n v="4.3063999999999998E-2"/>
    <s v="5"/>
    <s v="scale_mpi_epyc_job_12146.out "/>
    <s v="scale_mpi_epyc_epyc005_2023-06-13_08-16-52.csv "/>
    <s v="e1 10000 100 100000 1 29"/>
    <n v="8.5854953333333341"/>
    <n v="3.2284394313952327"/>
    <n v="2.1286164705428687"/>
    <n v="15.042374196123799"/>
    <x v="2"/>
  </r>
  <r>
    <x v="1"/>
    <x v="0"/>
    <n v="100"/>
    <x v="1"/>
    <x v="27"/>
    <n v="1"/>
    <n v="7.7594919999999998"/>
    <n v="0.14763000000000001"/>
    <n v="1.2635529999999999"/>
    <n v="4.6797999999999999E-2"/>
    <s v="5"/>
    <s v="scale_mpi_epyc_job_12146.out "/>
    <s v="scale_mpi_epyc_epyc005_2023-06-13_08-16-52.csv "/>
    <s v="e1 10000 100 100000 1 28"/>
    <n v="7.6902833333333342"/>
    <n v="0.11412169626709792"/>
    <n v="7.462039940799138"/>
    <n v="7.9185267258675305"/>
    <x v="2"/>
  </r>
  <r>
    <x v="1"/>
    <x v="0"/>
    <n v="100"/>
    <x v="1"/>
    <x v="26"/>
    <n v="1"/>
    <n v="7.9860199999999999"/>
    <n v="0.14291499999999999"/>
    <n v="1.006345"/>
    <n v="3.8705999999999997E-2"/>
    <s v="5"/>
    <s v="scale_mpi_epyc_job_12146.out "/>
    <s v="scale_mpi_epyc_epyc005_2023-06-13_08-16-52.csv "/>
    <s v="e1 10000 100 100000 1 27"/>
    <n v="8.0086700000000022"/>
    <n v="0.14580840391409636"/>
    <n v="7.7170531921718091"/>
    <n v="8.3002868078281953"/>
    <x v="2"/>
  </r>
  <r>
    <x v="1"/>
    <x v="0"/>
    <n v="100"/>
    <x v="1"/>
    <x v="25"/>
    <n v="1"/>
    <n v="8.2347979999999996"/>
    <n v="0.132383"/>
    <n v="0.98319000000000001"/>
    <n v="3.9328000000000002E-2"/>
    <s v="5"/>
    <s v="scale_mpi_epyc_job_12146.out "/>
    <s v="scale_mpi_epyc_epyc005_2023-06-13_08-16-52.csv "/>
    <s v="e1 10000 100 100000 1 26"/>
    <n v="8.3256656666666657"/>
    <n v="0.32159809416932755"/>
    <n v="7.6824694783280103"/>
    <n v="8.9688618550053203"/>
    <x v="2"/>
  </r>
  <r>
    <x v="1"/>
    <x v="0"/>
    <n v="100"/>
    <x v="1"/>
    <x v="24"/>
    <n v="1"/>
    <n v="8.7318990000000003"/>
    <n v="0.17305899999999999"/>
    <n v="1.1022430000000001"/>
    <n v="4.5927000000000003E-2"/>
    <s v="5"/>
    <s v="scale_mpi_epyc_job_12146.out "/>
    <s v="scale_mpi_epyc_epyc005_2023-06-13_08-16-52.csv "/>
    <s v="e1 10000 100 100000 1 25"/>
    <n v="8.4959174444444443"/>
    <n v="0.19575456798989616"/>
    <n v="8.1044083084646523"/>
    <n v="8.8874265804242363"/>
    <x v="2"/>
  </r>
  <r>
    <x v="1"/>
    <x v="0"/>
    <n v="100"/>
    <x v="1"/>
    <x v="23"/>
    <n v="1"/>
    <n v="8.7258669999999992"/>
    <n v="0.13636999999999999"/>
    <n v="0.95214399999999999"/>
    <n v="4.1397999999999997E-2"/>
    <s v="5"/>
    <s v="scale_mpi_epyc_job_12146.out "/>
    <s v="scale_mpi_epyc_epyc005_2023-06-13_08-16-52.csv "/>
    <s v="e1 10000 100 100000 1 24"/>
    <n v="8.9354818888888889"/>
    <n v="0.54736769623218984"/>
    <n v="7.8407464964245097"/>
    <n v="10.030217281353268"/>
    <x v="2"/>
  </r>
  <r>
    <x v="1"/>
    <x v="0"/>
    <n v="100"/>
    <x v="1"/>
    <x v="22"/>
    <n v="1"/>
    <n v="9.0626040000000003"/>
    <n v="0.138846"/>
    <n v="0.87292499999999995"/>
    <n v="3.9677999999999998E-2"/>
    <s v="5"/>
    <s v="scale_mpi_epyc_job_12146.out "/>
    <s v="scale_mpi_epyc_epyc005_2023-06-13_08-16-52.csv "/>
    <s v="e1 10000 100 100000 1 23"/>
    <n v="9.1605132222222228"/>
    <n v="0.30755567457431171"/>
    <n v="8.5454018730735992"/>
    <n v="9.7756245713708463"/>
    <x v="2"/>
  </r>
  <r>
    <x v="1"/>
    <x v="0"/>
    <n v="100"/>
    <x v="1"/>
    <x v="21"/>
    <n v="1"/>
    <n v="9.4573400000000003"/>
    <n v="0.135936"/>
    <n v="0.78453799999999996"/>
    <n v="3.7359000000000003E-2"/>
    <s v="5"/>
    <s v="scale_mpi_epyc_job_12146.out "/>
    <s v="scale_mpi_epyc_epyc005_2023-06-13_08-16-52.csv "/>
    <s v="e1 10000 100 100000 1 22"/>
    <n v="9.3728244444444435"/>
    <n v="0.15586539373956221"/>
    <n v="9.0610936569653191"/>
    <n v="9.6845552319235679"/>
    <x v="2"/>
  </r>
  <r>
    <x v="1"/>
    <x v="0"/>
    <n v="100"/>
    <x v="1"/>
    <x v="20"/>
    <n v="1"/>
    <n v="9.8064319999999991"/>
    <n v="0.15296999999999999"/>
    <n v="1.0212760000000001"/>
    <n v="5.1063999999999998E-2"/>
    <s v="5"/>
    <s v="scale_mpi_epyc_job_12146.out "/>
    <s v="scale_mpi_epyc_epyc005_2023-06-13_08-16-52.csv "/>
    <s v="e1 10000 100 100000 1 21"/>
    <n v="10.752239777777779"/>
    <n v="2.962358015434468"/>
    <n v="4.8275237469088434"/>
    <n v="16.676955808646717"/>
    <x v="2"/>
  </r>
  <r>
    <x v="1"/>
    <x v="0"/>
    <n v="100"/>
    <x v="1"/>
    <x v="19"/>
    <n v="1"/>
    <n v="10.032526000000001"/>
    <n v="0.14505399999999999"/>
    <n v="0.908968"/>
    <n v="4.7840000000000001E-2"/>
    <s v="5"/>
    <s v="scale_mpi_epyc_job_12146.out "/>
    <s v="scale_mpi_epyc_epyc005_2023-06-13_08-16-52.csv "/>
    <s v="e1 10000 100 100000 1 20"/>
    <n v="10.817027444444442"/>
    <n v="2.0326970579339143"/>
    <n v="6.751633328576613"/>
    <n v="14.88242156031227"/>
    <x v="2"/>
  </r>
  <r>
    <x v="1"/>
    <x v="0"/>
    <n v="100"/>
    <x v="1"/>
    <x v="18"/>
    <n v="1"/>
    <n v="10.698636"/>
    <n v="0.155196"/>
    <n v="0.99969399999999997"/>
    <n v="5.5538999999999998E-2"/>
    <s v="5"/>
    <s v="scale_mpi_epyc_job_12146.out "/>
    <s v="scale_mpi_epyc_epyc005_2023-06-13_08-16-52.csv "/>
    <s v="e1 10000 100 100000 1 19"/>
    <n v="11.082065999999999"/>
    <n v="1.2805894741982884"/>
    <n v="8.5208870516034221"/>
    <n v="13.643244948396577"/>
    <x v="2"/>
  </r>
  <r>
    <x v="1"/>
    <x v="0"/>
    <n v="100"/>
    <x v="1"/>
    <x v="17"/>
    <n v="1"/>
    <n v="11.210846999999999"/>
    <n v="0.15879799999999999"/>
    <n v="1.073977"/>
    <n v="6.3174999999999995E-2"/>
    <s v="5"/>
    <s v="scale_mpi_epyc_job_12146.out "/>
    <s v="scale_mpi_epyc_epyc005_2023-06-13_08-16-52.csv "/>
    <s v="e1 10000 100 100000 1 18"/>
    <n v="11.1533949"/>
    <n v="0.1108857938126307"/>
    <n v="10.931623312374739"/>
    <n v="11.375166487625261"/>
    <x v="2"/>
  </r>
  <r>
    <x v="1"/>
    <x v="0"/>
    <n v="100"/>
    <x v="1"/>
    <x v="16"/>
    <n v="1"/>
    <n v="11.753368"/>
    <n v="0.14443500000000001"/>
    <n v="0.67156700000000003"/>
    <n v="4.1973000000000003E-2"/>
    <s v="5"/>
    <s v="scale_mpi_epyc_job_12146.out "/>
    <s v="scale_mpi_epyc_epyc005_2023-06-13_08-16-52.csv "/>
    <s v="e1 10000 100 100000 1 17"/>
    <n v="11.7457557"/>
    <n v="0.15584168416068192"/>
    <n v="11.434072331678637"/>
    <n v="12.057439068321363"/>
    <x v="2"/>
  </r>
  <r>
    <x v="1"/>
    <x v="0"/>
    <n v="100"/>
    <x v="1"/>
    <x v="15"/>
    <n v="1"/>
    <n v="12.391875000000001"/>
    <n v="0.14138000000000001"/>
    <n v="0.78447500000000003"/>
    <n v="5.2297999999999997E-2"/>
    <s v="5"/>
    <s v="scale_mpi_epyc_job_12146.out "/>
    <s v="scale_mpi_epyc_epyc005_2023-06-13_08-16-52.csv "/>
    <s v="e1 10000 100 100000 1 16"/>
    <n v="12.3827286"/>
    <n v="0.17102678362132523"/>
    <n v="12.040675032757349"/>
    <n v="12.724782167242651"/>
    <x v="2"/>
  </r>
  <r>
    <x v="1"/>
    <x v="0"/>
    <n v="100"/>
    <x v="1"/>
    <x v="14"/>
    <n v="1"/>
    <n v="12.899545"/>
    <n v="0.13661400000000001"/>
    <n v="0.58362700000000001"/>
    <n v="4.1688000000000003E-2"/>
    <s v="5"/>
    <s v="scale_mpi_epyc_job_12146.out "/>
    <s v="scale_mpi_epyc_epyc005_2023-06-13_08-16-52.csv "/>
    <s v="e1 10000 100 100000 1 15"/>
    <n v="13.084569800000001"/>
    <n v="0.42163983678132028"/>
    <n v="12.241290126437359"/>
    <n v="13.927849473562642"/>
    <x v="2"/>
  </r>
  <r>
    <x v="1"/>
    <x v="0"/>
    <n v="100"/>
    <x v="1"/>
    <x v="13"/>
    <n v="1"/>
    <n v="13.711513"/>
    <n v="0.13973099999999999"/>
    <n v="0.53617300000000001"/>
    <n v="4.1244000000000003E-2"/>
    <s v="5"/>
    <s v="scale_mpi_epyc_job_12146.out "/>
    <s v="scale_mpi_epyc_epyc005_2023-06-13_08-16-52.csv "/>
    <s v="e1 10000 100 100000 1 14"/>
    <n v="13.811161200000001"/>
    <n v="0.14816777037706197"/>
    <n v="13.514825659245878"/>
    <n v="14.107496740754124"/>
    <x v="2"/>
  </r>
  <r>
    <x v="1"/>
    <x v="0"/>
    <n v="100"/>
    <x v="1"/>
    <x v="12"/>
    <n v="1"/>
    <n v="14.668691000000001"/>
    <n v="0.13996600000000001"/>
    <n v="0.50089399999999995"/>
    <n v="4.1741E-2"/>
    <s v="5"/>
    <s v="scale_mpi_epyc_job_12146.out "/>
    <s v="scale_mpi_epyc_epyc005_2023-06-13_08-16-52.csv "/>
    <s v="e1 10000 100 100000 1 13"/>
    <n v="17.419607899999995"/>
    <n v="7.9460726350215278"/>
    <n v="1.5274626299569398"/>
    <n v="33.311753170043048"/>
    <x v="2"/>
  </r>
  <r>
    <x v="1"/>
    <x v="0"/>
    <n v="100"/>
    <x v="1"/>
    <x v="11"/>
    <n v="1"/>
    <n v="15.783982"/>
    <n v="0.12811500000000001"/>
    <n v="0.43743500000000002"/>
    <n v="3.9766999999999997E-2"/>
    <s v="5"/>
    <s v="scale_mpi_epyc_job_12146.out "/>
    <s v="scale_mpi_epyc_epyc005_2023-06-13_08-16-52.csv "/>
    <s v="e1 10000 100 100000 1 12"/>
    <n v="16.0317729"/>
    <n v="0.49322697109571573"/>
    <n v="15.045318957808568"/>
    <n v="17.018226842191432"/>
    <x v="2"/>
  </r>
  <r>
    <x v="1"/>
    <x v="0"/>
    <n v="100"/>
    <x v="1"/>
    <x v="10"/>
    <n v="1"/>
    <n v="17.177772000000001"/>
    <n v="0.13831199999999999"/>
    <n v="0.35520400000000002"/>
    <n v="3.5520000000000003E-2"/>
    <s v="5"/>
    <s v="scale_mpi_epyc_job_12146.out "/>
    <s v="scale_mpi_epyc_epyc005_2023-06-13_08-16-52.csv "/>
    <s v="e1 10000 100 100000 1 11"/>
    <n v="17.3222205"/>
    <n v="0.19925598916133511"/>
    <n v="16.92370852167733"/>
    <n v="17.72073247832267"/>
    <x v="2"/>
  </r>
  <r>
    <x v="1"/>
    <x v="0"/>
    <n v="100"/>
    <x v="1"/>
    <x v="9"/>
    <n v="1"/>
    <n v="18.783415000000002"/>
    <n v="0.13122500000000001"/>
    <n v="0.32584299999999999"/>
    <n v="3.6205000000000001E-2"/>
    <s v="5"/>
    <s v="scale_mpi_epyc_job_12146.out "/>
    <s v="scale_mpi_epyc_epyc005_2023-06-13_08-16-52.csv "/>
    <s v="e1 10000 100 100000 1 10"/>
    <n v="19.367362500000002"/>
    <n v="1.3987286580103699"/>
    <n v="16.569905183979262"/>
    <n v="22.164819816020742"/>
    <x v="2"/>
  </r>
  <r>
    <x v="1"/>
    <x v="0"/>
    <n v="100"/>
    <x v="1"/>
    <x v="8"/>
    <n v="1"/>
    <n v="20.806948999999999"/>
    <n v="0.12553400000000001"/>
    <n v="0.25527499999999997"/>
    <n v="3.1909E-2"/>
    <s v="5"/>
    <s v="scale_mpi_epyc_job_12146.out "/>
    <s v="scale_mpi_epyc_epyc005_2023-06-13_08-16-52.csv "/>
    <s v="e1 10000 100 100000 1 9"/>
    <n v="21.046355900000002"/>
    <n v="0.42661476315995334"/>
    <n v="20.193126373680094"/>
    <n v="21.899585426319909"/>
    <x v="2"/>
  </r>
  <r>
    <x v="1"/>
    <x v="0"/>
    <n v="100"/>
    <x v="1"/>
    <x v="7"/>
    <n v="1"/>
    <n v="23.459112000000001"/>
    <n v="0.130272"/>
    <n v="0.25916899999999998"/>
    <n v="3.7024000000000001E-2"/>
    <s v="5"/>
    <s v="scale_mpi_epyc_job_12146.out "/>
    <s v="scale_mpi_epyc_epyc005_2023-06-13_08-16-52.csv "/>
    <s v="e1 10000 100 100000 1 8"/>
    <n v="23.857052599999999"/>
    <n v="1.0042384641038213"/>
    <n v="21.848575671792357"/>
    <n v="25.865529528207642"/>
    <x v="2"/>
  </r>
  <r>
    <x v="1"/>
    <x v="0"/>
    <n v="100"/>
    <x v="1"/>
    <x v="6"/>
    <n v="1"/>
    <n v="26.582689999999999"/>
    <n v="0.119007"/>
    <n v="0.19881499999999999"/>
    <n v="3.3135999999999999E-2"/>
    <s v="5"/>
    <s v="scale_mpi_epyc_job_12146.out "/>
    <s v="scale_mpi_epyc_epyc005_2023-06-13_08-16-52.csv "/>
    <s v="e1 10000 100 100000 1 7"/>
    <n v="26.99956781818182"/>
    <n v="0.58991741324496838"/>
    <n v="25.819732991691883"/>
    <n v="28.179402644671757"/>
    <x v="2"/>
  </r>
  <r>
    <x v="1"/>
    <x v="0"/>
    <n v="100"/>
    <x v="1"/>
    <x v="5"/>
    <n v="1"/>
    <n v="30.932507999999999"/>
    <n v="0.136633"/>
    <n v="0.23444599999999999"/>
    <n v="4.6889E-2"/>
    <s v="5"/>
    <s v="scale_mpi_epyc_job_12146.out "/>
    <s v="scale_mpi_epyc_epyc005_2023-06-13_08-16-52.csv "/>
    <s v="e1 10000 100 100000 1 6"/>
    <n v="31.10145390909091"/>
    <n v="0.31760202715984842"/>
    <n v="30.466249854771213"/>
    <n v="31.736657963410607"/>
    <x v="2"/>
  </r>
  <r>
    <x v="1"/>
    <x v="0"/>
    <n v="100"/>
    <x v="1"/>
    <x v="4"/>
    <n v="1"/>
    <n v="37.070684999999997"/>
    <n v="0.20730799999999999"/>
    <n v="0.41349999999999998"/>
    <n v="0.10337499999999999"/>
    <s v="5"/>
    <s v="scale_mpi_epyc_job_12146.out "/>
    <s v="scale_mpi_epyc_epyc005_2023-06-13_08-16-52.csv "/>
    <s v="e1 10000 100 100000 1 5"/>
    <n v="37.228402090909093"/>
    <n v="0.28987238845378277"/>
    <n v="36.648657314001525"/>
    <n v="37.80814686781666"/>
    <x v="2"/>
  </r>
  <r>
    <x v="1"/>
    <x v="0"/>
    <n v="100"/>
    <x v="1"/>
    <x v="3"/>
    <n v="1"/>
    <n v="46.180787000000002"/>
    <n v="0.245586"/>
    <n v="0.42426399999999997"/>
    <n v="0.14142099999999999"/>
    <s v="5"/>
    <s v="scale_mpi_epyc_job_12146.out "/>
    <s v="scale_mpi_epyc_epyc005_2023-06-13_08-16-52.csv "/>
    <s v="e1 10000 100 100000 1 4"/>
    <n v="47.764747636363637"/>
    <n v="3.3791517289707906"/>
    <n v="41.006444178422058"/>
    <n v="54.523051094305217"/>
    <x v="2"/>
  </r>
  <r>
    <x v="1"/>
    <x v="0"/>
    <n v="100"/>
    <x v="1"/>
    <x v="2"/>
    <n v="1"/>
    <n v="61.377602000000003"/>
    <n v="0.27112000000000003"/>
    <n v="0.336204"/>
    <n v="0.168102"/>
    <s v="5"/>
    <s v="scale_mpi_epyc_job_12146.out "/>
    <s v="scale_mpi_epyc_epyc005_2023-06-13_08-16-52.csv "/>
    <s v="e1 10000 100 100000 1 3"/>
    <n v="61.60287390909091"/>
    <n v="0.58566605859746601"/>
    <n v="60.431541791895981"/>
    <n v="62.774206026285839"/>
    <x v="2"/>
  </r>
  <r>
    <x v="1"/>
    <x v="0"/>
    <n v="100"/>
    <x v="1"/>
    <x v="1"/>
    <n v="1"/>
    <n v="92.594488999999996"/>
    <n v="0.22628100000000001"/>
    <n v="0.122846"/>
    <n v="0.122846"/>
    <s v="5"/>
    <s v="scale_mpi_epyc_job_12146.out "/>
    <s v="scale_mpi_epyc_epyc005_2023-06-13_08-16-52.csv "/>
    <s v="e1 10000 100 100000 1 2"/>
    <n v="93.358230181818186"/>
    <n v="1.2779314658038963"/>
    <n v="90.802367250210395"/>
    <n v="95.914093113425977"/>
    <x v="2"/>
  </r>
  <r>
    <x v="1"/>
    <x v="0"/>
    <n v="100"/>
    <x v="1"/>
    <x v="0"/>
    <n v="1"/>
    <n v="186.32611199999999"/>
    <n v="0.193686"/>
    <n v="0"/>
    <n v="0"/>
    <s v="5"/>
    <s v="scale_mpi_epyc_job_12146.out "/>
    <s v="scale_mpi_epyc_epyc005_2023-06-13_08-16-52.csv "/>
    <s v="e1 10000 100 100000 1 1"/>
    <n v="186.70297818181817"/>
    <n v="0.45532179517951776"/>
    <n v="185.79233459145914"/>
    <n v="187.6136217721772"/>
    <x v="2"/>
  </r>
  <r>
    <x v="1"/>
    <x v="0"/>
    <n v="100"/>
    <x v="1"/>
    <x v="63"/>
    <n v="1"/>
    <n v="4.3769130000000001"/>
    <n v="0.28144000000000002"/>
    <n v="10.109837000000001"/>
    <n v="0.16047400000000001"/>
    <s v="5"/>
    <s v="scale_mpi_epyc_job_12146.out "/>
    <s v="scale_mpi_epyc_epyc005_2023-06-13_08-16-52.csv "/>
    <s v="e1 10000 100 100000 1 64"/>
    <n v="4.4790267999999998"/>
    <n v="7.2067393042639372E-2"/>
    <n v="4.3348920139147209"/>
    <n v="4.6231615860852786"/>
    <x v="2"/>
  </r>
  <r>
    <x v="1"/>
    <x v="0"/>
    <n v="100"/>
    <x v="1"/>
    <x v="62"/>
    <n v="1"/>
    <n v="4.3165509999999996"/>
    <n v="0.16433400000000001"/>
    <n v="3.7924169999999999"/>
    <n v="6.1168E-2"/>
    <s v="5"/>
    <s v="scale_mpi_epyc_job_12146.out "/>
    <s v="scale_mpi_epyc_epyc005_2023-06-13_08-16-52.csv "/>
    <s v="e1 10000 100 100000 1 63"/>
    <n v="4.4648897999999999"/>
    <n v="0.15355349157851772"/>
    <n v="4.157782816842964"/>
    <n v="4.7719967831570358"/>
    <x v="2"/>
  </r>
  <r>
    <x v="1"/>
    <x v="0"/>
    <n v="100"/>
    <x v="1"/>
    <x v="61"/>
    <n v="1"/>
    <n v="4.5317569999999998"/>
    <n v="0.165826"/>
    <n v="3.7532049999999999"/>
    <n v="6.1527999999999999E-2"/>
    <s v="5"/>
    <s v="scale_mpi_epyc_job_12146.out "/>
    <s v="scale_mpi_epyc_epyc005_2023-06-13_08-16-52.csv "/>
    <s v="e1 10000 100 100000 1 62"/>
    <n v="4.4711412999999993"/>
    <n v="0.11030103690000974"/>
    <n v="4.2505392261999795"/>
    <n v="4.6917433738000192"/>
    <x v="2"/>
  </r>
  <r>
    <x v="1"/>
    <x v="0"/>
    <n v="100"/>
    <x v="1"/>
    <x v="60"/>
    <n v="1"/>
    <n v="4.4559730000000002"/>
    <n v="0.16861000000000001"/>
    <n v="4.0706810000000004"/>
    <n v="6.7845000000000003E-2"/>
    <s v="5"/>
    <s v="scale_mpi_epyc_job_12146.out "/>
    <s v="scale_mpi_epyc_epyc005_2023-06-13_08-16-52.csv "/>
    <s v="e1 10000 100 100000 1 61"/>
    <n v="4.5789027999999998"/>
    <n v="0.18365811923125144"/>
    <n v="4.211586561537497"/>
    <n v="4.9462190384625027"/>
    <x v="2"/>
  </r>
  <r>
    <x v="1"/>
    <x v="0"/>
    <n v="100"/>
    <x v="1"/>
    <x v="59"/>
    <n v="1"/>
    <n v="4.3904480000000001"/>
    <n v="0.157911"/>
    <n v="3.513341"/>
    <n v="5.9547999999999997E-2"/>
    <s v="5"/>
    <s v="scale_mpi_epyc_job_12146.out "/>
    <s v="scale_mpi_epyc_epyc005_2023-06-13_08-16-52.csv "/>
    <s v="e1 10000 100 100000 1 60"/>
    <n v="4.7047027999999997"/>
    <n v="0.42435656339163436"/>
    <n v="3.8559896732167309"/>
    <n v="5.5534159267832681"/>
    <x v="2"/>
  </r>
  <r>
    <x v="1"/>
    <x v="0"/>
    <n v="100"/>
    <x v="1"/>
    <x v="58"/>
    <n v="1"/>
    <n v="4.5578260000000004"/>
    <n v="0.17103299999999999"/>
    <n v="3.4178109999999999"/>
    <n v="5.8928000000000001E-2"/>
    <s v="5"/>
    <s v="scale_mpi_epyc_job_12146.out "/>
    <s v="scale_mpi_epyc_epyc005_2023-06-13_08-16-52.csv "/>
    <s v="e1 10000 100 100000 1 59"/>
    <n v="4.7203236000000004"/>
    <n v="0.30003927489487103"/>
    <n v="4.1202450502102579"/>
    <n v="5.3204021497897429"/>
    <x v="2"/>
  </r>
  <r>
    <x v="1"/>
    <x v="0"/>
    <n v="100"/>
    <x v="1"/>
    <x v="57"/>
    <n v="1"/>
    <n v="4.5516550000000002"/>
    <n v="0.15892899999999999"/>
    <n v="3.2679049999999998"/>
    <n v="5.7332000000000001E-2"/>
    <s v="5"/>
    <s v="scale_mpi_epyc_job_12146.out "/>
    <s v="scale_mpi_epyc_epyc005_2023-06-13_08-16-52.csv "/>
    <s v="e1 10000 100 100000 1 58"/>
    <n v="4.6564570999999999"/>
    <n v="0.21573456413400277"/>
    <n v="4.224987971731994"/>
    <n v="5.0879262282680058"/>
    <x v="2"/>
  </r>
  <r>
    <x v="1"/>
    <x v="0"/>
    <n v="100"/>
    <x v="1"/>
    <x v="56"/>
    <n v="1"/>
    <n v="4.9192770000000001"/>
    <n v="0.20227999999999999"/>
    <n v="4.1028099999999998"/>
    <n v="7.3263999999999996E-2"/>
    <s v="5"/>
    <s v="scale_mpi_epyc_job_12146.out "/>
    <s v="scale_mpi_epyc_epyc005_2023-06-13_08-16-52.csv "/>
    <s v="e1 10000 100 100000 1 57"/>
    <n v="5.2372234000000004"/>
    <n v="0.26030338352476157"/>
    <n v="4.7166166329504771"/>
    <n v="5.7578301670495238"/>
    <x v="2"/>
  </r>
  <r>
    <x v="1"/>
    <x v="0"/>
    <n v="100"/>
    <x v="1"/>
    <x v="55"/>
    <n v="1"/>
    <n v="4.8973550000000001"/>
    <n v="0.17080400000000001"/>
    <n v="2.908887"/>
    <n v="5.2888999999999999E-2"/>
    <s v="5"/>
    <s v="scale_mpi_epyc_job_12146.out "/>
    <s v="scale_mpi_epyc_epyc005_2023-06-13_08-16-52.csv "/>
    <s v="e1 10000 100 100000 1 56"/>
    <n v="5.1407958999999996"/>
    <n v="0.18117762179003427"/>
    <n v="4.7784406564199315"/>
    <n v="5.5031511435800677"/>
    <x v="2"/>
  </r>
  <r>
    <x v="1"/>
    <x v="0"/>
    <n v="100"/>
    <x v="1"/>
    <x v="54"/>
    <n v="1"/>
    <n v="5.4955819999999997"/>
    <n v="0.19805600000000001"/>
    <n v="3.0551360000000001"/>
    <n v="5.6577000000000002E-2"/>
    <s v="5"/>
    <s v="scale_mpi_epyc_job_12146.out "/>
    <s v="scale_mpi_epyc_epyc005_2023-06-13_08-16-52.csv "/>
    <s v="e1 10000 100 100000 1 55"/>
    <n v="5.3430847000000004"/>
    <n v="0.16160056217354307"/>
    <n v="5.0198835756529139"/>
    <n v="5.6662858243470868"/>
    <x v="2"/>
  </r>
  <r>
    <x v="1"/>
    <x v="0"/>
    <n v="100"/>
    <x v="1"/>
    <x v="53"/>
    <n v="1"/>
    <n v="4.9323360000000003"/>
    <n v="0.15843599999999999"/>
    <n v="2.5814810000000001"/>
    <n v="4.8707E-2"/>
    <s v="5"/>
    <s v="scale_mpi_epyc_job_12146.out "/>
    <s v="scale_mpi_epyc_epyc005_2023-06-13_08-16-52.csv "/>
    <s v="e1 10000 100 100000 1 54"/>
    <n v="5.240970299999999"/>
    <n v="0.19977194135116991"/>
    <n v="4.8414264172976589"/>
    <n v="5.6405141827023391"/>
    <x v="2"/>
  </r>
  <r>
    <x v="1"/>
    <x v="0"/>
    <n v="100"/>
    <x v="1"/>
    <x v="52"/>
    <n v="1"/>
    <n v="5.2005600000000003"/>
    <n v="0.16838900000000001"/>
    <n v="3.2189139999999998"/>
    <n v="6.1901999999999999E-2"/>
    <s v="5"/>
    <s v="scale_mpi_epyc_job_12146.out "/>
    <s v="scale_mpi_epyc_epyc005_2023-06-13_08-16-52.csv "/>
    <s v="e1 10000 100 100000 1 53"/>
    <n v="5.3742523000000002"/>
    <n v="0.21349810623939527"/>
    <n v="4.9472560875212093"/>
    <n v="5.8012485124787911"/>
    <x v="2"/>
  </r>
  <r>
    <x v="1"/>
    <x v="0"/>
    <n v="100"/>
    <x v="1"/>
    <x v="51"/>
    <n v="1"/>
    <n v="5.2857370000000001"/>
    <n v="0.182978"/>
    <n v="2.987733"/>
    <n v="5.8583000000000003E-2"/>
    <s v="5"/>
    <s v="scale_mpi_epyc_job_12146.out "/>
    <s v="scale_mpi_epyc_epyc005_2023-06-13_08-16-52.csv "/>
    <s v="e1 10000 100 100000 1 52"/>
    <n v="5.6543715999999993"/>
    <n v="0.72876798328717041"/>
    <n v="4.1968356334256587"/>
    <n v="7.1119075665743399"/>
    <x v="2"/>
  </r>
  <r>
    <x v="1"/>
    <x v="0"/>
    <n v="100"/>
    <x v="1"/>
    <x v="50"/>
    <n v="1"/>
    <n v="5.1014910000000002"/>
    <n v="0.17255200000000001"/>
    <n v="2.9967320000000002"/>
    <n v="5.9935000000000002E-2"/>
    <s v="5"/>
    <s v="scale_mpi_epyc_job_12146.out "/>
    <s v="scale_mpi_epyc_epyc005_2023-06-13_08-16-52.csv "/>
    <s v="e1 10000 100 100000 1 51"/>
    <n v="5.5158591999999995"/>
    <n v="0.17527769040859445"/>
    <n v="5.1653038191828102"/>
    <n v="5.8664145808171888"/>
    <x v="0"/>
  </r>
  <r>
    <x v="1"/>
    <x v="0"/>
    <n v="100"/>
    <x v="1"/>
    <x v="49"/>
    <n v="1"/>
    <n v="5.3666970000000003"/>
    <n v="0.17303199999999999"/>
    <n v="2.756513"/>
    <n v="5.6254999999999999E-2"/>
    <s v="5"/>
    <s v="scale_mpi_epyc_job_12146.out "/>
    <s v="scale_mpi_epyc_epyc005_2023-06-13_08-16-52.csv "/>
    <s v="e1 10000 100 100000 1 50"/>
    <n v="5.4394491"/>
    <n v="0.26203196978743615"/>
    <n v="4.915385160425128"/>
    <n v="5.9635130395748721"/>
    <x v="2"/>
  </r>
  <r>
    <x v="1"/>
    <x v="0"/>
    <n v="100"/>
    <x v="1"/>
    <x v="48"/>
    <n v="1"/>
    <n v="5.598471"/>
    <n v="0.187197"/>
    <n v="2.962056"/>
    <n v="6.1710000000000001E-2"/>
    <s v="5"/>
    <s v="scale_mpi_epyc_job_12146.out "/>
    <s v="scale_mpi_epyc_epyc005_2023-06-13_08-16-52.csv "/>
    <s v="e1 10000 100 100000 1 49"/>
    <n v="5.7318926000000001"/>
    <n v="0.60216012640296923"/>
    <n v="4.5275723471940612"/>
    <n v="6.936212852805939"/>
    <x v="2"/>
  </r>
  <r>
    <x v="1"/>
    <x v="0"/>
    <n v="100"/>
    <x v="1"/>
    <x v="47"/>
    <n v="1"/>
    <n v="5.6129819999999997"/>
    <n v="0.15324399999999999"/>
    <n v="2.160838"/>
    <n v="4.5975000000000002E-2"/>
    <s v="5"/>
    <s v="scale_mpi_epyc_job_12146.out "/>
    <s v="scale_mpi_epyc_epyc005_2023-06-13_08-16-52.csv "/>
    <s v="e1 10000 100 100000 1 48"/>
    <n v="5.6301132999999997"/>
    <n v="0.18975253810007162"/>
    <n v="5.2506082237998566"/>
    <n v="6.0096183762001427"/>
    <x v="2"/>
  </r>
  <r>
    <x v="1"/>
    <x v="0"/>
    <n v="100"/>
    <x v="1"/>
    <x v="46"/>
    <n v="1"/>
    <n v="5.2693050000000001"/>
    <n v="0.176097"/>
    <n v="2.3456380000000001"/>
    <n v="5.0992000000000003E-2"/>
    <s v="5"/>
    <s v="scale_mpi_epyc_job_12146.out "/>
    <s v="scale_mpi_epyc_epyc005_2023-06-13_08-16-52.csv "/>
    <s v="e1 10000 100 100000 1 47"/>
    <n v="5.5868596999999998"/>
    <n v="0.3397299843004894"/>
    <n v="4.9073997313990212"/>
    <n v="6.2663196686009783"/>
    <x v="2"/>
  </r>
  <r>
    <x v="1"/>
    <x v="0"/>
    <n v="100"/>
    <x v="1"/>
    <x v="45"/>
    <n v="1"/>
    <n v="5.5720140000000002"/>
    <n v="0.16672200000000001"/>
    <n v="2.5923289999999999"/>
    <n v="5.7606999999999998E-2"/>
    <s v="5"/>
    <s v="scale_mpi_epyc_job_12146.out "/>
    <s v="scale_mpi_epyc_epyc005_2023-06-13_08-16-52.csv "/>
    <s v="e1 10000 100 100000 1 46"/>
    <n v="5.7503392000000009"/>
    <n v="0.16546390279259388"/>
    <n v="5.419411394414813"/>
    <n v="6.0812670055851887"/>
    <x v="2"/>
  </r>
  <r>
    <x v="1"/>
    <x v="0"/>
    <n v="100"/>
    <x v="1"/>
    <x v="44"/>
    <n v="1"/>
    <n v="5.8014210000000004"/>
    <n v="0.14967"/>
    <n v="2.11978"/>
    <n v="4.8176999999999998E-2"/>
    <s v="5"/>
    <s v="scale_mpi_epyc_job_12146.out "/>
    <s v="scale_mpi_epyc_epyc005_2023-06-13_08-16-52.csv "/>
    <s v="e1 10000 100 100000 1 45"/>
    <n v="5.7430013999999998"/>
    <n v="0.13113899097536516"/>
    <n v="5.4807234180492692"/>
    <n v="6.0052793819507304"/>
    <x v="2"/>
  </r>
  <r>
    <x v="1"/>
    <x v="0"/>
    <n v="100"/>
    <x v="1"/>
    <x v="43"/>
    <n v="1"/>
    <n v="5.4085070000000002"/>
    <n v="0.146902"/>
    <n v="2.172186"/>
    <n v="5.0515999999999998E-2"/>
    <s v="5"/>
    <s v="scale_mpi_epyc_job_12146.out "/>
    <s v="scale_mpi_epyc_epyc005_2023-06-13_08-16-52.csv "/>
    <s v="e1 10000 100 100000 1 44"/>
    <n v="5.7893547999999999"/>
    <n v="0.23966683812192413"/>
    <n v="5.3100211237561519"/>
    <n v="6.268688476243848"/>
    <x v="2"/>
  </r>
  <r>
    <x v="1"/>
    <x v="0"/>
    <n v="100"/>
    <x v="1"/>
    <x v="42"/>
    <n v="1"/>
    <n v="5.7343099999999998"/>
    <n v="0.186949"/>
    <n v="2.7630780000000001"/>
    <n v="6.5787999999999999E-2"/>
    <s v="5"/>
    <s v="scale_mpi_epyc_job_12146.out "/>
    <s v="scale_mpi_epyc_epyc005_2023-06-13_08-16-52.csv "/>
    <s v="e1 10000 100 100000 1 43"/>
    <n v="6.0439132000000004"/>
    <n v="0.69134220463498586"/>
    <n v="4.6612287907300285"/>
    <n v="7.4265976092699724"/>
    <x v="2"/>
  </r>
  <r>
    <x v="1"/>
    <x v="0"/>
    <n v="100"/>
    <x v="1"/>
    <x v="41"/>
    <n v="1"/>
    <n v="5.8606850000000001"/>
    <n v="0.166127"/>
    <n v="2.4674909999999999"/>
    <n v="6.0183E-2"/>
    <s v="5"/>
    <s v="scale_mpi_epyc_job_12146.out "/>
    <s v="scale_mpi_epyc_epyc005_2023-06-13_08-16-52.csv "/>
    <s v="e1 10000 100 100000 1 42"/>
    <n v="7.7228222000000004"/>
    <n v="5.4706641931121647"/>
    <n v="-3.2185061862243289"/>
    <n v="18.664150586224331"/>
    <x v="2"/>
  </r>
  <r>
    <x v="1"/>
    <x v="0"/>
    <n v="100"/>
    <x v="1"/>
    <x v="40"/>
    <n v="1"/>
    <n v="5.6327259999999999"/>
    <n v="0.14479700000000001"/>
    <n v="2.2073619999999998"/>
    <n v="5.5183999999999997E-2"/>
    <s v="5"/>
    <s v="scale_mpi_epyc_job_12146.out "/>
    <s v="scale_mpi_epyc_epyc005_2023-06-13_08-16-52.csv "/>
    <s v="e1 10000 100 100000 1 41"/>
    <n v="6.1193129000000006"/>
    <n v="0.49191286895412267"/>
    <n v="5.1354871620917555"/>
    <n v="7.1031386379082457"/>
    <x v="2"/>
  </r>
  <r>
    <x v="1"/>
    <x v="0"/>
    <n v="100"/>
    <x v="1"/>
    <x v="39"/>
    <n v="1"/>
    <n v="6.0724499999999999"/>
    <n v="0.17363500000000001"/>
    <n v="2.5036740000000002"/>
    <n v="6.4197000000000004E-2"/>
    <s v="5"/>
    <s v="scale_mpi_epyc_job_12146.out "/>
    <s v="scale_mpi_epyc_epyc005_2023-06-13_08-16-52.csv "/>
    <s v="e1 10000 100 100000 1 40"/>
    <n v="6.0271618"/>
    <n v="8.7756818016340138E-2"/>
    <n v="5.8516481639673197"/>
    <n v="6.2026754360326803"/>
    <x v="2"/>
  </r>
  <r>
    <x v="1"/>
    <x v="0"/>
    <n v="100"/>
    <x v="1"/>
    <x v="38"/>
    <n v="1"/>
    <n v="6.2391569999999996"/>
    <n v="0.168929"/>
    <n v="2.2609240000000002"/>
    <n v="5.9498000000000002E-2"/>
    <s v="5"/>
    <s v="scale_mpi_epyc_job_12146.out "/>
    <s v="scale_mpi_epyc_epyc005_2023-06-13_08-16-52.csv "/>
    <s v="e1 10000 100 100000 1 39"/>
    <n v="6.2660485999999995"/>
    <n v="0.29647756038297718"/>
    <n v="5.6730934792340451"/>
    <n v="6.859003720765954"/>
    <x v="2"/>
  </r>
  <r>
    <x v="1"/>
    <x v="0"/>
    <n v="100"/>
    <x v="1"/>
    <x v="37"/>
    <n v="1"/>
    <n v="6.2962949999999998"/>
    <n v="0.16409799999999999"/>
    <n v="1.9235739999999999"/>
    <n v="5.1987999999999999E-2"/>
    <s v="5"/>
    <s v="scale_mpi_epyc_job_12146.out "/>
    <s v="scale_mpi_epyc_epyc005_2023-06-13_08-16-52.csv "/>
    <s v="e1 10000 100 100000 1 38"/>
    <n v="6.3473785555555544"/>
    <n v="0.2107003124984107"/>
    <n v="5.9259779305587328"/>
    <n v="6.768779180552376"/>
    <x v="2"/>
  </r>
  <r>
    <x v="1"/>
    <x v="0"/>
    <n v="100"/>
    <x v="1"/>
    <x v="36"/>
    <n v="1"/>
    <n v="6.3288479999999998"/>
    <n v="0.157137"/>
    <n v="1.7942070000000001"/>
    <n v="4.9839000000000001E-2"/>
    <s v="5"/>
    <s v="scale_mpi_epyc_job_12146.out "/>
    <s v="scale_mpi_epyc_epyc005_2023-06-13_08-16-52.csv "/>
    <s v="e1 10000 100 100000 1 37"/>
    <n v="6.3718076666666654"/>
    <n v="0.12503887851830384"/>
    <n v="6.1217299096300577"/>
    <n v="6.6218854237032732"/>
    <x v="2"/>
  </r>
  <r>
    <x v="1"/>
    <x v="0"/>
    <n v="100"/>
    <x v="1"/>
    <x v="35"/>
    <n v="1"/>
    <n v="6.4935729999999996"/>
    <n v="0.139043"/>
    <n v="1.6958709999999999"/>
    <n v="4.8453000000000003E-2"/>
    <s v="5"/>
    <s v="scale_mpi_epyc_job_12146.out "/>
    <s v="scale_mpi_epyc_epyc005_2023-06-13_08-16-52.csv "/>
    <s v="e1 10000 100 100000 1 36"/>
    <n v="6.5453429999999999"/>
    <n v="0.14204204036692983"/>
    <n v="6.2612589192661403"/>
    <n v="6.8294270807338595"/>
    <x v="2"/>
  </r>
  <r>
    <x v="1"/>
    <x v="0"/>
    <n v="100"/>
    <x v="1"/>
    <x v="34"/>
    <n v="1"/>
    <n v="6.5555940000000001"/>
    <n v="0.14664099999999999"/>
    <n v="1.5617529999999999"/>
    <n v="4.5934000000000003E-2"/>
    <s v="5"/>
    <s v="scale_mpi_epyc_job_12146.out "/>
    <s v="scale_mpi_epyc_epyc005_2023-06-13_08-16-52.csv "/>
    <s v="e1 10000 100 100000 1 35"/>
    <n v="7.0453129999999984"/>
    <n v="1.1073830643128082"/>
    <n v="4.8305468713743824"/>
    <n v="9.2600791286256143"/>
    <x v="2"/>
  </r>
  <r>
    <x v="1"/>
    <x v="0"/>
    <n v="100"/>
    <x v="1"/>
    <x v="33"/>
    <n v="1"/>
    <n v="6.4634970000000003"/>
    <n v="0.156057"/>
    <n v="1.670131"/>
    <n v="5.0610000000000002E-2"/>
    <s v="5"/>
    <s v="scale_mpi_epyc_job_12146.out "/>
    <s v="scale_mpi_epyc_epyc005_2023-06-13_08-16-52.csv "/>
    <s v="e1 10000 100 100000 1 34"/>
    <n v="7.7414967777777788"/>
    <n v="3.0485495572849342"/>
    <n v="1.6443976632079105"/>
    <n v="13.838595892347648"/>
    <x v="2"/>
  </r>
  <r>
    <x v="1"/>
    <x v="0"/>
    <n v="100"/>
    <x v="1"/>
    <x v="32"/>
    <n v="1"/>
    <n v="6.9186329999999998"/>
    <n v="0.165074"/>
    <n v="1.580506"/>
    <n v="4.9390999999999997E-2"/>
    <s v="5"/>
    <s v="scale_mpi_epyc_job_12146.out "/>
    <s v="scale_mpi_epyc_epyc005_2023-06-13_08-16-52.csv "/>
    <s v="e1 10000 100 100000 1 33"/>
    <n v="6.9106411111111106"/>
    <n v="0.16269524228477839"/>
    <n v="6.585250626541554"/>
    <n v="7.2360315956806671"/>
    <x v="2"/>
  </r>
  <r>
    <x v="1"/>
    <x v="0"/>
    <n v="100"/>
    <x v="1"/>
    <x v="31"/>
    <n v="1"/>
    <n v="6.9478660000000003"/>
    <n v="0.15736700000000001"/>
    <n v="1.7020919999999999"/>
    <n v="5.4906000000000003E-2"/>
    <s v="5"/>
    <s v="scale_mpi_epyc_job_12146.out "/>
    <s v="scale_mpi_epyc_epyc005_2023-06-13_08-16-52.csv "/>
    <s v="e1 10000 100 100000 1 32"/>
    <n v="7.1015181111111119"/>
    <n v="0.19053795345834407"/>
    <n v="6.7204422041944234"/>
    <n v="7.4825940180278003"/>
    <x v="2"/>
  </r>
  <r>
    <x v="1"/>
    <x v="0"/>
    <n v="100"/>
    <x v="1"/>
    <x v="30"/>
    <n v="1"/>
    <n v="7.139138"/>
    <n v="0.15018200000000001"/>
    <n v="1.1083099999999999"/>
    <n v="3.6943999999999998E-2"/>
    <s v="5"/>
    <s v="scale_mpi_epyc_job_12146.out "/>
    <s v="scale_mpi_epyc_epyc005_2023-06-13_08-16-52.csv "/>
    <s v="e1 10000 100 100000 1 31"/>
    <n v="7.2265201111111104"/>
    <n v="0.16143676633452952"/>
    <n v="6.9036465784420518"/>
    <n v="7.549393643780169"/>
    <x v="2"/>
  </r>
  <r>
    <x v="1"/>
    <x v="0"/>
    <n v="100"/>
    <x v="1"/>
    <x v="29"/>
    <n v="1"/>
    <n v="7.1749200000000002"/>
    <n v="0.144926"/>
    <n v="1.475624"/>
    <n v="5.0883999999999999E-2"/>
    <s v="5"/>
    <s v="scale_mpi_epyc_job_12146.out "/>
    <s v="scale_mpi_epyc_epyc005_2023-06-13_08-16-52.csv "/>
    <s v="e1 10000 100 100000 1 30"/>
    <n v="7.2940763333333329"/>
    <n v="0.20530185275724544"/>
    <n v="6.8834726278188416"/>
    <n v="7.7046800388478243"/>
    <x v="2"/>
  </r>
  <r>
    <x v="1"/>
    <x v="0"/>
    <n v="100"/>
    <x v="1"/>
    <x v="28"/>
    <n v="1"/>
    <n v="7.389977"/>
    <n v="0.15817800000000001"/>
    <n v="1.6014090000000001"/>
    <n v="5.7193000000000001E-2"/>
    <s v="5"/>
    <s v="scale_mpi_epyc_job_12146.out "/>
    <s v="scale_mpi_epyc_epyc005_2023-06-13_08-16-52.csv "/>
    <s v="e1 10000 100 100000 1 29"/>
    <n v="8.5854953333333341"/>
    <n v="3.2284394313952327"/>
    <n v="2.1286164705428687"/>
    <n v="15.042374196123799"/>
    <x v="2"/>
  </r>
  <r>
    <x v="1"/>
    <x v="0"/>
    <n v="100"/>
    <x v="1"/>
    <x v="27"/>
    <n v="1"/>
    <n v="7.7584350000000004"/>
    <n v="0.14735799999999999"/>
    <n v="1.472564"/>
    <n v="5.4538999999999997E-2"/>
    <s v="5"/>
    <s v="scale_mpi_epyc_job_12146.out "/>
    <s v="scale_mpi_epyc_epyc005_2023-06-13_08-16-52.csv "/>
    <s v="e1 10000 100 100000 1 28"/>
    <n v="7.6902833333333342"/>
    <n v="0.11412169626709792"/>
    <n v="7.462039940799138"/>
    <n v="7.9185267258675305"/>
    <x v="2"/>
  </r>
  <r>
    <x v="1"/>
    <x v="0"/>
    <n v="100"/>
    <x v="1"/>
    <x v="26"/>
    <n v="1"/>
    <n v="7.9797060000000002"/>
    <n v="0.147062"/>
    <n v="1.3133699999999999"/>
    <n v="5.0514000000000003E-2"/>
    <s v="5"/>
    <s v="scale_mpi_epyc_job_12146.out "/>
    <s v="scale_mpi_epyc_epyc005_2023-06-13_08-16-52.csv "/>
    <s v="e1 10000 100 100000 1 27"/>
    <n v="8.0086700000000022"/>
    <n v="0.14580840391409636"/>
    <n v="7.7170531921718091"/>
    <n v="8.3002868078281953"/>
    <x v="2"/>
  </r>
  <r>
    <x v="1"/>
    <x v="0"/>
    <n v="100"/>
    <x v="1"/>
    <x v="25"/>
    <n v="1"/>
    <n v="8.2333020000000001"/>
    <n v="0.13799"/>
    <n v="1.028402"/>
    <n v="4.1135999999999999E-2"/>
    <s v="5"/>
    <s v="scale_mpi_epyc_job_12146.out "/>
    <s v="scale_mpi_epyc_epyc005_2023-06-13_08-16-52.csv "/>
    <s v="e1 10000 100 100000 1 26"/>
    <n v="8.3256656666666657"/>
    <n v="0.32159809416932755"/>
    <n v="7.6824694783280103"/>
    <n v="8.9688618550053203"/>
    <x v="2"/>
  </r>
  <r>
    <x v="1"/>
    <x v="0"/>
    <n v="100"/>
    <x v="1"/>
    <x v="24"/>
    <n v="1"/>
    <n v="8.4712739999999993"/>
    <n v="0.14168500000000001"/>
    <n v="1.0100420000000001"/>
    <n v="4.2084999999999997E-2"/>
    <s v="5"/>
    <s v="scale_mpi_epyc_job_12146.out "/>
    <s v="scale_mpi_epyc_epyc005_2023-06-13_08-16-52.csv "/>
    <s v="e1 10000 100 100000 1 25"/>
    <n v="8.4959174444444443"/>
    <n v="0.19575456798989616"/>
    <n v="8.1044083084646523"/>
    <n v="8.8874265804242363"/>
    <x v="2"/>
  </r>
  <r>
    <x v="1"/>
    <x v="0"/>
    <n v="100"/>
    <x v="1"/>
    <x v="23"/>
    <n v="1"/>
    <n v="8.9773540000000001"/>
    <n v="0.126608"/>
    <n v="0.99705999999999995"/>
    <n v="4.335E-2"/>
    <s v="5"/>
    <s v="scale_mpi_epyc_job_12146.out "/>
    <s v="scale_mpi_epyc_epyc005_2023-06-13_08-16-52.csv "/>
    <s v="e1 10000 100 100000 1 24"/>
    <n v="8.9354818888888889"/>
    <n v="0.54736769623218984"/>
    <n v="7.8407464964245097"/>
    <n v="10.030217281353268"/>
    <x v="2"/>
  </r>
  <r>
    <x v="1"/>
    <x v="0"/>
    <n v="100"/>
    <x v="1"/>
    <x v="22"/>
    <n v="1"/>
    <n v="9.0779549999999993"/>
    <n v="0.13026699999999999"/>
    <n v="0.84989899999999996"/>
    <n v="3.8632E-2"/>
    <s v="5"/>
    <s v="scale_mpi_epyc_job_12146.out "/>
    <s v="scale_mpi_epyc_epyc005_2023-06-13_08-16-52.csv "/>
    <s v="e1 10000 100 100000 1 23"/>
    <n v="9.1605132222222228"/>
    <n v="0.30755567457431171"/>
    <n v="8.5454018730735992"/>
    <n v="9.7756245713708463"/>
    <x v="2"/>
  </r>
  <r>
    <x v="1"/>
    <x v="0"/>
    <n v="100"/>
    <x v="1"/>
    <x v="21"/>
    <n v="1"/>
    <n v="9.4065220000000007"/>
    <n v="0.135847"/>
    <n v="0.95848500000000003"/>
    <n v="4.5642000000000002E-2"/>
    <s v="5"/>
    <s v="scale_mpi_epyc_job_12146.out "/>
    <s v="scale_mpi_epyc_epyc005_2023-06-13_08-16-52.csv "/>
    <s v="e1 10000 100 100000 1 22"/>
    <n v="9.3728244444444435"/>
    <n v="0.15586539373956221"/>
    <n v="9.0610936569653191"/>
    <n v="9.6845552319235679"/>
    <x v="2"/>
  </r>
  <r>
    <x v="1"/>
    <x v="0"/>
    <n v="100"/>
    <x v="1"/>
    <x v="20"/>
    <n v="1"/>
    <n v="9.5786020000000001"/>
    <n v="0.14185800000000001"/>
    <n v="0.89950300000000005"/>
    <n v="4.4975000000000001E-2"/>
    <s v="5"/>
    <s v="scale_mpi_epyc_job_12146.out "/>
    <s v="scale_mpi_epyc_epyc005_2023-06-13_08-16-52.csv "/>
    <s v="e1 10000 100 100000 1 21"/>
    <n v="10.752239777777779"/>
    <n v="2.962358015434468"/>
    <n v="4.8275237469088434"/>
    <n v="16.676955808646717"/>
    <x v="2"/>
  </r>
  <r>
    <x v="1"/>
    <x v="0"/>
    <n v="100"/>
    <x v="1"/>
    <x v="19"/>
    <n v="1"/>
    <n v="10.014374999999999"/>
    <n v="0.137073"/>
    <n v="0.83431299999999997"/>
    <n v="4.3910999999999999E-2"/>
    <s v="5"/>
    <s v="scale_mpi_epyc_job_12146.out "/>
    <s v="scale_mpi_epyc_epyc005_2023-06-13_08-16-52.csv "/>
    <s v="e1 10000 100 100000 1 20"/>
    <n v="10.817027444444442"/>
    <n v="2.0326970579339143"/>
    <n v="6.751633328576613"/>
    <n v="14.88242156031227"/>
    <x v="2"/>
  </r>
  <r>
    <x v="1"/>
    <x v="0"/>
    <n v="100"/>
    <x v="1"/>
    <x v="18"/>
    <n v="1"/>
    <n v="10.667585000000001"/>
    <n v="0.13145599999999999"/>
    <n v="0.67649700000000001"/>
    <n v="3.7582999999999998E-2"/>
    <s v="5"/>
    <s v="scale_mpi_epyc_job_12146.out "/>
    <s v="scale_mpi_epyc_epyc005_2023-06-13_08-16-52.csv "/>
    <s v="e1 10000 100 100000 1 19"/>
    <n v="11.082065999999999"/>
    <n v="1.2805894741982884"/>
    <n v="8.5208870516034221"/>
    <n v="13.643244948396577"/>
    <x v="2"/>
  </r>
  <r>
    <x v="1"/>
    <x v="0"/>
    <n v="100"/>
    <x v="1"/>
    <x v="17"/>
    <n v="1"/>
    <n v="11.143465000000001"/>
    <n v="0.136578"/>
    <n v="0.68014300000000005"/>
    <n v="4.0008000000000002E-2"/>
    <s v="5"/>
    <s v="scale_mpi_epyc_job_12146.out "/>
    <s v="scale_mpi_epyc_epyc005_2023-06-13_08-16-52.csv "/>
    <s v="e1 10000 100 100000 1 18"/>
    <n v="11.1533949"/>
    <n v="0.1108857938126307"/>
    <n v="10.931623312374739"/>
    <n v="11.375166487625261"/>
    <x v="2"/>
  </r>
  <r>
    <x v="1"/>
    <x v="0"/>
    <n v="100"/>
    <x v="1"/>
    <x v="16"/>
    <n v="1"/>
    <n v="11.743993"/>
    <n v="0.134577"/>
    <n v="0.66474"/>
    <n v="4.1546E-2"/>
    <s v="5"/>
    <s v="scale_mpi_epyc_job_12146.out "/>
    <s v="scale_mpi_epyc_epyc005_2023-06-13_08-16-52.csv "/>
    <s v="e1 10000 100 100000 1 17"/>
    <n v="11.7457557"/>
    <n v="0.15584168416068192"/>
    <n v="11.434072331678637"/>
    <n v="12.057439068321363"/>
    <x v="2"/>
  </r>
  <r>
    <x v="1"/>
    <x v="0"/>
    <n v="100"/>
    <x v="1"/>
    <x v="15"/>
    <n v="1"/>
    <n v="12.379313"/>
    <n v="0.13914000000000001"/>
    <n v="0.70656799999999997"/>
    <n v="4.7105000000000001E-2"/>
    <s v="5"/>
    <s v="scale_mpi_epyc_job_12146.out "/>
    <s v="scale_mpi_epyc_epyc005_2023-06-13_08-16-52.csv "/>
    <s v="e1 10000 100 100000 1 16"/>
    <n v="12.3827286"/>
    <n v="0.17102678362132523"/>
    <n v="12.040675032757349"/>
    <n v="12.724782167242651"/>
    <x v="2"/>
  </r>
  <r>
    <x v="1"/>
    <x v="0"/>
    <n v="100"/>
    <x v="1"/>
    <x v="14"/>
    <n v="1"/>
    <n v="12.851467"/>
    <n v="0.123805"/>
    <n v="0.45352100000000001"/>
    <n v="3.2393999999999999E-2"/>
    <s v="5"/>
    <s v="scale_mpi_epyc_job_12146.out "/>
    <s v="scale_mpi_epyc_epyc005_2023-06-13_08-16-52.csv "/>
    <s v="e1 10000 100 100000 1 15"/>
    <n v="13.084569800000001"/>
    <n v="0.42163983678132028"/>
    <n v="12.241290126437359"/>
    <n v="13.927849473562642"/>
    <x v="2"/>
  </r>
  <r>
    <x v="1"/>
    <x v="0"/>
    <n v="100"/>
    <x v="1"/>
    <x v="13"/>
    <n v="1"/>
    <n v="13.708646"/>
    <n v="0.139234"/>
    <n v="0.49649399999999999"/>
    <n v="3.8191999999999997E-2"/>
    <s v="5"/>
    <s v="scale_mpi_epyc_job_12146.out "/>
    <s v="scale_mpi_epyc_epyc005_2023-06-13_08-16-52.csv "/>
    <s v="e1 10000 100 100000 1 14"/>
    <n v="13.811161200000001"/>
    <n v="0.14816777037706197"/>
    <n v="13.514825659245878"/>
    <n v="14.107496740754124"/>
    <x v="2"/>
  </r>
  <r>
    <x v="1"/>
    <x v="0"/>
    <n v="100"/>
    <x v="1"/>
    <x v="12"/>
    <n v="1"/>
    <n v="14.680099"/>
    <n v="0.13767099999999999"/>
    <n v="0.46538400000000002"/>
    <n v="3.8781999999999997E-2"/>
    <s v="5"/>
    <s v="scale_mpi_epyc_job_12146.out "/>
    <s v="scale_mpi_epyc_epyc005_2023-06-13_08-16-52.csv "/>
    <s v="e1 10000 100 100000 1 13"/>
    <n v="17.419607899999995"/>
    <n v="7.9460726350215278"/>
    <n v="1.5274626299569398"/>
    <n v="33.311753170043048"/>
    <x v="2"/>
  </r>
  <r>
    <x v="1"/>
    <x v="0"/>
    <n v="100"/>
    <x v="1"/>
    <x v="11"/>
    <n v="1"/>
    <n v="15.772857"/>
    <n v="0.121548"/>
    <n v="0.34613300000000002"/>
    <n v="3.1467000000000002E-2"/>
    <s v="5"/>
    <s v="scale_mpi_epyc_job_12146.out "/>
    <s v="scale_mpi_epyc_epyc005_2023-06-13_08-16-52.csv "/>
    <s v="e1 10000 100 100000 1 12"/>
    <n v="16.0317729"/>
    <n v="0.49322697109571573"/>
    <n v="15.045318957808568"/>
    <n v="17.018226842191432"/>
    <x v="2"/>
  </r>
  <r>
    <x v="1"/>
    <x v="0"/>
    <n v="100"/>
    <x v="1"/>
    <x v="10"/>
    <n v="1"/>
    <n v="17.145879999999998"/>
    <n v="0.127942"/>
    <n v="0.33241100000000001"/>
    <n v="3.3241E-2"/>
    <s v="5"/>
    <s v="scale_mpi_epyc_job_12146.out "/>
    <s v="scale_mpi_epyc_epyc005_2023-06-13_08-16-52.csv "/>
    <s v="e1 10000 100 100000 1 11"/>
    <n v="17.3222205"/>
    <n v="0.19925598916133511"/>
    <n v="16.92370852167733"/>
    <n v="17.72073247832267"/>
    <x v="2"/>
  </r>
  <r>
    <x v="1"/>
    <x v="0"/>
    <n v="100"/>
    <x v="1"/>
    <x v="9"/>
    <n v="1"/>
    <n v="18.779320999999999"/>
    <n v="0.120796"/>
    <n v="0.292653"/>
    <n v="3.2516999999999997E-2"/>
    <s v="5"/>
    <s v="scale_mpi_epyc_job_12146.out "/>
    <s v="scale_mpi_epyc_epyc005_2023-06-13_08-16-52.csv "/>
    <s v="e1 10000 100 100000 1 10"/>
    <n v="19.367362500000002"/>
    <n v="1.3987286580103699"/>
    <n v="16.569905183979262"/>
    <n v="22.164819816020742"/>
    <x v="2"/>
  </r>
  <r>
    <x v="1"/>
    <x v="0"/>
    <n v="100"/>
    <x v="1"/>
    <x v="8"/>
    <n v="1"/>
    <n v="20.847435000000001"/>
    <n v="0.13799800000000001"/>
    <n v="0.28027299999999999"/>
    <n v="3.5034000000000003E-2"/>
    <s v="5"/>
    <s v="scale_mpi_epyc_job_12146.out "/>
    <s v="scale_mpi_epyc_epyc005_2023-06-13_08-16-52.csv "/>
    <s v="e1 10000 100 100000 1 9"/>
    <n v="21.046355900000002"/>
    <n v="0.42661476315995334"/>
    <n v="20.193126373680094"/>
    <n v="21.899585426319909"/>
    <x v="2"/>
  </r>
  <r>
    <x v="1"/>
    <x v="0"/>
    <n v="100"/>
    <x v="1"/>
    <x v="7"/>
    <n v="1"/>
    <n v="23.556698999999998"/>
    <n v="0.117409"/>
    <n v="0.223108"/>
    <n v="3.1872999999999999E-2"/>
    <s v="5"/>
    <s v="scale_mpi_epyc_job_12146.out "/>
    <s v="scale_mpi_epyc_epyc005_2023-06-13_08-16-52.csv "/>
    <s v="e1 10000 100 100000 1 8"/>
    <n v="23.857052599999999"/>
    <n v="1.0042384641038213"/>
    <n v="21.848575671792357"/>
    <n v="25.865529528207642"/>
    <x v="2"/>
  </r>
  <r>
    <x v="1"/>
    <x v="0"/>
    <n v="100"/>
    <x v="1"/>
    <x v="6"/>
    <n v="1"/>
    <n v="26.619703000000001"/>
    <n v="0.123575"/>
    <n v="0.205842"/>
    <n v="3.4306999999999997E-2"/>
    <s v="5"/>
    <s v="scale_mpi_epyc_job_12146.out "/>
    <s v="scale_mpi_epyc_epyc005_2023-06-13_08-16-52.csv "/>
    <s v="e1 10000 100 100000 1 7"/>
    <n v="26.99956781818182"/>
    <n v="0.58991741324496838"/>
    <n v="25.819732991691883"/>
    <n v="28.179402644671757"/>
    <x v="2"/>
  </r>
  <r>
    <x v="1"/>
    <x v="0"/>
    <n v="100"/>
    <x v="1"/>
    <x v="5"/>
    <n v="1"/>
    <n v="30.904032999999998"/>
    <n v="0.123321"/>
    <n v="0.18970100000000001"/>
    <n v="3.7940000000000002E-2"/>
    <s v="5"/>
    <s v="scale_mpi_epyc_job_12146.out "/>
    <s v="scale_mpi_epyc_epyc005_2023-06-13_08-16-52.csv "/>
    <s v="e1 10000 100 100000 1 6"/>
    <n v="31.10145390909091"/>
    <n v="0.31760202715984842"/>
    <n v="30.466249854771213"/>
    <n v="31.736657963410607"/>
    <x v="2"/>
  </r>
  <r>
    <x v="1"/>
    <x v="0"/>
    <n v="100"/>
    <x v="1"/>
    <x v="4"/>
    <n v="1"/>
    <n v="37.063808999999999"/>
    <n v="0.12163400000000001"/>
    <n v="0.142925"/>
    <n v="3.5730999999999999E-2"/>
    <s v="5"/>
    <s v="scale_mpi_epyc_job_12146.out "/>
    <s v="scale_mpi_epyc_epyc005_2023-06-13_08-16-52.csv "/>
    <s v="e1 10000 100 100000 1 5"/>
    <n v="37.228402090909093"/>
    <n v="0.28987238845378277"/>
    <n v="36.648657314001525"/>
    <n v="37.80814686781666"/>
    <x v="2"/>
  </r>
  <r>
    <x v="1"/>
    <x v="0"/>
    <n v="100"/>
    <x v="1"/>
    <x v="3"/>
    <n v="1"/>
    <n v="46.124197000000002"/>
    <n v="0.21207899999999999"/>
    <n v="0.326403"/>
    <n v="0.10880099999999999"/>
    <s v="5"/>
    <s v="scale_mpi_epyc_job_12146.out "/>
    <s v="scale_mpi_epyc_epyc005_2023-06-13_08-16-52.csv "/>
    <s v="e1 10000 100 100000 1 4"/>
    <n v="47.764747636363637"/>
    <n v="3.3791517289707906"/>
    <n v="41.006444178422058"/>
    <n v="54.523051094305217"/>
    <x v="2"/>
  </r>
  <r>
    <x v="1"/>
    <x v="0"/>
    <n v="100"/>
    <x v="1"/>
    <x v="2"/>
    <n v="1"/>
    <n v="61.313450000000003"/>
    <n v="0.22569900000000001"/>
    <n v="0.24612200000000001"/>
    <n v="0.123061"/>
    <s v="5"/>
    <s v="scale_mpi_epyc_job_12146.out "/>
    <s v="scale_mpi_epyc_epyc005_2023-06-13_08-16-52.csv "/>
    <s v="e1 10000 100 100000 1 3"/>
    <n v="61.60287390909091"/>
    <n v="0.58566605859746601"/>
    <n v="60.431541791895981"/>
    <n v="62.774206026285839"/>
    <x v="2"/>
  </r>
  <r>
    <x v="1"/>
    <x v="0"/>
    <n v="100"/>
    <x v="1"/>
    <x v="1"/>
    <n v="1"/>
    <n v="92.755897000000004"/>
    <n v="0.23829500000000001"/>
    <n v="0.13570299999999999"/>
    <n v="0.13570299999999999"/>
    <s v="5"/>
    <s v="scale_mpi_epyc_job_12146.out "/>
    <s v="scale_mpi_epyc_epyc005_2023-06-13_08-16-52.csv "/>
    <s v="e1 10000 100 100000 1 2"/>
    <n v="93.358230181818186"/>
    <n v="1.2779314658038963"/>
    <n v="90.802367250210395"/>
    <n v="95.914093113425977"/>
    <x v="2"/>
  </r>
  <r>
    <x v="1"/>
    <x v="0"/>
    <n v="100"/>
    <x v="1"/>
    <x v="0"/>
    <n v="1"/>
    <n v="186.35175599999999"/>
    <n v="0.194187"/>
    <n v="0"/>
    <n v="0"/>
    <s v="5"/>
    <s v="scale_mpi_epyc_job_12146.out "/>
    <s v="scale_mpi_epyc_epyc005_2023-06-13_08-16-52.csv "/>
    <s v="e1 10000 100 100000 1 1"/>
    <n v="186.70297818181817"/>
    <n v="0.45532179517951776"/>
    <n v="185.79233459145914"/>
    <n v="187.6136217721772"/>
    <x v="2"/>
  </r>
  <r>
    <x v="1"/>
    <x v="0"/>
    <n v="100"/>
    <x v="1"/>
    <x v="63"/>
    <n v="1"/>
    <n v="4.415775"/>
    <n v="0.28525400000000001"/>
    <n v="10.173757999999999"/>
    <n v="0.16148799999999999"/>
    <s v="5"/>
    <s v="scale_mpi_epyc_job_12146.out "/>
    <s v="scale_mpi_epyc_epyc005_2023-06-13_08-16-52.csv "/>
    <s v="e1 10000 100 100000 1 64"/>
    <n v="4.4790267999999998"/>
    <n v="7.2067393042639372E-2"/>
    <n v="4.3348920139147209"/>
    <n v="4.6231615860852786"/>
    <x v="2"/>
  </r>
  <r>
    <x v="1"/>
    <x v="0"/>
    <n v="100"/>
    <x v="1"/>
    <x v="62"/>
    <n v="1"/>
    <n v="4.3215209999999997"/>
    <n v="0.17238800000000001"/>
    <n v="4.0065749999999998"/>
    <n v="6.4621999999999999E-2"/>
    <s v="5"/>
    <s v="scale_mpi_epyc_job_12146.out "/>
    <s v="scale_mpi_epyc_epyc005_2023-06-13_08-16-52.csv "/>
    <s v="e1 10000 100 100000 1 63"/>
    <n v="4.4648897999999999"/>
    <n v="0.15355349157851772"/>
    <n v="4.157782816842964"/>
    <n v="4.7719967831570358"/>
    <x v="2"/>
  </r>
  <r>
    <x v="1"/>
    <x v="0"/>
    <n v="100"/>
    <x v="1"/>
    <x v="61"/>
    <n v="1"/>
    <n v="4.3573700000000004"/>
    <n v="0.16738700000000001"/>
    <n v="3.9323700000000001"/>
    <n v="6.4464999999999995E-2"/>
    <s v="5"/>
    <s v="scale_mpi_epyc_job_12146.out "/>
    <s v="scale_mpi_epyc_epyc005_2023-06-13_08-16-52.csv "/>
    <s v="e1 10000 100 100000 1 62"/>
    <n v="4.4711412999999993"/>
    <n v="0.11030103690000974"/>
    <n v="4.2505392261999795"/>
    <n v="4.6917433738000192"/>
    <x v="2"/>
  </r>
  <r>
    <x v="1"/>
    <x v="0"/>
    <n v="100"/>
    <x v="1"/>
    <x v="60"/>
    <n v="1"/>
    <n v="4.4209430000000003"/>
    <n v="0.16950100000000001"/>
    <n v="3.6635789999999999"/>
    <n v="6.1060000000000003E-2"/>
    <s v="5"/>
    <s v="scale_mpi_epyc_job_12146.out "/>
    <s v="scale_mpi_epyc_epyc005_2023-06-13_08-16-52.csv "/>
    <s v="e1 10000 100 100000 1 61"/>
    <n v="4.5789027999999998"/>
    <n v="0.18365811923125144"/>
    <n v="4.211586561537497"/>
    <n v="4.9462190384625027"/>
    <x v="2"/>
  </r>
  <r>
    <x v="1"/>
    <x v="0"/>
    <n v="100"/>
    <x v="1"/>
    <x v="59"/>
    <n v="1"/>
    <n v="4.6613439999999997"/>
    <n v="0.18018200000000001"/>
    <n v="4.0231570000000003"/>
    <n v="6.8189E-2"/>
    <s v="5"/>
    <s v="scale_mpi_epyc_job_12146.out "/>
    <s v="scale_mpi_epyc_epyc005_2023-06-13_08-16-52.csv "/>
    <s v="e1 10000 100 100000 1 60"/>
    <n v="4.7047027999999997"/>
    <n v="0.42435656339163436"/>
    <n v="3.8559896732167309"/>
    <n v="5.5534159267832681"/>
    <x v="2"/>
  </r>
  <r>
    <x v="1"/>
    <x v="0"/>
    <n v="100"/>
    <x v="1"/>
    <x v="58"/>
    <n v="1"/>
    <n v="4.4726980000000003"/>
    <n v="0.1714"/>
    <n v="3.4523419999999998"/>
    <n v="5.9523E-2"/>
    <s v="5"/>
    <s v="scale_mpi_epyc_job_12146.out "/>
    <s v="scale_mpi_epyc_epyc005_2023-06-13_08-16-52.csv "/>
    <s v="e1 10000 100 100000 1 59"/>
    <n v="4.7203236000000004"/>
    <n v="0.30003927489487103"/>
    <n v="4.1202450502102579"/>
    <n v="5.3204021497897429"/>
    <x v="2"/>
  </r>
  <r>
    <x v="1"/>
    <x v="0"/>
    <n v="100"/>
    <x v="1"/>
    <x v="57"/>
    <n v="1"/>
    <n v="4.5410320000000004"/>
    <n v="0.15950400000000001"/>
    <n v="3.4097740000000001"/>
    <n v="5.9820999999999999E-2"/>
    <s v="5"/>
    <s v="scale_mpi_epyc_job_12146.out "/>
    <s v="scale_mpi_epyc_epyc005_2023-06-13_08-16-52.csv "/>
    <s v="e1 10000 100 100000 1 58"/>
    <n v="4.6564570999999999"/>
    <n v="0.21573456413400277"/>
    <n v="4.224987971731994"/>
    <n v="5.0879262282680058"/>
    <x v="2"/>
  </r>
  <r>
    <x v="1"/>
    <x v="0"/>
    <n v="100"/>
    <x v="1"/>
    <x v="56"/>
    <n v="1"/>
    <n v="5.159764"/>
    <n v="0.21063200000000001"/>
    <n v="3.000213"/>
    <n v="5.3574999999999998E-2"/>
    <s v="5"/>
    <s v="scale_mpi_epyc_job_12146.out "/>
    <s v="scale_mpi_epyc_epyc005_2023-06-13_08-16-52.csv "/>
    <s v="e1 10000 100 100000 1 57"/>
    <n v="5.2372234000000004"/>
    <n v="0.26030338352476157"/>
    <n v="4.7166166329504771"/>
    <n v="5.7578301670495238"/>
    <x v="2"/>
  </r>
  <r>
    <x v="1"/>
    <x v="0"/>
    <n v="100"/>
    <x v="1"/>
    <x v="55"/>
    <n v="1"/>
    <n v="5.1036489999999999"/>
    <n v="0.179983"/>
    <n v="3.2787169999999999"/>
    <n v="5.9612999999999999E-2"/>
    <s v="5"/>
    <s v="scale_mpi_epyc_job_12146.out "/>
    <s v="scale_mpi_epyc_epyc005_2023-06-13_08-16-52.csv "/>
    <s v="e1 10000 100 100000 1 56"/>
    <n v="5.1407958999999996"/>
    <n v="0.18117762179003427"/>
    <n v="4.7784406564199315"/>
    <n v="5.5031511435800677"/>
    <x v="2"/>
  </r>
  <r>
    <x v="1"/>
    <x v="0"/>
    <n v="100"/>
    <x v="1"/>
    <x v="54"/>
    <n v="1"/>
    <n v="5.2135850000000001"/>
    <n v="0.23768700000000001"/>
    <n v="3.9599150000000001"/>
    <n v="7.3331999999999994E-2"/>
    <s v="5"/>
    <s v="scale_mpi_epyc_job_12146.out "/>
    <s v="scale_mpi_epyc_epyc005_2023-06-13_08-16-52.csv "/>
    <s v="e1 10000 100 100000 1 55"/>
    <n v="5.3430847000000004"/>
    <n v="0.16160056217354307"/>
    <n v="5.0198835756529139"/>
    <n v="5.6662858243470868"/>
    <x v="2"/>
  </r>
  <r>
    <x v="1"/>
    <x v="0"/>
    <n v="100"/>
    <x v="1"/>
    <x v="53"/>
    <n v="1"/>
    <n v="5.214226"/>
    <n v="0.205956"/>
    <n v="3.0881120000000002"/>
    <n v="5.8265999999999998E-2"/>
    <s v="5"/>
    <s v="scale_mpi_epyc_job_12146.out "/>
    <s v="scale_mpi_epyc_epyc005_2023-06-13_08-16-52.csv "/>
    <s v="e1 10000 100 100000 1 54"/>
    <n v="5.240970299999999"/>
    <n v="0.19977194135116991"/>
    <n v="4.8414264172976589"/>
    <n v="5.6405141827023391"/>
    <x v="2"/>
  </r>
  <r>
    <x v="1"/>
    <x v="0"/>
    <n v="100"/>
    <x v="1"/>
    <x v="52"/>
    <n v="1"/>
    <n v="5.2849570000000003"/>
    <n v="0.19111"/>
    <n v="3.8894820000000001"/>
    <n v="7.4798000000000003E-2"/>
    <s v="5"/>
    <s v="scale_mpi_epyc_job_12146.out "/>
    <s v="scale_mpi_epyc_epyc005_2023-06-13_08-16-52.csv "/>
    <s v="e1 10000 100 100000 1 53"/>
    <n v="5.3742523000000002"/>
    <n v="0.21349810623939527"/>
    <n v="4.9472560875212093"/>
    <n v="5.8012485124787911"/>
    <x v="2"/>
  </r>
  <r>
    <x v="1"/>
    <x v="0"/>
    <n v="100"/>
    <x v="1"/>
    <x v="51"/>
    <n v="1"/>
    <n v="5.3431730000000002"/>
    <n v="0.20424900000000001"/>
    <n v="2.4071440000000002"/>
    <n v="4.7198999999999998E-2"/>
    <s v="5"/>
    <s v="scale_mpi_epyc_job_12146.out "/>
    <s v="scale_mpi_epyc_epyc005_2023-06-13_08-16-52.csv "/>
    <s v="e1 10000 100 100000 1 52"/>
    <n v="5.6543715999999993"/>
    <n v="0.72876798328717041"/>
    <n v="4.1968356334256587"/>
    <n v="7.1119075665743399"/>
    <x v="2"/>
  </r>
  <r>
    <x v="1"/>
    <x v="0"/>
    <n v="100"/>
    <x v="1"/>
    <x v="50"/>
    <n v="1"/>
    <n v="5.5457510000000001"/>
    <n v="0.177176"/>
    <n v="2.483298"/>
    <n v="4.9666000000000002E-2"/>
    <s v="5"/>
    <s v="scale_mpi_epyc_job_12146.out "/>
    <s v="scale_mpi_epyc_epyc005_2023-06-13_08-16-52.csv "/>
    <s v="e1 10000 100 100000 1 51"/>
    <n v="5.5158591999999995"/>
    <n v="0.17527769040859445"/>
    <n v="5.1653038191828102"/>
    <n v="5.8664145808171888"/>
    <x v="2"/>
  </r>
  <r>
    <x v="1"/>
    <x v="0"/>
    <n v="100"/>
    <x v="1"/>
    <x v="49"/>
    <n v="1"/>
    <n v="5.1451710000000004"/>
    <n v="0.18684300000000001"/>
    <n v="2.743522"/>
    <n v="5.5989999999999998E-2"/>
    <s v="5"/>
    <s v="scale_mpi_epyc_job_12146.out "/>
    <s v="scale_mpi_epyc_epyc005_2023-06-13_08-16-52.csv "/>
    <s v="e1 10000 100 100000 1 50"/>
    <n v="5.4394491"/>
    <n v="0.26203196978743615"/>
    <n v="4.915385160425128"/>
    <n v="5.9635130395748721"/>
    <x v="2"/>
  </r>
  <r>
    <x v="1"/>
    <x v="0"/>
    <n v="100"/>
    <x v="1"/>
    <x v="48"/>
    <n v="1"/>
    <n v="5.426545"/>
    <n v="0.15876899999999999"/>
    <n v="2.1656939999999998"/>
    <n v="4.5118999999999999E-2"/>
    <s v="5"/>
    <s v="scale_mpi_epyc_job_12146.out "/>
    <s v="scale_mpi_epyc_epyc005_2023-06-13_08-16-52.csv "/>
    <s v="e1 10000 100 100000 1 49"/>
    <n v="5.7318926000000001"/>
    <n v="0.60216012640296923"/>
    <n v="4.5275723471940612"/>
    <n v="6.936212852805939"/>
    <x v="2"/>
  </r>
  <r>
    <x v="1"/>
    <x v="0"/>
    <n v="100"/>
    <x v="1"/>
    <x v="47"/>
    <n v="1"/>
    <n v="5.4751310000000002"/>
    <n v="0.188945"/>
    <n v="3.283169"/>
    <n v="6.9855E-2"/>
    <s v="5"/>
    <s v="scale_mpi_epyc_job_12146.out "/>
    <s v="scale_mpi_epyc_epyc005_2023-06-13_08-16-52.csv "/>
    <s v="e1 10000 100 100000 1 48"/>
    <n v="5.6301132999999997"/>
    <n v="0.18975253810007162"/>
    <n v="5.2506082237998566"/>
    <n v="6.0096183762001427"/>
    <x v="2"/>
  </r>
  <r>
    <x v="1"/>
    <x v="0"/>
    <n v="100"/>
    <x v="1"/>
    <x v="46"/>
    <n v="1"/>
    <n v="5.2202809999999999"/>
    <n v="0.13877300000000001"/>
    <n v="2.1268910000000001"/>
    <n v="4.6237E-2"/>
    <s v="5"/>
    <s v="scale_mpi_epyc_job_12146.out "/>
    <s v="scale_mpi_epyc_epyc005_2023-06-13_08-16-52.csv "/>
    <s v="e1 10000 100 100000 1 47"/>
    <n v="5.5868596999999998"/>
    <n v="0.3397299843004894"/>
    <n v="4.9073997313990212"/>
    <n v="6.2663196686009783"/>
    <x v="2"/>
  </r>
  <r>
    <x v="1"/>
    <x v="0"/>
    <n v="100"/>
    <x v="1"/>
    <x v="45"/>
    <n v="1"/>
    <n v="5.5045089999999997"/>
    <n v="0.147813"/>
    <n v="2.1171069999999999"/>
    <n v="4.7046999999999999E-2"/>
    <s v="5"/>
    <s v="scale_mpi_epyc_job_12146.out "/>
    <s v="scale_mpi_epyc_epyc005_2023-06-13_08-16-52.csv "/>
    <s v="e1 10000 100 100000 1 46"/>
    <n v="5.7503392000000009"/>
    <n v="0.16546390279259388"/>
    <n v="5.419411394414813"/>
    <n v="6.0812670055851887"/>
    <x v="2"/>
  </r>
  <r>
    <x v="1"/>
    <x v="0"/>
    <n v="100"/>
    <x v="1"/>
    <x v="44"/>
    <n v="1"/>
    <n v="5.7730509999999997"/>
    <n v="0.171708"/>
    <n v="2.9658730000000002"/>
    <n v="6.7405999999999994E-2"/>
    <s v="5"/>
    <s v="scale_mpi_epyc_job_12146.out "/>
    <s v="scale_mpi_epyc_epyc005_2023-06-13_08-16-52.csv "/>
    <s v="e1 10000 100 100000 1 45"/>
    <n v="5.7430013999999998"/>
    <n v="0.13113899097536516"/>
    <n v="5.4807234180492692"/>
    <n v="6.0052793819507304"/>
    <x v="2"/>
  </r>
  <r>
    <x v="1"/>
    <x v="0"/>
    <n v="100"/>
    <x v="1"/>
    <x v="43"/>
    <n v="1"/>
    <n v="5.820354"/>
    <n v="0.17003699999999999"/>
    <n v="2.835699"/>
    <n v="6.5946000000000005E-2"/>
    <s v="5"/>
    <s v="scale_mpi_epyc_job_12146.out "/>
    <s v="scale_mpi_epyc_epyc005_2023-06-13_08-16-52.csv "/>
    <s v="e1 10000 100 100000 1 44"/>
    <n v="5.7893547999999999"/>
    <n v="0.23966683812192413"/>
    <n v="5.3100211237561519"/>
    <n v="6.268688476243848"/>
    <x v="2"/>
  </r>
  <r>
    <x v="1"/>
    <x v="0"/>
    <n v="100"/>
    <x v="1"/>
    <x v="42"/>
    <n v="1"/>
    <n v="5.7534640000000001"/>
    <n v="0.16737299999999999"/>
    <n v="2.6642389999999998"/>
    <n v="6.3434000000000004E-2"/>
    <s v="5"/>
    <s v="scale_mpi_epyc_job_12146.out "/>
    <s v="scale_mpi_epyc_epyc005_2023-06-13_08-16-52.csv "/>
    <s v="e1 10000 100 100000 1 43"/>
    <n v="6.0439132000000004"/>
    <n v="0.69134220463498586"/>
    <n v="4.6612287907300285"/>
    <n v="7.4265976092699724"/>
    <x v="2"/>
  </r>
  <r>
    <x v="1"/>
    <x v="0"/>
    <n v="100"/>
    <x v="1"/>
    <x v="41"/>
    <n v="1"/>
    <n v="5.7926380000000002"/>
    <n v="0.156361"/>
    <n v="1.9565509999999999"/>
    <n v="4.7721E-2"/>
    <s v="5"/>
    <s v="scale_mpi_epyc_job_12146.out "/>
    <s v="scale_mpi_epyc_epyc005_2023-06-13_08-16-52.csv "/>
    <s v="e1 10000 100 100000 1 42"/>
    <n v="7.7228222000000004"/>
    <n v="5.4706641931121647"/>
    <n v="-3.2185061862243289"/>
    <n v="18.664150586224331"/>
    <x v="2"/>
  </r>
  <r>
    <x v="1"/>
    <x v="0"/>
    <n v="100"/>
    <x v="1"/>
    <x v="40"/>
    <n v="1"/>
    <n v="5.890466"/>
    <n v="0.16019900000000001"/>
    <n v="1.951058"/>
    <n v="4.8776E-2"/>
    <s v="5"/>
    <s v="scale_mpi_epyc_job_12146.out "/>
    <s v="scale_mpi_epyc_epyc005_2023-06-13_08-16-52.csv "/>
    <s v="e1 10000 100 100000 1 41"/>
    <n v="6.1193129000000006"/>
    <n v="0.49191286895412267"/>
    <n v="5.1354871620917555"/>
    <n v="7.1031386379082457"/>
    <x v="2"/>
  </r>
  <r>
    <x v="1"/>
    <x v="0"/>
    <n v="100"/>
    <x v="1"/>
    <x v="39"/>
    <n v="1"/>
    <n v="5.9234859999999996"/>
    <n v="0.33432800000000001"/>
    <n v="8.6193849999999994"/>
    <n v="0.22101000000000001"/>
    <s v="5"/>
    <s v="scale_mpi_epyc_job_12146.out "/>
    <s v="scale_mpi_epyc_epyc005_2023-06-13_08-16-52.csv "/>
    <s v="e1 10000 100 100000 1 40"/>
    <n v="6.0271618"/>
    <n v="8.7756818016340138E-2"/>
    <n v="5.8516481639673197"/>
    <n v="6.2026754360326803"/>
    <x v="2"/>
  </r>
  <r>
    <x v="1"/>
    <x v="0"/>
    <n v="100"/>
    <x v="1"/>
    <x v="38"/>
    <n v="1"/>
    <n v="6.1515709999999997"/>
    <n v="0.18382499999999999"/>
    <n v="2.6064050000000001"/>
    <n v="6.8589999999999998E-2"/>
    <s v="5"/>
    <s v="scale_mpi_epyc_job_12146.out "/>
    <s v="scale_mpi_epyc_epyc005_2023-06-13_08-16-52.csv "/>
    <s v="e1 10000 100 100000 1 39"/>
    <n v="6.2660485999999995"/>
    <n v="0.29647756038297718"/>
    <n v="5.6730934792340451"/>
    <n v="6.859003720765954"/>
    <x v="2"/>
  </r>
  <r>
    <x v="1"/>
    <x v="0"/>
    <n v="100"/>
    <x v="1"/>
    <x v="37"/>
    <n v="1"/>
    <n v="6.1714029999999998"/>
    <n v="0.16153799999999999"/>
    <n v="2.3673850000000001"/>
    <n v="6.3982999999999998E-2"/>
    <s v="5"/>
    <s v="scale_mpi_epyc_job_12146.out "/>
    <s v="scale_mpi_epyc_epyc005_2023-06-13_08-16-52.csv "/>
    <s v="e1 10000 100 100000 1 38"/>
    <n v="6.3473785555555544"/>
    <n v="0.2107003124984107"/>
    <n v="5.9259779305587328"/>
    <n v="6.768779180552376"/>
    <x v="2"/>
  </r>
  <r>
    <x v="1"/>
    <x v="0"/>
    <n v="100"/>
    <x v="1"/>
    <x v="36"/>
    <n v="1"/>
    <n v="6.4476579999999997"/>
    <n v="0.15246399999999999"/>
    <n v="1.994594"/>
    <n v="5.5405000000000003E-2"/>
    <s v="5"/>
    <s v="scale_mpi_epyc_job_12146.out "/>
    <s v="scale_mpi_epyc_epyc005_2023-06-13_08-16-52.csv "/>
    <s v="e1 10000 100 100000 1 37"/>
    <n v="6.3718076666666654"/>
    <n v="0.12503887851830384"/>
    <n v="6.1217299096300577"/>
    <n v="6.6218854237032732"/>
    <x v="2"/>
  </r>
  <r>
    <x v="1"/>
    <x v="0"/>
    <n v="100"/>
    <x v="1"/>
    <x v="35"/>
    <n v="1"/>
    <n v="6.495933"/>
    <n v="0.13899800000000001"/>
    <n v="1.418606"/>
    <n v="4.0531999999999999E-2"/>
    <s v="5"/>
    <s v="scale_mpi_epyc_job_12146.out "/>
    <s v="scale_mpi_epyc_epyc005_2023-06-13_08-16-52.csv "/>
    <s v="e1 10000 100 100000 1 36"/>
    <n v="6.5453429999999999"/>
    <n v="0.14204204036692983"/>
    <n v="6.2612589192661403"/>
    <n v="6.8294270807338595"/>
    <x v="2"/>
  </r>
  <r>
    <x v="1"/>
    <x v="0"/>
    <n v="100"/>
    <x v="1"/>
    <x v="34"/>
    <n v="1"/>
    <n v="6.6440950000000001"/>
    <n v="0.14524200000000001"/>
    <n v="1.7351270000000001"/>
    <n v="5.1033000000000002E-2"/>
    <s v="5"/>
    <s v="scale_mpi_epyc_job_12146.out "/>
    <s v="scale_mpi_epyc_epyc005_2023-06-13_08-16-52.csv "/>
    <s v="e1 10000 100 100000 1 35"/>
    <n v="7.0453129999999984"/>
    <n v="1.1073830643128082"/>
    <n v="4.8305468713743824"/>
    <n v="9.2600791286256143"/>
    <x v="2"/>
  </r>
  <r>
    <x v="1"/>
    <x v="0"/>
    <n v="100"/>
    <x v="1"/>
    <x v="33"/>
    <n v="1"/>
    <n v="6.7919640000000001"/>
    <n v="0.13982"/>
    <n v="1.346306"/>
    <n v="4.0797E-2"/>
    <s v="5"/>
    <s v="scale_mpi_epyc_job_12146.out "/>
    <s v="scale_mpi_epyc_epyc005_2023-06-13_08-16-52.csv "/>
    <s v="e1 10000 100 100000 1 34"/>
    <n v="7.7414967777777788"/>
    <n v="3.0485495572849342"/>
    <n v="1.6443976632079105"/>
    <n v="13.838595892347648"/>
    <x v="2"/>
  </r>
  <r>
    <x v="1"/>
    <x v="0"/>
    <n v="100"/>
    <x v="1"/>
    <x v="32"/>
    <n v="1"/>
    <n v="6.6242900000000002"/>
    <n v="0.160635"/>
    <n v="1.774043"/>
    <n v="5.5439000000000002E-2"/>
    <s v="5"/>
    <s v="scale_mpi_epyc_job_12146.out "/>
    <s v="scale_mpi_epyc_epyc005_2023-06-13_08-16-52.csv "/>
    <s v="e1 10000 100 100000 1 33"/>
    <n v="6.9106411111111106"/>
    <n v="0.16269524228477839"/>
    <n v="6.585250626541554"/>
    <n v="7.2360315956806671"/>
    <x v="2"/>
  </r>
  <r>
    <x v="1"/>
    <x v="0"/>
    <n v="100"/>
    <x v="1"/>
    <x v="31"/>
    <n v="1"/>
    <n v="7.0739210000000003"/>
    <n v="0.15067900000000001"/>
    <n v="1.6066290000000001"/>
    <n v="5.1826999999999998E-2"/>
    <s v="5"/>
    <s v="scale_mpi_epyc_job_12146.out "/>
    <s v="scale_mpi_epyc_epyc005_2023-06-13_08-16-52.csv "/>
    <s v="e1 10000 100 100000 1 32"/>
    <n v="7.1015181111111119"/>
    <n v="0.19053795345834407"/>
    <n v="6.7204422041944234"/>
    <n v="7.4825940180278003"/>
    <x v="2"/>
  </r>
  <r>
    <x v="1"/>
    <x v="0"/>
    <n v="100"/>
    <x v="1"/>
    <x v="30"/>
    <n v="1"/>
    <n v="7.1713149999999999"/>
    <n v="0.12771199999999999"/>
    <n v="1.1756580000000001"/>
    <n v="3.9189000000000002E-2"/>
    <s v="5"/>
    <s v="scale_mpi_epyc_job_12146.out "/>
    <s v="scale_mpi_epyc_epyc005_2023-06-13_08-16-52.csv "/>
    <s v="e1 10000 100 100000 1 31"/>
    <n v="7.2265201111111104"/>
    <n v="0.16143676633452952"/>
    <n v="6.9036465784420518"/>
    <n v="7.549393643780169"/>
    <x v="2"/>
  </r>
  <r>
    <x v="1"/>
    <x v="0"/>
    <n v="100"/>
    <x v="1"/>
    <x v="29"/>
    <n v="1"/>
    <n v="7.1066940000000001"/>
    <n v="0.15706300000000001"/>
    <n v="1.6790400000000001"/>
    <n v="5.7897999999999998E-2"/>
    <s v="5"/>
    <s v="scale_mpi_epyc_job_12146.out "/>
    <s v="scale_mpi_epyc_epyc005_2023-06-13_08-16-52.csv "/>
    <s v="e1 10000 100 100000 1 30"/>
    <n v="7.2940763333333329"/>
    <n v="0.20530185275724544"/>
    <n v="6.8834726278188416"/>
    <n v="7.7046800388478243"/>
    <x v="2"/>
  </r>
  <r>
    <x v="1"/>
    <x v="0"/>
    <n v="100"/>
    <x v="1"/>
    <x v="28"/>
    <n v="1"/>
    <n v="7.3772279999999997"/>
    <n v="0.13572899999999999"/>
    <n v="1.1176189999999999"/>
    <n v="3.9914999999999999E-2"/>
    <s v="5"/>
    <s v="scale_mpi_epyc_job_12146.out "/>
    <s v="scale_mpi_epyc_epyc005_2023-06-13_08-16-52.csv "/>
    <s v="e1 10000 100 100000 1 29"/>
    <n v="8.5854953333333341"/>
    <n v="3.2284394313952327"/>
    <n v="2.1286164705428687"/>
    <n v="15.042374196123799"/>
    <x v="2"/>
  </r>
  <r>
    <x v="1"/>
    <x v="0"/>
    <n v="100"/>
    <x v="1"/>
    <x v="27"/>
    <n v="1"/>
    <n v="7.5338440000000002"/>
    <n v="0.15487799999999999"/>
    <n v="1.4864489999999999"/>
    <n v="5.5053999999999999E-2"/>
    <s v="5"/>
    <s v="scale_mpi_epyc_job_12146.out "/>
    <s v="scale_mpi_epyc_epyc005_2023-06-13_08-16-52.csv "/>
    <s v="e1 10000 100 100000 1 28"/>
    <n v="7.6902833333333342"/>
    <n v="0.11412169626709792"/>
    <n v="7.462039940799138"/>
    <n v="7.9185267258675305"/>
    <x v="2"/>
  </r>
  <r>
    <x v="1"/>
    <x v="0"/>
    <n v="100"/>
    <x v="1"/>
    <x v="26"/>
    <n v="1"/>
    <n v="7.7837040000000002"/>
    <n v="0.14924899999999999"/>
    <n v="1.290143"/>
    <n v="4.9620999999999998E-2"/>
    <s v="5"/>
    <s v="scale_mpi_epyc_job_12146.out "/>
    <s v="scale_mpi_epyc_epyc005_2023-06-13_08-16-52.csv "/>
    <s v="e1 10000 100 100000 1 27"/>
    <n v="8.0086700000000022"/>
    <n v="0.14580840391409636"/>
    <n v="7.7170531921718091"/>
    <n v="8.3002868078281953"/>
    <x v="2"/>
  </r>
  <r>
    <x v="1"/>
    <x v="0"/>
    <n v="100"/>
    <x v="1"/>
    <x v="25"/>
    <n v="1"/>
    <n v="7.9925600000000001"/>
    <n v="0.148004"/>
    <n v="1.2317359999999999"/>
    <n v="4.9269E-2"/>
    <s v="5"/>
    <s v="scale_mpi_epyc_job_12146.out "/>
    <s v="scale_mpi_epyc_epyc005_2023-06-13_08-16-52.csv "/>
    <s v="e1 10000 100 100000 1 26"/>
    <n v="8.3256656666666657"/>
    <n v="0.32159809416932755"/>
    <n v="7.6824694783280103"/>
    <n v="8.9688618550053203"/>
    <x v="2"/>
  </r>
  <r>
    <x v="1"/>
    <x v="0"/>
    <n v="100"/>
    <x v="1"/>
    <x v="24"/>
    <n v="1"/>
    <n v="8.2889180000000007"/>
    <n v="0.12380099999999999"/>
    <n v="0.80001900000000004"/>
    <n v="3.3334000000000003E-2"/>
    <s v="5"/>
    <s v="scale_mpi_epyc_job_12146.out "/>
    <s v="scale_mpi_epyc_epyc005_2023-06-13_08-16-52.csv "/>
    <s v="e1 10000 100 100000 1 25"/>
    <n v="8.4959174444444443"/>
    <n v="0.19575456798989616"/>
    <n v="8.1044083084646523"/>
    <n v="8.8874265804242363"/>
    <x v="2"/>
  </r>
  <r>
    <x v="1"/>
    <x v="0"/>
    <n v="100"/>
    <x v="1"/>
    <x v="23"/>
    <n v="1"/>
    <n v="8.6093639999999994"/>
    <n v="0.15112400000000001"/>
    <n v="1.1587700000000001"/>
    <n v="5.0381000000000002E-2"/>
    <s v="5"/>
    <s v="scale_mpi_epyc_job_12146.out "/>
    <s v="scale_mpi_epyc_epyc005_2023-06-13_08-16-52.csv "/>
    <s v="e1 10000 100 100000 1 24"/>
    <n v="8.9354818888888889"/>
    <n v="0.54736769623218984"/>
    <n v="7.8407464964245097"/>
    <n v="10.030217281353268"/>
    <x v="2"/>
  </r>
  <r>
    <x v="1"/>
    <x v="0"/>
    <n v="100"/>
    <x v="1"/>
    <x v="22"/>
    <n v="1"/>
    <n v="8.8889449999999997"/>
    <n v="0.16147400000000001"/>
    <n v="1.398658"/>
    <n v="6.3575000000000007E-2"/>
    <s v="5"/>
    <s v="scale_mpi_epyc_job_12146.out "/>
    <s v="scale_mpi_epyc_epyc005_2023-06-13_08-16-52.csv "/>
    <s v="e1 10000 100 100000 1 23"/>
    <n v="9.1605132222222228"/>
    <n v="0.30755567457431171"/>
    <n v="8.5454018730735992"/>
    <n v="9.7756245713708463"/>
    <x v="2"/>
  </r>
  <r>
    <x v="1"/>
    <x v="0"/>
    <n v="100"/>
    <x v="1"/>
    <x v="21"/>
    <n v="1"/>
    <n v="9.2298069999999992"/>
    <n v="0.16639000000000001"/>
    <n v="1.476164"/>
    <n v="7.0293999999999995E-2"/>
    <s v="5"/>
    <s v="scale_mpi_epyc_job_12146.out "/>
    <s v="scale_mpi_epyc_epyc005_2023-06-13_08-16-52.csv "/>
    <s v="e1 10000 100 100000 1 22"/>
    <n v="9.3728244444444435"/>
    <n v="0.15586539373956221"/>
    <n v="9.0610936569653191"/>
    <n v="9.6845552319235679"/>
    <x v="2"/>
  </r>
  <r>
    <x v="1"/>
    <x v="0"/>
    <n v="100"/>
    <x v="1"/>
    <x v="20"/>
    <n v="1"/>
    <n v="9.5943930000000002"/>
    <n v="0.13844100000000001"/>
    <n v="0.83172299999999999"/>
    <n v="4.1585999999999998E-2"/>
    <s v="5"/>
    <s v="scale_mpi_epyc_job_12146.out "/>
    <s v="scale_mpi_epyc_epyc005_2023-06-13_08-16-52.csv "/>
    <s v="e1 10000 100 100000 1 21"/>
    <n v="10.752239777777779"/>
    <n v="2.962358015434468"/>
    <n v="4.8275237469088434"/>
    <n v="16.676955808646717"/>
    <x v="2"/>
  </r>
  <r>
    <x v="1"/>
    <x v="0"/>
    <n v="100"/>
    <x v="1"/>
    <x v="19"/>
    <n v="1"/>
    <n v="9.9798519999999993"/>
    <n v="0.14358599999999999"/>
    <n v="0.78093500000000005"/>
    <n v="4.1102E-2"/>
    <s v="5"/>
    <s v="scale_mpi_epyc_job_12146.out "/>
    <s v="scale_mpi_epyc_epyc005_2023-06-13_08-16-52.csv "/>
    <s v="e1 10000 100 100000 1 20"/>
    <n v="10.817027444444442"/>
    <n v="2.0326970579339143"/>
    <n v="6.751633328576613"/>
    <n v="14.88242156031227"/>
    <x v="2"/>
  </r>
  <r>
    <x v="1"/>
    <x v="0"/>
    <n v="100"/>
    <x v="1"/>
    <x v="18"/>
    <n v="1"/>
    <n v="10.451395"/>
    <n v="0.13461100000000001"/>
    <n v="0.730379"/>
    <n v="4.0577000000000002E-2"/>
    <s v="5"/>
    <s v="scale_mpi_epyc_job_12146.out "/>
    <s v="scale_mpi_epyc_epyc005_2023-06-13_08-16-52.csv "/>
    <s v="e1 10000 100 100000 1 19"/>
    <n v="11.082065999999999"/>
    <n v="1.2805894741982884"/>
    <n v="8.5208870516034221"/>
    <n v="13.643244948396577"/>
    <x v="2"/>
  </r>
  <r>
    <x v="1"/>
    <x v="0"/>
    <n v="100"/>
    <x v="1"/>
    <x v="17"/>
    <n v="1"/>
    <n v="10.96213"/>
    <n v="0.14191699999999999"/>
    <n v="0.71274899999999997"/>
    <n v="4.1925999999999998E-2"/>
    <s v="5"/>
    <s v="scale_mpi_epyc_job_12146.out "/>
    <s v="scale_mpi_epyc_epyc005_2023-06-13_08-16-52.csv "/>
    <s v="e1 10000 100 100000 1 18"/>
    <n v="11.1533949"/>
    <n v="0.1108857938126307"/>
    <n v="10.931623312374739"/>
    <n v="11.375166487625261"/>
    <x v="2"/>
  </r>
  <r>
    <x v="1"/>
    <x v="0"/>
    <n v="100"/>
    <x v="1"/>
    <x v="16"/>
    <n v="1"/>
    <n v="11.552390000000001"/>
    <n v="0.139154"/>
    <n v="0.68532599999999999"/>
    <n v="4.2833000000000003E-2"/>
    <s v="5"/>
    <s v="scale_mpi_epyc_job_12146.out "/>
    <s v="scale_mpi_epyc_epyc005_2023-06-13_08-16-52.csv "/>
    <s v="e1 10000 100 100000 1 17"/>
    <n v="11.7457557"/>
    <n v="0.15584168416068192"/>
    <n v="11.434072331678637"/>
    <n v="12.057439068321363"/>
    <x v="2"/>
  </r>
  <r>
    <x v="1"/>
    <x v="0"/>
    <n v="100"/>
    <x v="1"/>
    <x v="15"/>
    <n v="1"/>
    <n v="12.129165"/>
    <n v="0.12453599999999999"/>
    <n v="0.534331"/>
    <n v="3.5622000000000001E-2"/>
    <s v="5"/>
    <s v="scale_mpi_epyc_job_12146.out "/>
    <s v="scale_mpi_epyc_epyc005_2023-06-13_08-16-52.csv "/>
    <s v="e1 10000 100 100000 1 16"/>
    <n v="12.3827286"/>
    <n v="0.17102678362132523"/>
    <n v="12.040675032757349"/>
    <n v="12.724782167242651"/>
    <x v="2"/>
  </r>
  <r>
    <x v="1"/>
    <x v="0"/>
    <n v="100"/>
    <x v="1"/>
    <x v="14"/>
    <n v="1"/>
    <n v="12.890058"/>
    <n v="0.13958400000000001"/>
    <n v="0.46584399999999998"/>
    <n v="3.3274999999999999E-2"/>
    <s v="5"/>
    <s v="scale_mpi_epyc_job_12146.out "/>
    <s v="scale_mpi_epyc_epyc005_2023-06-13_08-16-52.csv "/>
    <s v="e1 10000 100 100000 1 15"/>
    <n v="13.084569800000001"/>
    <n v="0.42163983678132028"/>
    <n v="12.241290126437359"/>
    <n v="13.927849473562642"/>
    <x v="2"/>
  </r>
  <r>
    <x v="1"/>
    <x v="0"/>
    <n v="100"/>
    <x v="1"/>
    <x v="13"/>
    <n v="1"/>
    <n v="13.707996"/>
    <n v="0.138599"/>
    <n v="0.412082"/>
    <n v="3.1698999999999998E-2"/>
    <s v="5"/>
    <s v="scale_mpi_epyc_job_12146.out "/>
    <s v="scale_mpi_epyc_epyc005_2023-06-13_08-16-52.csv "/>
    <s v="e1 10000 100 100000 1 14"/>
    <n v="13.811161200000001"/>
    <n v="0.14816777037706197"/>
    <n v="13.514825659245878"/>
    <n v="14.107496740754124"/>
    <x v="2"/>
  </r>
  <r>
    <x v="1"/>
    <x v="0"/>
    <n v="100"/>
    <x v="1"/>
    <x v="12"/>
    <n v="1"/>
    <n v="14.668193"/>
    <n v="0.116831"/>
    <n v="0.39292100000000002"/>
    <n v="3.2743000000000001E-2"/>
    <s v="5"/>
    <s v="scale_mpi_epyc_job_12146.out "/>
    <s v="scale_mpi_epyc_epyc005_2023-06-13_08-16-52.csv "/>
    <s v="e1 10000 100 100000 1 13"/>
    <n v="17.419607899999995"/>
    <n v="7.9460726350215278"/>
    <n v="1.5274626299569398"/>
    <n v="33.311753170043048"/>
    <x v="2"/>
  </r>
  <r>
    <x v="1"/>
    <x v="0"/>
    <n v="100"/>
    <x v="1"/>
    <x v="11"/>
    <n v="1"/>
    <n v="15.774933000000001"/>
    <n v="0.119365"/>
    <n v="0.33787299999999998"/>
    <n v="3.0716E-2"/>
    <s v="5"/>
    <s v="scale_mpi_epyc_job_12146.out "/>
    <s v="scale_mpi_epyc_epyc005_2023-06-13_08-16-52.csv "/>
    <s v="e1 10000 100 100000 1 12"/>
    <n v="16.0317729"/>
    <n v="0.49322697109571573"/>
    <n v="15.045318957808568"/>
    <n v="17.018226842191432"/>
    <x v="2"/>
  </r>
  <r>
    <x v="1"/>
    <x v="0"/>
    <n v="100"/>
    <x v="1"/>
    <x v="10"/>
    <n v="1"/>
    <n v="17.173722999999999"/>
    <n v="0.13330700000000001"/>
    <n v="0.41687099999999999"/>
    <n v="4.1687000000000002E-2"/>
    <s v="5"/>
    <s v="scale_mpi_epyc_job_12146.out "/>
    <s v="scale_mpi_epyc_epyc005_2023-06-13_08-16-52.csv "/>
    <s v="e1 10000 100 100000 1 11"/>
    <n v="17.3222205"/>
    <n v="0.19925598916133511"/>
    <n v="16.92370852167733"/>
    <n v="17.72073247832267"/>
    <x v="2"/>
  </r>
  <r>
    <x v="1"/>
    <x v="0"/>
    <n v="100"/>
    <x v="1"/>
    <x v="9"/>
    <n v="1"/>
    <n v="18.808069"/>
    <n v="0.14282"/>
    <n v="0.462532"/>
    <n v="5.1392E-2"/>
    <s v="5"/>
    <s v="scale_mpi_epyc_job_12146.out "/>
    <s v="scale_mpi_epyc_epyc005_2023-06-13_08-16-52.csv "/>
    <s v="e1 10000 100 100000 1 10"/>
    <n v="19.367362500000002"/>
    <n v="1.3987286580103699"/>
    <n v="16.569905183979262"/>
    <n v="22.164819816020742"/>
    <x v="2"/>
  </r>
  <r>
    <x v="1"/>
    <x v="0"/>
    <n v="100"/>
    <x v="1"/>
    <x v="8"/>
    <n v="1"/>
    <n v="20.807568"/>
    <n v="0.13222500000000001"/>
    <n v="0.29739900000000002"/>
    <n v="3.7175E-2"/>
    <s v="5"/>
    <s v="scale_mpi_epyc_job_12146.out "/>
    <s v="scale_mpi_epyc_epyc005_2023-06-13_08-16-52.csv "/>
    <s v="e1 10000 100 100000 1 9"/>
    <n v="21.046355900000002"/>
    <n v="0.42661476315995334"/>
    <n v="20.193126373680094"/>
    <n v="21.899585426319909"/>
    <x v="2"/>
  </r>
  <r>
    <x v="1"/>
    <x v="0"/>
    <n v="100"/>
    <x v="1"/>
    <x v="7"/>
    <n v="1"/>
    <n v="23.432924"/>
    <n v="0.117398"/>
    <n v="0.215944"/>
    <n v="3.0849000000000001E-2"/>
    <s v="5"/>
    <s v="scale_mpi_epyc_job_12146.out "/>
    <s v="scale_mpi_epyc_epyc005_2023-06-13_08-16-52.csv "/>
    <s v="e1 10000 100 100000 1 8"/>
    <n v="23.857052599999999"/>
    <n v="1.0042384641038213"/>
    <n v="21.848575671792357"/>
    <n v="25.865529528207642"/>
    <x v="2"/>
  </r>
  <r>
    <x v="1"/>
    <x v="0"/>
    <n v="100"/>
    <x v="1"/>
    <x v="6"/>
    <n v="1"/>
    <n v="26.627299000000001"/>
    <n v="0.13492100000000001"/>
    <n v="0.26548300000000002"/>
    <n v="4.4247000000000002E-2"/>
    <s v="5"/>
    <s v="scale_mpi_epyc_job_12146.out "/>
    <s v="scale_mpi_epyc_epyc005_2023-06-13_08-16-52.csv "/>
    <s v="e1 10000 100 100000 1 7"/>
    <n v="26.99956781818182"/>
    <n v="0.58991741324496838"/>
    <n v="25.819732991691883"/>
    <n v="28.179402644671757"/>
    <x v="2"/>
  </r>
  <r>
    <x v="1"/>
    <x v="0"/>
    <n v="100"/>
    <x v="1"/>
    <x v="5"/>
    <n v="1"/>
    <n v="30.870854000000001"/>
    <n v="0.120641"/>
    <n v="0.17524000000000001"/>
    <n v="3.5048000000000003E-2"/>
    <s v="5"/>
    <s v="scale_mpi_epyc_job_12146.out "/>
    <s v="scale_mpi_epyc_epyc005_2023-06-13_08-16-52.csv "/>
    <s v="e1 10000 100 100000 1 6"/>
    <n v="31.10145390909091"/>
    <n v="0.31760202715984842"/>
    <n v="30.466249854771213"/>
    <n v="31.736657963410607"/>
    <x v="2"/>
  </r>
  <r>
    <x v="1"/>
    <x v="0"/>
    <n v="100"/>
    <x v="1"/>
    <x v="4"/>
    <n v="1"/>
    <n v="37.050297"/>
    <n v="0.20927299999999999"/>
    <n v="0.419213"/>
    <n v="0.10480299999999999"/>
    <s v="5"/>
    <s v="scale_mpi_epyc_job_12146.out "/>
    <s v="scale_mpi_epyc_epyc005_2023-06-13_08-16-52.csv "/>
    <s v="e1 10000 100 100000 1 5"/>
    <n v="37.228402090909093"/>
    <n v="0.28987238845378277"/>
    <n v="36.648657314001525"/>
    <n v="37.80814686781666"/>
    <x v="2"/>
  </r>
  <r>
    <x v="1"/>
    <x v="0"/>
    <n v="100"/>
    <x v="1"/>
    <x v="3"/>
    <n v="1"/>
    <n v="46.104553000000003"/>
    <n v="0.200493"/>
    <n v="0.29184100000000002"/>
    <n v="9.7280000000000005E-2"/>
    <s v="5"/>
    <s v="scale_mpi_epyc_job_12146.out "/>
    <s v="scale_mpi_epyc_epyc005_2023-06-13_08-16-52.csv "/>
    <s v="e1 10000 100 100000 1 4"/>
    <n v="47.764747636363637"/>
    <n v="3.3791517289707906"/>
    <n v="41.006444178422058"/>
    <n v="54.523051094305217"/>
    <x v="2"/>
  </r>
  <r>
    <x v="1"/>
    <x v="0"/>
    <n v="100"/>
    <x v="1"/>
    <x v="2"/>
    <n v="1"/>
    <n v="61.229193000000002"/>
    <n v="0.20921600000000001"/>
    <n v="0.21362500000000001"/>
    <n v="0.10681300000000001"/>
    <s v="5"/>
    <s v="scale_mpi_epyc_job_12146.out "/>
    <s v="scale_mpi_epyc_epyc005_2023-06-13_08-16-52.csv "/>
    <s v="e1 10000 100 100000 1 3"/>
    <n v="61.60287390909091"/>
    <n v="0.58566605859746601"/>
    <n v="60.431541791895981"/>
    <n v="62.774206026285839"/>
    <x v="2"/>
  </r>
  <r>
    <x v="1"/>
    <x v="0"/>
    <n v="100"/>
    <x v="1"/>
    <x v="1"/>
    <n v="1"/>
    <n v="92.638133999999994"/>
    <n v="0.26912399999999997"/>
    <n v="0.13734399999999999"/>
    <n v="0.13734399999999999"/>
    <s v="5"/>
    <s v="scale_mpi_epyc_job_12146.out "/>
    <s v="scale_mpi_epyc_epyc005_2023-06-13_08-16-52.csv "/>
    <s v="e1 10000 100 100000 1 2"/>
    <n v="93.358230181818186"/>
    <n v="1.2779314658038963"/>
    <n v="90.802367250210395"/>
    <n v="95.914093113425977"/>
    <x v="2"/>
  </r>
  <r>
    <x v="1"/>
    <x v="0"/>
    <n v="100"/>
    <x v="1"/>
    <x v="0"/>
    <n v="1"/>
    <n v="186.31012999999999"/>
    <n v="0.18997600000000001"/>
    <n v="0"/>
    <n v="0"/>
    <s v="5"/>
    <s v="scale_mpi_epyc_job_12146.out "/>
    <s v="scale_mpi_epyc_epyc005_2023-06-13_08-16-52.csv "/>
    <s v="e1 10000 100 100000 1 1"/>
    <n v="186.70297818181817"/>
    <n v="0.45532179517951776"/>
    <n v="185.79233459145914"/>
    <n v="187.6136217721772"/>
    <x v="2"/>
  </r>
  <r>
    <x v="3"/>
    <x v="0"/>
    <n v="100"/>
    <x v="1"/>
    <x v="63"/>
    <n v="1"/>
    <n v="265.22621099999998"/>
    <n v="0.33468599999999998"/>
    <n v="9.3325560000000003"/>
    <n v="0.14813599999999999"/>
    <s v="6"/>
    <s v="scale_mpi_epyc_job_12147.out "/>
    <s v="scale_mpi_epyc_epyc006_2023-06-13_08-17-01.csv "/>
    <s v="e2 10000 100 100000 1 64"/>
    <n v="5.7830522222222216"/>
    <n v="0.17177980827391473"/>
    <n v="5.439492605674392"/>
    <n v="6.1266118387700512"/>
    <x v="0"/>
  </r>
  <r>
    <x v="3"/>
    <x v="0"/>
    <n v="100"/>
    <x v="1"/>
    <x v="62"/>
    <n v="1"/>
    <n v="267.47142600000001"/>
    <n v="0.47268300000000002"/>
    <n v="18.072676000000001"/>
    <n v="0.291495"/>
    <s v="6"/>
    <s v="scale_mpi_epyc_job_12147.out "/>
    <s v="scale_mpi_epyc_epyc006_2023-06-13_08-17-01.csv "/>
    <s v="e2 10000 100 100000 1 63"/>
    <n v="5.7289712222222224"/>
    <n v="0.16032771472192636"/>
    <n v="5.40831579277837"/>
    <n v="6.0496266516660748"/>
    <x v="0"/>
  </r>
  <r>
    <x v="3"/>
    <x v="0"/>
    <n v="100"/>
    <x v="1"/>
    <x v="61"/>
    <n v="1"/>
    <n v="266.08363700000001"/>
    <n v="0.30854700000000002"/>
    <n v="11.030146999999999"/>
    <n v="0.18082200000000001"/>
    <s v="6"/>
    <s v="scale_mpi_epyc_job_12147.out "/>
    <s v="scale_mpi_epyc_epyc006_2023-06-13_08-17-01.csv "/>
    <s v="e2 10000 100 100000 1 62"/>
    <n v="5.8538175555555547"/>
    <n v="0.2038269128201895"/>
    <n v="5.4461637299151757"/>
    <n v="6.2614713811959337"/>
    <x v="0"/>
  </r>
  <r>
    <x v="3"/>
    <x v="0"/>
    <n v="100"/>
    <x v="1"/>
    <x v="60"/>
    <n v="1"/>
    <n v="264.360118"/>
    <n v="0.28294900000000001"/>
    <n v="9.2154430000000005"/>
    <n v="0.15359100000000001"/>
    <s v="6"/>
    <s v="scale_mpi_epyc_job_12147.out "/>
    <s v="scale_mpi_epyc_epyc006_2023-06-13_08-17-01.csv "/>
    <s v="e2 10000 100 100000 1 61"/>
    <n v="5.898095333333333"/>
    <n v="0.220111964422159"/>
    <n v="5.4578714044890146"/>
    <n v="6.3383192621776514"/>
    <x v="0"/>
  </r>
  <r>
    <x v="3"/>
    <x v="0"/>
    <n v="100"/>
    <x v="1"/>
    <x v="59"/>
    <n v="1"/>
    <n v="264.03637500000002"/>
    <n v="0.34189900000000001"/>
    <n v="11.433812"/>
    <n v="0.19379299999999999"/>
    <s v="6"/>
    <s v="scale_mpi_epyc_job_12147.out "/>
    <s v="scale_mpi_epyc_epyc006_2023-06-13_08-17-01.csv "/>
    <s v="e2 10000 100 100000 1 60"/>
    <n v="5.9171134444444444"/>
    <n v="0.23634408986058142"/>
    <n v="5.4444252647232814"/>
    <n v="6.3898016241656075"/>
    <x v="0"/>
  </r>
  <r>
    <x v="3"/>
    <x v="0"/>
    <n v="100"/>
    <x v="1"/>
    <x v="58"/>
    <n v="1"/>
    <n v="262.29516100000001"/>
    <n v="0.26157799999999998"/>
    <n v="7.603815"/>
    <n v="0.13109999999999999"/>
    <s v="6"/>
    <s v="scale_mpi_epyc_job_12147.out "/>
    <s v="scale_mpi_epyc_epyc006_2023-06-13_08-17-01.csv "/>
    <s v="e2 10000 100 100000 1 59"/>
    <n v="6.0195458888888895"/>
    <n v="0.19888694508714261"/>
    <n v="5.6217719987146042"/>
    <n v="6.4173197790631749"/>
    <x v="0"/>
  </r>
  <r>
    <x v="3"/>
    <x v="0"/>
    <n v="100"/>
    <x v="1"/>
    <x v="57"/>
    <n v="1"/>
    <n v="262.09867000000003"/>
    <n v="0.27573199999999998"/>
    <n v="8.1272160000000007"/>
    <n v="0.14258299999999999"/>
    <s v="6"/>
    <s v="scale_mpi_epyc_job_12147.out "/>
    <s v="scale_mpi_epyc_epyc006_2023-06-13_08-17-01.csv "/>
    <s v="e2 10000 100 100000 1 58"/>
    <n v="6.0262875555555544"/>
    <n v="0.22376729598260353"/>
    <n v="5.5787529635903477"/>
    <n v="6.4738221475207611"/>
    <x v="0"/>
  </r>
  <r>
    <x v="3"/>
    <x v="0"/>
    <n v="100"/>
    <x v="1"/>
    <x v="56"/>
    <n v="1"/>
    <n v="262.00401199999999"/>
    <n v="0.25717000000000001"/>
    <n v="6.4207359999999998"/>
    <n v="0.11465599999999999"/>
    <s v="6"/>
    <s v="scale_mpi_epyc_job_12147.out "/>
    <s v="scale_mpi_epyc_epyc006_2023-06-13_08-17-01.csv "/>
    <s v="e2 10000 100 100000 1 57"/>
    <n v="6.5113423333333342"/>
    <n v="0.11809658451261713"/>
    <n v="6.2751491643081003"/>
    <n v="6.7475355023585681"/>
    <x v="0"/>
  </r>
  <r>
    <x v="3"/>
    <x v="0"/>
    <n v="100"/>
    <x v="1"/>
    <x v="55"/>
    <n v="1"/>
    <n v="260.41439400000002"/>
    <n v="0.27039000000000002"/>
    <n v="7.4055970000000002"/>
    <n v="0.13464699999999999"/>
    <s v="6"/>
    <s v="scale_mpi_epyc_job_12147.out "/>
    <s v="scale_mpi_epyc_epyc006_2023-06-13_08-17-01.csv "/>
    <s v="e2 10000 100 100000 1 56"/>
    <n v="6.6201392222222228"/>
    <n v="0.22909279123570303"/>
    <n v="6.1619536397508163"/>
    <n v="7.0783248046936293"/>
    <x v="0"/>
  </r>
  <r>
    <x v="3"/>
    <x v="0"/>
    <n v="100"/>
    <x v="1"/>
    <x v="54"/>
    <n v="1"/>
    <n v="259.66794299999998"/>
    <n v="0.26012600000000002"/>
    <n v="6.8427889999999998"/>
    <n v="0.126718"/>
    <s v="6"/>
    <s v="scale_mpi_epyc_job_12147.out "/>
    <s v="scale_mpi_epyc_epyc006_2023-06-13_08-17-01.csv "/>
    <s v="e2 10000 100 100000 1 55"/>
    <n v="6.5771869999999995"/>
    <n v="0.20788212219320765"/>
    <n v="6.1614227556135841"/>
    <n v="6.9929512443864148"/>
    <x v="0"/>
  </r>
  <r>
    <x v="3"/>
    <x v="0"/>
    <n v="100"/>
    <x v="1"/>
    <x v="53"/>
    <n v="1"/>
    <n v="258.776657"/>
    <n v="1.0810789999999999"/>
    <n v="49.956310999999999"/>
    <n v="0.94257199999999997"/>
    <s v="6"/>
    <s v="scale_mpi_epyc_job_12147.out "/>
    <s v="scale_mpi_epyc_epyc006_2023-06-13_08-17-01.csv "/>
    <s v="e2 10000 100 100000 1 54"/>
    <n v="6.6826730000000012"/>
    <n v="0.212585165130972"/>
    <n v="6.2575026697380576"/>
    <n v="7.1078433302619448"/>
    <x v="0"/>
  </r>
  <r>
    <x v="3"/>
    <x v="0"/>
    <n v="100"/>
    <x v="1"/>
    <x v="52"/>
    <n v="1"/>
    <n v="257.37214399999999"/>
    <n v="0.27659800000000001"/>
    <n v="6.924607"/>
    <n v="0.13316600000000001"/>
    <s v="6"/>
    <s v="scale_mpi_epyc_job_12147.out "/>
    <s v="scale_mpi_epyc_epyc006_2023-06-13_08-17-01.csv "/>
    <s v="e2 10000 100 100000 1 53"/>
    <n v="6.7269297777777775"/>
    <n v="0.18937153333756629"/>
    <n v="6.3481867111026453"/>
    <n v="7.1056728444529096"/>
    <x v="0"/>
  </r>
  <r>
    <x v="3"/>
    <x v="0"/>
    <n v="100"/>
    <x v="1"/>
    <x v="51"/>
    <n v="1"/>
    <n v="255.768068"/>
    <n v="0.296269"/>
    <n v="7.3412059999999997"/>
    <n v="0.14394499999999999"/>
    <s v="6"/>
    <s v="scale_mpi_epyc_job_12147.out "/>
    <s v="scale_mpi_epyc_epyc006_2023-06-13_08-17-01.csv "/>
    <s v="e2 10000 100 100000 1 52"/>
    <n v="6.7161915555555565"/>
    <n v="0.13607999895246331"/>
    <n v="6.4440315576506295"/>
    <n v="6.9883515534604834"/>
    <x v="0"/>
  </r>
  <r>
    <x v="3"/>
    <x v="0"/>
    <n v="100"/>
    <x v="1"/>
    <x v="50"/>
    <n v="1"/>
    <n v="254.54146399999999"/>
    <n v="0.32535199999999997"/>
    <n v="9.5497180000000004"/>
    <n v="0.190994"/>
    <s v="6"/>
    <s v="scale_mpi_epyc_job_12147.out "/>
    <s v="scale_mpi_epyc_epyc006_2023-06-13_08-17-01.csv "/>
    <s v="e2 10000 100 100000 1 51"/>
    <n v="6.7459832222222218"/>
    <n v="0.15029629390920513"/>
    <n v="6.4453906344038119"/>
    <n v="7.0465758100406317"/>
    <x v="0"/>
  </r>
  <r>
    <x v="3"/>
    <x v="0"/>
    <n v="100"/>
    <x v="1"/>
    <x v="49"/>
    <n v="1"/>
    <n v="254.01314400000001"/>
    <n v="0.40445900000000001"/>
    <n v="12.843852"/>
    <n v="0.26211899999999999"/>
    <s v="6"/>
    <s v="scale_mpi_epyc_job_12147.out "/>
    <s v="scale_mpi_epyc_epyc006_2023-06-13_08-17-01.csv "/>
    <s v="e2 10000 100 100000 1 50"/>
    <n v="6.863671222222222"/>
    <n v="0.17242604789091584"/>
    <n v="6.5188191264403903"/>
    <n v="7.2085233180040538"/>
    <x v="0"/>
  </r>
  <r>
    <x v="3"/>
    <x v="0"/>
    <n v="100"/>
    <x v="1"/>
    <x v="48"/>
    <n v="1"/>
    <n v="252.48874000000001"/>
    <n v="0.283302"/>
    <n v="6.3013719999999998"/>
    <n v="0.13127900000000001"/>
    <s v="6"/>
    <s v="scale_mpi_epyc_job_12147.out "/>
    <s v="scale_mpi_epyc_epyc006_2023-06-13_08-17-01.csv "/>
    <s v="e2 10000 100 100000 1 49"/>
    <n v="6.8549685555555548"/>
    <n v="0.14342160944194052"/>
    <n v="6.5681253366716739"/>
    <n v="7.1418117744394358"/>
    <x v="0"/>
  </r>
  <r>
    <x v="3"/>
    <x v="0"/>
    <n v="100"/>
    <x v="1"/>
    <x v="47"/>
    <n v="1"/>
    <n v="253.84676999999999"/>
    <n v="0.24986900000000001"/>
    <n v="5.3601970000000003"/>
    <n v="0.114047"/>
    <s v="6"/>
    <s v="scale_mpi_epyc_job_12147.out "/>
    <s v="scale_mpi_epyc_epyc006_2023-06-13_08-17-01.csv "/>
    <s v="e2 10000 100 100000 1 48"/>
    <n v="6.9642718888888897"/>
    <n v="0.13159911568380836"/>
    <n v="6.701073657521273"/>
    <n v="7.2274701202565064"/>
    <x v="0"/>
  </r>
  <r>
    <x v="3"/>
    <x v="0"/>
    <n v="100"/>
    <x v="1"/>
    <x v="46"/>
    <n v="1"/>
    <n v="249.71161499999999"/>
    <n v="0.26871"/>
    <n v="6.7543670000000002"/>
    <n v="0.14683399999999999"/>
    <s v="6"/>
    <s v="scale_mpi_epyc_job_12147.out "/>
    <s v="scale_mpi_epyc_epyc006_2023-06-13_08-17-01.csv "/>
    <s v="e2 10000 100 100000 1 47"/>
    <n v="7.0710124444444444"/>
    <n v="0.17170293689144553"/>
    <n v="6.7276065706615533"/>
    <n v="7.4144183182273355"/>
    <x v="0"/>
  </r>
  <r>
    <x v="3"/>
    <x v="0"/>
    <n v="100"/>
    <x v="1"/>
    <x v="45"/>
    <n v="1"/>
    <n v="248.76668100000001"/>
    <n v="0.232098"/>
    <n v="4.9537940000000003"/>
    <n v="0.110084"/>
    <s v="6"/>
    <s v="scale_mpi_epyc_job_12147.out "/>
    <s v="scale_mpi_epyc_epyc006_2023-06-13_08-17-01.csv "/>
    <s v="e2 10000 100 100000 1 46"/>
    <n v="7.1716801111111108"/>
    <n v="0.11280849928430864"/>
    <n v="6.9460631125424932"/>
    <n v="7.3972971096797284"/>
    <x v="0"/>
  </r>
  <r>
    <x v="3"/>
    <x v="0"/>
    <n v="100"/>
    <x v="1"/>
    <x v="44"/>
    <n v="1"/>
    <n v="247.02667600000001"/>
    <n v="0.26130199999999998"/>
    <n v="5.7659089999999997"/>
    <n v="0.13104299999999999"/>
    <s v="6"/>
    <s v="scale_mpi_epyc_job_12147.out "/>
    <s v="scale_mpi_epyc_epyc006_2023-06-13_08-17-01.csv "/>
    <s v="e2 10000 100 100000 1 45"/>
    <n v="7.1911316666666671"/>
    <n v="0.15682279636439569"/>
    <n v="6.8774860739378756"/>
    <n v="7.5047772593954587"/>
    <x v="0"/>
  </r>
  <r>
    <x v="3"/>
    <x v="0"/>
    <n v="100"/>
    <x v="1"/>
    <x v="43"/>
    <n v="1"/>
    <n v="245.51754"/>
    <n v="0.226633"/>
    <n v="4.6899030000000002"/>
    <n v="0.109068"/>
    <s v="6"/>
    <s v="scale_mpi_epyc_job_12147.out "/>
    <s v="scale_mpi_epyc_epyc006_2023-06-13_08-17-01.csv "/>
    <s v="e2 10000 100 100000 1 44"/>
    <n v="7.2649463333333335"/>
    <n v="0.14982109185143316"/>
    <n v="6.9653041496304668"/>
    <n v="7.5645885170362002"/>
    <x v="0"/>
  </r>
  <r>
    <x v="3"/>
    <x v="0"/>
    <n v="100"/>
    <x v="1"/>
    <x v="42"/>
    <n v="1"/>
    <n v="244.32760400000001"/>
    <n v="0.25669599999999998"/>
    <n v="5.7384279999999999"/>
    <n v="0.136629"/>
    <s v="6"/>
    <s v="scale_mpi_epyc_job_12147.out "/>
    <s v="scale_mpi_epyc_epyc006_2023-06-13_08-17-01.csv "/>
    <s v="e2 10000 100 100000 1 43"/>
    <n v="7.3092417777777774"/>
    <n v="0.12292256078323262"/>
    <n v="7.063396656211312"/>
    <n v="7.5550868993442428"/>
    <x v="0"/>
  </r>
  <r>
    <x v="3"/>
    <x v="0"/>
    <n v="100"/>
    <x v="1"/>
    <x v="41"/>
    <n v="1"/>
    <n v="242.56545299999999"/>
    <n v="0.285721"/>
    <n v="6.4279580000000003"/>
    <n v="0.156779"/>
    <s v="6"/>
    <s v="scale_mpi_epyc_job_12147.out "/>
    <s v="scale_mpi_epyc_epyc006_2023-06-13_08-17-01.csv "/>
    <s v="e2 10000 100 100000 1 42"/>
    <n v="7.3663444444444446"/>
    <n v="0.11580558599667548"/>
    <n v="7.1347332724510935"/>
    <n v="7.5979556164377957"/>
    <x v="0"/>
  </r>
  <r>
    <x v="3"/>
    <x v="0"/>
    <n v="100"/>
    <x v="1"/>
    <x v="40"/>
    <n v="1"/>
    <n v="240.72581"/>
    <n v="0.25233"/>
    <n v="4.9630599999999996"/>
    <n v="0.12407700000000001"/>
    <s v="6"/>
    <s v="scale_mpi_epyc_job_12147.out "/>
    <s v="scale_mpi_epyc_epyc006_2023-06-13_08-17-01.csv "/>
    <s v="e2 10000 100 100000 1 41"/>
    <n v="7.5504254444444445"/>
    <n v="0.14849689823630083"/>
    <n v="7.2534316479718433"/>
    <n v="7.8474192409170458"/>
    <x v="0"/>
  </r>
  <r>
    <x v="3"/>
    <x v="0"/>
    <n v="100"/>
    <x v="1"/>
    <x v="39"/>
    <n v="1"/>
    <n v="240.16641300000001"/>
    <n v="0.23377400000000001"/>
    <n v="4.7142140000000001"/>
    <n v="0.120877"/>
    <s v="6"/>
    <s v="scale_mpi_epyc_job_12147.out "/>
    <s v="scale_mpi_epyc_epyc006_2023-06-13_08-17-01.csv "/>
    <s v="e2 10000 100 100000 1 40"/>
    <n v="7.697505333333333"/>
    <n v="0.15671595591672388"/>
    <n v="7.3840734214998855"/>
    <n v="8.0109372451667813"/>
    <x v="0"/>
  </r>
  <r>
    <x v="3"/>
    <x v="0"/>
    <n v="100"/>
    <x v="1"/>
    <x v="38"/>
    <n v="1"/>
    <n v="239.7475"/>
    <n v="0.22791800000000001"/>
    <n v="4.1745720000000004"/>
    <n v="0.109857"/>
    <s v="6"/>
    <s v="scale_mpi_epyc_job_12147.out "/>
    <s v="scale_mpi_epyc_epyc006_2023-06-13_08-17-01.csv "/>
    <s v="e2 10000 100 100000 1 39"/>
    <n v="7.8428461111111103"/>
    <n v="5.4650644307371994E-2"/>
    <n v="7.7335448224963663"/>
    <n v="7.9521473997258543"/>
    <x v="0"/>
  </r>
  <r>
    <x v="3"/>
    <x v="0"/>
    <n v="100"/>
    <x v="1"/>
    <x v="37"/>
    <n v="1"/>
    <n v="239.06594899999999"/>
    <n v="0.24157899999999999"/>
    <n v="4.581302"/>
    <n v="0.123819"/>
    <s v="6"/>
    <s v="scale_mpi_epyc_job_12147.out "/>
    <s v="scale_mpi_epyc_epyc006_2023-06-13_08-17-01.csv "/>
    <s v="e2 10000 100 100000 1 38"/>
    <n v="8.1039763333333319"/>
    <n v="0.25249328757769546"/>
    <n v="7.5989897581779413"/>
    <n v="8.6089629084887225"/>
    <x v="0"/>
  </r>
  <r>
    <x v="4"/>
    <x v="0"/>
    <n v="100"/>
    <x v="1"/>
    <x v="63"/>
    <n v="1"/>
    <n v="6.0250719999999998"/>
    <n v="0.29121200000000003"/>
    <n v="10.498791000000001"/>
    <n v="0.16664699999999999"/>
    <s v="2"/>
    <s v="scale_mpi_epyc_job_12148.out "/>
    <s v="scale_mpi_epyc_epyc002_2023-06-13_08-39-43.csv "/>
    <s v="e3 10000 100 100000 1 64"/>
    <n v="0"/>
    <n v="0"/>
    <n v="0"/>
    <n v="0"/>
    <x v="0"/>
  </r>
  <r>
    <x v="4"/>
    <x v="0"/>
    <n v="100"/>
    <x v="1"/>
    <x v="62"/>
    <n v="1"/>
    <n v="5.8041609999999997"/>
    <n v="0.41660999999999998"/>
    <n v="18.988309000000001"/>
    <n v="0.30626300000000001"/>
    <s v="2"/>
    <s v="scale_mpi_epyc_job_12148.out "/>
    <s v="scale_mpi_epyc_epyc002_2023-06-13_08-39-43.csv "/>
    <s v="e3 10000 100 100000 1 63"/>
    <n v="0"/>
    <n v="0"/>
    <n v="0"/>
    <n v="0"/>
    <x v="0"/>
  </r>
  <r>
    <x v="4"/>
    <x v="0"/>
    <n v="100"/>
    <x v="1"/>
    <x v="61"/>
    <n v="1"/>
    <n v="5.5849200000000003"/>
    <n v="0.168569"/>
    <n v="3.8994040000000001"/>
    <n v="6.3924999999999996E-2"/>
    <s v="2"/>
    <s v="scale_mpi_epyc_job_12148.out "/>
    <s v="scale_mpi_epyc_epyc002_2023-06-13_08-39-43.csv "/>
    <s v="e3 10000 100 100000 1 62"/>
    <n v="0"/>
    <n v="0"/>
    <n v="0"/>
    <n v="0"/>
    <x v="0"/>
  </r>
  <r>
    <x v="4"/>
    <x v="0"/>
    <n v="100"/>
    <x v="1"/>
    <x v="60"/>
    <n v="1"/>
    <n v="6.0836360000000003"/>
    <n v="0.202235"/>
    <n v="4.0719219999999998"/>
    <n v="6.7864999999999995E-2"/>
    <s v="2"/>
    <s v="scale_mpi_epyc_job_12148.out "/>
    <s v="scale_mpi_epyc_epyc002_2023-06-13_08-39-43.csv "/>
    <s v="e3 10000 100 100000 1 61"/>
    <n v="0"/>
    <n v="0"/>
    <n v="0"/>
    <n v="0"/>
    <x v="0"/>
  </r>
  <r>
    <x v="4"/>
    <x v="0"/>
    <n v="100"/>
    <x v="1"/>
    <x v="59"/>
    <n v="1"/>
    <n v="6.0900309999999998"/>
    <n v="0.16688"/>
    <n v="3.5291299999999999"/>
    <n v="5.9816000000000001E-2"/>
    <s v="2"/>
    <s v="scale_mpi_epyc_job_12148.out "/>
    <s v="scale_mpi_epyc_epyc002_2023-06-13_08-39-43.csv "/>
    <s v="e3 10000 100 100000 1 60"/>
    <n v="0"/>
    <n v="0"/>
    <n v="0"/>
    <n v="0"/>
    <x v="0"/>
  </r>
  <r>
    <x v="4"/>
    <x v="0"/>
    <n v="100"/>
    <x v="1"/>
    <x v="58"/>
    <n v="1"/>
    <n v="6.2128300000000003"/>
    <n v="0.175507"/>
    <n v="4.0968210000000003"/>
    <n v="7.0635000000000003E-2"/>
    <s v="2"/>
    <s v="scale_mpi_epyc_job_12148.out "/>
    <s v="scale_mpi_epyc_epyc002_2023-06-13_08-39-43.csv "/>
    <s v="e3 10000 100 100000 1 59"/>
    <n v="0"/>
    <n v="0"/>
    <n v="0"/>
    <n v="0"/>
    <x v="0"/>
  </r>
  <r>
    <x v="4"/>
    <x v="0"/>
    <n v="100"/>
    <x v="1"/>
    <x v="57"/>
    <n v="1"/>
    <n v="6.6099639999999997"/>
    <n v="0.17525399999999999"/>
    <n v="3.5566960000000001"/>
    <n v="6.2398000000000002E-2"/>
    <s v="2"/>
    <s v="scale_mpi_epyc_job_12148.out "/>
    <s v="scale_mpi_epyc_epyc002_2023-06-13_08-39-43.csv "/>
    <s v="e3 10000 100 100000 1 58"/>
    <n v="0"/>
    <n v="0"/>
    <n v="0"/>
    <n v="0"/>
    <x v="0"/>
  </r>
  <r>
    <x v="4"/>
    <x v="0"/>
    <n v="100"/>
    <x v="1"/>
    <x v="56"/>
    <n v="1"/>
    <n v="6.5534499999999998"/>
    <n v="0.17919299999999999"/>
    <n v="2.9112239999999998"/>
    <n v="5.1985999999999997E-2"/>
    <s v="2"/>
    <s v="scale_mpi_epyc_job_12148.out "/>
    <s v="scale_mpi_epyc_epyc002_2023-06-13_08-39-43.csv "/>
    <s v="e3 10000 100 100000 1 57"/>
    <n v="0"/>
    <n v="0"/>
    <n v="0"/>
    <n v="0"/>
    <x v="0"/>
  </r>
  <r>
    <x v="4"/>
    <x v="0"/>
    <n v="100"/>
    <x v="1"/>
    <x v="55"/>
    <n v="1"/>
    <n v="6.6723759999999999"/>
    <n v="0.19316700000000001"/>
    <n v="2.998021"/>
    <n v="5.4509000000000002E-2"/>
    <s v="2"/>
    <s v="scale_mpi_epyc_job_12148.out "/>
    <s v="scale_mpi_epyc_epyc002_2023-06-13_08-39-43.csv "/>
    <s v="e3 10000 100 100000 1 56"/>
    <n v="0"/>
    <n v="0"/>
    <n v="0"/>
    <n v="0"/>
    <x v="0"/>
  </r>
  <r>
    <x v="4"/>
    <x v="0"/>
    <n v="100"/>
    <x v="1"/>
    <x v="54"/>
    <n v="1"/>
    <n v="6.8499309999999998"/>
    <n v="0.21232599999999999"/>
    <n v="3.5325500000000001"/>
    <n v="6.5418000000000004E-2"/>
    <s v="2"/>
    <s v="scale_mpi_epyc_job_12148.out "/>
    <s v="scale_mpi_epyc_epyc002_2023-06-13_08-39-43.csv "/>
    <s v="e3 10000 100 100000 1 55"/>
    <n v="0"/>
    <n v="0"/>
    <n v="0"/>
    <n v="0"/>
    <x v="0"/>
  </r>
  <r>
    <x v="4"/>
    <x v="0"/>
    <n v="100"/>
    <x v="1"/>
    <x v="53"/>
    <n v="1"/>
    <n v="7.033245"/>
    <n v="0.19726299999999999"/>
    <n v="3.7392029999999998"/>
    <n v="7.0551000000000003E-2"/>
    <s v="2"/>
    <s v="scale_mpi_epyc_job_12148.out "/>
    <s v="scale_mpi_epyc_epyc002_2023-06-13_08-39-43.csv "/>
    <s v="e3 10000 100 100000 1 54"/>
    <n v="0"/>
    <n v="0"/>
    <n v="0"/>
    <n v="0"/>
    <x v="0"/>
  </r>
  <r>
    <x v="4"/>
    <x v="0"/>
    <n v="100"/>
    <x v="1"/>
    <x v="52"/>
    <n v="1"/>
    <n v="7.1676200000000003"/>
    <n v="0.22645000000000001"/>
    <n v="3.5477720000000001"/>
    <n v="6.8225999999999995E-2"/>
    <s v="2"/>
    <s v="scale_mpi_epyc_job_12148.out "/>
    <s v="scale_mpi_epyc_epyc002_2023-06-13_08-39-43.csv "/>
    <s v="e3 10000 100 100000 1 53"/>
    <n v="0"/>
    <n v="0"/>
    <n v="0"/>
    <n v="0"/>
    <x v="0"/>
  </r>
  <r>
    <x v="4"/>
    <x v="0"/>
    <n v="100"/>
    <x v="1"/>
    <x v="51"/>
    <n v="1"/>
    <n v="6.8820290000000002"/>
    <n v="0.167578"/>
    <n v="2.5334750000000001"/>
    <n v="4.9675999999999998E-2"/>
    <s v="2"/>
    <s v="scale_mpi_epyc_job_12148.out "/>
    <s v="scale_mpi_epyc_epyc002_2023-06-13_08-39-43.csv "/>
    <s v="e3 10000 100 100000 1 52"/>
    <n v="0"/>
    <n v="0"/>
    <n v="0"/>
    <n v="0"/>
    <x v="0"/>
  </r>
  <r>
    <x v="4"/>
    <x v="0"/>
    <n v="100"/>
    <x v="1"/>
    <x v="50"/>
    <n v="1"/>
    <n v="6.7914940000000001"/>
    <n v="0.16331999999999999"/>
    <n v="2.9459909999999998"/>
    <n v="5.892E-2"/>
    <s v="2"/>
    <s v="scale_mpi_epyc_job_12148.out "/>
    <s v="scale_mpi_epyc_epyc002_2023-06-13_08-39-43.csv "/>
    <s v="e3 10000 100 100000 1 51"/>
    <n v="0"/>
    <n v="0"/>
    <n v="0"/>
    <n v="0"/>
    <x v="0"/>
  </r>
  <r>
    <x v="4"/>
    <x v="0"/>
    <n v="100"/>
    <x v="1"/>
    <x v="49"/>
    <n v="1"/>
    <n v="7.2392070000000004"/>
    <n v="0.18071400000000001"/>
    <n v="2.7575919999999998"/>
    <n v="5.6277000000000001E-2"/>
    <s v="2"/>
    <s v="scale_mpi_epyc_job_12148.out "/>
    <s v="scale_mpi_epyc_epyc002_2023-06-13_08-39-43.csv "/>
    <s v="e3 10000 100 100000 1 50"/>
    <n v="0"/>
    <n v="0"/>
    <n v="0"/>
    <n v="0"/>
    <x v="0"/>
  </r>
  <r>
    <x v="4"/>
    <x v="0"/>
    <n v="100"/>
    <x v="1"/>
    <x v="48"/>
    <n v="1"/>
    <n v="6.7360829999999998"/>
    <n v="0.15459999999999999"/>
    <n v="2.3078789999999998"/>
    <n v="4.8080999999999999E-2"/>
    <s v="2"/>
    <s v="scale_mpi_epyc_job_12148.out "/>
    <s v="scale_mpi_epyc_epyc002_2023-06-13_08-39-43.csv "/>
    <s v="e3 10000 100 100000 1 49"/>
    <n v="0"/>
    <n v="0"/>
    <n v="0"/>
    <n v="0"/>
    <x v="0"/>
  </r>
  <r>
    <x v="4"/>
    <x v="0"/>
    <n v="100"/>
    <x v="1"/>
    <x v="47"/>
    <n v="1"/>
    <n v="6.875769"/>
    <n v="0.18245400000000001"/>
    <n v="2.5647739999999999"/>
    <n v="5.457E-2"/>
    <s v="2"/>
    <s v="scale_mpi_epyc_job_12148.out "/>
    <s v="scale_mpi_epyc_epyc002_2023-06-13_08-39-43.csv "/>
    <s v="e3 10000 100 100000 1 48"/>
    <n v="0"/>
    <n v="0"/>
    <n v="0"/>
    <n v="0"/>
    <x v="0"/>
  </r>
  <r>
    <x v="4"/>
    <x v="0"/>
    <n v="100"/>
    <x v="1"/>
    <x v="46"/>
    <n v="1"/>
    <n v="7.2960200000000004"/>
    <n v="0.172573"/>
    <n v="2.3772630000000001"/>
    <n v="5.1679999999999997E-2"/>
    <s v="2"/>
    <s v="scale_mpi_epyc_job_12148.out "/>
    <s v="scale_mpi_epyc_epyc002_2023-06-13_08-39-43.csv "/>
    <s v="e3 10000 100 100000 1 47"/>
    <n v="0"/>
    <n v="0"/>
    <n v="0"/>
    <n v="0"/>
    <x v="0"/>
  </r>
  <r>
    <x v="4"/>
    <x v="0"/>
    <n v="100"/>
    <x v="1"/>
    <x v="45"/>
    <n v="1"/>
    <n v="7.171659"/>
    <n v="0.17230599999999999"/>
    <n v="2.6053350000000002"/>
    <n v="5.7896000000000003E-2"/>
    <s v="2"/>
    <s v="scale_mpi_epyc_job_12148.out "/>
    <s v="scale_mpi_epyc_epyc002_2023-06-13_08-39-43.csv "/>
    <s v="e3 10000 100 100000 1 46"/>
    <n v="0"/>
    <n v="0"/>
    <n v="0"/>
    <n v="0"/>
    <x v="0"/>
  </r>
  <r>
    <x v="4"/>
    <x v="0"/>
    <n v="100"/>
    <x v="1"/>
    <x v="44"/>
    <n v="1"/>
    <n v="7.2079009999999997"/>
    <n v="0.155031"/>
    <n v="2.0138929999999999"/>
    <n v="4.5769999999999998E-2"/>
    <s v="2"/>
    <s v="scale_mpi_epyc_job_12148.out "/>
    <s v="scale_mpi_epyc_epyc002_2023-06-13_08-39-43.csv "/>
    <s v="e3 10000 100 100000 1 45"/>
    <n v="0"/>
    <n v="0"/>
    <n v="0"/>
    <n v="0"/>
    <x v="0"/>
  </r>
  <r>
    <x v="4"/>
    <x v="0"/>
    <n v="100"/>
    <x v="1"/>
    <x v="43"/>
    <n v="1"/>
    <n v="7.4700369999999996"/>
    <n v="0.18831899999999999"/>
    <n v="2.8736899999999999"/>
    <n v="6.6830000000000001E-2"/>
    <s v="2"/>
    <s v="scale_mpi_epyc_job_12148.out "/>
    <s v="scale_mpi_epyc_epyc002_2023-06-13_08-39-43.csv "/>
    <s v="e3 10000 100 100000 1 44"/>
    <n v="0"/>
    <n v="0"/>
    <n v="0"/>
    <n v="0"/>
    <x v="0"/>
  </r>
  <r>
    <x v="4"/>
    <x v="0"/>
    <n v="100"/>
    <x v="1"/>
    <x v="42"/>
    <n v="1"/>
    <n v="7.176094"/>
    <n v="0.17355899999999999"/>
    <n v="2.58378"/>
    <n v="6.1518999999999997E-2"/>
    <s v="2"/>
    <s v="scale_mpi_epyc_job_12148.out "/>
    <s v="scale_mpi_epyc_epyc002_2023-06-13_08-39-43.csv "/>
    <s v="e3 10000 100 100000 1 43"/>
    <n v="0"/>
    <n v="0"/>
    <n v="0"/>
    <n v="0"/>
    <x v="0"/>
  </r>
  <r>
    <x v="4"/>
    <x v="0"/>
    <n v="100"/>
    <x v="1"/>
    <x v="41"/>
    <n v="1"/>
    <n v="7.3239599999999996"/>
    <n v="0.17193800000000001"/>
    <n v="2.4012799999999999"/>
    <n v="5.8568000000000002E-2"/>
    <s v="2"/>
    <s v="scale_mpi_epyc_job_12148.out "/>
    <s v="scale_mpi_epyc_epyc002_2023-06-13_08-39-43.csv "/>
    <s v="e3 10000 100 100000 1 42"/>
    <n v="0"/>
    <n v="0"/>
    <n v="0"/>
    <n v="0"/>
    <x v="0"/>
  </r>
  <r>
    <x v="4"/>
    <x v="0"/>
    <n v="100"/>
    <x v="1"/>
    <x v="40"/>
    <n v="1"/>
    <n v="7.9258319999999998"/>
    <n v="0.16170399999999999"/>
    <n v="2.1117940000000002"/>
    <n v="5.2795000000000002E-2"/>
    <s v="2"/>
    <s v="scale_mpi_epyc_job_12148.out "/>
    <s v="scale_mpi_epyc_epyc002_2023-06-13_08-39-43.csv "/>
    <s v="e3 10000 100 100000 1 41"/>
    <n v="0"/>
    <n v="0"/>
    <n v="0"/>
    <n v="0"/>
    <x v="0"/>
  </r>
  <r>
    <x v="4"/>
    <x v="0"/>
    <n v="100"/>
    <x v="1"/>
    <x v="39"/>
    <n v="1"/>
    <n v="7.5473189999999999"/>
    <n v="0.151115"/>
    <n v="1.969767"/>
    <n v="5.0507000000000003E-2"/>
    <s v="2"/>
    <s v="scale_mpi_epyc_job_12148.out "/>
    <s v="scale_mpi_epyc_epyc002_2023-06-13_08-39-43.csv "/>
    <s v="e3 10000 100 100000 1 40"/>
    <n v="0"/>
    <n v="0"/>
    <n v="0"/>
    <n v="0"/>
    <x v="0"/>
  </r>
  <r>
    <x v="4"/>
    <x v="0"/>
    <n v="100"/>
    <x v="1"/>
    <x v="38"/>
    <n v="1"/>
    <n v="7.859667"/>
    <n v="0.176148"/>
    <n v="2.3725719999999999"/>
    <n v="6.2435999999999998E-2"/>
    <s v="2"/>
    <s v="scale_mpi_epyc_job_12148.out "/>
    <s v="scale_mpi_epyc_epyc002_2023-06-13_08-39-43.csv "/>
    <s v="e3 10000 100 100000 1 39"/>
    <n v="0"/>
    <n v="0"/>
    <n v="0"/>
    <n v="0"/>
    <x v="0"/>
  </r>
  <r>
    <x v="4"/>
    <x v="0"/>
    <n v="100"/>
    <x v="1"/>
    <x v="37"/>
    <n v="1"/>
    <n v="8.5135470000000009"/>
    <n v="0.15936500000000001"/>
    <n v="1.8747419999999999"/>
    <n v="5.0668999999999999E-2"/>
    <s v="2"/>
    <s v="scale_mpi_epyc_job_12148.out "/>
    <s v="scale_mpi_epyc_epyc002_2023-06-13_08-39-43.csv "/>
    <s v="e3 10000 100 100000 1 38"/>
    <n v="0"/>
    <n v="0"/>
    <n v="0"/>
    <n v="0"/>
    <x v="0"/>
  </r>
  <r>
    <x v="4"/>
    <x v="0"/>
    <n v="100"/>
    <x v="1"/>
    <x v="36"/>
    <n v="1"/>
    <n v="8.1547879999999999"/>
    <n v="0.170656"/>
    <n v="1.91551"/>
    <n v="5.3208999999999999E-2"/>
    <s v="2"/>
    <s v="scale_mpi_epyc_job_12148.out "/>
    <s v="scale_mpi_epyc_epyc002_2023-06-13_08-39-43.csv "/>
    <s v="e3 10000 100 100000 1 37"/>
    <n v="0"/>
    <n v="0"/>
    <n v="0"/>
    <n v="0"/>
    <x v="0"/>
  </r>
  <r>
    <x v="4"/>
    <x v="0"/>
    <n v="100"/>
    <x v="1"/>
    <x v="35"/>
    <n v="1"/>
    <n v="8.2566659999999992"/>
    <n v="0.16634299999999999"/>
    <n v="1.6910670000000001"/>
    <n v="4.8315999999999998E-2"/>
    <s v="2"/>
    <s v="scale_mpi_epyc_job_12148.out "/>
    <s v="scale_mpi_epyc_epyc002_2023-06-13_08-39-43.csv "/>
    <s v="e3 10000 100 100000 1 36"/>
    <n v="0"/>
    <n v="0"/>
    <n v="0"/>
    <n v="0"/>
    <x v="0"/>
  </r>
  <r>
    <x v="4"/>
    <x v="0"/>
    <n v="100"/>
    <x v="1"/>
    <x v="34"/>
    <n v="1"/>
    <n v="8.9944260000000007"/>
    <n v="0.154915"/>
    <n v="2.091183"/>
    <n v="6.1504999999999997E-2"/>
    <s v="2"/>
    <s v="scale_mpi_epyc_job_12148.out "/>
    <s v="scale_mpi_epyc_epyc002_2023-06-13_08-39-43.csv "/>
    <s v="e3 10000 100 100000 1 35"/>
    <n v="0"/>
    <n v="0"/>
    <n v="0"/>
    <n v="0"/>
    <x v="0"/>
  </r>
  <r>
    <x v="4"/>
    <x v="0"/>
    <n v="100"/>
    <x v="1"/>
    <x v="33"/>
    <n v="1"/>
    <n v="8.7951859999999993"/>
    <n v="0.15909699999999999"/>
    <n v="1.762281"/>
    <n v="5.3401999999999998E-2"/>
    <s v="2"/>
    <s v="scale_mpi_epyc_job_12148.out "/>
    <s v="scale_mpi_epyc_epyc002_2023-06-13_08-39-43.csv "/>
    <s v="e3 10000 100 100000 1 34"/>
    <n v="0"/>
    <n v="0"/>
    <n v="0"/>
    <n v="0"/>
    <x v="0"/>
  </r>
  <r>
    <x v="4"/>
    <x v="0"/>
    <n v="100"/>
    <x v="1"/>
    <x v="32"/>
    <n v="1"/>
    <n v="9.0718789999999991"/>
    <n v="0.16205900000000001"/>
    <n v="1.56887"/>
    <n v="4.9027000000000001E-2"/>
    <s v="2"/>
    <s v="scale_mpi_epyc_job_12148.out "/>
    <s v="scale_mpi_epyc_epyc002_2023-06-13_08-39-43.csv "/>
    <s v="e3 10000 100 100000 1 33"/>
    <n v="0"/>
    <n v="0"/>
    <n v="0"/>
    <n v="0"/>
    <x v="0"/>
  </r>
  <r>
    <x v="4"/>
    <x v="0"/>
    <n v="100"/>
    <x v="1"/>
    <x v="31"/>
    <n v="1"/>
    <n v="9.3245229999999992"/>
    <n v="0.15751100000000001"/>
    <n v="1.614357"/>
    <n v="5.2075999999999997E-2"/>
    <s v="2"/>
    <s v="scale_mpi_epyc_job_12148.out "/>
    <s v="scale_mpi_epyc_epyc002_2023-06-13_08-39-43.csv "/>
    <s v="e3 10000 100 100000 1 32"/>
    <n v="0"/>
    <n v="0"/>
    <n v="0"/>
    <n v="0"/>
    <x v="0"/>
  </r>
  <r>
    <x v="4"/>
    <x v="0"/>
    <n v="100"/>
    <x v="1"/>
    <x v="30"/>
    <n v="1"/>
    <n v="9.5555439999999994"/>
    <n v="0.161746"/>
    <n v="4.5666929999999999"/>
    <n v="0.152223"/>
    <s v="2"/>
    <s v="scale_mpi_epyc_job_12148.out "/>
    <s v="scale_mpi_epyc_epyc002_2023-06-13_08-39-43.csv "/>
    <s v="e3 10000 100 100000 1 31"/>
    <n v="0"/>
    <n v="0"/>
    <n v="0"/>
    <n v="0"/>
    <x v="0"/>
  </r>
  <r>
    <x v="4"/>
    <x v="0"/>
    <n v="100"/>
    <x v="1"/>
    <x v="29"/>
    <n v="1"/>
    <n v="9.9632229999999993"/>
    <n v="0.15615000000000001"/>
    <n v="1.566308"/>
    <n v="5.4011000000000003E-2"/>
    <s v="2"/>
    <s v="scale_mpi_epyc_job_12148.out "/>
    <s v="scale_mpi_epyc_epyc002_2023-06-13_08-39-43.csv "/>
    <s v="e3 10000 100 100000 1 30"/>
    <n v="0"/>
    <n v="0"/>
    <n v="0"/>
    <n v="0"/>
    <x v="0"/>
  </r>
  <r>
    <x v="4"/>
    <x v="0"/>
    <n v="100"/>
    <x v="1"/>
    <x v="28"/>
    <n v="1"/>
    <n v="10.062516"/>
    <n v="0.14616299999999999"/>
    <n v="1.3923019999999999"/>
    <n v="4.9724999999999998E-2"/>
    <s v="2"/>
    <s v="scale_mpi_epyc_job_12148.out "/>
    <s v="scale_mpi_epyc_epyc002_2023-06-13_08-39-43.csv "/>
    <s v="e3 10000 100 100000 1 29"/>
    <n v="0"/>
    <n v="0"/>
    <n v="0"/>
    <n v="0"/>
    <x v="0"/>
  </r>
  <r>
    <x v="4"/>
    <x v="0"/>
    <n v="100"/>
    <x v="1"/>
    <x v="27"/>
    <n v="1"/>
    <n v="10.306041"/>
    <n v="0.16083700000000001"/>
    <n v="1.324119"/>
    <n v="4.9041000000000001E-2"/>
    <s v="2"/>
    <s v="scale_mpi_epyc_job_12148.out "/>
    <s v="scale_mpi_epyc_epyc002_2023-06-13_08-39-43.csv "/>
    <s v="e3 10000 100 100000 1 28"/>
    <n v="0"/>
    <n v="0"/>
    <n v="0"/>
    <n v="0"/>
    <x v="0"/>
  </r>
  <r>
    <x v="4"/>
    <x v="0"/>
    <n v="100"/>
    <x v="1"/>
    <x v="26"/>
    <n v="1"/>
    <n v="11.166147"/>
    <n v="0.15328900000000001"/>
    <n v="1.159753"/>
    <n v="4.4606E-2"/>
    <s v="2"/>
    <s v="scale_mpi_epyc_job_12148.out "/>
    <s v="scale_mpi_epyc_epyc002_2023-06-13_08-39-43.csv "/>
    <s v="e3 10000 100 100000 1 27"/>
    <n v="0"/>
    <n v="0"/>
    <n v="0"/>
    <n v="0"/>
    <x v="0"/>
  </r>
  <r>
    <x v="4"/>
    <x v="0"/>
    <n v="100"/>
    <x v="1"/>
    <x v="25"/>
    <n v="1"/>
    <n v="10.965279000000001"/>
    <n v="0.13017500000000001"/>
    <n v="0.87468800000000002"/>
    <n v="3.4987999999999998E-2"/>
    <s v="2"/>
    <s v="scale_mpi_epyc_job_12148.out "/>
    <s v="scale_mpi_epyc_epyc002_2023-06-13_08-39-43.csv "/>
    <s v="e3 10000 100 100000 1 26"/>
    <n v="0"/>
    <n v="0"/>
    <n v="0"/>
    <n v="0"/>
    <x v="0"/>
  </r>
  <r>
    <x v="4"/>
    <x v="0"/>
    <n v="100"/>
    <x v="1"/>
    <x v="24"/>
    <n v="1"/>
    <n v="11.627546000000001"/>
    <n v="0.15382799999999999"/>
    <n v="1.165878"/>
    <n v="4.8578000000000003E-2"/>
    <s v="2"/>
    <s v="scale_mpi_epyc_job_12148.out "/>
    <s v="scale_mpi_epyc_epyc002_2023-06-13_08-39-43.csv "/>
    <s v="e3 10000 100 100000 1 25"/>
    <n v="0"/>
    <n v="0"/>
    <n v="0"/>
    <n v="0"/>
    <x v="0"/>
  </r>
  <r>
    <x v="4"/>
    <x v="0"/>
    <n v="100"/>
    <x v="1"/>
    <x v="23"/>
    <n v="1"/>
    <n v="11.739679000000001"/>
    <n v="0.13375899999999999"/>
    <n v="0.98122699999999996"/>
    <n v="4.2661999999999999E-2"/>
    <s v="2"/>
    <s v="scale_mpi_epyc_job_12148.out "/>
    <s v="scale_mpi_epyc_epyc002_2023-06-13_08-39-43.csv "/>
    <s v="e3 10000 100 100000 1 24"/>
    <n v="0"/>
    <n v="0"/>
    <n v="0"/>
    <n v="0"/>
    <x v="0"/>
  </r>
  <r>
    <x v="4"/>
    <x v="0"/>
    <n v="100"/>
    <x v="1"/>
    <x v="22"/>
    <n v="1"/>
    <n v="12.500147"/>
    <n v="0.13757"/>
    <n v="0.87793100000000002"/>
    <n v="3.9905999999999997E-2"/>
    <s v="2"/>
    <s v="scale_mpi_epyc_job_12148.out "/>
    <s v="scale_mpi_epyc_epyc002_2023-06-13_08-39-43.csv "/>
    <s v="e3 10000 100 100000 1 23"/>
    <n v="0"/>
    <n v="0"/>
    <n v="0"/>
    <n v="0"/>
    <x v="0"/>
  </r>
  <r>
    <x v="4"/>
    <x v="0"/>
    <n v="100"/>
    <x v="1"/>
    <x v="21"/>
    <n v="1"/>
    <n v="12.658606000000001"/>
    <n v="0.140377"/>
    <n v="0.90087399999999995"/>
    <n v="4.2899E-2"/>
    <s v="2"/>
    <s v="scale_mpi_epyc_job_12148.out "/>
    <s v="scale_mpi_epyc_epyc002_2023-06-13_08-39-43.csv "/>
    <s v="e3 10000 100 100000 1 22"/>
    <n v="0"/>
    <n v="0"/>
    <n v="0"/>
    <n v="0"/>
    <x v="0"/>
  </r>
  <r>
    <x v="4"/>
    <x v="0"/>
    <n v="100"/>
    <x v="1"/>
    <x v="20"/>
    <n v="1"/>
    <n v="13.605729"/>
    <n v="0.12909399999999999"/>
    <n v="0.740286"/>
    <n v="3.7013999999999998E-2"/>
    <s v="2"/>
    <s v="scale_mpi_epyc_job_12148.out "/>
    <s v="scale_mpi_epyc_epyc002_2023-06-13_08-39-43.csv "/>
    <s v="e3 10000 100 100000 1 21"/>
    <n v="0"/>
    <n v="0"/>
    <n v="0"/>
    <n v="0"/>
    <x v="0"/>
  </r>
  <r>
    <x v="4"/>
    <x v="0"/>
    <n v="100"/>
    <x v="1"/>
    <x v="19"/>
    <n v="1"/>
    <n v="13.982711"/>
    <n v="0.14086000000000001"/>
    <n v="0.79056999999999999"/>
    <n v="4.1609E-2"/>
    <s v="2"/>
    <s v="scale_mpi_epyc_job_12148.out "/>
    <s v="scale_mpi_epyc_epyc002_2023-06-13_08-39-43.csv "/>
    <s v="e3 10000 100 100000 1 20"/>
    <n v="0"/>
    <n v="0"/>
    <n v="0"/>
    <n v="0"/>
    <x v="0"/>
  </r>
  <r>
    <x v="4"/>
    <x v="0"/>
    <n v="100"/>
    <x v="1"/>
    <x v="18"/>
    <n v="1"/>
    <n v="14.645237"/>
    <n v="0.146229"/>
    <n v="0.84937099999999999"/>
    <n v="4.7187E-2"/>
    <s v="2"/>
    <s v="scale_mpi_epyc_job_12148.out "/>
    <s v="scale_mpi_epyc_epyc002_2023-06-13_08-39-43.csv "/>
    <s v="e3 10000 100 100000 1 19"/>
    <n v="0"/>
    <n v="0"/>
    <n v="0"/>
    <n v="0"/>
    <x v="0"/>
  </r>
  <r>
    <x v="4"/>
    <x v="0"/>
    <n v="100"/>
    <x v="1"/>
    <x v="17"/>
    <n v="1"/>
    <n v="14.917106"/>
    <n v="0.15098"/>
    <n v="0.74857899999999999"/>
    <n v="4.4033999999999997E-2"/>
    <s v="2"/>
    <s v="scale_mpi_epyc_job_12148.out "/>
    <s v="scale_mpi_epyc_epyc002_2023-06-13_08-39-43.csv "/>
    <s v="e3 10000 100 100000 1 18"/>
    <n v="0"/>
    <n v="0"/>
    <n v="0"/>
    <n v="0"/>
    <x v="0"/>
  </r>
  <r>
    <x v="4"/>
    <x v="0"/>
    <n v="100"/>
    <x v="1"/>
    <x v="16"/>
    <n v="1"/>
    <n v="16.216455"/>
    <n v="0.32890599999999998"/>
    <n v="0.78263099999999997"/>
    <n v="4.8913999999999999E-2"/>
    <s v="2"/>
    <s v="scale_mpi_epyc_job_12148.out "/>
    <s v="scale_mpi_epyc_epyc002_2023-06-13_08-39-43.csv "/>
    <s v="e3 10000 100 100000 1 17"/>
    <n v="0"/>
    <n v="0"/>
    <n v="0"/>
    <n v="0"/>
    <x v="0"/>
  </r>
  <r>
    <x v="4"/>
    <x v="0"/>
    <n v="100"/>
    <x v="1"/>
    <x v="15"/>
    <n v="1"/>
    <n v="16.778708999999999"/>
    <n v="0.14537900000000001"/>
    <n v="0.57981799999999994"/>
    <n v="3.8655000000000002E-2"/>
    <s v="2"/>
    <s v="scale_mpi_epyc_job_12148.out "/>
    <s v="scale_mpi_epyc_epyc002_2023-06-13_08-39-43.csv "/>
    <s v="e3 10000 100 100000 1 16"/>
    <n v="0"/>
    <n v="0"/>
    <n v="0"/>
    <n v="0"/>
    <x v="0"/>
  </r>
  <r>
    <x v="4"/>
    <x v="0"/>
    <n v="100"/>
    <x v="1"/>
    <x v="14"/>
    <n v="1"/>
    <n v="17.587337000000002"/>
    <n v="0.14637900000000001"/>
    <n v="0.67711900000000003"/>
    <n v="4.8365999999999999E-2"/>
    <s v="2"/>
    <s v="scale_mpi_epyc_job_12148.out "/>
    <s v="scale_mpi_epyc_epyc002_2023-06-13_08-39-43.csv "/>
    <s v="e3 10000 100 100000 1 15"/>
    <n v="0"/>
    <n v="0"/>
    <n v="0"/>
    <n v="0"/>
    <x v="0"/>
  </r>
  <r>
    <x v="4"/>
    <x v="0"/>
    <n v="100"/>
    <x v="1"/>
    <x v="13"/>
    <n v="1"/>
    <n v="18.752597000000002"/>
    <n v="0.12709200000000001"/>
    <n v="0.42785299999999998"/>
    <n v="3.2911999999999997E-2"/>
    <s v="2"/>
    <s v="scale_mpi_epyc_job_12148.out "/>
    <s v="scale_mpi_epyc_epyc002_2023-06-13_08-39-43.csv "/>
    <s v="e3 10000 100 100000 1 14"/>
    <n v="0"/>
    <n v="0"/>
    <n v="0"/>
    <n v="0"/>
    <x v="0"/>
  </r>
  <r>
    <x v="4"/>
    <x v="0"/>
    <n v="100"/>
    <x v="1"/>
    <x v="12"/>
    <n v="1"/>
    <n v="20.103612999999999"/>
    <n v="0.13178899999999999"/>
    <n v="0.49360700000000002"/>
    <n v="4.1133999999999997E-2"/>
    <s v="2"/>
    <s v="scale_mpi_epyc_job_12148.out "/>
    <s v="scale_mpi_epyc_epyc002_2023-06-13_08-39-43.csv "/>
    <s v="e3 10000 100 100000 1 13"/>
    <n v="0"/>
    <n v="0"/>
    <n v="0"/>
    <n v="0"/>
    <x v="0"/>
  </r>
  <r>
    <x v="4"/>
    <x v="0"/>
    <n v="100"/>
    <x v="1"/>
    <x v="11"/>
    <n v="1"/>
    <n v="21.681858999999999"/>
    <n v="0.142182"/>
    <n v="0.42972300000000002"/>
    <n v="3.9065999999999997E-2"/>
    <s v="2"/>
    <s v="scale_mpi_epyc_job_12148.out "/>
    <s v="scale_mpi_epyc_epyc002_2023-06-13_08-39-43.csv "/>
    <s v="e3 10000 100 100000 1 12"/>
    <n v="0"/>
    <n v="0"/>
    <n v="0"/>
    <n v="0"/>
    <x v="0"/>
  </r>
  <r>
    <x v="4"/>
    <x v="0"/>
    <n v="100"/>
    <x v="1"/>
    <x v="10"/>
    <n v="1"/>
    <n v="23.553854000000001"/>
    <n v="0.136713"/>
    <n v="0.36828100000000003"/>
    <n v="3.6828E-2"/>
    <s v="2"/>
    <s v="scale_mpi_epyc_job_12148.out "/>
    <s v="scale_mpi_epyc_epyc002_2023-06-13_08-39-43.csv "/>
    <s v="e3 10000 100 100000 1 11"/>
    <n v="0"/>
    <n v="0"/>
    <n v="0"/>
    <n v="0"/>
    <x v="0"/>
  </r>
  <r>
    <x v="4"/>
    <x v="0"/>
    <n v="100"/>
    <x v="1"/>
    <x v="9"/>
    <n v="1"/>
    <n v="25.86928"/>
    <n v="0.13228200000000001"/>
    <n v="0.31916499999999998"/>
    <n v="3.5463000000000001E-2"/>
    <s v="2"/>
    <s v="scale_mpi_epyc_job_12148.out "/>
    <s v="scale_mpi_epyc_epyc002_2023-06-13_08-39-43.csv "/>
    <s v="e3 10000 100 100000 1 10"/>
    <n v="0"/>
    <n v="0"/>
    <n v="0"/>
    <n v="0"/>
    <x v="0"/>
  </r>
  <r>
    <x v="4"/>
    <x v="0"/>
    <n v="100"/>
    <x v="1"/>
    <x v="8"/>
    <n v="1"/>
    <n v="28.694659000000001"/>
    <n v="0.13398199999999999"/>
    <n v="0.30471700000000002"/>
    <n v="3.8089999999999999E-2"/>
    <s v="2"/>
    <s v="scale_mpi_epyc_job_12148.out "/>
    <s v="scale_mpi_epyc_epyc002_2023-06-13_08-39-43.csv "/>
    <s v="e3 10000 100 100000 1 9"/>
    <n v="0"/>
    <n v="0"/>
    <n v="0"/>
    <n v="0"/>
    <x v="0"/>
  </r>
  <r>
    <x v="4"/>
    <x v="0"/>
    <n v="100"/>
    <x v="1"/>
    <x v="7"/>
    <n v="1"/>
    <n v="32.208376000000001"/>
    <n v="0.13516500000000001"/>
    <n v="0.23078199999999999"/>
    <n v="3.2968999999999998E-2"/>
    <s v="2"/>
    <s v="scale_mpi_epyc_job_12148.out "/>
    <s v="scale_mpi_epyc_epyc002_2023-06-13_08-39-43.csv "/>
    <s v="e3 10000 100 100000 1 8"/>
    <n v="0"/>
    <n v="0"/>
    <n v="0"/>
    <n v="0"/>
    <x v="0"/>
  </r>
  <r>
    <x v="4"/>
    <x v="0"/>
    <n v="100"/>
    <x v="1"/>
    <x v="6"/>
    <n v="1"/>
    <n v="36.814501999999997"/>
    <n v="0.229325"/>
    <n v="0.71165999999999996"/>
    <n v="0.11860999999999999"/>
    <s v="2"/>
    <s v="scale_mpi_epyc_job_12148.out "/>
    <s v="scale_mpi_epyc_epyc002_2023-06-13_08-39-43.csv "/>
    <s v="e3 10000 100 100000 1 7"/>
    <n v="0"/>
    <n v="0"/>
    <n v="0"/>
    <n v="0"/>
    <x v="0"/>
  </r>
  <r>
    <x v="4"/>
    <x v="0"/>
    <n v="100"/>
    <x v="1"/>
    <x v="5"/>
    <n v="1"/>
    <n v="42.808351999999999"/>
    <n v="0.235793"/>
    <n v="0.62303699999999995"/>
    <n v="0.124607"/>
    <s v="2"/>
    <s v="scale_mpi_epyc_job_12148.out "/>
    <s v="scale_mpi_epyc_epyc002_2023-06-13_08-39-43.csv "/>
    <s v="e3 10000 100 100000 1 6"/>
    <n v="0"/>
    <n v="0"/>
    <n v="0"/>
    <n v="0"/>
    <x v="0"/>
  </r>
  <r>
    <x v="4"/>
    <x v="0"/>
    <n v="100"/>
    <x v="1"/>
    <x v="4"/>
    <n v="1"/>
    <n v="51.376192000000003"/>
    <n v="0.26333499999999999"/>
    <n v="0.61805299999999996"/>
    <n v="0.15451300000000001"/>
    <s v="2"/>
    <s v="scale_mpi_epyc_job_12148.out "/>
    <s v="scale_mpi_epyc_epyc002_2023-06-13_08-39-43.csv "/>
    <s v="e3 10000 100 100000 1 5"/>
    <n v="0"/>
    <n v="0"/>
    <n v="0"/>
    <n v="0"/>
    <x v="0"/>
  </r>
  <r>
    <x v="4"/>
    <x v="0"/>
    <n v="100"/>
    <x v="1"/>
    <x v="3"/>
    <n v="1"/>
    <n v="63.912109999999998"/>
    <n v="0.230573"/>
    <n v="0.371612"/>
    <n v="0.123871"/>
    <s v="2"/>
    <s v="scale_mpi_epyc_job_12148.out "/>
    <s v="scale_mpi_epyc_epyc002_2023-06-13_08-39-43.csv "/>
    <s v="e3 10000 100 100000 1 4"/>
    <n v="0"/>
    <n v="0"/>
    <n v="0"/>
    <n v="0"/>
    <x v="0"/>
  </r>
  <r>
    <x v="4"/>
    <x v="0"/>
    <n v="100"/>
    <x v="1"/>
    <x v="2"/>
    <n v="1"/>
    <n v="84.816367"/>
    <n v="0.237235"/>
    <n v="0.25408500000000001"/>
    <n v="0.12704299999999999"/>
    <s v="2"/>
    <s v="scale_mpi_epyc_job_12148.out "/>
    <s v="scale_mpi_epyc_epyc002_2023-06-13_08-39-43.csv "/>
    <s v="e3 10000 100 100000 1 3"/>
    <n v="0"/>
    <n v="0"/>
    <n v="0"/>
    <n v="0"/>
    <x v="0"/>
  </r>
  <r>
    <x v="4"/>
    <x v="0"/>
    <n v="100"/>
    <x v="1"/>
    <x v="1"/>
    <n v="1"/>
    <n v="128.28148200000001"/>
    <n v="0.23749899999999999"/>
    <n v="0.12490800000000001"/>
    <n v="0.12490800000000001"/>
    <s v="2"/>
    <s v="scale_mpi_epyc_job_12148.out "/>
    <s v="scale_mpi_epyc_epyc002_2023-06-13_08-39-43.csv "/>
    <s v="e3 10000 100 100000 1 2"/>
    <n v="0"/>
    <n v="0"/>
    <n v="0"/>
    <n v="0"/>
    <x v="0"/>
  </r>
  <r>
    <x v="4"/>
    <x v="0"/>
    <n v="100"/>
    <x v="1"/>
    <x v="0"/>
    <n v="1"/>
    <n v="257.36531200000002"/>
    <n v="0.19053200000000001"/>
    <n v="0"/>
    <n v="0"/>
    <s v="2"/>
    <s v="scale_mpi_epyc_job_12148.out "/>
    <s v="scale_mpi_epyc_epyc002_2023-06-13_08-39-43.csv "/>
    <s v="e3 10000 100 100000 1 1"/>
    <n v="0"/>
    <n v="0"/>
    <n v="0"/>
    <n v="0"/>
    <x v="0"/>
  </r>
  <r>
    <x v="4"/>
    <x v="0"/>
    <n v="100"/>
    <x v="1"/>
    <x v="63"/>
    <n v="1"/>
    <n v="5.6366160000000001"/>
    <n v="0.29721799999999998"/>
    <n v="10.822939"/>
    <n v="0.171793"/>
    <s v="2"/>
    <s v="scale_mpi_epyc_job_12148.out "/>
    <s v="scale_mpi_epyc_epyc002_2023-06-13_08-39-43.csv "/>
    <s v="e3 10000 100 100000 1 64"/>
    <n v="0"/>
    <n v="0"/>
    <n v="0"/>
    <n v="0"/>
    <x v="0"/>
  </r>
  <r>
    <x v="4"/>
    <x v="0"/>
    <n v="100"/>
    <x v="1"/>
    <x v="62"/>
    <n v="1"/>
    <n v="5.5850590000000002"/>
    <n v="0.16673399999999999"/>
    <n v="3.9507089999999998"/>
    <n v="6.3721E-2"/>
    <s v="2"/>
    <s v="scale_mpi_epyc_job_12148.out "/>
    <s v="scale_mpi_epyc_epyc002_2023-06-13_08-39-43.csv "/>
    <s v="e3 10000 100 100000 1 63"/>
    <n v="0"/>
    <n v="0"/>
    <n v="0"/>
    <n v="0"/>
    <x v="0"/>
  </r>
  <r>
    <x v="4"/>
    <x v="0"/>
    <n v="100"/>
    <x v="1"/>
    <x v="61"/>
    <n v="1"/>
    <n v="5.6040999999999999"/>
    <n v="0.165406"/>
    <n v="3.8653789999999999"/>
    <n v="6.3367000000000007E-2"/>
    <s v="2"/>
    <s v="scale_mpi_epyc_job_12148.out "/>
    <s v="scale_mpi_epyc_epyc002_2023-06-13_08-39-43.csv "/>
    <s v="e3 10000 100 100000 1 62"/>
    <n v="0"/>
    <n v="0"/>
    <n v="0"/>
    <n v="0"/>
    <x v="0"/>
  </r>
  <r>
    <x v="4"/>
    <x v="0"/>
    <n v="100"/>
    <x v="1"/>
    <x v="60"/>
    <n v="1"/>
    <n v="5.6629709999999998"/>
    <n v="0.16197600000000001"/>
    <n v="3.5767000000000002"/>
    <n v="5.9611999999999998E-2"/>
    <s v="2"/>
    <s v="scale_mpi_epyc_job_12148.out "/>
    <s v="scale_mpi_epyc_epyc002_2023-06-13_08-39-43.csv "/>
    <s v="e3 10000 100 100000 1 61"/>
    <n v="0"/>
    <n v="0"/>
    <n v="0"/>
    <n v="0"/>
    <x v="0"/>
  </r>
  <r>
    <x v="4"/>
    <x v="0"/>
    <n v="100"/>
    <x v="1"/>
    <x v="59"/>
    <n v="1"/>
    <n v="5.7041069999999996"/>
    <n v="0.16229199999999999"/>
    <n v="3.561445"/>
    <n v="6.0363E-2"/>
    <s v="2"/>
    <s v="scale_mpi_epyc_job_12148.out "/>
    <s v="scale_mpi_epyc_epyc002_2023-06-13_08-39-43.csv "/>
    <s v="e3 10000 100 100000 1 60"/>
    <n v="0"/>
    <n v="0"/>
    <n v="0"/>
    <n v="0"/>
    <x v="0"/>
  </r>
  <r>
    <x v="4"/>
    <x v="0"/>
    <n v="100"/>
    <x v="1"/>
    <x v="58"/>
    <n v="1"/>
    <n v="6.4188260000000001"/>
    <n v="0.16517899999999999"/>
    <n v="3.4275470000000001"/>
    <n v="5.9096000000000003E-2"/>
    <s v="2"/>
    <s v="scale_mpi_epyc_job_12148.out "/>
    <s v="scale_mpi_epyc_epyc002_2023-06-13_08-39-43.csv "/>
    <s v="e3 10000 100 100000 1 59"/>
    <n v="0"/>
    <n v="0"/>
    <n v="0"/>
    <n v="0"/>
    <x v="0"/>
  </r>
  <r>
    <x v="4"/>
    <x v="0"/>
    <n v="100"/>
    <x v="1"/>
    <x v="57"/>
    <n v="1"/>
    <n v="5.9034250000000004"/>
    <n v="0.17485400000000001"/>
    <n v="3.7575379999999998"/>
    <n v="6.5921999999999994E-2"/>
    <s v="2"/>
    <s v="scale_mpi_epyc_job_12148.out "/>
    <s v="scale_mpi_epyc_epyc002_2023-06-13_08-39-43.csv "/>
    <s v="e3 10000 100 100000 1 58"/>
    <n v="0"/>
    <n v="0"/>
    <n v="0"/>
    <n v="0"/>
    <x v="0"/>
  </r>
  <r>
    <x v="4"/>
    <x v="0"/>
    <n v="100"/>
    <x v="1"/>
    <x v="56"/>
    <n v="1"/>
    <n v="6.2950249999999999"/>
    <n v="0.189668"/>
    <n v="3.062754"/>
    <n v="5.4691999999999998E-2"/>
    <s v="2"/>
    <s v="scale_mpi_epyc_job_12148.out "/>
    <s v="scale_mpi_epyc_epyc002_2023-06-13_08-39-43.csv "/>
    <s v="e3 10000 100 100000 1 57"/>
    <n v="0"/>
    <n v="0"/>
    <n v="0"/>
    <n v="0"/>
    <x v="0"/>
  </r>
  <r>
    <x v="4"/>
    <x v="0"/>
    <n v="100"/>
    <x v="1"/>
    <x v="55"/>
    <n v="1"/>
    <n v="7.0766039999999997"/>
    <n v="0.20266899999999999"/>
    <n v="4.1144590000000001"/>
    <n v="7.4807999999999999E-2"/>
    <s v="2"/>
    <s v="scale_mpi_epyc_job_12148.out "/>
    <s v="scale_mpi_epyc_epyc002_2023-06-13_08-39-43.csv "/>
    <s v="e3 10000 100 100000 1 56"/>
    <n v="0"/>
    <n v="0"/>
    <n v="0"/>
    <n v="0"/>
    <x v="0"/>
  </r>
  <r>
    <x v="4"/>
    <x v="0"/>
    <n v="100"/>
    <x v="1"/>
    <x v="54"/>
    <n v="1"/>
    <n v="6.7376529999999999"/>
    <n v="0.229018"/>
    <n v="2.9491520000000002"/>
    <n v="5.4614000000000003E-2"/>
    <s v="2"/>
    <s v="scale_mpi_epyc_job_12148.out "/>
    <s v="scale_mpi_epyc_epyc002_2023-06-13_08-39-43.csv "/>
    <s v="e3 10000 100 100000 1 55"/>
    <n v="0"/>
    <n v="0"/>
    <n v="0"/>
    <n v="0"/>
    <x v="0"/>
  </r>
  <r>
    <x v="4"/>
    <x v="0"/>
    <n v="100"/>
    <x v="1"/>
    <x v="53"/>
    <n v="1"/>
    <n v="6.3741810000000001"/>
    <n v="0.1643"/>
    <n v="2.8896959999999998"/>
    <n v="5.4523000000000002E-2"/>
    <s v="2"/>
    <s v="scale_mpi_epyc_job_12148.out "/>
    <s v="scale_mpi_epyc_epyc002_2023-06-13_08-39-43.csv "/>
    <s v="e3 10000 100 100000 1 54"/>
    <n v="0"/>
    <n v="0"/>
    <n v="0"/>
    <n v="0"/>
    <x v="0"/>
  </r>
  <r>
    <x v="4"/>
    <x v="0"/>
    <n v="100"/>
    <x v="1"/>
    <x v="52"/>
    <n v="1"/>
    <n v="6.7589050000000004"/>
    <n v="0.191214"/>
    <n v="2.4687359999999998"/>
    <n v="4.7475999999999997E-2"/>
    <s v="2"/>
    <s v="scale_mpi_epyc_job_12148.out "/>
    <s v="scale_mpi_epyc_epyc002_2023-06-13_08-39-43.csv "/>
    <s v="e3 10000 100 100000 1 53"/>
    <n v="0"/>
    <n v="0"/>
    <n v="0"/>
    <n v="0"/>
    <x v="0"/>
  </r>
  <r>
    <x v="4"/>
    <x v="0"/>
    <n v="100"/>
    <x v="1"/>
    <x v="51"/>
    <n v="1"/>
    <n v="6.5872159999999997"/>
    <n v="0.182339"/>
    <n v="2.53891"/>
    <n v="4.9783000000000001E-2"/>
    <s v="2"/>
    <s v="scale_mpi_epyc_job_12148.out "/>
    <s v="scale_mpi_epyc_epyc002_2023-06-13_08-39-43.csv "/>
    <s v="e3 10000 100 100000 1 52"/>
    <n v="0"/>
    <n v="0"/>
    <n v="0"/>
    <n v="0"/>
    <x v="0"/>
  </r>
  <r>
    <x v="4"/>
    <x v="0"/>
    <n v="100"/>
    <x v="1"/>
    <x v="50"/>
    <n v="1"/>
    <n v="6.6389230000000001"/>
    <n v="0.21284"/>
    <n v="3.0171109999999999"/>
    <n v="6.0342E-2"/>
    <s v="2"/>
    <s v="scale_mpi_epyc_job_12148.out "/>
    <s v="scale_mpi_epyc_epyc002_2023-06-13_08-39-43.csv "/>
    <s v="e3 10000 100 100000 1 51"/>
    <n v="0"/>
    <n v="0"/>
    <n v="0"/>
    <n v="0"/>
    <x v="0"/>
  </r>
  <r>
    <x v="4"/>
    <x v="0"/>
    <n v="100"/>
    <x v="1"/>
    <x v="49"/>
    <n v="1"/>
    <n v="6.9119409999999997"/>
    <n v="0.182864"/>
    <n v="3.100581"/>
    <n v="6.3277E-2"/>
    <s v="2"/>
    <s v="scale_mpi_epyc_job_12148.out "/>
    <s v="scale_mpi_epyc_epyc002_2023-06-13_08-39-43.csv "/>
    <s v="e3 10000 100 100000 1 50"/>
    <n v="0"/>
    <n v="0"/>
    <n v="0"/>
    <n v="0"/>
    <x v="0"/>
  </r>
  <r>
    <x v="4"/>
    <x v="0"/>
    <n v="100"/>
    <x v="1"/>
    <x v="48"/>
    <n v="1"/>
    <n v="6.8097659999999998"/>
    <n v="0.209874"/>
    <n v="3.0205289999999998"/>
    <n v="6.2927999999999998E-2"/>
    <s v="2"/>
    <s v="scale_mpi_epyc_job_12148.out "/>
    <s v="scale_mpi_epyc_epyc002_2023-06-13_08-39-43.csv "/>
    <s v="e3 10000 100 100000 1 49"/>
    <n v="0"/>
    <n v="0"/>
    <n v="0"/>
    <n v="0"/>
    <x v="0"/>
  </r>
  <r>
    <x v="4"/>
    <x v="0"/>
    <n v="100"/>
    <x v="1"/>
    <x v="47"/>
    <n v="1"/>
    <n v="6.8634639999999996"/>
    <n v="0.18110899999999999"/>
    <n v="3.0629019999999998"/>
    <n v="6.5168000000000004E-2"/>
    <s v="2"/>
    <s v="scale_mpi_epyc_job_12148.out "/>
    <s v="scale_mpi_epyc_epyc002_2023-06-13_08-39-43.csv "/>
    <s v="e3 10000 100 100000 1 48"/>
    <n v="0"/>
    <n v="0"/>
    <n v="0"/>
    <n v="0"/>
    <x v="0"/>
  </r>
  <r>
    <x v="4"/>
    <x v="0"/>
    <n v="100"/>
    <x v="1"/>
    <x v="46"/>
    <n v="1"/>
    <n v="6.9721859999999998"/>
    <n v="0.19544700000000001"/>
    <n v="3.781434"/>
    <n v="8.2205E-2"/>
    <s v="2"/>
    <s v="scale_mpi_epyc_job_12148.out "/>
    <s v="scale_mpi_epyc_epyc002_2023-06-13_08-39-43.csv "/>
    <s v="e3 10000 100 100000 1 47"/>
    <n v="0"/>
    <n v="0"/>
    <n v="0"/>
    <n v="0"/>
    <x v="0"/>
  </r>
  <r>
    <x v="4"/>
    <x v="0"/>
    <n v="100"/>
    <x v="1"/>
    <x v="45"/>
    <n v="1"/>
    <n v="6.9934649999999996"/>
    <n v="0.17385400000000001"/>
    <n v="2.7075339999999999"/>
    <n v="6.0166999999999998E-2"/>
    <s v="2"/>
    <s v="scale_mpi_epyc_job_12148.out "/>
    <s v="scale_mpi_epyc_epyc002_2023-06-13_08-39-43.csv "/>
    <s v="e3 10000 100 100000 1 46"/>
    <n v="0"/>
    <n v="0"/>
    <n v="0"/>
    <n v="0"/>
    <x v="0"/>
  </r>
  <r>
    <x v="4"/>
    <x v="0"/>
    <n v="100"/>
    <x v="1"/>
    <x v="44"/>
    <n v="1"/>
    <n v="7.4326020000000002"/>
    <n v="0.165716"/>
    <n v="2.7575379999999998"/>
    <n v="6.2671000000000004E-2"/>
    <s v="2"/>
    <s v="scale_mpi_epyc_job_12148.out "/>
    <s v="scale_mpi_epyc_epyc002_2023-06-13_08-39-43.csv "/>
    <s v="e3 10000 100 100000 1 45"/>
    <n v="0"/>
    <n v="0"/>
    <n v="0"/>
    <n v="0"/>
    <x v="0"/>
  </r>
  <r>
    <x v="4"/>
    <x v="0"/>
    <n v="100"/>
    <x v="1"/>
    <x v="43"/>
    <n v="1"/>
    <n v="7.3986359999999998"/>
    <n v="0.16306899999999999"/>
    <n v="2.528092"/>
    <n v="5.8792999999999998E-2"/>
    <s v="2"/>
    <s v="scale_mpi_epyc_job_12148.out "/>
    <s v="scale_mpi_epyc_epyc002_2023-06-13_08-39-43.csv "/>
    <s v="e3 10000 100 100000 1 44"/>
    <n v="0"/>
    <n v="0"/>
    <n v="0"/>
    <n v="0"/>
    <x v="0"/>
  </r>
  <r>
    <x v="4"/>
    <x v="0"/>
    <n v="100"/>
    <x v="1"/>
    <x v="42"/>
    <n v="1"/>
    <n v="7.4345049999999997"/>
    <n v="0.157364"/>
    <n v="2.3148070000000001"/>
    <n v="5.5114000000000003E-2"/>
    <s v="2"/>
    <s v="scale_mpi_epyc_job_12148.out "/>
    <s v="scale_mpi_epyc_epyc002_2023-06-13_08-39-43.csv "/>
    <s v="e3 10000 100 100000 1 43"/>
    <n v="0"/>
    <n v="0"/>
    <n v="0"/>
    <n v="0"/>
    <x v="0"/>
  </r>
  <r>
    <x v="4"/>
    <x v="0"/>
    <n v="100"/>
    <x v="1"/>
    <x v="41"/>
    <n v="1"/>
    <n v="7.4229399999999996"/>
    <n v="0.15398100000000001"/>
    <n v="1.8150010000000001"/>
    <n v="4.4268000000000002E-2"/>
    <s v="2"/>
    <s v="scale_mpi_epyc_job_12148.out "/>
    <s v="scale_mpi_epyc_epyc002_2023-06-13_08-39-43.csv "/>
    <s v="e3 10000 100 100000 1 42"/>
    <n v="0"/>
    <n v="0"/>
    <n v="0"/>
    <n v="0"/>
    <x v="0"/>
  </r>
  <r>
    <x v="4"/>
    <x v="0"/>
    <n v="100"/>
    <x v="1"/>
    <x v="40"/>
    <n v="1"/>
    <n v="7.4594040000000001"/>
    <n v="0.15325800000000001"/>
    <n v="2.2986800000000001"/>
    <n v="5.7466999999999997E-2"/>
    <s v="2"/>
    <s v="scale_mpi_epyc_job_12148.out "/>
    <s v="scale_mpi_epyc_epyc002_2023-06-13_08-39-43.csv "/>
    <s v="e3 10000 100 100000 1 41"/>
    <n v="0"/>
    <n v="0"/>
    <n v="0"/>
    <n v="0"/>
    <x v="0"/>
  </r>
  <r>
    <x v="4"/>
    <x v="0"/>
    <n v="100"/>
    <x v="1"/>
    <x v="39"/>
    <n v="1"/>
    <n v="7.5111109999999996"/>
    <n v="0.136818"/>
    <n v="1.650153"/>
    <n v="4.2312000000000002E-2"/>
    <s v="2"/>
    <s v="scale_mpi_epyc_job_12148.out "/>
    <s v="scale_mpi_epyc_epyc002_2023-06-13_08-39-43.csv "/>
    <s v="e3 10000 100 100000 1 40"/>
    <n v="0"/>
    <n v="0"/>
    <n v="0"/>
    <n v="0"/>
    <x v="0"/>
  </r>
  <r>
    <x v="4"/>
    <x v="0"/>
    <n v="100"/>
    <x v="1"/>
    <x v="38"/>
    <n v="1"/>
    <n v="7.7266550000000001"/>
    <n v="0.14576"/>
    <n v="1.873245"/>
    <n v="4.9296E-2"/>
    <s v="2"/>
    <s v="scale_mpi_epyc_job_12148.out "/>
    <s v="scale_mpi_epyc_epyc002_2023-06-13_08-39-43.csv "/>
    <s v="e3 10000 100 100000 1 39"/>
    <n v="0"/>
    <n v="0"/>
    <n v="0"/>
    <n v="0"/>
    <x v="0"/>
  </r>
  <r>
    <x v="4"/>
    <x v="0"/>
    <n v="100"/>
    <x v="1"/>
    <x v="37"/>
    <n v="1"/>
    <n v="7.9016700000000002"/>
    <n v="0.138818"/>
    <n v="1.6617649999999999"/>
    <n v="4.4913000000000002E-2"/>
    <s v="2"/>
    <s v="scale_mpi_epyc_job_12148.out "/>
    <s v="scale_mpi_epyc_epyc002_2023-06-13_08-39-43.csv "/>
    <s v="e3 10000 100 100000 1 38"/>
    <n v="0"/>
    <n v="0"/>
    <n v="0"/>
    <n v="0"/>
    <x v="0"/>
  </r>
  <r>
    <x v="4"/>
    <x v="0"/>
    <n v="100"/>
    <x v="1"/>
    <x v="36"/>
    <n v="1"/>
    <n v="8.1421119999999991"/>
    <n v="0.16492100000000001"/>
    <n v="2.0181279999999999"/>
    <n v="5.6058999999999998E-2"/>
    <s v="2"/>
    <s v="scale_mpi_epyc_job_12148.out "/>
    <s v="scale_mpi_epyc_epyc002_2023-06-13_08-39-43.csv "/>
    <s v="e3 10000 100 100000 1 37"/>
    <n v="0"/>
    <n v="0"/>
    <n v="0"/>
    <n v="0"/>
    <x v="0"/>
  </r>
  <r>
    <x v="4"/>
    <x v="0"/>
    <n v="100"/>
    <x v="1"/>
    <x v="35"/>
    <n v="1"/>
    <n v="8.3228530000000003"/>
    <n v="0.15801899999999999"/>
    <n v="2.0617070000000002"/>
    <n v="5.8906E-2"/>
    <s v="2"/>
    <s v="scale_mpi_epyc_job_12148.out "/>
    <s v="scale_mpi_epyc_epyc002_2023-06-13_08-39-43.csv "/>
    <s v="e3 10000 100 100000 1 36"/>
    <n v="0"/>
    <n v="0"/>
    <n v="0"/>
    <n v="0"/>
    <x v="0"/>
  </r>
  <r>
    <x v="4"/>
    <x v="0"/>
    <n v="100"/>
    <x v="1"/>
    <x v="34"/>
    <n v="1"/>
    <n v="8.3766660000000002"/>
    <n v="0.161769"/>
    <n v="1.7816019999999999"/>
    <n v="5.2400000000000002E-2"/>
    <s v="2"/>
    <s v="scale_mpi_epyc_job_12148.out "/>
    <s v="scale_mpi_epyc_epyc002_2023-06-13_08-39-43.csv "/>
    <s v="e3 10000 100 100000 1 35"/>
    <n v="0"/>
    <n v="0"/>
    <n v="0"/>
    <n v="0"/>
    <x v="0"/>
  </r>
  <r>
    <x v="4"/>
    <x v="0"/>
    <n v="100"/>
    <x v="1"/>
    <x v="33"/>
    <n v="1"/>
    <n v="8.5734680000000001"/>
    <n v="0.15338399999999999"/>
    <n v="1.823852"/>
    <n v="5.5267999999999998E-2"/>
    <s v="2"/>
    <s v="scale_mpi_epyc_job_12148.out "/>
    <s v="scale_mpi_epyc_epyc002_2023-06-13_08-39-43.csv "/>
    <s v="e3 10000 100 100000 1 34"/>
    <n v="0"/>
    <n v="0"/>
    <n v="0"/>
    <n v="0"/>
    <x v="0"/>
  </r>
  <r>
    <x v="4"/>
    <x v="0"/>
    <n v="100"/>
    <x v="1"/>
    <x v="32"/>
    <n v="1"/>
    <n v="8.7887409999999999"/>
    <n v="0.156751"/>
    <n v="1.6947909999999999"/>
    <n v="5.2962000000000002E-2"/>
    <s v="2"/>
    <s v="scale_mpi_epyc_job_12148.out "/>
    <s v="scale_mpi_epyc_epyc002_2023-06-13_08-39-43.csv "/>
    <s v="e3 10000 100 100000 1 33"/>
    <n v="0"/>
    <n v="0"/>
    <n v="0"/>
    <n v="0"/>
    <x v="0"/>
  </r>
  <r>
    <x v="4"/>
    <x v="0"/>
    <n v="100"/>
    <x v="1"/>
    <x v="31"/>
    <n v="1"/>
    <n v="9.2692589999999999"/>
    <n v="0.15357499999999999"/>
    <n v="1.7485809999999999"/>
    <n v="5.6405999999999998E-2"/>
    <s v="2"/>
    <s v="scale_mpi_epyc_job_12148.out "/>
    <s v="scale_mpi_epyc_epyc002_2023-06-13_08-39-43.csv "/>
    <s v="e3 10000 100 100000 1 32"/>
    <n v="0"/>
    <n v="0"/>
    <n v="0"/>
    <n v="0"/>
    <x v="0"/>
  </r>
  <r>
    <x v="4"/>
    <x v="0"/>
    <n v="100"/>
    <x v="1"/>
    <x v="30"/>
    <n v="1"/>
    <n v="9.4588549999999998"/>
    <n v="0.131492"/>
    <n v="1.1443700000000001"/>
    <n v="3.8145999999999999E-2"/>
    <s v="2"/>
    <s v="scale_mpi_epyc_job_12148.out "/>
    <s v="scale_mpi_epyc_epyc002_2023-06-13_08-39-43.csv "/>
    <s v="e3 10000 100 100000 1 31"/>
    <n v="0"/>
    <n v="0"/>
    <n v="0"/>
    <n v="0"/>
    <x v="0"/>
  </r>
  <r>
    <x v="4"/>
    <x v="0"/>
    <n v="100"/>
    <x v="1"/>
    <x v="29"/>
    <n v="1"/>
    <n v="9.8009590000000006"/>
    <n v="0.15973399999999999"/>
    <n v="1.5855729999999999"/>
    <n v="5.4675000000000001E-2"/>
    <s v="2"/>
    <s v="scale_mpi_epyc_job_12148.out "/>
    <s v="scale_mpi_epyc_epyc002_2023-06-13_08-39-43.csv "/>
    <s v="e3 10000 100 100000 1 30"/>
    <n v="0"/>
    <n v="0"/>
    <n v="0"/>
    <n v="0"/>
    <x v="0"/>
  </r>
  <r>
    <x v="4"/>
    <x v="0"/>
    <n v="100"/>
    <x v="1"/>
    <x v="28"/>
    <n v="1"/>
    <n v="10.093444999999999"/>
    <n v="0.138571"/>
    <n v="1.1689929999999999"/>
    <n v="4.1750000000000002E-2"/>
    <s v="2"/>
    <s v="scale_mpi_epyc_job_12148.out "/>
    <s v="scale_mpi_epyc_epyc002_2023-06-13_08-39-43.csv "/>
    <s v="e3 10000 100 100000 1 29"/>
    <n v="0"/>
    <n v="0"/>
    <n v="0"/>
    <n v="0"/>
    <x v="0"/>
  </r>
  <r>
    <x v="4"/>
    <x v="0"/>
    <n v="100"/>
    <x v="1"/>
    <x v="27"/>
    <n v="1"/>
    <n v="10.176644"/>
    <n v="0.14483099999999999"/>
    <n v="1.1946369999999999"/>
    <n v="4.4246000000000001E-2"/>
    <s v="2"/>
    <s v="scale_mpi_epyc_job_12148.out "/>
    <s v="scale_mpi_epyc_epyc002_2023-06-13_08-39-43.csv "/>
    <s v="e3 10000 100 100000 1 28"/>
    <n v="0"/>
    <n v="0"/>
    <n v="0"/>
    <n v="0"/>
    <x v="0"/>
  </r>
  <r>
    <x v="4"/>
    <x v="0"/>
    <n v="100"/>
    <x v="1"/>
    <x v="26"/>
    <n v="1"/>
    <n v="10.655605"/>
    <n v="0.14191200000000001"/>
    <n v="0.90941499999999997"/>
    <n v="3.4978000000000002E-2"/>
    <s v="2"/>
    <s v="scale_mpi_epyc_job_12148.out "/>
    <s v="scale_mpi_epyc_epyc002_2023-06-13_08-39-43.csv "/>
    <s v="e3 10000 100 100000 1 27"/>
    <n v="0"/>
    <n v="0"/>
    <n v="0"/>
    <n v="0"/>
    <x v="0"/>
  </r>
  <r>
    <x v="4"/>
    <x v="0"/>
    <n v="100"/>
    <x v="1"/>
    <x v="25"/>
    <n v="1"/>
    <n v="10.956495"/>
    <n v="0.15501000000000001"/>
    <n v="1.2309140000000001"/>
    <n v="4.9237000000000003E-2"/>
    <s v="2"/>
    <s v="scale_mpi_epyc_job_12148.out "/>
    <s v="scale_mpi_epyc_epyc002_2023-06-13_08-39-43.csv "/>
    <s v="e3 10000 100 100000 1 26"/>
    <n v="0"/>
    <n v="0"/>
    <n v="0"/>
    <n v="0"/>
    <x v="0"/>
  </r>
  <r>
    <x v="4"/>
    <x v="0"/>
    <n v="100"/>
    <x v="1"/>
    <x v="24"/>
    <n v="1"/>
    <n v="11.359109"/>
    <n v="0.149816"/>
    <n v="1.174636"/>
    <n v="4.8943E-2"/>
    <s v="2"/>
    <s v="scale_mpi_epyc_job_12148.out "/>
    <s v="scale_mpi_epyc_epyc002_2023-06-13_08-39-43.csv "/>
    <s v="e3 10000 100 100000 1 25"/>
    <n v="0"/>
    <n v="0"/>
    <n v="0"/>
    <n v="0"/>
    <x v="0"/>
  </r>
  <r>
    <x v="4"/>
    <x v="0"/>
    <n v="100"/>
    <x v="1"/>
    <x v="23"/>
    <n v="1"/>
    <n v="11.711342"/>
    <n v="0.13317699999999999"/>
    <n v="0.83525700000000003"/>
    <n v="3.6316000000000001E-2"/>
    <s v="2"/>
    <s v="scale_mpi_epyc_job_12148.out "/>
    <s v="scale_mpi_epyc_epyc002_2023-06-13_08-39-43.csv "/>
    <s v="e3 10000 100 100000 1 24"/>
    <n v="0"/>
    <n v="0"/>
    <n v="0"/>
    <n v="0"/>
    <x v="0"/>
  </r>
  <r>
    <x v="4"/>
    <x v="0"/>
    <n v="100"/>
    <x v="1"/>
    <x v="22"/>
    <n v="1"/>
    <n v="12.090382999999999"/>
    <n v="0.15914800000000001"/>
    <n v="1.216979"/>
    <n v="5.5316999999999998E-2"/>
    <s v="2"/>
    <s v="scale_mpi_epyc_job_12148.out "/>
    <s v="scale_mpi_epyc_epyc002_2023-06-13_08-39-43.csv "/>
    <s v="e3 10000 100 100000 1 23"/>
    <n v="0"/>
    <n v="0"/>
    <n v="0"/>
    <n v="0"/>
    <x v="0"/>
  </r>
  <r>
    <x v="4"/>
    <x v="0"/>
    <n v="100"/>
    <x v="1"/>
    <x v="21"/>
    <n v="1"/>
    <n v="12.629970999999999"/>
    <n v="0.14042199999999999"/>
    <n v="0.92778300000000002"/>
    <n v="4.4179999999999997E-2"/>
    <s v="2"/>
    <s v="scale_mpi_epyc_job_12148.out "/>
    <s v="scale_mpi_epyc_epyc002_2023-06-13_08-39-43.csv "/>
    <s v="e3 10000 100 100000 1 22"/>
    <n v="0"/>
    <n v="0"/>
    <n v="0"/>
    <n v="0"/>
    <x v="0"/>
  </r>
  <r>
    <x v="4"/>
    <x v="0"/>
    <n v="100"/>
    <x v="1"/>
    <x v="20"/>
    <n v="1"/>
    <n v="13.152339"/>
    <n v="0.138568"/>
    <n v="0.83632600000000001"/>
    <n v="4.1815999999999999E-2"/>
    <s v="2"/>
    <s v="scale_mpi_epyc_job_12148.out "/>
    <s v="scale_mpi_epyc_epyc002_2023-06-13_08-39-43.csv "/>
    <s v="e3 10000 100 100000 1 21"/>
    <n v="0"/>
    <n v="0"/>
    <n v="0"/>
    <n v="0"/>
    <x v="0"/>
  </r>
  <r>
    <x v="4"/>
    <x v="0"/>
    <n v="100"/>
    <x v="1"/>
    <x v="19"/>
    <n v="1"/>
    <n v="13.702484999999999"/>
    <n v="0.14693899999999999"/>
    <n v="0.943137"/>
    <n v="4.9639000000000003E-2"/>
    <s v="2"/>
    <s v="scale_mpi_epyc_job_12148.out "/>
    <s v="scale_mpi_epyc_epyc002_2023-06-13_08-39-43.csv "/>
    <s v="e3 10000 100 100000 1 20"/>
    <n v="0"/>
    <n v="0"/>
    <n v="0"/>
    <n v="0"/>
    <x v="0"/>
  </r>
  <r>
    <x v="4"/>
    <x v="0"/>
    <n v="100"/>
    <x v="1"/>
    <x v="18"/>
    <n v="1"/>
    <n v="14.533512999999999"/>
    <n v="0.140151"/>
    <n v="0.82974999999999999"/>
    <n v="4.6096999999999999E-2"/>
    <s v="2"/>
    <s v="scale_mpi_epyc_job_12148.out "/>
    <s v="scale_mpi_epyc_epyc002_2023-06-13_08-39-43.csv "/>
    <s v="e3 10000 100 100000 1 19"/>
    <n v="0"/>
    <n v="0"/>
    <n v="0"/>
    <n v="0"/>
    <x v="0"/>
  </r>
  <r>
    <x v="4"/>
    <x v="0"/>
    <n v="100"/>
    <x v="1"/>
    <x v="17"/>
    <n v="1"/>
    <n v="15.063608"/>
    <n v="0.145005"/>
    <n v="0.72814800000000002"/>
    <n v="4.2832000000000002E-2"/>
    <s v="2"/>
    <s v="scale_mpi_epyc_job_12148.out "/>
    <s v="scale_mpi_epyc_epyc002_2023-06-13_08-39-43.csv "/>
    <s v="e3 10000 100 100000 1 18"/>
    <n v="0"/>
    <n v="0"/>
    <n v="0"/>
    <n v="0"/>
    <x v="0"/>
  </r>
  <r>
    <x v="4"/>
    <x v="0"/>
    <n v="100"/>
    <x v="1"/>
    <x v="16"/>
    <n v="1"/>
    <n v="15.997604000000001"/>
    <n v="0.126663"/>
    <n v="0.551979"/>
    <n v="3.4499000000000002E-2"/>
    <s v="2"/>
    <s v="scale_mpi_epyc_job_12148.out "/>
    <s v="scale_mpi_epyc_epyc002_2023-06-13_08-39-43.csv "/>
    <s v="e3 10000 100 100000 1 17"/>
    <n v="0"/>
    <n v="0"/>
    <n v="0"/>
    <n v="0"/>
    <x v="0"/>
  </r>
  <r>
    <x v="4"/>
    <x v="0"/>
    <n v="100"/>
    <x v="1"/>
    <x v="15"/>
    <n v="1"/>
    <n v="16.921054999999999"/>
    <n v="0.13495399999999999"/>
    <n v="0.59579000000000004"/>
    <n v="3.9718999999999997E-2"/>
    <s v="2"/>
    <s v="scale_mpi_epyc_job_12148.out "/>
    <s v="scale_mpi_epyc_epyc002_2023-06-13_08-39-43.csv "/>
    <s v="e3 10000 100 100000 1 16"/>
    <n v="0"/>
    <n v="0"/>
    <n v="0"/>
    <n v="0"/>
    <x v="0"/>
  </r>
  <r>
    <x v="4"/>
    <x v="0"/>
    <n v="100"/>
    <x v="1"/>
    <x v="14"/>
    <n v="1"/>
    <n v="17.575081999999998"/>
    <n v="0.12634200000000001"/>
    <n v="0.48028599999999999"/>
    <n v="3.4306000000000003E-2"/>
    <s v="2"/>
    <s v="scale_mpi_epyc_job_12148.out "/>
    <s v="scale_mpi_epyc_epyc002_2023-06-13_08-39-43.csv "/>
    <s v="e3 10000 100 100000 1 15"/>
    <n v="0"/>
    <n v="0"/>
    <n v="0"/>
    <n v="0"/>
    <x v="0"/>
  </r>
  <r>
    <x v="4"/>
    <x v="0"/>
    <n v="100"/>
    <x v="1"/>
    <x v="13"/>
    <n v="1"/>
    <n v="18.794519999999999"/>
    <n v="0.14685200000000001"/>
    <n v="0.73360099999999995"/>
    <n v="5.6431000000000002E-2"/>
    <s v="2"/>
    <s v="scale_mpi_epyc_job_12148.out "/>
    <s v="scale_mpi_epyc_epyc002_2023-06-13_08-39-43.csv "/>
    <s v="e3 10000 100 100000 1 14"/>
    <n v="0"/>
    <n v="0"/>
    <n v="0"/>
    <n v="0"/>
    <x v="0"/>
  </r>
  <r>
    <x v="4"/>
    <x v="0"/>
    <n v="100"/>
    <x v="1"/>
    <x v="12"/>
    <n v="1"/>
    <n v="20.123146999999999"/>
    <n v="0.140677"/>
    <n v="0.53156099999999995"/>
    <n v="4.4297000000000003E-2"/>
    <s v="2"/>
    <s v="scale_mpi_epyc_job_12148.out "/>
    <s v="scale_mpi_epyc_epyc002_2023-06-13_08-39-43.csv "/>
    <s v="e3 10000 100 100000 1 13"/>
    <n v="0"/>
    <n v="0"/>
    <n v="0"/>
    <n v="0"/>
    <x v="0"/>
  </r>
  <r>
    <x v="4"/>
    <x v="0"/>
    <n v="100"/>
    <x v="1"/>
    <x v="11"/>
    <n v="1"/>
    <n v="21.688023000000001"/>
    <n v="0.12987499999999999"/>
    <n v="0.39854600000000001"/>
    <n v="3.6230999999999999E-2"/>
    <s v="2"/>
    <s v="scale_mpi_epyc_job_12148.out "/>
    <s v="scale_mpi_epyc_epyc002_2023-06-13_08-39-43.csv "/>
    <s v="e3 10000 100 100000 1 12"/>
    <n v="0"/>
    <n v="0"/>
    <n v="0"/>
    <n v="0"/>
    <x v="0"/>
  </r>
  <r>
    <x v="4"/>
    <x v="0"/>
    <n v="100"/>
    <x v="1"/>
    <x v="10"/>
    <n v="1"/>
    <n v="23.608022999999999"/>
    <n v="0.14540400000000001"/>
    <n v="0.503023"/>
    <n v="5.0301999999999999E-2"/>
    <s v="2"/>
    <s v="scale_mpi_epyc_job_12148.out "/>
    <s v="scale_mpi_epyc_epyc002_2023-06-13_08-39-43.csv "/>
    <s v="e3 10000 100 100000 1 11"/>
    <n v="0"/>
    <n v="0"/>
    <n v="0"/>
    <n v="0"/>
    <x v="0"/>
  </r>
  <r>
    <x v="4"/>
    <x v="0"/>
    <n v="100"/>
    <x v="1"/>
    <x v="9"/>
    <n v="1"/>
    <n v="25.875872000000001"/>
    <n v="0.124363"/>
    <n v="0.32869399999999999"/>
    <n v="3.6521999999999999E-2"/>
    <s v="2"/>
    <s v="scale_mpi_epyc_job_12148.out "/>
    <s v="scale_mpi_epyc_epyc002_2023-06-13_08-39-43.csv "/>
    <s v="e3 10000 100 100000 1 10"/>
    <n v="0"/>
    <n v="0"/>
    <n v="0"/>
    <n v="0"/>
    <x v="0"/>
  </r>
  <r>
    <x v="4"/>
    <x v="0"/>
    <n v="100"/>
    <x v="1"/>
    <x v="8"/>
    <n v="1"/>
    <n v="28.702054"/>
    <n v="0.14103099999999999"/>
    <n v="0.32993499999999998"/>
    <n v="4.1242000000000001E-2"/>
    <s v="2"/>
    <s v="scale_mpi_epyc_job_12148.out "/>
    <s v="scale_mpi_epyc_epyc002_2023-06-13_08-39-43.csv "/>
    <s v="e3 10000 100 100000 1 9"/>
    <n v="0"/>
    <n v="0"/>
    <n v="0"/>
    <n v="0"/>
    <x v="0"/>
  </r>
  <r>
    <x v="4"/>
    <x v="0"/>
    <n v="100"/>
    <x v="1"/>
    <x v="7"/>
    <n v="1"/>
    <n v="32.285792000000001"/>
    <n v="0.13381499999999999"/>
    <n v="0.24493100000000001"/>
    <n v="3.499E-2"/>
    <s v="2"/>
    <s v="scale_mpi_epyc_job_12148.out "/>
    <s v="scale_mpi_epyc_epyc002_2023-06-13_08-39-43.csv "/>
    <s v="e3 10000 100 100000 1 8"/>
    <n v="0"/>
    <n v="0"/>
    <n v="0"/>
    <n v="0"/>
    <x v="0"/>
  </r>
  <r>
    <x v="4"/>
    <x v="0"/>
    <n v="100"/>
    <x v="1"/>
    <x v="6"/>
    <n v="1"/>
    <n v="36.842328999999999"/>
    <n v="0.21726000000000001"/>
    <n v="0.63179300000000005"/>
    <n v="0.105299"/>
    <s v="2"/>
    <s v="scale_mpi_epyc_job_12148.out "/>
    <s v="scale_mpi_epyc_epyc002_2023-06-13_08-39-43.csv "/>
    <s v="e3 10000 100 100000 1 7"/>
    <n v="0"/>
    <n v="0"/>
    <n v="0"/>
    <n v="0"/>
    <x v="0"/>
  </r>
  <r>
    <x v="4"/>
    <x v="0"/>
    <n v="100"/>
    <x v="1"/>
    <x v="5"/>
    <n v="1"/>
    <n v="42.773569999999999"/>
    <n v="0.22830300000000001"/>
    <n v="0.57612099999999999"/>
    <n v="0.11522399999999999"/>
    <s v="2"/>
    <s v="scale_mpi_epyc_job_12148.out "/>
    <s v="scale_mpi_epyc_epyc002_2023-06-13_08-39-43.csv "/>
    <s v="e3 10000 100 100000 1 6"/>
    <n v="0"/>
    <n v="0"/>
    <n v="0"/>
    <n v="0"/>
    <x v="0"/>
  </r>
  <r>
    <x v="4"/>
    <x v="0"/>
    <n v="100"/>
    <x v="1"/>
    <x v="4"/>
    <n v="1"/>
    <n v="51.339272000000001"/>
    <n v="0.21932499999999999"/>
    <n v="0.42915599999999998"/>
    <n v="0.107289"/>
    <s v="2"/>
    <s v="scale_mpi_epyc_job_12148.out "/>
    <s v="scale_mpi_epyc_epyc002_2023-06-13_08-39-43.csv "/>
    <s v="e3 10000 100 100000 1 5"/>
    <n v="0"/>
    <n v="0"/>
    <n v="0"/>
    <n v="0"/>
    <x v="0"/>
  </r>
  <r>
    <x v="4"/>
    <x v="0"/>
    <n v="100"/>
    <x v="1"/>
    <x v="3"/>
    <n v="1"/>
    <n v="63.847704"/>
    <n v="0.22378000000000001"/>
    <n v="0.34143099999999998"/>
    <n v="0.11380999999999999"/>
    <s v="2"/>
    <s v="scale_mpi_epyc_job_12148.out "/>
    <s v="scale_mpi_epyc_epyc002_2023-06-13_08-39-43.csv "/>
    <s v="e3 10000 100 100000 1 4"/>
    <n v="0"/>
    <n v="0"/>
    <n v="0"/>
    <n v="0"/>
    <x v="0"/>
  </r>
  <r>
    <x v="4"/>
    <x v="0"/>
    <n v="100"/>
    <x v="1"/>
    <x v="2"/>
    <n v="1"/>
    <n v="84.910247999999996"/>
    <n v="0.23510900000000001"/>
    <n v="0.249831"/>
    <n v="0.124915"/>
    <s v="2"/>
    <s v="scale_mpi_epyc_job_12148.out "/>
    <s v="scale_mpi_epyc_epyc002_2023-06-13_08-39-43.csv "/>
    <s v="e3 10000 100 100000 1 3"/>
    <n v="0"/>
    <n v="0"/>
    <n v="0"/>
    <n v="0"/>
    <x v="0"/>
  </r>
  <r>
    <x v="4"/>
    <x v="0"/>
    <n v="100"/>
    <x v="1"/>
    <x v="1"/>
    <n v="1"/>
    <n v="127.986509"/>
    <n v="0.26972000000000002"/>
    <n v="0.15962899999999999"/>
    <n v="0.15962899999999999"/>
    <s v="2"/>
    <s v="scale_mpi_epyc_job_12148.out "/>
    <s v="scale_mpi_epyc_epyc002_2023-06-13_08-39-43.csv "/>
    <s v="e3 10000 100 100000 1 2"/>
    <n v="0"/>
    <n v="0"/>
    <n v="0"/>
    <n v="0"/>
    <x v="0"/>
  </r>
  <r>
    <x v="4"/>
    <x v="0"/>
    <n v="100"/>
    <x v="1"/>
    <x v="0"/>
    <n v="1"/>
    <n v="257.23763500000001"/>
    <n v="0.190026"/>
    <n v="0"/>
    <n v="0"/>
    <s v="2"/>
    <s v="scale_mpi_epyc_job_12148.out "/>
    <s v="scale_mpi_epyc_epyc002_2023-06-13_08-39-43.csv "/>
    <s v="e3 10000 100 100000 1 1"/>
    <n v="0"/>
    <n v="0"/>
    <n v="0"/>
    <n v="0"/>
    <x v="0"/>
  </r>
  <r>
    <x v="4"/>
    <x v="0"/>
    <n v="100"/>
    <x v="1"/>
    <x v="63"/>
    <n v="1"/>
    <n v="5.6258590000000002"/>
    <n v="0.277445"/>
    <n v="9.9707299999999996"/>
    <n v="0.15826599999999999"/>
    <s v="2"/>
    <s v="scale_mpi_epyc_job_12148.out "/>
    <s v="scale_mpi_epyc_epyc002_2023-06-13_08-39-43.csv "/>
    <s v="e3 10000 100 100000 1 64"/>
    <n v="0"/>
    <n v="0"/>
    <n v="0"/>
    <n v="0"/>
    <x v="0"/>
  </r>
  <r>
    <x v="4"/>
    <x v="0"/>
    <n v="100"/>
    <x v="1"/>
    <x v="62"/>
    <n v="1"/>
    <n v="5.5646310000000003"/>
    <n v="0.174787"/>
    <n v="4.3979889999999999"/>
    <n v="7.0934999999999998E-2"/>
    <s v="2"/>
    <s v="scale_mpi_epyc_job_12148.out "/>
    <s v="scale_mpi_epyc_epyc002_2023-06-13_08-39-43.csv "/>
    <s v="e3 10000 100 100000 1 63"/>
    <n v="0"/>
    <n v="0"/>
    <n v="0"/>
    <n v="0"/>
    <x v="0"/>
  </r>
  <r>
    <x v="4"/>
    <x v="0"/>
    <n v="100"/>
    <x v="1"/>
    <x v="61"/>
    <n v="1"/>
    <n v="5.684253"/>
    <n v="0.165629"/>
    <n v="3.8007409999999999"/>
    <n v="6.2307000000000001E-2"/>
    <s v="2"/>
    <s v="scale_mpi_epyc_job_12148.out "/>
    <s v="scale_mpi_epyc_epyc002_2023-06-13_08-39-43.csv "/>
    <s v="e3 10000 100 100000 1 62"/>
    <n v="0"/>
    <n v="0"/>
    <n v="0"/>
    <n v="0"/>
    <x v="0"/>
  </r>
  <r>
    <x v="4"/>
    <x v="0"/>
    <n v="100"/>
    <x v="1"/>
    <x v="60"/>
    <n v="1"/>
    <n v="5.6320740000000002"/>
    <n v="0.16173399999999999"/>
    <n v="3.6039469999999998"/>
    <n v="6.0066000000000001E-2"/>
    <s v="2"/>
    <s v="scale_mpi_epyc_job_12148.out "/>
    <s v="scale_mpi_epyc_epyc002_2023-06-13_08-39-43.csv "/>
    <s v="e3 10000 100 100000 1 61"/>
    <n v="0"/>
    <n v="0"/>
    <n v="0"/>
    <n v="0"/>
    <x v="0"/>
  </r>
  <r>
    <x v="4"/>
    <x v="0"/>
    <n v="100"/>
    <x v="1"/>
    <x v="59"/>
    <n v="1"/>
    <n v="5.7315060000000004"/>
    <n v="0.15931600000000001"/>
    <n v="3.5682930000000002"/>
    <n v="6.0479999999999999E-2"/>
    <s v="2"/>
    <s v="scale_mpi_epyc_job_12148.out "/>
    <s v="scale_mpi_epyc_epyc002_2023-06-13_08-39-43.csv "/>
    <s v="e3 10000 100 100000 1 60"/>
    <n v="0"/>
    <n v="0"/>
    <n v="0"/>
    <n v="0"/>
    <x v="0"/>
  </r>
  <r>
    <x v="4"/>
    <x v="0"/>
    <n v="100"/>
    <x v="1"/>
    <x v="58"/>
    <n v="1"/>
    <n v="5.8712119999999999"/>
    <n v="0.17619299999999999"/>
    <n v="4.1371900000000004"/>
    <n v="7.1331000000000006E-2"/>
    <s v="2"/>
    <s v="scale_mpi_epyc_job_12148.out "/>
    <s v="scale_mpi_epyc_epyc002_2023-06-13_08-39-43.csv "/>
    <s v="e3 10000 100 100000 1 59"/>
    <n v="0"/>
    <n v="0"/>
    <n v="0"/>
    <n v="0"/>
    <x v="0"/>
  </r>
  <r>
    <x v="4"/>
    <x v="0"/>
    <n v="100"/>
    <x v="1"/>
    <x v="57"/>
    <n v="1"/>
    <n v="5.9891839999999998"/>
    <n v="0.17149900000000001"/>
    <n v="3.8068810000000002"/>
    <n v="6.6786999999999999E-2"/>
    <s v="2"/>
    <s v="scale_mpi_epyc_job_12148.out "/>
    <s v="scale_mpi_epyc_epyc002_2023-06-13_08-39-43.csv "/>
    <s v="e3 10000 100 100000 1 58"/>
    <n v="0"/>
    <n v="0"/>
    <n v="0"/>
    <n v="0"/>
    <x v="0"/>
  </r>
  <r>
    <x v="4"/>
    <x v="0"/>
    <n v="100"/>
    <x v="1"/>
    <x v="56"/>
    <n v="1"/>
    <n v="6.4897840000000002"/>
    <n v="0.194156"/>
    <n v="4.5100439999999997"/>
    <n v="8.0536999999999997E-2"/>
    <s v="2"/>
    <s v="scale_mpi_epyc_job_12148.out "/>
    <s v="scale_mpi_epyc_epyc002_2023-06-13_08-39-43.csv "/>
    <s v="e3 10000 100 100000 1 57"/>
    <n v="0"/>
    <n v="0"/>
    <n v="0"/>
    <n v="0"/>
    <x v="0"/>
  </r>
  <r>
    <x v="4"/>
    <x v="0"/>
    <n v="100"/>
    <x v="1"/>
    <x v="55"/>
    <n v="1"/>
    <n v="6.2794379999999999"/>
    <n v="0.172709"/>
    <n v="2.8458329999999998"/>
    <n v="5.1742000000000003E-2"/>
    <s v="2"/>
    <s v="scale_mpi_epyc_job_12148.out "/>
    <s v="scale_mpi_epyc_epyc002_2023-06-13_08-39-43.csv "/>
    <s v="e3 10000 100 100000 1 56"/>
    <n v="0"/>
    <n v="0"/>
    <n v="0"/>
    <n v="0"/>
    <x v="0"/>
  </r>
  <r>
    <x v="4"/>
    <x v="0"/>
    <n v="100"/>
    <x v="1"/>
    <x v="54"/>
    <n v="1"/>
    <n v="6.2435580000000002"/>
    <n v="0.15498700000000001"/>
    <n v="2.8151739999999998"/>
    <n v="5.2132999999999999E-2"/>
    <s v="2"/>
    <s v="scale_mpi_epyc_job_12148.out "/>
    <s v="scale_mpi_epyc_epyc002_2023-06-13_08-39-43.csv "/>
    <s v="e3 10000 100 100000 1 55"/>
    <n v="0"/>
    <n v="0"/>
    <n v="0"/>
    <n v="0"/>
    <x v="0"/>
  </r>
  <r>
    <x v="4"/>
    <x v="0"/>
    <n v="100"/>
    <x v="1"/>
    <x v="53"/>
    <n v="1"/>
    <n v="6.7889540000000004"/>
    <n v="0.20643"/>
    <n v="3.7877290000000001"/>
    <n v="7.1467000000000003E-2"/>
    <s v="2"/>
    <s v="scale_mpi_epyc_job_12148.out "/>
    <s v="scale_mpi_epyc_epyc002_2023-06-13_08-39-43.csv "/>
    <s v="e3 10000 100 100000 1 54"/>
    <n v="0"/>
    <n v="0"/>
    <n v="0"/>
    <n v="0"/>
    <x v="0"/>
  </r>
  <r>
    <x v="4"/>
    <x v="0"/>
    <n v="100"/>
    <x v="1"/>
    <x v="52"/>
    <n v="1"/>
    <n v="6.6720199999999998"/>
    <n v="0.17575399999999999"/>
    <n v="2.5070969999999999"/>
    <n v="4.8212999999999999E-2"/>
    <s v="2"/>
    <s v="scale_mpi_epyc_job_12148.out "/>
    <s v="scale_mpi_epyc_epyc002_2023-06-13_08-39-43.csv "/>
    <s v="e3 10000 100 100000 1 53"/>
    <n v="0"/>
    <n v="0"/>
    <n v="0"/>
    <n v="0"/>
    <x v="0"/>
  </r>
  <r>
    <x v="4"/>
    <x v="0"/>
    <n v="100"/>
    <x v="1"/>
    <x v="51"/>
    <n v="1"/>
    <n v="6.9204090000000003"/>
    <n v="0.20039999999999999"/>
    <n v="3.2028919999999999"/>
    <n v="6.2801999999999997E-2"/>
    <s v="2"/>
    <s v="scale_mpi_epyc_job_12148.out "/>
    <s v="scale_mpi_epyc_epyc002_2023-06-13_08-39-43.csv "/>
    <s v="e3 10000 100 100000 1 52"/>
    <n v="0"/>
    <n v="0"/>
    <n v="0"/>
    <n v="0"/>
    <x v="0"/>
  </r>
  <r>
    <x v="4"/>
    <x v="0"/>
    <n v="100"/>
    <x v="1"/>
    <x v="50"/>
    <n v="1"/>
    <n v="7.0167419999999998"/>
    <n v="0.153947"/>
    <n v="2.5263990000000001"/>
    <n v="5.0528000000000003E-2"/>
    <s v="2"/>
    <s v="scale_mpi_epyc_job_12148.out "/>
    <s v="scale_mpi_epyc_epyc002_2023-06-13_08-39-43.csv "/>
    <s v="e3 10000 100 100000 1 51"/>
    <n v="0"/>
    <n v="0"/>
    <n v="0"/>
    <n v="0"/>
    <x v="0"/>
  </r>
  <r>
    <x v="4"/>
    <x v="0"/>
    <n v="100"/>
    <x v="1"/>
    <x v="49"/>
    <n v="1"/>
    <n v="6.8777549999999996"/>
    <n v="0.15754299999999999"/>
    <n v="2.186925"/>
    <n v="4.4630999999999997E-2"/>
    <s v="2"/>
    <s v="scale_mpi_epyc_job_12148.out "/>
    <s v="scale_mpi_epyc_epyc002_2023-06-13_08-39-43.csv "/>
    <s v="e3 10000 100 100000 1 50"/>
    <n v="0"/>
    <n v="0"/>
    <n v="0"/>
    <n v="0"/>
    <x v="0"/>
  </r>
  <r>
    <x v="4"/>
    <x v="0"/>
    <n v="100"/>
    <x v="1"/>
    <x v="48"/>
    <n v="1"/>
    <n v="7.0418649999999996"/>
    <n v="0.188806"/>
    <n v="2.597286"/>
    <n v="5.4109999999999998E-2"/>
    <s v="2"/>
    <s v="scale_mpi_epyc_job_12148.out "/>
    <s v="scale_mpi_epyc_epyc002_2023-06-13_08-39-43.csv "/>
    <s v="e3 10000 100 100000 1 49"/>
    <n v="0"/>
    <n v="0"/>
    <n v="0"/>
    <n v="0"/>
    <x v="0"/>
  </r>
  <r>
    <x v="4"/>
    <x v="0"/>
    <n v="100"/>
    <x v="1"/>
    <x v="47"/>
    <n v="1"/>
    <n v="7.0681799999999999"/>
    <n v="0.17807899999999999"/>
    <n v="2.3300649999999998"/>
    <n v="4.9576000000000002E-2"/>
    <s v="2"/>
    <s v="scale_mpi_epyc_job_12148.out "/>
    <s v="scale_mpi_epyc_epyc002_2023-06-13_08-39-43.csv "/>
    <s v="e3 10000 100 100000 1 48"/>
    <n v="0"/>
    <n v="0"/>
    <n v="0"/>
    <n v="0"/>
    <x v="0"/>
  </r>
  <r>
    <x v="4"/>
    <x v="0"/>
    <n v="100"/>
    <x v="1"/>
    <x v="46"/>
    <n v="1"/>
    <n v="7.0765849999999997"/>
    <n v="0.14172299999999999"/>
    <n v="2.112851"/>
    <n v="4.5932000000000001E-2"/>
    <s v="2"/>
    <s v="scale_mpi_epyc_job_12148.out "/>
    <s v="scale_mpi_epyc_epyc002_2023-06-13_08-39-43.csv "/>
    <s v="e3 10000 100 100000 1 47"/>
    <n v="0"/>
    <n v="0"/>
    <n v="0"/>
    <n v="0"/>
    <x v="0"/>
  </r>
  <r>
    <x v="4"/>
    <x v="0"/>
    <n v="100"/>
    <x v="1"/>
    <x v="45"/>
    <n v="1"/>
    <n v="7.376538"/>
    <n v="0.17743999999999999"/>
    <n v="3.196984"/>
    <n v="7.1043999999999996E-2"/>
    <s v="2"/>
    <s v="scale_mpi_epyc_job_12148.out "/>
    <s v="scale_mpi_epyc_epyc002_2023-06-13_08-39-43.csv "/>
    <s v="e3 10000 100 100000 1 46"/>
    <n v="0"/>
    <n v="0"/>
    <n v="0"/>
    <n v="0"/>
    <x v="0"/>
  </r>
  <r>
    <x v="4"/>
    <x v="0"/>
    <n v="100"/>
    <x v="1"/>
    <x v="44"/>
    <n v="1"/>
    <n v="7.1176349999999999"/>
    <n v="0.15292800000000001"/>
    <n v="2.077115"/>
    <n v="4.7206999999999999E-2"/>
    <s v="2"/>
    <s v="scale_mpi_epyc_job_12148.out "/>
    <s v="scale_mpi_epyc_epyc002_2023-06-13_08-39-43.csv "/>
    <s v="e3 10000 100 100000 1 45"/>
    <n v="0"/>
    <n v="0"/>
    <n v="0"/>
    <n v="0"/>
    <x v="0"/>
  </r>
  <r>
    <x v="4"/>
    <x v="0"/>
    <n v="100"/>
    <x v="1"/>
    <x v="43"/>
    <n v="1"/>
    <n v="7.105359"/>
    <n v="0.15767200000000001"/>
    <n v="2.4512580000000002"/>
    <n v="5.7006000000000001E-2"/>
    <s v="2"/>
    <s v="scale_mpi_epyc_job_12148.out "/>
    <s v="scale_mpi_epyc_epyc002_2023-06-13_08-39-43.csv "/>
    <s v="e3 10000 100 100000 1 44"/>
    <n v="0"/>
    <n v="0"/>
    <n v="0"/>
    <n v="0"/>
    <x v="0"/>
  </r>
  <r>
    <x v="4"/>
    <x v="0"/>
    <n v="100"/>
    <x v="1"/>
    <x v="42"/>
    <n v="1"/>
    <n v="7.1469300000000002"/>
    <n v="0.143757"/>
    <n v="2.1279949999999999"/>
    <n v="5.0666999999999997E-2"/>
    <s v="2"/>
    <s v="scale_mpi_epyc_job_12148.out "/>
    <s v="scale_mpi_epyc_epyc002_2023-06-13_08-39-43.csv "/>
    <s v="e3 10000 100 100000 1 43"/>
    <n v="0"/>
    <n v="0"/>
    <n v="0"/>
    <n v="0"/>
    <x v="0"/>
  </r>
  <r>
    <x v="4"/>
    <x v="0"/>
    <n v="100"/>
    <x v="1"/>
    <x v="41"/>
    <n v="1"/>
    <n v="7.2842279999999997"/>
    <n v="0.152367"/>
    <n v="2.532867"/>
    <n v="6.1776999999999999E-2"/>
    <s v="2"/>
    <s v="scale_mpi_epyc_job_12148.out "/>
    <s v="scale_mpi_epyc_epyc002_2023-06-13_08-39-43.csv "/>
    <s v="e3 10000 100 100000 1 42"/>
    <n v="0"/>
    <n v="0"/>
    <n v="0"/>
    <n v="0"/>
    <x v="0"/>
  </r>
  <r>
    <x v="4"/>
    <x v="0"/>
    <n v="100"/>
    <x v="1"/>
    <x v="40"/>
    <n v="1"/>
    <n v="7.4756600000000004"/>
    <n v="0.17343900000000001"/>
    <n v="3.2138819999999999"/>
    <n v="8.0347000000000002E-2"/>
    <s v="2"/>
    <s v="scale_mpi_epyc_job_12148.out "/>
    <s v="scale_mpi_epyc_epyc002_2023-06-13_08-39-43.csv "/>
    <s v="e3 10000 100 100000 1 41"/>
    <n v="0"/>
    <n v="0"/>
    <n v="0"/>
    <n v="0"/>
    <x v="0"/>
  </r>
  <r>
    <x v="4"/>
    <x v="0"/>
    <n v="100"/>
    <x v="1"/>
    <x v="39"/>
    <n v="1"/>
    <n v="7.9037899999999999"/>
    <n v="0.30259200000000003"/>
    <n v="8.2430190000000003"/>
    <n v="0.21135899999999999"/>
    <s v="2"/>
    <s v="scale_mpi_epyc_job_12148.out "/>
    <s v="scale_mpi_epyc_epyc002_2023-06-13_08-39-43.csv "/>
    <s v="e3 10000 100 100000 1 40"/>
    <n v="0"/>
    <n v="0"/>
    <n v="0"/>
    <n v="0"/>
    <x v="0"/>
  </r>
  <r>
    <x v="4"/>
    <x v="0"/>
    <n v="100"/>
    <x v="1"/>
    <x v="38"/>
    <n v="1"/>
    <n v="7.816522"/>
    <n v="0.132267"/>
    <n v="1.5945800000000001"/>
    <n v="4.1963E-2"/>
    <s v="2"/>
    <s v="scale_mpi_epyc_job_12148.out "/>
    <s v="scale_mpi_epyc_epyc002_2023-06-13_08-39-43.csv "/>
    <s v="e3 10000 100 100000 1 39"/>
    <n v="0"/>
    <n v="0"/>
    <n v="0"/>
    <n v="0"/>
    <x v="0"/>
  </r>
  <r>
    <x v="4"/>
    <x v="0"/>
    <n v="100"/>
    <x v="1"/>
    <x v="37"/>
    <n v="1"/>
    <n v="7.8573950000000004"/>
    <n v="0.15748699999999999"/>
    <n v="2.3388339999999999"/>
    <n v="6.3212000000000004E-2"/>
    <s v="2"/>
    <s v="scale_mpi_epyc_job_12148.out "/>
    <s v="scale_mpi_epyc_epyc002_2023-06-13_08-39-43.csv "/>
    <s v="e3 10000 100 100000 1 38"/>
    <n v="0"/>
    <n v="0"/>
    <n v="0"/>
    <n v="0"/>
    <x v="0"/>
  </r>
  <r>
    <x v="4"/>
    <x v="0"/>
    <n v="100"/>
    <x v="1"/>
    <x v="36"/>
    <n v="1"/>
    <n v="8.0158939999999994"/>
    <n v="0.12742600000000001"/>
    <n v="1.3127470000000001"/>
    <n v="3.6464999999999997E-2"/>
    <s v="2"/>
    <s v="scale_mpi_epyc_job_12148.out "/>
    <s v="scale_mpi_epyc_epyc002_2023-06-13_08-39-43.csv "/>
    <s v="e3 10000 100 100000 1 37"/>
    <n v="0"/>
    <n v="0"/>
    <n v="0"/>
    <n v="0"/>
    <x v="0"/>
  </r>
  <r>
    <x v="4"/>
    <x v="0"/>
    <n v="100"/>
    <x v="1"/>
    <x v="35"/>
    <n v="1"/>
    <n v="8.1897120000000001"/>
    <n v="0.15526499999999999"/>
    <n v="1.7336119999999999"/>
    <n v="4.9532E-2"/>
    <s v="2"/>
    <s v="scale_mpi_epyc_job_12148.out "/>
    <s v="scale_mpi_epyc_epyc002_2023-06-13_08-39-43.csv "/>
    <s v="e3 10000 100 100000 1 36"/>
    <n v="0"/>
    <n v="0"/>
    <n v="0"/>
    <n v="0"/>
    <x v="0"/>
  </r>
  <r>
    <x v="4"/>
    <x v="0"/>
    <n v="100"/>
    <x v="1"/>
    <x v="34"/>
    <n v="1"/>
    <n v="8.4108059999999991"/>
    <n v="0.15409200000000001"/>
    <n v="1.8416399999999999"/>
    <n v="5.4165999999999999E-2"/>
    <s v="2"/>
    <s v="scale_mpi_epyc_job_12148.out "/>
    <s v="scale_mpi_epyc_epyc002_2023-06-13_08-39-43.csv "/>
    <s v="e3 10000 100 100000 1 35"/>
    <n v="0"/>
    <n v="0"/>
    <n v="0"/>
    <n v="0"/>
    <x v="0"/>
  </r>
  <r>
    <x v="4"/>
    <x v="0"/>
    <n v="100"/>
    <x v="1"/>
    <x v="33"/>
    <n v="1"/>
    <n v="8.6127439999999993"/>
    <n v="0.15495500000000001"/>
    <n v="1.8717889999999999"/>
    <n v="5.6721000000000001E-2"/>
    <s v="2"/>
    <s v="scale_mpi_epyc_job_12148.out "/>
    <s v="scale_mpi_epyc_epyc002_2023-06-13_08-39-43.csv "/>
    <s v="e3 10000 100 100000 1 34"/>
    <n v="0"/>
    <n v="0"/>
    <n v="0"/>
    <n v="0"/>
    <x v="0"/>
  </r>
  <r>
    <x v="4"/>
    <x v="0"/>
    <n v="100"/>
    <x v="1"/>
    <x v="32"/>
    <n v="1"/>
    <n v="8.7950560000000007"/>
    <n v="0.15925"/>
    <n v="2.2262840000000002"/>
    <n v="6.9570999999999994E-2"/>
    <s v="2"/>
    <s v="scale_mpi_epyc_job_12148.out "/>
    <s v="scale_mpi_epyc_epyc002_2023-06-13_08-39-43.csv "/>
    <s v="e3 10000 100 100000 1 33"/>
    <n v="0"/>
    <n v="0"/>
    <n v="0"/>
    <n v="0"/>
    <x v="0"/>
  </r>
  <r>
    <x v="4"/>
    <x v="0"/>
    <n v="100"/>
    <x v="1"/>
    <x v="31"/>
    <n v="1"/>
    <n v="9.1758430000000004"/>
    <n v="0.13675300000000001"/>
    <n v="1.2835490000000001"/>
    <n v="4.1404999999999997E-2"/>
    <s v="2"/>
    <s v="scale_mpi_epyc_job_12148.out "/>
    <s v="scale_mpi_epyc_epyc002_2023-06-13_08-39-43.csv "/>
    <s v="e3 10000 100 100000 1 32"/>
    <n v="0"/>
    <n v="0"/>
    <n v="0"/>
    <n v="0"/>
    <x v="0"/>
  </r>
  <r>
    <x v="4"/>
    <x v="0"/>
    <n v="100"/>
    <x v="1"/>
    <x v="30"/>
    <n v="1"/>
    <n v="9.4426760000000005"/>
    <n v="0.153609"/>
    <n v="1.715017"/>
    <n v="5.7167000000000003E-2"/>
    <s v="2"/>
    <s v="scale_mpi_epyc_job_12148.out "/>
    <s v="scale_mpi_epyc_epyc002_2023-06-13_08-39-43.csv "/>
    <s v="e3 10000 100 100000 1 31"/>
    <n v="0"/>
    <n v="0"/>
    <n v="0"/>
    <n v="0"/>
    <x v="0"/>
  </r>
  <r>
    <x v="4"/>
    <x v="0"/>
    <n v="100"/>
    <x v="1"/>
    <x v="29"/>
    <n v="1"/>
    <n v="9.6777580000000007"/>
    <n v="0.12761800000000001"/>
    <n v="0.94285600000000003"/>
    <n v="3.2511999999999999E-2"/>
    <s v="2"/>
    <s v="scale_mpi_epyc_job_12148.out "/>
    <s v="scale_mpi_epyc_epyc002_2023-06-13_08-39-43.csv "/>
    <s v="e3 10000 100 100000 1 30"/>
    <n v="0"/>
    <n v="0"/>
    <n v="0"/>
    <n v="0"/>
    <x v="0"/>
  </r>
  <r>
    <x v="4"/>
    <x v="0"/>
    <n v="100"/>
    <x v="1"/>
    <x v="28"/>
    <n v="1"/>
    <n v="9.9779909999999994"/>
    <n v="0.14638000000000001"/>
    <n v="1.48661"/>
    <n v="5.3093000000000001E-2"/>
    <s v="2"/>
    <s v="scale_mpi_epyc_job_12148.out "/>
    <s v="scale_mpi_epyc_epyc002_2023-06-13_08-39-43.csv "/>
    <s v="e3 10000 100 100000 1 29"/>
    <n v="0"/>
    <n v="0"/>
    <n v="0"/>
    <n v="0"/>
    <x v="0"/>
  </r>
  <r>
    <x v="4"/>
    <x v="0"/>
    <n v="100"/>
    <x v="1"/>
    <x v="27"/>
    <n v="1"/>
    <n v="10.279512"/>
    <n v="0.15149599999999999"/>
    <n v="1.4790719999999999"/>
    <n v="5.4780000000000002E-2"/>
    <s v="2"/>
    <s v="scale_mpi_epyc_job_12148.out "/>
    <s v="scale_mpi_epyc_epyc002_2023-06-13_08-39-43.csv "/>
    <s v="e3 10000 100 100000 1 28"/>
    <n v="0"/>
    <n v="0"/>
    <n v="0"/>
    <n v="0"/>
    <x v="0"/>
  </r>
  <r>
    <x v="4"/>
    <x v="0"/>
    <n v="100"/>
    <x v="1"/>
    <x v="26"/>
    <n v="1"/>
    <n v="10.566407999999999"/>
    <n v="0.14635200000000001"/>
    <n v="1.159443"/>
    <n v="4.4594000000000002E-2"/>
    <s v="2"/>
    <s v="scale_mpi_epyc_job_12148.out "/>
    <s v="scale_mpi_epyc_epyc002_2023-06-13_08-39-43.csv "/>
    <s v="e3 10000 100 100000 1 27"/>
    <n v="0"/>
    <n v="0"/>
    <n v="0"/>
    <n v="0"/>
    <x v="0"/>
  </r>
  <r>
    <x v="4"/>
    <x v="0"/>
    <n v="100"/>
    <x v="1"/>
    <x v="25"/>
    <n v="1"/>
    <n v="10.928376999999999"/>
    <n v="0.12600800000000001"/>
    <n v="0.85546500000000003"/>
    <n v="3.4218999999999999E-2"/>
    <s v="2"/>
    <s v="scale_mpi_epyc_job_12148.out "/>
    <s v="scale_mpi_epyc_epyc002_2023-06-13_08-39-43.csv "/>
    <s v="e3 10000 100 100000 1 26"/>
    <n v="0"/>
    <n v="0"/>
    <n v="0"/>
    <n v="0"/>
    <x v="0"/>
  </r>
  <r>
    <x v="4"/>
    <x v="0"/>
    <n v="100"/>
    <x v="1"/>
    <x v="24"/>
    <n v="1"/>
    <n v="11.349975000000001"/>
    <n v="0.14674799999999999"/>
    <n v="1.056073"/>
    <n v="4.4003E-2"/>
    <s v="2"/>
    <s v="scale_mpi_epyc_job_12148.out "/>
    <s v="scale_mpi_epyc_epyc002_2023-06-13_08-39-43.csv "/>
    <s v="e3 10000 100 100000 1 25"/>
    <n v="0"/>
    <n v="0"/>
    <n v="0"/>
    <n v="0"/>
    <x v="0"/>
  </r>
  <r>
    <x v="4"/>
    <x v="0"/>
    <n v="100"/>
    <x v="1"/>
    <x v="23"/>
    <n v="1"/>
    <n v="11.751535000000001"/>
    <n v="0.13914599999999999"/>
    <n v="0.99930200000000002"/>
    <n v="4.3448000000000001E-2"/>
    <s v="2"/>
    <s v="scale_mpi_epyc_job_12148.out "/>
    <s v="scale_mpi_epyc_epyc002_2023-06-13_08-39-43.csv "/>
    <s v="e3 10000 100 100000 1 24"/>
    <n v="0"/>
    <n v="0"/>
    <n v="0"/>
    <n v="0"/>
    <x v="0"/>
  </r>
  <r>
    <x v="4"/>
    <x v="0"/>
    <n v="100"/>
    <x v="1"/>
    <x v="22"/>
    <n v="1"/>
    <n v="12.153981"/>
    <n v="0.14718100000000001"/>
    <n v="1.1054060000000001"/>
    <n v="5.0245999999999999E-2"/>
    <s v="2"/>
    <s v="scale_mpi_epyc_job_12148.out "/>
    <s v="scale_mpi_epyc_epyc002_2023-06-13_08-39-43.csv "/>
    <s v="e3 10000 100 100000 1 23"/>
    <n v="0"/>
    <n v="0"/>
    <n v="0"/>
    <n v="0"/>
    <x v="0"/>
  </r>
  <r>
    <x v="4"/>
    <x v="0"/>
    <n v="100"/>
    <x v="1"/>
    <x v="21"/>
    <n v="1"/>
    <n v="12.597670000000001"/>
    <n v="0.153138"/>
    <n v="1.1687829999999999"/>
    <n v="5.5655999999999997E-2"/>
    <s v="2"/>
    <s v="scale_mpi_epyc_job_12148.out "/>
    <s v="scale_mpi_epyc_epyc002_2023-06-13_08-39-43.csv "/>
    <s v="e3 10000 100 100000 1 22"/>
    <n v="0"/>
    <n v="0"/>
    <n v="0"/>
    <n v="0"/>
    <x v="0"/>
  </r>
  <r>
    <x v="4"/>
    <x v="0"/>
    <n v="100"/>
    <x v="1"/>
    <x v="20"/>
    <n v="1"/>
    <n v="13.136279999999999"/>
    <n v="0.13280800000000001"/>
    <n v="0.77700999999999998"/>
    <n v="3.8850999999999997E-2"/>
    <s v="2"/>
    <s v="scale_mpi_epyc_job_12148.out "/>
    <s v="scale_mpi_epyc_epyc002_2023-06-13_08-39-43.csv "/>
    <s v="e3 10000 100 100000 1 21"/>
    <n v="0"/>
    <n v="0"/>
    <n v="0"/>
    <n v="0"/>
    <x v="0"/>
  </r>
  <r>
    <x v="4"/>
    <x v="0"/>
    <n v="100"/>
    <x v="1"/>
    <x v="19"/>
    <n v="1"/>
    <n v="13.725294999999999"/>
    <n v="0.12568199999999999"/>
    <n v="0.65213200000000004"/>
    <n v="3.4322999999999999E-2"/>
    <s v="2"/>
    <s v="scale_mpi_epyc_job_12148.out "/>
    <s v="scale_mpi_epyc_epyc002_2023-06-13_08-39-43.csv "/>
    <s v="e3 10000 100 100000 1 20"/>
    <n v="0"/>
    <n v="0"/>
    <n v="0"/>
    <n v="0"/>
    <x v="0"/>
  </r>
  <r>
    <x v="4"/>
    <x v="0"/>
    <n v="100"/>
    <x v="1"/>
    <x v="18"/>
    <n v="1"/>
    <n v="14.553988"/>
    <n v="0.13797200000000001"/>
    <n v="0.814253"/>
    <n v="4.5235999999999998E-2"/>
    <s v="2"/>
    <s v="scale_mpi_epyc_job_12148.out "/>
    <s v="scale_mpi_epyc_epyc002_2023-06-13_08-39-43.csv "/>
    <s v="e3 10000 100 100000 1 19"/>
    <n v="0"/>
    <n v="0"/>
    <n v="0"/>
    <n v="0"/>
    <x v="0"/>
  </r>
  <r>
    <x v="4"/>
    <x v="0"/>
    <n v="100"/>
    <x v="1"/>
    <x v="17"/>
    <n v="1"/>
    <n v="15.093980999999999"/>
    <n v="0.136628"/>
    <n v="0.74473999999999996"/>
    <n v="4.3808E-2"/>
    <s v="2"/>
    <s v="scale_mpi_epyc_job_12148.out "/>
    <s v="scale_mpi_epyc_epyc002_2023-06-13_08-39-43.csv "/>
    <s v="e3 10000 100 100000 1 18"/>
    <n v="0"/>
    <n v="0"/>
    <n v="0"/>
    <n v="0"/>
    <x v="0"/>
  </r>
  <r>
    <x v="4"/>
    <x v="0"/>
    <n v="100"/>
    <x v="1"/>
    <x v="16"/>
    <n v="1"/>
    <n v="15.917354"/>
    <n v="0.127356"/>
    <n v="0.60248800000000002"/>
    <n v="3.7656000000000002E-2"/>
    <s v="2"/>
    <s v="scale_mpi_epyc_job_12148.out "/>
    <s v="scale_mpi_epyc_epyc002_2023-06-13_08-39-43.csv "/>
    <s v="e3 10000 100 100000 1 17"/>
    <n v="0"/>
    <n v="0"/>
    <n v="0"/>
    <n v="0"/>
    <x v="0"/>
  </r>
  <r>
    <x v="4"/>
    <x v="0"/>
    <n v="100"/>
    <x v="1"/>
    <x v="15"/>
    <n v="1"/>
    <n v="16.710955999999999"/>
    <n v="0.14646000000000001"/>
    <n v="0.74538300000000002"/>
    <n v="4.9692E-2"/>
    <s v="2"/>
    <s v="scale_mpi_epyc_job_12148.out "/>
    <s v="scale_mpi_epyc_epyc002_2023-06-13_08-39-43.csv "/>
    <s v="e3 10000 100 100000 1 16"/>
    <n v="0"/>
    <n v="0"/>
    <n v="0"/>
    <n v="0"/>
    <x v="0"/>
  </r>
  <r>
    <x v="4"/>
    <x v="0"/>
    <n v="100"/>
    <x v="1"/>
    <x v="14"/>
    <n v="1"/>
    <n v="17.611840999999998"/>
    <n v="0.14549699999999999"/>
    <n v="0.54158799999999996"/>
    <n v="3.8684999999999997E-2"/>
    <s v="2"/>
    <s v="scale_mpi_epyc_job_12148.out "/>
    <s v="scale_mpi_epyc_epyc002_2023-06-13_08-39-43.csv "/>
    <s v="e3 10000 100 100000 1 15"/>
    <n v="0"/>
    <n v="0"/>
    <n v="0"/>
    <n v="0"/>
    <x v="0"/>
  </r>
  <r>
    <x v="4"/>
    <x v="0"/>
    <n v="100"/>
    <x v="1"/>
    <x v="13"/>
    <n v="1"/>
    <n v="18.776129999999998"/>
    <n v="0.14411499999999999"/>
    <n v="0.45470100000000002"/>
    <n v="3.4977000000000001E-2"/>
    <s v="2"/>
    <s v="scale_mpi_epyc_job_12148.out "/>
    <s v="scale_mpi_epyc_epyc002_2023-06-13_08-39-43.csv "/>
    <s v="e3 10000 100 100000 1 14"/>
    <n v="0"/>
    <n v="0"/>
    <n v="0"/>
    <n v="0"/>
    <x v="0"/>
  </r>
  <r>
    <x v="4"/>
    <x v="0"/>
    <n v="100"/>
    <x v="1"/>
    <x v="12"/>
    <n v="1"/>
    <n v="20.083030999999998"/>
    <n v="0.13958799999999999"/>
    <n v="0.44834299999999999"/>
    <n v="3.7361999999999999E-2"/>
    <s v="2"/>
    <s v="scale_mpi_epyc_job_12148.out "/>
    <s v="scale_mpi_epyc_epyc002_2023-06-13_08-39-43.csv "/>
    <s v="e3 10000 100 100000 1 13"/>
    <n v="0"/>
    <n v="0"/>
    <n v="0"/>
    <n v="0"/>
    <x v="0"/>
  </r>
  <r>
    <x v="4"/>
    <x v="0"/>
    <n v="100"/>
    <x v="1"/>
    <x v="11"/>
    <n v="1"/>
    <n v="21.670670000000001"/>
    <n v="0.13969000000000001"/>
    <n v="0.33133899999999999"/>
    <n v="3.0121999999999999E-2"/>
    <s v="2"/>
    <s v="scale_mpi_epyc_job_12148.out "/>
    <s v="scale_mpi_epyc_epyc002_2023-06-13_08-39-43.csv "/>
    <s v="e3 10000 100 100000 1 12"/>
    <n v="0"/>
    <n v="0"/>
    <n v="0"/>
    <n v="0"/>
    <x v="0"/>
  </r>
  <r>
    <x v="4"/>
    <x v="0"/>
    <n v="100"/>
    <x v="1"/>
    <x v="10"/>
    <n v="1"/>
    <n v="23.546330999999999"/>
    <n v="0.119647"/>
    <n v="0.30118499999999998"/>
    <n v="3.0117999999999999E-2"/>
    <s v="2"/>
    <s v="scale_mpi_epyc_job_12148.out "/>
    <s v="scale_mpi_epyc_epyc002_2023-06-13_08-39-43.csv "/>
    <s v="e3 10000 100 100000 1 11"/>
    <n v="0"/>
    <n v="0"/>
    <n v="0"/>
    <n v="0"/>
    <x v="0"/>
  </r>
  <r>
    <x v="4"/>
    <x v="0"/>
    <n v="100"/>
    <x v="1"/>
    <x v="9"/>
    <n v="1"/>
    <n v="25.843107"/>
    <n v="0.13048599999999999"/>
    <n v="0.318301"/>
    <n v="3.5367000000000003E-2"/>
    <s v="2"/>
    <s v="scale_mpi_epyc_job_12148.out "/>
    <s v="scale_mpi_epyc_epyc002_2023-06-13_08-39-43.csv "/>
    <s v="e3 10000 100 100000 1 10"/>
    <n v="0"/>
    <n v="0"/>
    <n v="0"/>
    <n v="0"/>
    <x v="0"/>
  </r>
  <r>
    <x v="4"/>
    <x v="0"/>
    <n v="100"/>
    <x v="1"/>
    <x v="8"/>
    <n v="1"/>
    <n v="28.646439999999998"/>
    <n v="0.135187"/>
    <n v="0.33532800000000001"/>
    <n v="4.1916000000000002E-2"/>
    <s v="2"/>
    <s v="scale_mpi_epyc_job_12148.out "/>
    <s v="scale_mpi_epyc_epyc002_2023-06-13_08-39-43.csv "/>
    <s v="e3 10000 100 100000 1 9"/>
    <n v="0"/>
    <n v="0"/>
    <n v="0"/>
    <n v="0"/>
    <x v="0"/>
  </r>
  <r>
    <x v="4"/>
    <x v="0"/>
    <n v="100"/>
    <x v="1"/>
    <x v="7"/>
    <n v="1"/>
    <n v="32.443699000000002"/>
    <n v="0.12548400000000001"/>
    <n v="0.243172"/>
    <n v="3.4738999999999999E-2"/>
    <s v="2"/>
    <s v="scale_mpi_epyc_job_12148.out "/>
    <s v="scale_mpi_epyc_epyc002_2023-06-13_08-39-43.csv "/>
    <s v="e3 10000 100 100000 1 8"/>
    <n v="0"/>
    <n v="0"/>
    <n v="0"/>
    <n v="0"/>
    <x v="0"/>
  </r>
  <r>
    <x v="4"/>
    <x v="0"/>
    <n v="100"/>
    <x v="1"/>
    <x v="6"/>
    <n v="1"/>
    <n v="36.693683999999998"/>
    <n v="0.13412199999999999"/>
    <n v="0.24346400000000001"/>
    <n v="4.0577000000000002E-2"/>
    <s v="2"/>
    <s v="scale_mpi_epyc_job_12148.out "/>
    <s v="scale_mpi_epyc_epyc002_2023-06-13_08-39-43.csv "/>
    <s v="e3 10000 100 100000 1 7"/>
    <n v="0"/>
    <n v="0"/>
    <n v="0"/>
    <n v="0"/>
    <x v="0"/>
  </r>
  <r>
    <x v="4"/>
    <x v="0"/>
    <n v="100"/>
    <x v="1"/>
    <x v="5"/>
    <n v="1"/>
    <n v="42.748311000000001"/>
    <n v="0.21728600000000001"/>
    <n v="0.52817899999999995"/>
    <n v="0.10563599999999999"/>
    <s v="2"/>
    <s v="scale_mpi_epyc_job_12148.out "/>
    <s v="scale_mpi_epyc_epyc002_2023-06-13_08-39-43.csv "/>
    <s v="e3 10000 100 100000 1 6"/>
    <n v="0"/>
    <n v="0"/>
    <n v="0"/>
    <n v="0"/>
    <x v="0"/>
  </r>
  <r>
    <x v="4"/>
    <x v="0"/>
    <n v="100"/>
    <x v="1"/>
    <x v="4"/>
    <n v="1"/>
    <n v="51.328919999999997"/>
    <n v="0.23585100000000001"/>
    <n v="0.51184700000000005"/>
    <n v="0.12796199999999999"/>
    <s v="2"/>
    <s v="scale_mpi_epyc_job_12148.out "/>
    <s v="scale_mpi_epyc_epyc002_2023-06-13_08-39-43.csv "/>
    <s v="e3 10000 100 100000 1 5"/>
    <n v="0"/>
    <n v="0"/>
    <n v="0"/>
    <n v="0"/>
    <x v="0"/>
  </r>
  <r>
    <x v="4"/>
    <x v="0"/>
    <n v="100"/>
    <x v="1"/>
    <x v="3"/>
    <n v="1"/>
    <n v="63.900576999999998"/>
    <n v="0.21878600000000001"/>
    <n v="0.34053600000000001"/>
    <n v="0.113512"/>
    <s v="2"/>
    <s v="scale_mpi_epyc_job_12148.out "/>
    <s v="scale_mpi_epyc_epyc002_2023-06-13_08-39-43.csv "/>
    <s v="e3 10000 100 100000 1 4"/>
    <n v="0"/>
    <n v="0"/>
    <n v="0"/>
    <n v="0"/>
    <x v="0"/>
  </r>
  <r>
    <x v="4"/>
    <x v="0"/>
    <n v="100"/>
    <x v="1"/>
    <x v="2"/>
    <n v="1"/>
    <n v="84.84066"/>
    <n v="0.21901300000000001"/>
    <n v="0.226773"/>
    <n v="0.113387"/>
    <s v="2"/>
    <s v="scale_mpi_epyc_job_12148.out "/>
    <s v="scale_mpi_epyc_epyc002_2023-06-13_08-39-43.csv "/>
    <s v="e3 10000 100 100000 1 3"/>
    <n v="0"/>
    <n v="0"/>
    <n v="0"/>
    <n v="0"/>
    <x v="0"/>
  </r>
  <r>
    <x v="4"/>
    <x v="0"/>
    <n v="100"/>
    <x v="1"/>
    <x v="1"/>
    <n v="1"/>
    <n v="127.822715"/>
    <n v="0.224828"/>
    <n v="0.12377199999999999"/>
    <n v="0.12377199999999999"/>
    <s v="2"/>
    <s v="scale_mpi_epyc_job_12148.out "/>
    <s v="scale_mpi_epyc_epyc002_2023-06-13_08-39-43.csv "/>
    <s v="e3 10000 100 100000 1 2"/>
    <n v="0"/>
    <n v="0"/>
    <n v="0"/>
    <n v="0"/>
    <x v="0"/>
  </r>
  <r>
    <x v="4"/>
    <x v="0"/>
    <n v="100"/>
    <x v="1"/>
    <x v="0"/>
    <n v="1"/>
    <n v="257.18547699999999"/>
    <n v="0.20605799999999999"/>
    <n v="0"/>
    <n v="0"/>
    <s v="2"/>
    <s v="scale_mpi_epyc_job_12148.out "/>
    <s v="scale_mpi_epyc_epyc002_2023-06-13_08-39-43.csv "/>
    <s v="e3 10000 100 100000 1 1"/>
    <n v="0"/>
    <n v="0"/>
    <n v="0"/>
    <n v="0"/>
    <x v="0"/>
  </r>
  <r>
    <x v="4"/>
    <x v="0"/>
    <n v="100"/>
    <x v="1"/>
    <x v="63"/>
    <n v="1"/>
    <n v="5.6611500000000001"/>
    <n v="0.269708"/>
    <n v="8.770505"/>
    <n v="0.139214"/>
    <s v="2"/>
    <s v="scale_mpi_epyc_job_12148.out "/>
    <s v="scale_mpi_epyc_epyc002_2023-06-13_08-39-43.csv "/>
    <s v="e3 10000 100 100000 1 64"/>
    <n v="0"/>
    <n v="0"/>
    <n v="0"/>
    <n v="0"/>
    <x v="0"/>
  </r>
  <r>
    <x v="4"/>
    <x v="0"/>
    <n v="100"/>
    <x v="1"/>
    <x v="62"/>
    <n v="1"/>
    <n v="5.5679790000000002"/>
    <n v="0.16329299999999999"/>
    <n v="3.7773680000000001"/>
    <n v="6.0925E-2"/>
    <s v="2"/>
    <s v="scale_mpi_epyc_job_12148.out "/>
    <s v="scale_mpi_epyc_epyc002_2023-06-13_08-39-43.csv "/>
    <s v="e3 10000 100 100000 1 63"/>
    <n v="0"/>
    <n v="0"/>
    <n v="0"/>
    <n v="0"/>
    <x v="0"/>
  </r>
  <r>
    <x v="4"/>
    <x v="0"/>
    <n v="100"/>
    <x v="1"/>
    <x v="61"/>
    <n v="1"/>
    <n v="5.7325460000000001"/>
    <n v="0.17152899999999999"/>
    <n v="3.7692049999999999"/>
    <n v="6.1789999999999998E-2"/>
    <s v="2"/>
    <s v="scale_mpi_epyc_job_12148.out "/>
    <s v="scale_mpi_epyc_epyc002_2023-06-13_08-39-43.csv "/>
    <s v="e3 10000 100 100000 1 62"/>
    <n v="0"/>
    <n v="0"/>
    <n v="0"/>
    <n v="0"/>
    <x v="0"/>
  </r>
  <r>
    <x v="4"/>
    <x v="0"/>
    <n v="100"/>
    <x v="1"/>
    <x v="60"/>
    <n v="1"/>
    <n v="5.6440359999999998"/>
    <n v="0.16009200000000001"/>
    <n v="3.5613700000000001"/>
    <n v="5.9355999999999999E-2"/>
    <s v="2"/>
    <s v="scale_mpi_epyc_job_12148.out "/>
    <s v="scale_mpi_epyc_epyc002_2023-06-13_08-39-43.csv "/>
    <s v="e3 10000 100 100000 1 61"/>
    <n v="0"/>
    <n v="0"/>
    <n v="0"/>
    <n v="0"/>
    <x v="0"/>
  </r>
  <r>
    <x v="4"/>
    <x v="0"/>
    <n v="100"/>
    <x v="1"/>
    <x v="59"/>
    <n v="1"/>
    <n v="5.7023489999999999"/>
    <n v="0.16108900000000001"/>
    <n v="3.4393039999999999"/>
    <n v="5.8292999999999998E-2"/>
    <s v="2"/>
    <s v="scale_mpi_epyc_job_12148.out "/>
    <s v="scale_mpi_epyc_epyc002_2023-06-13_08-39-43.csv "/>
    <s v="e3 10000 100 100000 1 60"/>
    <n v="0"/>
    <n v="0"/>
    <n v="0"/>
    <n v="0"/>
    <x v="0"/>
  </r>
  <r>
    <x v="4"/>
    <x v="0"/>
    <n v="100"/>
    <x v="1"/>
    <x v="58"/>
    <n v="1"/>
    <n v="5.7786220000000004"/>
    <n v="0.17027"/>
    <n v="4.1305509999999996"/>
    <n v="7.1216000000000002E-2"/>
    <s v="2"/>
    <s v="scale_mpi_epyc_job_12148.out "/>
    <s v="scale_mpi_epyc_epyc002_2023-06-13_08-39-43.csv "/>
    <s v="e3 10000 100 100000 1 59"/>
    <n v="0"/>
    <n v="0"/>
    <n v="0"/>
    <n v="0"/>
    <x v="0"/>
  </r>
  <r>
    <x v="4"/>
    <x v="0"/>
    <n v="100"/>
    <x v="1"/>
    <x v="57"/>
    <n v="1"/>
    <n v="5.8089449999999996"/>
    <n v="0.17305200000000001"/>
    <n v="3.6434850000000001"/>
    <n v="6.3921000000000006E-2"/>
    <s v="2"/>
    <s v="scale_mpi_epyc_job_12148.out "/>
    <s v="scale_mpi_epyc_epyc002_2023-06-13_08-39-43.csv "/>
    <s v="e3 10000 100 100000 1 58"/>
    <n v="0"/>
    <n v="0"/>
    <n v="0"/>
    <n v="0"/>
    <x v="0"/>
  </r>
  <r>
    <x v="4"/>
    <x v="0"/>
    <n v="100"/>
    <x v="1"/>
    <x v="56"/>
    <n v="1"/>
    <n v="6.4510120000000004"/>
    <n v="0.18959400000000001"/>
    <n v="2.9699629999999999"/>
    <n v="5.3034999999999999E-2"/>
    <s v="2"/>
    <s v="scale_mpi_epyc_job_12148.out "/>
    <s v="scale_mpi_epyc_epyc002_2023-06-13_08-39-43.csv "/>
    <s v="e3 10000 100 100000 1 57"/>
    <n v="0"/>
    <n v="0"/>
    <n v="0"/>
    <n v="0"/>
    <x v="0"/>
  </r>
  <r>
    <x v="4"/>
    <x v="0"/>
    <n v="100"/>
    <x v="1"/>
    <x v="55"/>
    <n v="1"/>
    <n v="6.7247779999999997"/>
    <n v="0.19536200000000001"/>
    <n v="3.375769"/>
    <n v="6.1378000000000002E-2"/>
    <s v="2"/>
    <s v="scale_mpi_epyc_job_12148.out "/>
    <s v="scale_mpi_epyc_epyc002_2023-06-13_08-39-43.csv "/>
    <s v="e3 10000 100 100000 1 56"/>
    <n v="0"/>
    <n v="0"/>
    <n v="0"/>
    <n v="0"/>
    <x v="0"/>
  </r>
  <r>
    <x v="4"/>
    <x v="0"/>
    <n v="100"/>
    <x v="1"/>
    <x v="54"/>
    <n v="1"/>
    <n v="6.4311879999999997"/>
    <n v="0.179673"/>
    <n v="3.8599929999999998"/>
    <n v="7.1481000000000003E-2"/>
    <s v="2"/>
    <s v="scale_mpi_epyc_job_12148.out "/>
    <s v="scale_mpi_epyc_epyc002_2023-06-13_08-39-43.csv "/>
    <s v="e3 10000 100 100000 1 55"/>
    <n v="0"/>
    <n v="0"/>
    <n v="0"/>
    <n v="0"/>
    <x v="0"/>
  </r>
  <r>
    <x v="4"/>
    <x v="0"/>
    <n v="100"/>
    <x v="1"/>
    <x v="53"/>
    <n v="1"/>
    <n v="6.669829"/>
    <n v="0.20774999999999999"/>
    <n v="3.1759249999999999"/>
    <n v="5.9922999999999997E-2"/>
    <s v="2"/>
    <s v="scale_mpi_epyc_job_12148.out "/>
    <s v="scale_mpi_epyc_epyc002_2023-06-13_08-39-43.csv "/>
    <s v="e3 10000 100 100000 1 54"/>
    <n v="0"/>
    <n v="0"/>
    <n v="0"/>
    <n v="0"/>
    <x v="0"/>
  </r>
  <r>
    <x v="4"/>
    <x v="0"/>
    <n v="100"/>
    <x v="1"/>
    <x v="52"/>
    <n v="1"/>
    <n v="6.7572469999999996"/>
    <n v="0.21759100000000001"/>
    <n v="4.3194780000000002"/>
    <n v="8.3067000000000002E-2"/>
    <s v="2"/>
    <s v="scale_mpi_epyc_job_12148.out "/>
    <s v="scale_mpi_epyc_epyc002_2023-06-13_08-39-43.csv "/>
    <s v="e3 10000 100 100000 1 53"/>
    <n v="0"/>
    <n v="0"/>
    <n v="0"/>
    <n v="0"/>
    <x v="0"/>
  </r>
  <r>
    <x v="4"/>
    <x v="0"/>
    <n v="100"/>
    <x v="1"/>
    <x v="51"/>
    <n v="1"/>
    <n v="6.7663200000000003"/>
    <n v="0.17758699999999999"/>
    <n v="3.6996519999999999"/>
    <n v="7.2541999999999995E-2"/>
    <s v="2"/>
    <s v="scale_mpi_epyc_job_12148.out "/>
    <s v="scale_mpi_epyc_epyc002_2023-06-13_08-39-43.csv "/>
    <s v="e3 10000 100 100000 1 52"/>
    <n v="0"/>
    <n v="0"/>
    <n v="0"/>
    <n v="0"/>
    <x v="0"/>
  </r>
  <r>
    <x v="4"/>
    <x v="0"/>
    <n v="100"/>
    <x v="1"/>
    <x v="50"/>
    <n v="1"/>
    <n v="6.8716910000000002"/>
    <n v="0.21446899999999999"/>
    <n v="4.0101380000000004"/>
    <n v="8.0202999999999997E-2"/>
    <s v="2"/>
    <s v="scale_mpi_epyc_job_12148.out "/>
    <s v="scale_mpi_epyc_epyc002_2023-06-13_08-39-43.csv "/>
    <s v="e3 10000 100 100000 1 51"/>
    <n v="0"/>
    <n v="0"/>
    <n v="0"/>
    <n v="0"/>
    <x v="0"/>
  </r>
  <r>
    <x v="4"/>
    <x v="0"/>
    <n v="100"/>
    <x v="1"/>
    <x v="49"/>
    <n v="1"/>
    <n v="6.6405029999999998"/>
    <n v="0.16159799999999999"/>
    <n v="2.306597"/>
    <n v="4.7072999999999997E-2"/>
    <s v="2"/>
    <s v="scale_mpi_epyc_job_12148.out "/>
    <s v="scale_mpi_epyc_epyc002_2023-06-13_08-39-43.csv "/>
    <s v="e3 10000 100 100000 1 50"/>
    <n v="0"/>
    <n v="0"/>
    <n v="0"/>
    <n v="0"/>
    <x v="0"/>
  </r>
  <r>
    <x v="4"/>
    <x v="0"/>
    <n v="100"/>
    <x v="1"/>
    <x v="48"/>
    <n v="1"/>
    <n v="6.7305890000000002"/>
    <n v="0.17456099999999999"/>
    <n v="2.562084"/>
    <n v="5.3377000000000001E-2"/>
    <s v="2"/>
    <s v="scale_mpi_epyc_job_12148.out "/>
    <s v="scale_mpi_epyc_epyc002_2023-06-13_08-39-43.csv "/>
    <s v="e3 10000 100 100000 1 49"/>
    <n v="0"/>
    <n v="0"/>
    <n v="0"/>
    <n v="0"/>
    <x v="0"/>
  </r>
  <r>
    <x v="4"/>
    <x v="0"/>
    <n v="100"/>
    <x v="1"/>
    <x v="47"/>
    <n v="1"/>
    <n v="6.8284079999999996"/>
    <n v="0.17231299999999999"/>
    <n v="2.826524"/>
    <n v="6.0138999999999998E-2"/>
    <s v="2"/>
    <s v="scale_mpi_epyc_job_12148.out "/>
    <s v="scale_mpi_epyc_epyc002_2023-06-13_08-39-43.csv "/>
    <s v="e3 10000 100 100000 1 48"/>
    <n v="0"/>
    <n v="0"/>
    <n v="0"/>
    <n v="0"/>
    <x v="0"/>
  </r>
  <r>
    <x v="4"/>
    <x v="0"/>
    <n v="100"/>
    <x v="1"/>
    <x v="46"/>
    <n v="1"/>
    <n v="6.8820360000000003"/>
    <n v="0.15188699999999999"/>
    <n v="2.2260200000000001"/>
    <n v="4.8391999999999998E-2"/>
    <s v="2"/>
    <s v="scale_mpi_epyc_job_12148.out "/>
    <s v="scale_mpi_epyc_epyc002_2023-06-13_08-39-43.csv "/>
    <s v="e3 10000 100 100000 1 47"/>
    <n v="0"/>
    <n v="0"/>
    <n v="0"/>
    <n v="0"/>
    <x v="0"/>
  </r>
  <r>
    <x v="4"/>
    <x v="0"/>
    <n v="100"/>
    <x v="1"/>
    <x v="45"/>
    <n v="1"/>
    <n v="7.1502689999999998"/>
    <n v="0.168017"/>
    <n v="2.3271649999999999"/>
    <n v="5.1714999999999997E-2"/>
    <s v="2"/>
    <s v="scale_mpi_epyc_job_12148.out "/>
    <s v="scale_mpi_epyc_epyc002_2023-06-13_08-39-43.csv "/>
    <s v="e3 10000 100 100000 1 46"/>
    <n v="0"/>
    <n v="0"/>
    <n v="0"/>
    <n v="0"/>
    <x v="0"/>
  </r>
  <r>
    <x v="4"/>
    <x v="0"/>
    <n v="100"/>
    <x v="1"/>
    <x v="44"/>
    <n v="1"/>
    <n v="7.0509399999999998"/>
    <n v="0.17966099999999999"/>
    <n v="3.068136"/>
    <n v="6.973E-2"/>
    <s v="2"/>
    <s v="scale_mpi_epyc_job_12148.out "/>
    <s v="scale_mpi_epyc_epyc002_2023-06-13_08-39-43.csv "/>
    <s v="e3 10000 100 100000 1 45"/>
    <n v="0"/>
    <n v="0"/>
    <n v="0"/>
    <n v="0"/>
    <x v="0"/>
  </r>
  <r>
    <x v="4"/>
    <x v="0"/>
    <n v="100"/>
    <x v="1"/>
    <x v="43"/>
    <n v="1"/>
    <n v="7.074751"/>
    <n v="0.17394000000000001"/>
    <n v="2.566694"/>
    <n v="5.9691000000000001E-2"/>
    <s v="2"/>
    <s v="scale_mpi_epyc_job_12148.out "/>
    <s v="scale_mpi_epyc_epyc002_2023-06-13_08-39-43.csv "/>
    <s v="e3 10000 100 100000 1 44"/>
    <n v="0"/>
    <n v="0"/>
    <n v="0"/>
    <n v="0"/>
    <x v="0"/>
  </r>
  <r>
    <x v="4"/>
    <x v="0"/>
    <n v="100"/>
    <x v="1"/>
    <x v="42"/>
    <n v="1"/>
    <n v="7.2744350000000004"/>
    <n v="0.162248"/>
    <n v="2.5810909999999998"/>
    <n v="6.1455000000000003E-2"/>
    <s v="2"/>
    <s v="scale_mpi_epyc_job_12148.out "/>
    <s v="scale_mpi_epyc_epyc002_2023-06-13_08-39-43.csv "/>
    <s v="e3 10000 100 100000 1 43"/>
    <n v="0"/>
    <n v="0"/>
    <n v="0"/>
    <n v="0"/>
    <x v="0"/>
  </r>
  <r>
    <x v="4"/>
    <x v="0"/>
    <n v="100"/>
    <x v="1"/>
    <x v="41"/>
    <n v="1"/>
    <n v="7.2638829999999999"/>
    <n v="0.136629"/>
    <n v="1.916107"/>
    <n v="4.6733999999999998E-2"/>
    <s v="2"/>
    <s v="scale_mpi_epyc_job_12148.out "/>
    <s v="scale_mpi_epyc_epyc002_2023-06-13_08-39-43.csv "/>
    <s v="e3 10000 100 100000 1 42"/>
    <n v="0"/>
    <n v="0"/>
    <n v="0"/>
    <n v="0"/>
    <x v="0"/>
  </r>
  <r>
    <x v="4"/>
    <x v="0"/>
    <n v="100"/>
    <x v="1"/>
    <x v="40"/>
    <n v="1"/>
    <n v="7.576492"/>
    <n v="0.18387300000000001"/>
    <n v="2.5905849999999999"/>
    <n v="6.4765000000000003E-2"/>
    <s v="2"/>
    <s v="scale_mpi_epyc_job_12148.out "/>
    <s v="scale_mpi_epyc_epyc002_2023-06-13_08-39-43.csv "/>
    <s v="e3 10000 100 100000 1 41"/>
    <n v="0"/>
    <n v="0"/>
    <n v="0"/>
    <n v="0"/>
    <x v="0"/>
  </r>
  <r>
    <x v="4"/>
    <x v="0"/>
    <n v="100"/>
    <x v="1"/>
    <x v="39"/>
    <n v="1"/>
    <n v="7.5556780000000003"/>
    <n v="0.153199"/>
    <n v="1.831518"/>
    <n v="4.6961999999999997E-2"/>
    <s v="2"/>
    <s v="scale_mpi_epyc_job_12148.out "/>
    <s v="scale_mpi_epyc_epyc002_2023-06-13_08-39-43.csv "/>
    <s v="e3 10000 100 100000 1 40"/>
    <n v="0"/>
    <n v="0"/>
    <n v="0"/>
    <n v="0"/>
    <x v="0"/>
  </r>
  <r>
    <x v="4"/>
    <x v="0"/>
    <n v="100"/>
    <x v="1"/>
    <x v="38"/>
    <n v="1"/>
    <n v="7.8789280000000002"/>
    <n v="0.16355900000000001"/>
    <n v="1.7538400000000001"/>
    <n v="4.6154000000000001E-2"/>
    <s v="2"/>
    <s v="scale_mpi_epyc_job_12148.out "/>
    <s v="scale_mpi_epyc_epyc002_2023-06-13_08-39-43.csv "/>
    <s v="e3 10000 100 100000 1 39"/>
    <n v="0"/>
    <n v="0"/>
    <n v="0"/>
    <n v="0"/>
    <x v="0"/>
  </r>
  <r>
    <x v="4"/>
    <x v="0"/>
    <n v="100"/>
    <x v="1"/>
    <x v="37"/>
    <n v="1"/>
    <n v="7.8731229999999996"/>
    <n v="0.16268099999999999"/>
    <n v="1.7372449999999999"/>
    <n v="4.6953000000000002E-2"/>
    <s v="2"/>
    <s v="scale_mpi_epyc_job_12148.out "/>
    <s v="scale_mpi_epyc_epyc002_2023-06-13_08-39-43.csv "/>
    <s v="e3 10000 100 100000 1 38"/>
    <n v="0"/>
    <n v="0"/>
    <n v="0"/>
    <n v="0"/>
    <x v="0"/>
  </r>
  <r>
    <x v="4"/>
    <x v="0"/>
    <n v="100"/>
    <x v="1"/>
    <x v="36"/>
    <n v="1"/>
    <n v="8.0176490000000005"/>
    <n v="0.16521"/>
    <n v="1.8476649999999999"/>
    <n v="5.1324000000000002E-2"/>
    <s v="2"/>
    <s v="scale_mpi_epyc_job_12148.out "/>
    <s v="scale_mpi_epyc_epyc002_2023-06-13_08-39-43.csv "/>
    <s v="e3 10000 100 100000 1 37"/>
    <n v="0"/>
    <n v="0"/>
    <n v="0"/>
    <n v="0"/>
    <x v="0"/>
  </r>
  <r>
    <x v="4"/>
    <x v="0"/>
    <n v="100"/>
    <x v="1"/>
    <x v="35"/>
    <n v="1"/>
    <n v="8.2380709999999997"/>
    <n v="0.16699900000000001"/>
    <n v="1.613834"/>
    <n v="4.6109999999999998E-2"/>
    <s v="2"/>
    <s v="scale_mpi_epyc_job_12148.out "/>
    <s v="scale_mpi_epyc_epyc002_2023-06-13_08-39-43.csv "/>
    <s v="e3 10000 100 100000 1 36"/>
    <n v="0"/>
    <n v="0"/>
    <n v="0"/>
    <n v="0"/>
    <x v="0"/>
  </r>
  <r>
    <x v="4"/>
    <x v="0"/>
    <n v="100"/>
    <x v="1"/>
    <x v="34"/>
    <n v="1"/>
    <n v="8.3813960000000005"/>
    <n v="0.15878400000000001"/>
    <n v="1.753085"/>
    <n v="5.1561000000000003E-2"/>
    <s v="2"/>
    <s v="scale_mpi_epyc_job_12148.out "/>
    <s v="scale_mpi_epyc_epyc002_2023-06-13_08-39-43.csv "/>
    <s v="e3 10000 100 100000 1 35"/>
    <n v="0"/>
    <n v="0"/>
    <n v="0"/>
    <n v="0"/>
    <x v="0"/>
  </r>
  <r>
    <x v="4"/>
    <x v="0"/>
    <n v="100"/>
    <x v="1"/>
    <x v="33"/>
    <n v="1"/>
    <n v="8.6899879999999996"/>
    <n v="0.15578700000000001"/>
    <n v="1.888868"/>
    <n v="5.7237999999999997E-2"/>
    <s v="2"/>
    <s v="scale_mpi_epyc_job_12148.out "/>
    <s v="scale_mpi_epyc_epyc002_2023-06-13_08-39-43.csv "/>
    <s v="e3 10000 100 100000 1 34"/>
    <n v="0"/>
    <n v="0"/>
    <n v="0"/>
    <n v="0"/>
    <x v="0"/>
  </r>
  <r>
    <x v="4"/>
    <x v="0"/>
    <n v="100"/>
    <x v="1"/>
    <x v="32"/>
    <n v="1"/>
    <n v="8.9926729999999999"/>
    <n v="0.15278900000000001"/>
    <n v="1.4963880000000001"/>
    <n v="4.6761999999999998E-2"/>
    <s v="2"/>
    <s v="scale_mpi_epyc_job_12148.out "/>
    <s v="scale_mpi_epyc_epyc002_2023-06-13_08-39-43.csv "/>
    <s v="e3 10000 100 100000 1 33"/>
    <n v="0"/>
    <n v="0"/>
    <n v="0"/>
    <n v="0"/>
    <x v="0"/>
  </r>
  <r>
    <x v="4"/>
    <x v="0"/>
    <n v="100"/>
    <x v="1"/>
    <x v="31"/>
    <n v="1"/>
    <n v="9.2888040000000007"/>
    <n v="0.129496"/>
    <n v="1.1955610000000001"/>
    <n v="3.8566000000000003E-2"/>
    <s v="2"/>
    <s v="scale_mpi_epyc_job_12148.out "/>
    <s v="scale_mpi_epyc_epyc002_2023-06-13_08-39-43.csv "/>
    <s v="e3 10000 100 100000 1 32"/>
    <n v="0"/>
    <n v="0"/>
    <n v="0"/>
    <n v="0"/>
    <x v="0"/>
  </r>
  <r>
    <x v="4"/>
    <x v="0"/>
    <n v="100"/>
    <x v="1"/>
    <x v="30"/>
    <n v="1"/>
    <n v="9.3330760000000001"/>
    <n v="0.15898200000000001"/>
    <n v="1.4844759999999999"/>
    <n v="4.9482999999999999E-2"/>
    <s v="2"/>
    <s v="scale_mpi_epyc_job_12148.out "/>
    <s v="scale_mpi_epyc_epyc002_2023-06-13_08-39-43.csv "/>
    <s v="e3 10000 100 100000 1 31"/>
    <n v="0"/>
    <n v="0"/>
    <n v="0"/>
    <n v="0"/>
    <x v="0"/>
  </r>
  <r>
    <x v="4"/>
    <x v="0"/>
    <n v="100"/>
    <x v="1"/>
    <x v="29"/>
    <n v="1"/>
    <n v="9.5176020000000001"/>
    <n v="0.14766499999999999"/>
    <n v="1.2867679999999999"/>
    <n v="4.4371000000000001E-2"/>
    <s v="2"/>
    <s v="scale_mpi_epyc_job_12148.out "/>
    <s v="scale_mpi_epyc_epyc002_2023-06-13_08-39-43.csv "/>
    <s v="e3 10000 100 100000 1 30"/>
    <n v="0"/>
    <n v="0"/>
    <n v="0"/>
    <n v="0"/>
    <x v="0"/>
  </r>
  <r>
    <x v="4"/>
    <x v="0"/>
    <n v="100"/>
    <x v="1"/>
    <x v="28"/>
    <n v="1"/>
    <n v="9.7593809999999994"/>
    <n v="0.14732700000000001"/>
    <n v="1.178194"/>
    <n v="4.2077999999999997E-2"/>
    <s v="2"/>
    <s v="scale_mpi_epyc_job_12148.out "/>
    <s v="scale_mpi_epyc_epyc002_2023-06-13_08-39-43.csv "/>
    <s v="e3 10000 100 100000 1 29"/>
    <n v="0"/>
    <n v="0"/>
    <n v="0"/>
    <n v="0"/>
    <x v="0"/>
  </r>
  <r>
    <x v="4"/>
    <x v="0"/>
    <n v="100"/>
    <x v="1"/>
    <x v="27"/>
    <n v="1"/>
    <n v="10.100390000000001"/>
    <n v="0.156137"/>
    <n v="1.4272629999999999"/>
    <n v="5.2861999999999999E-2"/>
    <s v="2"/>
    <s v="scale_mpi_epyc_job_12148.out "/>
    <s v="scale_mpi_epyc_epyc002_2023-06-13_08-39-43.csv "/>
    <s v="e3 10000 100 100000 1 28"/>
    <n v="0"/>
    <n v="0"/>
    <n v="0"/>
    <n v="0"/>
    <x v="0"/>
  </r>
  <r>
    <x v="4"/>
    <x v="0"/>
    <n v="100"/>
    <x v="1"/>
    <x v="26"/>
    <n v="1"/>
    <n v="10.353958"/>
    <n v="0.15457799999999999"/>
    <n v="1.3719749999999999"/>
    <n v="5.2768000000000002E-2"/>
    <s v="2"/>
    <s v="scale_mpi_epyc_job_12148.out "/>
    <s v="scale_mpi_epyc_epyc002_2023-06-13_08-39-43.csv "/>
    <s v="e3 10000 100 100000 1 27"/>
    <n v="0"/>
    <n v="0"/>
    <n v="0"/>
    <n v="0"/>
    <x v="0"/>
  </r>
  <r>
    <x v="4"/>
    <x v="0"/>
    <n v="100"/>
    <x v="1"/>
    <x v="25"/>
    <n v="1"/>
    <n v="10.744237"/>
    <n v="0.126863"/>
    <n v="0.90164"/>
    <n v="3.6066000000000001E-2"/>
    <s v="2"/>
    <s v="scale_mpi_epyc_job_12148.out "/>
    <s v="scale_mpi_epyc_epyc002_2023-06-13_08-39-43.csv "/>
    <s v="e3 10000 100 100000 1 26"/>
    <n v="0"/>
    <n v="0"/>
    <n v="0"/>
    <n v="0"/>
    <x v="0"/>
  </r>
  <r>
    <x v="4"/>
    <x v="0"/>
    <n v="100"/>
    <x v="1"/>
    <x v="24"/>
    <n v="1"/>
    <n v="11.086553"/>
    <n v="0.155053"/>
    <n v="1.2061900000000001"/>
    <n v="5.0257999999999997E-2"/>
    <s v="2"/>
    <s v="scale_mpi_epyc_job_12148.out "/>
    <s v="scale_mpi_epyc_epyc002_2023-06-13_08-39-43.csv "/>
    <s v="e3 10000 100 100000 1 25"/>
    <n v="0"/>
    <n v="0"/>
    <n v="0"/>
    <n v="0"/>
    <x v="0"/>
  </r>
  <r>
    <x v="4"/>
    <x v="0"/>
    <n v="100"/>
    <x v="1"/>
    <x v="23"/>
    <n v="1"/>
    <n v="11.489267"/>
    <n v="0.135629"/>
    <n v="0.954094"/>
    <n v="4.1481999999999998E-2"/>
    <s v="2"/>
    <s v="scale_mpi_epyc_job_12148.out "/>
    <s v="scale_mpi_epyc_epyc002_2023-06-13_08-39-43.csv "/>
    <s v="e3 10000 100 100000 1 24"/>
    <n v="0"/>
    <n v="0"/>
    <n v="0"/>
    <n v="0"/>
    <x v="0"/>
  </r>
  <r>
    <x v="4"/>
    <x v="0"/>
    <n v="100"/>
    <x v="1"/>
    <x v="22"/>
    <n v="1"/>
    <n v="11.947454"/>
    <n v="0.14419499999999999"/>
    <n v="1.0725389999999999"/>
    <n v="4.8751999999999997E-2"/>
    <s v="2"/>
    <s v="scale_mpi_epyc_job_12148.out "/>
    <s v="scale_mpi_epyc_epyc002_2023-06-13_08-39-43.csv "/>
    <s v="e3 10000 100 100000 1 23"/>
    <n v="0"/>
    <n v="0"/>
    <n v="0"/>
    <n v="0"/>
    <x v="0"/>
  </r>
  <r>
    <x v="4"/>
    <x v="0"/>
    <n v="100"/>
    <x v="1"/>
    <x v="21"/>
    <n v="1"/>
    <n v="12.394753"/>
    <n v="0.134852"/>
    <n v="0.82962599999999997"/>
    <n v="3.9505999999999999E-2"/>
    <s v="2"/>
    <s v="scale_mpi_epyc_job_12148.out "/>
    <s v="scale_mpi_epyc_epyc002_2023-06-13_08-39-43.csv "/>
    <s v="e3 10000 100 100000 1 22"/>
    <n v="0"/>
    <n v="0"/>
    <n v="0"/>
    <n v="0"/>
    <x v="0"/>
  </r>
  <r>
    <x v="4"/>
    <x v="0"/>
    <n v="100"/>
    <x v="1"/>
    <x v="20"/>
    <n v="1"/>
    <n v="12.921931000000001"/>
    <n v="0.140843"/>
    <n v="0.94263799999999998"/>
    <n v="4.7132E-2"/>
    <s v="2"/>
    <s v="scale_mpi_epyc_job_12148.out "/>
    <s v="scale_mpi_epyc_epyc002_2023-06-13_08-39-43.csv "/>
    <s v="e3 10000 100 100000 1 21"/>
    <n v="0"/>
    <n v="0"/>
    <n v="0"/>
    <n v="0"/>
    <x v="0"/>
  </r>
  <r>
    <x v="4"/>
    <x v="0"/>
    <n v="100"/>
    <x v="1"/>
    <x v="19"/>
    <n v="1"/>
    <n v="13.530315999999999"/>
    <n v="0.160941"/>
    <n v="1.157729"/>
    <n v="6.0933000000000001E-2"/>
    <s v="2"/>
    <s v="scale_mpi_epyc_job_12148.out "/>
    <s v="scale_mpi_epyc_epyc002_2023-06-13_08-39-43.csv "/>
    <s v="e3 10000 100 100000 1 20"/>
    <n v="0"/>
    <n v="0"/>
    <n v="0"/>
    <n v="0"/>
    <x v="0"/>
  </r>
  <r>
    <x v="4"/>
    <x v="0"/>
    <n v="100"/>
    <x v="1"/>
    <x v="18"/>
    <n v="1"/>
    <n v="14.153563"/>
    <n v="0.119605"/>
    <n v="0.56823999999999997"/>
    <n v="3.1569E-2"/>
    <s v="2"/>
    <s v="scale_mpi_epyc_job_12148.out "/>
    <s v="scale_mpi_epyc_epyc002_2023-06-13_08-39-43.csv "/>
    <s v="e3 10000 100 100000 1 19"/>
    <n v="0"/>
    <n v="0"/>
    <n v="0"/>
    <n v="0"/>
    <x v="0"/>
  </r>
  <r>
    <x v="4"/>
    <x v="0"/>
    <n v="100"/>
    <x v="1"/>
    <x v="17"/>
    <n v="1"/>
    <n v="14.893895000000001"/>
    <n v="0.14132400000000001"/>
    <n v="0.84168699999999996"/>
    <n v="4.9510999999999999E-2"/>
    <s v="2"/>
    <s v="scale_mpi_epyc_job_12148.out "/>
    <s v="scale_mpi_epyc_epyc002_2023-06-13_08-39-43.csv "/>
    <s v="e3 10000 100 100000 1 18"/>
    <n v="0"/>
    <n v="0"/>
    <n v="0"/>
    <n v="0"/>
    <x v="0"/>
  </r>
  <r>
    <x v="4"/>
    <x v="0"/>
    <n v="100"/>
    <x v="1"/>
    <x v="16"/>
    <n v="1"/>
    <n v="15.685275000000001"/>
    <n v="0.14498900000000001"/>
    <n v="0.76791799999999999"/>
    <n v="4.7995000000000003E-2"/>
    <s v="2"/>
    <s v="scale_mpi_epyc_job_12148.out "/>
    <s v="scale_mpi_epyc_epyc002_2023-06-13_08-39-43.csv "/>
    <s v="e3 10000 100 100000 1 17"/>
    <n v="0"/>
    <n v="0"/>
    <n v="0"/>
    <n v="0"/>
    <x v="0"/>
  </r>
  <r>
    <x v="4"/>
    <x v="0"/>
    <n v="100"/>
    <x v="1"/>
    <x v="15"/>
    <n v="1"/>
    <n v="16.610185999999999"/>
    <n v="0.15753700000000001"/>
    <n v="0.88189700000000004"/>
    <n v="5.8792999999999998E-2"/>
    <s v="2"/>
    <s v="scale_mpi_epyc_job_12148.out "/>
    <s v="scale_mpi_epyc_epyc002_2023-06-13_08-39-43.csv "/>
    <s v="e3 10000 100 100000 1 16"/>
    <n v="0"/>
    <n v="0"/>
    <n v="0"/>
    <n v="0"/>
    <x v="0"/>
  </r>
  <r>
    <x v="4"/>
    <x v="0"/>
    <n v="100"/>
    <x v="1"/>
    <x v="14"/>
    <n v="1"/>
    <n v="17.597176999999999"/>
    <n v="0.14049500000000001"/>
    <n v="0.65651300000000001"/>
    <n v="4.6893999999999998E-2"/>
    <s v="2"/>
    <s v="scale_mpi_epyc_job_12148.out "/>
    <s v="scale_mpi_epyc_epyc002_2023-06-13_08-39-43.csv "/>
    <s v="e3 10000 100 100000 1 15"/>
    <n v="0"/>
    <n v="0"/>
    <n v="0"/>
    <n v="0"/>
    <x v="0"/>
  </r>
  <r>
    <x v="4"/>
    <x v="0"/>
    <n v="100"/>
    <x v="1"/>
    <x v="13"/>
    <n v="1"/>
    <n v="18.776167000000001"/>
    <n v="0.15412799999999999"/>
    <n v="0.75590100000000005"/>
    <n v="5.8146000000000003E-2"/>
    <s v="2"/>
    <s v="scale_mpi_epyc_job_12148.out "/>
    <s v="scale_mpi_epyc_epyc002_2023-06-13_08-39-43.csv "/>
    <s v="e3 10000 100 100000 1 14"/>
    <n v="0"/>
    <n v="0"/>
    <n v="0"/>
    <n v="0"/>
    <x v="0"/>
  </r>
  <r>
    <x v="4"/>
    <x v="0"/>
    <n v="100"/>
    <x v="1"/>
    <x v="12"/>
    <n v="1"/>
    <n v="20.153279000000001"/>
    <n v="0.15514800000000001"/>
    <n v="0.74613799999999997"/>
    <n v="6.2177999999999997E-2"/>
    <s v="2"/>
    <s v="scale_mpi_epyc_job_12148.out "/>
    <s v="scale_mpi_epyc_epyc002_2023-06-13_08-39-43.csv "/>
    <s v="e3 10000 100 100000 1 13"/>
    <n v="0"/>
    <n v="0"/>
    <n v="0"/>
    <n v="0"/>
    <x v="0"/>
  </r>
  <r>
    <x v="4"/>
    <x v="0"/>
    <n v="100"/>
    <x v="1"/>
    <x v="11"/>
    <n v="1"/>
    <n v="21.667876"/>
    <n v="0.138791"/>
    <n v="0.43410300000000002"/>
    <n v="3.9463999999999999E-2"/>
    <s v="2"/>
    <s v="scale_mpi_epyc_job_12148.out "/>
    <s v="scale_mpi_epyc_epyc002_2023-06-13_08-39-43.csv "/>
    <s v="e3 10000 100 100000 1 12"/>
    <n v="0"/>
    <n v="0"/>
    <n v="0"/>
    <n v="0"/>
    <x v="0"/>
  </r>
  <r>
    <x v="4"/>
    <x v="0"/>
    <n v="100"/>
    <x v="1"/>
    <x v="10"/>
    <n v="1"/>
    <n v="23.611426999999999"/>
    <n v="0.124546"/>
    <n v="0.361539"/>
    <n v="3.6153999999999999E-2"/>
    <s v="2"/>
    <s v="scale_mpi_epyc_job_12148.out "/>
    <s v="scale_mpi_epyc_epyc002_2023-06-13_08-39-43.csv "/>
    <s v="e3 10000 100 100000 1 11"/>
    <n v="0"/>
    <n v="0"/>
    <n v="0"/>
    <n v="0"/>
    <x v="0"/>
  </r>
  <r>
    <x v="4"/>
    <x v="0"/>
    <n v="100"/>
    <x v="1"/>
    <x v="9"/>
    <n v="1"/>
    <n v="25.868456999999999"/>
    <n v="0.12551699999999999"/>
    <n v="0.294296"/>
    <n v="3.27E-2"/>
    <s v="2"/>
    <s v="scale_mpi_epyc_job_12148.out "/>
    <s v="scale_mpi_epyc_epyc002_2023-06-13_08-39-43.csv "/>
    <s v="e3 10000 100 100000 1 10"/>
    <n v="0"/>
    <n v="0"/>
    <n v="0"/>
    <n v="0"/>
    <x v="0"/>
  </r>
  <r>
    <x v="4"/>
    <x v="0"/>
    <n v="100"/>
    <x v="1"/>
    <x v="8"/>
    <n v="1"/>
    <n v="28.659265999999999"/>
    <n v="0.121618"/>
    <n v="0.26898"/>
    <n v="3.3621999999999999E-2"/>
    <s v="2"/>
    <s v="scale_mpi_epyc_job_12148.out "/>
    <s v="scale_mpi_epyc_epyc002_2023-06-13_08-39-43.csv "/>
    <s v="e3 10000 100 100000 1 9"/>
    <n v="0"/>
    <n v="0"/>
    <n v="0"/>
    <n v="0"/>
    <x v="0"/>
  </r>
  <r>
    <x v="4"/>
    <x v="0"/>
    <n v="100"/>
    <x v="1"/>
    <x v="7"/>
    <n v="1"/>
    <n v="32.407536"/>
    <n v="0.12960099999999999"/>
    <n v="0.293207"/>
    <n v="4.1887000000000001E-2"/>
    <s v="2"/>
    <s v="scale_mpi_epyc_job_12148.out "/>
    <s v="scale_mpi_epyc_epyc002_2023-06-13_08-39-43.csv "/>
    <s v="e3 10000 100 100000 1 8"/>
    <n v="0"/>
    <n v="0"/>
    <n v="0"/>
    <n v="0"/>
    <x v="0"/>
  </r>
  <r>
    <x v="4"/>
    <x v="0"/>
    <n v="100"/>
    <x v="1"/>
    <x v="6"/>
    <n v="1"/>
    <n v="36.789788999999999"/>
    <n v="0.20937500000000001"/>
    <n v="0.60221599999999997"/>
    <n v="0.100369"/>
    <s v="2"/>
    <s v="scale_mpi_epyc_job_12148.out "/>
    <s v="scale_mpi_epyc_epyc002_2023-06-13_08-39-43.csv "/>
    <s v="e3 10000 100 100000 1 7"/>
    <n v="0"/>
    <n v="0"/>
    <n v="0"/>
    <n v="0"/>
    <x v="0"/>
  </r>
  <r>
    <x v="4"/>
    <x v="0"/>
    <n v="100"/>
    <x v="1"/>
    <x v="5"/>
    <n v="1"/>
    <n v="42.719178999999997"/>
    <n v="0.20189399999999999"/>
    <n v="0.47706700000000002"/>
    <n v="9.5412999999999998E-2"/>
    <s v="2"/>
    <s v="scale_mpi_epyc_job_12148.out "/>
    <s v="scale_mpi_epyc_epyc002_2023-06-13_08-39-43.csv "/>
    <s v="e3 10000 100 100000 1 6"/>
    <n v="0"/>
    <n v="0"/>
    <n v="0"/>
    <n v="0"/>
    <x v="0"/>
  </r>
  <r>
    <x v="4"/>
    <x v="0"/>
    <n v="100"/>
    <x v="1"/>
    <x v="4"/>
    <n v="1"/>
    <n v="51.261318000000003"/>
    <n v="0.205035"/>
    <n v="0.39467000000000002"/>
    <n v="9.8667000000000005E-2"/>
    <s v="2"/>
    <s v="scale_mpi_epyc_job_12148.out "/>
    <s v="scale_mpi_epyc_epyc002_2023-06-13_08-39-43.csv "/>
    <s v="e3 10000 100 100000 1 5"/>
    <n v="0"/>
    <n v="0"/>
    <n v="0"/>
    <n v="0"/>
    <x v="0"/>
  </r>
  <r>
    <x v="4"/>
    <x v="0"/>
    <n v="100"/>
    <x v="1"/>
    <x v="3"/>
    <n v="1"/>
    <n v="63.822367999999997"/>
    <n v="0.208034"/>
    <n v="0.31184899999999999"/>
    <n v="0.10395"/>
    <s v="2"/>
    <s v="scale_mpi_epyc_job_12148.out "/>
    <s v="scale_mpi_epyc_epyc002_2023-06-13_08-39-43.csv "/>
    <s v="e3 10000 100 100000 1 4"/>
    <n v="0"/>
    <n v="0"/>
    <n v="0"/>
    <n v="0"/>
    <x v="0"/>
  </r>
  <r>
    <x v="4"/>
    <x v="0"/>
    <n v="100"/>
    <x v="1"/>
    <x v="2"/>
    <n v="1"/>
    <n v="84.843586999999999"/>
    <n v="0.21890399999999999"/>
    <n v="0.23028299999999999"/>
    <n v="0.11514199999999999"/>
    <s v="2"/>
    <s v="scale_mpi_epyc_job_12148.out "/>
    <s v="scale_mpi_epyc_epyc002_2023-06-13_08-39-43.csv "/>
    <s v="e3 10000 100 100000 1 3"/>
    <n v="0"/>
    <n v="0"/>
    <n v="0"/>
    <n v="0"/>
    <x v="0"/>
  </r>
  <r>
    <x v="4"/>
    <x v="0"/>
    <n v="100"/>
    <x v="1"/>
    <x v="1"/>
    <n v="1"/>
    <n v="127.81769300000001"/>
    <n v="0.23431299999999999"/>
    <n v="0.132026"/>
    <n v="0.132026"/>
    <s v="2"/>
    <s v="scale_mpi_epyc_job_12148.out "/>
    <s v="scale_mpi_epyc_epyc002_2023-06-13_08-39-43.csv "/>
    <s v="e3 10000 100 100000 1 2"/>
    <n v="0"/>
    <n v="0"/>
    <n v="0"/>
    <n v="0"/>
    <x v="0"/>
  </r>
  <r>
    <x v="4"/>
    <x v="0"/>
    <n v="100"/>
    <x v="1"/>
    <x v="0"/>
    <n v="1"/>
    <n v="257.17943100000002"/>
    <n v="0.192686"/>
    <n v="0"/>
    <n v="0"/>
    <s v="2"/>
    <s v="scale_mpi_epyc_job_12148.out "/>
    <s v="scale_mpi_epyc_epyc002_2023-06-13_08-39-43.csv "/>
    <s v="e3 10000 100 100000 1 1"/>
    <n v="0"/>
    <n v="0"/>
    <n v="0"/>
    <n v="0"/>
    <x v="0"/>
  </r>
  <r>
    <x v="4"/>
    <x v="0"/>
    <n v="100"/>
    <x v="1"/>
    <x v="63"/>
    <n v="1"/>
    <n v="5.6381670000000002"/>
    <n v="0.28217199999999998"/>
    <n v="10.143859000000001"/>
    <n v="0.16101399999999999"/>
    <s v="2"/>
    <s v="scale_mpi_epyc_job_12148.out "/>
    <s v="scale_mpi_epyc_epyc002_2023-06-13_08-39-43.csv "/>
    <s v="e3 10000 100 100000 1 64"/>
    <n v="0"/>
    <n v="0"/>
    <n v="0"/>
    <n v="0"/>
    <x v="0"/>
  </r>
  <r>
    <x v="4"/>
    <x v="0"/>
    <n v="100"/>
    <x v="1"/>
    <x v="62"/>
    <n v="1"/>
    <n v="5.570532"/>
    <n v="0.16827900000000001"/>
    <n v="3.761676"/>
    <n v="6.0671999999999997E-2"/>
    <s v="2"/>
    <s v="scale_mpi_epyc_job_12148.out "/>
    <s v="scale_mpi_epyc_epyc002_2023-06-13_08-39-43.csv "/>
    <s v="e3 10000 100 100000 1 63"/>
    <n v="0"/>
    <n v="0"/>
    <n v="0"/>
    <n v="0"/>
    <x v="0"/>
  </r>
  <r>
    <x v="4"/>
    <x v="0"/>
    <n v="100"/>
    <x v="1"/>
    <x v="61"/>
    <n v="1"/>
    <n v="5.8148489999999997"/>
    <n v="0.16955700000000001"/>
    <n v="3.9332660000000002"/>
    <n v="6.4479999999999996E-2"/>
    <s v="2"/>
    <s v="scale_mpi_epyc_job_12148.out "/>
    <s v="scale_mpi_epyc_epyc002_2023-06-13_08-39-43.csv "/>
    <s v="e3 10000 100 100000 1 62"/>
    <n v="0"/>
    <n v="0"/>
    <n v="0"/>
    <n v="0"/>
    <x v="0"/>
  </r>
  <r>
    <x v="4"/>
    <x v="0"/>
    <n v="100"/>
    <x v="1"/>
    <x v="60"/>
    <n v="1"/>
    <n v="5.6724589999999999"/>
    <n v="0.17107800000000001"/>
    <n v="3.7125590000000002"/>
    <n v="6.1876E-2"/>
    <s v="2"/>
    <s v="scale_mpi_epyc_job_12148.out "/>
    <s v="scale_mpi_epyc_epyc002_2023-06-13_08-39-43.csv "/>
    <s v="e3 10000 100 100000 1 61"/>
    <n v="0"/>
    <n v="0"/>
    <n v="0"/>
    <n v="0"/>
    <x v="0"/>
  </r>
  <r>
    <x v="4"/>
    <x v="0"/>
    <n v="100"/>
    <x v="1"/>
    <x v="59"/>
    <n v="1"/>
    <n v="5.6865930000000002"/>
    <n v="0.16087599999999999"/>
    <n v="3.375829"/>
    <n v="5.7216999999999997E-2"/>
    <s v="2"/>
    <s v="scale_mpi_epyc_job_12148.out "/>
    <s v="scale_mpi_epyc_epyc002_2023-06-13_08-39-43.csv "/>
    <s v="e3 10000 100 100000 1 60"/>
    <n v="0"/>
    <n v="0"/>
    <n v="0"/>
    <n v="0"/>
    <x v="0"/>
  </r>
  <r>
    <x v="4"/>
    <x v="0"/>
    <n v="100"/>
    <x v="1"/>
    <x v="58"/>
    <n v="1"/>
    <n v="5.7720710000000004"/>
    <n v="0.16261100000000001"/>
    <n v="3.4075039999999999"/>
    <n v="5.8749999999999997E-2"/>
    <s v="2"/>
    <s v="scale_mpi_epyc_job_12148.out "/>
    <s v="scale_mpi_epyc_epyc002_2023-06-13_08-39-43.csv "/>
    <s v="e3 10000 100 100000 1 59"/>
    <n v="0"/>
    <n v="0"/>
    <n v="0"/>
    <n v="0"/>
    <x v="0"/>
  </r>
  <r>
    <x v="4"/>
    <x v="0"/>
    <n v="100"/>
    <x v="1"/>
    <x v="57"/>
    <n v="1"/>
    <n v="5.8440240000000001"/>
    <n v="0.15901799999999999"/>
    <n v="3.9799289999999998"/>
    <n v="6.9822999999999996E-2"/>
    <s v="2"/>
    <s v="scale_mpi_epyc_job_12148.out "/>
    <s v="scale_mpi_epyc_epyc002_2023-06-13_08-39-43.csv "/>
    <s v="e3 10000 100 100000 1 58"/>
    <n v="0"/>
    <n v="0"/>
    <n v="0"/>
    <n v="0"/>
    <x v="0"/>
  </r>
  <r>
    <x v="4"/>
    <x v="0"/>
    <n v="100"/>
    <x v="1"/>
    <x v="56"/>
    <n v="1"/>
    <n v="6.5854869999999996"/>
    <n v="0.16054099999999999"/>
    <n v="2.6807270000000001"/>
    <n v="4.7870000000000003E-2"/>
    <s v="2"/>
    <s v="scale_mpi_epyc_job_12148.out "/>
    <s v="scale_mpi_epyc_epyc002_2023-06-13_08-39-43.csv "/>
    <s v="e3 10000 100 100000 1 57"/>
    <n v="0"/>
    <n v="0"/>
    <n v="0"/>
    <n v="0"/>
    <x v="0"/>
  </r>
  <r>
    <x v="4"/>
    <x v="0"/>
    <n v="100"/>
    <x v="1"/>
    <x v="55"/>
    <n v="1"/>
    <n v="6.3278169999999996"/>
    <n v="0.17983299999999999"/>
    <n v="3.0340029999999998"/>
    <n v="5.5163999999999998E-2"/>
    <s v="2"/>
    <s v="scale_mpi_epyc_job_12148.out "/>
    <s v="scale_mpi_epyc_epyc002_2023-06-13_08-39-43.csv "/>
    <s v="e3 10000 100 100000 1 56"/>
    <n v="0"/>
    <n v="0"/>
    <n v="0"/>
    <n v="0"/>
    <x v="0"/>
  </r>
  <r>
    <x v="4"/>
    <x v="0"/>
    <n v="100"/>
    <x v="1"/>
    <x v="54"/>
    <n v="1"/>
    <n v="6.3586980000000004"/>
    <n v="0.16581099999999999"/>
    <n v="3.0204960000000001"/>
    <n v="5.5934999999999999E-2"/>
    <s v="2"/>
    <s v="scale_mpi_epyc_job_12148.out "/>
    <s v="scale_mpi_epyc_epyc002_2023-06-13_08-39-43.csv "/>
    <s v="e3 10000 100 100000 1 55"/>
    <n v="0"/>
    <n v="0"/>
    <n v="0"/>
    <n v="0"/>
    <x v="0"/>
  </r>
  <r>
    <x v="4"/>
    <x v="0"/>
    <n v="100"/>
    <x v="1"/>
    <x v="53"/>
    <n v="1"/>
    <n v="6.4095639999999996"/>
    <n v="0.178228"/>
    <n v="2.6477249999999999"/>
    <n v="4.9957000000000001E-2"/>
    <s v="2"/>
    <s v="scale_mpi_epyc_job_12148.out "/>
    <s v="scale_mpi_epyc_epyc002_2023-06-13_08-39-43.csv "/>
    <s v="e3 10000 100 100000 1 54"/>
    <n v="0"/>
    <n v="0"/>
    <n v="0"/>
    <n v="0"/>
    <x v="0"/>
  </r>
  <r>
    <x v="4"/>
    <x v="0"/>
    <n v="100"/>
    <x v="1"/>
    <x v="52"/>
    <n v="1"/>
    <n v="6.4590360000000002"/>
    <n v="0.18418799999999999"/>
    <n v="2.7745639999999998"/>
    <n v="5.3357000000000002E-2"/>
    <s v="2"/>
    <s v="scale_mpi_epyc_job_12148.out "/>
    <s v="scale_mpi_epyc_epyc002_2023-06-13_08-39-43.csv "/>
    <s v="e3 10000 100 100000 1 53"/>
    <n v="0"/>
    <n v="0"/>
    <n v="0"/>
    <n v="0"/>
    <x v="0"/>
  </r>
  <r>
    <x v="4"/>
    <x v="0"/>
    <n v="100"/>
    <x v="1"/>
    <x v="51"/>
    <n v="1"/>
    <n v="6.5504879999999996"/>
    <n v="0.17710799999999999"/>
    <n v="2.7702849999999999"/>
    <n v="5.4318999999999999E-2"/>
    <s v="2"/>
    <s v="scale_mpi_epyc_job_12148.out "/>
    <s v="scale_mpi_epyc_epyc002_2023-06-13_08-39-43.csv "/>
    <s v="e3 10000 100 100000 1 52"/>
    <n v="0"/>
    <n v="0"/>
    <n v="0"/>
    <n v="0"/>
    <x v="0"/>
  </r>
  <r>
    <x v="4"/>
    <x v="0"/>
    <n v="100"/>
    <x v="1"/>
    <x v="50"/>
    <n v="1"/>
    <n v="6.5382379999999998"/>
    <n v="0.16641600000000001"/>
    <n v="2.5577800000000002"/>
    <n v="5.1156E-2"/>
    <s v="2"/>
    <s v="scale_mpi_epyc_job_12148.out "/>
    <s v="scale_mpi_epyc_epyc002_2023-06-13_08-39-43.csv "/>
    <s v="e3 10000 100 100000 1 51"/>
    <n v="0"/>
    <n v="0"/>
    <n v="0"/>
    <n v="0"/>
    <x v="0"/>
  </r>
  <r>
    <x v="4"/>
    <x v="0"/>
    <n v="100"/>
    <x v="1"/>
    <x v="49"/>
    <n v="1"/>
    <n v="6.8226339999999999"/>
    <n v="0.186695"/>
    <n v="2.962294"/>
    <n v="6.0455000000000002E-2"/>
    <s v="2"/>
    <s v="scale_mpi_epyc_job_12148.out "/>
    <s v="scale_mpi_epyc_epyc002_2023-06-13_08-39-43.csv "/>
    <s v="e3 10000 100 100000 1 50"/>
    <n v="0"/>
    <n v="0"/>
    <n v="0"/>
    <n v="0"/>
    <x v="0"/>
  </r>
  <r>
    <x v="4"/>
    <x v="0"/>
    <n v="100"/>
    <x v="1"/>
    <x v="48"/>
    <n v="1"/>
    <n v="6.7232890000000003"/>
    <n v="0.17602300000000001"/>
    <n v="2.5135649999999998"/>
    <n v="5.2366000000000003E-2"/>
    <s v="2"/>
    <s v="scale_mpi_epyc_job_12148.out "/>
    <s v="scale_mpi_epyc_epyc002_2023-06-13_08-39-43.csv "/>
    <s v="e3 10000 100 100000 1 49"/>
    <n v="0"/>
    <n v="0"/>
    <n v="0"/>
    <n v="0"/>
    <x v="0"/>
  </r>
  <r>
    <x v="4"/>
    <x v="0"/>
    <n v="100"/>
    <x v="1"/>
    <x v="47"/>
    <n v="1"/>
    <n v="7.0357690000000002"/>
    <n v="0.19081400000000001"/>
    <n v="2.617057"/>
    <n v="5.5682000000000002E-2"/>
    <s v="2"/>
    <s v="scale_mpi_epyc_job_12148.out "/>
    <s v="scale_mpi_epyc_epyc002_2023-06-13_08-39-43.csv "/>
    <s v="e3 10000 100 100000 1 48"/>
    <n v="0"/>
    <n v="0"/>
    <n v="0"/>
    <n v="0"/>
    <x v="0"/>
  </r>
  <r>
    <x v="4"/>
    <x v="0"/>
    <n v="100"/>
    <x v="1"/>
    <x v="46"/>
    <n v="1"/>
    <n v="7.0134489999999996"/>
    <n v="0.16256399999999999"/>
    <n v="2.612206"/>
    <n v="5.6786999999999997E-2"/>
    <s v="2"/>
    <s v="scale_mpi_epyc_job_12148.out "/>
    <s v="scale_mpi_epyc_epyc002_2023-06-13_08-39-43.csv "/>
    <s v="e3 10000 100 100000 1 47"/>
    <n v="0"/>
    <n v="0"/>
    <n v="0"/>
    <n v="0"/>
    <x v="0"/>
  </r>
  <r>
    <x v="4"/>
    <x v="0"/>
    <n v="100"/>
    <x v="1"/>
    <x v="45"/>
    <n v="1"/>
    <n v="7.1680460000000004"/>
    <n v="0.174233"/>
    <n v="2.8022079999999998"/>
    <n v="6.2271E-2"/>
    <s v="2"/>
    <s v="scale_mpi_epyc_job_12148.out "/>
    <s v="scale_mpi_epyc_epyc002_2023-06-13_08-39-43.csv "/>
    <s v="e3 10000 100 100000 1 46"/>
    <n v="0"/>
    <n v="0"/>
    <n v="0"/>
    <n v="0"/>
    <x v="0"/>
  </r>
  <r>
    <x v="4"/>
    <x v="0"/>
    <n v="100"/>
    <x v="1"/>
    <x v="44"/>
    <n v="1"/>
    <n v="7.1329359999999999"/>
    <n v="0.15448600000000001"/>
    <n v="2.0433309999999998"/>
    <n v="4.6439000000000001E-2"/>
    <s v="2"/>
    <s v="scale_mpi_epyc_job_12148.out "/>
    <s v="scale_mpi_epyc_epyc002_2023-06-13_08-39-43.csv "/>
    <s v="e3 10000 100 100000 1 45"/>
    <n v="0"/>
    <n v="0"/>
    <n v="0"/>
    <n v="0"/>
    <x v="0"/>
  </r>
  <r>
    <x v="4"/>
    <x v="0"/>
    <n v="100"/>
    <x v="1"/>
    <x v="43"/>
    <n v="1"/>
    <n v="7.2656400000000003"/>
    <n v="0.16550500000000001"/>
    <n v="2.1459709999999999"/>
    <n v="4.9905999999999999E-2"/>
    <s v="2"/>
    <s v="scale_mpi_epyc_job_12148.out "/>
    <s v="scale_mpi_epyc_epyc002_2023-06-13_08-39-43.csv "/>
    <s v="e3 10000 100 100000 1 44"/>
    <n v="0"/>
    <n v="0"/>
    <n v="0"/>
    <n v="0"/>
    <x v="0"/>
  </r>
  <r>
    <x v="4"/>
    <x v="0"/>
    <n v="100"/>
    <x v="1"/>
    <x v="42"/>
    <n v="1"/>
    <n v="7.1825369999999999"/>
    <n v="0.16119900000000001"/>
    <n v="2.2501280000000001"/>
    <n v="5.3573999999999997E-2"/>
    <s v="2"/>
    <s v="scale_mpi_epyc_job_12148.out "/>
    <s v="scale_mpi_epyc_epyc002_2023-06-13_08-39-43.csv "/>
    <s v="e3 10000 100 100000 1 43"/>
    <n v="0"/>
    <n v="0"/>
    <n v="0"/>
    <n v="0"/>
    <x v="0"/>
  </r>
  <r>
    <x v="4"/>
    <x v="0"/>
    <n v="100"/>
    <x v="1"/>
    <x v="41"/>
    <n v="1"/>
    <n v="7.3655330000000001"/>
    <n v="0.16175999999999999"/>
    <n v="2.0110049999999999"/>
    <n v="4.9049000000000002E-2"/>
    <s v="2"/>
    <s v="scale_mpi_epyc_job_12148.out "/>
    <s v="scale_mpi_epyc_epyc002_2023-06-13_08-39-43.csv "/>
    <s v="e3 10000 100 100000 1 42"/>
    <n v="0"/>
    <n v="0"/>
    <n v="0"/>
    <n v="0"/>
    <x v="0"/>
  </r>
  <r>
    <x v="4"/>
    <x v="0"/>
    <n v="100"/>
    <x v="1"/>
    <x v="40"/>
    <n v="1"/>
    <n v="7.4155470000000001"/>
    <n v="0.15479200000000001"/>
    <n v="1.765547"/>
    <n v="4.4138999999999998E-2"/>
    <s v="2"/>
    <s v="scale_mpi_epyc_job_12148.out "/>
    <s v="scale_mpi_epyc_epyc002_2023-06-13_08-39-43.csv "/>
    <s v="e3 10000 100 100000 1 41"/>
    <n v="0"/>
    <n v="0"/>
    <n v="0"/>
    <n v="0"/>
    <x v="0"/>
  </r>
  <r>
    <x v="4"/>
    <x v="0"/>
    <n v="100"/>
    <x v="1"/>
    <x v="39"/>
    <n v="1"/>
    <n v="7.6541819999999996"/>
    <n v="0.154006"/>
    <n v="1.632325"/>
    <n v="4.1854000000000002E-2"/>
    <s v="2"/>
    <s v="scale_mpi_epyc_job_12148.out "/>
    <s v="scale_mpi_epyc_epyc002_2023-06-13_08-39-43.csv "/>
    <s v="e3 10000 100 100000 1 40"/>
    <n v="0"/>
    <n v="0"/>
    <n v="0"/>
    <n v="0"/>
    <x v="0"/>
  </r>
  <r>
    <x v="4"/>
    <x v="0"/>
    <n v="100"/>
    <x v="1"/>
    <x v="38"/>
    <n v="1"/>
    <n v="7.7861979999999997"/>
    <n v="0.14492099999999999"/>
    <n v="2.1060449999999999"/>
    <n v="5.5421999999999999E-2"/>
    <s v="2"/>
    <s v="scale_mpi_epyc_job_12148.out "/>
    <s v="scale_mpi_epyc_epyc002_2023-06-13_08-39-43.csv "/>
    <s v="e3 10000 100 100000 1 39"/>
    <n v="0"/>
    <n v="0"/>
    <n v="0"/>
    <n v="0"/>
    <x v="0"/>
  </r>
  <r>
    <x v="4"/>
    <x v="0"/>
    <n v="100"/>
    <x v="1"/>
    <x v="37"/>
    <n v="1"/>
    <n v="7.9289649999999998"/>
    <n v="0.161797"/>
    <n v="2.2870490000000001"/>
    <n v="6.1811999999999999E-2"/>
    <s v="2"/>
    <s v="scale_mpi_epyc_job_12148.out "/>
    <s v="scale_mpi_epyc_epyc002_2023-06-13_08-39-43.csv "/>
    <s v="e3 10000 100 100000 1 38"/>
    <n v="0"/>
    <n v="0"/>
    <n v="0"/>
    <n v="0"/>
    <x v="0"/>
  </r>
  <r>
    <x v="4"/>
    <x v="0"/>
    <n v="100"/>
    <x v="1"/>
    <x v="36"/>
    <n v="1"/>
    <n v="8.0782019999999992"/>
    <n v="0.16553699999999999"/>
    <n v="2.1807820000000002"/>
    <n v="6.0576999999999999E-2"/>
    <s v="2"/>
    <s v="scale_mpi_epyc_job_12148.out "/>
    <s v="scale_mpi_epyc_epyc002_2023-06-13_08-39-43.csv "/>
    <s v="e3 10000 100 100000 1 37"/>
    <n v="0"/>
    <n v="0"/>
    <n v="0"/>
    <n v="0"/>
    <x v="0"/>
  </r>
  <r>
    <x v="4"/>
    <x v="0"/>
    <n v="100"/>
    <x v="1"/>
    <x v="35"/>
    <n v="1"/>
    <n v="8.2236779999999996"/>
    <n v="0.164851"/>
    <n v="1.6166609999999999"/>
    <n v="4.6190000000000002E-2"/>
    <s v="2"/>
    <s v="scale_mpi_epyc_job_12148.out "/>
    <s v="scale_mpi_epyc_epyc002_2023-06-13_08-39-43.csv "/>
    <s v="e3 10000 100 100000 1 36"/>
    <n v="0"/>
    <n v="0"/>
    <n v="0"/>
    <n v="0"/>
    <x v="0"/>
  </r>
  <r>
    <x v="4"/>
    <x v="0"/>
    <n v="100"/>
    <x v="1"/>
    <x v="34"/>
    <n v="1"/>
    <n v="8.4857709999999997"/>
    <n v="0.15499199999999999"/>
    <n v="1.646835"/>
    <n v="4.8436E-2"/>
    <s v="2"/>
    <s v="scale_mpi_epyc_job_12148.out "/>
    <s v="scale_mpi_epyc_epyc002_2023-06-13_08-39-43.csv "/>
    <s v="e3 10000 100 100000 1 35"/>
    <n v="0"/>
    <n v="0"/>
    <n v="0"/>
    <n v="0"/>
    <x v="0"/>
  </r>
  <r>
    <x v="4"/>
    <x v="0"/>
    <n v="100"/>
    <x v="1"/>
    <x v="33"/>
    <n v="1"/>
    <n v="8.5933440000000001"/>
    <n v="0.16436700000000001"/>
    <n v="1.9602999999999999"/>
    <n v="5.9402999999999997E-2"/>
    <s v="2"/>
    <s v="scale_mpi_epyc_job_12148.out "/>
    <s v="scale_mpi_epyc_epyc002_2023-06-13_08-39-43.csv "/>
    <s v="e3 10000 100 100000 1 34"/>
    <n v="0"/>
    <n v="0"/>
    <n v="0"/>
    <n v="0"/>
    <x v="0"/>
  </r>
  <r>
    <x v="4"/>
    <x v="0"/>
    <n v="100"/>
    <x v="1"/>
    <x v="32"/>
    <n v="1"/>
    <n v="8.8264390000000006"/>
    <n v="0.16619200000000001"/>
    <n v="1.876611"/>
    <n v="5.8644000000000002E-2"/>
    <s v="2"/>
    <s v="scale_mpi_epyc_job_12148.out "/>
    <s v="scale_mpi_epyc_epyc002_2023-06-13_08-39-43.csv "/>
    <s v="e3 10000 100 100000 1 33"/>
    <n v="0"/>
    <n v="0"/>
    <n v="0"/>
    <n v="0"/>
    <x v="0"/>
  </r>
  <r>
    <x v="4"/>
    <x v="0"/>
    <n v="100"/>
    <x v="1"/>
    <x v="31"/>
    <n v="1"/>
    <n v="9.2671100000000006"/>
    <n v="0.161245"/>
    <n v="1.7459469999999999"/>
    <n v="5.6321000000000003E-2"/>
    <s v="2"/>
    <s v="scale_mpi_epyc_job_12148.out "/>
    <s v="scale_mpi_epyc_epyc002_2023-06-13_08-39-43.csv "/>
    <s v="e3 10000 100 100000 1 32"/>
    <n v="0"/>
    <n v="0"/>
    <n v="0"/>
    <n v="0"/>
    <x v="0"/>
  </r>
  <r>
    <x v="4"/>
    <x v="0"/>
    <n v="100"/>
    <x v="1"/>
    <x v="30"/>
    <n v="1"/>
    <n v="9.2955970000000008"/>
    <n v="0.17929400000000001"/>
    <n v="1.294481"/>
    <n v="4.3149E-2"/>
    <s v="2"/>
    <s v="scale_mpi_epyc_job_12148.out "/>
    <s v="scale_mpi_epyc_epyc002_2023-06-13_08-39-43.csv "/>
    <s v="e3 10000 100 100000 1 31"/>
    <n v="0"/>
    <n v="0"/>
    <n v="0"/>
    <n v="0"/>
    <x v="0"/>
  </r>
  <r>
    <x v="4"/>
    <x v="0"/>
    <n v="100"/>
    <x v="1"/>
    <x v="29"/>
    <n v="1"/>
    <n v="9.5265190000000004"/>
    <n v="0.152999"/>
    <n v="1.489115"/>
    <n v="5.1348999999999999E-2"/>
    <s v="2"/>
    <s v="scale_mpi_epyc_job_12148.out "/>
    <s v="scale_mpi_epyc_epyc002_2023-06-13_08-39-43.csv "/>
    <s v="e3 10000 100 100000 1 30"/>
    <n v="0"/>
    <n v="0"/>
    <n v="0"/>
    <n v="0"/>
    <x v="0"/>
  </r>
  <r>
    <x v="4"/>
    <x v="0"/>
    <n v="100"/>
    <x v="1"/>
    <x v="28"/>
    <n v="1"/>
    <n v="9.8600370000000002"/>
    <n v="0.15285000000000001"/>
    <n v="1.5878859999999999"/>
    <n v="5.6710000000000003E-2"/>
    <s v="2"/>
    <s v="scale_mpi_epyc_job_12148.out "/>
    <s v="scale_mpi_epyc_epyc002_2023-06-13_08-39-43.csv "/>
    <s v="e3 10000 100 100000 1 29"/>
    <n v="0"/>
    <n v="0"/>
    <n v="0"/>
    <n v="0"/>
    <x v="0"/>
  </r>
  <r>
    <x v="4"/>
    <x v="0"/>
    <n v="100"/>
    <x v="1"/>
    <x v="27"/>
    <n v="1"/>
    <n v="10.115766000000001"/>
    <n v="0.140074"/>
    <n v="1.257058"/>
    <n v="4.6558000000000002E-2"/>
    <s v="2"/>
    <s v="scale_mpi_epyc_job_12148.out "/>
    <s v="scale_mpi_epyc_epyc002_2023-06-13_08-39-43.csv "/>
    <s v="e3 10000 100 100000 1 28"/>
    <n v="0"/>
    <n v="0"/>
    <n v="0"/>
    <n v="0"/>
    <x v="0"/>
  </r>
  <r>
    <x v="4"/>
    <x v="0"/>
    <n v="100"/>
    <x v="1"/>
    <x v="26"/>
    <n v="1"/>
    <n v="10.482882"/>
    <n v="0.13614299999999999"/>
    <n v="1.2035260000000001"/>
    <n v="4.6288999999999997E-2"/>
    <s v="2"/>
    <s v="scale_mpi_epyc_job_12148.out "/>
    <s v="scale_mpi_epyc_epyc002_2023-06-13_08-39-43.csv "/>
    <s v="e3 10000 100 100000 1 27"/>
    <n v="0"/>
    <n v="0"/>
    <n v="0"/>
    <n v="0"/>
    <x v="0"/>
  </r>
  <r>
    <x v="4"/>
    <x v="0"/>
    <n v="100"/>
    <x v="1"/>
    <x v="25"/>
    <n v="1"/>
    <n v="10.736286"/>
    <n v="0.134767"/>
    <n v="1.0672159999999999"/>
    <n v="4.2688999999999998E-2"/>
    <s v="2"/>
    <s v="scale_mpi_epyc_job_12148.out "/>
    <s v="scale_mpi_epyc_epyc002_2023-06-13_08-39-43.csv "/>
    <s v="e3 10000 100 100000 1 26"/>
    <n v="0"/>
    <n v="0"/>
    <n v="0"/>
    <n v="0"/>
    <x v="0"/>
  </r>
  <r>
    <x v="4"/>
    <x v="0"/>
    <n v="100"/>
    <x v="1"/>
    <x v="24"/>
    <n v="1"/>
    <n v="11.126992"/>
    <n v="0.149558"/>
    <n v="1.29112"/>
    <n v="5.3796999999999998E-2"/>
    <s v="2"/>
    <s v="scale_mpi_epyc_job_12148.out "/>
    <s v="scale_mpi_epyc_epyc002_2023-06-13_08-39-43.csv "/>
    <s v="e3 10000 100 100000 1 25"/>
    <n v="0"/>
    <n v="0"/>
    <n v="0"/>
    <n v="0"/>
    <x v="0"/>
  </r>
  <r>
    <x v="4"/>
    <x v="0"/>
    <n v="100"/>
    <x v="1"/>
    <x v="23"/>
    <n v="1"/>
    <n v="11.511673999999999"/>
    <n v="0.12309100000000001"/>
    <n v="0.76733099999999999"/>
    <n v="3.3362000000000003E-2"/>
    <s v="2"/>
    <s v="scale_mpi_epyc_job_12148.out "/>
    <s v="scale_mpi_epyc_epyc002_2023-06-13_08-39-43.csv "/>
    <s v="e3 10000 100 100000 1 24"/>
    <n v="0"/>
    <n v="0"/>
    <n v="0"/>
    <n v="0"/>
    <x v="0"/>
  </r>
  <r>
    <x v="4"/>
    <x v="0"/>
    <n v="100"/>
    <x v="1"/>
    <x v="22"/>
    <n v="1"/>
    <n v="11.904142999999999"/>
    <n v="0.13161300000000001"/>
    <n v="0.78017000000000003"/>
    <n v="3.5462E-2"/>
    <s v="2"/>
    <s v="scale_mpi_epyc_job_12148.out "/>
    <s v="scale_mpi_epyc_epyc002_2023-06-13_08-39-43.csv "/>
    <s v="e3 10000 100 100000 1 23"/>
    <n v="0"/>
    <n v="0"/>
    <n v="0"/>
    <n v="0"/>
    <x v="0"/>
  </r>
  <r>
    <x v="4"/>
    <x v="0"/>
    <n v="100"/>
    <x v="1"/>
    <x v="21"/>
    <n v="1"/>
    <n v="12.380841"/>
    <n v="0.12818099999999999"/>
    <n v="0.749421"/>
    <n v="3.5687000000000003E-2"/>
    <s v="2"/>
    <s v="scale_mpi_epyc_job_12148.out "/>
    <s v="scale_mpi_epyc_epyc002_2023-06-13_08-39-43.csv "/>
    <s v="e3 10000 100 100000 1 22"/>
    <n v="0"/>
    <n v="0"/>
    <n v="0"/>
    <n v="0"/>
    <x v="0"/>
  </r>
  <r>
    <x v="4"/>
    <x v="0"/>
    <n v="100"/>
    <x v="1"/>
    <x v="20"/>
    <n v="1"/>
    <n v="12.939652000000001"/>
    <n v="0.15684100000000001"/>
    <n v="1.1589100000000001"/>
    <n v="5.7945000000000003E-2"/>
    <s v="2"/>
    <s v="scale_mpi_epyc_job_12148.out "/>
    <s v="scale_mpi_epyc_epyc002_2023-06-13_08-39-43.csv "/>
    <s v="e3 10000 100 100000 1 21"/>
    <n v="0"/>
    <n v="0"/>
    <n v="0"/>
    <n v="0"/>
    <x v="0"/>
  </r>
  <r>
    <x v="4"/>
    <x v="0"/>
    <n v="100"/>
    <x v="1"/>
    <x v="19"/>
    <n v="1"/>
    <n v="13.529731"/>
    <n v="0.14344599999999999"/>
    <n v="0.88787499999999997"/>
    <n v="4.6730000000000001E-2"/>
    <s v="2"/>
    <s v="scale_mpi_epyc_job_12148.out "/>
    <s v="scale_mpi_epyc_epyc002_2023-06-13_08-39-43.csv "/>
    <s v="e3 10000 100 100000 1 20"/>
    <n v="0"/>
    <n v="0"/>
    <n v="0"/>
    <n v="0"/>
    <x v="0"/>
  </r>
  <r>
    <x v="4"/>
    <x v="0"/>
    <n v="100"/>
    <x v="1"/>
    <x v="18"/>
    <n v="1"/>
    <n v="14.177103000000001"/>
    <n v="0.14394499999999999"/>
    <n v="0.85991600000000001"/>
    <n v="4.7773000000000003E-2"/>
    <s v="2"/>
    <s v="scale_mpi_epyc_job_12148.out "/>
    <s v="scale_mpi_epyc_epyc002_2023-06-13_08-39-43.csv "/>
    <s v="e3 10000 100 100000 1 19"/>
    <n v="0"/>
    <n v="0"/>
    <n v="0"/>
    <n v="0"/>
    <x v="0"/>
  </r>
  <r>
    <x v="4"/>
    <x v="0"/>
    <n v="100"/>
    <x v="1"/>
    <x v="17"/>
    <n v="1"/>
    <n v="14.878774"/>
    <n v="0.126357"/>
    <n v="0.62521400000000005"/>
    <n v="3.6776999999999997E-2"/>
    <s v="2"/>
    <s v="scale_mpi_epyc_job_12148.out "/>
    <s v="scale_mpi_epyc_epyc002_2023-06-13_08-39-43.csv "/>
    <s v="e3 10000 100 100000 1 18"/>
    <n v="0"/>
    <n v="0"/>
    <n v="0"/>
    <n v="0"/>
    <x v="0"/>
  </r>
  <r>
    <x v="4"/>
    <x v="0"/>
    <n v="100"/>
    <x v="1"/>
    <x v="16"/>
    <n v="1"/>
    <n v="15.669382000000001"/>
    <n v="0.140491"/>
    <n v="0.64757699999999996"/>
    <n v="4.0474000000000003E-2"/>
    <s v="2"/>
    <s v="scale_mpi_epyc_job_12148.out "/>
    <s v="scale_mpi_epyc_epyc002_2023-06-13_08-39-43.csv "/>
    <s v="e3 10000 100 100000 1 17"/>
    <n v="0"/>
    <n v="0"/>
    <n v="0"/>
    <n v="0"/>
    <x v="0"/>
  </r>
  <r>
    <x v="4"/>
    <x v="0"/>
    <n v="100"/>
    <x v="1"/>
    <x v="15"/>
    <n v="1"/>
    <n v="16.551618000000001"/>
    <n v="0.141849"/>
    <n v="0.74762300000000004"/>
    <n v="4.9841999999999997E-2"/>
    <s v="2"/>
    <s v="scale_mpi_epyc_job_12148.out "/>
    <s v="scale_mpi_epyc_epyc002_2023-06-13_08-39-43.csv "/>
    <s v="e3 10000 100 100000 1 16"/>
    <n v="0"/>
    <n v="0"/>
    <n v="0"/>
    <n v="0"/>
    <x v="0"/>
  </r>
  <r>
    <x v="4"/>
    <x v="0"/>
    <n v="100"/>
    <x v="1"/>
    <x v="14"/>
    <n v="1"/>
    <n v="17.640733999999998"/>
    <n v="0.15074100000000001"/>
    <n v="0.74226800000000004"/>
    <n v="5.3018999999999997E-2"/>
    <s v="2"/>
    <s v="scale_mpi_epyc_job_12148.out "/>
    <s v="scale_mpi_epyc_epyc002_2023-06-13_08-39-43.csv "/>
    <s v="e3 10000 100 100000 1 15"/>
    <n v="0"/>
    <n v="0"/>
    <n v="0"/>
    <n v="0"/>
    <x v="0"/>
  </r>
  <r>
    <x v="4"/>
    <x v="0"/>
    <n v="100"/>
    <x v="1"/>
    <x v="13"/>
    <n v="1"/>
    <n v="18.765416999999999"/>
    <n v="0.14108599999999999"/>
    <n v="0.61334200000000005"/>
    <n v="4.718E-2"/>
    <s v="2"/>
    <s v="scale_mpi_epyc_job_12148.out "/>
    <s v="scale_mpi_epyc_epyc002_2023-06-13_08-39-43.csv "/>
    <s v="e3 10000 100 100000 1 14"/>
    <n v="0"/>
    <n v="0"/>
    <n v="0"/>
    <n v="0"/>
    <x v="0"/>
  </r>
  <r>
    <x v="4"/>
    <x v="0"/>
    <n v="100"/>
    <x v="1"/>
    <x v="12"/>
    <n v="1"/>
    <n v="20.106334"/>
    <n v="0.121114"/>
    <n v="0.37983"/>
    <n v="3.1652E-2"/>
    <s v="2"/>
    <s v="scale_mpi_epyc_job_12148.out "/>
    <s v="scale_mpi_epyc_epyc002_2023-06-13_08-39-43.csv "/>
    <s v="e3 10000 100 100000 1 13"/>
    <n v="0"/>
    <n v="0"/>
    <n v="0"/>
    <n v="0"/>
    <x v="0"/>
  </r>
  <r>
    <x v="4"/>
    <x v="0"/>
    <n v="100"/>
    <x v="1"/>
    <x v="11"/>
    <n v="1"/>
    <n v="21.704018000000001"/>
    <n v="0.121444"/>
    <n v="0.36834499999999998"/>
    <n v="3.3486000000000002E-2"/>
    <s v="2"/>
    <s v="scale_mpi_epyc_job_12148.out "/>
    <s v="scale_mpi_epyc_epyc002_2023-06-13_08-39-43.csv "/>
    <s v="e3 10000 100 100000 1 12"/>
    <n v="0"/>
    <n v="0"/>
    <n v="0"/>
    <n v="0"/>
    <x v="0"/>
  </r>
  <r>
    <x v="4"/>
    <x v="0"/>
    <n v="100"/>
    <x v="1"/>
    <x v="10"/>
    <n v="1"/>
    <n v="23.596064999999999"/>
    <n v="0.13335900000000001"/>
    <n v="0.443907"/>
    <n v="4.4391E-2"/>
    <s v="2"/>
    <s v="scale_mpi_epyc_job_12148.out "/>
    <s v="scale_mpi_epyc_epyc002_2023-06-13_08-39-43.csv "/>
    <s v="e3 10000 100 100000 1 11"/>
    <n v="0"/>
    <n v="0"/>
    <n v="0"/>
    <n v="0"/>
    <x v="0"/>
  </r>
  <r>
    <x v="4"/>
    <x v="0"/>
    <n v="100"/>
    <x v="1"/>
    <x v="9"/>
    <n v="1"/>
    <n v="25.8886"/>
    <n v="0.14342199999999999"/>
    <n v="0.43017300000000003"/>
    <n v="4.7796999999999999E-2"/>
    <s v="2"/>
    <s v="scale_mpi_epyc_job_12148.out "/>
    <s v="scale_mpi_epyc_epyc002_2023-06-13_08-39-43.csv "/>
    <s v="e3 10000 100 100000 1 10"/>
    <n v="0"/>
    <n v="0"/>
    <n v="0"/>
    <n v="0"/>
    <x v="0"/>
  </r>
  <r>
    <x v="4"/>
    <x v="0"/>
    <n v="100"/>
    <x v="1"/>
    <x v="8"/>
    <n v="1"/>
    <n v="28.663485000000001"/>
    <n v="0.130773"/>
    <n v="0.29747299999999999"/>
    <n v="3.7184000000000002E-2"/>
    <s v="2"/>
    <s v="scale_mpi_epyc_job_12148.out "/>
    <s v="scale_mpi_epyc_epyc002_2023-06-13_08-39-43.csv "/>
    <s v="e3 10000 100 100000 1 9"/>
    <n v="0"/>
    <n v="0"/>
    <n v="0"/>
    <n v="0"/>
    <x v="0"/>
  </r>
  <r>
    <x v="4"/>
    <x v="0"/>
    <n v="100"/>
    <x v="1"/>
    <x v="7"/>
    <n v="1"/>
    <n v="32.284978000000002"/>
    <n v="0.127114"/>
    <n v="0.26323800000000003"/>
    <n v="3.7605E-2"/>
    <s v="2"/>
    <s v="scale_mpi_epyc_job_12148.out "/>
    <s v="scale_mpi_epyc_epyc002_2023-06-13_08-39-43.csv "/>
    <s v="e3 10000 100 100000 1 8"/>
    <n v="0"/>
    <n v="0"/>
    <n v="0"/>
    <n v="0"/>
    <x v="0"/>
  </r>
  <r>
    <x v="4"/>
    <x v="0"/>
    <n v="100"/>
    <x v="1"/>
    <x v="6"/>
    <n v="1"/>
    <n v="36.845860999999999"/>
    <n v="0.236378"/>
    <n v="0.71558500000000003"/>
    <n v="0.119264"/>
    <s v="2"/>
    <s v="scale_mpi_epyc_job_12148.out "/>
    <s v="scale_mpi_epyc_epyc002_2023-06-13_08-39-43.csv "/>
    <s v="e3 10000 100 100000 1 7"/>
    <n v="0"/>
    <n v="0"/>
    <n v="0"/>
    <n v="0"/>
    <x v="0"/>
  </r>
  <r>
    <x v="4"/>
    <x v="0"/>
    <n v="100"/>
    <x v="1"/>
    <x v="5"/>
    <n v="1"/>
    <n v="42.744506000000001"/>
    <n v="0.23553199999999999"/>
    <n v="0.58953999999999995"/>
    <n v="0.117908"/>
    <s v="2"/>
    <s v="scale_mpi_epyc_job_12148.out "/>
    <s v="scale_mpi_epyc_epyc002_2023-06-13_08-39-43.csv "/>
    <s v="e3 10000 100 100000 1 6"/>
    <n v="0"/>
    <n v="0"/>
    <n v="0"/>
    <n v="0"/>
    <x v="0"/>
  </r>
  <r>
    <x v="4"/>
    <x v="0"/>
    <n v="100"/>
    <x v="1"/>
    <x v="4"/>
    <n v="1"/>
    <n v="51.282617000000002"/>
    <n v="0.21625900000000001"/>
    <n v="0.43903999999999999"/>
    <n v="0.10976"/>
    <s v="2"/>
    <s v="scale_mpi_epyc_job_12148.out "/>
    <s v="scale_mpi_epyc_epyc002_2023-06-13_08-39-43.csv "/>
    <s v="e3 10000 100 100000 1 5"/>
    <n v="0"/>
    <n v="0"/>
    <n v="0"/>
    <n v="0"/>
    <x v="0"/>
  </r>
  <r>
    <x v="4"/>
    <x v="0"/>
    <n v="100"/>
    <x v="1"/>
    <x v="3"/>
    <n v="1"/>
    <n v="63.768158"/>
    <n v="0.21482699999999999"/>
    <n v="0.331426"/>
    <n v="0.110475"/>
    <s v="2"/>
    <s v="scale_mpi_epyc_job_12148.out "/>
    <s v="scale_mpi_epyc_epyc002_2023-06-13_08-39-43.csv "/>
    <s v="e3 10000 100 100000 1 4"/>
    <n v="0"/>
    <n v="0"/>
    <n v="0"/>
    <n v="0"/>
    <x v="0"/>
  </r>
  <r>
    <x v="4"/>
    <x v="0"/>
    <n v="100"/>
    <x v="1"/>
    <x v="2"/>
    <n v="1"/>
    <n v="84.837253000000004"/>
    <n v="0.213447"/>
    <n v="0.200381"/>
    <n v="0.10019"/>
    <s v="2"/>
    <s v="scale_mpi_epyc_job_12148.out "/>
    <s v="scale_mpi_epyc_epyc002_2023-06-13_08-39-43.csv "/>
    <s v="e3 10000 100 100000 1 3"/>
    <n v="0"/>
    <n v="0"/>
    <n v="0"/>
    <n v="0"/>
    <x v="0"/>
  </r>
  <r>
    <x v="4"/>
    <x v="0"/>
    <n v="100"/>
    <x v="1"/>
    <x v="1"/>
    <n v="1"/>
    <n v="127.899721"/>
    <n v="0.29418100000000003"/>
    <n v="0.17319599999999999"/>
    <n v="0.17319599999999999"/>
    <s v="2"/>
    <s v="scale_mpi_epyc_job_12148.out "/>
    <s v="scale_mpi_epyc_epyc002_2023-06-13_08-39-43.csv "/>
    <s v="e3 10000 100 100000 1 2"/>
    <n v="0"/>
    <n v="0"/>
    <n v="0"/>
    <n v="0"/>
    <x v="0"/>
  </r>
  <r>
    <x v="4"/>
    <x v="0"/>
    <n v="100"/>
    <x v="1"/>
    <x v="0"/>
    <n v="1"/>
    <n v="257.02605599999998"/>
    <n v="0.180481"/>
    <n v="0"/>
    <n v="0"/>
    <s v="2"/>
    <s v="scale_mpi_epyc_job_12148.out "/>
    <s v="scale_mpi_epyc_epyc002_2023-06-13_08-39-43.csv "/>
    <s v="e3 10000 100 100000 1 1"/>
    <n v="0"/>
    <n v="0"/>
    <n v="0"/>
    <n v="0"/>
    <x v="0"/>
  </r>
  <r>
    <x v="1"/>
    <x v="0"/>
    <n v="100"/>
    <x v="1"/>
    <x v="63"/>
    <n v="1"/>
    <n v="4.3985440000000002"/>
    <n v="0.26602300000000001"/>
    <n v="8.8913759999999993"/>
    <n v="0.14113300000000001"/>
    <s v="6"/>
    <s v="scale_mpi_epyc_job_12180.out "/>
    <s v="scale_mpi_epyc_epyc006_2023-06-13_10-24-13.csv "/>
    <s v="e1 10000 100 100000 1 64"/>
    <n v="4.4790267999999998"/>
    <n v="7.2067393042639372E-2"/>
    <n v="4.3348920139147209"/>
    <n v="4.6231615860852786"/>
    <x v="2"/>
  </r>
  <r>
    <x v="1"/>
    <x v="0"/>
    <n v="100"/>
    <x v="1"/>
    <x v="62"/>
    <n v="1"/>
    <n v="4.3807679999999998"/>
    <n v="0.17565500000000001"/>
    <n v="4.2248960000000002"/>
    <n v="6.8142999999999995E-2"/>
    <s v="6"/>
    <s v="scale_mpi_epyc_job_12180.out "/>
    <s v="scale_mpi_epyc_epyc006_2023-06-13_10-24-13.csv "/>
    <s v="e1 10000 100 100000 1 63"/>
    <n v="4.4648897999999999"/>
    <n v="0.15355349157851772"/>
    <n v="4.157782816842964"/>
    <n v="4.7719967831570358"/>
    <x v="2"/>
  </r>
  <r>
    <x v="1"/>
    <x v="0"/>
    <n v="100"/>
    <x v="1"/>
    <x v="61"/>
    <n v="1"/>
    <n v="4.456099"/>
    <n v="0.163469"/>
    <n v="3.623081"/>
    <n v="5.9395000000000003E-2"/>
    <s v="6"/>
    <s v="scale_mpi_epyc_job_12180.out "/>
    <s v="scale_mpi_epyc_epyc006_2023-06-13_10-24-13.csv "/>
    <s v="e1 10000 100 100000 1 62"/>
    <n v="4.4711412999999993"/>
    <n v="0.11030103690000974"/>
    <n v="4.2505392261999795"/>
    <n v="4.6917433738000192"/>
    <x v="2"/>
  </r>
  <r>
    <x v="1"/>
    <x v="0"/>
    <n v="100"/>
    <x v="1"/>
    <x v="60"/>
    <n v="1"/>
    <n v="4.3941540000000003"/>
    <n v="0.17497199999999999"/>
    <n v="4.3196490000000001"/>
    <n v="7.1994000000000002E-2"/>
    <s v="6"/>
    <s v="scale_mpi_epyc_job_12180.out "/>
    <s v="scale_mpi_epyc_epyc006_2023-06-13_10-24-13.csv "/>
    <s v="e1 10000 100 100000 1 61"/>
    <n v="4.5789027999999998"/>
    <n v="0.18365811923125144"/>
    <n v="4.211586561537497"/>
    <n v="4.9462190384625027"/>
    <x v="2"/>
  </r>
  <r>
    <x v="1"/>
    <x v="0"/>
    <n v="100"/>
    <x v="1"/>
    <x v="59"/>
    <n v="1"/>
    <n v="4.5651149999999996"/>
    <n v="0.163073"/>
    <n v="3.5434679999999998"/>
    <n v="6.0059000000000001E-2"/>
    <s v="6"/>
    <s v="scale_mpi_epyc_job_12180.out "/>
    <s v="scale_mpi_epyc_epyc006_2023-06-13_10-24-13.csv "/>
    <s v="e1 10000 100 100000 1 60"/>
    <n v="4.7047027999999997"/>
    <n v="0.42435656339163436"/>
    <n v="3.8559896732167309"/>
    <n v="5.5534159267832681"/>
    <x v="2"/>
  </r>
  <r>
    <x v="1"/>
    <x v="0"/>
    <n v="100"/>
    <x v="1"/>
    <x v="58"/>
    <n v="1"/>
    <n v="4.4794080000000003"/>
    <n v="0.15733900000000001"/>
    <n v="3.272716"/>
    <n v="5.6425999999999997E-2"/>
    <s v="6"/>
    <s v="scale_mpi_epyc_job_12180.out "/>
    <s v="scale_mpi_epyc_epyc006_2023-06-13_10-24-13.csv "/>
    <s v="e1 10000 100 100000 1 59"/>
    <n v="4.7203236000000004"/>
    <n v="0.30003927489487103"/>
    <n v="4.1202450502102579"/>
    <n v="5.3204021497897429"/>
    <x v="2"/>
  </r>
  <r>
    <x v="1"/>
    <x v="0"/>
    <n v="100"/>
    <x v="1"/>
    <x v="57"/>
    <n v="1"/>
    <n v="4.5196569999999996"/>
    <n v="0.16394600000000001"/>
    <n v="3.5383200000000001"/>
    <n v="6.2075999999999999E-2"/>
    <s v="6"/>
    <s v="scale_mpi_epyc_job_12180.out "/>
    <s v="scale_mpi_epyc_epyc006_2023-06-13_10-24-13.csv "/>
    <s v="e1 10000 100 100000 1 58"/>
    <n v="4.6564570999999999"/>
    <n v="0.21573456413400277"/>
    <n v="4.224987971731994"/>
    <n v="5.0879262282680058"/>
    <x v="2"/>
  </r>
  <r>
    <x v="1"/>
    <x v="0"/>
    <n v="100"/>
    <x v="1"/>
    <x v="56"/>
    <n v="1"/>
    <n v="5.1430230000000003"/>
    <n v="0.19309299999999999"/>
    <n v="2.8635769999999998"/>
    <n v="5.1135E-2"/>
    <s v="6"/>
    <s v="scale_mpi_epyc_job_12180.out "/>
    <s v="scale_mpi_epyc_epyc006_2023-06-13_10-24-13.csv "/>
    <s v="e1 10000 100 100000 1 57"/>
    <n v="5.2372234000000004"/>
    <n v="0.26030338352476157"/>
    <n v="4.7166166329504771"/>
    <n v="5.7578301670495238"/>
    <x v="2"/>
  </r>
  <r>
    <x v="1"/>
    <x v="0"/>
    <n v="100"/>
    <x v="1"/>
    <x v="55"/>
    <n v="1"/>
    <n v="4.9618969999999996"/>
    <n v="0.216526"/>
    <n v="3.5411160000000002"/>
    <n v="6.4383999999999997E-2"/>
    <s v="6"/>
    <s v="scale_mpi_epyc_job_12180.out "/>
    <s v="scale_mpi_epyc_epyc006_2023-06-13_10-24-13.csv "/>
    <s v="e1 10000 100 100000 1 56"/>
    <n v="5.1407958999999996"/>
    <n v="0.18117762179003427"/>
    <n v="4.7784406564199315"/>
    <n v="5.5031511435800677"/>
    <x v="2"/>
  </r>
  <r>
    <x v="1"/>
    <x v="0"/>
    <n v="100"/>
    <x v="1"/>
    <x v="54"/>
    <n v="1"/>
    <n v="5.4819209999999998"/>
    <n v="0.165854"/>
    <n v="3.2361360000000001"/>
    <n v="5.9928000000000002E-2"/>
    <s v="6"/>
    <s v="scale_mpi_epyc_job_12180.out "/>
    <s v="scale_mpi_epyc_epyc006_2023-06-13_10-24-13.csv "/>
    <s v="e1 10000 100 100000 1 55"/>
    <n v="5.3430847000000004"/>
    <n v="0.16160056217354307"/>
    <n v="5.0198835756529139"/>
    <n v="5.6662858243470868"/>
    <x v="2"/>
  </r>
  <r>
    <x v="1"/>
    <x v="0"/>
    <n v="100"/>
    <x v="1"/>
    <x v="53"/>
    <n v="1"/>
    <n v="5.0931369999999996"/>
    <n v="0.18871099999999999"/>
    <n v="2.720008"/>
    <n v="5.1320999999999999E-2"/>
    <s v="6"/>
    <s v="scale_mpi_epyc_job_12180.out "/>
    <s v="scale_mpi_epyc_epyc006_2023-06-13_10-24-13.csv "/>
    <s v="e1 10000 100 100000 1 54"/>
    <n v="5.240970299999999"/>
    <n v="0.19977194135116991"/>
    <n v="4.8414264172976589"/>
    <n v="5.6405141827023391"/>
    <x v="2"/>
  </r>
  <r>
    <x v="1"/>
    <x v="0"/>
    <n v="100"/>
    <x v="1"/>
    <x v="52"/>
    <n v="1"/>
    <n v="5.4287029999999996"/>
    <n v="0.17923"/>
    <n v="2.5699960000000002"/>
    <n v="4.9423000000000002E-2"/>
    <s v="6"/>
    <s v="scale_mpi_epyc_job_12180.out "/>
    <s v="scale_mpi_epyc_epyc006_2023-06-13_10-24-13.csv "/>
    <s v="e1 10000 100 100000 1 53"/>
    <n v="5.3742523000000002"/>
    <n v="0.21349810623939527"/>
    <n v="4.9472560875212093"/>
    <n v="5.8012485124787911"/>
    <x v="2"/>
  </r>
  <r>
    <x v="1"/>
    <x v="0"/>
    <n v="100"/>
    <x v="1"/>
    <x v="51"/>
    <n v="1"/>
    <n v="5.4869070000000004"/>
    <n v="0.177041"/>
    <n v="2.7679119999999999"/>
    <n v="5.4273000000000002E-2"/>
    <s v="6"/>
    <s v="scale_mpi_epyc_job_12180.out "/>
    <s v="scale_mpi_epyc_epyc006_2023-06-13_10-24-13.csv "/>
    <s v="e1 10000 100 100000 1 52"/>
    <n v="5.6543715999999993"/>
    <n v="0.72876798328717041"/>
    <n v="4.1968356334256587"/>
    <n v="7.1119075665743399"/>
    <x v="2"/>
  </r>
  <r>
    <x v="1"/>
    <x v="0"/>
    <n v="100"/>
    <x v="1"/>
    <x v="50"/>
    <n v="1"/>
    <n v="5.5881889999999999"/>
    <n v="0.193107"/>
    <n v="2.9210590000000001"/>
    <n v="5.8421000000000001E-2"/>
    <s v="6"/>
    <s v="scale_mpi_epyc_job_12180.out "/>
    <s v="scale_mpi_epyc_epyc006_2023-06-13_10-24-13.csv "/>
    <s v="e1 10000 100 100000 1 51"/>
    <n v="5.5158591999999995"/>
    <n v="0.17527769040859445"/>
    <n v="5.1653038191828102"/>
    <n v="5.8664145808171888"/>
    <x v="2"/>
  </r>
  <r>
    <x v="1"/>
    <x v="0"/>
    <n v="100"/>
    <x v="1"/>
    <x v="49"/>
    <n v="1"/>
    <n v="5.355073"/>
    <n v="0.18637100000000001"/>
    <n v="3.735433"/>
    <n v="7.6232999999999995E-2"/>
    <s v="6"/>
    <s v="scale_mpi_epyc_job_12180.out "/>
    <s v="scale_mpi_epyc_epyc006_2023-06-13_10-24-13.csv "/>
    <s v="e1 10000 100 100000 1 50"/>
    <n v="5.4394491"/>
    <n v="0.26203196978743615"/>
    <n v="4.915385160425128"/>
    <n v="5.9635130395748721"/>
    <x v="2"/>
  </r>
  <r>
    <x v="1"/>
    <x v="0"/>
    <n v="100"/>
    <x v="1"/>
    <x v="48"/>
    <n v="1"/>
    <n v="5.453716"/>
    <n v="0.16925699999999999"/>
    <n v="2.6528360000000002"/>
    <n v="5.5266999999999997E-2"/>
    <s v="6"/>
    <s v="scale_mpi_epyc_job_12180.out "/>
    <s v="scale_mpi_epyc_epyc006_2023-06-13_10-24-13.csv "/>
    <s v="e1 10000 100 100000 1 49"/>
    <n v="5.7318926000000001"/>
    <n v="0.60216012640296923"/>
    <n v="4.5275723471940612"/>
    <n v="6.936212852805939"/>
    <x v="2"/>
  </r>
  <r>
    <x v="1"/>
    <x v="0"/>
    <n v="100"/>
    <x v="1"/>
    <x v="47"/>
    <n v="1"/>
    <n v="5.5059319999999996"/>
    <n v="0.19161600000000001"/>
    <n v="2.8127900000000001"/>
    <n v="5.9846999999999997E-2"/>
    <s v="6"/>
    <s v="scale_mpi_epyc_job_12180.out "/>
    <s v="scale_mpi_epyc_epyc006_2023-06-13_10-24-13.csv "/>
    <s v="e1 10000 100 100000 1 48"/>
    <n v="5.6301132999999997"/>
    <n v="0.18975253810007162"/>
    <n v="5.2506082237998566"/>
    <n v="6.0096183762001427"/>
    <x v="2"/>
  </r>
  <r>
    <x v="1"/>
    <x v="0"/>
    <n v="100"/>
    <x v="1"/>
    <x v="46"/>
    <n v="1"/>
    <n v="5.5119189999999998"/>
    <n v="0.16428400000000001"/>
    <n v="2.3525559999999999"/>
    <n v="5.1143000000000001E-2"/>
    <s v="6"/>
    <s v="scale_mpi_epyc_job_12180.out "/>
    <s v="scale_mpi_epyc_epyc006_2023-06-13_10-24-13.csv "/>
    <s v="e1 10000 100 100000 1 47"/>
    <n v="5.5868596999999998"/>
    <n v="0.3397299843004894"/>
    <n v="4.9073997313990212"/>
    <n v="6.2663196686009783"/>
    <x v="2"/>
  </r>
  <r>
    <x v="1"/>
    <x v="0"/>
    <n v="100"/>
    <x v="1"/>
    <x v="45"/>
    <n v="1"/>
    <n v="5.7945510000000002"/>
    <n v="0.174093"/>
    <n v="2.9083589999999999"/>
    <n v="6.4630000000000007E-2"/>
    <s v="6"/>
    <s v="scale_mpi_epyc_job_12180.out "/>
    <s v="scale_mpi_epyc_epyc006_2023-06-13_10-24-13.csv "/>
    <s v="e1 10000 100 100000 1 46"/>
    <n v="5.7503392000000009"/>
    <n v="0.16546390279259388"/>
    <n v="5.419411394414813"/>
    <n v="6.0812670055851887"/>
    <x v="2"/>
  </r>
  <r>
    <x v="1"/>
    <x v="0"/>
    <n v="100"/>
    <x v="1"/>
    <x v="44"/>
    <n v="1"/>
    <n v="5.7990729999999999"/>
    <n v="0.167819"/>
    <n v="2.4454760000000002"/>
    <n v="5.5579000000000003E-2"/>
    <s v="6"/>
    <s v="scale_mpi_epyc_job_12180.out "/>
    <s v="scale_mpi_epyc_epyc006_2023-06-13_10-24-13.csv "/>
    <s v="e1 10000 100 100000 1 45"/>
    <n v="5.7430013999999998"/>
    <n v="0.13113899097536516"/>
    <n v="5.4807234180492692"/>
    <n v="6.0052793819507304"/>
    <x v="2"/>
  </r>
  <r>
    <x v="1"/>
    <x v="0"/>
    <n v="100"/>
    <x v="1"/>
    <x v="43"/>
    <n v="1"/>
    <n v="5.4411060000000004"/>
    <n v="0.142204"/>
    <n v="2.0061619999999998"/>
    <n v="4.6655000000000002E-2"/>
    <s v="6"/>
    <s v="scale_mpi_epyc_job_12180.out "/>
    <s v="scale_mpi_epyc_epyc006_2023-06-13_10-24-13.csv "/>
    <s v="e1 10000 100 100000 1 44"/>
    <n v="5.7893547999999999"/>
    <n v="0.23966683812192413"/>
    <n v="5.3100211237561519"/>
    <n v="6.268688476243848"/>
    <x v="2"/>
  </r>
  <r>
    <x v="1"/>
    <x v="0"/>
    <n v="100"/>
    <x v="1"/>
    <x v="42"/>
    <n v="1"/>
    <n v="5.8277130000000001"/>
    <n v="0.17938100000000001"/>
    <n v="2.5316299999999998"/>
    <n v="6.0276999999999997E-2"/>
    <s v="6"/>
    <s v="scale_mpi_epyc_job_12180.out "/>
    <s v="scale_mpi_epyc_epyc006_2023-06-13_10-24-13.csv "/>
    <s v="e1 10000 100 100000 1 43"/>
    <n v="6.0439132000000004"/>
    <n v="0.69134220463498586"/>
    <n v="4.6612287907300285"/>
    <n v="7.4265976092699724"/>
    <x v="2"/>
  </r>
  <r>
    <x v="1"/>
    <x v="0"/>
    <n v="100"/>
    <x v="1"/>
    <x v="41"/>
    <n v="1"/>
    <n v="6.0259520000000002"/>
    <n v="0.17038200000000001"/>
    <n v="2.2375189999999998"/>
    <n v="5.4573999999999998E-2"/>
    <s v="6"/>
    <s v="scale_mpi_epyc_job_12180.out "/>
    <s v="scale_mpi_epyc_epyc006_2023-06-13_10-24-13.csv "/>
    <s v="e1 10000 100 100000 1 42"/>
    <n v="7.7228222000000004"/>
    <n v="5.4706641931121647"/>
    <n v="-3.2185061862243289"/>
    <n v="18.664150586224331"/>
    <x v="2"/>
  </r>
  <r>
    <x v="1"/>
    <x v="0"/>
    <n v="100"/>
    <x v="1"/>
    <x v="40"/>
    <n v="1"/>
    <n v="5.7041459999999997"/>
    <n v="0.15603"/>
    <n v="1.65648"/>
    <n v="4.1411999999999997E-2"/>
    <s v="6"/>
    <s v="scale_mpi_epyc_job_12180.out "/>
    <s v="scale_mpi_epyc_epyc006_2023-06-13_10-24-13.csv "/>
    <s v="e1 10000 100 100000 1 41"/>
    <n v="6.1193129000000006"/>
    <n v="0.49191286895412267"/>
    <n v="5.1354871620917555"/>
    <n v="7.1031386379082457"/>
    <x v="2"/>
  </r>
  <r>
    <x v="1"/>
    <x v="0"/>
    <n v="100"/>
    <x v="1"/>
    <x v="39"/>
    <n v="1"/>
    <n v="6.0711839999999997"/>
    <n v="0.15990199999999999"/>
    <n v="1.6125370000000001"/>
    <n v="4.1347000000000002E-2"/>
    <s v="6"/>
    <s v="scale_mpi_epyc_job_12180.out "/>
    <s v="scale_mpi_epyc_epyc006_2023-06-13_10-24-13.csv "/>
    <s v="e1 10000 100 100000 1 40"/>
    <n v="6.0271618"/>
    <n v="8.7756818016340138E-2"/>
    <n v="5.8516481639673197"/>
    <n v="6.2026754360326803"/>
    <x v="2"/>
  </r>
  <r>
    <x v="1"/>
    <x v="0"/>
    <n v="100"/>
    <x v="1"/>
    <x v="38"/>
    <n v="1"/>
    <n v="6.1884119999999996"/>
    <n v="0.16427800000000001"/>
    <n v="2.1468400000000001"/>
    <n v="5.6495999999999998E-2"/>
    <s v="6"/>
    <s v="scale_mpi_epyc_job_12180.out "/>
    <s v="scale_mpi_epyc_epyc006_2023-06-13_10-24-13.csv "/>
    <s v="e1 10000 100 100000 1 39"/>
    <n v="6.2660485999999995"/>
    <n v="0.29647756038297718"/>
    <n v="5.6730934792340451"/>
    <n v="6.859003720765954"/>
    <x v="2"/>
  </r>
  <r>
    <x v="1"/>
    <x v="0"/>
    <n v="100"/>
    <x v="1"/>
    <x v="37"/>
    <n v="1"/>
    <n v="6.228389"/>
    <n v="0.14044400000000001"/>
    <n v="1.720931"/>
    <n v="4.6511999999999998E-2"/>
    <s v="6"/>
    <s v="scale_mpi_epyc_job_12180.out "/>
    <s v="scale_mpi_epyc_epyc006_2023-06-13_10-24-13.csv "/>
    <s v="e1 10000 100 100000 1 38"/>
    <n v="6.3473785555555544"/>
    <n v="0.2107003124984107"/>
    <n v="5.9259779305587328"/>
    <n v="6.768779180552376"/>
    <x v="2"/>
  </r>
  <r>
    <x v="1"/>
    <x v="0"/>
    <n v="100"/>
    <x v="1"/>
    <x v="36"/>
    <n v="1"/>
    <n v="6.2970139999999999"/>
    <n v="0.13199900000000001"/>
    <n v="1.3179590000000001"/>
    <n v="3.6609999999999997E-2"/>
    <s v="6"/>
    <s v="scale_mpi_epyc_job_12180.out "/>
    <s v="scale_mpi_epyc_epyc006_2023-06-13_10-24-13.csv "/>
    <s v="e1 10000 100 100000 1 37"/>
    <n v="6.3718076666666654"/>
    <n v="0.12503887851830384"/>
    <n v="6.1217299096300577"/>
    <n v="6.6218854237032732"/>
    <x v="2"/>
  </r>
  <r>
    <x v="1"/>
    <x v="0"/>
    <n v="100"/>
    <x v="1"/>
    <x v="35"/>
    <n v="1"/>
    <n v="6.4555040000000004"/>
    <n v="0.166273"/>
    <n v="2.006033"/>
    <n v="5.7314999999999998E-2"/>
    <s v="6"/>
    <s v="scale_mpi_epyc_job_12180.out "/>
    <s v="scale_mpi_epyc_epyc006_2023-06-13_10-24-13.csv "/>
    <s v="e1 10000 100 100000 1 36"/>
    <n v="6.5453429999999999"/>
    <n v="0.14204204036692983"/>
    <n v="6.2612589192661403"/>
    <n v="6.8294270807338595"/>
    <x v="2"/>
  </r>
  <r>
    <x v="1"/>
    <x v="0"/>
    <n v="100"/>
    <x v="1"/>
    <x v="34"/>
    <n v="1"/>
    <n v="6.6836770000000003"/>
    <n v="0.16611799999999999"/>
    <n v="1.9583390000000001"/>
    <n v="5.7598000000000003E-2"/>
    <s v="6"/>
    <s v="scale_mpi_epyc_job_12180.out "/>
    <s v="scale_mpi_epyc_epyc006_2023-06-13_10-24-13.csv "/>
    <s v="e1 10000 100 100000 1 35"/>
    <n v="7.0453129999999984"/>
    <n v="1.1073830643128082"/>
    <n v="4.8305468713743824"/>
    <n v="9.2600791286256143"/>
    <x v="2"/>
  </r>
  <r>
    <x v="1"/>
    <x v="0"/>
    <n v="100"/>
    <x v="1"/>
    <x v="33"/>
    <n v="1"/>
    <n v="6.548324"/>
    <n v="0.15348500000000001"/>
    <n v="1.6670879999999999"/>
    <n v="5.0518E-2"/>
    <s v="6"/>
    <s v="scale_mpi_epyc_job_12180.out "/>
    <s v="scale_mpi_epyc_epyc006_2023-06-13_10-24-13.csv "/>
    <s v="e1 10000 100 100000 1 34"/>
    <n v="7.7414967777777788"/>
    <n v="3.0485495572849342"/>
    <n v="1.6443976632079105"/>
    <n v="13.838595892347648"/>
    <x v="2"/>
  </r>
  <r>
    <x v="1"/>
    <x v="0"/>
    <n v="100"/>
    <x v="1"/>
    <x v="32"/>
    <n v="1"/>
    <n v="7.0094799999999999"/>
    <n v="0.160215"/>
    <n v="1.724186"/>
    <n v="5.3880999999999998E-2"/>
    <s v="6"/>
    <s v="scale_mpi_epyc_job_12180.out "/>
    <s v="scale_mpi_epyc_epyc006_2023-06-13_10-24-13.csv "/>
    <s v="e1 10000 100 100000 1 33"/>
    <n v="6.9106411111111106"/>
    <n v="0.16269524228477839"/>
    <n v="6.585250626541554"/>
    <n v="7.2360315956806671"/>
    <x v="2"/>
  </r>
  <r>
    <x v="1"/>
    <x v="0"/>
    <n v="100"/>
    <x v="1"/>
    <x v="31"/>
    <n v="1"/>
    <n v="7.1032419999999998"/>
    <n v="0.16775499999999999"/>
    <n v="2.08657"/>
    <n v="6.7308999999999994E-2"/>
    <s v="6"/>
    <s v="scale_mpi_epyc_job_12180.out "/>
    <s v="scale_mpi_epyc_epyc006_2023-06-13_10-24-13.csv "/>
    <s v="e1 10000 100 100000 1 32"/>
    <n v="7.1015181111111119"/>
    <n v="0.19053795345834407"/>
    <n v="6.7204422041944234"/>
    <n v="7.4825940180278003"/>
    <x v="2"/>
  </r>
  <r>
    <x v="1"/>
    <x v="0"/>
    <n v="100"/>
    <x v="1"/>
    <x v="30"/>
    <n v="1"/>
    <n v="7.2956209999999997"/>
    <n v="0.16505900000000001"/>
    <n v="2.0309789999999999"/>
    <n v="6.7698999999999995E-2"/>
    <s v="6"/>
    <s v="scale_mpi_epyc_job_12180.out "/>
    <s v="scale_mpi_epyc_epyc006_2023-06-13_10-24-13.csv "/>
    <s v="e1 10000 100 100000 1 31"/>
    <n v="7.2265201111111104"/>
    <n v="0.16143676633452952"/>
    <n v="6.9036465784420518"/>
    <n v="7.549393643780169"/>
    <x v="2"/>
  </r>
  <r>
    <x v="1"/>
    <x v="0"/>
    <n v="100"/>
    <x v="1"/>
    <x v="29"/>
    <n v="1"/>
    <n v="7.1802190000000001"/>
    <n v="0.15008099999999999"/>
    <n v="1.5362169999999999"/>
    <n v="5.2972999999999999E-2"/>
    <s v="6"/>
    <s v="scale_mpi_epyc_job_12180.out "/>
    <s v="scale_mpi_epyc_epyc006_2023-06-13_10-24-13.csv "/>
    <s v="e1 10000 100 100000 1 30"/>
    <n v="7.2940763333333329"/>
    <n v="0.20530185275724544"/>
    <n v="6.8834726278188416"/>
    <n v="7.7046800388478243"/>
    <x v="2"/>
  </r>
  <r>
    <x v="1"/>
    <x v="0"/>
    <n v="100"/>
    <x v="1"/>
    <x v="28"/>
    <n v="1"/>
    <n v="7.3801730000000001"/>
    <n v="0.13003999999999999"/>
    <n v="1.0155209999999999"/>
    <n v="3.6269000000000003E-2"/>
    <s v="6"/>
    <s v="scale_mpi_epyc_job_12180.out "/>
    <s v="scale_mpi_epyc_epyc006_2023-06-13_10-24-13.csv "/>
    <s v="e1 10000 100 100000 1 29"/>
    <n v="8.5854953333333341"/>
    <n v="3.2284394313952327"/>
    <n v="2.1286164705428687"/>
    <n v="15.042374196123799"/>
    <x v="2"/>
  </r>
  <r>
    <x v="1"/>
    <x v="0"/>
    <n v="100"/>
    <x v="1"/>
    <x v="27"/>
    <n v="1"/>
    <n v="7.7960469999999997"/>
    <n v="0.16431100000000001"/>
    <n v="1.574481"/>
    <n v="5.8313999999999998E-2"/>
    <s v="6"/>
    <s v="scale_mpi_epyc_job_12180.out "/>
    <s v="scale_mpi_epyc_epyc006_2023-06-13_10-24-13.csv "/>
    <s v="e1 10000 100 100000 1 28"/>
    <n v="7.6902833333333342"/>
    <n v="0.11412169626709792"/>
    <n v="7.462039940799138"/>
    <n v="7.9185267258675305"/>
    <x v="2"/>
  </r>
  <r>
    <x v="1"/>
    <x v="0"/>
    <n v="100"/>
    <x v="1"/>
    <x v="26"/>
    <n v="1"/>
    <n v="8.0858509999999999"/>
    <n v="0.15495300000000001"/>
    <n v="1.3134380000000001"/>
    <n v="5.0516999999999999E-2"/>
    <s v="6"/>
    <s v="scale_mpi_epyc_job_12180.out "/>
    <s v="scale_mpi_epyc_epyc006_2023-06-13_10-24-13.csv "/>
    <s v="e1 10000 100 100000 1 27"/>
    <n v="8.0086700000000022"/>
    <n v="0.14580840391409636"/>
    <n v="7.7170531921718091"/>
    <n v="8.3002868078281953"/>
    <x v="2"/>
  </r>
  <r>
    <x v="1"/>
    <x v="0"/>
    <n v="100"/>
    <x v="1"/>
    <x v="25"/>
    <n v="1"/>
    <n v="8.2784589999999998"/>
    <n v="0.130971"/>
    <n v="0.94220400000000004"/>
    <n v="3.7687999999999999E-2"/>
    <s v="6"/>
    <s v="scale_mpi_epyc_job_12180.out "/>
    <s v="scale_mpi_epyc_epyc006_2023-06-13_10-24-13.csv "/>
    <s v="e1 10000 100 100000 1 26"/>
    <n v="8.3256656666666657"/>
    <n v="0.32159809416932755"/>
    <n v="7.6824694783280103"/>
    <n v="8.9688618550053203"/>
    <x v="2"/>
  </r>
  <r>
    <x v="1"/>
    <x v="0"/>
    <n v="100"/>
    <x v="1"/>
    <x v="24"/>
    <n v="1"/>
    <n v="8.5430539999999997"/>
    <n v="0.13047600000000001"/>
    <n v="0.88095100000000004"/>
    <n v="3.6706000000000003E-2"/>
    <s v="6"/>
    <s v="scale_mpi_epyc_job_12180.out "/>
    <s v="scale_mpi_epyc_epyc006_2023-06-13_10-24-13.csv "/>
    <s v="e1 10000 100 100000 1 25"/>
    <n v="8.4959174444444443"/>
    <n v="0.19575456798989616"/>
    <n v="8.1044083084646523"/>
    <n v="8.8874265804242363"/>
    <x v="2"/>
  </r>
  <r>
    <x v="1"/>
    <x v="0"/>
    <n v="100"/>
    <x v="1"/>
    <x v="23"/>
    <n v="1"/>
    <n v="8.8646080000000005"/>
    <n v="0.156833"/>
    <n v="0.95891999999999999"/>
    <n v="4.1692E-2"/>
    <s v="6"/>
    <s v="scale_mpi_epyc_job_12180.out "/>
    <s v="scale_mpi_epyc_epyc006_2023-06-13_10-24-13.csv "/>
    <s v="e1 10000 100 100000 1 24"/>
    <n v="8.9354818888888889"/>
    <n v="0.54736769623218984"/>
    <n v="7.8407464964245097"/>
    <n v="10.030217281353268"/>
    <x v="2"/>
  </r>
  <r>
    <x v="1"/>
    <x v="0"/>
    <n v="100"/>
    <x v="1"/>
    <x v="22"/>
    <n v="1"/>
    <n v="9.0745070000000005"/>
    <n v="0.14905499999999999"/>
    <n v="1.167683"/>
    <n v="5.3076999999999999E-2"/>
    <s v="6"/>
    <s v="scale_mpi_epyc_job_12180.out "/>
    <s v="scale_mpi_epyc_epyc006_2023-06-13_10-24-13.csv "/>
    <s v="e1 10000 100 100000 1 23"/>
    <n v="9.1605132222222228"/>
    <n v="0.30755567457431171"/>
    <n v="8.5454018730735992"/>
    <n v="9.7756245713708463"/>
    <x v="2"/>
  </r>
  <r>
    <x v="1"/>
    <x v="0"/>
    <n v="100"/>
    <x v="1"/>
    <x v="21"/>
    <n v="1"/>
    <n v="9.3910610000000005"/>
    <n v="0.148565"/>
    <n v="0.945519"/>
    <n v="4.5025000000000003E-2"/>
    <s v="6"/>
    <s v="scale_mpi_epyc_job_12180.out "/>
    <s v="scale_mpi_epyc_epyc006_2023-06-13_10-24-13.csv "/>
    <s v="e1 10000 100 100000 1 22"/>
    <n v="9.3728244444444435"/>
    <n v="0.15586539373956221"/>
    <n v="9.0610936569653191"/>
    <n v="9.6845552319235679"/>
    <x v="2"/>
  </r>
  <r>
    <x v="1"/>
    <x v="0"/>
    <n v="100"/>
    <x v="1"/>
    <x v="20"/>
    <n v="1"/>
    <n v="9.5786979999999993"/>
    <n v="0.13557900000000001"/>
    <n v="0.84273100000000001"/>
    <n v="4.2137000000000001E-2"/>
    <s v="6"/>
    <s v="scale_mpi_epyc_job_12180.out "/>
    <s v="scale_mpi_epyc_epyc006_2023-06-13_10-24-13.csv "/>
    <s v="e1 10000 100 100000 1 21"/>
    <n v="10.752239777777779"/>
    <n v="2.962358015434468"/>
    <n v="4.8275237469088434"/>
    <n v="16.676955808646717"/>
    <x v="2"/>
  </r>
  <r>
    <x v="1"/>
    <x v="0"/>
    <n v="100"/>
    <x v="1"/>
    <x v="19"/>
    <n v="1"/>
    <n v="10.24567"/>
    <n v="0.15302299999999999"/>
    <n v="1.0211509999999999"/>
    <n v="5.3745000000000001E-2"/>
    <s v="6"/>
    <s v="scale_mpi_epyc_job_12180.out "/>
    <s v="scale_mpi_epyc_epyc006_2023-06-13_10-24-13.csv "/>
    <s v="e1 10000 100 100000 1 20"/>
    <n v="10.817027444444442"/>
    <n v="2.0326970579339143"/>
    <n v="6.751633328576613"/>
    <n v="14.88242156031227"/>
    <x v="2"/>
  </r>
  <r>
    <x v="1"/>
    <x v="0"/>
    <n v="100"/>
    <x v="1"/>
    <x v="18"/>
    <n v="1"/>
    <n v="10.658084000000001"/>
    <n v="0.14260800000000001"/>
    <n v="0.83708199999999999"/>
    <n v="4.6504999999999998E-2"/>
    <s v="6"/>
    <s v="scale_mpi_epyc_job_12180.out "/>
    <s v="scale_mpi_epyc_epyc006_2023-06-13_10-24-13.csv "/>
    <s v="e1 10000 100 100000 1 19"/>
    <n v="11.082065999999999"/>
    <n v="1.2805894741982884"/>
    <n v="8.5208870516034221"/>
    <n v="13.643244948396577"/>
    <x v="2"/>
  </r>
  <r>
    <x v="1"/>
    <x v="0"/>
    <n v="100"/>
    <x v="1"/>
    <x v="17"/>
    <n v="1"/>
    <n v="11.099292"/>
    <n v="0.16179499999999999"/>
    <n v="1.052011"/>
    <n v="6.1883000000000001E-2"/>
    <s v="6"/>
    <s v="scale_mpi_epyc_job_12180.out "/>
    <s v="scale_mpi_epyc_epyc006_2023-06-13_10-24-13.csv "/>
    <s v="e1 10000 100 100000 1 18"/>
    <n v="11.1533949"/>
    <n v="0.1108857938126307"/>
    <n v="10.931623312374739"/>
    <n v="11.375166487625261"/>
    <x v="2"/>
  </r>
  <r>
    <x v="1"/>
    <x v="0"/>
    <n v="100"/>
    <x v="1"/>
    <x v="16"/>
    <n v="1"/>
    <n v="11.762502"/>
    <n v="0.14221700000000001"/>
    <n v="0.72105399999999997"/>
    <n v="4.5066000000000002E-2"/>
    <s v="6"/>
    <s v="scale_mpi_epyc_job_12180.out "/>
    <s v="scale_mpi_epyc_epyc006_2023-06-13_10-24-13.csv "/>
    <s v="e1 10000 100 100000 1 17"/>
    <n v="11.7457557"/>
    <n v="0.15584168416068192"/>
    <n v="11.434072331678637"/>
    <n v="12.057439068321363"/>
    <x v="2"/>
  </r>
  <r>
    <x v="1"/>
    <x v="0"/>
    <n v="100"/>
    <x v="1"/>
    <x v="15"/>
    <n v="1"/>
    <n v="12.366097999999999"/>
    <n v="0.13281299999999999"/>
    <n v="0.606209"/>
    <n v="4.0413999999999999E-2"/>
    <s v="6"/>
    <s v="scale_mpi_epyc_job_12180.out "/>
    <s v="scale_mpi_epyc_epyc006_2023-06-13_10-24-13.csv "/>
    <s v="e1 10000 100 100000 1 16"/>
    <n v="12.3827286"/>
    <n v="0.17102678362132523"/>
    <n v="12.040675032757349"/>
    <n v="12.724782167242651"/>
    <x v="2"/>
  </r>
  <r>
    <x v="1"/>
    <x v="0"/>
    <n v="100"/>
    <x v="1"/>
    <x v="14"/>
    <n v="1"/>
    <n v="12.875576000000001"/>
    <n v="0.12809999999999999"/>
    <n v="0.46537499999999998"/>
    <n v="3.3241E-2"/>
    <s v="6"/>
    <s v="scale_mpi_epyc_job_12180.out "/>
    <s v="scale_mpi_epyc_epyc006_2023-06-13_10-24-13.csv "/>
    <s v="e1 10000 100 100000 1 15"/>
    <n v="13.084569800000001"/>
    <n v="0.42163983678132028"/>
    <n v="12.241290126437359"/>
    <n v="13.927849473562642"/>
    <x v="2"/>
  </r>
  <r>
    <x v="1"/>
    <x v="0"/>
    <n v="100"/>
    <x v="1"/>
    <x v="13"/>
    <n v="1"/>
    <n v="13.737859"/>
    <n v="0.15038499999999999"/>
    <n v="0.66417700000000002"/>
    <n v="5.1090999999999998E-2"/>
    <s v="6"/>
    <s v="scale_mpi_epyc_job_12180.out "/>
    <s v="scale_mpi_epyc_epyc006_2023-06-13_10-24-13.csv "/>
    <s v="e1 10000 100 100000 1 14"/>
    <n v="13.811161200000001"/>
    <n v="0.14816777037706197"/>
    <n v="13.514825659245878"/>
    <n v="14.107496740754124"/>
    <x v="2"/>
  </r>
  <r>
    <x v="1"/>
    <x v="0"/>
    <n v="100"/>
    <x v="1"/>
    <x v="12"/>
    <n v="1"/>
    <n v="14.695916"/>
    <n v="0.127272"/>
    <n v="0.39169100000000001"/>
    <n v="3.2641000000000003E-2"/>
    <s v="6"/>
    <s v="scale_mpi_epyc_job_12180.out "/>
    <s v="scale_mpi_epyc_epyc006_2023-06-13_10-24-13.csv "/>
    <s v="e1 10000 100 100000 1 13"/>
    <n v="17.419607899999995"/>
    <n v="7.9460726350215278"/>
    <n v="1.5274626299569398"/>
    <n v="33.311753170043048"/>
    <x v="2"/>
  </r>
  <r>
    <x v="1"/>
    <x v="0"/>
    <n v="100"/>
    <x v="1"/>
    <x v="11"/>
    <n v="1"/>
    <n v="15.754398999999999"/>
    <n v="0.13627600000000001"/>
    <n v="0.371394"/>
    <n v="3.3763000000000001E-2"/>
    <s v="6"/>
    <s v="scale_mpi_epyc_job_12180.out "/>
    <s v="scale_mpi_epyc_epyc006_2023-06-13_10-24-13.csv "/>
    <s v="e1 10000 100 100000 1 12"/>
    <n v="16.0317729"/>
    <n v="0.49322697109571573"/>
    <n v="15.045318957808568"/>
    <n v="17.018226842191432"/>
    <x v="2"/>
  </r>
  <r>
    <x v="1"/>
    <x v="0"/>
    <n v="100"/>
    <x v="1"/>
    <x v="10"/>
    <n v="1"/>
    <n v="17.185334999999998"/>
    <n v="0.146289"/>
    <n v="0.39417000000000002"/>
    <n v="3.9417000000000001E-2"/>
    <s v="6"/>
    <s v="scale_mpi_epyc_job_12180.out "/>
    <s v="scale_mpi_epyc_epyc006_2023-06-13_10-24-13.csv "/>
    <s v="e1 10000 100 100000 1 11"/>
    <n v="17.3222205"/>
    <n v="0.19925598916133511"/>
    <n v="16.92370852167733"/>
    <n v="17.72073247832267"/>
    <x v="2"/>
  </r>
  <r>
    <x v="1"/>
    <x v="0"/>
    <n v="100"/>
    <x v="1"/>
    <x v="9"/>
    <n v="1"/>
    <n v="18.795024000000002"/>
    <n v="0.13001499999999999"/>
    <n v="0.34787699999999999"/>
    <n v="3.8653E-2"/>
    <s v="6"/>
    <s v="scale_mpi_epyc_job_12180.out "/>
    <s v="scale_mpi_epyc_epyc006_2023-06-13_10-24-13.csv "/>
    <s v="e1 10000 100 100000 1 10"/>
    <n v="19.367362500000002"/>
    <n v="1.3987286580103699"/>
    <n v="16.569905183979262"/>
    <n v="22.164819816020742"/>
    <x v="2"/>
  </r>
  <r>
    <x v="1"/>
    <x v="0"/>
    <n v="100"/>
    <x v="1"/>
    <x v="8"/>
    <n v="1"/>
    <n v="20.823160000000001"/>
    <n v="0.12695699999999999"/>
    <n v="0.283279"/>
    <n v="3.5409999999999997E-2"/>
    <s v="6"/>
    <s v="scale_mpi_epyc_job_12180.out "/>
    <s v="scale_mpi_epyc_epyc006_2023-06-13_10-24-13.csv "/>
    <s v="e1 10000 100 100000 1 9"/>
    <n v="21.046355900000002"/>
    <n v="0.42661476315995334"/>
    <n v="20.193126373680094"/>
    <n v="21.899585426319909"/>
    <x v="2"/>
  </r>
  <r>
    <x v="1"/>
    <x v="0"/>
    <n v="100"/>
    <x v="1"/>
    <x v="7"/>
    <n v="1"/>
    <n v="23.488229"/>
    <n v="0.138237"/>
    <n v="0.24757499999999999"/>
    <n v="3.5367999999999997E-2"/>
    <s v="6"/>
    <s v="scale_mpi_epyc_job_12180.out "/>
    <s v="scale_mpi_epyc_epyc006_2023-06-13_10-24-13.csv "/>
    <s v="e1 10000 100 100000 1 8"/>
    <n v="23.857052599999999"/>
    <n v="1.0042384641038213"/>
    <n v="21.848575671792357"/>
    <n v="25.865529528207642"/>
    <x v="2"/>
  </r>
  <r>
    <x v="1"/>
    <x v="0"/>
    <n v="100"/>
    <x v="1"/>
    <x v="6"/>
    <n v="1"/>
    <n v="26.682665"/>
    <n v="0.13728000000000001"/>
    <n v="0.23699500000000001"/>
    <n v="3.9498999999999999E-2"/>
    <s v="6"/>
    <s v="scale_mpi_epyc_job_12180.out "/>
    <s v="scale_mpi_epyc_epyc006_2023-06-13_10-24-13.csv "/>
    <s v="e1 10000 100 100000 1 7"/>
    <n v="26.99956781818182"/>
    <n v="0.58991741324496838"/>
    <n v="25.819732991691883"/>
    <n v="28.179402644671757"/>
    <x v="2"/>
  </r>
  <r>
    <x v="1"/>
    <x v="0"/>
    <n v="100"/>
    <x v="1"/>
    <x v="5"/>
    <n v="1"/>
    <n v="31.001487999999998"/>
    <n v="0.146394"/>
    <n v="0.200907"/>
    <n v="4.0181000000000001E-2"/>
    <s v="6"/>
    <s v="scale_mpi_epyc_job_12180.out "/>
    <s v="scale_mpi_epyc_epyc006_2023-06-13_10-24-13.csv "/>
    <s v="e1 10000 100 100000 1 6"/>
    <n v="31.10145390909091"/>
    <n v="0.31760202715984842"/>
    <n v="30.466249854771213"/>
    <n v="31.736657963410607"/>
    <x v="2"/>
  </r>
  <r>
    <x v="1"/>
    <x v="0"/>
    <n v="100"/>
    <x v="1"/>
    <x v="4"/>
    <n v="1"/>
    <n v="37.098964000000002"/>
    <n v="0.14616399999999999"/>
    <n v="0.189246"/>
    <n v="4.7310999999999999E-2"/>
    <s v="6"/>
    <s v="scale_mpi_epyc_job_12180.out "/>
    <s v="scale_mpi_epyc_epyc006_2023-06-13_10-24-13.csv "/>
    <s v="e1 10000 100 100000 1 5"/>
    <n v="37.228402090909093"/>
    <n v="0.28987238845378277"/>
    <n v="36.648657314001525"/>
    <n v="37.80814686781666"/>
    <x v="2"/>
  </r>
  <r>
    <x v="1"/>
    <x v="0"/>
    <n v="100"/>
    <x v="1"/>
    <x v="3"/>
    <n v="1"/>
    <n v="46.180486999999999"/>
    <n v="0.216033"/>
    <n v="0.297213"/>
    <n v="9.9071000000000006E-2"/>
    <s v="6"/>
    <s v="scale_mpi_epyc_job_12180.out "/>
    <s v="scale_mpi_epyc_epyc006_2023-06-13_10-24-13.csv "/>
    <s v="e1 10000 100 100000 1 4"/>
    <n v="47.764747636363637"/>
    <n v="3.3791517289707906"/>
    <n v="41.006444178422058"/>
    <n v="54.523051094305217"/>
    <x v="2"/>
  </r>
  <r>
    <x v="1"/>
    <x v="0"/>
    <n v="100"/>
    <x v="1"/>
    <x v="2"/>
    <n v="1"/>
    <n v="61.333665000000003"/>
    <n v="0.24198900000000001"/>
    <n v="0.24213399999999999"/>
    <n v="0.12106699999999999"/>
    <s v="6"/>
    <s v="scale_mpi_epyc_job_12180.out "/>
    <s v="scale_mpi_epyc_epyc006_2023-06-13_10-24-13.csv "/>
    <s v="e1 10000 100 100000 1 3"/>
    <n v="61.60287390909091"/>
    <n v="0.58566605859746601"/>
    <n v="60.431541791895981"/>
    <n v="62.774206026285839"/>
    <x v="2"/>
  </r>
  <r>
    <x v="1"/>
    <x v="0"/>
    <n v="100"/>
    <x v="1"/>
    <x v="1"/>
    <n v="1"/>
    <n v="92.693113999999994"/>
    <n v="0.24543100000000001"/>
    <n v="0.128804"/>
    <n v="0.128804"/>
    <s v="6"/>
    <s v="scale_mpi_epyc_job_12180.out "/>
    <s v="scale_mpi_epyc_epyc006_2023-06-13_10-24-13.csv "/>
    <s v="e1 10000 100 100000 1 2"/>
    <n v="93.358230181818186"/>
    <n v="1.2779314658038963"/>
    <n v="90.802367250210395"/>
    <n v="95.914093113425977"/>
    <x v="2"/>
  </r>
  <r>
    <x v="1"/>
    <x v="0"/>
    <n v="100"/>
    <x v="1"/>
    <x v="0"/>
    <n v="1"/>
    <n v="186.46656300000001"/>
    <n v="0.224299"/>
    <n v="0"/>
    <n v="0"/>
    <s v="6"/>
    <s v="scale_mpi_epyc_job_12180.out "/>
    <s v="scale_mpi_epyc_epyc006_2023-06-13_10-24-13.csv "/>
    <s v="e1 10000 100 100000 1 1"/>
    <n v="186.70297818181817"/>
    <n v="0.45532179517951776"/>
    <n v="185.79233459145914"/>
    <n v="187.6136217721772"/>
    <x v="2"/>
  </r>
  <r>
    <x v="1"/>
    <x v="2"/>
    <n v="100"/>
    <x v="1"/>
    <x v="63"/>
    <n v="1"/>
    <n v="1.3936820000000001"/>
    <n v="0.125834"/>
    <n v="3.6446320000000001"/>
    <n v="5.7851E-2"/>
    <s v="6"/>
    <s v="scale_mpi_epyc_job_12180.out "/>
    <s v="scale_mpi_epyc_epyc006_2023-06-13_10-24-13.csv "/>
    <s v="e1 100 100 100000 1 64"/>
    <e v="#N/A"/>
    <e v="#N/A"/>
    <e v="#N/A"/>
    <e v="#N/A"/>
    <x v="1"/>
  </r>
  <r>
    <x v="1"/>
    <x v="2"/>
    <n v="100"/>
    <x v="1"/>
    <x v="62"/>
    <n v="1"/>
    <n v="1.3606020000000001"/>
    <n v="7.4166999999999997E-2"/>
    <n v="3.8999389999999998"/>
    <n v="6.2902E-2"/>
    <s v="6"/>
    <s v="scale_mpi_epyc_job_12180.out "/>
    <s v="scale_mpi_epyc_epyc006_2023-06-13_10-24-13.csv "/>
    <s v="e1 100 100 100000 1 63"/>
    <e v="#N/A"/>
    <e v="#N/A"/>
    <e v="#N/A"/>
    <e v="#N/A"/>
    <x v="1"/>
  </r>
  <r>
    <x v="1"/>
    <x v="2"/>
    <n v="100"/>
    <x v="1"/>
    <x v="61"/>
    <n v="1"/>
    <n v="1.275112"/>
    <n v="6.9015999999999994E-2"/>
    <n v="3.6453289999999998"/>
    <n v="5.9759E-2"/>
    <s v="6"/>
    <s v="scale_mpi_epyc_job_12180.out "/>
    <s v="scale_mpi_epyc_epyc006_2023-06-13_10-24-13.csv "/>
    <s v="e1 100 100 100000 1 62"/>
    <e v="#N/A"/>
    <e v="#N/A"/>
    <e v="#N/A"/>
    <e v="#N/A"/>
    <x v="1"/>
  </r>
  <r>
    <x v="1"/>
    <x v="2"/>
    <n v="100"/>
    <x v="1"/>
    <x v="60"/>
    <n v="1"/>
    <n v="1.293037"/>
    <n v="6.3319E-2"/>
    <n v="3.3398829999999999"/>
    <n v="5.5664999999999999E-2"/>
    <s v="6"/>
    <s v="scale_mpi_epyc_job_12180.out "/>
    <s v="scale_mpi_epyc_epyc006_2023-06-13_10-24-13.csv "/>
    <s v="e1 100 100 100000 1 61"/>
    <e v="#N/A"/>
    <e v="#N/A"/>
    <e v="#N/A"/>
    <e v="#N/A"/>
    <x v="1"/>
  </r>
  <r>
    <x v="1"/>
    <x v="2"/>
    <n v="100"/>
    <x v="1"/>
    <x v="59"/>
    <n v="1"/>
    <n v="1.3480810000000001"/>
    <n v="6.4350000000000004E-2"/>
    <n v="3.3512330000000001"/>
    <n v="5.6800999999999997E-2"/>
    <s v="6"/>
    <s v="scale_mpi_epyc_job_12180.out "/>
    <s v="scale_mpi_epyc_epyc006_2023-06-13_10-24-13.csv "/>
    <s v="e1 100 100 100000 1 60"/>
    <e v="#N/A"/>
    <e v="#N/A"/>
    <e v="#N/A"/>
    <e v="#N/A"/>
    <x v="1"/>
  </r>
  <r>
    <x v="1"/>
    <x v="2"/>
    <n v="100"/>
    <x v="1"/>
    <x v="58"/>
    <n v="1"/>
    <n v="1.2633289999999999"/>
    <n v="6.0748999999999997E-2"/>
    <n v="3.0661580000000002"/>
    <n v="5.2865000000000002E-2"/>
    <s v="6"/>
    <s v="scale_mpi_epyc_job_12180.out "/>
    <s v="scale_mpi_epyc_epyc006_2023-06-13_10-24-13.csv "/>
    <s v="e1 100 100 100000 1 59"/>
    <e v="#N/A"/>
    <e v="#N/A"/>
    <e v="#N/A"/>
    <e v="#N/A"/>
    <x v="1"/>
  </r>
  <r>
    <x v="1"/>
    <x v="2"/>
    <n v="100"/>
    <x v="1"/>
    <x v="57"/>
    <n v="1"/>
    <n v="1.323056"/>
    <n v="6.3423999999999994E-2"/>
    <n v="3.0575589999999999"/>
    <n v="5.3641000000000001E-2"/>
    <s v="6"/>
    <s v="scale_mpi_epyc_job_12180.out "/>
    <s v="scale_mpi_epyc_epyc006_2023-06-13_10-24-13.csv "/>
    <s v="e1 100 100 100000 1 58"/>
    <e v="#N/A"/>
    <e v="#N/A"/>
    <e v="#N/A"/>
    <e v="#N/A"/>
    <x v="1"/>
  </r>
  <r>
    <x v="1"/>
    <x v="2"/>
    <n v="100"/>
    <x v="1"/>
    <x v="56"/>
    <n v="1"/>
    <n v="1.6468149999999999"/>
    <n v="5.5372999999999999E-2"/>
    <n v="2.6708660000000002"/>
    <n v="4.7694E-2"/>
    <s v="6"/>
    <s v="scale_mpi_epyc_job_12180.out "/>
    <s v="scale_mpi_epyc_epyc006_2023-06-13_10-24-13.csv "/>
    <s v="e1 100 100 100000 1 57"/>
    <e v="#N/A"/>
    <e v="#N/A"/>
    <e v="#N/A"/>
    <e v="#N/A"/>
    <x v="1"/>
  </r>
  <r>
    <x v="1"/>
    <x v="2"/>
    <n v="100"/>
    <x v="1"/>
    <x v="55"/>
    <n v="1"/>
    <n v="1.83473"/>
    <n v="7.5943999999999998E-2"/>
    <n v="2.5470190000000001"/>
    <n v="4.6309000000000003E-2"/>
    <s v="6"/>
    <s v="scale_mpi_epyc_job_12180.out "/>
    <s v="scale_mpi_epyc_epyc006_2023-06-13_10-24-13.csv "/>
    <s v="e1 100 100 100000 1 56"/>
    <e v="#N/A"/>
    <e v="#N/A"/>
    <e v="#N/A"/>
    <e v="#N/A"/>
    <x v="1"/>
  </r>
  <r>
    <x v="1"/>
    <x v="2"/>
    <n v="100"/>
    <x v="1"/>
    <x v="54"/>
    <n v="1"/>
    <n v="1.7520990000000001"/>
    <n v="5.3582999999999999E-2"/>
    <n v="2.5297529999999999"/>
    <n v="4.6847E-2"/>
    <s v="6"/>
    <s v="scale_mpi_epyc_job_12180.out "/>
    <s v="scale_mpi_epyc_epyc006_2023-06-13_10-24-13.csv "/>
    <s v="e1 100 100 100000 1 55"/>
    <e v="#N/A"/>
    <e v="#N/A"/>
    <e v="#N/A"/>
    <e v="#N/A"/>
    <x v="1"/>
  </r>
  <r>
    <x v="1"/>
    <x v="2"/>
    <n v="100"/>
    <x v="1"/>
    <x v="53"/>
    <n v="1"/>
    <n v="1.8398939999999999"/>
    <n v="8.5115999999999997E-2"/>
    <n v="3.0672000000000001"/>
    <n v="5.7872E-2"/>
    <s v="6"/>
    <s v="scale_mpi_epyc_job_12180.out "/>
    <s v="scale_mpi_epyc_epyc006_2023-06-13_10-24-13.csv "/>
    <s v="e1 100 100 100000 1 54"/>
    <e v="#N/A"/>
    <e v="#N/A"/>
    <e v="#N/A"/>
    <e v="#N/A"/>
    <x v="1"/>
  </r>
  <r>
    <x v="1"/>
    <x v="2"/>
    <n v="100"/>
    <x v="1"/>
    <x v="52"/>
    <n v="1"/>
    <n v="1.6260380000000001"/>
    <n v="8.7508000000000002E-2"/>
    <n v="2.6392699999999998"/>
    <n v="5.0755000000000002E-2"/>
    <s v="6"/>
    <s v="scale_mpi_epyc_job_12180.out "/>
    <s v="scale_mpi_epyc_epyc006_2023-06-13_10-24-13.csv "/>
    <s v="e1 100 100 100000 1 53"/>
    <e v="#N/A"/>
    <e v="#N/A"/>
    <e v="#N/A"/>
    <e v="#N/A"/>
    <x v="1"/>
  </r>
  <r>
    <x v="1"/>
    <x v="2"/>
    <n v="100"/>
    <x v="1"/>
    <x v="51"/>
    <n v="1"/>
    <n v="1.744335"/>
    <n v="6.2674999999999995E-2"/>
    <n v="2.7520210000000001"/>
    <n v="5.3961000000000002E-2"/>
    <s v="6"/>
    <s v="scale_mpi_epyc_job_12180.out "/>
    <s v="scale_mpi_epyc_epyc006_2023-06-13_10-24-13.csv "/>
    <s v="e1 100 100 100000 1 52"/>
    <e v="#N/A"/>
    <e v="#N/A"/>
    <e v="#N/A"/>
    <e v="#N/A"/>
    <x v="1"/>
  </r>
  <r>
    <x v="1"/>
    <x v="2"/>
    <n v="100"/>
    <x v="1"/>
    <x v="50"/>
    <n v="1"/>
    <n v="1.543831"/>
    <n v="7.8524999999999998E-2"/>
    <n v="2.4271780000000001"/>
    <n v="4.8543999999999997E-2"/>
    <s v="6"/>
    <s v="scale_mpi_epyc_job_12180.out "/>
    <s v="scale_mpi_epyc_epyc006_2023-06-13_10-24-13.csv "/>
    <s v="e1 100 100 100000 1 51"/>
    <e v="#N/A"/>
    <e v="#N/A"/>
    <e v="#N/A"/>
    <e v="#N/A"/>
    <x v="1"/>
  </r>
  <r>
    <x v="1"/>
    <x v="2"/>
    <n v="100"/>
    <x v="1"/>
    <x v="49"/>
    <n v="1"/>
    <n v="1.713519"/>
    <n v="4.9048000000000001E-2"/>
    <n v="2.1170749999999998"/>
    <n v="4.3206000000000001E-2"/>
    <s v="6"/>
    <s v="scale_mpi_epyc_job_12180.out "/>
    <s v="scale_mpi_epyc_epyc006_2023-06-13_10-24-13.csv "/>
    <s v="e1 100 100 100000 1 50"/>
    <e v="#N/A"/>
    <e v="#N/A"/>
    <e v="#N/A"/>
    <e v="#N/A"/>
    <x v="1"/>
  </r>
  <r>
    <x v="1"/>
    <x v="2"/>
    <n v="100"/>
    <x v="1"/>
    <x v="48"/>
    <n v="1"/>
    <n v="1.612128"/>
    <n v="7.0243E-2"/>
    <n v="1.966893"/>
    <n v="4.0977E-2"/>
    <s v="6"/>
    <s v="scale_mpi_epyc_job_12180.out "/>
    <s v="scale_mpi_epyc_epyc006_2023-06-13_10-24-13.csv "/>
    <s v="e1 100 100 100000 1 49"/>
    <e v="#N/A"/>
    <e v="#N/A"/>
    <e v="#N/A"/>
    <e v="#N/A"/>
    <x v="1"/>
  </r>
  <r>
    <x v="1"/>
    <x v="2"/>
    <n v="100"/>
    <x v="1"/>
    <x v="47"/>
    <n v="1"/>
    <n v="1.5556719999999999"/>
    <n v="0.100804"/>
    <n v="3.1900879999999998"/>
    <n v="6.7874000000000004E-2"/>
    <s v="6"/>
    <s v="scale_mpi_epyc_job_12180.out "/>
    <s v="scale_mpi_epyc_epyc006_2023-06-13_10-24-13.csv "/>
    <s v="e1 100 100 100000 1 48"/>
    <e v="#N/A"/>
    <e v="#N/A"/>
    <e v="#N/A"/>
    <e v="#N/A"/>
    <x v="1"/>
  </r>
  <r>
    <x v="1"/>
    <x v="2"/>
    <n v="100"/>
    <x v="1"/>
    <x v="46"/>
    <n v="1"/>
    <n v="1.493716"/>
    <n v="6.8633E-2"/>
    <n v="2.174248"/>
    <n v="4.7266000000000002E-2"/>
    <s v="6"/>
    <s v="scale_mpi_epyc_job_12180.out "/>
    <s v="scale_mpi_epyc_epyc006_2023-06-13_10-24-13.csv "/>
    <s v="e1 100 100 100000 1 47"/>
    <e v="#N/A"/>
    <e v="#N/A"/>
    <e v="#N/A"/>
    <e v="#N/A"/>
    <x v="1"/>
  </r>
  <r>
    <x v="1"/>
    <x v="2"/>
    <n v="100"/>
    <x v="1"/>
    <x v="45"/>
    <n v="1"/>
    <n v="1.665484"/>
    <n v="6.4488000000000004E-2"/>
    <n v="2.0311599999999999"/>
    <n v="4.5136999999999997E-2"/>
    <s v="6"/>
    <s v="scale_mpi_epyc_job_12180.out "/>
    <s v="scale_mpi_epyc_epyc006_2023-06-13_10-24-13.csv "/>
    <s v="e1 100 100 100000 1 46"/>
    <e v="#N/A"/>
    <e v="#N/A"/>
    <e v="#N/A"/>
    <e v="#N/A"/>
    <x v="1"/>
  </r>
  <r>
    <x v="1"/>
    <x v="2"/>
    <n v="100"/>
    <x v="1"/>
    <x v="44"/>
    <n v="1"/>
    <n v="1.4365680000000001"/>
    <n v="4.3833999999999998E-2"/>
    <n v="1.6193280000000001"/>
    <n v="3.6803000000000002E-2"/>
    <s v="6"/>
    <s v="scale_mpi_epyc_job_12180.out "/>
    <s v="scale_mpi_epyc_epyc006_2023-06-13_10-24-13.csv "/>
    <s v="e1 100 100 100000 1 45"/>
    <e v="#N/A"/>
    <e v="#N/A"/>
    <e v="#N/A"/>
    <e v="#N/A"/>
    <x v="1"/>
  </r>
  <r>
    <x v="1"/>
    <x v="2"/>
    <n v="100"/>
    <x v="1"/>
    <x v="43"/>
    <n v="1"/>
    <n v="1.6263110000000001"/>
    <n v="6.7242999999999997E-2"/>
    <n v="1.7395449999999999"/>
    <n v="4.0454999999999998E-2"/>
    <s v="6"/>
    <s v="scale_mpi_epyc_job_12180.out "/>
    <s v="scale_mpi_epyc_epyc006_2023-06-13_10-24-13.csv "/>
    <s v="e1 100 100 100000 1 44"/>
    <e v="#N/A"/>
    <e v="#N/A"/>
    <e v="#N/A"/>
    <e v="#N/A"/>
    <x v="1"/>
  </r>
  <r>
    <x v="1"/>
    <x v="2"/>
    <n v="100"/>
    <x v="1"/>
    <x v="42"/>
    <n v="1"/>
    <n v="1.465338"/>
    <n v="8.8705000000000006E-2"/>
    <n v="2.4267880000000002"/>
    <n v="5.7780999999999999E-2"/>
    <s v="6"/>
    <s v="scale_mpi_epyc_job_12180.out "/>
    <s v="scale_mpi_epyc_epyc006_2023-06-13_10-24-13.csv "/>
    <s v="e1 100 100 100000 1 43"/>
    <e v="#N/A"/>
    <e v="#N/A"/>
    <e v="#N/A"/>
    <e v="#N/A"/>
    <x v="1"/>
  </r>
  <r>
    <x v="1"/>
    <x v="2"/>
    <n v="100"/>
    <x v="1"/>
    <x v="41"/>
    <n v="1"/>
    <n v="1.418377"/>
    <n v="6.9821999999999995E-2"/>
    <n v="2.0582500000000001"/>
    <n v="5.0201000000000003E-2"/>
    <s v="6"/>
    <s v="scale_mpi_epyc_job_12180.out "/>
    <s v="scale_mpi_epyc_epyc006_2023-06-13_10-24-13.csv "/>
    <s v="e1 100 100 100000 1 42"/>
    <e v="#N/A"/>
    <e v="#N/A"/>
    <e v="#N/A"/>
    <e v="#N/A"/>
    <x v="1"/>
  </r>
  <r>
    <x v="1"/>
    <x v="2"/>
    <n v="100"/>
    <x v="1"/>
    <x v="40"/>
    <n v="1"/>
    <n v="1.528049"/>
    <n v="5.2641E-2"/>
    <n v="1.8799360000000001"/>
    <n v="4.6997999999999998E-2"/>
    <s v="6"/>
    <s v="scale_mpi_epyc_job_12180.out "/>
    <s v="scale_mpi_epyc_epyc006_2023-06-13_10-24-13.csv "/>
    <s v="e1 100 100 100000 1 41"/>
    <e v="#N/A"/>
    <e v="#N/A"/>
    <e v="#N/A"/>
    <e v="#N/A"/>
    <x v="1"/>
  </r>
  <r>
    <x v="1"/>
    <x v="2"/>
    <n v="100"/>
    <x v="1"/>
    <x v="39"/>
    <n v="1"/>
    <n v="1.399805"/>
    <n v="6.0519000000000003E-2"/>
    <n v="1.991819"/>
    <n v="5.1071999999999999E-2"/>
    <s v="6"/>
    <s v="scale_mpi_epyc_job_12180.out "/>
    <s v="scale_mpi_epyc_epyc006_2023-06-13_10-24-13.csv "/>
    <s v="e1 100 100 100000 1 40"/>
    <e v="#N/A"/>
    <e v="#N/A"/>
    <e v="#N/A"/>
    <e v="#N/A"/>
    <x v="1"/>
  </r>
  <r>
    <x v="1"/>
    <x v="2"/>
    <n v="100"/>
    <x v="1"/>
    <x v="38"/>
    <n v="1"/>
    <n v="1.5174840000000001"/>
    <n v="6.7696000000000006E-2"/>
    <n v="1.792538"/>
    <n v="4.7171999999999999E-2"/>
    <s v="6"/>
    <s v="scale_mpi_epyc_job_12180.out "/>
    <s v="scale_mpi_epyc_epyc006_2023-06-13_10-24-13.csv "/>
    <s v="e1 100 100 100000 1 39"/>
    <e v="#N/A"/>
    <e v="#N/A"/>
    <e v="#N/A"/>
    <e v="#N/A"/>
    <x v="1"/>
  </r>
  <r>
    <x v="1"/>
    <x v="2"/>
    <n v="100"/>
    <x v="1"/>
    <x v="37"/>
    <n v="1"/>
    <n v="1.4197390000000001"/>
    <n v="6.5483E-2"/>
    <n v="1.710569"/>
    <n v="4.6232000000000002E-2"/>
    <s v="6"/>
    <s v="scale_mpi_epyc_job_12180.out "/>
    <s v="scale_mpi_epyc_epyc006_2023-06-13_10-24-13.csv "/>
    <s v="e1 100 100 100000 1 38"/>
    <e v="#N/A"/>
    <e v="#N/A"/>
    <e v="#N/A"/>
    <e v="#N/A"/>
    <x v="1"/>
  </r>
  <r>
    <x v="1"/>
    <x v="2"/>
    <n v="100"/>
    <x v="1"/>
    <x v="36"/>
    <n v="1"/>
    <n v="1.3457790000000001"/>
    <n v="4.8215000000000001E-2"/>
    <n v="1.370287"/>
    <n v="3.8064000000000001E-2"/>
    <s v="6"/>
    <s v="scale_mpi_epyc_job_12180.out "/>
    <s v="scale_mpi_epyc_epyc006_2023-06-13_10-24-13.csv "/>
    <s v="e1 100 100 100000 1 37"/>
    <e v="#N/A"/>
    <e v="#N/A"/>
    <e v="#N/A"/>
    <e v="#N/A"/>
    <x v="1"/>
  </r>
  <r>
    <x v="1"/>
    <x v="2"/>
    <n v="100"/>
    <x v="1"/>
    <x v="35"/>
    <n v="1"/>
    <n v="1.3929199999999999"/>
    <n v="7.3865E-2"/>
    <n v="1.702305"/>
    <n v="4.8637E-2"/>
    <s v="6"/>
    <s v="scale_mpi_epyc_job_12180.out "/>
    <s v="scale_mpi_epyc_epyc006_2023-06-13_10-24-13.csv "/>
    <s v="e1 100 100 100000 1 36"/>
    <e v="#N/A"/>
    <e v="#N/A"/>
    <e v="#N/A"/>
    <e v="#N/A"/>
    <x v="1"/>
  </r>
  <r>
    <x v="1"/>
    <x v="2"/>
    <n v="100"/>
    <x v="1"/>
    <x v="34"/>
    <n v="1"/>
    <n v="1.3352329999999999"/>
    <n v="5.7079999999999999E-2"/>
    <n v="1.4540550000000001"/>
    <n v="4.2765999999999998E-2"/>
    <s v="6"/>
    <s v="scale_mpi_epyc_job_12180.out "/>
    <s v="scale_mpi_epyc_epyc006_2023-06-13_10-24-13.csv "/>
    <s v="e1 100 100 100000 1 35"/>
    <e v="#N/A"/>
    <e v="#N/A"/>
    <e v="#N/A"/>
    <e v="#N/A"/>
    <x v="1"/>
  </r>
  <r>
    <x v="1"/>
    <x v="2"/>
    <n v="100"/>
    <x v="1"/>
    <x v="33"/>
    <n v="1"/>
    <n v="1.367804"/>
    <n v="5.9957999999999997E-2"/>
    <n v="1.540759"/>
    <n v="4.6690000000000002E-2"/>
    <s v="6"/>
    <s v="scale_mpi_epyc_job_12180.out "/>
    <s v="scale_mpi_epyc_epyc006_2023-06-13_10-24-13.csv "/>
    <s v="e1 100 100 100000 1 34"/>
    <e v="#N/A"/>
    <e v="#N/A"/>
    <e v="#N/A"/>
    <e v="#N/A"/>
    <x v="1"/>
  </r>
  <r>
    <x v="1"/>
    <x v="2"/>
    <n v="100"/>
    <x v="1"/>
    <x v="32"/>
    <n v="1"/>
    <n v="1.40777"/>
    <n v="5.5929E-2"/>
    <n v="1.5481309999999999"/>
    <n v="4.8378999999999998E-2"/>
    <s v="6"/>
    <s v="scale_mpi_epyc_job_12180.out "/>
    <s v="scale_mpi_epyc_epyc006_2023-06-13_10-24-13.csv "/>
    <s v="e1 100 100 100000 1 33"/>
    <e v="#N/A"/>
    <e v="#N/A"/>
    <e v="#N/A"/>
    <e v="#N/A"/>
    <x v="1"/>
  </r>
  <r>
    <x v="1"/>
    <x v="2"/>
    <n v="100"/>
    <x v="1"/>
    <x v="31"/>
    <n v="1"/>
    <n v="1.2952999999999999"/>
    <n v="6.4721000000000001E-2"/>
    <n v="1.5143439999999999"/>
    <n v="4.8849999999999998E-2"/>
    <s v="6"/>
    <s v="scale_mpi_epyc_job_12180.out "/>
    <s v="scale_mpi_epyc_epyc006_2023-06-13_10-24-13.csv "/>
    <s v="e1 100 100 100000 1 32"/>
    <e v="#N/A"/>
    <e v="#N/A"/>
    <e v="#N/A"/>
    <e v="#N/A"/>
    <x v="1"/>
  </r>
  <r>
    <x v="1"/>
    <x v="2"/>
    <n v="100"/>
    <x v="1"/>
    <x v="30"/>
    <n v="1"/>
    <n v="1.256005"/>
    <n v="3.7178000000000003E-2"/>
    <n v="0.918659"/>
    <n v="3.0622E-2"/>
    <s v="6"/>
    <s v="scale_mpi_epyc_job_12180.out "/>
    <s v="scale_mpi_epyc_epyc006_2023-06-13_10-24-13.csv "/>
    <s v="e1 100 100 100000 1 31"/>
    <e v="#N/A"/>
    <e v="#N/A"/>
    <e v="#N/A"/>
    <e v="#N/A"/>
    <x v="1"/>
  </r>
  <r>
    <x v="1"/>
    <x v="2"/>
    <n v="100"/>
    <x v="1"/>
    <x v="29"/>
    <n v="1"/>
    <n v="1.3470120000000001"/>
    <n v="4.4637000000000003E-2"/>
    <n v="1.104468"/>
    <n v="3.8085000000000001E-2"/>
    <s v="6"/>
    <s v="scale_mpi_epyc_job_12180.out "/>
    <s v="scale_mpi_epyc_epyc006_2023-06-13_10-24-13.csv "/>
    <s v="e1 100 100 100000 1 30"/>
    <e v="#N/A"/>
    <e v="#N/A"/>
    <e v="#N/A"/>
    <e v="#N/A"/>
    <x v="1"/>
  </r>
  <r>
    <x v="1"/>
    <x v="2"/>
    <n v="100"/>
    <x v="1"/>
    <x v="28"/>
    <n v="1"/>
    <n v="1.3065850000000001"/>
    <n v="6.5224000000000004E-2"/>
    <n v="1.303542"/>
    <n v="4.6554999999999999E-2"/>
    <s v="6"/>
    <s v="scale_mpi_epyc_job_12180.out "/>
    <s v="scale_mpi_epyc_epyc006_2023-06-13_10-24-13.csv "/>
    <s v="e1 100 100 100000 1 29"/>
    <e v="#N/A"/>
    <e v="#N/A"/>
    <e v="#N/A"/>
    <e v="#N/A"/>
    <x v="1"/>
  </r>
  <r>
    <x v="1"/>
    <x v="2"/>
    <n v="100"/>
    <x v="1"/>
    <x v="27"/>
    <n v="1"/>
    <n v="1.3173859999999999"/>
    <n v="6.0987E-2"/>
    <n v="1.232923"/>
    <n v="4.5664000000000003E-2"/>
    <s v="6"/>
    <s v="scale_mpi_epyc_job_12180.out "/>
    <s v="scale_mpi_epyc_epyc006_2023-06-13_10-24-13.csv "/>
    <s v="e1 100 100 100000 1 28"/>
    <e v="#N/A"/>
    <e v="#N/A"/>
    <e v="#N/A"/>
    <e v="#N/A"/>
    <x v="1"/>
  </r>
  <r>
    <x v="1"/>
    <x v="2"/>
    <n v="100"/>
    <x v="1"/>
    <x v="26"/>
    <n v="1"/>
    <n v="1.2396780000000001"/>
    <n v="5.3294000000000001E-2"/>
    <n v="0.95665199999999995"/>
    <n v="3.6794E-2"/>
    <s v="6"/>
    <s v="scale_mpi_epyc_job_12180.out "/>
    <s v="scale_mpi_epyc_epyc006_2023-06-13_10-24-13.csv "/>
    <s v="e1 100 100 100000 1 27"/>
    <e v="#N/A"/>
    <e v="#N/A"/>
    <e v="#N/A"/>
    <e v="#N/A"/>
    <x v="1"/>
  </r>
  <r>
    <x v="1"/>
    <x v="2"/>
    <n v="100"/>
    <x v="1"/>
    <x v="25"/>
    <n v="1"/>
    <n v="1.2895220000000001"/>
    <n v="5.1063999999999998E-2"/>
    <n v="0.77006699999999995"/>
    <n v="3.0803000000000001E-2"/>
    <s v="6"/>
    <s v="scale_mpi_epyc_job_12180.out "/>
    <s v="scale_mpi_epyc_epyc006_2023-06-13_10-24-13.csv "/>
    <s v="e1 100 100 100000 1 26"/>
    <e v="#N/A"/>
    <e v="#N/A"/>
    <e v="#N/A"/>
    <e v="#N/A"/>
    <x v="1"/>
  </r>
  <r>
    <x v="1"/>
    <x v="2"/>
    <n v="100"/>
    <x v="1"/>
    <x v="24"/>
    <n v="1"/>
    <n v="1.2663869999999999"/>
    <n v="5.4739999999999997E-2"/>
    <n v="0.86680900000000005"/>
    <n v="3.6117000000000003E-2"/>
    <s v="6"/>
    <s v="scale_mpi_epyc_job_12180.out "/>
    <s v="scale_mpi_epyc_epyc006_2023-06-13_10-24-13.csv "/>
    <s v="e1 100 100 100000 1 25"/>
    <e v="#N/A"/>
    <e v="#N/A"/>
    <e v="#N/A"/>
    <e v="#N/A"/>
    <x v="1"/>
  </r>
  <r>
    <x v="1"/>
    <x v="2"/>
    <n v="100"/>
    <x v="1"/>
    <x v="23"/>
    <n v="1"/>
    <n v="1.2141960000000001"/>
    <n v="4.1001999999999997E-2"/>
    <n v="0.67476400000000003"/>
    <n v="2.9337999999999999E-2"/>
    <s v="6"/>
    <s v="scale_mpi_epyc_job_12180.out "/>
    <s v="scale_mpi_epyc_epyc006_2023-06-13_10-24-13.csv "/>
    <s v="e1 100 100 100000 1 24"/>
    <e v="#N/A"/>
    <e v="#N/A"/>
    <e v="#N/A"/>
    <e v="#N/A"/>
    <x v="1"/>
  </r>
  <r>
    <x v="1"/>
    <x v="2"/>
    <n v="100"/>
    <x v="1"/>
    <x v="22"/>
    <n v="1"/>
    <n v="1.2480869999999999"/>
    <n v="4.5754000000000003E-2"/>
    <n v="0.70487299999999997"/>
    <n v="3.2039999999999999E-2"/>
    <s v="6"/>
    <s v="scale_mpi_epyc_job_12180.out "/>
    <s v="scale_mpi_epyc_epyc006_2023-06-13_10-24-13.csv "/>
    <s v="e1 100 100 100000 1 23"/>
    <e v="#N/A"/>
    <e v="#N/A"/>
    <e v="#N/A"/>
    <e v="#N/A"/>
    <x v="1"/>
  </r>
  <r>
    <x v="1"/>
    <x v="2"/>
    <n v="100"/>
    <x v="1"/>
    <x v="21"/>
    <n v="1"/>
    <n v="1.228529"/>
    <n v="5.2194999999999998E-2"/>
    <n v="0.89360099999999998"/>
    <n v="4.2552E-2"/>
    <s v="6"/>
    <s v="scale_mpi_epyc_job_12180.out "/>
    <s v="scale_mpi_epyc_epyc006_2023-06-13_10-24-13.csv "/>
    <s v="e1 100 100 100000 1 22"/>
    <e v="#N/A"/>
    <e v="#N/A"/>
    <e v="#N/A"/>
    <e v="#N/A"/>
    <x v="1"/>
  </r>
  <r>
    <x v="1"/>
    <x v="2"/>
    <n v="100"/>
    <x v="1"/>
    <x v="20"/>
    <n v="1"/>
    <n v="1.223382"/>
    <n v="4.3775000000000001E-2"/>
    <n v="0.66093999999999997"/>
    <n v="3.3047E-2"/>
    <s v="6"/>
    <s v="scale_mpi_epyc_job_12180.out "/>
    <s v="scale_mpi_epyc_epyc006_2023-06-13_10-24-13.csv "/>
    <s v="e1 100 100 100000 1 21"/>
    <e v="#N/A"/>
    <e v="#N/A"/>
    <e v="#N/A"/>
    <e v="#N/A"/>
    <x v="1"/>
  </r>
  <r>
    <x v="1"/>
    <x v="2"/>
    <n v="100"/>
    <x v="1"/>
    <x v="19"/>
    <n v="1"/>
    <n v="1.2071270000000001"/>
    <n v="3.8217000000000001E-2"/>
    <n v="0.55296100000000004"/>
    <n v="2.9103E-2"/>
    <s v="6"/>
    <s v="scale_mpi_epyc_job_12180.out "/>
    <s v="scale_mpi_epyc_epyc006_2023-06-13_10-24-13.csv "/>
    <s v="e1 100 100 100000 1 20"/>
    <e v="#N/A"/>
    <e v="#N/A"/>
    <e v="#N/A"/>
    <e v="#N/A"/>
    <x v="1"/>
  </r>
  <r>
    <x v="1"/>
    <x v="2"/>
    <n v="100"/>
    <x v="1"/>
    <x v="18"/>
    <n v="1"/>
    <n v="1.1701589999999999"/>
    <n v="2.2433000000000002E-2"/>
    <n v="0.34672599999999998"/>
    <n v="1.9262999999999999E-2"/>
    <s v="6"/>
    <s v="scale_mpi_epyc_job_12180.out "/>
    <s v="scale_mpi_epyc_epyc006_2023-06-13_10-24-13.csv "/>
    <s v="e1 100 100 100000 1 19"/>
    <e v="#N/A"/>
    <e v="#N/A"/>
    <e v="#N/A"/>
    <e v="#N/A"/>
    <x v="1"/>
  </r>
  <r>
    <x v="1"/>
    <x v="2"/>
    <n v="100"/>
    <x v="1"/>
    <x v="17"/>
    <n v="1"/>
    <n v="1.166906"/>
    <n v="2.1956E-2"/>
    <n v="0.32830199999999998"/>
    <n v="1.9311999999999999E-2"/>
    <s v="6"/>
    <s v="scale_mpi_epyc_job_12180.out "/>
    <s v="scale_mpi_epyc_epyc006_2023-06-13_10-24-13.csv "/>
    <s v="e1 100 100 100000 1 18"/>
    <e v="#N/A"/>
    <e v="#N/A"/>
    <e v="#N/A"/>
    <e v="#N/A"/>
    <x v="1"/>
  </r>
  <r>
    <x v="1"/>
    <x v="2"/>
    <n v="100"/>
    <x v="1"/>
    <x v="16"/>
    <n v="1"/>
    <n v="1.1659029999999999"/>
    <n v="2.9274000000000001E-2"/>
    <n v="0.35095900000000002"/>
    <n v="2.1935E-2"/>
    <s v="6"/>
    <s v="scale_mpi_epyc_job_12180.out "/>
    <s v="scale_mpi_epyc_epyc006_2023-06-13_10-24-13.csv "/>
    <s v="e1 100 100 100000 1 17"/>
    <e v="#N/A"/>
    <e v="#N/A"/>
    <e v="#N/A"/>
    <e v="#N/A"/>
    <x v="1"/>
  </r>
  <r>
    <x v="1"/>
    <x v="2"/>
    <n v="100"/>
    <x v="1"/>
    <x v="15"/>
    <n v="1"/>
    <n v="1.178188"/>
    <n v="3.8295999999999997E-2"/>
    <n v="0.36299500000000001"/>
    <n v="2.4199999999999999E-2"/>
    <s v="6"/>
    <s v="scale_mpi_epyc_job_12180.out "/>
    <s v="scale_mpi_epyc_epyc006_2023-06-13_10-24-13.csv "/>
    <s v="e1 100 100 100000 1 16"/>
    <e v="#N/A"/>
    <e v="#N/A"/>
    <e v="#N/A"/>
    <e v="#N/A"/>
    <x v="1"/>
  </r>
  <r>
    <x v="1"/>
    <x v="2"/>
    <n v="100"/>
    <x v="1"/>
    <x v="14"/>
    <n v="1"/>
    <n v="1.1607670000000001"/>
    <n v="3.5050999999999999E-2"/>
    <n v="0.30707699999999999"/>
    <n v="2.1933999999999999E-2"/>
    <s v="6"/>
    <s v="scale_mpi_epyc_job_12180.out "/>
    <s v="scale_mpi_epyc_epyc006_2023-06-13_10-24-13.csv "/>
    <s v="e1 100 100 100000 1 15"/>
    <e v="#N/A"/>
    <e v="#N/A"/>
    <e v="#N/A"/>
    <e v="#N/A"/>
    <x v="1"/>
  </r>
  <r>
    <x v="1"/>
    <x v="2"/>
    <n v="100"/>
    <x v="1"/>
    <x v="13"/>
    <n v="1"/>
    <n v="1.1567270000000001"/>
    <n v="3.7906000000000002E-2"/>
    <n v="0.20382"/>
    <n v="1.5678000000000001E-2"/>
    <s v="6"/>
    <s v="scale_mpi_epyc_job_12180.out "/>
    <s v="scale_mpi_epyc_epyc006_2023-06-13_10-24-13.csv "/>
    <s v="e1 100 100 100000 1 14"/>
    <e v="#N/A"/>
    <e v="#N/A"/>
    <e v="#N/A"/>
    <e v="#N/A"/>
    <x v="1"/>
  </r>
  <r>
    <x v="1"/>
    <x v="2"/>
    <n v="100"/>
    <x v="1"/>
    <x v="12"/>
    <n v="1"/>
    <n v="1.143278"/>
    <n v="3.4960999999999999E-2"/>
    <n v="0.31998199999999999"/>
    <n v="2.6665000000000001E-2"/>
    <s v="6"/>
    <s v="scale_mpi_epyc_job_12180.out "/>
    <s v="scale_mpi_epyc_epyc006_2023-06-13_10-24-13.csv "/>
    <s v="e1 100 100 100000 1 13"/>
    <e v="#N/A"/>
    <e v="#N/A"/>
    <e v="#N/A"/>
    <e v="#N/A"/>
    <x v="1"/>
  </r>
  <r>
    <x v="1"/>
    <x v="2"/>
    <n v="100"/>
    <x v="1"/>
    <x v="11"/>
    <n v="1"/>
    <n v="1.108498"/>
    <n v="1.5699000000000001E-2"/>
    <n v="0.13278200000000001"/>
    <n v="1.2071E-2"/>
    <s v="6"/>
    <s v="scale_mpi_epyc_job_12180.out "/>
    <s v="scale_mpi_epyc_epyc006_2023-06-13_10-24-13.csv "/>
    <s v="e1 100 100 100000 1 12"/>
    <e v="#N/A"/>
    <e v="#N/A"/>
    <e v="#N/A"/>
    <e v="#N/A"/>
    <x v="1"/>
  </r>
  <r>
    <x v="1"/>
    <x v="2"/>
    <n v="100"/>
    <x v="1"/>
    <x v="10"/>
    <n v="1"/>
    <n v="1.120274"/>
    <n v="2.0466999999999999E-2"/>
    <n v="0.14245099999999999"/>
    <n v="1.4245000000000001E-2"/>
    <s v="6"/>
    <s v="scale_mpi_epyc_job_12180.out "/>
    <s v="scale_mpi_epyc_epyc006_2023-06-13_10-24-13.csv "/>
    <s v="e1 100 100 100000 1 11"/>
    <e v="#N/A"/>
    <e v="#N/A"/>
    <e v="#N/A"/>
    <e v="#N/A"/>
    <x v="1"/>
  </r>
  <r>
    <x v="1"/>
    <x v="2"/>
    <n v="100"/>
    <x v="1"/>
    <x v="9"/>
    <n v="1"/>
    <n v="1.0938680000000001"/>
    <n v="1.5407000000000001E-2"/>
    <n v="0.110774"/>
    <n v="1.2307999999999999E-2"/>
    <s v="6"/>
    <s v="scale_mpi_epyc_job_12180.out "/>
    <s v="scale_mpi_epyc_epyc006_2023-06-13_10-24-13.csv "/>
    <s v="e1 100 100 100000 1 10"/>
    <e v="#N/A"/>
    <e v="#N/A"/>
    <e v="#N/A"/>
    <e v="#N/A"/>
    <x v="1"/>
  </r>
  <r>
    <x v="1"/>
    <x v="2"/>
    <n v="100"/>
    <x v="1"/>
    <x v="8"/>
    <n v="1"/>
    <n v="1.1085700000000001"/>
    <n v="2.3605000000000001E-2"/>
    <n v="0.14230799999999999"/>
    <n v="1.7788000000000002E-2"/>
    <s v="6"/>
    <s v="scale_mpi_epyc_job_12180.out "/>
    <s v="scale_mpi_epyc_epyc006_2023-06-13_10-24-13.csv "/>
    <s v="e1 100 100 100000 1 9"/>
    <e v="#N/A"/>
    <e v="#N/A"/>
    <e v="#N/A"/>
    <e v="#N/A"/>
    <x v="1"/>
  </r>
  <r>
    <x v="1"/>
    <x v="2"/>
    <n v="100"/>
    <x v="1"/>
    <x v="7"/>
    <n v="1"/>
    <n v="1.101235"/>
    <n v="2.3994000000000001E-2"/>
    <n v="9.3121999999999996E-2"/>
    <n v="1.3303000000000001E-2"/>
    <s v="6"/>
    <s v="scale_mpi_epyc_job_12180.out "/>
    <s v="scale_mpi_epyc_epyc006_2023-06-13_10-24-13.csv "/>
    <s v="e1 100 100 100000 1 8"/>
    <e v="#N/A"/>
    <e v="#N/A"/>
    <e v="#N/A"/>
    <e v="#N/A"/>
    <x v="1"/>
  </r>
  <r>
    <x v="1"/>
    <x v="2"/>
    <n v="100"/>
    <x v="1"/>
    <x v="6"/>
    <n v="1"/>
    <n v="1.095013"/>
    <n v="2.2370000000000001E-2"/>
    <n v="8.8417999999999997E-2"/>
    <n v="1.4736000000000001E-2"/>
    <s v="6"/>
    <s v="scale_mpi_epyc_job_12180.out "/>
    <s v="scale_mpi_epyc_epyc006_2023-06-13_10-24-13.csv "/>
    <s v="e1 100 100 100000 1 7"/>
    <e v="#N/A"/>
    <e v="#N/A"/>
    <e v="#N/A"/>
    <e v="#N/A"/>
    <x v="1"/>
  </r>
  <r>
    <x v="1"/>
    <x v="2"/>
    <n v="100"/>
    <x v="1"/>
    <x v="5"/>
    <n v="1"/>
    <n v="1.0729949999999999"/>
    <n v="1.1821999999999999E-2"/>
    <n v="4.7183999999999997E-2"/>
    <n v="9.4369999999999992E-3"/>
    <s v="6"/>
    <s v="scale_mpi_epyc_job_12180.out "/>
    <s v="scale_mpi_epyc_epyc006_2023-06-13_10-24-13.csv "/>
    <s v="e1 100 100 100000 1 6"/>
    <e v="#N/A"/>
    <e v="#N/A"/>
    <e v="#N/A"/>
    <e v="#N/A"/>
    <x v="1"/>
  </r>
  <r>
    <x v="1"/>
    <x v="2"/>
    <n v="100"/>
    <x v="1"/>
    <x v="4"/>
    <n v="1"/>
    <n v="1.068668"/>
    <n v="1.0926E-2"/>
    <n v="3.6073000000000001E-2"/>
    <n v="9.018E-3"/>
    <s v="6"/>
    <s v="scale_mpi_epyc_job_12180.out "/>
    <s v="scale_mpi_epyc_epyc006_2023-06-13_10-24-13.csv "/>
    <s v="e1 100 100 100000 1 5"/>
    <e v="#N/A"/>
    <e v="#N/A"/>
    <e v="#N/A"/>
    <e v="#N/A"/>
    <x v="1"/>
  </r>
  <r>
    <x v="1"/>
    <x v="2"/>
    <n v="100"/>
    <x v="1"/>
    <x v="3"/>
    <n v="1"/>
    <n v="1.0588169999999999"/>
    <n v="8.3689999999999997E-3"/>
    <n v="2.0947E-2"/>
    <n v="6.9820000000000004E-3"/>
    <s v="6"/>
    <s v="scale_mpi_epyc_job_12180.out "/>
    <s v="scale_mpi_epyc_epyc006_2023-06-13_10-24-13.csv "/>
    <s v="e1 100 100 100000 1 4"/>
    <e v="#N/A"/>
    <e v="#N/A"/>
    <e v="#N/A"/>
    <e v="#N/A"/>
    <x v="1"/>
  </r>
  <r>
    <x v="1"/>
    <x v="2"/>
    <n v="100"/>
    <x v="1"/>
    <x v="2"/>
    <n v="1"/>
    <n v="1.0593399999999999"/>
    <n v="7.4349999999999998E-3"/>
    <n v="1.1734E-2"/>
    <n v="5.8669999999999998E-3"/>
    <s v="6"/>
    <s v="scale_mpi_epyc_job_12180.out "/>
    <s v="scale_mpi_epyc_epyc006_2023-06-13_10-24-13.csv "/>
    <s v="e1 100 100 100000 1 3"/>
    <e v="#N/A"/>
    <e v="#N/A"/>
    <e v="#N/A"/>
    <e v="#N/A"/>
    <x v="1"/>
  </r>
  <r>
    <x v="1"/>
    <x v="2"/>
    <n v="100"/>
    <x v="1"/>
    <x v="1"/>
    <n v="1"/>
    <n v="1.057763"/>
    <n v="7.8740000000000008E-3"/>
    <n v="6.4440000000000001E-3"/>
    <n v="6.4440000000000001E-3"/>
    <s v="6"/>
    <s v="scale_mpi_epyc_job_12180.out "/>
    <s v="scale_mpi_epyc_epyc006_2023-06-13_10-24-13.csv "/>
    <s v="e1 100 100 100000 1 2"/>
    <e v="#N/A"/>
    <e v="#N/A"/>
    <e v="#N/A"/>
    <e v="#N/A"/>
    <x v="1"/>
  </r>
  <r>
    <x v="1"/>
    <x v="2"/>
    <n v="100"/>
    <x v="1"/>
    <x v="0"/>
    <n v="1"/>
    <n v="1.066087"/>
    <n v="5.8300000000000001E-3"/>
    <n v="0"/>
    <n v="0"/>
    <s v="6"/>
    <s v="scale_mpi_epyc_job_12180.out "/>
    <s v="scale_mpi_epyc_epyc006_2023-06-13_10-24-13.csv "/>
    <s v="e1 100 100 100000 1 1"/>
    <e v="#N/A"/>
    <e v="#N/A"/>
    <e v="#N/A"/>
    <e v="#N/A"/>
    <x v="1"/>
  </r>
  <r>
    <x v="1"/>
    <x v="0"/>
    <n v="100"/>
    <x v="2"/>
    <x v="63"/>
    <n v="1"/>
    <n v="15.554182000000001"/>
    <n v="11.244239"/>
    <n v="40.12265"/>
    <n v="0.63686699999999996"/>
    <s v="6"/>
    <s v="scale_mpi_epyc_job_12184.out "/>
    <s v="scale_mpi_epyc_epyc006_2023-06-13_10-50-11.csv "/>
    <s v="e1 10000 100 1 1 64"/>
    <n v="23.036842333333336"/>
    <n v="5.4067034954582125"/>
    <n v="12.223435342416911"/>
    <n v="33.850249324249759"/>
    <x v="2"/>
  </r>
  <r>
    <x v="1"/>
    <x v="0"/>
    <n v="100"/>
    <x v="2"/>
    <x v="62"/>
    <n v="1"/>
    <n v="16.305081000000001"/>
    <n v="11.971095999999999"/>
    <n v="29.003654999999998"/>
    <n v="0.46780100000000002"/>
    <s v="6"/>
    <s v="scale_mpi_epyc_job_12184.out "/>
    <s v="scale_mpi_epyc_epyc006_2023-06-13_10-50-11.csv "/>
    <s v="e1 10000 100 1 1 63"/>
    <n v="22.565191666666667"/>
    <n v="4.5104678263368099"/>
    <n v="13.544256013993047"/>
    <n v="31.586127319340285"/>
    <x v="2"/>
  </r>
  <r>
    <x v="1"/>
    <x v="0"/>
    <n v="100"/>
    <x v="2"/>
    <x v="61"/>
    <n v="1"/>
    <n v="17.398164000000001"/>
    <n v="12.913525999999999"/>
    <n v="33.714379000000001"/>
    <n v="0.55269500000000005"/>
    <s v="6"/>
    <s v="scale_mpi_epyc_job_12184.out "/>
    <s v="scale_mpi_epyc_epyc006_2023-06-13_10-50-11.csv "/>
    <s v="e1 10000 100 1 1 62"/>
    <n v="22.873059333333334"/>
    <n v="4.0216212648321452"/>
    <n v="14.829816803669043"/>
    <n v="30.916301862997624"/>
    <x v="2"/>
  </r>
  <r>
    <x v="1"/>
    <x v="0"/>
    <n v="100"/>
    <x v="2"/>
    <x v="60"/>
    <n v="1"/>
    <n v="24.088626000000001"/>
    <n v="15.674023999999999"/>
    <n v="228.462671"/>
    <n v="3.8077109999999998"/>
    <s v="6"/>
    <s v="scale_mpi_epyc_job_12184.out "/>
    <s v="scale_mpi_epyc_epyc006_2023-06-13_10-50-11.csv "/>
    <s v="e1 10000 100 1 1 61"/>
    <n v="24.641043"/>
    <n v="0.69741106444665923"/>
    <n v="23.246220871106683"/>
    <n v="26.035865128893317"/>
    <x v="2"/>
  </r>
  <r>
    <x v="1"/>
    <x v="0"/>
    <n v="100"/>
    <x v="2"/>
    <x v="59"/>
    <n v="1"/>
    <n v="23.939287"/>
    <n v="16.515398999999999"/>
    <n v="239.36839699999999"/>
    <n v="4.0570909999999998"/>
    <s v="6"/>
    <s v="scale_mpi_epyc_job_12184.out "/>
    <s v="scale_mpi_epyc_epyc006_2023-06-13_10-50-11.csv "/>
    <s v="e1 10000 100 1 1 60"/>
    <n v="24.091633000000002"/>
    <n v="0.1089137175681136"/>
    <n v="23.873805564863776"/>
    <n v="24.309460435136227"/>
    <x v="2"/>
  </r>
  <r>
    <x v="1"/>
    <x v="0"/>
    <n v="100"/>
    <x v="2"/>
    <x v="58"/>
    <n v="1"/>
    <n v="24.8889"/>
    <n v="17.153822999999999"/>
    <n v="224.522345"/>
    <n v="3.8710749999999998"/>
    <s v="6"/>
    <s v="scale_mpi_epyc_job_12184.out "/>
    <s v="scale_mpi_epyc_epyc006_2023-06-13_10-50-11.csv "/>
    <s v="e1 10000 100 1 1 59"/>
    <n v="25.076984666666664"/>
    <n v="1.5127787003199316"/>
    <n v="22.051427266026803"/>
    <n v="28.102542067306526"/>
    <x v="2"/>
  </r>
  <r>
    <x v="1"/>
    <x v="0"/>
    <n v="100"/>
    <x v="2"/>
    <x v="57"/>
    <n v="1"/>
    <n v="22.933112000000001"/>
    <n v="16.192129000000001"/>
    <n v="183.57642999999999"/>
    <n v="3.2206389999999998"/>
    <s v="6"/>
    <s v="scale_mpi_epyc_job_12184.out "/>
    <s v="scale_mpi_epyc_epyc006_2023-06-13_10-50-11.csv "/>
    <s v="e1 10000 100 1 1 58"/>
    <n v="24.684348666666665"/>
    <n v="1.8456104403030507"/>
    <n v="20.993127786060562"/>
    <n v="28.375569547272768"/>
    <x v="2"/>
  </r>
  <r>
    <x v="1"/>
    <x v="0"/>
    <n v="100"/>
    <x v="2"/>
    <x v="56"/>
    <n v="1"/>
    <n v="24.058509999999998"/>
    <n v="16.012222999999999"/>
    <n v="175.797876"/>
    <n v="3.1392479999999998"/>
    <s v="6"/>
    <s v="scale_mpi_epyc_job_12184.out "/>
    <s v="scale_mpi_epyc_epyc006_2023-06-13_10-50-11.csv "/>
    <s v="e1 10000 100 1 1 57"/>
    <n v="25.40756433333333"/>
    <n v="1.5181510594286629"/>
    <n v="22.371262214476005"/>
    <n v="28.443866452190655"/>
    <x v="2"/>
  </r>
  <r>
    <x v="1"/>
    <x v="0"/>
    <n v="100"/>
    <x v="2"/>
    <x v="55"/>
    <n v="1"/>
    <n v="24.141774999999999"/>
    <n v="16.609366000000001"/>
    <n v="211.46203"/>
    <n v="3.8447640000000001"/>
    <s v="6"/>
    <s v="scale_mpi_epyc_job_12184.out "/>
    <s v="scale_mpi_epyc_epyc006_2023-06-13_10-50-11.csv "/>
    <s v="e1 10000 100 1 1 56"/>
    <n v="25.688562333333333"/>
    <n v="1.2302853049382383"/>
    <n v="23.227991723456856"/>
    <n v="28.149132943209811"/>
    <x v="2"/>
  </r>
  <r>
    <x v="1"/>
    <x v="0"/>
    <n v="100"/>
    <x v="2"/>
    <x v="54"/>
    <n v="1"/>
    <n v="24.392821999999999"/>
    <n v="16.163497"/>
    <n v="173.67959500000001"/>
    <n v="3.2162890000000002"/>
    <s v="6"/>
    <s v="scale_mpi_epyc_job_12184.out "/>
    <s v="scale_mpi_epyc_epyc006_2023-06-13_10-50-11.csv "/>
    <s v="e1 10000 100 1 1 55"/>
    <n v="25.360660333333332"/>
    <n v="1.2700928355765138"/>
    <n v="22.820474662180303"/>
    <n v="27.900846004486361"/>
    <x v="2"/>
  </r>
  <r>
    <x v="1"/>
    <x v="0"/>
    <n v="100"/>
    <x v="2"/>
    <x v="53"/>
    <n v="1"/>
    <n v="24.887858999999999"/>
    <n v="17.127151999999999"/>
    <n v="209.575771"/>
    <n v="3.9542600000000001"/>
    <s v="6"/>
    <s v="scale_mpi_epyc_job_12184.out "/>
    <s v="scale_mpi_epyc_epyc006_2023-06-13_10-50-11.csv "/>
    <s v="e1 10000 100 1 1 54"/>
    <n v="25.667505000000002"/>
    <n v="0.57645094674913777"/>
    <n v="24.514603106501728"/>
    <n v="26.820406893498276"/>
    <x v="2"/>
  </r>
  <r>
    <x v="1"/>
    <x v="0"/>
    <n v="100"/>
    <x v="2"/>
    <x v="52"/>
    <n v="1"/>
    <n v="24.731027000000001"/>
    <n v="15.213946"/>
    <n v="166.92452599999999"/>
    <n v="3.2100870000000001"/>
    <s v="6"/>
    <s v="scale_mpi_epyc_job_12184.out "/>
    <s v="scale_mpi_epyc_epyc006_2023-06-13_10-50-11.csv "/>
    <s v="e1 10000 100 1 1 53"/>
    <n v="26.49198766666667"/>
    <n v="2.2017086177670251"/>
    <n v="22.08857043113262"/>
    <n v="30.89540490220072"/>
    <x v="2"/>
  </r>
  <r>
    <x v="1"/>
    <x v="0"/>
    <n v="100"/>
    <x v="2"/>
    <x v="51"/>
    <n v="1"/>
    <n v="24.571338999999998"/>
    <n v="16.510542000000001"/>
    <n v="187.409594"/>
    <n v="3.6746979999999998"/>
    <s v="6"/>
    <s v="scale_mpi_epyc_job_12184.out "/>
    <s v="scale_mpi_epyc_epyc006_2023-06-13_10-50-11.csv "/>
    <s v="e1 10000 100 1 1 52"/>
    <n v="25.390547666666667"/>
    <n v="1.1714658179339055"/>
    <n v="23.047616030798856"/>
    <n v="27.733479302534477"/>
    <x v="2"/>
  </r>
  <r>
    <x v="1"/>
    <x v="0"/>
    <n v="100"/>
    <x v="2"/>
    <x v="50"/>
    <n v="1"/>
    <n v="24.797104999999998"/>
    <n v="16.938872"/>
    <n v="145.47027299999999"/>
    <n v="2.909405"/>
    <s v="6"/>
    <s v="scale_mpi_epyc_job_12184.out "/>
    <s v="scale_mpi_epyc_epyc006_2023-06-13_10-50-11.csv "/>
    <s v="e1 10000 100 1 1 51"/>
    <n v="25.840850333333332"/>
    <n v="1.4243345507535057"/>
    <n v="22.992181231826322"/>
    <n v="28.689519434840342"/>
    <x v="2"/>
  </r>
  <r>
    <x v="1"/>
    <x v="0"/>
    <n v="100"/>
    <x v="2"/>
    <x v="49"/>
    <n v="1"/>
    <n v="24.848386999999999"/>
    <n v="15.290711999999999"/>
    <n v="139.77135000000001"/>
    <n v="2.8524769999999999"/>
    <s v="6"/>
    <s v="scale_mpi_epyc_job_12184.out "/>
    <s v="scale_mpi_epyc_epyc006_2023-06-13_10-50-11.csv "/>
    <s v="e1 10000 100 1 1 50"/>
    <n v="24.905305333333331"/>
    <n v="0.67773903707279415"/>
    <n v="23.549827259187744"/>
    <n v="26.260783407478918"/>
    <x v="2"/>
  </r>
  <r>
    <x v="1"/>
    <x v="0"/>
    <n v="100"/>
    <x v="2"/>
    <x v="48"/>
    <n v="1"/>
    <n v="24.734877999999998"/>
    <n v="16.092175999999998"/>
    <n v="127.800145"/>
    <n v="2.6625030000000001"/>
    <s v="6"/>
    <s v="scale_mpi_epyc_job_12184.out "/>
    <s v="scale_mpi_epyc_epyc006_2023-06-13_10-50-11.csv "/>
    <s v="e1 10000 100 1 1 49"/>
    <n v="25.497405666666666"/>
    <n v="1.0181394385820903"/>
    <n v="23.461126789502487"/>
    <n v="27.533684543830844"/>
    <x v="2"/>
  </r>
  <r>
    <x v="1"/>
    <x v="0"/>
    <n v="100"/>
    <x v="2"/>
    <x v="47"/>
    <n v="1"/>
    <n v="25.168627999999998"/>
    <n v="16.221366"/>
    <n v="125.671841"/>
    <n v="2.6738689999999998"/>
    <s v="6"/>
    <s v="scale_mpi_epyc_job_12184.out "/>
    <s v="scale_mpi_epyc_epyc006_2023-06-13_10-50-11.csv "/>
    <s v="e1 10000 100 1 1 48"/>
    <n v="25.698375999999996"/>
    <n v="0.656682861572359"/>
    <n v="24.385010276855279"/>
    <n v="27.011741723144713"/>
    <x v="2"/>
  </r>
  <r>
    <x v="1"/>
    <x v="0"/>
    <n v="100"/>
    <x v="2"/>
    <x v="46"/>
    <n v="1"/>
    <n v="25.808443"/>
    <n v="17.795491999999999"/>
    <n v="194.147223"/>
    <n v="4.2205919999999999"/>
    <s v="6"/>
    <s v="scale_mpi_epyc_job_12184.out "/>
    <s v="scale_mpi_epyc_epyc006_2023-06-13_10-50-11.csv "/>
    <s v="e1 10000 100 1 1 47"/>
    <n v="25.578340999999998"/>
    <n v="0.98045741141675369"/>
    <n v="23.61742617716649"/>
    <n v="27.539255822833507"/>
    <x v="2"/>
  </r>
  <r>
    <x v="1"/>
    <x v="0"/>
    <n v="100"/>
    <x v="2"/>
    <x v="45"/>
    <n v="1"/>
    <n v="24.864024000000001"/>
    <n v="17.143196"/>
    <n v="194.15066100000001"/>
    <n v="4.3144590000000003"/>
    <s v="6"/>
    <s v="scale_mpi_epyc_job_12184.out "/>
    <s v="scale_mpi_epyc_epyc006_2023-06-13_10-50-11.csv "/>
    <s v="e1 10000 100 1 1 46"/>
    <n v="25.105016666666668"/>
    <n v="0.96783194625286728"/>
    <n v="23.169352774160934"/>
    <n v="27.040680559172401"/>
    <x v="2"/>
  </r>
  <r>
    <x v="1"/>
    <x v="0"/>
    <n v="100"/>
    <x v="2"/>
    <x v="44"/>
    <n v="1"/>
    <n v="24.322993"/>
    <n v="16.639203999999999"/>
    <n v="167.09571500000001"/>
    <n v="3.7976299999999998"/>
    <s v="6"/>
    <s v="scale_mpi_epyc_job_12184.out "/>
    <s v="scale_mpi_epyc_epyc006_2023-06-13_10-50-11.csv "/>
    <s v="e1 10000 100 1 1 45"/>
    <n v="25.254002333333332"/>
    <n v="0.92190047262863217"/>
    <n v="23.410201388076068"/>
    <n v="27.097803278590597"/>
    <x v="2"/>
  </r>
  <r>
    <x v="1"/>
    <x v="0"/>
    <n v="100"/>
    <x v="2"/>
    <x v="43"/>
    <n v="1"/>
    <n v="24.087137999999999"/>
    <n v="16.214417000000001"/>
    <n v="156.93367699999999"/>
    <n v="3.6496200000000001"/>
    <s v="6"/>
    <s v="scale_mpi_epyc_job_12184.out "/>
    <s v="scale_mpi_epyc_epyc006_2023-06-13_10-50-11.csv "/>
    <s v="e1 10000 100 1 1 44"/>
    <n v="25.146681666666666"/>
    <n v="1.0875562001362333"/>
    <n v="22.971569266394198"/>
    <n v="27.321794066939134"/>
    <x v="2"/>
  </r>
  <r>
    <x v="1"/>
    <x v="0"/>
    <n v="100"/>
    <x v="2"/>
    <x v="42"/>
    <n v="1"/>
    <n v="23.199925"/>
    <n v="15.891959999999999"/>
    <n v="141.80927299999999"/>
    <n v="3.3764110000000001"/>
    <s v="6"/>
    <s v="scale_mpi_epyc_job_12184.out "/>
    <s v="scale_mpi_epyc_epyc006_2023-06-13_10-50-11.csv "/>
    <s v="e1 10000 100 1 1 43"/>
    <n v="24.832328"/>
    <n v="1.2848420069583315"/>
    <n v="22.262643986083337"/>
    <n v="27.402012013916664"/>
    <x v="2"/>
  </r>
  <r>
    <x v="1"/>
    <x v="0"/>
    <n v="100"/>
    <x v="2"/>
    <x v="41"/>
    <n v="1"/>
    <n v="25.211148000000001"/>
    <n v="16.424700999999999"/>
    <n v="157.30701300000001"/>
    <n v="3.8367559999999998"/>
    <s v="6"/>
    <s v="scale_mpi_epyc_job_12184.out "/>
    <s v="scale_mpi_epyc_epyc006_2023-06-13_10-50-11.csv "/>
    <s v="e1 10000 100 1 1 42"/>
    <n v="25.819136666666665"/>
    <n v="0.96443977282893023"/>
    <n v="23.890257121008805"/>
    <n v="27.748016212324526"/>
    <x v="2"/>
  </r>
  <r>
    <x v="1"/>
    <x v="0"/>
    <n v="100"/>
    <x v="2"/>
    <x v="40"/>
    <n v="1"/>
    <n v="24.618659999999998"/>
    <n v="15.731173999999999"/>
    <n v="150.45908900000001"/>
    <n v="3.7614770000000002"/>
    <s v="6"/>
    <s v="scale_mpi_epyc_job_12184.out "/>
    <s v="scale_mpi_epyc_epyc006_2023-06-13_10-50-11.csv "/>
    <s v="e1 10000 100 1 1 41"/>
    <n v="25.509156999999998"/>
    <n v="0.98824403434478203"/>
    <n v="23.532668931310432"/>
    <n v="27.485645068689564"/>
    <x v="2"/>
  </r>
  <r>
    <x v="1"/>
    <x v="0"/>
    <n v="100"/>
    <x v="2"/>
    <x v="39"/>
    <n v="1"/>
    <n v="24.310053"/>
    <n v="14.878187"/>
    <n v="135.19502800000001"/>
    <n v="3.466539"/>
    <s v="6"/>
    <s v="scale_mpi_epyc_job_12184.out "/>
    <s v="scale_mpi_epyc_epyc006_2023-06-13_10-50-11.csv "/>
    <s v="e1 10000 100 1 1 40"/>
    <n v="25.082809666666666"/>
    <n v="1.0214063791369055"/>
    <n v="23.039996908392855"/>
    <n v="27.125622424940477"/>
    <x v="2"/>
  </r>
  <r>
    <x v="1"/>
    <x v="0"/>
    <n v="100"/>
    <x v="2"/>
    <x v="38"/>
    <n v="1"/>
    <n v="25.166913999999998"/>
    <n v="17.062671000000002"/>
    <n v="180.46744799999999"/>
    <n v="4.7491430000000001"/>
    <s v="6"/>
    <s v="scale_mpi_epyc_job_12184.out "/>
    <s v="scale_mpi_epyc_epyc006_2023-06-13_10-50-11.csv "/>
    <s v="e1 10000 100 1 1 39"/>
    <n v="25.779960333333332"/>
    <n v="0.71966174763643331"/>
    <n v="24.340636838060465"/>
    <n v="27.219283828606198"/>
    <x v="2"/>
  </r>
  <r>
    <x v="1"/>
    <x v="0"/>
    <n v="100"/>
    <x v="2"/>
    <x v="37"/>
    <n v="1"/>
    <n v="25.380078999999999"/>
    <n v="15.79073"/>
    <n v="163.673134"/>
    <n v="4.4235980000000001"/>
    <s v="6"/>
    <s v="scale_mpi_epyc_job_12184.out "/>
    <s v="scale_mpi_epyc_epyc006_2023-06-13_10-50-11.csv "/>
    <s v="e1 10000 100 1 1 38"/>
    <n v="25.704401000000001"/>
    <n v="0.2854951416794792"/>
    <n v="25.133410716641041"/>
    <n v="26.27539128335896"/>
    <x v="2"/>
  </r>
  <r>
    <x v="1"/>
    <x v="0"/>
    <n v="100"/>
    <x v="2"/>
    <x v="36"/>
    <n v="1"/>
    <n v="26.683911999999999"/>
    <n v="17.478255999999998"/>
    <n v="157.566442"/>
    <n v="4.3768459999999996"/>
    <s v="6"/>
    <s v="scale_mpi_epyc_job_12184.out "/>
    <s v="scale_mpi_epyc_epyc006_2023-06-13_10-50-11.csv "/>
    <s v="e1 10000 100 1 1 37"/>
    <n v="26.970348333333334"/>
    <n v="0.67769942166725894"/>
    <n v="25.614949489998814"/>
    <n v="28.325747176667853"/>
    <x v="2"/>
  </r>
  <r>
    <x v="1"/>
    <x v="0"/>
    <n v="100"/>
    <x v="2"/>
    <x v="35"/>
    <n v="1"/>
    <n v="25.704702999999999"/>
    <n v="16.176082999999998"/>
    <n v="135.889894"/>
    <n v="3.882568"/>
    <s v="6"/>
    <s v="scale_mpi_epyc_job_12184.out "/>
    <s v="scale_mpi_epyc_epyc006_2023-06-13_10-50-11.csv "/>
    <s v="e1 10000 100 1 1 36"/>
    <n v="26.343206666666664"/>
    <n v="0.74872601937798378"/>
    <n v="24.845754627910697"/>
    <n v="27.84065870542263"/>
    <x v="2"/>
  </r>
  <r>
    <x v="1"/>
    <x v="0"/>
    <n v="100"/>
    <x v="2"/>
    <x v="34"/>
    <n v="1"/>
    <n v="26.359283999999999"/>
    <n v="15.749237000000001"/>
    <n v="119.69210200000001"/>
    <n v="3.520356"/>
    <s v="6"/>
    <s v="scale_mpi_epyc_job_12184.out "/>
    <s v="scale_mpi_epyc_epyc006_2023-06-13_10-50-11.csv "/>
    <s v="e1 10000 100 1 1 35"/>
    <n v="26.379531"/>
    <n v="0.23987382324485243"/>
    <n v="25.899783353510294"/>
    <n v="26.859278646489706"/>
    <x v="2"/>
  </r>
  <r>
    <x v="1"/>
    <x v="0"/>
    <n v="100"/>
    <x v="2"/>
    <x v="33"/>
    <n v="1"/>
    <n v="26.870428"/>
    <n v="17.951609000000001"/>
    <n v="162.30452600000001"/>
    <n v="4.9183190000000003"/>
    <s v="6"/>
    <s v="scale_mpi_epyc_job_12184.out "/>
    <s v="scale_mpi_epyc_epyc006_2023-06-13_10-50-11.csv "/>
    <s v="e1 10000 100 1 1 34"/>
    <n v="27.172235000000001"/>
    <n v="0.24702875163157142"/>
    <n v="26.678177496736858"/>
    <n v="27.666292503263143"/>
    <x v="2"/>
  </r>
  <r>
    <x v="1"/>
    <x v="0"/>
    <n v="100"/>
    <x v="2"/>
    <x v="32"/>
    <n v="1"/>
    <n v="25.708929999999999"/>
    <n v="15.756914999999999"/>
    <n v="103.266909"/>
    <n v="3.2270910000000002"/>
    <s v="6"/>
    <s v="scale_mpi_epyc_job_12184.out "/>
    <s v="scale_mpi_epyc_epyc006_2023-06-13_10-50-11.csv "/>
    <s v="e1 10000 100 1 1 33"/>
    <n v="26.410931000000001"/>
    <n v="1.0284087943041231"/>
    <n v="24.354113411391754"/>
    <n v="28.467748588608249"/>
    <x v="2"/>
  </r>
  <r>
    <x v="1"/>
    <x v="0"/>
    <n v="100"/>
    <x v="2"/>
    <x v="31"/>
    <n v="1"/>
    <n v="26.830354"/>
    <n v="16.372204"/>
    <n v="123.34182800000001"/>
    <n v="3.9787689999999998"/>
    <s v="6"/>
    <s v="scale_mpi_epyc_job_12184.out "/>
    <s v="scale_mpi_epyc_epyc006_2023-06-13_10-50-11.csv "/>
    <s v="e1 10000 100 1 1 32"/>
    <n v="27.161304333333334"/>
    <n v="0.26977687386220506"/>
    <n v="26.621750585608922"/>
    <n v="27.700858081057746"/>
    <x v="2"/>
  </r>
  <r>
    <x v="1"/>
    <x v="0"/>
    <n v="100"/>
    <x v="2"/>
    <x v="30"/>
    <n v="1"/>
    <n v="26.917705000000002"/>
    <n v="16.572130000000001"/>
    <n v="128.41604799999999"/>
    <n v="4.2805350000000004"/>
    <s v="6"/>
    <s v="scale_mpi_epyc_job_12184.out "/>
    <s v="scale_mpi_epyc_epyc006_2023-06-13_10-50-11.csv "/>
    <s v="e1 10000 100 1 1 31"/>
    <n v="26.751130666666668"/>
    <n v="0.24555490018055492"/>
    <n v="26.26002086630556"/>
    <n v="27.242240467027777"/>
    <x v="2"/>
  </r>
  <r>
    <x v="1"/>
    <x v="0"/>
    <n v="100"/>
    <x v="2"/>
    <x v="29"/>
    <n v="1"/>
    <n v="25.270733"/>
    <n v="15.736748"/>
    <n v="122.28783900000001"/>
    <n v="4.2168219999999996"/>
    <s v="6"/>
    <s v="scale_mpi_epyc_job_12184.out "/>
    <s v="scale_mpi_epyc_epyc006_2023-06-13_10-50-11.csv "/>
    <s v="e1 10000 100 1 1 30"/>
    <n v="25.181835000000003"/>
    <n v="0.57628040225104249"/>
    <n v="24.029274195497919"/>
    <n v="26.334395804502087"/>
    <x v="2"/>
  </r>
  <r>
    <x v="1"/>
    <x v="0"/>
    <n v="100"/>
    <x v="2"/>
    <x v="28"/>
    <n v="1"/>
    <n v="25.712558999999999"/>
    <n v="15.848181"/>
    <n v="122.051429"/>
    <n v="4.3589799999999999"/>
    <s v="6"/>
    <s v="scale_mpi_epyc_job_12184.out "/>
    <s v="scale_mpi_epyc_epyc006_2023-06-13_10-50-11.csv "/>
    <s v="e1 10000 100 1 1 29"/>
    <n v="26.258194"/>
    <n v="0.43901806931019843"/>
    <n v="25.380157861379601"/>
    <n v="27.136230138620398"/>
    <x v="2"/>
  </r>
  <r>
    <x v="1"/>
    <x v="0"/>
    <n v="100"/>
    <x v="2"/>
    <x v="27"/>
    <n v="1"/>
    <n v="26.233936"/>
    <n v="15.704964"/>
    <n v="92.785769000000002"/>
    <n v="3.4365100000000002"/>
    <s v="6"/>
    <s v="scale_mpi_epyc_job_12184.out "/>
    <s v="scale_mpi_epyc_epyc006_2023-06-13_10-50-11.csv "/>
    <s v="e1 10000 100 1 1 28"/>
    <n v="26.416101999999999"/>
    <n v="0.27746219085134655"/>
    <n v="25.861177618297305"/>
    <n v="26.971026381702693"/>
    <x v="2"/>
  </r>
  <r>
    <x v="1"/>
    <x v="0"/>
    <n v="100"/>
    <x v="2"/>
    <x v="26"/>
    <n v="1"/>
    <n v="26.457006"/>
    <n v="14.790222999999999"/>
    <n v="82.385897"/>
    <n v="3.1686879999999999"/>
    <s v="6"/>
    <s v="scale_mpi_epyc_job_12184.out "/>
    <s v="scale_mpi_epyc_epyc006_2023-06-13_10-50-11.csv "/>
    <s v="e1 10000 100 1 1 27"/>
    <n v="27.381820749999999"/>
    <n v="0.57917101800828608"/>
    <n v="26.223478713983425"/>
    <n v="28.540162786016573"/>
    <x v="2"/>
  </r>
  <r>
    <x v="1"/>
    <x v="0"/>
    <n v="100"/>
    <x v="2"/>
    <x v="25"/>
    <n v="1"/>
    <n v="25.90992"/>
    <n v="15.361516999999999"/>
    <n v="105.70468"/>
    <n v="4.2281870000000001"/>
    <s v="6"/>
    <s v="scale_mpi_epyc_job_12184.out "/>
    <s v="scale_mpi_epyc_epyc006_2023-06-13_10-50-11.csv "/>
    <s v="e1 10000 100 1 1 26"/>
    <n v="26.037045249999998"/>
    <n v="0.80320427068322786"/>
    <n v="24.430636708633543"/>
    <n v="27.643453791366454"/>
    <x v="2"/>
  </r>
  <r>
    <x v="1"/>
    <x v="0"/>
    <n v="100"/>
    <x v="2"/>
    <x v="24"/>
    <n v="1"/>
    <n v="26.070936"/>
    <n v="14.583814"/>
    <n v="71.237458000000004"/>
    <n v="2.9682270000000002"/>
    <s v="6"/>
    <s v="scale_mpi_epyc_job_12184.out "/>
    <s v="scale_mpi_epyc_epyc006_2023-06-13_10-50-11.csv "/>
    <s v="e1 10000 100 1 1 25"/>
    <n v="26.522680250000001"/>
    <n v="0.62058464150517878"/>
    <n v="25.281510966989643"/>
    <n v="27.763849533010358"/>
    <x v="2"/>
  </r>
  <r>
    <x v="1"/>
    <x v="0"/>
    <n v="100"/>
    <x v="2"/>
    <x v="23"/>
    <n v="1"/>
    <n v="25.812249000000001"/>
    <n v="14.191668"/>
    <n v="64.687810999999996"/>
    <n v="2.8125140000000002"/>
    <s v="6"/>
    <s v="scale_mpi_epyc_job_12184.out "/>
    <s v="scale_mpi_epyc_epyc006_2023-06-13_10-50-11.csv "/>
    <s v="e1 10000 100 1 1 24"/>
    <n v="26.874958749999998"/>
    <n v="0.81581874831384471"/>
    <n v="25.243321253372308"/>
    <n v="28.506596246627687"/>
    <x v="2"/>
  </r>
  <r>
    <x v="1"/>
    <x v="0"/>
    <n v="100"/>
    <x v="2"/>
    <x v="22"/>
    <n v="1"/>
    <n v="26.160347999999999"/>
    <n v="14.029619"/>
    <n v="63.063963999999999"/>
    <n v="2.8665440000000002"/>
    <s v="6"/>
    <s v="scale_mpi_epyc_job_12184.out "/>
    <s v="scale_mpi_epyc_epyc006_2023-06-13_10-50-11.csv "/>
    <s v="e1 10000 100 1 1 23"/>
    <n v="26.803310500000002"/>
    <n v="1.0671222602673716"/>
    <n v="24.669065979465259"/>
    <n v="28.937555020534745"/>
    <x v="2"/>
  </r>
  <r>
    <x v="1"/>
    <x v="0"/>
    <n v="100"/>
    <x v="2"/>
    <x v="21"/>
    <n v="1"/>
    <n v="27.700268999999999"/>
    <n v="14.141253000000001"/>
    <n v="45.981842999999998"/>
    <n v="2.1896119999999999"/>
    <s v="6"/>
    <s v="scale_mpi_epyc_job_12184.out "/>
    <s v="scale_mpi_epyc_epyc006_2023-06-13_10-50-11.csv "/>
    <s v="e1 10000 100 1 1 22"/>
    <n v="27.037354750000002"/>
    <n v="0.76990045083052105"/>
    <n v="25.49755384833896"/>
    <n v="28.577155651661045"/>
    <x v="2"/>
  </r>
  <r>
    <x v="1"/>
    <x v="0"/>
    <n v="100"/>
    <x v="2"/>
    <x v="20"/>
    <n v="1"/>
    <n v="27.411636999999999"/>
    <n v="14.112845999999999"/>
    <n v="47.130972999999997"/>
    <n v="2.3565489999999998"/>
    <s v="6"/>
    <s v="scale_mpi_epyc_job_12184.out "/>
    <s v="scale_mpi_epyc_epyc006_2023-06-13_10-50-11.csv "/>
    <s v="e1 10000 100 1 1 21"/>
    <n v="27.516242999999999"/>
    <n v="1.381299760234751"/>
    <n v="24.753643479530496"/>
    <n v="30.278842520469503"/>
    <x v="2"/>
  </r>
  <r>
    <x v="1"/>
    <x v="0"/>
    <n v="100"/>
    <x v="2"/>
    <x v="19"/>
    <n v="1"/>
    <n v="27.353781999999999"/>
    <n v="13.172651"/>
    <n v="44.731695000000002"/>
    <n v="2.3542999999999998"/>
    <s v="6"/>
    <s v="scale_mpi_epyc_job_12184.out "/>
    <s v="scale_mpi_epyc_epyc006_2023-06-13_10-50-11.csv "/>
    <s v="e1 10000 100 1 1 20"/>
    <n v="27.9756365"/>
    <n v="0.51008624807493697"/>
    <n v="26.955464003850125"/>
    <n v="28.995808996149876"/>
    <x v="2"/>
  </r>
  <r>
    <x v="1"/>
    <x v="0"/>
    <n v="100"/>
    <x v="2"/>
    <x v="18"/>
    <n v="1"/>
    <n v="29.398389000000002"/>
    <n v="14.223229999999999"/>
    <n v="46.038957000000003"/>
    <n v="2.5577200000000002"/>
    <s v="6"/>
    <s v="scale_mpi_epyc_job_12184.out "/>
    <s v="scale_mpi_epyc_epyc006_2023-06-13_10-50-11.csv "/>
    <s v="e1 10000 100 1 1 19"/>
    <n v="28.8901115"/>
    <n v="0.98282559066204478"/>
    <n v="26.924460318675909"/>
    <n v="30.855762681324091"/>
    <x v="2"/>
  </r>
  <r>
    <x v="1"/>
    <x v="0"/>
    <n v="100"/>
    <x v="2"/>
    <x v="17"/>
    <n v="1"/>
    <n v="30.030791000000001"/>
    <n v="13.423353000000001"/>
    <n v="58.911875999999999"/>
    <n v="3.4654039999999999"/>
    <s v="6"/>
    <s v="scale_mpi_epyc_job_12184.out "/>
    <s v="scale_mpi_epyc_epyc006_2023-06-13_10-50-11.csv "/>
    <s v="e1 10000 100 1 1 18"/>
    <n v="30.10055925"/>
    <n v="0.46735051660310734"/>
    <n v="29.165858216793787"/>
    <n v="31.035260283206213"/>
    <x v="2"/>
  </r>
  <r>
    <x v="1"/>
    <x v="0"/>
    <n v="100"/>
    <x v="2"/>
    <x v="16"/>
    <n v="1"/>
    <n v="30.366700000000002"/>
    <n v="12.75756"/>
    <n v="33.380785000000003"/>
    <n v="2.0862989999999999"/>
    <s v="6"/>
    <s v="scale_mpi_epyc_job_12184.out "/>
    <s v="scale_mpi_epyc_epyc006_2023-06-13_10-50-11.csv "/>
    <s v="e1 10000 100 1 1 17"/>
    <n v="29.918827"/>
    <n v="0.81708959358654731"/>
    <n v="28.284647812826904"/>
    <n v="31.553006187173096"/>
    <x v="2"/>
  </r>
  <r>
    <x v="1"/>
    <x v="0"/>
    <n v="100"/>
    <x v="2"/>
    <x v="15"/>
    <n v="1"/>
    <n v="32.647213000000001"/>
    <n v="14.253757999999999"/>
    <n v="34.503363"/>
    <n v="2.300224"/>
    <s v="6"/>
    <s v="scale_mpi_epyc_job_12184.out "/>
    <s v="scale_mpi_epyc_epyc006_2023-06-13_10-50-11.csv "/>
    <s v="e1 10000 100 1 1 16"/>
    <n v="31.194058250000001"/>
    <n v="1.1959400415719685"/>
    <n v="28.802178166856063"/>
    <n v="33.585938333143936"/>
    <x v="2"/>
  </r>
  <r>
    <x v="1"/>
    <x v="0"/>
    <n v="100"/>
    <x v="2"/>
    <x v="14"/>
    <n v="1"/>
    <n v="29.098610000000001"/>
    <n v="13.489986999999999"/>
    <n v="38.841850000000001"/>
    <n v="2.7744179999999998"/>
    <s v="6"/>
    <s v="scale_mpi_epyc_job_12184.out "/>
    <s v="scale_mpi_epyc_epyc006_2023-06-13_10-50-11.csv "/>
    <s v="e1 10000 100 1 1 15"/>
    <n v="28.520024249999999"/>
    <n v="0.95108657335398328"/>
    <n v="26.617851103292033"/>
    <n v="30.422197396707965"/>
    <x v="2"/>
  </r>
  <r>
    <x v="1"/>
    <x v="0"/>
    <n v="100"/>
    <x v="2"/>
    <x v="13"/>
    <n v="1"/>
    <n v="26.261016999999999"/>
    <n v="12.396432000000001"/>
    <n v="19.246808999999999"/>
    <n v="1.480524"/>
    <s v="6"/>
    <s v="scale_mpi_epyc_job_12184.out "/>
    <s v="scale_mpi_epyc_epyc006_2023-06-13_10-50-11.csv "/>
    <s v="e1 10000 100 1 1 14"/>
    <n v="26.059171749999997"/>
    <n v="0.90943019010801518"/>
    <n v="24.240311369783967"/>
    <n v="27.878032130216027"/>
    <x v="2"/>
  </r>
  <r>
    <x v="1"/>
    <x v="0"/>
    <n v="100"/>
    <x v="2"/>
    <x v="12"/>
    <n v="1"/>
    <n v="27.894597999999998"/>
    <n v="13.22794"/>
    <n v="24.585245"/>
    <n v="2.0487700000000002"/>
    <s v="6"/>
    <s v="scale_mpi_epyc_job_12184.out "/>
    <s v="scale_mpi_epyc_epyc006_2023-06-13_10-50-11.csv "/>
    <s v="e1 10000 100 1 1 13"/>
    <n v="27.252474750000001"/>
    <n v="0.98052949961415636"/>
    <n v="25.291415750771687"/>
    <n v="29.213533749228315"/>
    <x v="2"/>
  </r>
  <r>
    <x v="1"/>
    <x v="0"/>
    <n v="100"/>
    <x v="2"/>
    <x v="11"/>
    <n v="1"/>
    <n v="28.064198999999999"/>
    <n v="12.275577999999999"/>
    <n v="15.011934"/>
    <n v="1.3647210000000001"/>
    <s v="6"/>
    <s v="scale_mpi_epyc_job_12184.out "/>
    <s v="scale_mpi_epyc_epyc006_2023-06-13_10-50-11.csv "/>
    <s v="e1 10000 100 1 1 12"/>
    <n v="27.76046775"/>
    <n v="0.64720440892783548"/>
    <n v="26.466058932144328"/>
    <n v="29.054876567855672"/>
    <x v="2"/>
  </r>
  <r>
    <x v="1"/>
    <x v="0"/>
    <n v="100"/>
    <x v="2"/>
    <x v="10"/>
    <n v="1"/>
    <n v="28.966004000000002"/>
    <n v="11.897656"/>
    <n v="12.643241"/>
    <n v="1.264324"/>
    <s v="6"/>
    <s v="scale_mpi_epyc_job_12184.out "/>
    <s v="scale_mpi_epyc_epyc006_2023-06-13_10-50-11.csv "/>
    <s v="e1 10000 100 1 1 11"/>
    <n v="29.069019000000001"/>
    <n v="0.7667365046771567"/>
    <n v="27.535545990645687"/>
    <n v="30.602492009354314"/>
    <x v="2"/>
  </r>
  <r>
    <x v="1"/>
    <x v="0"/>
    <n v="100"/>
    <x v="2"/>
    <x v="9"/>
    <n v="1"/>
    <n v="31.636490999999999"/>
    <n v="12.843717"/>
    <n v="12.053614"/>
    <n v="1.3392900000000001"/>
    <s v="6"/>
    <s v="scale_mpi_epyc_job_12184.out "/>
    <s v="scale_mpi_epyc_epyc006_2023-06-13_10-50-11.csv "/>
    <s v="e1 10000 100 1 1 10"/>
    <n v="30.425636749999999"/>
    <n v="0.91178451179170594"/>
    <n v="28.602067726416585"/>
    <n v="32.249205773583412"/>
    <x v="2"/>
  </r>
  <r>
    <x v="1"/>
    <x v="0"/>
    <n v="100"/>
    <x v="2"/>
    <x v="8"/>
    <n v="1"/>
    <n v="32.655827000000002"/>
    <n v="11.906456"/>
    <n v="10.063015999999999"/>
    <n v="1.2578769999999999"/>
    <s v="6"/>
    <s v="scale_mpi_epyc_job_12184.out "/>
    <s v="scale_mpi_epyc_epyc006_2023-06-13_10-50-11.csv "/>
    <s v="e1 10000 100 1 1 9"/>
    <n v="32.775332750000004"/>
    <n v="0.77060485655354305"/>
    <n v="31.234123036892917"/>
    <n v="34.316542463107091"/>
    <x v="2"/>
  </r>
  <r>
    <x v="1"/>
    <x v="0"/>
    <n v="100"/>
    <x v="2"/>
    <x v="7"/>
    <n v="1"/>
    <n v="35.482179000000002"/>
    <n v="12.040395999999999"/>
    <n v="9.4520560000000007"/>
    <n v="1.3502940000000001"/>
    <s v="6"/>
    <s v="scale_mpi_epyc_job_12184.out "/>
    <s v="scale_mpi_epyc_epyc006_2023-06-13_10-50-11.csv "/>
    <s v="e1 10000 100 1 1 8"/>
    <n v="35.114868250000001"/>
    <n v="0.60928293171004622"/>
    <n v="33.896302386579912"/>
    <n v="36.33343411342009"/>
    <x v="2"/>
  </r>
  <r>
    <x v="1"/>
    <x v="0"/>
    <n v="100"/>
    <x v="2"/>
    <x v="6"/>
    <n v="1"/>
    <n v="39.604339000000003"/>
    <n v="13.002794"/>
    <n v="8.8588590000000007"/>
    <n v="1.476477"/>
    <s v="6"/>
    <s v="scale_mpi_epyc_job_12184.out "/>
    <s v="scale_mpi_epyc_epyc006_2023-06-13_10-50-11.csv "/>
    <s v="e1 10000 100 1 1 7"/>
    <n v="39.016997750000002"/>
    <n v="0.53956320153758797"/>
    <n v="37.937871346924823"/>
    <n v="40.096124153075181"/>
    <x v="2"/>
  </r>
  <r>
    <x v="1"/>
    <x v="0"/>
    <n v="100"/>
    <x v="2"/>
    <x v="5"/>
    <n v="1"/>
    <n v="43.388565999999997"/>
    <n v="12.455831"/>
    <n v="8.3736529999999991"/>
    <n v="1.674731"/>
    <s v="6"/>
    <s v="scale_mpi_epyc_job_12184.out "/>
    <s v="scale_mpi_epyc_epyc006_2023-06-13_10-50-11.csv "/>
    <s v="e1 10000 100 1 1 6"/>
    <n v="43.718955000000001"/>
    <n v="0.46942523400271569"/>
    <n v="42.780104531994567"/>
    <n v="44.657805468005435"/>
    <x v="2"/>
  </r>
  <r>
    <x v="1"/>
    <x v="0"/>
    <n v="100"/>
    <x v="2"/>
    <x v="4"/>
    <n v="1"/>
    <n v="49.376243000000002"/>
    <n v="12.368831999999999"/>
    <n v="6.6970359999999998"/>
    <n v="1.6742589999999999"/>
    <s v="6"/>
    <s v="scale_mpi_epyc_job_12184.out "/>
    <s v="scale_mpi_epyc_epyc006_2023-06-13_10-50-11.csv "/>
    <s v="e1 10000 100 1 1 5"/>
    <n v="49.623637000000002"/>
    <n v="1.0482370855916103"/>
    <n v="47.527162828816785"/>
    <n v="51.72011117118322"/>
    <x v="2"/>
  </r>
  <r>
    <x v="1"/>
    <x v="0"/>
    <n v="100"/>
    <x v="2"/>
    <x v="3"/>
    <n v="1"/>
    <n v="58.963281000000002"/>
    <n v="12.874533"/>
    <n v="5.6054729999999999"/>
    <n v="1.8684909999999999"/>
    <s v="6"/>
    <s v="scale_mpi_epyc_job_12184.out "/>
    <s v="scale_mpi_epyc_epyc006_2023-06-13_10-50-11.csv "/>
    <s v="e1 10000 100 1 1 4"/>
    <n v="58.743132000000003"/>
    <n v="1.1372010812534341"/>
    <n v="56.468729837493136"/>
    <n v="61.01753416250687"/>
    <x v="2"/>
  </r>
  <r>
    <x v="1"/>
    <x v="0"/>
    <n v="100"/>
    <x v="2"/>
    <x v="2"/>
    <n v="1"/>
    <n v="75.317407000000003"/>
    <n v="14.201504"/>
    <n v="4.4675140000000004"/>
    <n v="2.2337570000000002"/>
    <s v="6"/>
    <s v="scale_mpi_epyc_job_12184.out "/>
    <s v="scale_mpi_epyc_epyc006_2023-06-13_10-50-11.csv "/>
    <s v="e1 10000 100 1 1 3"/>
    <n v="74.15145425"/>
    <n v="1.3285559050946167"/>
    <n v="71.494342439810765"/>
    <n v="76.808566060189236"/>
    <x v="2"/>
  </r>
  <r>
    <x v="1"/>
    <x v="0"/>
    <n v="100"/>
    <x v="2"/>
    <x v="1"/>
    <n v="1"/>
    <n v="107.45122000000001"/>
    <n v="14.925034999999999"/>
    <n v="3.1565319999999999"/>
    <n v="3.1565319999999999"/>
    <s v="6"/>
    <s v="scale_mpi_epyc_job_12184.out "/>
    <s v="scale_mpi_epyc_epyc006_2023-06-13_10-50-11.csv "/>
    <s v="e1 10000 100 1 1 2"/>
    <n v="108.17825400000001"/>
    <n v="3.0043477383115333"/>
    <n v="102.16955852337695"/>
    <n v="114.18694947662307"/>
    <x v="2"/>
  </r>
  <r>
    <x v="1"/>
    <x v="0"/>
    <n v="100"/>
    <x v="2"/>
    <x v="0"/>
    <n v="1"/>
    <n v="192.046031"/>
    <n v="5.6850630000000004"/>
    <n v="0"/>
    <n v="0"/>
    <s v="6"/>
    <s v="scale_mpi_epyc_job_12184.out "/>
    <s v="scale_mpi_epyc_epyc006_2023-06-13_10-50-11.csv "/>
    <s v="e1 10000 100 1 1 1"/>
    <n v="191.61015275"/>
    <n v="0.34678361170965738"/>
    <n v="190.91658552658069"/>
    <n v="192.30371997341931"/>
    <x v="2"/>
  </r>
  <r>
    <x v="1"/>
    <x v="2"/>
    <n v="100"/>
    <x v="2"/>
    <x v="63"/>
    <n v="1"/>
    <n v="5.2204860000000002"/>
    <n v="3.77705"/>
    <n v="134.603286"/>
    <n v="2.1365599999999998"/>
    <s v="6"/>
    <s v="scale_mpi_epyc_job_12184.out "/>
    <s v="scale_mpi_epyc_epyc006_2023-06-13_10-50-11.csv "/>
    <s v="e1 100 100 1 1 64"/>
    <e v="#N/A"/>
    <e v="#N/A"/>
    <e v="#N/A"/>
    <e v="#N/A"/>
    <x v="1"/>
  </r>
  <r>
    <x v="1"/>
    <x v="2"/>
    <n v="100"/>
    <x v="2"/>
    <x v="62"/>
    <n v="1"/>
    <n v="5.0366960000000001"/>
    <n v="3.691487"/>
    <n v="116.738281"/>
    <n v="1.882876"/>
    <s v="6"/>
    <s v="scale_mpi_epyc_job_12184.out "/>
    <s v="scale_mpi_epyc_epyc006_2023-06-13_10-50-11.csv "/>
    <s v="e1 100 100 1 1 63"/>
    <e v="#N/A"/>
    <e v="#N/A"/>
    <e v="#N/A"/>
    <e v="#N/A"/>
    <x v="1"/>
  </r>
  <r>
    <x v="1"/>
    <x v="2"/>
    <n v="100"/>
    <x v="2"/>
    <x v="61"/>
    <n v="1"/>
    <n v="5.1069610000000001"/>
    <n v="3.7157689999999999"/>
    <n v="125.091922"/>
    <n v="2.0506869999999999"/>
    <s v="6"/>
    <s v="scale_mpi_epyc_job_12184.out "/>
    <s v="scale_mpi_epyc_epyc006_2023-06-13_10-50-11.csv "/>
    <s v="e1 100 100 1 1 62"/>
    <e v="#N/A"/>
    <e v="#N/A"/>
    <e v="#N/A"/>
    <e v="#N/A"/>
    <x v="1"/>
  </r>
  <r>
    <x v="1"/>
    <x v="2"/>
    <n v="100"/>
    <x v="2"/>
    <x v="60"/>
    <n v="1"/>
    <n v="4.9054529999999996"/>
    <n v="3.4965769999999998"/>
    <n v="112.76733299999999"/>
    <n v="1.879456"/>
    <s v="6"/>
    <s v="scale_mpi_epyc_job_12184.out "/>
    <s v="scale_mpi_epyc_epyc006_2023-06-13_10-50-11.csv "/>
    <s v="e1 100 100 1 1 61"/>
    <e v="#N/A"/>
    <e v="#N/A"/>
    <e v="#N/A"/>
    <e v="#N/A"/>
    <x v="1"/>
  </r>
  <r>
    <x v="1"/>
    <x v="2"/>
    <n v="100"/>
    <x v="2"/>
    <x v="59"/>
    <n v="1"/>
    <n v="4.9055799999999996"/>
    <n v="3.5993029999999999"/>
    <n v="96.981972999999996"/>
    <n v="1.6437619999999999"/>
    <s v="6"/>
    <s v="scale_mpi_epyc_job_12184.out "/>
    <s v="scale_mpi_epyc_epyc006_2023-06-13_10-50-11.csv "/>
    <s v="e1 100 100 1 1 60"/>
    <e v="#N/A"/>
    <e v="#N/A"/>
    <e v="#N/A"/>
    <e v="#N/A"/>
    <x v="1"/>
  </r>
  <r>
    <x v="1"/>
    <x v="2"/>
    <n v="100"/>
    <x v="2"/>
    <x v="58"/>
    <n v="1"/>
    <n v="4.4947819999999998"/>
    <n v="3.1650710000000002"/>
    <n v="88.551067000000003"/>
    <n v="1.526743"/>
    <s v="6"/>
    <s v="scale_mpi_epyc_job_12184.out "/>
    <s v="scale_mpi_epyc_epyc006_2023-06-13_10-50-11.csv "/>
    <s v="e1 100 100 1 1 59"/>
    <e v="#N/A"/>
    <e v="#N/A"/>
    <e v="#N/A"/>
    <e v="#N/A"/>
    <x v="1"/>
  </r>
  <r>
    <x v="1"/>
    <x v="2"/>
    <n v="100"/>
    <x v="2"/>
    <x v="57"/>
    <n v="1"/>
    <n v="4.930612"/>
    <n v="3.5344500000000001"/>
    <n v="113.01533000000001"/>
    <n v="1.9827250000000001"/>
    <s v="6"/>
    <s v="scale_mpi_epyc_job_12184.out "/>
    <s v="scale_mpi_epyc_epyc006_2023-06-13_10-50-11.csv "/>
    <s v="e1 100 100 1 1 58"/>
    <e v="#N/A"/>
    <e v="#N/A"/>
    <e v="#N/A"/>
    <e v="#N/A"/>
    <x v="1"/>
  </r>
  <r>
    <x v="1"/>
    <x v="2"/>
    <n v="100"/>
    <x v="2"/>
    <x v="56"/>
    <n v="1"/>
    <n v="5.8458500000000004"/>
    <n v="3.896239"/>
    <n v="102.623758"/>
    <n v="1.8325670000000001"/>
    <s v="6"/>
    <s v="scale_mpi_epyc_job_12184.out "/>
    <s v="scale_mpi_epyc_epyc006_2023-06-13_10-50-11.csv "/>
    <s v="e1 100 100 1 1 57"/>
    <e v="#N/A"/>
    <e v="#N/A"/>
    <e v="#N/A"/>
    <e v="#N/A"/>
    <x v="1"/>
  </r>
  <r>
    <x v="1"/>
    <x v="2"/>
    <n v="100"/>
    <x v="2"/>
    <x v="55"/>
    <n v="1"/>
    <n v="4.6705680000000003"/>
    <n v="3.1355140000000001"/>
    <n v="86.294709999999995"/>
    <n v="1.5689949999999999"/>
    <s v="6"/>
    <s v="scale_mpi_epyc_job_12184.out "/>
    <s v="scale_mpi_epyc_epyc006_2023-06-13_10-50-11.csv "/>
    <s v="e1 100 100 1 1 56"/>
    <e v="#N/A"/>
    <e v="#N/A"/>
    <e v="#N/A"/>
    <e v="#N/A"/>
    <x v="1"/>
  </r>
  <r>
    <x v="1"/>
    <x v="2"/>
    <n v="100"/>
    <x v="2"/>
    <x v="54"/>
    <n v="1"/>
    <n v="4.7368389999999998"/>
    <n v="3.0454889999999999"/>
    <n v="95.447640000000007"/>
    <n v="1.767549"/>
    <s v="6"/>
    <s v="scale_mpi_epyc_job_12184.out "/>
    <s v="scale_mpi_epyc_epyc006_2023-06-13_10-50-11.csv "/>
    <s v="e1 100 100 1 1 55"/>
    <e v="#N/A"/>
    <e v="#N/A"/>
    <e v="#N/A"/>
    <e v="#N/A"/>
    <x v="1"/>
  </r>
  <r>
    <x v="1"/>
    <x v="2"/>
    <n v="100"/>
    <x v="2"/>
    <x v="53"/>
    <n v="1"/>
    <n v="4.8229379999999997"/>
    <n v="3.0167760000000001"/>
    <n v="86.945233000000002"/>
    <n v="1.640476"/>
    <s v="6"/>
    <s v="scale_mpi_epyc_job_12184.out "/>
    <s v="scale_mpi_epyc_epyc006_2023-06-13_10-50-11.csv "/>
    <s v="e1 100 100 1 1 54"/>
    <e v="#N/A"/>
    <e v="#N/A"/>
    <e v="#N/A"/>
    <e v="#N/A"/>
    <x v="1"/>
  </r>
  <r>
    <x v="1"/>
    <x v="2"/>
    <n v="100"/>
    <x v="2"/>
    <x v="52"/>
    <n v="1"/>
    <n v="4.6432989999999998"/>
    <n v="3.0729280000000001"/>
    <n v="75.097262000000001"/>
    <n v="1.444178"/>
    <s v="6"/>
    <s v="scale_mpi_epyc_job_12184.out "/>
    <s v="scale_mpi_epyc_epyc006_2023-06-13_10-50-11.csv "/>
    <s v="e1 100 100 1 1 53"/>
    <e v="#N/A"/>
    <e v="#N/A"/>
    <e v="#N/A"/>
    <e v="#N/A"/>
    <x v="1"/>
  </r>
  <r>
    <x v="1"/>
    <x v="2"/>
    <n v="100"/>
    <x v="2"/>
    <x v="51"/>
    <n v="1"/>
    <n v="4.5784320000000003"/>
    <n v="2.8303199999999999"/>
    <n v="74.613401999999994"/>
    <n v="1.4630080000000001"/>
    <s v="6"/>
    <s v="scale_mpi_epyc_job_12184.out "/>
    <s v="scale_mpi_epyc_epyc006_2023-06-13_10-50-11.csv "/>
    <s v="e1 100 100 1 1 52"/>
    <e v="#N/A"/>
    <e v="#N/A"/>
    <e v="#N/A"/>
    <e v="#N/A"/>
    <x v="1"/>
  </r>
  <r>
    <x v="1"/>
    <x v="2"/>
    <n v="100"/>
    <x v="2"/>
    <x v="50"/>
    <n v="1"/>
    <n v="5.163996"/>
    <n v="3.4064100000000002"/>
    <n v="103.256771"/>
    <n v="2.0651350000000002"/>
    <s v="6"/>
    <s v="scale_mpi_epyc_job_12184.out "/>
    <s v="scale_mpi_epyc_epyc006_2023-06-13_10-50-11.csv "/>
    <s v="e1 100 100 1 1 51"/>
    <e v="#N/A"/>
    <e v="#N/A"/>
    <e v="#N/A"/>
    <e v="#N/A"/>
    <x v="1"/>
  </r>
  <r>
    <x v="1"/>
    <x v="2"/>
    <n v="100"/>
    <x v="2"/>
    <x v="49"/>
    <n v="1"/>
    <n v="5.110188"/>
    <n v="3.3571390000000001"/>
    <n v="72.390275000000003"/>
    <n v="1.4773529999999999"/>
    <s v="6"/>
    <s v="scale_mpi_epyc_job_12184.out "/>
    <s v="scale_mpi_epyc_epyc006_2023-06-13_10-50-11.csv "/>
    <s v="e1 100 100 1 1 50"/>
    <e v="#N/A"/>
    <e v="#N/A"/>
    <e v="#N/A"/>
    <e v="#N/A"/>
    <x v="1"/>
  </r>
  <r>
    <x v="1"/>
    <x v="2"/>
    <n v="100"/>
    <x v="2"/>
    <x v="48"/>
    <n v="1"/>
    <n v="4.1982239999999997"/>
    <n v="2.6294499999999998"/>
    <n v="60.908909999999999"/>
    <n v="1.2689360000000001"/>
    <s v="6"/>
    <s v="scale_mpi_epyc_job_12184.out "/>
    <s v="scale_mpi_epyc_epyc006_2023-06-13_10-50-11.csv "/>
    <s v="e1 100 100 1 1 49"/>
    <e v="#N/A"/>
    <e v="#N/A"/>
    <e v="#N/A"/>
    <e v="#N/A"/>
    <x v="1"/>
  </r>
  <r>
    <x v="1"/>
    <x v="2"/>
    <n v="100"/>
    <x v="2"/>
    <x v="47"/>
    <n v="1"/>
    <n v="4.742235"/>
    <n v="2.9559639999999998"/>
    <n v="81.786315000000002"/>
    <n v="1.7401340000000001"/>
    <s v="6"/>
    <s v="scale_mpi_epyc_job_12184.out "/>
    <s v="scale_mpi_epyc_epyc006_2023-06-13_10-50-11.csv "/>
    <s v="e1 100 100 1 1 48"/>
    <e v="#N/A"/>
    <e v="#N/A"/>
    <e v="#N/A"/>
    <e v="#N/A"/>
    <x v="1"/>
  </r>
  <r>
    <x v="1"/>
    <x v="2"/>
    <n v="100"/>
    <x v="2"/>
    <x v="46"/>
    <n v="1"/>
    <n v="4.3728759999999998"/>
    <n v="2.8073950000000001"/>
    <n v="66.462382000000005"/>
    <n v="1.444834"/>
    <s v="6"/>
    <s v="scale_mpi_epyc_job_12184.out "/>
    <s v="scale_mpi_epyc_epyc006_2023-06-13_10-50-11.csv "/>
    <s v="e1 100 100 1 1 47"/>
    <e v="#N/A"/>
    <e v="#N/A"/>
    <e v="#N/A"/>
    <e v="#N/A"/>
    <x v="1"/>
  </r>
  <r>
    <x v="1"/>
    <x v="2"/>
    <n v="100"/>
    <x v="2"/>
    <x v="45"/>
    <n v="1"/>
    <n v="4.4367869999999998"/>
    <n v="2.8403550000000002"/>
    <n v="74.986120999999997"/>
    <n v="1.666358"/>
    <s v="6"/>
    <s v="scale_mpi_epyc_job_12184.out "/>
    <s v="scale_mpi_epyc_epyc006_2023-06-13_10-50-11.csv "/>
    <s v="e1 100 100 1 1 46"/>
    <e v="#N/A"/>
    <e v="#N/A"/>
    <e v="#N/A"/>
    <e v="#N/A"/>
    <x v="1"/>
  </r>
  <r>
    <x v="1"/>
    <x v="2"/>
    <n v="100"/>
    <x v="2"/>
    <x v="44"/>
    <n v="1"/>
    <n v="3.8870279999999999"/>
    <n v="2.3899059999999999"/>
    <n v="50.742418000000001"/>
    <n v="1.1532370000000001"/>
    <s v="6"/>
    <s v="scale_mpi_epyc_job_12184.out "/>
    <s v="scale_mpi_epyc_epyc006_2023-06-13_10-50-11.csv "/>
    <s v="e1 100 100 1 1 45"/>
    <e v="#N/A"/>
    <e v="#N/A"/>
    <e v="#N/A"/>
    <e v="#N/A"/>
    <x v="1"/>
  </r>
  <r>
    <x v="1"/>
    <x v="2"/>
    <n v="100"/>
    <x v="2"/>
    <x v="43"/>
    <n v="1"/>
    <n v="4.5051459999999999"/>
    <n v="3.0186999999999999"/>
    <n v="67.645606000000001"/>
    <n v="1.5731539999999999"/>
    <s v="6"/>
    <s v="scale_mpi_epyc_job_12184.out "/>
    <s v="scale_mpi_epyc_epyc006_2023-06-13_10-50-11.csv "/>
    <s v="e1 100 100 1 1 44"/>
    <e v="#N/A"/>
    <e v="#N/A"/>
    <e v="#N/A"/>
    <e v="#N/A"/>
    <x v="1"/>
  </r>
  <r>
    <x v="1"/>
    <x v="2"/>
    <n v="100"/>
    <x v="2"/>
    <x v="42"/>
    <n v="1"/>
    <n v="3.8249249999999999"/>
    <n v="2.3678439999999998"/>
    <n v="51.230980000000002"/>
    <n v="1.2197849999999999"/>
    <s v="6"/>
    <s v="scale_mpi_epyc_job_12184.out "/>
    <s v="scale_mpi_epyc_epyc006_2023-06-13_10-50-11.csv "/>
    <s v="e1 100 100 1 1 43"/>
    <e v="#N/A"/>
    <e v="#N/A"/>
    <e v="#N/A"/>
    <e v="#N/A"/>
    <x v="1"/>
  </r>
  <r>
    <x v="1"/>
    <x v="2"/>
    <n v="100"/>
    <x v="2"/>
    <x v="41"/>
    <n v="1"/>
    <n v="3.6014699999999999"/>
    <n v="2.1989589999999999"/>
    <n v="44.675440000000002"/>
    <n v="1.089645"/>
    <s v="6"/>
    <s v="scale_mpi_epyc_job_12184.out "/>
    <s v="scale_mpi_epyc_epyc006_2023-06-13_10-50-11.csv "/>
    <s v="e1 100 100 1 1 42"/>
    <e v="#N/A"/>
    <e v="#N/A"/>
    <e v="#N/A"/>
    <e v="#N/A"/>
    <x v="1"/>
  </r>
  <r>
    <x v="1"/>
    <x v="2"/>
    <n v="100"/>
    <x v="2"/>
    <x v="40"/>
    <n v="1"/>
    <n v="3.9381490000000001"/>
    <n v="2.5052020000000002"/>
    <n v="46.862952"/>
    <n v="1.1715739999999999"/>
    <s v="6"/>
    <s v="scale_mpi_epyc_job_12184.out "/>
    <s v="scale_mpi_epyc_epyc006_2023-06-13_10-50-11.csv "/>
    <s v="e1 100 100 1 1 41"/>
    <e v="#N/A"/>
    <e v="#N/A"/>
    <e v="#N/A"/>
    <e v="#N/A"/>
    <x v="1"/>
  </r>
  <r>
    <x v="1"/>
    <x v="2"/>
    <n v="100"/>
    <x v="2"/>
    <x v="39"/>
    <n v="1"/>
    <n v="3.9563730000000001"/>
    <n v="2.5853679999999999"/>
    <n v="53.801758999999997"/>
    <n v="1.379532"/>
    <s v="6"/>
    <s v="scale_mpi_epyc_job_12184.out "/>
    <s v="scale_mpi_epyc_epyc006_2023-06-13_10-50-11.csv "/>
    <s v="e1 100 100 1 1 40"/>
    <e v="#N/A"/>
    <e v="#N/A"/>
    <e v="#N/A"/>
    <e v="#N/A"/>
    <x v="1"/>
  </r>
  <r>
    <x v="1"/>
    <x v="2"/>
    <n v="100"/>
    <x v="2"/>
    <x v="38"/>
    <n v="1"/>
    <n v="3.511298"/>
    <n v="1.9783649999999999"/>
    <n v="35.579095000000002"/>
    <n v="0.93629200000000001"/>
    <s v="6"/>
    <s v="scale_mpi_epyc_job_12184.out "/>
    <s v="scale_mpi_epyc_epyc006_2023-06-13_10-50-11.csv "/>
    <s v="e1 100 100 1 1 39"/>
    <e v="#N/A"/>
    <e v="#N/A"/>
    <e v="#N/A"/>
    <e v="#N/A"/>
    <x v="1"/>
  </r>
  <r>
    <x v="1"/>
    <x v="2"/>
    <n v="100"/>
    <x v="2"/>
    <x v="37"/>
    <n v="1"/>
    <n v="3.9223870000000001"/>
    <n v="2.4989509999999999"/>
    <n v="46.217655999999998"/>
    <n v="1.249126"/>
    <s v="6"/>
    <s v="scale_mpi_epyc_job_12184.out "/>
    <s v="scale_mpi_epyc_epyc006_2023-06-13_10-50-11.csv "/>
    <s v="e1 100 100 1 1 38"/>
    <e v="#N/A"/>
    <e v="#N/A"/>
    <e v="#N/A"/>
    <e v="#N/A"/>
    <x v="1"/>
  </r>
  <r>
    <x v="1"/>
    <x v="2"/>
    <n v="100"/>
    <x v="2"/>
    <x v="36"/>
    <n v="1"/>
    <n v="3.6387930000000002"/>
    <n v="2.2890649999999999"/>
    <n v="39.570689999999999"/>
    <n v="1.099186"/>
    <s v="6"/>
    <s v="scale_mpi_epyc_job_12184.out "/>
    <s v="scale_mpi_epyc_epyc006_2023-06-13_10-50-11.csv "/>
    <s v="e1 100 100 1 1 37"/>
    <e v="#N/A"/>
    <e v="#N/A"/>
    <e v="#N/A"/>
    <e v="#N/A"/>
    <x v="1"/>
  </r>
  <r>
    <x v="1"/>
    <x v="2"/>
    <n v="100"/>
    <x v="2"/>
    <x v="35"/>
    <n v="1"/>
    <n v="3.453487"/>
    <n v="2.0033059999999998"/>
    <n v="32.233336000000001"/>
    <n v="0.92095199999999999"/>
    <s v="6"/>
    <s v="scale_mpi_epyc_job_12184.out "/>
    <s v="scale_mpi_epyc_epyc006_2023-06-13_10-50-11.csv "/>
    <s v="e1 100 100 1 1 36"/>
    <e v="#N/A"/>
    <e v="#N/A"/>
    <e v="#N/A"/>
    <e v="#N/A"/>
    <x v="1"/>
  </r>
  <r>
    <x v="1"/>
    <x v="2"/>
    <n v="100"/>
    <x v="2"/>
    <x v="34"/>
    <n v="1"/>
    <n v="3.2976930000000002"/>
    <n v="1.8734519999999999"/>
    <n v="30.464079000000002"/>
    <n v="0.89600199999999997"/>
    <s v="6"/>
    <s v="scale_mpi_epyc_job_12184.out "/>
    <s v="scale_mpi_epyc_epyc006_2023-06-13_10-50-11.csv "/>
    <s v="e1 100 100 1 1 35"/>
    <e v="#N/A"/>
    <e v="#N/A"/>
    <e v="#N/A"/>
    <e v="#N/A"/>
    <x v="1"/>
  </r>
  <r>
    <x v="1"/>
    <x v="2"/>
    <n v="100"/>
    <x v="2"/>
    <x v="33"/>
    <n v="1"/>
    <n v="2.9191549999999999"/>
    <n v="1.6011759999999999"/>
    <n v="23.756561000000001"/>
    <n v="0.71989599999999998"/>
    <s v="6"/>
    <s v="scale_mpi_epyc_job_12184.out "/>
    <s v="scale_mpi_epyc_epyc006_2023-06-13_10-50-11.csv "/>
    <s v="e1 100 100 1 1 34"/>
    <e v="#N/A"/>
    <e v="#N/A"/>
    <e v="#N/A"/>
    <e v="#N/A"/>
    <x v="1"/>
  </r>
  <r>
    <x v="1"/>
    <x v="2"/>
    <n v="100"/>
    <x v="2"/>
    <x v="32"/>
    <n v="1"/>
    <n v="3.2497189999999998"/>
    <n v="1.929122"/>
    <n v="31.60877"/>
    <n v="0.98777400000000004"/>
    <s v="6"/>
    <s v="scale_mpi_epyc_job_12184.out "/>
    <s v="scale_mpi_epyc_epyc006_2023-06-13_10-50-11.csv "/>
    <s v="e1 100 100 1 1 33"/>
    <e v="#N/A"/>
    <e v="#N/A"/>
    <e v="#N/A"/>
    <e v="#N/A"/>
    <x v="1"/>
  </r>
  <r>
    <x v="1"/>
    <x v="2"/>
    <n v="100"/>
    <x v="2"/>
    <x v="31"/>
    <n v="1"/>
    <n v="2.9612419999999999"/>
    <n v="1.681549"/>
    <n v="24.853275"/>
    <n v="0.80171899999999996"/>
    <s v="6"/>
    <s v="scale_mpi_epyc_job_12184.out "/>
    <s v="scale_mpi_epyc_epyc006_2023-06-13_10-50-11.csv "/>
    <s v="e1 100 100 1 1 32"/>
    <e v="#N/A"/>
    <e v="#N/A"/>
    <e v="#N/A"/>
    <e v="#N/A"/>
    <x v="1"/>
  </r>
  <r>
    <x v="1"/>
    <x v="2"/>
    <n v="100"/>
    <x v="2"/>
    <x v="30"/>
    <n v="1"/>
    <n v="2.8996390000000001"/>
    <n v="1.594597"/>
    <n v="22.424377"/>
    <n v="0.747479"/>
    <s v="6"/>
    <s v="scale_mpi_epyc_job_12184.out "/>
    <s v="scale_mpi_epyc_epyc006_2023-06-13_10-50-11.csv "/>
    <s v="e1 100 100 1 1 31"/>
    <e v="#N/A"/>
    <e v="#N/A"/>
    <e v="#N/A"/>
    <e v="#N/A"/>
    <x v="1"/>
  </r>
  <r>
    <x v="1"/>
    <x v="2"/>
    <n v="100"/>
    <x v="2"/>
    <x v="29"/>
    <n v="1"/>
    <n v="2.8114889999999999"/>
    <n v="1.5155879999999999"/>
    <n v="22.326885999999998"/>
    <n v="0.76989300000000005"/>
    <s v="6"/>
    <s v="scale_mpi_epyc_job_12184.out "/>
    <s v="scale_mpi_epyc_epyc006_2023-06-13_10-50-11.csv "/>
    <s v="e1 100 100 1 1 30"/>
    <e v="#N/A"/>
    <e v="#N/A"/>
    <e v="#N/A"/>
    <e v="#N/A"/>
    <x v="1"/>
  </r>
  <r>
    <x v="1"/>
    <x v="2"/>
    <n v="100"/>
    <x v="2"/>
    <x v="28"/>
    <n v="1"/>
    <n v="2.8447200000000001"/>
    <n v="1.495058"/>
    <n v="16.905246000000002"/>
    <n v="0.60375900000000005"/>
    <s v="6"/>
    <s v="scale_mpi_epyc_job_12184.out "/>
    <s v="scale_mpi_epyc_epyc006_2023-06-13_10-50-11.csv "/>
    <s v="e1 100 100 1 1 29"/>
    <e v="#N/A"/>
    <e v="#N/A"/>
    <e v="#N/A"/>
    <e v="#N/A"/>
    <x v="1"/>
  </r>
  <r>
    <x v="1"/>
    <x v="2"/>
    <n v="100"/>
    <x v="2"/>
    <x v="27"/>
    <n v="1"/>
    <n v="2.7027610000000002"/>
    <n v="1.4429019999999999"/>
    <n v="17.370387000000001"/>
    <n v="0.64334800000000003"/>
    <s v="6"/>
    <s v="scale_mpi_epyc_job_12184.out "/>
    <s v="scale_mpi_epyc_epyc006_2023-06-13_10-50-11.csv "/>
    <s v="e1 100 100 1 1 28"/>
    <e v="#N/A"/>
    <e v="#N/A"/>
    <e v="#N/A"/>
    <e v="#N/A"/>
    <x v="1"/>
  </r>
  <r>
    <x v="1"/>
    <x v="2"/>
    <n v="100"/>
    <x v="2"/>
    <x v="26"/>
    <n v="1"/>
    <n v="2.6563219999999998"/>
    <n v="1.3893150000000001"/>
    <n v="16.020043000000001"/>
    <n v="0.61615600000000004"/>
    <s v="6"/>
    <s v="scale_mpi_epyc_job_12184.out "/>
    <s v="scale_mpi_epyc_epyc006_2023-06-13_10-50-11.csv "/>
    <s v="e1 100 100 1 1 27"/>
    <e v="#N/A"/>
    <e v="#N/A"/>
    <e v="#N/A"/>
    <e v="#N/A"/>
    <x v="1"/>
  </r>
  <r>
    <x v="1"/>
    <x v="2"/>
    <n v="100"/>
    <x v="2"/>
    <x v="25"/>
    <n v="1"/>
    <n v="2.5920109999999998"/>
    <n v="1.300991"/>
    <n v="15.444151"/>
    <n v="0.61776600000000004"/>
    <s v="6"/>
    <s v="scale_mpi_epyc_job_12184.out "/>
    <s v="scale_mpi_epyc_epyc006_2023-06-13_10-50-11.csv "/>
    <s v="e1 100 100 1 1 26"/>
    <e v="#N/A"/>
    <e v="#N/A"/>
    <e v="#N/A"/>
    <e v="#N/A"/>
    <x v="1"/>
  </r>
  <r>
    <x v="1"/>
    <x v="2"/>
    <n v="100"/>
    <x v="2"/>
    <x v="24"/>
    <n v="1"/>
    <n v="2.5450910000000002"/>
    <n v="1.3078380000000001"/>
    <n v="14.589518999999999"/>
    <n v="0.60789700000000002"/>
    <s v="6"/>
    <s v="scale_mpi_epyc_job_12184.out "/>
    <s v="scale_mpi_epyc_epyc006_2023-06-13_10-50-11.csv "/>
    <s v="e1 100 100 1 1 25"/>
    <e v="#N/A"/>
    <e v="#N/A"/>
    <e v="#N/A"/>
    <e v="#N/A"/>
    <x v="1"/>
  </r>
  <r>
    <x v="1"/>
    <x v="2"/>
    <n v="100"/>
    <x v="2"/>
    <x v="23"/>
    <n v="1"/>
    <n v="2.5322239999999998"/>
    <n v="1.283881"/>
    <n v="13.638804"/>
    <n v="0.59299100000000005"/>
    <s v="6"/>
    <s v="scale_mpi_epyc_job_12184.out "/>
    <s v="scale_mpi_epyc_epyc006_2023-06-13_10-50-11.csv "/>
    <s v="e1 100 100 1 1 24"/>
    <e v="#N/A"/>
    <e v="#N/A"/>
    <e v="#N/A"/>
    <e v="#N/A"/>
    <x v="1"/>
  </r>
  <r>
    <x v="1"/>
    <x v="2"/>
    <n v="100"/>
    <x v="2"/>
    <x v="22"/>
    <n v="1"/>
    <n v="2.3297279999999998"/>
    <n v="1.1458969999999999"/>
    <n v="10.437768"/>
    <n v="0.47444399999999998"/>
    <s v="6"/>
    <s v="scale_mpi_epyc_job_12184.out "/>
    <s v="scale_mpi_epyc_epyc006_2023-06-13_10-50-11.csv "/>
    <s v="e1 100 100 1 1 23"/>
    <e v="#N/A"/>
    <e v="#N/A"/>
    <e v="#N/A"/>
    <e v="#N/A"/>
    <x v="1"/>
  </r>
  <r>
    <x v="1"/>
    <x v="2"/>
    <n v="100"/>
    <x v="2"/>
    <x v="21"/>
    <n v="1"/>
    <n v="2.3067419999999998"/>
    <n v="1.079278"/>
    <n v="9.8208959999999994"/>
    <n v="0.46766200000000002"/>
    <s v="6"/>
    <s v="scale_mpi_epyc_job_12184.out "/>
    <s v="scale_mpi_epyc_epyc006_2023-06-13_10-50-11.csv "/>
    <s v="e1 100 100 1 1 22"/>
    <e v="#N/A"/>
    <e v="#N/A"/>
    <e v="#N/A"/>
    <e v="#N/A"/>
    <x v="1"/>
  </r>
  <r>
    <x v="1"/>
    <x v="2"/>
    <n v="100"/>
    <x v="2"/>
    <x v="20"/>
    <n v="1"/>
    <n v="2.287004"/>
    <n v="1.0817049999999999"/>
    <n v="9.2690529999999995"/>
    <n v="0.463453"/>
    <s v="6"/>
    <s v="scale_mpi_epyc_job_12184.out "/>
    <s v="scale_mpi_epyc_epyc006_2023-06-13_10-50-11.csv "/>
    <s v="e1 100 100 1 1 21"/>
    <e v="#N/A"/>
    <e v="#N/A"/>
    <e v="#N/A"/>
    <e v="#N/A"/>
    <x v="1"/>
  </r>
  <r>
    <x v="1"/>
    <x v="2"/>
    <n v="100"/>
    <x v="2"/>
    <x v="19"/>
    <n v="1"/>
    <n v="2.4845969999999999"/>
    <n v="1.1962710000000001"/>
    <n v="10.370143000000001"/>
    <n v="0.54579699999999998"/>
    <s v="6"/>
    <s v="scale_mpi_epyc_job_12184.out "/>
    <s v="scale_mpi_epyc_epyc006_2023-06-13_10-50-11.csv "/>
    <s v="e1 100 100 1 1 20"/>
    <e v="#N/A"/>
    <e v="#N/A"/>
    <e v="#N/A"/>
    <e v="#N/A"/>
    <x v="1"/>
  </r>
  <r>
    <x v="1"/>
    <x v="2"/>
    <n v="100"/>
    <x v="2"/>
    <x v="18"/>
    <n v="1"/>
    <n v="2.5508510000000002"/>
    <n v="1.3220209999999999"/>
    <n v="7.3852570000000002"/>
    <n v="0.41029199999999999"/>
    <s v="6"/>
    <s v="scale_mpi_epyc_job_12184.out "/>
    <s v="scale_mpi_epyc_epyc006_2023-06-13_10-50-11.csv "/>
    <s v="e1 100 100 1 1 19"/>
    <e v="#N/A"/>
    <e v="#N/A"/>
    <e v="#N/A"/>
    <e v="#N/A"/>
    <x v="1"/>
  </r>
  <r>
    <x v="1"/>
    <x v="2"/>
    <n v="100"/>
    <x v="2"/>
    <x v="17"/>
    <n v="1"/>
    <n v="2.3199239999999999"/>
    <n v="1.1355820000000001"/>
    <n v="6.6215659999999996"/>
    <n v="0.38950400000000002"/>
    <s v="6"/>
    <s v="scale_mpi_epyc_job_12184.out "/>
    <s v="scale_mpi_epyc_epyc006_2023-06-13_10-50-11.csv "/>
    <s v="e1 100 100 1 1 18"/>
    <e v="#N/A"/>
    <e v="#N/A"/>
    <e v="#N/A"/>
    <e v="#N/A"/>
    <x v="1"/>
  </r>
  <r>
    <x v="1"/>
    <x v="2"/>
    <n v="100"/>
    <x v="2"/>
    <x v="16"/>
    <n v="1"/>
    <n v="2.0686960000000001"/>
    <n v="0.861958"/>
    <n v="5.9887519999999999"/>
    <n v="0.37429699999999999"/>
    <s v="6"/>
    <s v="scale_mpi_epyc_job_12184.out "/>
    <s v="scale_mpi_epyc_epyc006_2023-06-13_10-50-11.csv "/>
    <s v="e1 100 100 1 1 17"/>
    <e v="#N/A"/>
    <e v="#N/A"/>
    <e v="#N/A"/>
    <e v="#N/A"/>
    <x v="1"/>
  </r>
  <r>
    <x v="1"/>
    <x v="2"/>
    <n v="100"/>
    <x v="2"/>
    <x v="15"/>
    <n v="1"/>
    <n v="1.9048069999999999"/>
    <n v="0.72175699999999998"/>
    <n v="4.7905759999999997"/>
    <n v="0.31937199999999999"/>
    <s v="6"/>
    <s v="scale_mpi_epyc_job_12184.out "/>
    <s v="scale_mpi_epyc_epyc006_2023-06-13_10-50-11.csv "/>
    <s v="e1 100 100 1 1 16"/>
    <e v="#N/A"/>
    <e v="#N/A"/>
    <e v="#N/A"/>
    <e v="#N/A"/>
    <x v="1"/>
  </r>
  <r>
    <x v="1"/>
    <x v="2"/>
    <n v="100"/>
    <x v="2"/>
    <x v="14"/>
    <n v="1"/>
    <n v="1.9375789999999999"/>
    <n v="0.77746700000000002"/>
    <n v="4.909675"/>
    <n v="0.35069099999999997"/>
    <s v="6"/>
    <s v="scale_mpi_epyc_job_12184.out "/>
    <s v="scale_mpi_epyc_epyc006_2023-06-13_10-50-11.csv "/>
    <s v="e1 100 100 1 1 15"/>
    <e v="#N/A"/>
    <e v="#N/A"/>
    <e v="#N/A"/>
    <e v="#N/A"/>
    <x v="1"/>
  </r>
  <r>
    <x v="1"/>
    <x v="2"/>
    <n v="100"/>
    <x v="2"/>
    <x v="13"/>
    <n v="1"/>
    <n v="1.831993"/>
    <n v="0.68448200000000003"/>
    <n v="3.8760180000000002"/>
    <n v="0.298155"/>
    <s v="6"/>
    <s v="scale_mpi_epyc_job_12184.out "/>
    <s v="scale_mpi_epyc_epyc006_2023-06-13_10-50-11.csv "/>
    <s v="e1 100 100 1 1 14"/>
    <e v="#N/A"/>
    <e v="#N/A"/>
    <e v="#N/A"/>
    <e v="#N/A"/>
    <x v="1"/>
  </r>
  <r>
    <x v="1"/>
    <x v="2"/>
    <n v="100"/>
    <x v="2"/>
    <x v="12"/>
    <n v="1"/>
    <n v="1.8891869999999999"/>
    <n v="0.74588299999999996"/>
    <n v="3.4870990000000002"/>
    <n v="0.29059200000000002"/>
    <s v="6"/>
    <s v="scale_mpi_epyc_job_12184.out "/>
    <s v="scale_mpi_epyc_epyc006_2023-06-13_10-50-11.csv "/>
    <s v="e1 100 100 1 1 13"/>
    <e v="#N/A"/>
    <e v="#N/A"/>
    <e v="#N/A"/>
    <e v="#N/A"/>
    <x v="1"/>
  </r>
  <r>
    <x v="1"/>
    <x v="2"/>
    <n v="100"/>
    <x v="2"/>
    <x v="11"/>
    <n v="1"/>
    <n v="1.986389"/>
    <n v="0.84087299999999998"/>
    <n v="4.1744260000000004"/>
    <n v="0.37949300000000002"/>
    <s v="6"/>
    <s v="scale_mpi_epyc_job_12184.out "/>
    <s v="scale_mpi_epyc_epyc006_2023-06-13_10-50-11.csv "/>
    <s v="e1 100 100 1 1 12"/>
    <e v="#N/A"/>
    <e v="#N/A"/>
    <e v="#N/A"/>
    <e v="#N/A"/>
    <x v="1"/>
  </r>
  <r>
    <x v="1"/>
    <x v="2"/>
    <n v="100"/>
    <x v="2"/>
    <x v="10"/>
    <n v="1"/>
    <n v="1.64994"/>
    <n v="0.47067599999999998"/>
    <n v="2.3706659999999999"/>
    <n v="0.237067"/>
    <s v="6"/>
    <s v="scale_mpi_epyc_job_12184.out "/>
    <s v="scale_mpi_epyc_epyc006_2023-06-13_10-50-11.csv "/>
    <s v="e1 100 100 1 1 11"/>
    <e v="#N/A"/>
    <e v="#N/A"/>
    <e v="#N/A"/>
    <e v="#N/A"/>
    <x v="1"/>
  </r>
  <r>
    <x v="1"/>
    <x v="2"/>
    <n v="100"/>
    <x v="2"/>
    <x v="9"/>
    <n v="1"/>
    <n v="1.5601989999999999"/>
    <n v="0.37604799999999999"/>
    <n v="1.8009379999999999"/>
    <n v="0.200104"/>
    <s v="6"/>
    <s v="scale_mpi_epyc_job_12184.out "/>
    <s v="scale_mpi_epyc_epyc006_2023-06-13_10-50-11.csv "/>
    <s v="e1 100 100 1 1 10"/>
    <e v="#N/A"/>
    <e v="#N/A"/>
    <e v="#N/A"/>
    <e v="#N/A"/>
    <x v="1"/>
  </r>
  <r>
    <x v="1"/>
    <x v="2"/>
    <n v="100"/>
    <x v="2"/>
    <x v="8"/>
    <n v="1"/>
    <n v="1.5789800000000001"/>
    <n v="0.468914"/>
    <n v="1.4646589999999999"/>
    <n v="0.18308199999999999"/>
    <s v="6"/>
    <s v="scale_mpi_epyc_job_12184.out "/>
    <s v="scale_mpi_epyc_epyc006_2023-06-13_10-50-11.csv "/>
    <s v="e1 100 100 1 1 9"/>
    <e v="#N/A"/>
    <e v="#N/A"/>
    <e v="#N/A"/>
    <e v="#N/A"/>
    <x v="1"/>
  </r>
  <r>
    <x v="1"/>
    <x v="2"/>
    <n v="100"/>
    <x v="2"/>
    <x v="7"/>
    <n v="1"/>
    <n v="1.5116270000000001"/>
    <n v="0.419209"/>
    <n v="1.1359360000000001"/>
    <n v="0.162277"/>
    <s v="6"/>
    <s v="scale_mpi_epyc_job_12184.out "/>
    <s v="scale_mpi_epyc_epyc006_2023-06-13_10-50-11.csv "/>
    <s v="e1 100 100 1 1 8"/>
    <e v="#N/A"/>
    <e v="#N/A"/>
    <e v="#N/A"/>
    <e v="#N/A"/>
    <x v="1"/>
  </r>
  <r>
    <x v="1"/>
    <x v="2"/>
    <n v="100"/>
    <x v="2"/>
    <x v="6"/>
    <n v="1"/>
    <n v="1.425929"/>
    <n v="0.30455900000000002"/>
    <n v="0.76542500000000002"/>
    <n v="0.12757099999999999"/>
    <s v="6"/>
    <s v="scale_mpi_epyc_job_12184.out "/>
    <s v="scale_mpi_epyc_epyc006_2023-06-13_10-50-11.csv "/>
    <s v="e1 100 100 1 1 7"/>
    <e v="#N/A"/>
    <e v="#N/A"/>
    <e v="#N/A"/>
    <e v="#N/A"/>
    <x v="1"/>
  </r>
  <r>
    <x v="1"/>
    <x v="2"/>
    <n v="100"/>
    <x v="2"/>
    <x v="5"/>
    <n v="1"/>
    <n v="1.397351"/>
    <n v="0.27678199999999997"/>
    <n v="0.56784199999999996"/>
    <n v="0.113568"/>
    <s v="6"/>
    <s v="scale_mpi_epyc_job_12184.out "/>
    <s v="scale_mpi_epyc_epyc006_2023-06-13_10-50-11.csv "/>
    <s v="e1 100 100 1 1 6"/>
    <e v="#N/A"/>
    <e v="#N/A"/>
    <e v="#N/A"/>
    <e v="#N/A"/>
    <x v="1"/>
  </r>
  <r>
    <x v="1"/>
    <x v="2"/>
    <n v="100"/>
    <x v="2"/>
    <x v="4"/>
    <n v="1"/>
    <n v="1.420601"/>
    <n v="0.31286399999999998"/>
    <n v="0.44483800000000001"/>
    <n v="0.111209"/>
    <s v="6"/>
    <s v="scale_mpi_epyc_job_12184.out "/>
    <s v="scale_mpi_epyc_epyc006_2023-06-13_10-50-11.csv "/>
    <s v="e1 100 100 1 1 5"/>
    <e v="#N/A"/>
    <e v="#N/A"/>
    <e v="#N/A"/>
    <e v="#N/A"/>
    <x v="1"/>
  </r>
  <r>
    <x v="1"/>
    <x v="2"/>
    <n v="100"/>
    <x v="2"/>
    <x v="3"/>
    <n v="1"/>
    <n v="1.3820809999999999"/>
    <n v="0.29324299999999998"/>
    <n v="0.26992300000000002"/>
    <n v="8.9973999999999998E-2"/>
    <s v="6"/>
    <s v="scale_mpi_epyc_job_12184.out "/>
    <s v="scale_mpi_epyc_epyc006_2023-06-13_10-50-11.csv "/>
    <s v="e1 100 100 1 1 4"/>
    <e v="#N/A"/>
    <e v="#N/A"/>
    <e v="#N/A"/>
    <e v="#N/A"/>
    <x v="1"/>
  </r>
  <r>
    <x v="1"/>
    <x v="2"/>
    <n v="100"/>
    <x v="2"/>
    <x v="2"/>
    <n v="1"/>
    <n v="1.2270989999999999"/>
    <n v="0.16986699999999999"/>
    <n v="9.2476000000000003E-2"/>
    <n v="4.6238000000000001E-2"/>
    <s v="6"/>
    <s v="scale_mpi_epyc_job_12184.out "/>
    <s v="scale_mpi_epyc_epyc006_2023-06-13_10-50-11.csv "/>
    <s v="e1 100 100 1 1 3"/>
    <e v="#N/A"/>
    <e v="#N/A"/>
    <e v="#N/A"/>
    <e v="#N/A"/>
    <x v="1"/>
  </r>
  <r>
    <x v="1"/>
    <x v="2"/>
    <n v="100"/>
    <x v="2"/>
    <x v="1"/>
    <n v="1"/>
    <n v="1.1772290000000001"/>
    <n v="0.11695999999999999"/>
    <n v="3.3806000000000003E-2"/>
    <n v="3.3806000000000003E-2"/>
    <s v="6"/>
    <s v="scale_mpi_epyc_job_12184.out "/>
    <s v="scale_mpi_epyc_epyc006_2023-06-13_10-50-11.csv "/>
    <s v="e1 100 100 1 1 2"/>
    <e v="#N/A"/>
    <e v="#N/A"/>
    <e v="#N/A"/>
    <e v="#N/A"/>
    <x v="1"/>
  </r>
  <r>
    <x v="1"/>
    <x v="2"/>
    <n v="100"/>
    <x v="2"/>
    <x v="0"/>
    <n v="1"/>
    <n v="1.084767"/>
    <n v="2.6232999999999999E-2"/>
    <n v="0"/>
    <n v="0"/>
    <s v="6"/>
    <s v="scale_mpi_epyc_job_12184.out "/>
    <s v="scale_mpi_epyc_epyc006_2023-06-13_10-50-11.csv "/>
    <s v="e1 100 100 1 1 1"/>
    <e v="#N/A"/>
    <e v="#N/A"/>
    <e v="#N/A"/>
    <e v="#N/A"/>
    <x v="1"/>
  </r>
  <r>
    <x v="2"/>
    <x v="1"/>
    <n v="100"/>
    <x v="1"/>
    <x v="63"/>
    <n v="1"/>
    <n v="3.7551199999999998"/>
    <n v="0.138824"/>
    <n v="4.433954"/>
    <n v="7.0379999999999998E-2"/>
    <s v="6"/>
    <s v="scale_mpi_epyc_job_12201.out "/>
    <s v="scale_mpi_epyc_epyc006_2023-06-13_11-36-46.csv "/>
    <s v="e0 1000 100 100000 1 64"/>
    <e v="#N/A"/>
    <e v="#N/A"/>
    <e v="#N/A"/>
    <e v="#N/A"/>
    <x v="1"/>
  </r>
  <r>
    <x v="2"/>
    <x v="1"/>
    <n v="100"/>
    <x v="1"/>
    <x v="62"/>
    <n v="1"/>
    <n v="3.7688220000000001"/>
    <n v="7.7721999999999999E-2"/>
    <n v="6.3770210000000001"/>
    <n v="0.102855"/>
    <s v="6"/>
    <s v="scale_mpi_epyc_job_12201.out "/>
    <s v="scale_mpi_epyc_epyc006_2023-06-13_11-36-46.csv "/>
    <s v="e0 1000 100 100000 1 63"/>
    <e v="#N/A"/>
    <e v="#N/A"/>
    <e v="#N/A"/>
    <e v="#N/A"/>
    <x v="1"/>
  </r>
  <r>
    <x v="2"/>
    <x v="1"/>
    <n v="100"/>
    <x v="1"/>
    <x v="61"/>
    <n v="1"/>
    <n v="3.6445090000000002"/>
    <n v="6.1098E-2"/>
    <n v="3.2327759999999999"/>
    <n v="5.2996000000000001E-2"/>
    <s v="6"/>
    <s v="scale_mpi_epyc_job_12201.out "/>
    <s v="scale_mpi_epyc_epyc006_2023-06-13_11-36-46.csv "/>
    <s v="e0 1000 100 100000 1 62"/>
    <e v="#N/A"/>
    <e v="#N/A"/>
    <e v="#N/A"/>
    <e v="#N/A"/>
    <x v="1"/>
  </r>
  <r>
    <x v="2"/>
    <x v="1"/>
    <n v="100"/>
    <x v="1"/>
    <x v="60"/>
    <n v="1"/>
    <n v="3.7270859999999999"/>
    <n v="6.3152E-2"/>
    <n v="3.3236699999999999"/>
    <n v="5.5393999999999999E-2"/>
    <s v="6"/>
    <s v="scale_mpi_epyc_job_12201.out "/>
    <s v="scale_mpi_epyc_epyc006_2023-06-13_11-36-46.csv "/>
    <s v="e0 1000 100 100000 1 61"/>
    <e v="#N/A"/>
    <e v="#N/A"/>
    <e v="#N/A"/>
    <e v="#N/A"/>
    <x v="1"/>
  </r>
  <r>
    <x v="2"/>
    <x v="1"/>
    <n v="100"/>
    <x v="1"/>
    <x v="59"/>
    <n v="1"/>
    <n v="4.4958169999999997"/>
    <n v="6.3251000000000002E-2"/>
    <n v="3.1895250000000002"/>
    <n v="5.4059999999999997E-2"/>
    <s v="6"/>
    <s v="scale_mpi_epyc_job_12201.out "/>
    <s v="scale_mpi_epyc_epyc006_2023-06-13_11-36-46.csv "/>
    <s v="e0 1000 100 100000 1 60"/>
    <e v="#N/A"/>
    <e v="#N/A"/>
    <e v="#N/A"/>
    <e v="#N/A"/>
    <x v="1"/>
  </r>
  <r>
    <x v="2"/>
    <x v="1"/>
    <n v="100"/>
    <x v="1"/>
    <x v="58"/>
    <n v="1"/>
    <n v="3.6706650000000001"/>
    <n v="6.8178000000000002E-2"/>
    <n v="3.4108679999999998"/>
    <n v="5.8807999999999999E-2"/>
    <s v="6"/>
    <s v="scale_mpi_epyc_job_12201.out "/>
    <s v="scale_mpi_epyc_epyc006_2023-06-13_11-36-46.csv "/>
    <s v="e0 1000 100 100000 1 59"/>
    <e v="#N/A"/>
    <e v="#N/A"/>
    <e v="#N/A"/>
    <e v="#N/A"/>
    <x v="1"/>
  </r>
  <r>
    <x v="2"/>
    <x v="1"/>
    <n v="100"/>
    <x v="1"/>
    <x v="57"/>
    <n v="1"/>
    <n v="3.6319970000000001"/>
    <n v="6.2470999999999999E-2"/>
    <n v="3.180463"/>
    <n v="5.5798E-2"/>
    <s v="6"/>
    <s v="scale_mpi_epyc_job_12201.out "/>
    <s v="scale_mpi_epyc_epyc006_2023-06-13_11-36-46.csv "/>
    <s v="e0 1000 100 100000 1 58"/>
    <e v="#N/A"/>
    <e v="#N/A"/>
    <e v="#N/A"/>
    <e v="#N/A"/>
    <x v="1"/>
  </r>
  <r>
    <x v="2"/>
    <x v="1"/>
    <n v="100"/>
    <x v="1"/>
    <x v="56"/>
    <n v="1"/>
    <n v="4.2160669999999998"/>
    <n v="0.10220600000000001"/>
    <n v="3.800189"/>
    <n v="6.7861000000000005E-2"/>
    <s v="6"/>
    <s v="scale_mpi_epyc_job_12201.out "/>
    <s v="scale_mpi_epyc_epyc006_2023-06-13_11-36-46.csv "/>
    <s v="e0 1000 100 100000 1 57"/>
    <e v="#N/A"/>
    <e v="#N/A"/>
    <e v="#N/A"/>
    <e v="#N/A"/>
    <x v="1"/>
  </r>
  <r>
    <x v="2"/>
    <x v="1"/>
    <n v="100"/>
    <x v="1"/>
    <x v="55"/>
    <n v="1"/>
    <n v="4.4597009999999999"/>
    <n v="7.6336000000000001E-2"/>
    <n v="2.9281320000000002"/>
    <n v="5.3239000000000002E-2"/>
    <s v="6"/>
    <s v="scale_mpi_epyc_job_12201.out "/>
    <s v="scale_mpi_epyc_epyc006_2023-06-13_11-36-46.csv "/>
    <s v="e0 1000 100 100000 1 56"/>
    <e v="#N/A"/>
    <e v="#N/A"/>
    <e v="#N/A"/>
    <e v="#N/A"/>
    <x v="1"/>
  </r>
  <r>
    <x v="2"/>
    <x v="1"/>
    <n v="100"/>
    <x v="1"/>
    <x v="54"/>
    <n v="1"/>
    <n v="3.834362"/>
    <n v="9.5150999999999999E-2"/>
    <n v="3.307115"/>
    <n v="6.1242999999999999E-2"/>
    <s v="6"/>
    <s v="scale_mpi_epyc_job_12201.out "/>
    <s v="scale_mpi_epyc_epyc006_2023-06-13_11-36-46.csv "/>
    <s v="e0 1000 100 100000 1 55"/>
    <e v="#N/A"/>
    <e v="#N/A"/>
    <e v="#N/A"/>
    <e v="#N/A"/>
    <x v="1"/>
  </r>
  <r>
    <x v="2"/>
    <x v="1"/>
    <n v="100"/>
    <x v="1"/>
    <x v="53"/>
    <n v="1"/>
    <n v="3.9619399999999998"/>
    <n v="0.125278"/>
    <n v="3.0953629999999999"/>
    <n v="5.8402999999999997E-2"/>
    <s v="6"/>
    <s v="scale_mpi_epyc_job_12201.out "/>
    <s v="scale_mpi_epyc_epyc006_2023-06-13_11-36-46.csv "/>
    <s v="e0 1000 100 100000 1 54"/>
    <e v="#N/A"/>
    <e v="#N/A"/>
    <e v="#N/A"/>
    <e v="#N/A"/>
    <x v="1"/>
  </r>
  <r>
    <x v="2"/>
    <x v="1"/>
    <n v="100"/>
    <x v="1"/>
    <x v="52"/>
    <n v="1"/>
    <n v="3.9020869999999999"/>
    <n v="7.5082999999999997E-2"/>
    <n v="2.360665"/>
    <n v="4.5397E-2"/>
    <s v="6"/>
    <s v="scale_mpi_epyc_job_12201.out "/>
    <s v="scale_mpi_epyc_epyc006_2023-06-13_11-36-46.csv "/>
    <s v="e0 1000 100 100000 1 53"/>
    <e v="#N/A"/>
    <e v="#N/A"/>
    <e v="#N/A"/>
    <e v="#N/A"/>
    <x v="1"/>
  </r>
  <r>
    <x v="2"/>
    <x v="1"/>
    <n v="100"/>
    <x v="1"/>
    <x v="51"/>
    <n v="1"/>
    <n v="4.0272030000000001"/>
    <n v="6.3630999999999993E-2"/>
    <n v="2.5640990000000001"/>
    <n v="5.0276000000000001E-2"/>
    <s v="6"/>
    <s v="scale_mpi_epyc_job_12201.out "/>
    <s v="scale_mpi_epyc_epyc006_2023-06-13_11-36-46.csv "/>
    <s v="e0 1000 100 100000 1 52"/>
    <e v="#N/A"/>
    <e v="#N/A"/>
    <e v="#N/A"/>
    <e v="#N/A"/>
    <x v="1"/>
  </r>
  <r>
    <x v="2"/>
    <x v="1"/>
    <n v="100"/>
    <x v="1"/>
    <x v="50"/>
    <n v="1"/>
    <n v="4.0920899999999998"/>
    <n v="9.4743999999999995E-2"/>
    <n v="2.5357210000000001"/>
    <n v="5.0714000000000002E-2"/>
    <s v="6"/>
    <s v="scale_mpi_epyc_job_12201.out "/>
    <s v="scale_mpi_epyc_epyc006_2023-06-13_11-36-46.csv "/>
    <s v="e0 1000 100 100000 1 51"/>
    <e v="#N/A"/>
    <e v="#N/A"/>
    <e v="#N/A"/>
    <e v="#N/A"/>
    <x v="1"/>
  </r>
  <r>
    <x v="2"/>
    <x v="1"/>
    <n v="100"/>
    <x v="1"/>
    <x v="49"/>
    <n v="1"/>
    <n v="3.8187549999999999"/>
    <n v="6.7266999999999993E-2"/>
    <n v="1.929465"/>
    <n v="3.9377000000000002E-2"/>
    <s v="6"/>
    <s v="scale_mpi_epyc_job_12201.out "/>
    <s v="scale_mpi_epyc_epyc006_2023-06-13_11-36-46.csv "/>
    <s v="e0 1000 100 100000 1 50"/>
    <e v="#N/A"/>
    <e v="#N/A"/>
    <e v="#N/A"/>
    <e v="#N/A"/>
    <x v="1"/>
  </r>
  <r>
    <x v="2"/>
    <x v="1"/>
    <n v="100"/>
    <x v="1"/>
    <x v="48"/>
    <n v="1"/>
    <n v="4.0144479999999998"/>
    <n v="9.0291999999999997E-2"/>
    <n v="2.9571139999999998"/>
    <n v="6.1607000000000002E-2"/>
    <s v="6"/>
    <s v="scale_mpi_epyc_job_12201.out "/>
    <s v="scale_mpi_epyc_epyc006_2023-06-13_11-36-46.csv "/>
    <s v="e0 1000 100 100000 1 49"/>
    <e v="#N/A"/>
    <e v="#N/A"/>
    <e v="#N/A"/>
    <e v="#N/A"/>
    <x v="1"/>
  </r>
  <r>
    <x v="2"/>
    <x v="1"/>
    <n v="100"/>
    <x v="1"/>
    <x v="47"/>
    <n v="1"/>
    <n v="3.9397799999999998"/>
    <n v="7.6786999999999994E-2"/>
    <n v="2.3019150000000002"/>
    <n v="4.8977E-2"/>
    <s v="6"/>
    <s v="scale_mpi_epyc_job_12201.out "/>
    <s v="scale_mpi_epyc_epyc006_2023-06-13_11-36-46.csv "/>
    <s v="e0 1000 100 100000 1 48"/>
    <e v="#N/A"/>
    <e v="#N/A"/>
    <e v="#N/A"/>
    <e v="#N/A"/>
    <x v="1"/>
  </r>
  <r>
    <x v="2"/>
    <x v="1"/>
    <n v="100"/>
    <x v="1"/>
    <x v="46"/>
    <n v="1"/>
    <n v="4.193632"/>
    <n v="6.2838000000000005E-2"/>
    <n v="2.0250509999999999"/>
    <n v="4.4023E-2"/>
    <s v="6"/>
    <s v="scale_mpi_epyc_job_12201.out "/>
    <s v="scale_mpi_epyc_epyc006_2023-06-13_11-36-46.csv "/>
    <s v="e0 1000 100 100000 1 47"/>
    <e v="#N/A"/>
    <e v="#N/A"/>
    <e v="#N/A"/>
    <e v="#N/A"/>
    <x v="1"/>
  </r>
  <r>
    <x v="2"/>
    <x v="1"/>
    <n v="100"/>
    <x v="1"/>
    <x v="45"/>
    <n v="1"/>
    <n v="3.8966430000000001"/>
    <n v="7.9558000000000004E-2"/>
    <n v="2.6223040000000002"/>
    <n v="5.8272999999999998E-2"/>
    <s v="6"/>
    <s v="scale_mpi_epyc_job_12201.out "/>
    <s v="scale_mpi_epyc_epyc006_2023-06-13_11-36-46.csv "/>
    <s v="e0 1000 100 100000 1 46"/>
    <e v="#N/A"/>
    <e v="#N/A"/>
    <e v="#N/A"/>
    <e v="#N/A"/>
    <x v="1"/>
  </r>
  <r>
    <x v="2"/>
    <x v="1"/>
    <n v="100"/>
    <x v="1"/>
    <x v="44"/>
    <n v="1"/>
    <n v="3.7118380000000002"/>
    <n v="8.0655000000000004E-2"/>
    <n v="2.1919219999999999"/>
    <n v="4.9815999999999999E-2"/>
    <s v="6"/>
    <s v="scale_mpi_epyc_job_12201.out "/>
    <s v="scale_mpi_epyc_epyc006_2023-06-13_11-36-46.csv "/>
    <s v="e0 1000 100 100000 1 45"/>
    <e v="#N/A"/>
    <e v="#N/A"/>
    <e v="#N/A"/>
    <e v="#N/A"/>
    <x v="1"/>
  </r>
  <r>
    <x v="2"/>
    <x v="1"/>
    <n v="100"/>
    <x v="1"/>
    <x v="43"/>
    <n v="1"/>
    <n v="3.6687150000000002"/>
    <n v="7.3683999999999999E-2"/>
    <n v="1.9674700000000001"/>
    <n v="4.5754999999999997E-2"/>
    <s v="6"/>
    <s v="scale_mpi_epyc_job_12201.out "/>
    <s v="scale_mpi_epyc_epyc006_2023-06-13_11-36-46.csv "/>
    <s v="e0 1000 100 100000 1 44"/>
    <e v="#N/A"/>
    <e v="#N/A"/>
    <e v="#N/A"/>
    <e v="#N/A"/>
    <x v="1"/>
  </r>
  <r>
    <x v="2"/>
    <x v="1"/>
    <n v="100"/>
    <x v="1"/>
    <x v="42"/>
    <n v="1"/>
    <n v="3.7198370000000001"/>
    <n v="7.7476000000000003E-2"/>
    <n v="1.830084"/>
    <n v="4.3573000000000001E-2"/>
    <s v="6"/>
    <s v="scale_mpi_epyc_job_12201.out "/>
    <s v="scale_mpi_epyc_epyc006_2023-06-13_11-36-46.csv "/>
    <s v="e0 1000 100 100000 1 43"/>
    <e v="#N/A"/>
    <e v="#N/A"/>
    <e v="#N/A"/>
    <e v="#N/A"/>
    <x v="1"/>
  </r>
  <r>
    <x v="2"/>
    <x v="1"/>
    <n v="100"/>
    <x v="1"/>
    <x v="41"/>
    <n v="1"/>
    <n v="3.8039679999999998"/>
    <n v="7.1692000000000006E-2"/>
    <n v="2.0853860000000002"/>
    <n v="5.0862999999999998E-2"/>
    <s v="6"/>
    <s v="scale_mpi_epyc_job_12201.out "/>
    <s v="scale_mpi_epyc_epyc006_2023-06-13_11-36-46.csv "/>
    <s v="e0 1000 100 100000 1 42"/>
    <e v="#N/A"/>
    <e v="#N/A"/>
    <e v="#N/A"/>
    <e v="#N/A"/>
    <x v="1"/>
  </r>
  <r>
    <x v="2"/>
    <x v="1"/>
    <n v="100"/>
    <x v="1"/>
    <x v="40"/>
    <n v="1"/>
    <n v="3.7693210000000001"/>
    <n v="7.6367000000000004E-2"/>
    <n v="2.153661"/>
    <n v="5.3842000000000001E-2"/>
    <s v="6"/>
    <s v="scale_mpi_epyc_job_12201.out "/>
    <s v="scale_mpi_epyc_epyc006_2023-06-13_11-36-46.csv "/>
    <s v="e0 1000 100 100000 1 41"/>
    <e v="#N/A"/>
    <e v="#N/A"/>
    <e v="#N/A"/>
    <e v="#N/A"/>
    <x v="1"/>
  </r>
  <r>
    <x v="2"/>
    <x v="1"/>
    <n v="100"/>
    <x v="1"/>
    <x v="39"/>
    <n v="1"/>
    <n v="3.7140460000000002"/>
    <n v="6.8573999999999996E-2"/>
    <n v="1.901146"/>
    <n v="4.8746999999999999E-2"/>
    <s v="6"/>
    <s v="scale_mpi_epyc_job_12201.out "/>
    <s v="scale_mpi_epyc_epyc006_2023-06-13_11-36-46.csv "/>
    <s v="e0 1000 100 100000 1 40"/>
    <e v="#N/A"/>
    <e v="#N/A"/>
    <e v="#N/A"/>
    <e v="#N/A"/>
    <x v="1"/>
  </r>
  <r>
    <x v="2"/>
    <x v="1"/>
    <n v="100"/>
    <x v="1"/>
    <x v="38"/>
    <n v="1"/>
    <n v="3.6974300000000002"/>
    <n v="5.6821000000000003E-2"/>
    <n v="1.3222579999999999"/>
    <n v="3.4796000000000001E-2"/>
    <s v="6"/>
    <s v="scale_mpi_epyc_job_12201.out "/>
    <s v="scale_mpi_epyc_epyc006_2023-06-13_11-36-46.csv "/>
    <s v="e0 1000 100 100000 1 39"/>
    <e v="#N/A"/>
    <e v="#N/A"/>
    <e v="#N/A"/>
    <e v="#N/A"/>
    <x v="1"/>
  </r>
  <r>
    <x v="2"/>
    <x v="1"/>
    <n v="100"/>
    <x v="1"/>
    <x v="37"/>
    <n v="1"/>
    <n v="3.5269200000000001"/>
    <n v="6.4522999999999997E-2"/>
    <n v="1.6569160000000001"/>
    <n v="4.4782000000000002E-2"/>
    <s v="6"/>
    <s v="scale_mpi_epyc_job_12201.out "/>
    <s v="scale_mpi_epyc_epyc006_2023-06-13_11-36-46.csv "/>
    <s v="e0 1000 100 100000 1 38"/>
    <e v="#N/A"/>
    <e v="#N/A"/>
    <e v="#N/A"/>
    <e v="#N/A"/>
    <x v="1"/>
  </r>
  <r>
    <x v="2"/>
    <x v="1"/>
    <n v="100"/>
    <x v="1"/>
    <x v="36"/>
    <n v="1"/>
    <n v="4.0909420000000001"/>
    <n v="5.9769000000000003E-2"/>
    <n v="1.536233"/>
    <n v="4.2673000000000003E-2"/>
    <s v="6"/>
    <s v="scale_mpi_epyc_job_12201.out "/>
    <s v="scale_mpi_epyc_epyc006_2023-06-13_11-36-46.csv "/>
    <s v="e0 1000 100 100000 1 37"/>
    <e v="#N/A"/>
    <e v="#N/A"/>
    <e v="#N/A"/>
    <e v="#N/A"/>
    <x v="1"/>
  </r>
  <r>
    <x v="2"/>
    <x v="1"/>
    <n v="100"/>
    <x v="1"/>
    <x v="35"/>
    <n v="1"/>
    <n v="3.5983740000000002"/>
    <n v="6.6737000000000005E-2"/>
    <n v="1.4526490000000001"/>
    <n v="4.1503999999999999E-2"/>
    <s v="6"/>
    <s v="scale_mpi_epyc_job_12201.out "/>
    <s v="scale_mpi_epyc_epyc006_2023-06-13_11-36-46.csv "/>
    <s v="e0 1000 100 100000 1 36"/>
    <e v="#N/A"/>
    <e v="#N/A"/>
    <e v="#N/A"/>
    <e v="#N/A"/>
    <x v="1"/>
  </r>
  <r>
    <x v="2"/>
    <x v="1"/>
    <n v="100"/>
    <x v="1"/>
    <x v="34"/>
    <n v="1"/>
    <n v="3.555625"/>
    <n v="6.6254999999999994E-2"/>
    <n v="1.7847189999999999"/>
    <n v="5.2491999999999997E-2"/>
    <s v="6"/>
    <s v="scale_mpi_epyc_job_12201.out "/>
    <s v="scale_mpi_epyc_epyc006_2023-06-13_11-36-46.csv "/>
    <s v="e0 1000 100 100000 1 35"/>
    <e v="#N/A"/>
    <e v="#N/A"/>
    <e v="#N/A"/>
    <e v="#N/A"/>
    <x v="1"/>
  </r>
  <r>
    <x v="2"/>
    <x v="1"/>
    <n v="100"/>
    <x v="1"/>
    <x v="33"/>
    <n v="1"/>
    <n v="3.507244"/>
    <n v="6.4967999999999998E-2"/>
    <n v="1.5025409999999999"/>
    <n v="4.5532000000000003E-2"/>
    <s v="6"/>
    <s v="scale_mpi_epyc_job_12201.out "/>
    <s v="scale_mpi_epyc_epyc006_2023-06-13_11-36-46.csv "/>
    <s v="e0 1000 100 100000 1 34"/>
    <e v="#N/A"/>
    <e v="#N/A"/>
    <e v="#N/A"/>
    <e v="#N/A"/>
    <x v="1"/>
  </r>
  <r>
    <x v="2"/>
    <x v="1"/>
    <n v="100"/>
    <x v="1"/>
    <x v="32"/>
    <n v="1"/>
    <n v="3.4812319999999999"/>
    <n v="5.7458000000000002E-2"/>
    <n v="1.2518560000000001"/>
    <n v="3.9120000000000002E-2"/>
    <s v="6"/>
    <s v="scale_mpi_epyc_job_12201.out "/>
    <s v="scale_mpi_epyc_epyc006_2023-06-13_11-36-46.csv "/>
    <s v="e0 1000 100 100000 1 33"/>
    <e v="#N/A"/>
    <e v="#N/A"/>
    <e v="#N/A"/>
    <e v="#N/A"/>
    <x v="1"/>
  </r>
  <r>
    <x v="2"/>
    <x v="1"/>
    <n v="100"/>
    <x v="1"/>
    <x v="31"/>
    <n v="1"/>
    <n v="3.5950280000000001"/>
    <n v="6.5221000000000001E-2"/>
    <n v="1.4811780000000001"/>
    <n v="4.7780000000000003E-2"/>
    <s v="6"/>
    <s v="scale_mpi_epyc_job_12201.out "/>
    <s v="scale_mpi_epyc_epyc006_2023-06-13_11-36-46.csv "/>
    <s v="e0 1000 100 100000 1 32"/>
    <e v="#N/A"/>
    <e v="#N/A"/>
    <e v="#N/A"/>
    <e v="#N/A"/>
    <x v="1"/>
  </r>
  <r>
    <x v="2"/>
    <x v="1"/>
    <n v="100"/>
    <x v="1"/>
    <x v="30"/>
    <n v="1"/>
    <n v="3.463203"/>
    <n v="5.3574999999999998E-2"/>
    <n v="1.1290389999999999"/>
    <n v="3.7635000000000002E-2"/>
    <s v="6"/>
    <s v="scale_mpi_epyc_job_12201.out "/>
    <s v="scale_mpi_epyc_epyc006_2023-06-13_11-36-46.csv "/>
    <s v="e0 1000 100 100000 1 31"/>
    <e v="#N/A"/>
    <e v="#N/A"/>
    <e v="#N/A"/>
    <e v="#N/A"/>
    <x v="1"/>
  </r>
  <r>
    <x v="2"/>
    <x v="1"/>
    <n v="100"/>
    <x v="1"/>
    <x v="29"/>
    <n v="1"/>
    <n v="3.5400369999999999"/>
    <n v="6.5321000000000004E-2"/>
    <n v="1.325474"/>
    <n v="4.5705999999999997E-2"/>
    <s v="6"/>
    <s v="scale_mpi_epyc_job_12201.out "/>
    <s v="scale_mpi_epyc_epyc006_2023-06-13_11-36-46.csv "/>
    <s v="e0 1000 100 100000 1 30"/>
    <e v="#N/A"/>
    <e v="#N/A"/>
    <e v="#N/A"/>
    <e v="#N/A"/>
    <x v="1"/>
  </r>
  <r>
    <x v="2"/>
    <x v="1"/>
    <n v="100"/>
    <x v="1"/>
    <x v="28"/>
    <n v="1"/>
    <n v="3.5428679999999999"/>
    <n v="9.0945999999999999E-2"/>
    <n v="0.71972700000000001"/>
    <n v="2.5704999999999999E-2"/>
    <s v="6"/>
    <s v="scale_mpi_epyc_job_12201.out "/>
    <s v="scale_mpi_epyc_epyc006_2023-06-13_11-36-46.csv "/>
    <s v="e0 1000 100 100000 1 29"/>
    <e v="#N/A"/>
    <e v="#N/A"/>
    <e v="#N/A"/>
    <e v="#N/A"/>
    <x v="1"/>
  </r>
  <r>
    <x v="2"/>
    <x v="1"/>
    <n v="100"/>
    <x v="1"/>
    <x v="27"/>
    <n v="1"/>
    <n v="3.4673159999999998"/>
    <n v="4.5464999999999998E-2"/>
    <n v="0.99475599999999997"/>
    <n v="3.6843000000000001E-2"/>
    <s v="6"/>
    <s v="scale_mpi_epyc_job_12201.out "/>
    <s v="scale_mpi_epyc_epyc006_2023-06-13_11-36-46.csv "/>
    <s v="e0 1000 100 100000 1 28"/>
    <e v="#N/A"/>
    <e v="#N/A"/>
    <e v="#N/A"/>
    <e v="#N/A"/>
    <x v="1"/>
  </r>
  <r>
    <x v="2"/>
    <x v="1"/>
    <n v="100"/>
    <x v="1"/>
    <x v="26"/>
    <n v="1"/>
    <n v="3.413068"/>
    <n v="4.5678000000000003E-2"/>
    <n v="0.90179299999999996"/>
    <n v="3.4684E-2"/>
    <s v="6"/>
    <s v="scale_mpi_epyc_job_12201.out "/>
    <s v="scale_mpi_epyc_epyc006_2023-06-13_11-36-46.csv "/>
    <s v="e0 1000 100 100000 1 27"/>
    <e v="#N/A"/>
    <e v="#N/A"/>
    <e v="#N/A"/>
    <e v="#N/A"/>
    <x v="1"/>
  </r>
  <r>
    <x v="2"/>
    <x v="1"/>
    <n v="100"/>
    <x v="1"/>
    <x v="25"/>
    <n v="1"/>
    <n v="3.464496"/>
    <n v="4.9481999999999998E-2"/>
    <n v="0.97543899999999994"/>
    <n v="3.9017999999999997E-2"/>
    <s v="6"/>
    <s v="scale_mpi_epyc_job_12201.out "/>
    <s v="scale_mpi_epyc_epyc006_2023-06-13_11-36-46.csv "/>
    <s v="e0 1000 100 100000 1 26"/>
    <e v="#N/A"/>
    <e v="#N/A"/>
    <e v="#N/A"/>
    <e v="#N/A"/>
    <x v="1"/>
  </r>
  <r>
    <x v="2"/>
    <x v="1"/>
    <n v="100"/>
    <x v="1"/>
    <x v="24"/>
    <n v="1"/>
    <n v="3.459368"/>
    <n v="6.0295000000000001E-2"/>
    <n v="1.039882"/>
    <n v="4.3327999999999998E-2"/>
    <s v="6"/>
    <s v="scale_mpi_epyc_job_12201.out "/>
    <s v="scale_mpi_epyc_epyc006_2023-06-13_11-36-46.csv "/>
    <s v="e0 1000 100 100000 1 25"/>
    <e v="#N/A"/>
    <e v="#N/A"/>
    <e v="#N/A"/>
    <e v="#N/A"/>
    <x v="1"/>
  </r>
  <r>
    <x v="2"/>
    <x v="1"/>
    <n v="100"/>
    <x v="1"/>
    <x v="23"/>
    <n v="1"/>
    <n v="3.4210699999999998"/>
    <n v="2.5957999999999998E-2"/>
    <n v="0.50850899999999999"/>
    <n v="2.2109E-2"/>
    <s v="6"/>
    <s v="scale_mpi_epyc_job_12201.out "/>
    <s v="scale_mpi_epyc_epyc006_2023-06-13_11-36-46.csv "/>
    <s v="e0 1000 100 100000 1 24"/>
    <e v="#N/A"/>
    <e v="#N/A"/>
    <e v="#N/A"/>
    <e v="#N/A"/>
    <x v="1"/>
  </r>
  <r>
    <x v="2"/>
    <x v="1"/>
    <n v="100"/>
    <x v="1"/>
    <x v="22"/>
    <n v="1"/>
    <n v="3.4189069999999999"/>
    <n v="5.0860000000000002E-2"/>
    <n v="0.83866399999999997"/>
    <n v="3.8121000000000002E-2"/>
    <s v="6"/>
    <s v="scale_mpi_epyc_job_12201.out "/>
    <s v="scale_mpi_epyc_epyc006_2023-06-13_11-36-46.csv "/>
    <s v="e0 1000 100 100000 1 23"/>
    <e v="#N/A"/>
    <e v="#N/A"/>
    <e v="#N/A"/>
    <e v="#N/A"/>
    <x v="1"/>
  </r>
  <r>
    <x v="2"/>
    <x v="1"/>
    <n v="100"/>
    <x v="1"/>
    <x v="21"/>
    <n v="1"/>
    <n v="3.4151379999999998"/>
    <n v="5.0063000000000003E-2"/>
    <n v="0.76284399999999997"/>
    <n v="3.6325999999999997E-2"/>
    <s v="6"/>
    <s v="scale_mpi_epyc_job_12201.out "/>
    <s v="scale_mpi_epyc_epyc006_2023-06-13_11-36-46.csv "/>
    <s v="e0 1000 100 100000 1 22"/>
    <e v="#N/A"/>
    <e v="#N/A"/>
    <e v="#N/A"/>
    <e v="#N/A"/>
    <x v="1"/>
  </r>
  <r>
    <x v="2"/>
    <x v="1"/>
    <n v="100"/>
    <x v="1"/>
    <x v="20"/>
    <n v="1"/>
    <n v="3.3911069999999999"/>
    <n v="4.6435999999999998E-2"/>
    <n v="0.55516699999999997"/>
    <n v="2.7758000000000001E-2"/>
    <s v="6"/>
    <s v="scale_mpi_epyc_job_12201.out "/>
    <s v="scale_mpi_epyc_epyc006_2023-06-13_11-36-46.csv "/>
    <s v="e0 1000 100 100000 1 21"/>
    <e v="#N/A"/>
    <e v="#N/A"/>
    <e v="#N/A"/>
    <e v="#N/A"/>
    <x v="1"/>
  </r>
  <r>
    <x v="2"/>
    <x v="1"/>
    <n v="100"/>
    <x v="1"/>
    <x v="19"/>
    <n v="1"/>
    <n v="3.3690289999999998"/>
    <n v="3.7891000000000001E-2"/>
    <n v="0.47836400000000001"/>
    <n v="2.5177000000000001E-2"/>
    <s v="6"/>
    <s v="scale_mpi_epyc_job_12201.out "/>
    <s v="scale_mpi_epyc_epyc006_2023-06-13_11-36-46.csv "/>
    <s v="e0 1000 100 100000 1 20"/>
    <e v="#N/A"/>
    <e v="#N/A"/>
    <e v="#N/A"/>
    <e v="#N/A"/>
    <x v="1"/>
  </r>
  <r>
    <x v="2"/>
    <x v="1"/>
    <n v="100"/>
    <x v="1"/>
    <x v="18"/>
    <n v="1"/>
    <n v="3.8949400000000001"/>
    <n v="4.1225999999999999E-2"/>
    <n v="0.60166799999999998"/>
    <n v="3.3425999999999997E-2"/>
    <s v="6"/>
    <s v="scale_mpi_epyc_job_12201.out "/>
    <s v="scale_mpi_epyc_epyc006_2023-06-13_11-36-46.csv "/>
    <s v="e0 1000 100 100000 1 19"/>
    <e v="#N/A"/>
    <e v="#N/A"/>
    <e v="#N/A"/>
    <e v="#N/A"/>
    <x v="1"/>
  </r>
  <r>
    <x v="2"/>
    <x v="1"/>
    <n v="100"/>
    <x v="1"/>
    <x v="17"/>
    <n v="1"/>
    <n v="3.383626"/>
    <n v="4.2736999999999997E-2"/>
    <n v="0.53281900000000004"/>
    <n v="3.1342000000000002E-2"/>
    <s v="6"/>
    <s v="scale_mpi_epyc_job_12201.out "/>
    <s v="scale_mpi_epyc_epyc006_2023-06-13_11-36-46.csv "/>
    <s v="e0 1000 100 100000 1 18"/>
    <e v="#N/A"/>
    <e v="#N/A"/>
    <e v="#N/A"/>
    <e v="#N/A"/>
    <x v="1"/>
  </r>
  <r>
    <x v="2"/>
    <x v="1"/>
    <n v="100"/>
    <x v="1"/>
    <x v="16"/>
    <n v="1"/>
    <n v="3.3731309999999999"/>
    <n v="4.1796E-2"/>
    <n v="0.50863100000000006"/>
    <n v="3.1788999999999998E-2"/>
    <s v="6"/>
    <s v="scale_mpi_epyc_job_12201.out "/>
    <s v="scale_mpi_epyc_epyc006_2023-06-13_11-36-46.csv "/>
    <s v="e0 1000 100 100000 1 17"/>
    <e v="#N/A"/>
    <e v="#N/A"/>
    <e v="#N/A"/>
    <e v="#N/A"/>
    <x v="1"/>
  </r>
  <r>
    <x v="2"/>
    <x v="1"/>
    <n v="100"/>
    <x v="1"/>
    <x v="15"/>
    <n v="1"/>
    <n v="3.365081"/>
    <n v="4.1974999999999998E-2"/>
    <n v="0.41849700000000001"/>
    <n v="2.7900000000000001E-2"/>
    <s v="6"/>
    <s v="scale_mpi_epyc_job_12201.out "/>
    <s v="scale_mpi_epyc_epyc006_2023-06-13_11-36-46.csv "/>
    <s v="e0 1000 100 100000 1 16"/>
    <e v="#N/A"/>
    <e v="#N/A"/>
    <e v="#N/A"/>
    <e v="#N/A"/>
    <x v="1"/>
  </r>
  <r>
    <x v="2"/>
    <x v="1"/>
    <n v="100"/>
    <x v="1"/>
    <x v="14"/>
    <n v="1"/>
    <n v="3.3580009999999998"/>
    <n v="4.3189999999999999E-2"/>
    <n v="0.34570600000000001"/>
    <n v="2.4693E-2"/>
    <s v="6"/>
    <s v="scale_mpi_epyc_job_12201.out "/>
    <s v="scale_mpi_epyc_epyc006_2023-06-13_11-36-46.csv "/>
    <s v="e0 1000 100 100000 1 15"/>
    <e v="#N/A"/>
    <e v="#N/A"/>
    <e v="#N/A"/>
    <e v="#N/A"/>
    <x v="1"/>
  </r>
  <r>
    <x v="2"/>
    <x v="1"/>
    <n v="100"/>
    <x v="1"/>
    <x v="13"/>
    <n v="1"/>
    <n v="3.3507859999999998"/>
    <n v="3.3980000000000003E-2"/>
    <n v="0.21104600000000001"/>
    <n v="1.6233999999999998E-2"/>
    <s v="6"/>
    <s v="scale_mpi_epyc_job_12201.out "/>
    <s v="scale_mpi_epyc_epyc006_2023-06-13_11-36-46.csv "/>
    <s v="e0 1000 100 100000 1 14"/>
    <e v="#N/A"/>
    <e v="#N/A"/>
    <e v="#N/A"/>
    <e v="#N/A"/>
    <x v="1"/>
  </r>
  <r>
    <x v="2"/>
    <x v="1"/>
    <n v="100"/>
    <x v="1"/>
    <x v="12"/>
    <n v="1"/>
    <n v="3.3449990000000001"/>
    <n v="3.8504999999999998E-2"/>
    <n v="0.26099600000000001"/>
    <n v="2.1749999999999999E-2"/>
    <s v="6"/>
    <s v="scale_mpi_epyc_job_12201.out "/>
    <s v="scale_mpi_epyc_epyc006_2023-06-13_11-36-46.csv "/>
    <s v="e0 1000 100 100000 1 13"/>
    <e v="#N/A"/>
    <e v="#N/A"/>
    <e v="#N/A"/>
    <e v="#N/A"/>
    <x v="1"/>
  </r>
  <r>
    <x v="2"/>
    <x v="1"/>
    <n v="100"/>
    <x v="1"/>
    <x v="11"/>
    <n v="1"/>
    <n v="3.3368829999999998"/>
    <n v="1.8030000000000001E-2"/>
    <n v="0.16034999999999999"/>
    <n v="1.4577E-2"/>
    <s v="6"/>
    <s v="scale_mpi_epyc_job_12201.out "/>
    <s v="scale_mpi_epyc_epyc006_2023-06-13_11-36-46.csv "/>
    <s v="e0 1000 100 100000 1 12"/>
    <e v="#N/A"/>
    <e v="#N/A"/>
    <e v="#N/A"/>
    <e v="#N/A"/>
    <x v="1"/>
  </r>
  <r>
    <x v="2"/>
    <x v="1"/>
    <n v="100"/>
    <x v="1"/>
    <x v="10"/>
    <n v="1"/>
    <n v="3.312017"/>
    <n v="3.0783000000000001E-2"/>
    <n v="0.15082400000000001"/>
    <n v="1.5082E-2"/>
    <s v="6"/>
    <s v="scale_mpi_epyc_job_12201.out "/>
    <s v="scale_mpi_epyc_epyc006_2023-06-13_11-36-46.csv "/>
    <s v="e0 1000 100 100000 1 11"/>
    <e v="#N/A"/>
    <e v="#N/A"/>
    <e v="#N/A"/>
    <e v="#N/A"/>
    <x v="1"/>
  </r>
  <r>
    <x v="2"/>
    <x v="1"/>
    <n v="100"/>
    <x v="1"/>
    <x v="9"/>
    <n v="1"/>
    <n v="3.3158979999999998"/>
    <n v="2.6449E-2"/>
    <n v="0.14092499999999999"/>
    <n v="1.5657999999999998E-2"/>
    <s v="6"/>
    <s v="scale_mpi_epyc_job_12201.out "/>
    <s v="scale_mpi_epyc_epyc006_2023-06-13_11-36-46.csv "/>
    <s v="e0 1000 100 100000 1 10"/>
    <e v="#N/A"/>
    <e v="#N/A"/>
    <e v="#N/A"/>
    <e v="#N/A"/>
    <x v="1"/>
  </r>
  <r>
    <x v="2"/>
    <x v="1"/>
    <n v="100"/>
    <x v="1"/>
    <x v="8"/>
    <n v="1"/>
    <n v="3.3043659999999999"/>
    <n v="1.5391E-2"/>
    <n v="9.7947000000000006E-2"/>
    <n v="1.2243E-2"/>
    <s v="6"/>
    <s v="scale_mpi_epyc_job_12201.out "/>
    <s v="scale_mpi_epyc_epyc006_2023-06-13_11-36-46.csv "/>
    <s v="e0 1000 100 100000 1 9"/>
    <e v="#N/A"/>
    <e v="#N/A"/>
    <e v="#N/A"/>
    <e v="#N/A"/>
    <x v="1"/>
  </r>
  <r>
    <x v="2"/>
    <x v="1"/>
    <n v="100"/>
    <x v="1"/>
    <x v="7"/>
    <n v="1"/>
    <n v="3.3186170000000002"/>
    <n v="1.6740000000000001E-2"/>
    <n v="7.8740000000000004E-2"/>
    <n v="1.1249E-2"/>
    <s v="6"/>
    <s v="scale_mpi_epyc_job_12201.out "/>
    <s v="scale_mpi_epyc_epyc006_2023-06-13_11-36-46.csv "/>
    <s v="e0 1000 100 100000 1 8"/>
    <e v="#N/A"/>
    <e v="#N/A"/>
    <e v="#N/A"/>
    <e v="#N/A"/>
    <x v="1"/>
  </r>
  <r>
    <x v="2"/>
    <x v="1"/>
    <n v="100"/>
    <x v="1"/>
    <x v="6"/>
    <n v="1"/>
    <n v="3.3046340000000001"/>
    <n v="2.4178999999999999E-2"/>
    <n v="0.10308299999999999"/>
    <n v="1.7180999999999998E-2"/>
    <s v="6"/>
    <s v="scale_mpi_epyc_job_12201.out "/>
    <s v="scale_mpi_epyc_epyc006_2023-06-13_11-36-46.csv "/>
    <s v="e0 1000 100 100000 1 7"/>
    <e v="#N/A"/>
    <e v="#N/A"/>
    <e v="#N/A"/>
    <e v="#N/A"/>
    <x v="1"/>
  </r>
  <r>
    <x v="2"/>
    <x v="1"/>
    <n v="100"/>
    <x v="1"/>
    <x v="5"/>
    <n v="1"/>
    <n v="3.2988369999999998"/>
    <n v="1.2781000000000001E-2"/>
    <n v="4.8640000000000003E-2"/>
    <n v="9.7280000000000005E-3"/>
    <s v="6"/>
    <s v="scale_mpi_epyc_job_12201.out "/>
    <s v="scale_mpi_epyc_epyc006_2023-06-13_11-36-46.csv "/>
    <s v="e0 1000 100 100000 1 6"/>
    <e v="#N/A"/>
    <e v="#N/A"/>
    <e v="#N/A"/>
    <e v="#N/A"/>
    <x v="1"/>
  </r>
  <r>
    <x v="2"/>
    <x v="1"/>
    <n v="100"/>
    <x v="1"/>
    <x v="4"/>
    <n v="1"/>
    <n v="3.3067709999999999"/>
    <n v="2.0395E-2"/>
    <n v="5.9420000000000001E-2"/>
    <n v="1.4855E-2"/>
    <s v="6"/>
    <s v="scale_mpi_epyc_job_12201.out "/>
    <s v="scale_mpi_epyc_epyc006_2023-06-13_11-36-46.csv "/>
    <s v="e0 1000 100 100000 1 5"/>
    <e v="#N/A"/>
    <e v="#N/A"/>
    <e v="#N/A"/>
    <e v="#N/A"/>
    <x v="1"/>
  </r>
  <r>
    <x v="2"/>
    <x v="1"/>
    <n v="100"/>
    <x v="1"/>
    <x v="3"/>
    <n v="1"/>
    <n v="3.2948789999999999"/>
    <n v="1.0116E-2"/>
    <n v="2.2831000000000001E-2"/>
    <n v="7.6099999999999996E-3"/>
    <s v="6"/>
    <s v="scale_mpi_epyc_job_12201.out "/>
    <s v="scale_mpi_epyc_epyc006_2023-06-13_11-36-46.csv "/>
    <s v="e0 1000 100 100000 1 4"/>
    <e v="#N/A"/>
    <e v="#N/A"/>
    <e v="#N/A"/>
    <e v="#N/A"/>
    <x v="1"/>
  </r>
  <r>
    <x v="2"/>
    <x v="1"/>
    <n v="100"/>
    <x v="1"/>
    <x v="2"/>
    <n v="1"/>
    <n v="3.3034669999999999"/>
    <n v="1.0041E-2"/>
    <n v="1.4876E-2"/>
    <n v="7.4380000000000002E-3"/>
    <s v="6"/>
    <s v="scale_mpi_epyc_job_12201.out "/>
    <s v="scale_mpi_epyc_epyc006_2023-06-13_11-36-46.csv "/>
    <s v="e0 1000 100 100000 1 3"/>
    <e v="#N/A"/>
    <e v="#N/A"/>
    <e v="#N/A"/>
    <e v="#N/A"/>
    <x v="1"/>
  </r>
  <r>
    <x v="2"/>
    <x v="1"/>
    <n v="100"/>
    <x v="1"/>
    <x v="1"/>
    <n v="1"/>
    <n v="3.3019630000000002"/>
    <n v="8.1569999999999993E-3"/>
    <n v="5.7939999999999997E-3"/>
    <n v="5.7939999999999997E-3"/>
    <s v="6"/>
    <s v="scale_mpi_epyc_job_12201.out "/>
    <s v="scale_mpi_epyc_epyc006_2023-06-13_11-36-46.csv "/>
    <s v="e0 1000 100 100000 1 2"/>
    <e v="#N/A"/>
    <e v="#N/A"/>
    <e v="#N/A"/>
    <e v="#N/A"/>
    <x v="1"/>
  </r>
  <r>
    <x v="2"/>
    <x v="1"/>
    <n v="100"/>
    <x v="1"/>
    <x v="0"/>
    <n v="1"/>
    <n v="3.3818489999999999"/>
    <n v="7.2040000000000003E-3"/>
    <n v="0"/>
    <n v="0"/>
    <s v="6"/>
    <s v="scale_mpi_epyc_job_12201.out "/>
    <s v="scale_mpi_epyc_epyc006_2023-06-13_11-36-46.csv "/>
    <s v="e0 1000 100 100000 1 1"/>
    <e v="#N/A"/>
    <e v="#N/A"/>
    <e v="#N/A"/>
    <e v="#N/A"/>
    <x v="1"/>
  </r>
  <r>
    <x v="2"/>
    <x v="2"/>
    <n v="100"/>
    <x v="1"/>
    <x v="63"/>
    <n v="1"/>
    <n v="1.5148459999999999"/>
    <n v="0.26066400000000001"/>
    <n v="15.640511999999999"/>
    <n v="0.24826200000000001"/>
    <s v="6"/>
    <s v="scale_mpi_epyc_job_12201.out "/>
    <s v="scale_mpi_epyc_epyc006_2023-06-13_11-36-46.csv "/>
    <s v="e0 100 100 100000 1 64"/>
    <e v="#N/A"/>
    <e v="#N/A"/>
    <e v="#N/A"/>
    <e v="#N/A"/>
    <x v="1"/>
  </r>
  <r>
    <x v="2"/>
    <x v="2"/>
    <n v="100"/>
    <x v="1"/>
    <x v="62"/>
    <n v="1"/>
    <n v="1.1875519999999999"/>
    <n v="6.3195000000000001E-2"/>
    <n v="3.4862839999999999"/>
    <n v="5.6230000000000002E-2"/>
    <s v="6"/>
    <s v="scale_mpi_epyc_job_12201.out "/>
    <s v="scale_mpi_epyc_epyc006_2023-06-13_11-36-46.csv "/>
    <s v="e0 100 100 100000 1 63"/>
    <e v="#N/A"/>
    <e v="#N/A"/>
    <e v="#N/A"/>
    <e v="#N/A"/>
    <x v="1"/>
  </r>
  <r>
    <x v="2"/>
    <x v="2"/>
    <n v="100"/>
    <x v="1"/>
    <x v="61"/>
    <n v="1"/>
    <n v="1.481514"/>
    <n v="0.218059"/>
    <n v="12.886409"/>
    <n v="0.211253"/>
    <s v="6"/>
    <s v="scale_mpi_epyc_job_12201.out "/>
    <s v="scale_mpi_epyc_epyc006_2023-06-13_11-36-46.csv "/>
    <s v="e0 100 100 100000 1 62"/>
    <e v="#N/A"/>
    <e v="#N/A"/>
    <e v="#N/A"/>
    <e v="#N/A"/>
    <x v="1"/>
  </r>
  <r>
    <x v="2"/>
    <x v="2"/>
    <n v="100"/>
    <x v="1"/>
    <x v="60"/>
    <n v="1"/>
    <n v="1.411597"/>
    <n v="6.6370999999999999E-2"/>
    <n v="3.163157"/>
    <n v="5.2719000000000002E-2"/>
    <s v="6"/>
    <s v="scale_mpi_epyc_job_12201.out "/>
    <s v="scale_mpi_epyc_epyc006_2023-06-13_11-36-46.csv "/>
    <s v="e0 100 100 100000 1 61"/>
    <e v="#N/A"/>
    <e v="#N/A"/>
    <e v="#N/A"/>
    <e v="#N/A"/>
    <x v="1"/>
  </r>
  <r>
    <x v="2"/>
    <x v="2"/>
    <n v="100"/>
    <x v="1"/>
    <x v="59"/>
    <n v="1"/>
    <n v="1.2160869999999999"/>
    <n v="6.6070000000000004E-2"/>
    <n v="3.4636680000000002"/>
    <n v="5.8706000000000001E-2"/>
    <s v="6"/>
    <s v="scale_mpi_epyc_job_12201.out "/>
    <s v="scale_mpi_epyc_epyc006_2023-06-13_11-36-46.csv "/>
    <s v="e0 100 100 100000 1 60"/>
    <e v="#N/A"/>
    <e v="#N/A"/>
    <e v="#N/A"/>
    <e v="#N/A"/>
    <x v="1"/>
  </r>
  <r>
    <x v="2"/>
    <x v="2"/>
    <n v="100"/>
    <x v="1"/>
    <x v="58"/>
    <n v="1"/>
    <n v="1.333704"/>
    <n v="6.5512000000000001E-2"/>
    <n v="3.1474479999999998"/>
    <n v="5.4266000000000002E-2"/>
    <s v="6"/>
    <s v="scale_mpi_epyc_job_12201.out "/>
    <s v="scale_mpi_epyc_epyc006_2023-06-13_11-36-46.csv "/>
    <s v="e0 100 100 100000 1 59"/>
    <e v="#N/A"/>
    <e v="#N/A"/>
    <e v="#N/A"/>
    <e v="#N/A"/>
    <x v="1"/>
  </r>
  <r>
    <x v="2"/>
    <x v="2"/>
    <n v="100"/>
    <x v="1"/>
    <x v="57"/>
    <n v="1"/>
    <n v="1.34534"/>
    <n v="8.0909999999999996E-2"/>
    <n v="4.0385710000000001"/>
    <n v="7.0851999999999998E-2"/>
    <s v="6"/>
    <s v="scale_mpi_epyc_job_12201.out "/>
    <s v="scale_mpi_epyc_epyc006_2023-06-13_11-36-46.csv "/>
    <s v="e0 100 100 100000 1 58"/>
    <e v="#N/A"/>
    <e v="#N/A"/>
    <e v="#N/A"/>
    <e v="#N/A"/>
    <x v="1"/>
  </r>
  <r>
    <x v="2"/>
    <x v="2"/>
    <n v="100"/>
    <x v="1"/>
    <x v="56"/>
    <n v="1"/>
    <n v="1.683924"/>
    <n v="6.9749000000000005E-2"/>
    <n v="3.3163369999999999"/>
    <n v="5.9220000000000002E-2"/>
    <s v="6"/>
    <s v="scale_mpi_epyc_job_12201.out "/>
    <s v="scale_mpi_epyc_epyc006_2023-06-13_11-36-46.csv "/>
    <s v="e0 100 100 100000 1 57"/>
    <e v="#N/A"/>
    <e v="#N/A"/>
    <e v="#N/A"/>
    <e v="#N/A"/>
    <x v="1"/>
  </r>
  <r>
    <x v="2"/>
    <x v="2"/>
    <n v="100"/>
    <x v="1"/>
    <x v="55"/>
    <n v="1"/>
    <n v="1.9506330000000001"/>
    <n v="0.106211"/>
    <n v="3.2759429999999998"/>
    <n v="5.9562999999999998E-2"/>
    <s v="6"/>
    <s v="scale_mpi_epyc_job_12201.out "/>
    <s v="scale_mpi_epyc_epyc006_2023-06-13_11-36-46.csv "/>
    <s v="e0 100 100 100000 1 56"/>
    <e v="#N/A"/>
    <e v="#N/A"/>
    <e v="#N/A"/>
    <e v="#N/A"/>
    <x v="1"/>
  </r>
  <r>
    <x v="2"/>
    <x v="2"/>
    <n v="100"/>
    <x v="1"/>
    <x v="54"/>
    <n v="1"/>
    <n v="1.6837120000000001"/>
    <n v="0.102842"/>
    <n v="3.718855"/>
    <n v="6.8867999999999999E-2"/>
    <s v="6"/>
    <s v="scale_mpi_epyc_job_12201.out "/>
    <s v="scale_mpi_epyc_epyc006_2023-06-13_11-36-46.csv "/>
    <s v="e0 100 100 100000 1 55"/>
    <e v="#N/A"/>
    <e v="#N/A"/>
    <e v="#N/A"/>
    <e v="#N/A"/>
    <x v="1"/>
  </r>
  <r>
    <x v="2"/>
    <x v="2"/>
    <n v="100"/>
    <x v="1"/>
    <x v="53"/>
    <n v="1"/>
    <n v="1.6610499999999999"/>
    <n v="8.7376999999999996E-2"/>
    <n v="3.0131070000000002"/>
    <n v="5.6850999999999999E-2"/>
    <s v="6"/>
    <s v="scale_mpi_epyc_job_12201.out "/>
    <s v="scale_mpi_epyc_epyc006_2023-06-13_11-36-46.csv "/>
    <s v="e0 100 100 100000 1 54"/>
    <e v="#N/A"/>
    <e v="#N/A"/>
    <e v="#N/A"/>
    <e v="#N/A"/>
    <x v="1"/>
  </r>
  <r>
    <x v="2"/>
    <x v="2"/>
    <n v="100"/>
    <x v="1"/>
    <x v="52"/>
    <n v="1"/>
    <n v="1.6418919999999999"/>
    <n v="8.1639000000000003E-2"/>
    <n v="2.9722879999999998"/>
    <n v="5.7159000000000001E-2"/>
    <s v="6"/>
    <s v="scale_mpi_epyc_job_12201.out "/>
    <s v="scale_mpi_epyc_epyc006_2023-06-13_11-36-46.csv "/>
    <s v="e0 100 100 100000 1 53"/>
    <e v="#N/A"/>
    <e v="#N/A"/>
    <e v="#N/A"/>
    <e v="#N/A"/>
    <x v="1"/>
  </r>
  <r>
    <x v="2"/>
    <x v="2"/>
    <n v="100"/>
    <x v="1"/>
    <x v="51"/>
    <n v="1"/>
    <n v="1.544414"/>
    <n v="7.8421000000000005E-2"/>
    <n v="2.354285"/>
    <n v="4.6162000000000002E-2"/>
    <s v="6"/>
    <s v="scale_mpi_epyc_job_12201.out "/>
    <s v="scale_mpi_epyc_epyc006_2023-06-13_11-36-46.csv "/>
    <s v="e0 100 100 100000 1 52"/>
    <e v="#N/A"/>
    <e v="#N/A"/>
    <e v="#N/A"/>
    <e v="#N/A"/>
    <x v="1"/>
  </r>
  <r>
    <x v="2"/>
    <x v="2"/>
    <n v="100"/>
    <x v="1"/>
    <x v="50"/>
    <n v="1"/>
    <n v="1.848816"/>
    <n v="8.0771999999999997E-2"/>
    <n v="2.206032"/>
    <n v="4.4121E-2"/>
    <s v="6"/>
    <s v="scale_mpi_epyc_job_12201.out "/>
    <s v="scale_mpi_epyc_epyc006_2023-06-13_11-36-46.csv "/>
    <s v="e0 100 100 100000 1 51"/>
    <e v="#N/A"/>
    <e v="#N/A"/>
    <e v="#N/A"/>
    <e v="#N/A"/>
    <x v="1"/>
  </r>
  <r>
    <x v="2"/>
    <x v="2"/>
    <n v="100"/>
    <x v="1"/>
    <x v="49"/>
    <n v="1"/>
    <n v="1.578128"/>
    <n v="7.6799000000000006E-2"/>
    <n v="2.0478209999999999"/>
    <n v="4.1792000000000003E-2"/>
    <s v="6"/>
    <s v="scale_mpi_epyc_job_12201.out "/>
    <s v="scale_mpi_epyc_epyc006_2023-06-13_11-36-46.csv "/>
    <s v="e0 100 100 100000 1 50"/>
    <e v="#N/A"/>
    <e v="#N/A"/>
    <e v="#N/A"/>
    <e v="#N/A"/>
    <x v="1"/>
  </r>
  <r>
    <x v="2"/>
    <x v="2"/>
    <n v="100"/>
    <x v="1"/>
    <x v="48"/>
    <n v="1"/>
    <n v="1.6286210000000001"/>
    <n v="7.4626999999999999E-2"/>
    <n v="2.1842220000000001"/>
    <n v="4.5504999999999997E-2"/>
    <s v="6"/>
    <s v="scale_mpi_epyc_job_12201.out "/>
    <s v="scale_mpi_epyc_epyc006_2023-06-13_11-36-46.csv "/>
    <s v="e0 100 100 100000 1 49"/>
    <e v="#N/A"/>
    <e v="#N/A"/>
    <e v="#N/A"/>
    <e v="#N/A"/>
    <x v="1"/>
  </r>
  <r>
    <x v="2"/>
    <x v="2"/>
    <n v="100"/>
    <x v="1"/>
    <x v="47"/>
    <n v="1"/>
    <n v="1.7550870000000001"/>
    <n v="8.6210999999999996E-2"/>
    <n v="2.8628960000000001"/>
    <n v="6.0913000000000002E-2"/>
    <s v="6"/>
    <s v="scale_mpi_epyc_job_12201.out "/>
    <s v="scale_mpi_epyc_epyc006_2023-06-13_11-36-46.csv "/>
    <s v="e0 100 100 100000 1 48"/>
    <e v="#N/A"/>
    <e v="#N/A"/>
    <e v="#N/A"/>
    <e v="#N/A"/>
    <x v="1"/>
  </r>
  <r>
    <x v="2"/>
    <x v="2"/>
    <n v="100"/>
    <x v="1"/>
    <x v="46"/>
    <n v="1"/>
    <n v="1.5722020000000001"/>
    <n v="8.8897000000000004E-2"/>
    <n v="1.951584"/>
    <n v="4.2425999999999998E-2"/>
    <s v="6"/>
    <s v="scale_mpi_epyc_job_12201.out "/>
    <s v="scale_mpi_epyc_epyc006_2023-06-13_11-36-46.csv "/>
    <s v="e0 100 100 100000 1 47"/>
    <e v="#N/A"/>
    <e v="#N/A"/>
    <e v="#N/A"/>
    <e v="#N/A"/>
    <x v="1"/>
  </r>
  <r>
    <x v="2"/>
    <x v="2"/>
    <n v="100"/>
    <x v="1"/>
    <x v="45"/>
    <n v="1"/>
    <n v="1.5739890000000001"/>
    <n v="5.0372E-2"/>
    <n v="1.8743030000000001"/>
    <n v="4.1651000000000001E-2"/>
    <s v="6"/>
    <s v="scale_mpi_epyc_job_12201.out "/>
    <s v="scale_mpi_epyc_epyc006_2023-06-13_11-36-46.csv "/>
    <s v="e0 100 100 100000 1 46"/>
    <e v="#N/A"/>
    <e v="#N/A"/>
    <e v="#N/A"/>
    <e v="#N/A"/>
    <x v="1"/>
  </r>
  <r>
    <x v="2"/>
    <x v="2"/>
    <n v="100"/>
    <x v="1"/>
    <x v="44"/>
    <n v="1"/>
    <n v="1.67004"/>
    <n v="6.7238999999999993E-2"/>
    <n v="2.0823209999999999"/>
    <n v="4.7324999999999999E-2"/>
    <s v="6"/>
    <s v="scale_mpi_epyc_job_12201.out "/>
    <s v="scale_mpi_epyc_epyc006_2023-06-13_11-36-46.csv "/>
    <s v="e0 100 100 100000 1 45"/>
    <e v="#N/A"/>
    <e v="#N/A"/>
    <e v="#N/A"/>
    <e v="#N/A"/>
    <x v="1"/>
  </r>
  <r>
    <x v="2"/>
    <x v="2"/>
    <n v="100"/>
    <x v="1"/>
    <x v="43"/>
    <n v="1"/>
    <n v="1.6255839999999999"/>
    <n v="6.9128999999999996E-2"/>
    <n v="1.997384"/>
    <n v="4.6450999999999999E-2"/>
    <s v="6"/>
    <s v="scale_mpi_epyc_job_12201.out "/>
    <s v="scale_mpi_epyc_epyc006_2023-06-13_11-36-46.csv "/>
    <s v="e0 100 100 100000 1 44"/>
    <e v="#N/A"/>
    <e v="#N/A"/>
    <e v="#N/A"/>
    <e v="#N/A"/>
    <x v="1"/>
  </r>
  <r>
    <x v="2"/>
    <x v="2"/>
    <n v="100"/>
    <x v="1"/>
    <x v="42"/>
    <n v="1"/>
    <n v="1.4858709999999999"/>
    <n v="7.7007999999999993E-2"/>
    <n v="2.4073310000000001"/>
    <n v="5.7317E-2"/>
    <s v="6"/>
    <s v="scale_mpi_epyc_job_12201.out "/>
    <s v="scale_mpi_epyc_epyc006_2023-06-13_11-36-46.csv "/>
    <s v="e0 100 100 100000 1 43"/>
    <e v="#N/A"/>
    <e v="#N/A"/>
    <e v="#N/A"/>
    <e v="#N/A"/>
    <x v="1"/>
  </r>
  <r>
    <x v="2"/>
    <x v="2"/>
    <n v="100"/>
    <x v="1"/>
    <x v="41"/>
    <n v="1"/>
    <n v="1.5232589999999999"/>
    <n v="8.9687000000000003E-2"/>
    <n v="2.1353610000000001"/>
    <n v="5.2082000000000003E-2"/>
    <s v="6"/>
    <s v="scale_mpi_epyc_job_12201.out "/>
    <s v="scale_mpi_epyc_epyc006_2023-06-13_11-36-46.csv "/>
    <s v="e0 100 100 100000 1 42"/>
    <e v="#N/A"/>
    <e v="#N/A"/>
    <e v="#N/A"/>
    <e v="#N/A"/>
    <x v="1"/>
  </r>
  <r>
    <x v="2"/>
    <x v="2"/>
    <n v="100"/>
    <x v="1"/>
    <x v="40"/>
    <n v="1"/>
    <n v="1.524111"/>
    <n v="0.136131"/>
    <n v="5.0044329999999997"/>
    <n v="0.125111"/>
    <s v="6"/>
    <s v="scale_mpi_epyc_job_12201.out "/>
    <s v="scale_mpi_epyc_epyc006_2023-06-13_11-36-46.csv "/>
    <s v="e0 100 100 100000 1 41"/>
    <e v="#N/A"/>
    <e v="#N/A"/>
    <e v="#N/A"/>
    <e v="#N/A"/>
    <x v="1"/>
  </r>
  <r>
    <x v="2"/>
    <x v="2"/>
    <n v="100"/>
    <x v="1"/>
    <x v="39"/>
    <n v="1"/>
    <n v="1.477417"/>
    <n v="6.1088000000000003E-2"/>
    <n v="1.7710619999999999"/>
    <n v="4.5412000000000001E-2"/>
    <s v="6"/>
    <s v="scale_mpi_epyc_job_12201.out "/>
    <s v="scale_mpi_epyc_epyc006_2023-06-13_11-36-46.csv "/>
    <s v="e0 100 100 100000 1 40"/>
    <e v="#N/A"/>
    <e v="#N/A"/>
    <e v="#N/A"/>
    <e v="#N/A"/>
    <x v="1"/>
  </r>
  <r>
    <x v="2"/>
    <x v="2"/>
    <n v="100"/>
    <x v="1"/>
    <x v="38"/>
    <n v="1"/>
    <n v="1.568028"/>
    <n v="7.6659000000000005E-2"/>
    <n v="1.566173"/>
    <n v="4.1215000000000002E-2"/>
    <s v="6"/>
    <s v="scale_mpi_epyc_job_12201.out "/>
    <s v="scale_mpi_epyc_epyc006_2023-06-13_11-36-46.csv "/>
    <s v="e0 100 100 100000 1 39"/>
    <e v="#N/A"/>
    <e v="#N/A"/>
    <e v="#N/A"/>
    <e v="#N/A"/>
    <x v="1"/>
  </r>
  <r>
    <x v="2"/>
    <x v="2"/>
    <n v="100"/>
    <x v="1"/>
    <x v="37"/>
    <n v="1"/>
    <n v="1.410067"/>
    <n v="7.6712000000000002E-2"/>
    <n v="2.0899239999999999"/>
    <n v="5.6483999999999999E-2"/>
    <s v="6"/>
    <s v="scale_mpi_epyc_job_12201.out "/>
    <s v="scale_mpi_epyc_epyc006_2023-06-13_11-36-46.csv "/>
    <s v="e0 100 100 100000 1 38"/>
    <e v="#N/A"/>
    <e v="#N/A"/>
    <e v="#N/A"/>
    <e v="#N/A"/>
    <x v="1"/>
  </r>
  <r>
    <x v="2"/>
    <x v="2"/>
    <n v="100"/>
    <x v="1"/>
    <x v="36"/>
    <n v="1"/>
    <n v="1.3664320000000001"/>
    <n v="4.1203999999999998E-2"/>
    <n v="1.199978"/>
    <n v="3.3333000000000002E-2"/>
    <s v="6"/>
    <s v="scale_mpi_epyc_job_12201.out "/>
    <s v="scale_mpi_epyc_epyc006_2023-06-13_11-36-46.csv "/>
    <s v="e0 100 100 100000 1 37"/>
    <e v="#N/A"/>
    <e v="#N/A"/>
    <e v="#N/A"/>
    <e v="#N/A"/>
    <x v="1"/>
  </r>
  <r>
    <x v="2"/>
    <x v="2"/>
    <n v="100"/>
    <x v="1"/>
    <x v="35"/>
    <n v="1"/>
    <n v="1.4516340000000001"/>
    <n v="3.7151999999999998E-2"/>
    <n v="1.0444150000000001"/>
    <n v="2.9839999999999998E-2"/>
    <s v="6"/>
    <s v="scale_mpi_epyc_job_12201.out "/>
    <s v="scale_mpi_epyc_epyc006_2023-06-13_11-36-46.csv "/>
    <s v="e0 100 100 100000 1 36"/>
    <e v="#N/A"/>
    <e v="#N/A"/>
    <e v="#N/A"/>
    <e v="#N/A"/>
    <x v="1"/>
  </r>
  <r>
    <x v="2"/>
    <x v="2"/>
    <n v="100"/>
    <x v="1"/>
    <x v="34"/>
    <n v="1"/>
    <n v="1.351523"/>
    <n v="5.5254999999999999E-2"/>
    <n v="1.4830749999999999"/>
    <n v="4.3619999999999999E-2"/>
    <s v="6"/>
    <s v="scale_mpi_epyc_job_12201.out "/>
    <s v="scale_mpi_epyc_epyc006_2023-06-13_11-36-46.csv "/>
    <s v="e0 100 100 100000 1 35"/>
    <e v="#N/A"/>
    <e v="#N/A"/>
    <e v="#N/A"/>
    <e v="#N/A"/>
    <x v="1"/>
  </r>
  <r>
    <x v="2"/>
    <x v="2"/>
    <n v="100"/>
    <x v="1"/>
    <x v="33"/>
    <n v="1"/>
    <n v="1.4378409999999999"/>
    <n v="6.3223000000000001E-2"/>
    <n v="1.732105"/>
    <n v="5.2488E-2"/>
    <s v="6"/>
    <s v="scale_mpi_epyc_job_12201.out "/>
    <s v="scale_mpi_epyc_epyc006_2023-06-13_11-36-46.csv "/>
    <s v="e0 100 100 100000 1 34"/>
    <e v="#N/A"/>
    <e v="#N/A"/>
    <e v="#N/A"/>
    <e v="#N/A"/>
    <x v="1"/>
  </r>
  <r>
    <x v="2"/>
    <x v="2"/>
    <n v="100"/>
    <x v="1"/>
    <x v="32"/>
    <n v="1"/>
    <n v="1.3387260000000001"/>
    <n v="6.4964999999999995E-2"/>
    <n v="1.5279739999999999"/>
    <n v="4.7749E-2"/>
    <s v="6"/>
    <s v="scale_mpi_epyc_job_12201.out "/>
    <s v="scale_mpi_epyc_epyc006_2023-06-13_11-36-46.csv "/>
    <s v="e0 100 100 100000 1 33"/>
    <e v="#N/A"/>
    <e v="#N/A"/>
    <e v="#N/A"/>
    <e v="#N/A"/>
    <x v="1"/>
  </r>
  <r>
    <x v="2"/>
    <x v="2"/>
    <n v="100"/>
    <x v="1"/>
    <x v="31"/>
    <n v="1"/>
    <n v="1.378398"/>
    <n v="9.5150999999999999E-2"/>
    <n v="1.094662"/>
    <n v="3.5312000000000003E-2"/>
    <s v="6"/>
    <s v="scale_mpi_epyc_job_12201.out "/>
    <s v="scale_mpi_epyc_epyc006_2023-06-13_11-36-46.csv "/>
    <s v="e0 100 100 100000 1 32"/>
    <e v="#N/A"/>
    <e v="#N/A"/>
    <e v="#N/A"/>
    <e v="#N/A"/>
    <x v="1"/>
  </r>
  <r>
    <x v="2"/>
    <x v="2"/>
    <n v="100"/>
    <x v="1"/>
    <x v="30"/>
    <n v="1"/>
    <n v="1.325563"/>
    <n v="6.3342999999999997E-2"/>
    <n v="1.389607"/>
    <n v="4.632E-2"/>
    <s v="6"/>
    <s v="scale_mpi_epyc_job_12201.out "/>
    <s v="scale_mpi_epyc_epyc006_2023-06-13_11-36-46.csv "/>
    <s v="e0 100 100 100000 1 31"/>
    <e v="#N/A"/>
    <e v="#N/A"/>
    <e v="#N/A"/>
    <e v="#N/A"/>
    <x v="1"/>
  </r>
  <r>
    <x v="2"/>
    <x v="2"/>
    <n v="100"/>
    <x v="1"/>
    <x v="29"/>
    <n v="1"/>
    <n v="1.370587"/>
    <n v="5.9952999999999999E-2"/>
    <n v="1.3238799999999999"/>
    <n v="4.5650999999999997E-2"/>
    <s v="6"/>
    <s v="scale_mpi_epyc_job_12201.out "/>
    <s v="scale_mpi_epyc_epyc006_2023-06-13_11-36-46.csv "/>
    <s v="e0 100 100 100000 1 30"/>
    <e v="#N/A"/>
    <e v="#N/A"/>
    <e v="#N/A"/>
    <e v="#N/A"/>
    <x v="1"/>
  </r>
  <r>
    <x v="2"/>
    <x v="2"/>
    <n v="100"/>
    <x v="1"/>
    <x v="28"/>
    <n v="1"/>
    <n v="1.3034079999999999"/>
    <n v="5.4663999999999997E-2"/>
    <n v="1.2106250000000001"/>
    <n v="4.3236999999999998E-2"/>
    <s v="6"/>
    <s v="scale_mpi_epyc_job_12201.out "/>
    <s v="scale_mpi_epyc_epyc006_2023-06-13_11-36-46.csv "/>
    <s v="e0 100 100 100000 1 29"/>
    <e v="#N/A"/>
    <e v="#N/A"/>
    <e v="#N/A"/>
    <e v="#N/A"/>
    <x v="1"/>
  </r>
  <r>
    <x v="2"/>
    <x v="2"/>
    <n v="100"/>
    <x v="1"/>
    <x v="27"/>
    <n v="1"/>
    <n v="1.352196"/>
    <n v="5.1450999999999997E-2"/>
    <n v="0.94437099999999996"/>
    <n v="3.4977000000000001E-2"/>
    <s v="6"/>
    <s v="scale_mpi_epyc_job_12201.out "/>
    <s v="scale_mpi_epyc_epyc006_2023-06-13_11-36-46.csv "/>
    <s v="e0 100 100 100000 1 28"/>
    <e v="#N/A"/>
    <e v="#N/A"/>
    <e v="#N/A"/>
    <e v="#N/A"/>
    <x v="1"/>
  </r>
  <r>
    <x v="2"/>
    <x v="2"/>
    <n v="100"/>
    <x v="1"/>
    <x v="26"/>
    <n v="1"/>
    <n v="1.275766"/>
    <n v="5.6156999999999999E-2"/>
    <n v="1.0625290000000001"/>
    <n v="4.0867000000000001E-2"/>
    <s v="6"/>
    <s v="scale_mpi_epyc_job_12201.out "/>
    <s v="scale_mpi_epyc_epyc006_2023-06-13_11-36-46.csv "/>
    <s v="e0 100 100 100000 1 27"/>
    <e v="#N/A"/>
    <e v="#N/A"/>
    <e v="#N/A"/>
    <e v="#N/A"/>
    <x v="1"/>
  </r>
  <r>
    <x v="2"/>
    <x v="2"/>
    <n v="100"/>
    <x v="1"/>
    <x v="25"/>
    <n v="1"/>
    <n v="1.3042050000000001"/>
    <n v="4.3853999999999997E-2"/>
    <n v="0.85463"/>
    <n v="3.4185E-2"/>
    <s v="6"/>
    <s v="scale_mpi_epyc_job_12201.out "/>
    <s v="scale_mpi_epyc_epyc006_2023-06-13_11-36-46.csv "/>
    <s v="e0 100 100 100000 1 26"/>
    <e v="#N/A"/>
    <e v="#N/A"/>
    <e v="#N/A"/>
    <e v="#N/A"/>
    <x v="1"/>
  </r>
  <r>
    <x v="2"/>
    <x v="2"/>
    <n v="100"/>
    <x v="1"/>
    <x v="24"/>
    <n v="1"/>
    <n v="1.263992"/>
    <n v="5.3848E-2"/>
    <n v="1.100344"/>
    <n v="4.5848E-2"/>
    <s v="6"/>
    <s v="scale_mpi_epyc_job_12201.out "/>
    <s v="scale_mpi_epyc_epyc006_2023-06-13_11-36-46.csv "/>
    <s v="e0 100 100 100000 1 25"/>
    <e v="#N/A"/>
    <e v="#N/A"/>
    <e v="#N/A"/>
    <e v="#N/A"/>
    <x v="1"/>
  </r>
  <r>
    <x v="2"/>
    <x v="2"/>
    <n v="100"/>
    <x v="1"/>
    <x v="23"/>
    <n v="1"/>
    <n v="1.273136"/>
    <n v="3.9524999999999998E-2"/>
    <n v="0.71595900000000001"/>
    <n v="3.1129E-2"/>
    <s v="6"/>
    <s v="scale_mpi_epyc_job_12201.out "/>
    <s v="scale_mpi_epyc_epyc006_2023-06-13_11-36-46.csv "/>
    <s v="e0 100 100 100000 1 24"/>
    <e v="#N/A"/>
    <e v="#N/A"/>
    <e v="#N/A"/>
    <e v="#N/A"/>
    <x v="1"/>
  </r>
  <r>
    <x v="2"/>
    <x v="2"/>
    <n v="100"/>
    <x v="1"/>
    <x v="22"/>
    <n v="1"/>
    <n v="1.28555"/>
    <n v="5.2028999999999999E-2"/>
    <n v="0.941998"/>
    <n v="4.2818000000000002E-2"/>
    <s v="6"/>
    <s v="scale_mpi_epyc_job_12201.out "/>
    <s v="scale_mpi_epyc_epyc006_2023-06-13_11-36-46.csv "/>
    <s v="e0 100 100 100000 1 23"/>
    <e v="#N/A"/>
    <e v="#N/A"/>
    <e v="#N/A"/>
    <e v="#N/A"/>
    <x v="1"/>
  </r>
  <r>
    <x v="2"/>
    <x v="2"/>
    <n v="100"/>
    <x v="1"/>
    <x v="21"/>
    <n v="1"/>
    <n v="1.6749620000000001"/>
    <n v="0.38192599999999999"/>
    <n v="7.8062889999999996"/>
    <n v="0.371728"/>
    <s v="6"/>
    <s v="scale_mpi_epyc_job_12201.out "/>
    <s v="scale_mpi_epyc_epyc006_2023-06-13_11-36-46.csv "/>
    <s v="e0 100 100 100000 1 22"/>
    <e v="#N/A"/>
    <e v="#N/A"/>
    <e v="#N/A"/>
    <e v="#N/A"/>
    <x v="1"/>
  </r>
  <r>
    <x v="2"/>
    <x v="2"/>
    <n v="100"/>
    <x v="1"/>
    <x v="20"/>
    <n v="1"/>
    <n v="1.230998"/>
    <n v="4.2713000000000001E-2"/>
    <n v="0.64896600000000004"/>
    <n v="3.2447999999999998E-2"/>
    <s v="6"/>
    <s v="scale_mpi_epyc_job_12201.out "/>
    <s v="scale_mpi_epyc_epyc006_2023-06-13_11-36-46.csv "/>
    <s v="e0 100 100 100000 1 21"/>
    <e v="#N/A"/>
    <e v="#N/A"/>
    <e v="#N/A"/>
    <e v="#N/A"/>
    <x v="1"/>
  </r>
  <r>
    <x v="2"/>
    <x v="2"/>
    <n v="100"/>
    <x v="1"/>
    <x v="19"/>
    <n v="1"/>
    <n v="1.237754"/>
    <n v="3.8667E-2"/>
    <n v="0.50280000000000002"/>
    <n v="2.6463E-2"/>
    <s v="6"/>
    <s v="scale_mpi_epyc_job_12201.out "/>
    <s v="scale_mpi_epyc_epyc006_2023-06-13_11-36-46.csv "/>
    <s v="e0 100 100 100000 1 20"/>
    <e v="#N/A"/>
    <e v="#N/A"/>
    <e v="#N/A"/>
    <e v="#N/A"/>
    <x v="1"/>
  </r>
  <r>
    <x v="2"/>
    <x v="2"/>
    <n v="100"/>
    <x v="1"/>
    <x v="18"/>
    <n v="1"/>
    <n v="1.219103"/>
    <n v="4.4554000000000003E-2"/>
    <n v="0.625058"/>
    <n v="3.4724999999999999E-2"/>
    <s v="6"/>
    <s v="scale_mpi_epyc_job_12201.out "/>
    <s v="scale_mpi_epyc_epyc006_2023-06-13_11-36-46.csv "/>
    <s v="e0 100 100 100000 1 19"/>
    <e v="#N/A"/>
    <e v="#N/A"/>
    <e v="#N/A"/>
    <e v="#N/A"/>
    <x v="1"/>
  </r>
  <r>
    <x v="2"/>
    <x v="2"/>
    <n v="100"/>
    <x v="1"/>
    <x v="17"/>
    <n v="1"/>
    <n v="1.2185109999999999"/>
    <n v="4.3006999999999997E-2"/>
    <n v="0.58253699999999997"/>
    <n v="3.4266999999999999E-2"/>
    <s v="6"/>
    <s v="scale_mpi_epyc_job_12201.out "/>
    <s v="scale_mpi_epyc_epyc006_2023-06-13_11-36-46.csv "/>
    <s v="e0 100 100 100000 1 18"/>
    <e v="#N/A"/>
    <e v="#N/A"/>
    <e v="#N/A"/>
    <e v="#N/A"/>
    <x v="1"/>
  </r>
  <r>
    <x v="2"/>
    <x v="2"/>
    <n v="100"/>
    <x v="1"/>
    <x v="16"/>
    <n v="1"/>
    <n v="1.2112879999999999"/>
    <n v="4.3861999999999998E-2"/>
    <n v="0.50470999999999999"/>
    <n v="3.1544000000000003E-2"/>
    <s v="6"/>
    <s v="scale_mpi_epyc_job_12201.out "/>
    <s v="scale_mpi_epyc_epyc006_2023-06-13_11-36-46.csv "/>
    <s v="e0 100 100 100000 1 17"/>
    <e v="#N/A"/>
    <e v="#N/A"/>
    <e v="#N/A"/>
    <e v="#N/A"/>
    <x v="1"/>
  </r>
  <r>
    <x v="2"/>
    <x v="2"/>
    <n v="100"/>
    <x v="1"/>
    <x v="15"/>
    <n v="1"/>
    <n v="1.202696"/>
    <n v="3.7622000000000003E-2"/>
    <n v="0.32876300000000003"/>
    <n v="2.1918E-2"/>
    <s v="6"/>
    <s v="scale_mpi_epyc_job_12201.out "/>
    <s v="scale_mpi_epyc_epyc006_2023-06-13_11-36-46.csv "/>
    <s v="e0 100 100 100000 1 16"/>
    <e v="#N/A"/>
    <e v="#N/A"/>
    <e v="#N/A"/>
    <e v="#N/A"/>
    <x v="1"/>
  </r>
  <r>
    <x v="2"/>
    <x v="2"/>
    <n v="100"/>
    <x v="1"/>
    <x v="14"/>
    <n v="1"/>
    <n v="1.170147"/>
    <n v="1.9382E-2"/>
    <n v="0.22581399999999999"/>
    <n v="1.6129999999999999E-2"/>
    <s v="6"/>
    <s v="scale_mpi_epyc_job_12201.out "/>
    <s v="scale_mpi_epyc_epyc006_2023-06-13_11-36-46.csv "/>
    <s v="e0 100 100 100000 1 15"/>
    <e v="#N/A"/>
    <e v="#N/A"/>
    <e v="#N/A"/>
    <e v="#N/A"/>
    <x v="1"/>
  </r>
  <r>
    <x v="2"/>
    <x v="2"/>
    <n v="100"/>
    <x v="1"/>
    <x v="13"/>
    <n v="1"/>
    <n v="1.190448"/>
    <n v="3.9892999999999998E-2"/>
    <n v="0.41799999999999998"/>
    <n v="3.2154000000000002E-2"/>
    <s v="6"/>
    <s v="scale_mpi_epyc_job_12201.out "/>
    <s v="scale_mpi_epyc_epyc006_2023-06-13_11-36-46.csv "/>
    <s v="e0 100 100 100000 1 14"/>
    <e v="#N/A"/>
    <e v="#N/A"/>
    <e v="#N/A"/>
    <e v="#N/A"/>
    <x v="1"/>
  </r>
  <r>
    <x v="2"/>
    <x v="2"/>
    <n v="100"/>
    <x v="1"/>
    <x v="12"/>
    <n v="1"/>
    <n v="1.145086"/>
    <n v="2.3108E-2"/>
    <n v="0.210867"/>
    <n v="1.7572000000000001E-2"/>
    <s v="6"/>
    <s v="scale_mpi_epyc_job_12201.out "/>
    <s v="scale_mpi_epyc_epyc006_2023-06-13_11-36-46.csv "/>
    <s v="e0 100 100 100000 1 13"/>
    <e v="#N/A"/>
    <e v="#N/A"/>
    <e v="#N/A"/>
    <e v="#N/A"/>
    <x v="1"/>
  </r>
  <r>
    <x v="2"/>
    <x v="2"/>
    <n v="100"/>
    <x v="1"/>
    <x v="11"/>
    <n v="1"/>
    <n v="1.149907"/>
    <n v="2.2408000000000001E-2"/>
    <n v="0.16070100000000001"/>
    <n v="1.4609E-2"/>
    <s v="6"/>
    <s v="scale_mpi_epyc_job_12201.out "/>
    <s v="scale_mpi_epyc_epyc006_2023-06-13_11-36-46.csv "/>
    <s v="e0 100 100 100000 1 12"/>
    <e v="#N/A"/>
    <e v="#N/A"/>
    <e v="#N/A"/>
    <e v="#N/A"/>
    <x v="1"/>
  </r>
  <r>
    <x v="2"/>
    <x v="2"/>
    <n v="100"/>
    <x v="1"/>
    <x v="10"/>
    <n v="1"/>
    <n v="1.150266"/>
    <n v="2.9013000000000001E-2"/>
    <n v="0.17836099999999999"/>
    <n v="1.7836000000000001E-2"/>
    <s v="6"/>
    <s v="scale_mpi_epyc_job_12201.out "/>
    <s v="scale_mpi_epyc_epyc006_2023-06-13_11-36-46.csv "/>
    <s v="e0 100 100 100000 1 11"/>
    <e v="#N/A"/>
    <e v="#N/A"/>
    <e v="#N/A"/>
    <e v="#N/A"/>
    <x v="1"/>
  </r>
  <r>
    <x v="2"/>
    <x v="2"/>
    <n v="100"/>
    <x v="1"/>
    <x v="9"/>
    <n v="1"/>
    <n v="1.1428799999999999"/>
    <n v="2.6806E-2"/>
    <n v="0.11966599999999999"/>
    <n v="1.3296000000000001E-2"/>
    <s v="6"/>
    <s v="scale_mpi_epyc_job_12201.out "/>
    <s v="scale_mpi_epyc_epyc006_2023-06-13_11-36-46.csv "/>
    <s v="e0 100 100 100000 1 10"/>
    <e v="#N/A"/>
    <e v="#N/A"/>
    <e v="#N/A"/>
    <e v="#N/A"/>
    <x v="1"/>
  </r>
  <r>
    <x v="2"/>
    <x v="2"/>
    <n v="100"/>
    <x v="1"/>
    <x v="8"/>
    <n v="1"/>
    <n v="1.127988"/>
    <n v="2.1354000000000001E-2"/>
    <n v="0.139873"/>
    <n v="1.7484E-2"/>
    <s v="6"/>
    <s v="scale_mpi_epyc_job_12201.out "/>
    <s v="scale_mpi_epyc_epyc006_2023-06-13_11-36-46.csv "/>
    <s v="e0 100 100 100000 1 9"/>
    <e v="#N/A"/>
    <e v="#N/A"/>
    <e v="#N/A"/>
    <e v="#N/A"/>
    <x v="1"/>
  </r>
  <r>
    <x v="2"/>
    <x v="2"/>
    <n v="100"/>
    <x v="1"/>
    <x v="7"/>
    <n v="1"/>
    <n v="1.132061"/>
    <n v="2.4615999999999999E-2"/>
    <n v="0.154805"/>
    <n v="2.2114999999999999E-2"/>
    <s v="6"/>
    <s v="scale_mpi_epyc_job_12201.out "/>
    <s v="scale_mpi_epyc_epyc006_2023-06-13_11-36-46.csv "/>
    <s v="e0 100 100 100000 1 8"/>
    <e v="#N/A"/>
    <e v="#N/A"/>
    <e v="#N/A"/>
    <e v="#N/A"/>
    <x v="1"/>
  </r>
  <r>
    <x v="2"/>
    <x v="2"/>
    <n v="100"/>
    <x v="1"/>
    <x v="6"/>
    <n v="1"/>
    <n v="1.111526"/>
    <n v="2.0569E-2"/>
    <n v="0.10169400000000001"/>
    <n v="1.6948999999999999E-2"/>
    <s v="6"/>
    <s v="scale_mpi_epyc_job_12201.out "/>
    <s v="scale_mpi_epyc_epyc006_2023-06-13_11-36-46.csv "/>
    <s v="e0 100 100 100000 1 7"/>
    <e v="#N/A"/>
    <e v="#N/A"/>
    <e v="#N/A"/>
    <e v="#N/A"/>
    <x v="1"/>
  </r>
  <r>
    <x v="2"/>
    <x v="2"/>
    <n v="100"/>
    <x v="1"/>
    <x v="5"/>
    <n v="1"/>
    <n v="1.0935950000000001"/>
    <n v="1.0597000000000001E-2"/>
    <n v="4.1154999999999997E-2"/>
    <n v="8.2310000000000005E-3"/>
    <s v="6"/>
    <s v="scale_mpi_epyc_job_12201.out "/>
    <s v="scale_mpi_epyc_epyc006_2023-06-13_11-36-46.csv "/>
    <s v="e0 100 100 100000 1 6"/>
    <e v="#N/A"/>
    <e v="#N/A"/>
    <e v="#N/A"/>
    <e v="#N/A"/>
    <x v="1"/>
  </r>
  <r>
    <x v="2"/>
    <x v="2"/>
    <n v="100"/>
    <x v="1"/>
    <x v="4"/>
    <n v="1"/>
    <n v="1.0937250000000001"/>
    <n v="1.0911000000000001E-2"/>
    <n v="3.7220999999999997E-2"/>
    <n v="9.3050000000000008E-3"/>
    <s v="6"/>
    <s v="scale_mpi_epyc_job_12201.out "/>
    <s v="scale_mpi_epyc_epyc006_2023-06-13_11-36-46.csv "/>
    <s v="e0 100 100 100000 1 5"/>
    <e v="#N/A"/>
    <e v="#N/A"/>
    <e v="#N/A"/>
    <e v="#N/A"/>
    <x v="1"/>
  </r>
  <r>
    <x v="2"/>
    <x v="2"/>
    <n v="100"/>
    <x v="1"/>
    <x v="3"/>
    <n v="1"/>
    <n v="1.0842480000000001"/>
    <n v="1.1049E-2"/>
    <n v="2.6398000000000001E-2"/>
    <n v="8.7989999999999995E-3"/>
    <s v="6"/>
    <s v="scale_mpi_epyc_job_12201.out "/>
    <s v="scale_mpi_epyc_epyc006_2023-06-13_11-36-46.csv "/>
    <s v="e0 100 100 100000 1 4"/>
    <e v="#N/A"/>
    <e v="#N/A"/>
    <e v="#N/A"/>
    <e v="#N/A"/>
    <x v="1"/>
  </r>
  <r>
    <x v="2"/>
    <x v="2"/>
    <n v="100"/>
    <x v="1"/>
    <x v="2"/>
    <n v="1"/>
    <n v="1.0772120000000001"/>
    <n v="7.8019999999999999E-3"/>
    <n v="1.2943E-2"/>
    <n v="6.4720000000000003E-3"/>
    <s v="6"/>
    <s v="scale_mpi_epyc_job_12201.out "/>
    <s v="scale_mpi_epyc_epyc006_2023-06-13_11-36-46.csv "/>
    <s v="e0 100 100 100000 1 3"/>
    <e v="#N/A"/>
    <e v="#N/A"/>
    <e v="#N/A"/>
    <e v="#N/A"/>
    <x v="1"/>
  </r>
  <r>
    <x v="2"/>
    <x v="2"/>
    <n v="100"/>
    <x v="1"/>
    <x v="1"/>
    <n v="1"/>
    <n v="1.0851660000000001"/>
    <n v="1.9195E-2"/>
    <n v="1.8159000000000002E-2"/>
    <n v="1.8159000000000002E-2"/>
    <s v="6"/>
    <s v="scale_mpi_epyc_job_12201.out "/>
    <s v="scale_mpi_epyc_epyc006_2023-06-13_11-36-46.csv "/>
    <s v="e0 100 100 100000 1 2"/>
    <e v="#N/A"/>
    <e v="#N/A"/>
    <e v="#N/A"/>
    <e v="#N/A"/>
    <x v="1"/>
  </r>
  <r>
    <x v="2"/>
    <x v="2"/>
    <n v="100"/>
    <x v="1"/>
    <x v="0"/>
    <n v="1"/>
    <n v="1.0697730000000001"/>
    <n v="5.7369999999999999E-3"/>
    <n v="0"/>
    <n v="0"/>
    <s v="6"/>
    <s v="scale_mpi_epyc_job_12201.out "/>
    <s v="scale_mpi_epyc_epyc006_2023-06-13_11-36-46.csv "/>
    <s v="e0 100 100 100000 1 1"/>
    <e v="#N/A"/>
    <e v="#N/A"/>
    <e v="#N/A"/>
    <e v="#N/A"/>
    <x v="1"/>
  </r>
  <r>
    <x v="2"/>
    <x v="0"/>
    <n v="100"/>
    <x v="2"/>
    <x v="63"/>
    <n v="1"/>
    <n v="258.33568400000001"/>
    <n v="13.605200999999999"/>
    <n v="58.694454"/>
    <n v="0.93165799999999999"/>
    <s v="5"/>
    <s v="scale_mpi_epyc_job_12149.out "/>
    <s v="scale_mpi_epyc_epyc005_2023-06-13_09-48-03.csv "/>
    <s v="e0 10000 100 1 1 64"/>
    <n v="258.33568400000001"/>
    <n v="0"/>
    <n v="258.33568400000001"/>
    <n v="258.33568400000001"/>
    <x v="2"/>
  </r>
  <r>
    <x v="2"/>
    <x v="0"/>
    <n v="100"/>
    <x v="2"/>
    <x v="62"/>
    <n v="1"/>
    <n v="263.70825400000001"/>
    <n v="14.430650999999999"/>
    <n v="69.213657999999995"/>
    <n v="1.116349"/>
    <s v="5"/>
    <s v="scale_mpi_epyc_job_12149.out "/>
    <s v="scale_mpi_epyc_epyc005_2023-06-13_09-48-03.csv "/>
    <s v="e0 10000 100 1 1 63"/>
    <n v="263.70825400000001"/>
    <n v="0"/>
    <n v="263.70825400000001"/>
    <n v="263.70825400000001"/>
    <x v="2"/>
  </r>
  <r>
    <x v="2"/>
    <x v="0"/>
    <n v="100"/>
    <x v="2"/>
    <x v="61"/>
    <n v="1"/>
    <n v="262.09612499999997"/>
    <n v="13.973755000000001"/>
    <n v="59.060155999999999"/>
    <n v="0.96819900000000003"/>
    <s v="5"/>
    <s v="scale_mpi_epyc_job_12149.out "/>
    <s v="scale_mpi_epyc_epyc005_2023-06-13_09-48-03.csv "/>
    <s v="e0 10000 100 1 1 62"/>
    <n v="262.09612499999997"/>
    <n v="0"/>
    <n v="262.09612499999997"/>
    <n v="262.09612499999997"/>
    <x v="2"/>
  </r>
  <r>
    <x v="2"/>
    <x v="0"/>
    <n v="100"/>
    <x v="2"/>
    <x v="60"/>
    <n v="1"/>
    <n v="263.79375900000002"/>
    <n v="14.856297"/>
    <n v="70.872005999999999"/>
    <n v="1.1812"/>
    <s v="5"/>
    <s v="scale_mpi_epyc_job_12149.out "/>
    <s v="scale_mpi_epyc_epyc005_2023-06-13_09-48-03.csv "/>
    <s v="e0 10000 100 1 1 61"/>
    <n v="263.79375900000002"/>
    <n v="0"/>
    <n v="263.79375900000002"/>
    <n v="263.79375900000002"/>
    <x v="2"/>
  </r>
  <r>
    <x v="2"/>
    <x v="0"/>
    <n v="100"/>
    <x v="2"/>
    <x v="59"/>
    <n v="1"/>
    <n v="265.77502199999998"/>
    <n v="13.695978999999999"/>
    <n v="53.4923"/>
    <n v="0.90664900000000004"/>
    <s v="5"/>
    <s v="scale_mpi_epyc_job_12149.out "/>
    <s v="scale_mpi_epyc_epyc005_2023-06-13_09-48-03.csv "/>
    <s v="e0 10000 100 1 1 60"/>
    <n v="265.77502199999998"/>
    <n v="0"/>
    <n v="265.77502199999998"/>
    <n v="265.77502199999998"/>
    <x v="2"/>
  </r>
  <r>
    <x v="2"/>
    <x v="0"/>
    <n v="100"/>
    <x v="2"/>
    <x v="58"/>
    <n v="1"/>
    <n v="268.58493499999997"/>
    <n v="13.929123000000001"/>
    <n v="48.391894000000001"/>
    <n v="0.83434299999999995"/>
    <s v="5"/>
    <s v="scale_mpi_epyc_job_12149.out "/>
    <s v="scale_mpi_epyc_epyc005_2023-06-13_09-48-03.csv "/>
    <s v="e0 10000 100 1 1 59"/>
    <n v="268.58493499999997"/>
    <n v="0"/>
    <n v="268.58493499999997"/>
    <n v="268.58493499999997"/>
    <x v="2"/>
  </r>
  <r>
    <x v="2"/>
    <x v="0"/>
    <n v="100"/>
    <x v="2"/>
    <x v="57"/>
    <n v="1"/>
    <n v="259.24757899999997"/>
    <n v="13.545847999999999"/>
    <n v="49.316780000000001"/>
    <n v="0.86520699999999995"/>
    <s v="5"/>
    <s v="scale_mpi_epyc_job_12149.out "/>
    <s v="scale_mpi_epyc_epyc005_2023-06-13_09-48-03.csv "/>
    <s v="e0 10000 100 1 1 58"/>
    <n v="259.24757899999997"/>
    <n v="0"/>
    <n v="259.24757899999997"/>
    <n v="259.24757899999997"/>
    <x v="2"/>
  </r>
  <r>
    <x v="2"/>
    <x v="0"/>
    <n v="100"/>
    <x v="2"/>
    <x v="56"/>
    <n v="1"/>
    <n v="401.84180400000002"/>
    <n v="157.58601999999999"/>
    <n v="50.120268000000003"/>
    <n v="0.89500500000000005"/>
    <s v="5"/>
    <s v="scale_mpi_epyc_job_12149.out "/>
    <s v="scale_mpi_epyc_epyc005_2023-06-13_09-48-03.csv "/>
    <s v="e0 10000 100 1 1 57"/>
    <n v="401.84180400000002"/>
    <n v="0"/>
    <n v="401.84180400000002"/>
    <n v="401.84180400000002"/>
    <x v="2"/>
  </r>
  <r>
    <x v="2"/>
    <x v="0"/>
    <n v="100"/>
    <x v="2"/>
    <x v="55"/>
    <n v="1"/>
    <n v="254.724908"/>
    <n v="13.522883999999999"/>
    <n v="43.490898999999999"/>
    <n v="0.790744"/>
    <s v="5"/>
    <s v="scale_mpi_epyc_job_12149.out "/>
    <s v="scale_mpi_epyc_epyc005_2023-06-13_09-48-03.csv "/>
    <s v="e0 10000 100 1 1 56"/>
    <n v="254.724908"/>
    <n v="0"/>
    <n v="254.724908"/>
    <n v="254.724908"/>
    <x v="2"/>
  </r>
  <r>
    <x v="2"/>
    <x v="0"/>
    <n v="100"/>
    <x v="2"/>
    <x v="54"/>
    <n v="1"/>
    <n v="252.19262599999999"/>
    <n v="13.851782"/>
    <n v="54.726677000000002"/>
    <n v="1.0134570000000001"/>
    <s v="5"/>
    <s v="scale_mpi_epyc_job_12149.out "/>
    <s v="scale_mpi_epyc_epyc005_2023-06-13_09-48-03.csv "/>
    <s v="e0 10000 100 1 1 55"/>
    <n v="252.19262599999999"/>
    <n v="0"/>
    <n v="252.19262599999999"/>
    <n v="252.19262599999999"/>
    <x v="2"/>
  </r>
  <r>
    <x v="2"/>
    <x v="0"/>
    <n v="100"/>
    <x v="2"/>
    <x v="53"/>
    <n v="1"/>
    <n v="300.629255"/>
    <n v="64.736444000000006"/>
    <n v="45.200398999999997"/>
    <n v="0.85283799999999998"/>
    <s v="5"/>
    <s v="scale_mpi_epyc_job_12149.out "/>
    <s v="scale_mpi_epyc_epyc005_2023-06-13_09-48-03.csv "/>
    <s v="e0 10000 100 1 1 54"/>
    <n v="300.629255"/>
    <n v="0"/>
    <n v="300.629255"/>
    <n v="300.629255"/>
    <x v="2"/>
  </r>
  <r>
    <x v="2"/>
    <x v="0"/>
    <n v="100"/>
    <x v="2"/>
    <x v="52"/>
    <n v="1"/>
    <n v="264.08176200000003"/>
    <n v="30.391681999999999"/>
    <n v="44.786538999999998"/>
    <n v="0.86128000000000005"/>
    <s v="5"/>
    <s v="scale_mpi_epyc_job_12149.out "/>
    <s v="scale_mpi_epyc_epyc005_2023-06-13_09-48-03.csv "/>
    <s v="e0 10000 100 1 1 53"/>
    <n v="264.08176200000003"/>
    <n v="0"/>
    <n v="264.08176200000003"/>
    <n v="264.08176200000003"/>
    <x v="2"/>
  </r>
  <r>
    <x v="2"/>
    <x v="0"/>
    <n v="100"/>
    <x v="2"/>
    <x v="51"/>
    <n v="1"/>
    <n v="341.17526199999998"/>
    <n v="106.760114"/>
    <n v="41.820073999999998"/>
    <n v="0.82000099999999998"/>
    <s v="5"/>
    <s v="scale_mpi_epyc_job_12149.out "/>
    <s v="scale_mpi_epyc_epyc005_2023-06-13_09-48-03.csv "/>
    <s v="e0 10000 100 1 1 52"/>
    <n v="341.17526199999998"/>
    <n v="0"/>
    <n v="341.17526199999998"/>
    <n v="341.17526199999998"/>
    <x v="2"/>
  </r>
  <r>
    <x v="2"/>
    <x v="0"/>
    <n v="100"/>
    <x v="2"/>
    <x v="50"/>
    <n v="1"/>
    <n v="270.65647899999999"/>
    <n v="38.054761999999997"/>
    <n v="48.545377000000002"/>
    <n v="0.97090799999999999"/>
    <s v="5"/>
    <s v="scale_mpi_epyc_job_12149.out "/>
    <s v="scale_mpi_epyc_epyc005_2023-06-13_09-48-03.csv "/>
    <s v="e0 10000 100 1 1 51"/>
    <n v="270.65647899999999"/>
    <n v="0"/>
    <n v="270.65647899999999"/>
    <n v="270.65647899999999"/>
    <x v="2"/>
  </r>
  <r>
    <x v="2"/>
    <x v="0"/>
    <n v="100"/>
    <x v="2"/>
    <x v="49"/>
    <n v="1"/>
    <n v="246.72172"/>
    <n v="14.693244999999999"/>
    <n v="48.472099"/>
    <n v="0.98922699999999997"/>
    <s v="5"/>
    <s v="scale_mpi_epyc_job_12149.out "/>
    <s v="scale_mpi_epyc_epyc005_2023-06-13_09-48-03.csv "/>
    <s v="e0 10000 100 1 1 50"/>
    <n v="246.72172"/>
    <n v="0"/>
    <n v="246.72172"/>
    <n v="246.72172"/>
    <x v="2"/>
  </r>
  <r>
    <x v="2"/>
    <x v="0"/>
    <n v="100"/>
    <x v="2"/>
    <x v="48"/>
    <n v="1"/>
    <n v="263.95601499999998"/>
    <n v="34.730910000000002"/>
    <n v="96.535256000000004"/>
    <n v="2.0111509999999999"/>
    <s v="5"/>
    <s v="scale_mpi_epyc_job_12149.out "/>
    <s v="scale_mpi_epyc_epyc005_2023-06-13_09-48-03.csv "/>
    <s v="e0 10000 100 1 1 49"/>
    <n v="263.95601499999998"/>
    <n v="0"/>
    <n v="263.95601499999998"/>
    <n v="263.95601499999998"/>
    <x v="2"/>
  </r>
  <r>
    <x v="2"/>
    <x v="0"/>
    <n v="100"/>
    <x v="2"/>
    <x v="47"/>
    <n v="1"/>
    <n v="256.85568599999999"/>
    <n v="28.132742"/>
    <n v="73.893760999999998"/>
    <n v="1.572208"/>
    <s v="5"/>
    <s v="scale_mpi_epyc_job_12149.out "/>
    <s v="scale_mpi_epyc_epyc005_2023-06-13_09-48-03.csv "/>
    <s v="e0 10000 100 1 1 48"/>
    <n v="256.85568599999999"/>
    <n v="0"/>
    <n v="256.85568599999999"/>
    <n v="256.85568599999999"/>
    <x v="2"/>
  </r>
  <r>
    <x v="2"/>
    <x v="0"/>
    <n v="100"/>
    <x v="2"/>
    <x v="46"/>
    <n v="1"/>
    <n v="252.25861900000001"/>
    <n v="25.257722999999999"/>
    <n v="89.539914999999993"/>
    <n v="1.94652"/>
    <s v="5"/>
    <s v="scale_mpi_epyc_job_12149.out "/>
    <s v="scale_mpi_epyc_epyc005_2023-06-13_09-48-03.csv "/>
    <s v="e0 10000 100 1 1 47"/>
    <n v="252.25861900000001"/>
    <n v="0"/>
    <n v="252.25861900000001"/>
    <n v="252.25861900000001"/>
    <x v="2"/>
  </r>
  <r>
    <x v="2"/>
    <x v="0"/>
    <n v="100"/>
    <x v="2"/>
    <x v="45"/>
    <n v="1"/>
    <n v="240.389419"/>
    <n v="14.102650000000001"/>
    <n v="74.098956999999999"/>
    <n v="1.6466430000000001"/>
    <s v="5"/>
    <s v="scale_mpi_epyc_job_12149.out "/>
    <s v="scale_mpi_epyc_epyc005_2023-06-13_09-48-03.csv "/>
    <s v="e0 10000 100 1 1 46"/>
    <n v="240.389419"/>
    <n v="0"/>
    <n v="240.389419"/>
    <n v="240.389419"/>
    <x v="2"/>
  </r>
  <r>
    <x v="2"/>
    <x v="0"/>
    <n v="100"/>
    <x v="2"/>
    <x v="44"/>
    <n v="1"/>
    <n v="240.41824600000001"/>
    <n v="13.956019"/>
    <n v="61.201459999999997"/>
    <n v="1.3909419999999999"/>
    <s v="5"/>
    <s v="scale_mpi_epyc_job_12149.out "/>
    <s v="scale_mpi_epyc_epyc005_2023-06-13_09-48-03.csv "/>
    <s v="e0 10000 100 1 1 45"/>
    <n v="240.41824600000001"/>
    <n v="0"/>
    <n v="240.41824600000001"/>
    <n v="240.41824600000001"/>
    <x v="2"/>
  </r>
  <r>
    <x v="2"/>
    <x v="0"/>
    <n v="100"/>
    <x v="2"/>
    <x v="43"/>
    <n v="1"/>
    <n v="238.37842499999999"/>
    <n v="14.303792"/>
    <n v="68.608204000000001"/>
    <n v="1.59554"/>
    <s v="5"/>
    <s v="scale_mpi_epyc_job_12149.out "/>
    <s v="scale_mpi_epyc_epyc005_2023-06-13_09-48-03.csv "/>
    <s v="e0 10000 100 1 1 44"/>
    <n v="238.37842499999999"/>
    <n v="0"/>
    <n v="238.37842499999999"/>
    <n v="238.37842499999999"/>
    <x v="2"/>
  </r>
  <r>
    <x v="2"/>
    <x v="0"/>
    <n v="100"/>
    <x v="2"/>
    <x v="42"/>
    <n v="1"/>
    <n v="239.50436099999999"/>
    <n v="15.371233"/>
    <n v="79.576753999999994"/>
    <n v="1.894685"/>
    <s v="5"/>
    <s v="scale_mpi_epyc_job_12149.out "/>
    <s v="scale_mpi_epyc_epyc005_2023-06-13_09-48-03.csv "/>
    <s v="e0 10000 100 1 1 43"/>
    <n v="239.50436099999999"/>
    <n v="0"/>
    <n v="239.50436099999999"/>
    <n v="239.50436099999999"/>
    <x v="2"/>
  </r>
  <r>
    <x v="2"/>
    <x v="0"/>
    <n v="100"/>
    <x v="2"/>
    <x v="41"/>
    <n v="1"/>
    <n v="238.21511000000001"/>
    <n v="15.468140999999999"/>
    <n v="120.33614900000001"/>
    <n v="2.935028"/>
    <s v="5"/>
    <s v="scale_mpi_epyc_job_12149.out "/>
    <s v="scale_mpi_epyc_epyc005_2023-06-13_09-48-03.csv "/>
    <s v="e0 10000 100 1 1 42"/>
    <n v="238.21511000000001"/>
    <n v="0"/>
    <n v="238.21511000000001"/>
    <n v="238.21511000000001"/>
    <x v="2"/>
  </r>
  <r>
    <x v="2"/>
    <x v="0"/>
    <n v="100"/>
    <x v="2"/>
    <x v="40"/>
    <n v="1"/>
    <n v="237.09527299999999"/>
    <n v="13.725197"/>
    <n v="69.585051000000007"/>
    <n v="1.7396259999999999"/>
    <s v="5"/>
    <s v="scale_mpi_epyc_job_12149.out "/>
    <s v="scale_mpi_epyc_epyc005_2023-06-13_09-48-03.csv "/>
    <s v="e0 10000 100 1 1 41"/>
    <n v="237.09527299999999"/>
    <n v="0"/>
    <n v="237.09527299999999"/>
    <n v="237.09527299999999"/>
    <x v="2"/>
  </r>
  <r>
    <x v="2"/>
    <x v="0"/>
    <n v="100"/>
    <x v="2"/>
    <x v="39"/>
    <n v="1"/>
    <n v="242.62232"/>
    <n v="19.617868000000001"/>
    <n v="53.458973"/>
    <n v="1.370743"/>
    <s v="5"/>
    <s v="scale_mpi_epyc_job_12149.out "/>
    <s v="scale_mpi_epyc_epyc005_2023-06-13_09-48-03.csv "/>
    <s v="e0 10000 100 1 1 40"/>
    <n v="242.62232"/>
    <n v="0"/>
    <n v="242.62232"/>
    <n v="242.62232"/>
    <x v="2"/>
  </r>
  <r>
    <x v="2"/>
    <x v="0"/>
    <n v="100"/>
    <x v="2"/>
    <x v="38"/>
    <n v="1"/>
    <n v="242.04346000000001"/>
    <n v="17.976279000000002"/>
    <n v="53.898947"/>
    <n v="1.418393"/>
    <s v="5"/>
    <s v="scale_mpi_epyc_job_12149.out "/>
    <s v="scale_mpi_epyc_epyc005_2023-06-13_09-48-03.csv "/>
    <s v="e0 10000 100 1 1 39"/>
    <n v="242.04346000000001"/>
    <n v="0"/>
    <n v="242.04346000000001"/>
    <n v="242.04346000000001"/>
    <x v="2"/>
  </r>
  <r>
    <x v="2"/>
    <x v="0"/>
    <n v="100"/>
    <x v="2"/>
    <x v="37"/>
    <n v="1"/>
    <n v="246.81088399999999"/>
    <n v="23.635009"/>
    <n v="53.795245000000001"/>
    <n v="1.4539260000000001"/>
    <s v="5"/>
    <s v="scale_mpi_epyc_job_12149.out "/>
    <s v="scale_mpi_epyc_epyc005_2023-06-13_09-48-03.csv "/>
    <s v="e0 10000 100 1 1 38"/>
    <n v="246.81088399999999"/>
    <n v="0"/>
    <n v="246.81088399999999"/>
    <n v="246.81088399999999"/>
    <x v="2"/>
  </r>
  <r>
    <x v="1"/>
    <x v="1"/>
    <n v="100"/>
    <x v="1"/>
    <x v="63"/>
    <n v="1"/>
    <n v="1.4002479999999999"/>
    <n v="7.4535000000000004E-2"/>
    <n v="3.734874"/>
    <n v="5.9284000000000003E-2"/>
    <s v="6"/>
    <s v="scale_mpi_epyc_job_12202.out "/>
    <s v="scale_mpi_epyc_epyc006_2023-06-13_11-46-58.csv "/>
    <s v="e1 1000 100 100000 1 64"/>
    <e v="#N/A"/>
    <e v="#N/A"/>
    <e v="#N/A"/>
    <e v="#N/A"/>
    <x v="1"/>
  </r>
  <r>
    <x v="1"/>
    <x v="1"/>
    <n v="100"/>
    <x v="1"/>
    <x v="62"/>
    <n v="1"/>
    <n v="1.7082360000000001"/>
    <n v="7.3111999999999996E-2"/>
    <n v="3.8903089999999998"/>
    <n v="6.2746999999999997E-2"/>
    <s v="6"/>
    <s v="scale_mpi_epyc_job_12202.out "/>
    <s v="scale_mpi_epyc_epyc006_2023-06-13_11-46-58.csv "/>
    <s v="e1 1000 100 100000 1 63"/>
    <e v="#N/A"/>
    <e v="#N/A"/>
    <e v="#N/A"/>
    <e v="#N/A"/>
    <x v="1"/>
  </r>
  <r>
    <x v="1"/>
    <x v="1"/>
    <n v="100"/>
    <x v="1"/>
    <x v="61"/>
    <n v="1"/>
    <n v="1.462793"/>
    <n v="6.5004999999999993E-2"/>
    <n v="3.8400940000000001"/>
    <n v="6.2951999999999994E-2"/>
    <s v="6"/>
    <s v="scale_mpi_epyc_job_12202.out "/>
    <s v="scale_mpi_epyc_epyc006_2023-06-13_11-46-58.csv "/>
    <s v="e1 1000 100 100000 1 62"/>
    <e v="#N/A"/>
    <e v="#N/A"/>
    <e v="#N/A"/>
    <e v="#N/A"/>
    <x v="1"/>
  </r>
  <r>
    <x v="1"/>
    <x v="1"/>
    <n v="100"/>
    <x v="1"/>
    <x v="60"/>
    <n v="1"/>
    <n v="1.37548"/>
    <n v="0.231708"/>
    <n v="13.394584999999999"/>
    <n v="0.223243"/>
    <s v="6"/>
    <s v="scale_mpi_epyc_job_12202.out "/>
    <s v="scale_mpi_epyc_epyc006_2023-06-13_11-46-58.csv "/>
    <s v="e1 1000 100 100000 1 61"/>
    <e v="#N/A"/>
    <e v="#N/A"/>
    <e v="#N/A"/>
    <e v="#N/A"/>
    <x v="1"/>
  </r>
  <r>
    <x v="1"/>
    <x v="1"/>
    <n v="100"/>
    <x v="1"/>
    <x v="59"/>
    <n v="1"/>
    <n v="1.447471"/>
    <n v="9.3976000000000004E-2"/>
    <n v="4.5956830000000002"/>
    <n v="7.7893000000000004E-2"/>
    <s v="6"/>
    <s v="scale_mpi_epyc_job_12202.out "/>
    <s v="scale_mpi_epyc_epyc006_2023-06-13_11-46-58.csv "/>
    <s v="e1 1000 100 100000 1 60"/>
    <e v="#N/A"/>
    <e v="#N/A"/>
    <e v="#N/A"/>
    <e v="#N/A"/>
    <x v="1"/>
  </r>
  <r>
    <x v="1"/>
    <x v="1"/>
    <n v="100"/>
    <x v="1"/>
    <x v="58"/>
    <n v="1"/>
    <n v="1.373842"/>
    <n v="6.6307000000000005E-2"/>
    <n v="3.133013"/>
    <n v="5.4017000000000003E-2"/>
    <s v="6"/>
    <s v="scale_mpi_epyc_job_12202.out "/>
    <s v="scale_mpi_epyc_epyc006_2023-06-13_11-46-58.csv "/>
    <s v="e1 1000 100 100000 1 59"/>
    <e v="#N/A"/>
    <e v="#N/A"/>
    <e v="#N/A"/>
    <e v="#N/A"/>
    <x v="1"/>
  </r>
  <r>
    <x v="1"/>
    <x v="1"/>
    <n v="100"/>
    <x v="1"/>
    <x v="57"/>
    <n v="1"/>
    <n v="1.341739"/>
    <n v="6.1928999999999998E-2"/>
    <n v="3.0972050000000002"/>
    <n v="5.4337000000000003E-2"/>
    <s v="6"/>
    <s v="scale_mpi_epyc_job_12202.out "/>
    <s v="scale_mpi_epyc_epyc006_2023-06-13_11-46-58.csv "/>
    <s v="e1 1000 100 100000 1 58"/>
    <e v="#N/A"/>
    <e v="#N/A"/>
    <e v="#N/A"/>
    <e v="#N/A"/>
    <x v="1"/>
  </r>
  <r>
    <x v="1"/>
    <x v="1"/>
    <n v="100"/>
    <x v="1"/>
    <x v="56"/>
    <n v="1"/>
    <n v="2.06697"/>
    <n v="0.107251"/>
    <n v="3.2092580000000002"/>
    <n v="5.7307999999999998E-2"/>
    <s v="6"/>
    <s v="scale_mpi_epyc_job_12202.out "/>
    <s v="scale_mpi_epyc_epyc006_2023-06-13_11-46-58.csv "/>
    <s v="e1 1000 100 100000 1 57"/>
    <e v="#N/A"/>
    <e v="#N/A"/>
    <e v="#N/A"/>
    <e v="#N/A"/>
    <x v="1"/>
  </r>
  <r>
    <x v="1"/>
    <x v="1"/>
    <n v="100"/>
    <x v="1"/>
    <x v="55"/>
    <n v="1"/>
    <n v="1.7075499999999999"/>
    <n v="0.101566"/>
    <n v="2.9305490000000001"/>
    <n v="5.3282999999999997E-2"/>
    <s v="6"/>
    <s v="scale_mpi_epyc_job_12202.out "/>
    <s v="scale_mpi_epyc_epyc006_2023-06-13_11-46-58.csv "/>
    <s v="e1 1000 100 100000 1 56"/>
    <e v="#N/A"/>
    <e v="#N/A"/>
    <e v="#N/A"/>
    <e v="#N/A"/>
    <x v="1"/>
  </r>
  <r>
    <x v="1"/>
    <x v="1"/>
    <n v="100"/>
    <x v="1"/>
    <x v="54"/>
    <n v="1"/>
    <n v="1.597672"/>
    <n v="8.9954000000000006E-2"/>
    <n v="3.4063300000000001"/>
    <n v="6.3079999999999997E-2"/>
    <s v="6"/>
    <s v="scale_mpi_epyc_job_12202.out "/>
    <s v="scale_mpi_epyc_epyc006_2023-06-13_11-46-58.csv "/>
    <s v="e1 1000 100 100000 1 55"/>
    <e v="#N/A"/>
    <e v="#N/A"/>
    <e v="#N/A"/>
    <e v="#N/A"/>
    <x v="1"/>
  </r>
  <r>
    <x v="1"/>
    <x v="1"/>
    <n v="100"/>
    <x v="1"/>
    <x v="53"/>
    <n v="1"/>
    <n v="1.9405110000000001"/>
    <n v="8.8954000000000005E-2"/>
    <n v="2.8183029999999998"/>
    <n v="5.3176000000000001E-2"/>
    <s v="6"/>
    <s v="scale_mpi_epyc_job_12202.out "/>
    <s v="scale_mpi_epyc_epyc006_2023-06-13_11-46-58.csv "/>
    <s v="e1 1000 100 100000 1 54"/>
    <e v="#N/A"/>
    <e v="#N/A"/>
    <e v="#N/A"/>
    <e v="#N/A"/>
    <x v="1"/>
  </r>
  <r>
    <x v="1"/>
    <x v="1"/>
    <n v="100"/>
    <x v="1"/>
    <x v="52"/>
    <n v="1"/>
    <n v="1.965184"/>
    <n v="9.9729999999999999E-2"/>
    <n v="3.4521850000000001"/>
    <n v="6.6388000000000003E-2"/>
    <s v="6"/>
    <s v="scale_mpi_epyc_job_12202.out "/>
    <s v="scale_mpi_epyc_epyc006_2023-06-13_11-46-58.csv "/>
    <s v="e1 1000 100 100000 1 53"/>
    <e v="#N/A"/>
    <e v="#N/A"/>
    <e v="#N/A"/>
    <e v="#N/A"/>
    <x v="1"/>
  </r>
  <r>
    <x v="1"/>
    <x v="1"/>
    <n v="100"/>
    <x v="1"/>
    <x v="51"/>
    <n v="1"/>
    <n v="1.654034"/>
    <n v="8.6824999999999999E-2"/>
    <n v="3.111173"/>
    <n v="6.1003000000000002E-2"/>
    <s v="6"/>
    <s v="scale_mpi_epyc_job_12202.out "/>
    <s v="scale_mpi_epyc_epyc006_2023-06-13_11-46-58.csv "/>
    <s v="e1 1000 100 100000 1 52"/>
    <e v="#N/A"/>
    <e v="#N/A"/>
    <e v="#N/A"/>
    <e v="#N/A"/>
    <x v="1"/>
  </r>
  <r>
    <x v="1"/>
    <x v="1"/>
    <n v="100"/>
    <x v="1"/>
    <x v="50"/>
    <n v="1"/>
    <n v="1.6540699999999999"/>
    <n v="9.8267999999999994E-2"/>
    <n v="2.843391"/>
    <n v="5.6868000000000002E-2"/>
    <s v="6"/>
    <s v="scale_mpi_epyc_job_12202.out "/>
    <s v="scale_mpi_epyc_epyc006_2023-06-13_11-46-58.csv "/>
    <s v="e1 1000 100 100000 1 51"/>
    <e v="#N/A"/>
    <e v="#N/A"/>
    <e v="#N/A"/>
    <e v="#N/A"/>
    <x v="1"/>
  </r>
  <r>
    <x v="1"/>
    <x v="1"/>
    <n v="100"/>
    <x v="1"/>
    <x v="49"/>
    <n v="1"/>
    <n v="1.684199"/>
    <n v="8.8452000000000003E-2"/>
    <n v="2.422234"/>
    <n v="4.9432999999999998E-2"/>
    <s v="6"/>
    <s v="scale_mpi_epyc_job_12202.out "/>
    <s v="scale_mpi_epyc_epyc006_2023-06-13_11-46-58.csv "/>
    <s v="e1 1000 100 100000 1 50"/>
    <e v="#N/A"/>
    <e v="#N/A"/>
    <e v="#N/A"/>
    <e v="#N/A"/>
    <x v="1"/>
  </r>
  <r>
    <x v="1"/>
    <x v="1"/>
    <n v="100"/>
    <x v="1"/>
    <x v="48"/>
    <n v="1"/>
    <n v="1.5786370000000001"/>
    <n v="9.0056999999999998E-2"/>
    <n v="2.813564"/>
    <n v="5.8616000000000001E-2"/>
    <s v="6"/>
    <s v="scale_mpi_epyc_job_12202.out "/>
    <s v="scale_mpi_epyc_epyc006_2023-06-13_11-46-58.csv "/>
    <s v="e1 1000 100 100000 1 49"/>
    <e v="#N/A"/>
    <e v="#N/A"/>
    <e v="#N/A"/>
    <e v="#N/A"/>
    <x v="1"/>
  </r>
  <r>
    <x v="1"/>
    <x v="1"/>
    <n v="100"/>
    <x v="1"/>
    <x v="47"/>
    <n v="1"/>
    <n v="1.68692"/>
    <n v="6.2722E-2"/>
    <n v="2.602668"/>
    <n v="5.5376000000000002E-2"/>
    <s v="6"/>
    <s v="scale_mpi_epyc_job_12202.out "/>
    <s v="scale_mpi_epyc_epyc006_2023-06-13_11-46-58.csv "/>
    <s v="e1 1000 100 100000 1 48"/>
    <e v="#N/A"/>
    <e v="#N/A"/>
    <e v="#N/A"/>
    <e v="#N/A"/>
    <x v="1"/>
  </r>
  <r>
    <x v="1"/>
    <x v="1"/>
    <n v="100"/>
    <x v="1"/>
    <x v="46"/>
    <n v="1"/>
    <n v="1.5606260000000001"/>
    <n v="7.0687E-2"/>
    <n v="2.3226909999999998"/>
    <n v="5.0493000000000003E-2"/>
    <s v="6"/>
    <s v="scale_mpi_epyc_job_12202.out "/>
    <s v="scale_mpi_epyc_epyc006_2023-06-13_11-46-58.csv "/>
    <s v="e1 1000 100 100000 1 47"/>
    <e v="#N/A"/>
    <e v="#N/A"/>
    <e v="#N/A"/>
    <e v="#N/A"/>
    <x v="1"/>
  </r>
  <r>
    <x v="1"/>
    <x v="1"/>
    <n v="100"/>
    <x v="1"/>
    <x v="45"/>
    <n v="1"/>
    <n v="1.6983239999999999"/>
    <n v="7.5337000000000001E-2"/>
    <n v="2.4381249999999999"/>
    <n v="5.4181E-2"/>
    <s v="6"/>
    <s v="scale_mpi_epyc_job_12202.out "/>
    <s v="scale_mpi_epyc_epyc006_2023-06-13_11-46-58.csv "/>
    <s v="e1 1000 100 100000 1 46"/>
    <e v="#N/A"/>
    <e v="#N/A"/>
    <e v="#N/A"/>
    <e v="#N/A"/>
    <x v="1"/>
  </r>
  <r>
    <x v="1"/>
    <x v="1"/>
    <n v="100"/>
    <x v="1"/>
    <x v="44"/>
    <n v="1"/>
    <n v="1.621537"/>
    <n v="0.10402699999999999"/>
    <n v="2.7914029999999999"/>
    <n v="6.3440999999999997E-2"/>
    <s v="6"/>
    <s v="scale_mpi_epyc_job_12202.out "/>
    <s v="scale_mpi_epyc_epyc006_2023-06-13_11-46-58.csv "/>
    <s v="e1 1000 100 100000 1 45"/>
    <e v="#N/A"/>
    <e v="#N/A"/>
    <e v="#N/A"/>
    <e v="#N/A"/>
    <x v="1"/>
  </r>
  <r>
    <x v="1"/>
    <x v="1"/>
    <n v="100"/>
    <x v="1"/>
    <x v="43"/>
    <n v="1"/>
    <n v="1.5553650000000001"/>
    <n v="0.10577499999999999"/>
    <n v="3.3120769999999999"/>
    <n v="7.7024999999999996E-2"/>
    <s v="6"/>
    <s v="scale_mpi_epyc_job_12202.out "/>
    <s v="scale_mpi_epyc_epyc006_2023-06-13_11-46-58.csv "/>
    <s v="e1 1000 100 100000 1 44"/>
    <e v="#N/A"/>
    <e v="#N/A"/>
    <e v="#N/A"/>
    <e v="#N/A"/>
    <x v="1"/>
  </r>
  <r>
    <x v="1"/>
    <x v="1"/>
    <n v="100"/>
    <x v="1"/>
    <x v="42"/>
    <n v="1"/>
    <n v="1.6721269999999999"/>
    <n v="6.4340999999999995E-2"/>
    <n v="1.7435780000000001"/>
    <n v="4.1514000000000002E-2"/>
    <s v="6"/>
    <s v="scale_mpi_epyc_job_12202.out "/>
    <s v="scale_mpi_epyc_epyc006_2023-06-13_11-46-58.csv "/>
    <s v="e1 1000 100 100000 1 43"/>
    <e v="#N/A"/>
    <e v="#N/A"/>
    <e v="#N/A"/>
    <e v="#N/A"/>
    <x v="1"/>
  </r>
  <r>
    <x v="1"/>
    <x v="1"/>
    <n v="100"/>
    <x v="1"/>
    <x v="41"/>
    <n v="1"/>
    <n v="1.493439"/>
    <n v="5.5913999999999998E-2"/>
    <n v="1.860851"/>
    <n v="4.5386999999999997E-2"/>
    <s v="6"/>
    <s v="scale_mpi_epyc_job_12202.out "/>
    <s v="scale_mpi_epyc_epyc006_2023-06-13_11-46-58.csv "/>
    <s v="e1 1000 100 100000 1 42"/>
    <e v="#N/A"/>
    <e v="#N/A"/>
    <e v="#N/A"/>
    <e v="#N/A"/>
    <x v="1"/>
  </r>
  <r>
    <x v="1"/>
    <x v="1"/>
    <n v="100"/>
    <x v="1"/>
    <x v="40"/>
    <n v="1"/>
    <n v="1.903932"/>
    <n v="9.2884999999999995E-2"/>
    <n v="2.9466060000000001"/>
    <n v="7.3664999999999994E-2"/>
    <s v="6"/>
    <s v="scale_mpi_epyc_job_12202.out "/>
    <s v="scale_mpi_epyc_epyc006_2023-06-13_11-46-58.csv "/>
    <s v="e1 1000 100 100000 1 41"/>
    <e v="#N/A"/>
    <e v="#N/A"/>
    <e v="#N/A"/>
    <e v="#N/A"/>
    <x v="1"/>
  </r>
  <r>
    <x v="1"/>
    <x v="1"/>
    <n v="100"/>
    <x v="1"/>
    <x v="39"/>
    <n v="1"/>
    <n v="1.4954730000000001"/>
    <n v="6.1482000000000002E-2"/>
    <n v="1.6586320000000001"/>
    <n v="4.2528999999999997E-2"/>
    <s v="6"/>
    <s v="scale_mpi_epyc_job_12202.out "/>
    <s v="scale_mpi_epyc_epyc006_2023-06-13_11-46-58.csv "/>
    <s v="e1 1000 100 100000 1 40"/>
    <e v="#N/A"/>
    <e v="#N/A"/>
    <e v="#N/A"/>
    <e v="#N/A"/>
    <x v="1"/>
  </r>
  <r>
    <x v="1"/>
    <x v="1"/>
    <n v="100"/>
    <x v="1"/>
    <x v="38"/>
    <n v="1"/>
    <n v="1.4667429999999999"/>
    <n v="4.7229E-2"/>
    <n v="1.358128"/>
    <n v="3.5740000000000001E-2"/>
    <s v="6"/>
    <s v="scale_mpi_epyc_job_12202.out "/>
    <s v="scale_mpi_epyc_epyc006_2023-06-13_11-46-58.csv "/>
    <s v="e1 1000 100 100000 1 39"/>
    <e v="#N/A"/>
    <e v="#N/A"/>
    <e v="#N/A"/>
    <e v="#N/A"/>
    <x v="1"/>
  </r>
  <r>
    <x v="1"/>
    <x v="1"/>
    <n v="100"/>
    <x v="1"/>
    <x v="37"/>
    <n v="1"/>
    <n v="1.478232"/>
    <n v="7.9319000000000001E-2"/>
    <n v="2.065928"/>
    <n v="5.5835999999999997E-2"/>
    <s v="6"/>
    <s v="scale_mpi_epyc_job_12202.out "/>
    <s v="scale_mpi_epyc_epyc006_2023-06-13_11-46-58.csv "/>
    <s v="e1 1000 100 100000 1 38"/>
    <e v="#N/A"/>
    <e v="#N/A"/>
    <e v="#N/A"/>
    <e v="#N/A"/>
    <x v="1"/>
  </r>
  <r>
    <x v="1"/>
    <x v="1"/>
    <n v="100"/>
    <x v="1"/>
    <x v="36"/>
    <n v="1"/>
    <n v="1.4126270000000001"/>
    <n v="6.5602999999999995E-2"/>
    <n v="1.7524820000000001"/>
    <n v="4.8680000000000001E-2"/>
    <s v="6"/>
    <s v="scale_mpi_epyc_job_12202.out "/>
    <s v="scale_mpi_epyc_epyc006_2023-06-13_11-46-58.csv "/>
    <s v="e1 1000 100 100000 1 37"/>
    <e v="#N/A"/>
    <e v="#N/A"/>
    <e v="#N/A"/>
    <e v="#N/A"/>
    <x v="1"/>
  </r>
  <r>
    <x v="1"/>
    <x v="1"/>
    <n v="100"/>
    <x v="1"/>
    <x v="35"/>
    <n v="1"/>
    <n v="1.393877"/>
    <n v="6.4831E-2"/>
    <n v="1.5062709999999999"/>
    <n v="4.3035999999999998E-2"/>
    <s v="6"/>
    <s v="scale_mpi_epyc_job_12202.out "/>
    <s v="scale_mpi_epyc_epyc006_2023-06-13_11-46-58.csv "/>
    <s v="e1 1000 100 100000 1 36"/>
    <e v="#N/A"/>
    <e v="#N/A"/>
    <e v="#N/A"/>
    <e v="#N/A"/>
    <x v="1"/>
  </r>
  <r>
    <x v="1"/>
    <x v="1"/>
    <n v="100"/>
    <x v="1"/>
    <x v="34"/>
    <n v="1"/>
    <n v="1.417119"/>
    <n v="7.3052000000000006E-2"/>
    <n v="1.672439"/>
    <n v="4.9188999999999997E-2"/>
    <s v="6"/>
    <s v="scale_mpi_epyc_job_12202.out "/>
    <s v="scale_mpi_epyc_epyc006_2023-06-13_11-46-58.csv "/>
    <s v="e1 1000 100 100000 1 35"/>
    <e v="#N/A"/>
    <e v="#N/A"/>
    <e v="#N/A"/>
    <e v="#N/A"/>
    <x v="1"/>
  </r>
  <r>
    <x v="1"/>
    <x v="1"/>
    <n v="100"/>
    <x v="1"/>
    <x v="33"/>
    <n v="1"/>
    <n v="1.382185"/>
    <n v="5.4573000000000003E-2"/>
    <n v="1.2382960000000001"/>
    <n v="3.7524000000000002E-2"/>
    <s v="6"/>
    <s v="scale_mpi_epyc_job_12202.out "/>
    <s v="scale_mpi_epyc_epyc006_2023-06-13_11-46-58.csv "/>
    <s v="e1 1000 100 100000 1 34"/>
    <e v="#N/A"/>
    <e v="#N/A"/>
    <e v="#N/A"/>
    <e v="#N/A"/>
    <x v="1"/>
  </r>
  <r>
    <x v="1"/>
    <x v="1"/>
    <n v="100"/>
    <x v="1"/>
    <x v="32"/>
    <n v="1"/>
    <n v="1.4739260000000001"/>
    <n v="6.2026999999999999E-2"/>
    <n v="1.516043"/>
    <n v="4.7376000000000001E-2"/>
    <s v="6"/>
    <s v="scale_mpi_epyc_job_12202.out "/>
    <s v="scale_mpi_epyc_epyc006_2023-06-13_11-46-58.csv "/>
    <s v="e1 1000 100 100000 1 33"/>
    <e v="#N/A"/>
    <e v="#N/A"/>
    <e v="#N/A"/>
    <e v="#N/A"/>
    <x v="1"/>
  </r>
  <r>
    <x v="1"/>
    <x v="1"/>
    <n v="100"/>
    <x v="1"/>
    <x v="31"/>
    <n v="1"/>
    <n v="1.8707849999999999"/>
    <n v="0.58279499999999995"/>
    <n v="17.39132"/>
    <n v="0.56101000000000001"/>
    <s v="6"/>
    <s v="scale_mpi_epyc_job_12202.out "/>
    <s v="scale_mpi_epyc_epyc006_2023-06-13_11-46-58.csv "/>
    <s v="e1 1000 100 100000 1 32"/>
    <e v="#N/A"/>
    <e v="#N/A"/>
    <e v="#N/A"/>
    <e v="#N/A"/>
    <x v="1"/>
  </r>
  <r>
    <x v="1"/>
    <x v="1"/>
    <n v="100"/>
    <x v="1"/>
    <x v="30"/>
    <n v="1"/>
    <n v="1.3723160000000001"/>
    <n v="6.5161999999999998E-2"/>
    <n v="1.4304140000000001"/>
    <n v="4.768E-2"/>
    <s v="6"/>
    <s v="scale_mpi_epyc_job_12202.out "/>
    <s v="scale_mpi_epyc_epyc006_2023-06-13_11-46-58.csv "/>
    <s v="e1 1000 100 100000 1 31"/>
    <e v="#N/A"/>
    <e v="#N/A"/>
    <e v="#N/A"/>
    <e v="#N/A"/>
    <x v="1"/>
  </r>
  <r>
    <x v="1"/>
    <x v="1"/>
    <n v="100"/>
    <x v="1"/>
    <x v="29"/>
    <n v="1"/>
    <n v="1.5401279999999999"/>
    <n v="0.25717800000000002"/>
    <n v="6.6599069999999996"/>
    <n v="0.229652"/>
    <s v="6"/>
    <s v="scale_mpi_epyc_job_12202.out "/>
    <s v="scale_mpi_epyc_epyc006_2023-06-13_11-46-58.csv "/>
    <s v="e1 1000 100 100000 1 30"/>
    <e v="#N/A"/>
    <e v="#N/A"/>
    <e v="#N/A"/>
    <e v="#N/A"/>
    <x v="1"/>
  </r>
  <r>
    <x v="1"/>
    <x v="1"/>
    <n v="100"/>
    <x v="1"/>
    <x v="28"/>
    <n v="1"/>
    <n v="1.421799"/>
    <n v="5.8946999999999999E-2"/>
    <n v="1.3114969999999999"/>
    <n v="4.6838999999999999E-2"/>
    <s v="6"/>
    <s v="scale_mpi_epyc_job_12202.out "/>
    <s v="scale_mpi_epyc_epyc006_2023-06-13_11-46-58.csv "/>
    <s v="e1 1000 100 100000 1 29"/>
    <e v="#N/A"/>
    <e v="#N/A"/>
    <e v="#N/A"/>
    <e v="#N/A"/>
    <x v="1"/>
  </r>
  <r>
    <x v="1"/>
    <x v="1"/>
    <n v="100"/>
    <x v="1"/>
    <x v="27"/>
    <n v="1"/>
    <n v="1.354419"/>
    <n v="5.0734000000000001E-2"/>
    <n v="1.074929"/>
    <n v="3.9812E-2"/>
    <s v="6"/>
    <s v="scale_mpi_epyc_job_12202.out "/>
    <s v="scale_mpi_epyc_epyc006_2023-06-13_11-46-58.csv "/>
    <s v="e1 1000 100 100000 1 28"/>
    <e v="#N/A"/>
    <e v="#N/A"/>
    <e v="#N/A"/>
    <e v="#N/A"/>
    <x v="1"/>
  </r>
  <r>
    <x v="1"/>
    <x v="1"/>
    <n v="100"/>
    <x v="1"/>
    <x v="26"/>
    <n v="1"/>
    <n v="1.331547"/>
    <n v="5.4129999999999998E-2"/>
    <n v="1.072872"/>
    <n v="4.1264000000000002E-2"/>
    <s v="6"/>
    <s v="scale_mpi_epyc_job_12202.out "/>
    <s v="scale_mpi_epyc_epyc006_2023-06-13_11-46-58.csv "/>
    <s v="e1 1000 100 100000 1 27"/>
    <e v="#N/A"/>
    <e v="#N/A"/>
    <e v="#N/A"/>
    <e v="#N/A"/>
    <x v="1"/>
  </r>
  <r>
    <x v="1"/>
    <x v="1"/>
    <n v="100"/>
    <x v="1"/>
    <x v="25"/>
    <n v="1"/>
    <n v="1.3793310000000001"/>
    <n v="5.4137999999999999E-2"/>
    <n v="1.0609390000000001"/>
    <n v="4.2437999999999997E-2"/>
    <s v="6"/>
    <s v="scale_mpi_epyc_job_12202.out "/>
    <s v="scale_mpi_epyc_epyc006_2023-06-13_11-46-58.csv "/>
    <s v="e1 1000 100 100000 1 26"/>
    <e v="#N/A"/>
    <e v="#N/A"/>
    <e v="#N/A"/>
    <e v="#N/A"/>
    <x v="1"/>
  </r>
  <r>
    <x v="1"/>
    <x v="1"/>
    <n v="100"/>
    <x v="1"/>
    <x v="24"/>
    <n v="1"/>
    <n v="1.3645659999999999"/>
    <n v="4.4491000000000003E-2"/>
    <n v="0.96030400000000005"/>
    <n v="4.0013E-2"/>
    <s v="6"/>
    <s v="scale_mpi_epyc_job_12202.out "/>
    <s v="scale_mpi_epyc_epyc006_2023-06-13_11-46-58.csv "/>
    <s v="e1 1000 100 100000 1 25"/>
    <e v="#N/A"/>
    <e v="#N/A"/>
    <e v="#N/A"/>
    <e v="#N/A"/>
    <x v="1"/>
  </r>
  <r>
    <x v="1"/>
    <x v="1"/>
    <n v="100"/>
    <x v="1"/>
    <x v="23"/>
    <n v="1"/>
    <n v="1.302378"/>
    <n v="3.2377999999999997E-2"/>
    <n v="0.61139500000000002"/>
    <n v="2.6582000000000001E-2"/>
    <s v="6"/>
    <s v="scale_mpi_epyc_job_12202.out "/>
    <s v="scale_mpi_epyc_epyc006_2023-06-13_11-46-58.csv "/>
    <s v="e1 1000 100 100000 1 24"/>
    <e v="#N/A"/>
    <e v="#N/A"/>
    <e v="#N/A"/>
    <e v="#N/A"/>
    <x v="1"/>
  </r>
  <r>
    <x v="1"/>
    <x v="1"/>
    <n v="100"/>
    <x v="1"/>
    <x v="22"/>
    <n v="1"/>
    <n v="1.328117"/>
    <n v="3.024E-2"/>
    <n v="0.54799799999999999"/>
    <n v="2.4909000000000001E-2"/>
    <s v="6"/>
    <s v="scale_mpi_epyc_job_12202.out "/>
    <s v="scale_mpi_epyc_epyc006_2023-06-13_11-46-58.csv "/>
    <s v="e1 1000 100 100000 1 23"/>
    <e v="#N/A"/>
    <e v="#N/A"/>
    <e v="#N/A"/>
    <e v="#N/A"/>
    <x v="1"/>
  </r>
  <r>
    <x v="1"/>
    <x v="1"/>
    <n v="100"/>
    <x v="1"/>
    <x v="21"/>
    <n v="1"/>
    <n v="1.343507"/>
    <n v="4.5430999999999999E-2"/>
    <n v="0.74074899999999999"/>
    <n v="3.5274E-2"/>
    <s v="6"/>
    <s v="scale_mpi_epyc_job_12202.out "/>
    <s v="scale_mpi_epyc_epyc006_2023-06-13_11-46-58.csv "/>
    <s v="e1 1000 100 100000 1 22"/>
    <e v="#N/A"/>
    <e v="#N/A"/>
    <e v="#N/A"/>
    <e v="#N/A"/>
    <x v="1"/>
  </r>
  <r>
    <x v="1"/>
    <x v="1"/>
    <n v="100"/>
    <x v="1"/>
    <x v="20"/>
    <n v="1"/>
    <n v="1.2881720000000001"/>
    <n v="3.6353000000000003E-2"/>
    <n v="0.57784199999999997"/>
    <n v="2.8892000000000001E-2"/>
    <s v="6"/>
    <s v="scale_mpi_epyc_job_12202.out "/>
    <s v="scale_mpi_epyc_epyc006_2023-06-13_11-46-58.csv "/>
    <s v="e1 1000 100 100000 1 21"/>
    <e v="#N/A"/>
    <e v="#N/A"/>
    <e v="#N/A"/>
    <e v="#N/A"/>
    <x v="1"/>
  </r>
  <r>
    <x v="1"/>
    <x v="1"/>
    <n v="100"/>
    <x v="1"/>
    <x v="19"/>
    <n v="1"/>
    <n v="1.320732"/>
    <n v="5.9195999999999999E-2"/>
    <n v="0.98363400000000001"/>
    <n v="5.1769999999999997E-2"/>
    <s v="6"/>
    <s v="scale_mpi_epyc_job_12202.out "/>
    <s v="scale_mpi_epyc_epyc006_2023-06-13_11-46-58.csv "/>
    <s v="e1 1000 100 100000 1 20"/>
    <e v="#N/A"/>
    <e v="#N/A"/>
    <e v="#N/A"/>
    <e v="#N/A"/>
    <x v="1"/>
  </r>
  <r>
    <x v="1"/>
    <x v="1"/>
    <n v="100"/>
    <x v="1"/>
    <x v="18"/>
    <n v="1"/>
    <n v="1.2975509999999999"/>
    <n v="4.3837000000000001E-2"/>
    <n v="0.50629100000000005"/>
    <n v="2.8126999999999999E-2"/>
    <s v="6"/>
    <s v="scale_mpi_epyc_job_12202.out "/>
    <s v="scale_mpi_epyc_epyc006_2023-06-13_11-46-58.csv "/>
    <s v="e1 1000 100 100000 1 19"/>
    <e v="#N/A"/>
    <e v="#N/A"/>
    <e v="#N/A"/>
    <e v="#N/A"/>
    <x v="1"/>
  </r>
  <r>
    <x v="1"/>
    <x v="1"/>
    <n v="100"/>
    <x v="1"/>
    <x v="17"/>
    <n v="1"/>
    <n v="1.29366"/>
    <n v="3.7849000000000001E-2"/>
    <n v="0.49836599999999998"/>
    <n v="2.9315999999999998E-2"/>
    <s v="6"/>
    <s v="scale_mpi_epyc_job_12202.out "/>
    <s v="scale_mpi_epyc_epyc006_2023-06-13_11-46-58.csv "/>
    <s v="e1 1000 100 100000 1 18"/>
    <e v="#N/A"/>
    <e v="#N/A"/>
    <e v="#N/A"/>
    <e v="#N/A"/>
    <x v="1"/>
  </r>
  <r>
    <x v="1"/>
    <x v="1"/>
    <n v="100"/>
    <x v="1"/>
    <x v="16"/>
    <n v="1"/>
    <n v="1.700205"/>
    <n v="2.2769999999999999E-2"/>
    <n v="0.31036900000000001"/>
    <n v="1.9397999999999999E-2"/>
    <s v="6"/>
    <s v="scale_mpi_epyc_job_12202.out "/>
    <s v="scale_mpi_epyc_epyc006_2023-06-13_11-46-58.csv "/>
    <s v="e1 1000 100 100000 1 17"/>
    <e v="#N/A"/>
    <e v="#N/A"/>
    <e v="#N/A"/>
    <e v="#N/A"/>
    <x v="1"/>
  </r>
  <r>
    <x v="1"/>
    <x v="1"/>
    <n v="100"/>
    <x v="1"/>
    <x v="15"/>
    <n v="1"/>
    <n v="1.3059289999999999"/>
    <n v="4.1349999999999998E-2"/>
    <n v="0.460395"/>
    <n v="3.0693000000000002E-2"/>
    <s v="6"/>
    <s v="scale_mpi_epyc_job_12202.out "/>
    <s v="scale_mpi_epyc_epyc006_2023-06-13_11-46-58.csv "/>
    <s v="e1 1000 100 100000 1 16"/>
    <e v="#N/A"/>
    <e v="#N/A"/>
    <e v="#N/A"/>
    <e v="#N/A"/>
    <x v="1"/>
  </r>
  <r>
    <x v="1"/>
    <x v="1"/>
    <n v="100"/>
    <x v="1"/>
    <x v="14"/>
    <n v="1"/>
    <n v="1.3041750000000001"/>
    <n v="4.8261999999999999E-2"/>
    <n v="0.37894299999999997"/>
    <n v="2.7067000000000001E-2"/>
    <s v="6"/>
    <s v="scale_mpi_epyc_job_12202.out "/>
    <s v="scale_mpi_epyc_epyc006_2023-06-13_11-46-58.csv "/>
    <s v="e1 1000 100 100000 1 15"/>
    <e v="#N/A"/>
    <e v="#N/A"/>
    <e v="#N/A"/>
    <e v="#N/A"/>
    <x v="1"/>
  </r>
  <r>
    <x v="1"/>
    <x v="1"/>
    <n v="100"/>
    <x v="1"/>
    <x v="13"/>
    <n v="1"/>
    <n v="1.303685"/>
    <n v="4.2431999999999997E-2"/>
    <n v="0.31334499999999998"/>
    <n v="2.4102999999999999E-2"/>
    <s v="6"/>
    <s v="scale_mpi_epyc_job_12202.out "/>
    <s v="scale_mpi_epyc_epyc006_2023-06-13_11-46-58.csv "/>
    <s v="e1 1000 100 100000 1 14"/>
    <e v="#N/A"/>
    <e v="#N/A"/>
    <e v="#N/A"/>
    <e v="#N/A"/>
    <x v="1"/>
  </r>
  <r>
    <x v="1"/>
    <x v="1"/>
    <n v="100"/>
    <x v="1"/>
    <x v="12"/>
    <n v="1"/>
    <n v="1.294926"/>
    <n v="3.6366000000000002E-2"/>
    <n v="0.34046599999999999"/>
    <n v="2.8372000000000001E-2"/>
    <s v="6"/>
    <s v="scale_mpi_epyc_job_12202.out "/>
    <s v="scale_mpi_epyc_epyc006_2023-06-13_11-46-58.csv "/>
    <s v="e1 1000 100 100000 1 13"/>
    <e v="#N/A"/>
    <e v="#N/A"/>
    <e v="#N/A"/>
    <e v="#N/A"/>
    <x v="1"/>
  </r>
  <r>
    <x v="1"/>
    <x v="1"/>
    <n v="100"/>
    <x v="1"/>
    <x v="11"/>
    <n v="1"/>
    <n v="1.281582"/>
    <n v="3.4139000000000003E-2"/>
    <n v="0.19525000000000001"/>
    <n v="1.7749999999999998E-2"/>
    <s v="6"/>
    <s v="scale_mpi_epyc_job_12202.out "/>
    <s v="scale_mpi_epyc_epyc006_2023-06-13_11-46-58.csv "/>
    <s v="e1 1000 100 100000 1 12"/>
    <e v="#N/A"/>
    <e v="#N/A"/>
    <e v="#N/A"/>
    <e v="#N/A"/>
    <x v="1"/>
  </r>
  <r>
    <x v="1"/>
    <x v="1"/>
    <n v="100"/>
    <x v="1"/>
    <x v="10"/>
    <n v="1"/>
    <n v="1.2761469999999999"/>
    <n v="2.7855000000000001E-2"/>
    <n v="0.17378399999999999"/>
    <n v="1.7378000000000001E-2"/>
    <s v="6"/>
    <s v="scale_mpi_epyc_job_12202.out "/>
    <s v="scale_mpi_epyc_epyc006_2023-06-13_11-46-58.csv "/>
    <s v="e1 1000 100 100000 1 11"/>
    <e v="#N/A"/>
    <e v="#N/A"/>
    <e v="#N/A"/>
    <e v="#N/A"/>
    <x v="1"/>
  </r>
  <r>
    <x v="1"/>
    <x v="1"/>
    <n v="100"/>
    <x v="1"/>
    <x v="9"/>
    <n v="1"/>
    <n v="1.290203"/>
    <n v="1.8969E-2"/>
    <n v="0.12762999999999999"/>
    <n v="1.4180999999999999E-2"/>
    <s v="6"/>
    <s v="scale_mpi_epyc_job_12202.out "/>
    <s v="scale_mpi_epyc_epyc006_2023-06-13_11-46-58.csv "/>
    <s v="e1 1000 100 100000 1 10"/>
    <e v="#N/A"/>
    <e v="#N/A"/>
    <e v="#N/A"/>
    <e v="#N/A"/>
    <x v="1"/>
  </r>
  <r>
    <x v="1"/>
    <x v="1"/>
    <n v="100"/>
    <x v="1"/>
    <x v="8"/>
    <n v="1"/>
    <n v="1.335896"/>
    <n v="2.5811000000000001E-2"/>
    <n v="0.136326"/>
    <n v="1.7041000000000001E-2"/>
    <s v="6"/>
    <s v="scale_mpi_epyc_job_12202.out "/>
    <s v="scale_mpi_epyc_epyc006_2023-06-13_11-46-58.csv "/>
    <s v="e1 1000 100 100000 1 9"/>
    <e v="#N/A"/>
    <e v="#N/A"/>
    <e v="#N/A"/>
    <e v="#N/A"/>
    <x v="1"/>
  </r>
  <r>
    <x v="1"/>
    <x v="1"/>
    <n v="100"/>
    <x v="1"/>
    <x v="7"/>
    <n v="1"/>
    <n v="1.2974509999999999"/>
    <n v="1.5668999999999999E-2"/>
    <n v="7.1756E-2"/>
    <n v="1.0251E-2"/>
    <s v="6"/>
    <s v="scale_mpi_epyc_job_12202.out "/>
    <s v="scale_mpi_epyc_epyc006_2023-06-13_11-46-58.csv "/>
    <s v="e1 1000 100 100000 1 8"/>
    <e v="#N/A"/>
    <e v="#N/A"/>
    <e v="#N/A"/>
    <e v="#N/A"/>
    <x v="1"/>
  </r>
  <r>
    <x v="1"/>
    <x v="1"/>
    <n v="100"/>
    <x v="1"/>
    <x v="6"/>
    <n v="1"/>
    <n v="1.3404400000000001"/>
    <n v="2.4070999999999999E-2"/>
    <n v="7.9867999999999995E-2"/>
    <n v="1.3311E-2"/>
    <s v="6"/>
    <s v="scale_mpi_epyc_job_12202.out "/>
    <s v="scale_mpi_epyc_epyc006_2023-06-13_11-46-58.csv "/>
    <s v="e1 1000 100 100000 1 7"/>
    <e v="#N/A"/>
    <e v="#N/A"/>
    <e v="#N/A"/>
    <e v="#N/A"/>
    <x v="1"/>
  </r>
  <r>
    <x v="1"/>
    <x v="1"/>
    <n v="100"/>
    <x v="1"/>
    <x v="5"/>
    <n v="1"/>
    <n v="1.3652770000000001"/>
    <n v="2.3372E-2"/>
    <n v="8.3689E-2"/>
    <n v="1.6737999999999999E-2"/>
    <s v="6"/>
    <s v="scale_mpi_epyc_job_12202.out "/>
    <s v="scale_mpi_epyc_epyc006_2023-06-13_11-46-58.csv "/>
    <s v="e1 1000 100 100000 1 6"/>
    <e v="#N/A"/>
    <e v="#N/A"/>
    <e v="#N/A"/>
    <e v="#N/A"/>
    <x v="1"/>
  </r>
  <r>
    <x v="1"/>
    <x v="1"/>
    <n v="100"/>
    <x v="1"/>
    <x v="4"/>
    <n v="1"/>
    <n v="1.436912"/>
    <n v="2.6415000000000001E-2"/>
    <n v="9.6435000000000007E-2"/>
    <n v="2.4108999999999998E-2"/>
    <s v="6"/>
    <s v="scale_mpi_epyc_job_12202.out "/>
    <s v="scale_mpi_epyc_epyc006_2023-06-13_11-46-58.csv "/>
    <s v="e1 1000 100 100000 1 5"/>
    <e v="#N/A"/>
    <e v="#N/A"/>
    <e v="#N/A"/>
    <e v="#N/A"/>
    <x v="1"/>
  </r>
  <r>
    <x v="1"/>
    <x v="1"/>
    <n v="100"/>
    <x v="1"/>
    <x v="3"/>
    <n v="1"/>
    <n v="1.484723"/>
    <n v="9.6329999999999992E-3"/>
    <n v="2.2211999999999999E-2"/>
    <n v="7.404E-3"/>
    <s v="6"/>
    <s v="scale_mpi_epyc_job_12202.out "/>
    <s v="scale_mpi_epyc_epyc006_2023-06-13_11-46-58.csv "/>
    <s v="e1 1000 100 100000 1 4"/>
    <e v="#N/A"/>
    <e v="#N/A"/>
    <e v="#N/A"/>
    <e v="#N/A"/>
    <x v="1"/>
  </r>
  <r>
    <x v="1"/>
    <x v="1"/>
    <n v="100"/>
    <x v="1"/>
    <x v="2"/>
    <n v="1"/>
    <n v="1.6187279999999999"/>
    <n v="9.0349999999999996E-3"/>
    <n v="1.1922E-2"/>
    <n v="5.9610000000000002E-3"/>
    <s v="6"/>
    <s v="scale_mpi_epyc_job_12202.out "/>
    <s v="scale_mpi_epyc_epyc006_2023-06-13_11-46-58.csv "/>
    <s v="e1 1000 100 100000 1 3"/>
    <e v="#N/A"/>
    <e v="#N/A"/>
    <e v="#N/A"/>
    <e v="#N/A"/>
    <x v="1"/>
  </r>
  <r>
    <x v="1"/>
    <x v="1"/>
    <n v="100"/>
    <x v="1"/>
    <x v="1"/>
    <n v="1"/>
    <n v="1.9093169999999999"/>
    <n v="1.3480000000000001E-2"/>
    <n v="4.7959999999999999E-3"/>
    <n v="4.7959999999999999E-3"/>
    <s v="6"/>
    <s v="scale_mpi_epyc_job_12202.out "/>
    <s v="scale_mpi_epyc_epyc006_2023-06-13_11-46-58.csv "/>
    <s v="e1 1000 100 100000 1 2"/>
    <e v="#N/A"/>
    <e v="#N/A"/>
    <e v="#N/A"/>
    <e v="#N/A"/>
    <x v="1"/>
  </r>
  <r>
    <x v="1"/>
    <x v="1"/>
    <n v="100"/>
    <x v="1"/>
    <x v="0"/>
    <n v="1"/>
    <n v="2.7646359999999999"/>
    <n v="6.0610000000000004E-3"/>
    <n v="0"/>
    <n v="0"/>
    <s v="6"/>
    <s v="scale_mpi_epyc_job_12202.out "/>
    <s v="scale_mpi_epyc_epyc006_2023-06-13_11-46-58.csv "/>
    <s v="e1 1000 100 100000 1 1"/>
    <e v="#N/A"/>
    <e v="#N/A"/>
    <e v="#N/A"/>
    <e v="#N/A"/>
    <x v="1"/>
  </r>
  <r>
    <x v="1"/>
    <x v="2"/>
    <n v="100"/>
    <x v="1"/>
    <x v="63"/>
    <n v="1"/>
    <n v="1.314711"/>
    <n v="6.5890000000000004E-2"/>
    <n v="3.4754870000000002"/>
    <n v="5.5166E-2"/>
    <s v="6"/>
    <s v="scale_mpi_epyc_job_12202.out "/>
    <s v="scale_mpi_epyc_epyc006_2023-06-13_11-46-58.csv "/>
    <s v="e1 100 100 100000 1 64"/>
    <e v="#N/A"/>
    <e v="#N/A"/>
    <e v="#N/A"/>
    <e v="#N/A"/>
    <x v="1"/>
  </r>
  <r>
    <x v="1"/>
    <x v="2"/>
    <n v="100"/>
    <x v="1"/>
    <x v="62"/>
    <n v="1"/>
    <n v="1.3665940000000001"/>
    <n v="6.9204000000000002E-2"/>
    <n v="3.5563950000000002"/>
    <n v="5.7361000000000002E-2"/>
    <s v="6"/>
    <s v="scale_mpi_epyc_job_12202.out "/>
    <s v="scale_mpi_epyc_epyc006_2023-06-13_11-46-58.csv "/>
    <s v="e1 100 100 100000 1 63"/>
    <e v="#N/A"/>
    <e v="#N/A"/>
    <e v="#N/A"/>
    <e v="#N/A"/>
    <x v="1"/>
  </r>
  <r>
    <x v="1"/>
    <x v="2"/>
    <n v="100"/>
    <x v="1"/>
    <x v="61"/>
    <n v="1"/>
    <n v="1.300657"/>
    <n v="6.4103999999999994E-2"/>
    <n v="3.4079619999999999"/>
    <n v="5.5868000000000001E-2"/>
    <s v="6"/>
    <s v="scale_mpi_epyc_job_12202.out "/>
    <s v="scale_mpi_epyc_epyc006_2023-06-13_11-46-58.csv "/>
    <s v="e1 100 100 100000 1 62"/>
    <e v="#N/A"/>
    <e v="#N/A"/>
    <e v="#N/A"/>
    <e v="#N/A"/>
    <x v="1"/>
  </r>
  <r>
    <x v="1"/>
    <x v="2"/>
    <n v="100"/>
    <x v="1"/>
    <x v="60"/>
    <n v="1"/>
    <n v="1.3536950000000001"/>
    <n v="6.5115000000000006E-2"/>
    <n v="3.3457119999999998"/>
    <n v="5.5761999999999999E-2"/>
    <s v="6"/>
    <s v="scale_mpi_epyc_job_12202.out "/>
    <s v="scale_mpi_epyc_epyc006_2023-06-13_11-46-58.csv "/>
    <s v="e1 100 100 100000 1 61"/>
    <e v="#N/A"/>
    <e v="#N/A"/>
    <e v="#N/A"/>
    <e v="#N/A"/>
    <x v="1"/>
  </r>
  <r>
    <x v="1"/>
    <x v="2"/>
    <n v="100"/>
    <x v="1"/>
    <x v="59"/>
    <n v="1"/>
    <n v="1.3374200000000001"/>
    <n v="6.7377999999999993E-2"/>
    <n v="3.2798699999999998"/>
    <n v="5.5591000000000002E-2"/>
    <s v="6"/>
    <s v="scale_mpi_epyc_job_12202.out "/>
    <s v="scale_mpi_epyc_epyc006_2023-06-13_11-46-58.csv "/>
    <s v="e1 100 100 100000 1 60"/>
    <e v="#N/A"/>
    <e v="#N/A"/>
    <e v="#N/A"/>
    <e v="#N/A"/>
    <x v="1"/>
  </r>
  <r>
    <x v="1"/>
    <x v="2"/>
    <n v="100"/>
    <x v="1"/>
    <x v="58"/>
    <n v="1"/>
    <n v="1.3727320000000001"/>
    <n v="7.3846999999999996E-2"/>
    <n v="3.6533799999999998"/>
    <n v="6.2989000000000003E-2"/>
    <s v="6"/>
    <s v="scale_mpi_epyc_job_12202.out "/>
    <s v="scale_mpi_epyc_epyc006_2023-06-13_11-46-58.csv "/>
    <s v="e1 100 100 100000 1 59"/>
    <e v="#N/A"/>
    <e v="#N/A"/>
    <e v="#N/A"/>
    <e v="#N/A"/>
    <x v="1"/>
  </r>
  <r>
    <x v="1"/>
    <x v="2"/>
    <n v="100"/>
    <x v="1"/>
    <x v="57"/>
    <n v="1"/>
    <n v="1.2903929999999999"/>
    <n v="6.5601000000000007E-2"/>
    <n v="3.2177250000000002"/>
    <n v="5.6451000000000001E-2"/>
    <s v="6"/>
    <s v="scale_mpi_epyc_job_12202.out "/>
    <s v="scale_mpi_epyc_epyc006_2023-06-13_11-46-58.csv "/>
    <s v="e1 100 100 100000 1 58"/>
    <e v="#N/A"/>
    <e v="#N/A"/>
    <e v="#N/A"/>
    <e v="#N/A"/>
    <x v="1"/>
  </r>
  <r>
    <x v="1"/>
    <x v="2"/>
    <n v="100"/>
    <x v="1"/>
    <x v="56"/>
    <n v="1"/>
    <n v="1.6225290000000001"/>
    <n v="6.9843000000000002E-2"/>
    <n v="3.2526109999999999"/>
    <n v="5.8082000000000002E-2"/>
    <s v="6"/>
    <s v="scale_mpi_epyc_job_12202.out "/>
    <s v="scale_mpi_epyc_epyc006_2023-06-13_11-46-58.csv "/>
    <s v="e1 100 100 100000 1 57"/>
    <e v="#N/A"/>
    <e v="#N/A"/>
    <e v="#N/A"/>
    <e v="#N/A"/>
    <x v="1"/>
  </r>
  <r>
    <x v="1"/>
    <x v="2"/>
    <n v="100"/>
    <x v="1"/>
    <x v="55"/>
    <n v="1"/>
    <n v="1.82674"/>
    <n v="8.3935999999999997E-2"/>
    <n v="2.6716700000000002"/>
    <n v="4.8576000000000001E-2"/>
    <s v="6"/>
    <s v="scale_mpi_epyc_job_12202.out "/>
    <s v="scale_mpi_epyc_epyc006_2023-06-13_11-46-58.csv "/>
    <s v="e1 100 100 100000 1 56"/>
    <e v="#N/A"/>
    <e v="#N/A"/>
    <e v="#N/A"/>
    <e v="#N/A"/>
    <x v="1"/>
  </r>
  <r>
    <x v="1"/>
    <x v="2"/>
    <n v="100"/>
    <x v="1"/>
    <x v="54"/>
    <n v="1"/>
    <n v="1.6407780000000001"/>
    <n v="0.117496"/>
    <n v="4.0179510000000001"/>
    <n v="7.4407000000000001E-2"/>
    <s v="6"/>
    <s v="scale_mpi_epyc_job_12202.out "/>
    <s v="scale_mpi_epyc_epyc006_2023-06-13_11-46-58.csv "/>
    <s v="e1 100 100 100000 1 55"/>
    <e v="#N/A"/>
    <e v="#N/A"/>
    <e v="#N/A"/>
    <e v="#N/A"/>
    <x v="1"/>
  </r>
  <r>
    <x v="1"/>
    <x v="2"/>
    <n v="100"/>
    <x v="1"/>
    <x v="53"/>
    <n v="1"/>
    <n v="1.667905"/>
    <n v="8.2466999999999999E-2"/>
    <n v="2.54312"/>
    <n v="4.7982999999999998E-2"/>
    <s v="6"/>
    <s v="scale_mpi_epyc_job_12202.out "/>
    <s v="scale_mpi_epyc_epyc006_2023-06-13_11-46-58.csv "/>
    <s v="e1 100 100 100000 1 54"/>
    <e v="#N/A"/>
    <e v="#N/A"/>
    <e v="#N/A"/>
    <e v="#N/A"/>
    <x v="1"/>
  </r>
  <r>
    <x v="1"/>
    <x v="2"/>
    <n v="100"/>
    <x v="1"/>
    <x v="52"/>
    <n v="1"/>
    <n v="1.60103"/>
    <n v="7.9197000000000004E-2"/>
    <n v="2.3882430000000001"/>
    <n v="4.5927999999999997E-2"/>
    <s v="6"/>
    <s v="scale_mpi_epyc_job_12202.out "/>
    <s v="scale_mpi_epyc_epyc006_2023-06-13_11-46-58.csv "/>
    <s v="e1 100 100 100000 1 53"/>
    <e v="#N/A"/>
    <e v="#N/A"/>
    <e v="#N/A"/>
    <e v="#N/A"/>
    <x v="1"/>
  </r>
  <r>
    <x v="1"/>
    <x v="2"/>
    <n v="100"/>
    <x v="1"/>
    <x v="51"/>
    <n v="1"/>
    <n v="1.7804169999999999"/>
    <n v="9.0818999999999997E-2"/>
    <n v="3.1458119999999998"/>
    <n v="6.1683000000000002E-2"/>
    <s v="6"/>
    <s v="scale_mpi_epyc_job_12202.out "/>
    <s v="scale_mpi_epyc_epyc006_2023-06-13_11-46-58.csv "/>
    <s v="e1 100 100 100000 1 52"/>
    <e v="#N/A"/>
    <e v="#N/A"/>
    <e v="#N/A"/>
    <e v="#N/A"/>
    <x v="1"/>
  </r>
  <r>
    <x v="1"/>
    <x v="2"/>
    <n v="100"/>
    <x v="1"/>
    <x v="50"/>
    <n v="1"/>
    <n v="1.60992"/>
    <n v="6.4154000000000003E-2"/>
    <n v="2.6098599999999998"/>
    <n v="5.2197E-2"/>
    <s v="6"/>
    <s v="scale_mpi_epyc_job_12202.out "/>
    <s v="scale_mpi_epyc_epyc006_2023-06-13_11-46-58.csv "/>
    <s v="e1 100 100 100000 1 51"/>
    <e v="#N/A"/>
    <e v="#N/A"/>
    <e v="#N/A"/>
    <e v="#N/A"/>
    <x v="1"/>
  </r>
  <r>
    <x v="1"/>
    <x v="2"/>
    <n v="100"/>
    <x v="1"/>
    <x v="49"/>
    <n v="1"/>
    <n v="1.5584420000000001"/>
    <n v="7.7834E-2"/>
    <n v="2.0877569999999999"/>
    <n v="4.2606999999999999E-2"/>
    <s v="6"/>
    <s v="scale_mpi_epyc_job_12202.out "/>
    <s v="scale_mpi_epyc_epyc006_2023-06-13_11-46-58.csv "/>
    <s v="e1 100 100 100000 1 50"/>
    <e v="#N/A"/>
    <e v="#N/A"/>
    <e v="#N/A"/>
    <e v="#N/A"/>
    <x v="1"/>
  </r>
  <r>
    <x v="1"/>
    <x v="2"/>
    <n v="100"/>
    <x v="1"/>
    <x v="48"/>
    <n v="1"/>
    <n v="1.7232940000000001"/>
    <n v="7.6600000000000001E-2"/>
    <n v="2.4061900000000001"/>
    <n v="5.0129E-2"/>
    <s v="6"/>
    <s v="scale_mpi_epyc_job_12202.out "/>
    <s v="scale_mpi_epyc_epyc006_2023-06-13_11-46-58.csv "/>
    <s v="e1 100 100 100000 1 49"/>
    <e v="#N/A"/>
    <e v="#N/A"/>
    <e v="#N/A"/>
    <e v="#N/A"/>
    <x v="1"/>
  </r>
  <r>
    <x v="1"/>
    <x v="2"/>
    <n v="100"/>
    <x v="1"/>
    <x v="47"/>
    <n v="1"/>
    <n v="1.6980299999999999"/>
    <n v="8.2100999999999993E-2"/>
    <n v="2.7657949999999998"/>
    <n v="5.8846999999999997E-2"/>
    <s v="6"/>
    <s v="scale_mpi_epyc_job_12202.out "/>
    <s v="scale_mpi_epyc_epyc006_2023-06-13_11-46-58.csv "/>
    <s v="e1 100 100 100000 1 48"/>
    <e v="#N/A"/>
    <e v="#N/A"/>
    <e v="#N/A"/>
    <e v="#N/A"/>
    <x v="1"/>
  </r>
  <r>
    <x v="1"/>
    <x v="2"/>
    <n v="100"/>
    <x v="1"/>
    <x v="46"/>
    <n v="1"/>
    <n v="1.5273509999999999"/>
    <n v="6.3571000000000003E-2"/>
    <n v="1.6733260000000001"/>
    <n v="3.6377E-2"/>
    <s v="6"/>
    <s v="scale_mpi_epyc_job_12202.out "/>
    <s v="scale_mpi_epyc_epyc006_2023-06-13_11-46-58.csv "/>
    <s v="e1 100 100 100000 1 47"/>
    <e v="#N/A"/>
    <e v="#N/A"/>
    <e v="#N/A"/>
    <e v="#N/A"/>
    <x v="1"/>
  </r>
  <r>
    <x v="1"/>
    <x v="2"/>
    <n v="100"/>
    <x v="1"/>
    <x v="45"/>
    <n v="1"/>
    <n v="1.6591739999999999"/>
    <n v="6.5938999999999998E-2"/>
    <n v="1.7317750000000001"/>
    <n v="3.8483999999999997E-2"/>
    <s v="6"/>
    <s v="scale_mpi_epyc_job_12202.out "/>
    <s v="scale_mpi_epyc_epyc006_2023-06-13_11-46-58.csv "/>
    <s v="e1 100 100 100000 1 46"/>
    <e v="#N/A"/>
    <e v="#N/A"/>
    <e v="#N/A"/>
    <e v="#N/A"/>
    <x v="1"/>
  </r>
  <r>
    <x v="1"/>
    <x v="2"/>
    <n v="100"/>
    <x v="1"/>
    <x v="44"/>
    <n v="1"/>
    <n v="1.639364"/>
    <n v="7.3751999999999998E-2"/>
    <n v="2.1627779999999999"/>
    <n v="4.9154000000000003E-2"/>
    <s v="6"/>
    <s v="scale_mpi_epyc_job_12202.out "/>
    <s v="scale_mpi_epyc_epyc006_2023-06-13_11-46-58.csv "/>
    <s v="e1 100 100 100000 1 45"/>
    <e v="#N/A"/>
    <e v="#N/A"/>
    <e v="#N/A"/>
    <e v="#N/A"/>
    <x v="1"/>
  </r>
  <r>
    <x v="1"/>
    <x v="2"/>
    <n v="100"/>
    <x v="1"/>
    <x v="43"/>
    <n v="1"/>
    <n v="1.487252"/>
    <n v="6.1872000000000003E-2"/>
    <n v="1.693829"/>
    <n v="3.9391000000000002E-2"/>
    <s v="6"/>
    <s v="scale_mpi_epyc_job_12202.out "/>
    <s v="scale_mpi_epyc_epyc006_2023-06-13_11-46-58.csv "/>
    <s v="e1 100 100 100000 1 44"/>
    <e v="#N/A"/>
    <e v="#N/A"/>
    <e v="#N/A"/>
    <e v="#N/A"/>
    <x v="1"/>
  </r>
  <r>
    <x v="1"/>
    <x v="2"/>
    <n v="100"/>
    <x v="1"/>
    <x v="42"/>
    <n v="1"/>
    <n v="1.589318"/>
    <n v="5.6516999999999998E-2"/>
    <n v="1.553606"/>
    <n v="3.6991000000000003E-2"/>
    <s v="6"/>
    <s v="scale_mpi_epyc_job_12202.out "/>
    <s v="scale_mpi_epyc_epyc006_2023-06-13_11-46-58.csv "/>
    <s v="e1 100 100 100000 1 43"/>
    <e v="#N/A"/>
    <e v="#N/A"/>
    <e v="#N/A"/>
    <e v="#N/A"/>
    <x v="1"/>
  </r>
  <r>
    <x v="1"/>
    <x v="2"/>
    <n v="100"/>
    <x v="1"/>
    <x v="41"/>
    <n v="1"/>
    <n v="1.443408"/>
    <n v="6.6277000000000003E-2"/>
    <n v="1.729214"/>
    <n v="4.2175999999999998E-2"/>
    <s v="6"/>
    <s v="scale_mpi_epyc_job_12202.out "/>
    <s v="scale_mpi_epyc_epyc006_2023-06-13_11-46-58.csv "/>
    <s v="e1 100 100 100000 1 42"/>
    <e v="#N/A"/>
    <e v="#N/A"/>
    <e v="#N/A"/>
    <e v="#N/A"/>
    <x v="1"/>
  </r>
  <r>
    <x v="1"/>
    <x v="2"/>
    <n v="100"/>
    <x v="1"/>
    <x v="40"/>
    <n v="1"/>
    <n v="1.4616629999999999"/>
    <n v="7.6352000000000003E-2"/>
    <n v="1.846554"/>
    <n v="4.6163999999999997E-2"/>
    <s v="6"/>
    <s v="scale_mpi_epyc_job_12202.out "/>
    <s v="scale_mpi_epyc_epyc006_2023-06-13_11-46-58.csv "/>
    <s v="e1 100 100 100000 1 41"/>
    <e v="#N/A"/>
    <e v="#N/A"/>
    <e v="#N/A"/>
    <e v="#N/A"/>
    <x v="1"/>
  </r>
  <r>
    <x v="1"/>
    <x v="2"/>
    <n v="100"/>
    <x v="1"/>
    <x v="39"/>
    <n v="1"/>
    <n v="1.4021239999999999"/>
    <n v="6.9107000000000002E-2"/>
    <n v="1.762249"/>
    <n v="4.5185999999999997E-2"/>
    <s v="6"/>
    <s v="scale_mpi_epyc_job_12202.out "/>
    <s v="scale_mpi_epyc_epyc006_2023-06-13_11-46-58.csv "/>
    <s v="e1 100 100 100000 1 40"/>
    <e v="#N/A"/>
    <e v="#N/A"/>
    <e v="#N/A"/>
    <e v="#N/A"/>
    <x v="1"/>
  </r>
  <r>
    <x v="1"/>
    <x v="2"/>
    <n v="100"/>
    <x v="1"/>
    <x v="38"/>
    <n v="1"/>
    <n v="1.521061"/>
    <n v="5.892E-2"/>
    <n v="1.692841"/>
    <n v="4.4547999999999997E-2"/>
    <s v="6"/>
    <s v="scale_mpi_epyc_job_12202.out "/>
    <s v="scale_mpi_epyc_epyc006_2023-06-13_11-46-58.csv "/>
    <s v="e1 100 100 100000 1 39"/>
    <e v="#N/A"/>
    <e v="#N/A"/>
    <e v="#N/A"/>
    <e v="#N/A"/>
    <x v="1"/>
  </r>
  <r>
    <x v="1"/>
    <x v="2"/>
    <n v="100"/>
    <x v="1"/>
    <x v="37"/>
    <n v="1"/>
    <n v="1.3474820000000001"/>
    <n v="6.1749999999999999E-2"/>
    <n v="1.681289"/>
    <n v="4.5440000000000001E-2"/>
    <s v="6"/>
    <s v="scale_mpi_epyc_job_12202.out "/>
    <s v="scale_mpi_epyc_epyc006_2023-06-13_11-46-58.csv "/>
    <s v="e1 100 100 100000 1 38"/>
    <e v="#N/A"/>
    <e v="#N/A"/>
    <e v="#N/A"/>
    <e v="#N/A"/>
    <x v="1"/>
  </r>
  <r>
    <x v="1"/>
    <x v="2"/>
    <n v="100"/>
    <x v="1"/>
    <x v="36"/>
    <n v="1"/>
    <n v="1.3656090000000001"/>
    <n v="6.1112E-2"/>
    <n v="1.8701779999999999"/>
    <n v="5.1949000000000002E-2"/>
    <s v="6"/>
    <s v="scale_mpi_epyc_job_12202.out "/>
    <s v="scale_mpi_epyc_epyc006_2023-06-13_11-46-58.csv "/>
    <s v="e1 100 100 100000 1 37"/>
    <e v="#N/A"/>
    <e v="#N/A"/>
    <e v="#N/A"/>
    <e v="#N/A"/>
    <x v="1"/>
  </r>
  <r>
    <x v="1"/>
    <x v="2"/>
    <n v="100"/>
    <x v="1"/>
    <x v="35"/>
    <n v="1"/>
    <n v="1.348676"/>
    <n v="6.3649999999999998E-2"/>
    <n v="1.487087"/>
    <n v="4.2487999999999998E-2"/>
    <s v="6"/>
    <s v="scale_mpi_epyc_job_12202.out "/>
    <s v="scale_mpi_epyc_epyc006_2023-06-13_11-46-58.csv "/>
    <s v="e1 100 100 100000 1 36"/>
    <e v="#N/A"/>
    <e v="#N/A"/>
    <e v="#N/A"/>
    <e v="#N/A"/>
    <x v="1"/>
  </r>
  <r>
    <x v="1"/>
    <x v="2"/>
    <n v="100"/>
    <x v="1"/>
    <x v="34"/>
    <n v="1"/>
    <n v="1.473851"/>
    <n v="0.10397000000000001"/>
    <n v="1.059464"/>
    <n v="3.1161000000000001E-2"/>
    <s v="6"/>
    <s v="scale_mpi_epyc_job_12202.out "/>
    <s v="scale_mpi_epyc_epyc006_2023-06-13_11-46-58.csv "/>
    <s v="e1 100 100 100000 1 35"/>
    <e v="#N/A"/>
    <e v="#N/A"/>
    <e v="#N/A"/>
    <e v="#N/A"/>
    <x v="1"/>
  </r>
  <r>
    <x v="1"/>
    <x v="2"/>
    <n v="100"/>
    <x v="1"/>
    <x v="33"/>
    <n v="1"/>
    <n v="1.318946"/>
    <n v="7.2394E-2"/>
    <n v="1.5876600000000001"/>
    <n v="4.8111000000000001E-2"/>
    <s v="6"/>
    <s v="scale_mpi_epyc_job_12202.out "/>
    <s v="scale_mpi_epyc_epyc006_2023-06-13_11-46-58.csv "/>
    <s v="e1 100 100 100000 1 34"/>
    <e v="#N/A"/>
    <e v="#N/A"/>
    <e v="#N/A"/>
    <e v="#N/A"/>
    <x v="1"/>
  </r>
  <r>
    <x v="1"/>
    <x v="2"/>
    <n v="100"/>
    <x v="1"/>
    <x v="32"/>
    <n v="1"/>
    <n v="1.362857"/>
    <n v="6.2385999999999997E-2"/>
    <n v="1.387985"/>
    <n v="4.3374999999999997E-2"/>
    <s v="6"/>
    <s v="scale_mpi_epyc_job_12202.out "/>
    <s v="scale_mpi_epyc_epyc006_2023-06-13_11-46-58.csv "/>
    <s v="e1 100 100 100000 1 33"/>
    <e v="#N/A"/>
    <e v="#N/A"/>
    <e v="#N/A"/>
    <e v="#N/A"/>
    <x v="1"/>
  </r>
  <r>
    <x v="1"/>
    <x v="2"/>
    <n v="100"/>
    <x v="1"/>
    <x v="31"/>
    <n v="1"/>
    <n v="1.337623"/>
    <n v="6.6723000000000005E-2"/>
    <n v="1.622968"/>
    <n v="5.2353999999999998E-2"/>
    <s v="6"/>
    <s v="scale_mpi_epyc_job_12202.out "/>
    <s v="scale_mpi_epyc_epyc006_2023-06-13_11-46-58.csv "/>
    <s v="e1 100 100 100000 1 32"/>
    <e v="#N/A"/>
    <e v="#N/A"/>
    <e v="#N/A"/>
    <e v="#N/A"/>
    <x v="1"/>
  </r>
  <r>
    <x v="1"/>
    <x v="2"/>
    <n v="100"/>
    <x v="1"/>
    <x v="30"/>
    <n v="1"/>
    <n v="1.3513999999999999"/>
    <n v="4.3478000000000003E-2"/>
    <n v="0.98416599999999999"/>
    <n v="3.2806000000000002E-2"/>
    <s v="6"/>
    <s v="scale_mpi_epyc_job_12202.out "/>
    <s v="scale_mpi_epyc_epyc006_2023-06-13_11-46-58.csv "/>
    <s v="e1 100 100 100000 1 31"/>
    <e v="#N/A"/>
    <e v="#N/A"/>
    <e v="#N/A"/>
    <e v="#N/A"/>
    <x v="1"/>
  </r>
  <r>
    <x v="1"/>
    <x v="2"/>
    <n v="100"/>
    <x v="1"/>
    <x v="29"/>
    <n v="1"/>
    <n v="1.266918"/>
    <n v="5.5773999999999997E-2"/>
    <n v="1.1681710000000001"/>
    <n v="4.0281999999999998E-2"/>
    <s v="6"/>
    <s v="scale_mpi_epyc_job_12202.out "/>
    <s v="scale_mpi_epyc_epyc006_2023-06-13_11-46-58.csv "/>
    <s v="e1 100 100 100000 1 30"/>
    <e v="#N/A"/>
    <e v="#N/A"/>
    <e v="#N/A"/>
    <e v="#N/A"/>
    <x v="1"/>
  </r>
  <r>
    <x v="1"/>
    <x v="2"/>
    <n v="100"/>
    <x v="1"/>
    <x v="28"/>
    <n v="1"/>
    <n v="1.248216"/>
    <n v="3.9771000000000001E-2"/>
    <n v="0.85820099999999999"/>
    <n v="3.065E-2"/>
    <s v="6"/>
    <s v="scale_mpi_epyc_job_12202.out "/>
    <s v="scale_mpi_epyc_epyc006_2023-06-13_11-46-58.csv "/>
    <s v="e1 100 100 100000 1 29"/>
    <e v="#N/A"/>
    <e v="#N/A"/>
    <e v="#N/A"/>
    <e v="#N/A"/>
    <x v="1"/>
  </r>
  <r>
    <x v="1"/>
    <x v="2"/>
    <n v="100"/>
    <x v="1"/>
    <x v="27"/>
    <n v="1"/>
    <n v="1.234869"/>
    <n v="4.4596999999999998E-2"/>
    <n v="0.89947100000000002"/>
    <n v="3.3314000000000003E-2"/>
    <s v="6"/>
    <s v="scale_mpi_epyc_job_12202.out "/>
    <s v="scale_mpi_epyc_epyc006_2023-06-13_11-46-58.csv "/>
    <s v="e1 100 100 100000 1 28"/>
    <e v="#N/A"/>
    <e v="#N/A"/>
    <e v="#N/A"/>
    <e v="#N/A"/>
    <x v="1"/>
  </r>
  <r>
    <x v="1"/>
    <x v="2"/>
    <n v="100"/>
    <x v="1"/>
    <x v="26"/>
    <n v="1"/>
    <n v="1.2346779999999999"/>
    <n v="4.7711999999999997E-2"/>
    <n v="1.074346"/>
    <n v="4.1320999999999997E-2"/>
    <s v="6"/>
    <s v="scale_mpi_epyc_job_12202.out "/>
    <s v="scale_mpi_epyc_epyc006_2023-06-13_11-46-58.csv "/>
    <s v="e1 100 100 100000 1 27"/>
    <e v="#N/A"/>
    <e v="#N/A"/>
    <e v="#N/A"/>
    <e v="#N/A"/>
    <x v="1"/>
  </r>
  <r>
    <x v="1"/>
    <x v="2"/>
    <n v="100"/>
    <x v="1"/>
    <x v="25"/>
    <n v="1"/>
    <n v="1.228561"/>
    <n v="5.3170000000000002E-2"/>
    <n v="0.88273999999999997"/>
    <n v="3.5310000000000001E-2"/>
    <s v="6"/>
    <s v="scale_mpi_epyc_job_12202.out "/>
    <s v="scale_mpi_epyc_epyc006_2023-06-13_11-46-58.csv "/>
    <s v="e1 100 100 100000 1 26"/>
    <e v="#N/A"/>
    <e v="#N/A"/>
    <e v="#N/A"/>
    <e v="#N/A"/>
    <x v="1"/>
  </r>
  <r>
    <x v="1"/>
    <x v="2"/>
    <n v="100"/>
    <x v="1"/>
    <x v="24"/>
    <n v="1"/>
    <n v="1.23909"/>
    <n v="5.1527999999999997E-2"/>
    <n v="0.90244800000000003"/>
    <n v="3.7601999999999997E-2"/>
    <s v="6"/>
    <s v="scale_mpi_epyc_job_12202.out "/>
    <s v="scale_mpi_epyc_epyc006_2023-06-13_11-46-58.csv "/>
    <s v="e1 100 100 100000 1 25"/>
    <e v="#N/A"/>
    <e v="#N/A"/>
    <e v="#N/A"/>
    <e v="#N/A"/>
    <x v="1"/>
  </r>
  <r>
    <x v="1"/>
    <x v="2"/>
    <n v="100"/>
    <x v="1"/>
    <x v="23"/>
    <n v="1"/>
    <n v="1.2151209999999999"/>
    <n v="3.5492999999999997E-2"/>
    <n v="0.71968100000000002"/>
    <n v="3.1289999999999998E-2"/>
    <s v="6"/>
    <s v="scale_mpi_epyc_job_12202.out "/>
    <s v="scale_mpi_epyc_epyc006_2023-06-13_11-46-58.csv "/>
    <s v="e1 100 100 100000 1 24"/>
    <e v="#N/A"/>
    <e v="#N/A"/>
    <e v="#N/A"/>
    <e v="#N/A"/>
    <x v="1"/>
  </r>
  <r>
    <x v="1"/>
    <x v="2"/>
    <n v="100"/>
    <x v="1"/>
    <x v="22"/>
    <n v="1"/>
    <n v="1.2171080000000001"/>
    <n v="4.0731999999999997E-2"/>
    <n v="0.67665200000000003"/>
    <n v="3.0757E-2"/>
    <s v="6"/>
    <s v="scale_mpi_epyc_job_12202.out "/>
    <s v="scale_mpi_epyc_epyc006_2023-06-13_11-46-58.csv "/>
    <s v="e1 100 100 100000 1 23"/>
    <e v="#N/A"/>
    <e v="#N/A"/>
    <e v="#N/A"/>
    <e v="#N/A"/>
    <x v="1"/>
  </r>
  <r>
    <x v="1"/>
    <x v="2"/>
    <n v="100"/>
    <x v="1"/>
    <x v="21"/>
    <n v="1"/>
    <n v="1.2594559999999999"/>
    <n v="5.6037999999999998E-2"/>
    <n v="0.835171"/>
    <n v="3.977E-2"/>
    <s v="6"/>
    <s v="scale_mpi_epyc_job_12202.out "/>
    <s v="scale_mpi_epyc_epyc006_2023-06-13_11-46-58.csv "/>
    <s v="e1 100 100 100000 1 22"/>
    <e v="#N/A"/>
    <e v="#N/A"/>
    <e v="#N/A"/>
    <e v="#N/A"/>
    <x v="1"/>
  </r>
  <r>
    <x v="1"/>
    <x v="2"/>
    <n v="100"/>
    <x v="1"/>
    <x v="20"/>
    <n v="1"/>
    <n v="1.214631"/>
    <n v="5.3603999999999999E-2"/>
    <n v="0.82824299999999995"/>
    <n v="4.1411999999999997E-2"/>
    <s v="6"/>
    <s v="scale_mpi_epyc_job_12202.out "/>
    <s v="scale_mpi_epyc_epyc006_2023-06-13_11-46-58.csv "/>
    <s v="e1 100 100 100000 1 21"/>
    <e v="#N/A"/>
    <e v="#N/A"/>
    <e v="#N/A"/>
    <e v="#N/A"/>
    <x v="1"/>
  </r>
  <r>
    <x v="1"/>
    <x v="2"/>
    <n v="100"/>
    <x v="1"/>
    <x v="19"/>
    <n v="1"/>
    <n v="1.182275"/>
    <n v="2.2386E-2"/>
    <n v="0.36077900000000002"/>
    <n v="1.8988000000000001E-2"/>
    <s v="6"/>
    <s v="scale_mpi_epyc_job_12202.out "/>
    <s v="scale_mpi_epyc_epyc006_2023-06-13_11-46-58.csv "/>
    <s v="e1 100 100 100000 1 20"/>
    <e v="#N/A"/>
    <e v="#N/A"/>
    <e v="#N/A"/>
    <e v="#N/A"/>
    <x v="1"/>
  </r>
  <r>
    <x v="1"/>
    <x v="2"/>
    <n v="100"/>
    <x v="1"/>
    <x v="18"/>
    <n v="1"/>
    <n v="1.188518"/>
    <n v="2.7328999999999999E-2"/>
    <n v="0.40523799999999999"/>
    <n v="2.2512999999999998E-2"/>
    <s v="6"/>
    <s v="scale_mpi_epyc_job_12202.out "/>
    <s v="scale_mpi_epyc_epyc006_2023-06-13_11-46-58.csv "/>
    <s v="e1 100 100 100000 1 19"/>
    <e v="#N/A"/>
    <e v="#N/A"/>
    <e v="#N/A"/>
    <e v="#N/A"/>
    <x v="1"/>
  </r>
  <r>
    <x v="1"/>
    <x v="2"/>
    <n v="100"/>
    <x v="1"/>
    <x v="17"/>
    <n v="1"/>
    <n v="1.2028589999999999"/>
    <n v="4.6637999999999999E-2"/>
    <n v="0.67841700000000005"/>
    <n v="3.9906999999999998E-2"/>
    <s v="6"/>
    <s v="scale_mpi_epyc_job_12202.out "/>
    <s v="scale_mpi_epyc_epyc006_2023-06-13_11-46-58.csv "/>
    <s v="e1 100 100 100000 1 18"/>
    <e v="#N/A"/>
    <e v="#N/A"/>
    <e v="#N/A"/>
    <e v="#N/A"/>
    <x v="1"/>
  </r>
  <r>
    <x v="1"/>
    <x v="2"/>
    <n v="100"/>
    <x v="1"/>
    <x v="16"/>
    <n v="1"/>
    <n v="1.1753990000000001"/>
    <n v="3.4023999999999999E-2"/>
    <n v="0.39279900000000001"/>
    <n v="2.4549999999999999E-2"/>
    <s v="6"/>
    <s v="scale_mpi_epyc_job_12202.out "/>
    <s v="scale_mpi_epyc_epyc006_2023-06-13_11-46-58.csv "/>
    <s v="e1 100 100 100000 1 17"/>
    <e v="#N/A"/>
    <e v="#N/A"/>
    <e v="#N/A"/>
    <e v="#N/A"/>
    <x v="1"/>
  </r>
  <r>
    <x v="1"/>
    <x v="2"/>
    <n v="100"/>
    <x v="1"/>
    <x v="15"/>
    <n v="1"/>
    <n v="1.155322"/>
    <n v="2.1214E-2"/>
    <n v="0.26924900000000002"/>
    <n v="1.7950000000000001E-2"/>
    <s v="6"/>
    <s v="scale_mpi_epyc_job_12202.out "/>
    <s v="scale_mpi_epyc_epyc006_2023-06-13_11-46-58.csv "/>
    <s v="e1 100 100 100000 1 16"/>
    <e v="#N/A"/>
    <e v="#N/A"/>
    <e v="#N/A"/>
    <e v="#N/A"/>
    <x v="1"/>
  </r>
  <r>
    <x v="1"/>
    <x v="2"/>
    <n v="100"/>
    <x v="1"/>
    <x v="14"/>
    <n v="1"/>
    <n v="1.1713519999999999"/>
    <n v="3.8568999999999999E-2"/>
    <n v="0.36647800000000003"/>
    <n v="2.6176999999999999E-2"/>
    <s v="6"/>
    <s v="scale_mpi_epyc_job_12202.out "/>
    <s v="scale_mpi_epyc_epyc006_2023-06-13_11-46-58.csv "/>
    <s v="e1 100 100 100000 1 15"/>
    <e v="#N/A"/>
    <e v="#N/A"/>
    <e v="#N/A"/>
    <e v="#N/A"/>
    <x v="1"/>
  </r>
  <r>
    <x v="1"/>
    <x v="2"/>
    <n v="100"/>
    <x v="1"/>
    <x v="13"/>
    <n v="1"/>
    <n v="1.158957"/>
    <n v="3.3568000000000001E-2"/>
    <n v="0.21800900000000001"/>
    <n v="1.677E-2"/>
    <s v="6"/>
    <s v="scale_mpi_epyc_job_12202.out "/>
    <s v="scale_mpi_epyc_epyc006_2023-06-13_11-46-58.csv "/>
    <s v="e1 100 100 100000 1 14"/>
    <e v="#N/A"/>
    <e v="#N/A"/>
    <e v="#N/A"/>
    <e v="#N/A"/>
    <x v="1"/>
  </r>
  <r>
    <x v="1"/>
    <x v="2"/>
    <n v="100"/>
    <x v="1"/>
    <x v="12"/>
    <n v="1"/>
    <n v="1.1264609999999999"/>
    <n v="1.5417E-2"/>
    <n v="0.15323899999999999"/>
    <n v="1.277E-2"/>
    <s v="6"/>
    <s v="scale_mpi_epyc_job_12202.out "/>
    <s v="scale_mpi_epyc_epyc006_2023-06-13_11-46-58.csv "/>
    <s v="e1 100 100 100000 1 13"/>
    <e v="#N/A"/>
    <e v="#N/A"/>
    <e v="#N/A"/>
    <e v="#N/A"/>
    <x v="1"/>
  </r>
  <r>
    <x v="1"/>
    <x v="2"/>
    <n v="100"/>
    <x v="1"/>
    <x v="11"/>
    <n v="1"/>
    <n v="1.1428069999999999"/>
    <n v="3.5500999999999998E-2"/>
    <n v="0.17649500000000001"/>
    <n v="1.6045E-2"/>
    <s v="6"/>
    <s v="scale_mpi_epyc_job_12202.out "/>
    <s v="scale_mpi_epyc_epyc006_2023-06-13_11-46-58.csv "/>
    <s v="e1 100 100 100000 1 12"/>
    <e v="#N/A"/>
    <e v="#N/A"/>
    <e v="#N/A"/>
    <e v="#N/A"/>
    <x v="1"/>
  </r>
  <r>
    <x v="1"/>
    <x v="2"/>
    <n v="100"/>
    <x v="1"/>
    <x v="10"/>
    <n v="1"/>
    <n v="1.1197330000000001"/>
    <n v="2.6373000000000001E-2"/>
    <n v="0.133466"/>
    <n v="1.3346999999999999E-2"/>
    <s v="6"/>
    <s v="scale_mpi_epyc_job_12202.out "/>
    <s v="scale_mpi_epyc_epyc006_2023-06-13_11-46-58.csv "/>
    <s v="e1 100 100 100000 1 11"/>
    <e v="#N/A"/>
    <e v="#N/A"/>
    <e v="#N/A"/>
    <e v="#N/A"/>
    <x v="1"/>
  </r>
  <r>
    <x v="1"/>
    <x v="2"/>
    <n v="100"/>
    <x v="1"/>
    <x v="9"/>
    <n v="1"/>
    <n v="1.1027169999999999"/>
    <n v="1.3986999999999999E-2"/>
    <n v="0.106572"/>
    <n v="1.1841000000000001E-2"/>
    <s v="6"/>
    <s v="scale_mpi_epyc_job_12202.out "/>
    <s v="scale_mpi_epyc_epyc006_2023-06-13_11-46-58.csv "/>
    <s v="e1 100 100 100000 1 10"/>
    <e v="#N/A"/>
    <e v="#N/A"/>
    <e v="#N/A"/>
    <e v="#N/A"/>
    <x v="1"/>
  </r>
  <r>
    <x v="1"/>
    <x v="2"/>
    <n v="100"/>
    <x v="1"/>
    <x v="8"/>
    <n v="1"/>
    <n v="1.1112930000000001"/>
    <n v="2.6245999999999998E-2"/>
    <n v="0.105905"/>
    <n v="1.3238E-2"/>
    <s v="6"/>
    <s v="scale_mpi_epyc_job_12202.out "/>
    <s v="scale_mpi_epyc_epyc006_2023-06-13_11-46-58.csv "/>
    <s v="e1 100 100 100000 1 9"/>
    <e v="#N/A"/>
    <e v="#N/A"/>
    <e v="#N/A"/>
    <e v="#N/A"/>
    <x v="1"/>
  </r>
  <r>
    <x v="1"/>
    <x v="2"/>
    <n v="100"/>
    <x v="1"/>
    <x v="7"/>
    <n v="1"/>
    <n v="1.102768"/>
    <n v="2.4296999999999999E-2"/>
    <n v="6.5914E-2"/>
    <n v="9.4160000000000008E-3"/>
    <s v="6"/>
    <s v="scale_mpi_epyc_job_12202.out "/>
    <s v="scale_mpi_epyc_epyc006_2023-06-13_11-46-58.csv "/>
    <s v="e1 100 100 100000 1 8"/>
    <e v="#N/A"/>
    <e v="#N/A"/>
    <e v="#N/A"/>
    <e v="#N/A"/>
    <x v="1"/>
  </r>
  <r>
    <x v="1"/>
    <x v="2"/>
    <n v="100"/>
    <x v="1"/>
    <x v="6"/>
    <n v="1"/>
    <n v="1.096579"/>
    <n v="2.4194E-2"/>
    <n v="8.6794999999999997E-2"/>
    <n v="1.4466E-2"/>
    <s v="6"/>
    <s v="scale_mpi_epyc_job_12202.out "/>
    <s v="scale_mpi_epyc_epyc006_2023-06-13_11-46-58.csv "/>
    <s v="e1 100 100 100000 1 7"/>
    <e v="#N/A"/>
    <e v="#N/A"/>
    <e v="#N/A"/>
    <e v="#N/A"/>
    <x v="1"/>
  </r>
  <r>
    <x v="1"/>
    <x v="2"/>
    <n v="100"/>
    <x v="1"/>
    <x v="5"/>
    <n v="1"/>
    <n v="1.085121"/>
    <n v="2.1076999999999999E-2"/>
    <n v="8.4268999999999997E-2"/>
    <n v="1.6854000000000001E-2"/>
    <s v="6"/>
    <s v="scale_mpi_epyc_job_12202.out "/>
    <s v="scale_mpi_epyc_epyc006_2023-06-13_11-46-58.csv "/>
    <s v="e1 100 100 100000 1 6"/>
    <e v="#N/A"/>
    <e v="#N/A"/>
    <e v="#N/A"/>
    <e v="#N/A"/>
    <x v="1"/>
  </r>
  <r>
    <x v="1"/>
    <x v="2"/>
    <n v="100"/>
    <x v="1"/>
    <x v="4"/>
    <n v="1"/>
    <n v="1.067099"/>
    <n v="1.0714E-2"/>
    <n v="3.6705000000000002E-2"/>
    <n v="9.1760000000000001E-3"/>
    <s v="6"/>
    <s v="scale_mpi_epyc_job_12202.out "/>
    <s v="scale_mpi_epyc_epyc006_2023-06-13_11-46-58.csv "/>
    <s v="e1 100 100 100000 1 5"/>
    <e v="#N/A"/>
    <e v="#N/A"/>
    <e v="#N/A"/>
    <e v="#N/A"/>
    <x v="1"/>
  </r>
  <r>
    <x v="1"/>
    <x v="2"/>
    <n v="100"/>
    <x v="1"/>
    <x v="3"/>
    <n v="1"/>
    <n v="1.0601370000000001"/>
    <n v="8.3809999999999996E-3"/>
    <n v="2.0459999999999999E-2"/>
    <n v="6.8199999999999997E-3"/>
    <s v="6"/>
    <s v="scale_mpi_epyc_job_12202.out "/>
    <s v="scale_mpi_epyc_epyc006_2023-06-13_11-46-58.csv "/>
    <s v="e1 100 100 100000 1 4"/>
    <e v="#N/A"/>
    <e v="#N/A"/>
    <e v="#N/A"/>
    <e v="#N/A"/>
    <x v="1"/>
  </r>
  <r>
    <x v="1"/>
    <x v="2"/>
    <n v="100"/>
    <x v="1"/>
    <x v="2"/>
    <n v="1"/>
    <n v="1.061453"/>
    <n v="7.5209999999999999E-3"/>
    <n v="1.2055E-2"/>
    <n v="6.0270000000000002E-3"/>
    <s v="6"/>
    <s v="scale_mpi_epyc_job_12202.out "/>
    <s v="scale_mpi_epyc_epyc006_2023-06-13_11-46-58.csv "/>
    <s v="e1 100 100 100000 1 3"/>
    <e v="#N/A"/>
    <e v="#N/A"/>
    <e v="#N/A"/>
    <e v="#N/A"/>
    <x v="1"/>
  </r>
  <r>
    <x v="1"/>
    <x v="2"/>
    <n v="100"/>
    <x v="1"/>
    <x v="1"/>
    <n v="1"/>
    <n v="1.066559"/>
    <n v="1.43E-2"/>
    <n v="1.3021E-2"/>
    <n v="1.3021E-2"/>
    <s v="6"/>
    <s v="scale_mpi_epyc_job_12202.out "/>
    <s v="scale_mpi_epyc_epyc006_2023-06-13_11-46-58.csv "/>
    <s v="e1 100 100 100000 1 2"/>
    <e v="#N/A"/>
    <e v="#N/A"/>
    <e v="#N/A"/>
    <e v="#N/A"/>
    <x v="1"/>
  </r>
  <r>
    <x v="1"/>
    <x v="2"/>
    <n v="100"/>
    <x v="1"/>
    <x v="0"/>
    <n v="1"/>
    <n v="1.0611699999999999"/>
    <n v="5.2940000000000001E-3"/>
    <n v="0"/>
    <n v="0"/>
    <s v="6"/>
    <s v="scale_mpi_epyc_job_12202.out "/>
    <s v="scale_mpi_epyc_epyc006_2023-06-13_11-46-58.csv "/>
    <s v="e1 100 100 100000 1 1"/>
    <e v="#N/A"/>
    <e v="#N/A"/>
    <e v="#N/A"/>
    <e v="#N/A"/>
    <x v="1"/>
  </r>
  <r>
    <x v="3"/>
    <x v="1"/>
    <n v="100"/>
    <x v="1"/>
    <x v="63"/>
    <n v="1"/>
    <n v="2.3123089999999999"/>
    <n v="7.2359000000000007E-2"/>
    <n v="3.744955"/>
    <n v="5.9443999999999997E-2"/>
    <s v="5"/>
    <s v="scale_mpi_epyc_job_12204.out "/>
    <s v="scale_mpi_epyc_epyc005_2023-06-13_11-48-13.csv "/>
    <s v="e2 1000 100 100000 1 64"/>
    <e v="#N/A"/>
    <e v="#N/A"/>
    <e v="#N/A"/>
    <e v="#N/A"/>
    <x v="1"/>
  </r>
  <r>
    <x v="3"/>
    <x v="1"/>
    <n v="100"/>
    <x v="1"/>
    <x v="62"/>
    <n v="1"/>
    <n v="2.3146070000000001"/>
    <n v="7.6011999999999996E-2"/>
    <n v="4.2766000000000002"/>
    <n v="6.8976999999999997E-2"/>
    <s v="5"/>
    <s v="scale_mpi_epyc_job_12204.out "/>
    <s v="scale_mpi_epyc_epyc005_2023-06-13_11-48-13.csv "/>
    <s v="e2 1000 100 100000 1 63"/>
    <e v="#N/A"/>
    <e v="#N/A"/>
    <e v="#N/A"/>
    <e v="#N/A"/>
    <x v="1"/>
  </r>
  <r>
    <x v="3"/>
    <x v="1"/>
    <n v="100"/>
    <x v="1"/>
    <x v="61"/>
    <n v="1"/>
    <n v="2.3337889999999999"/>
    <n v="8.0520999999999995E-2"/>
    <n v="4.4706149999999996"/>
    <n v="7.3289000000000007E-2"/>
    <s v="5"/>
    <s v="scale_mpi_epyc_job_12204.out "/>
    <s v="scale_mpi_epyc_epyc005_2023-06-13_11-48-13.csv "/>
    <s v="e2 1000 100 100000 1 62"/>
    <e v="#N/A"/>
    <e v="#N/A"/>
    <e v="#N/A"/>
    <e v="#N/A"/>
    <x v="1"/>
  </r>
  <r>
    <x v="3"/>
    <x v="1"/>
    <n v="100"/>
    <x v="1"/>
    <x v="60"/>
    <n v="1"/>
    <n v="2.6669309999999999"/>
    <n v="6.8780999999999995E-2"/>
    <n v="3.5858690000000002"/>
    <n v="5.9763999999999998E-2"/>
    <s v="5"/>
    <s v="scale_mpi_epyc_job_12204.out "/>
    <s v="scale_mpi_epyc_epyc005_2023-06-13_11-48-13.csv "/>
    <s v="e2 1000 100 100000 1 61"/>
    <e v="#N/A"/>
    <e v="#N/A"/>
    <e v="#N/A"/>
    <e v="#N/A"/>
    <x v="1"/>
  </r>
  <r>
    <x v="3"/>
    <x v="1"/>
    <n v="100"/>
    <x v="1"/>
    <x v="59"/>
    <n v="1"/>
    <n v="2.3911910000000001"/>
    <n v="6.8385000000000001E-2"/>
    <n v="3.594668"/>
    <n v="6.0927000000000002E-2"/>
    <s v="5"/>
    <s v="scale_mpi_epyc_job_12204.out "/>
    <s v="scale_mpi_epyc_epyc005_2023-06-13_11-48-13.csv "/>
    <s v="e2 1000 100 100000 1 60"/>
    <e v="#N/A"/>
    <e v="#N/A"/>
    <e v="#N/A"/>
    <e v="#N/A"/>
    <x v="1"/>
  </r>
  <r>
    <x v="3"/>
    <x v="1"/>
    <n v="100"/>
    <x v="1"/>
    <x v="58"/>
    <n v="1"/>
    <n v="2.2739929999999999"/>
    <n v="6.5009999999999998E-2"/>
    <n v="3.3230219999999999"/>
    <n v="5.7292999999999997E-2"/>
    <s v="5"/>
    <s v="scale_mpi_epyc_job_12204.out "/>
    <s v="scale_mpi_epyc_epyc005_2023-06-13_11-48-13.csv "/>
    <s v="e2 1000 100 100000 1 59"/>
    <e v="#N/A"/>
    <e v="#N/A"/>
    <e v="#N/A"/>
    <e v="#N/A"/>
    <x v="1"/>
  </r>
  <r>
    <x v="3"/>
    <x v="1"/>
    <n v="100"/>
    <x v="1"/>
    <x v="57"/>
    <n v="1"/>
    <n v="2.2828590000000002"/>
    <n v="6.5332000000000001E-2"/>
    <n v="3.2843830000000001"/>
    <n v="5.7620999999999999E-2"/>
    <s v="5"/>
    <s v="scale_mpi_epyc_job_12204.out "/>
    <s v="scale_mpi_epyc_epyc005_2023-06-13_11-48-13.csv "/>
    <s v="e2 1000 100 100000 1 58"/>
    <e v="#N/A"/>
    <e v="#N/A"/>
    <e v="#N/A"/>
    <e v="#N/A"/>
    <x v="1"/>
  </r>
  <r>
    <x v="3"/>
    <x v="1"/>
    <n v="100"/>
    <x v="1"/>
    <x v="56"/>
    <n v="1"/>
    <n v="2.3325269999999998"/>
    <n v="0.14796899999999999"/>
    <n v="6.2190060000000003"/>
    <n v="0.111054"/>
    <s v="5"/>
    <s v="scale_mpi_epyc_job_12204.out "/>
    <s v="scale_mpi_epyc_epyc005_2023-06-13_11-48-13.csv "/>
    <s v="e2 1000 100 100000 1 57"/>
    <e v="#N/A"/>
    <e v="#N/A"/>
    <e v="#N/A"/>
    <e v="#N/A"/>
    <x v="1"/>
  </r>
  <r>
    <x v="3"/>
    <x v="1"/>
    <n v="100"/>
    <x v="1"/>
    <x v="55"/>
    <n v="1"/>
    <n v="2.2955809999999999"/>
    <n v="0.10775899999999999"/>
    <n v="3.8296589999999999"/>
    <n v="6.9629999999999997E-2"/>
    <s v="5"/>
    <s v="scale_mpi_epyc_job_12204.out "/>
    <s v="scale_mpi_epyc_epyc005_2023-06-13_11-48-13.csv "/>
    <s v="e2 1000 100 100000 1 56"/>
    <e v="#N/A"/>
    <e v="#N/A"/>
    <e v="#N/A"/>
    <e v="#N/A"/>
    <x v="1"/>
  </r>
  <r>
    <x v="3"/>
    <x v="1"/>
    <n v="100"/>
    <x v="1"/>
    <x v="54"/>
    <n v="1"/>
    <n v="2.3182200000000002"/>
    <n v="0.13490199999999999"/>
    <n v="4.8598999999999997"/>
    <n v="8.9997999999999995E-2"/>
    <s v="5"/>
    <s v="scale_mpi_epyc_job_12204.out "/>
    <s v="scale_mpi_epyc_epyc005_2023-06-13_11-48-13.csv "/>
    <s v="e2 1000 100 100000 1 55"/>
    <e v="#N/A"/>
    <e v="#N/A"/>
    <e v="#N/A"/>
    <e v="#N/A"/>
    <x v="1"/>
  </r>
  <r>
    <x v="3"/>
    <x v="1"/>
    <n v="100"/>
    <x v="1"/>
    <x v="53"/>
    <n v="1"/>
    <n v="2.2812960000000002"/>
    <n v="8.1581000000000001E-2"/>
    <n v="3.2192660000000002"/>
    <n v="6.0741000000000003E-2"/>
    <s v="5"/>
    <s v="scale_mpi_epyc_job_12204.out "/>
    <s v="scale_mpi_epyc_epyc005_2023-06-13_11-48-13.csv "/>
    <s v="e2 1000 100 100000 1 54"/>
    <e v="#N/A"/>
    <e v="#N/A"/>
    <e v="#N/A"/>
    <e v="#N/A"/>
    <x v="1"/>
  </r>
  <r>
    <x v="3"/>
    <x v="1"/>
    <n v="100"/>
    <x v="1"/>
    <x v="52"/>
    <n v="1"/>
    <n v="2.6510129999999998"/>
    <n v="9.0365000000000001E-2"/>
    <n v="3.0847630000000001"/>
    <n v="5.9322E-2"/>
    <s v="5"/>
    <s v="scale_mpi_epyc_job_12204.out "/>
    <s v="scale_mpi_epyc_epyc005_2023-06-13_11-48-13.csv "/>
    <s v="e2 1000 100 100000 1 53"/>
    <e v="#N/A"/>
    <e v="#N/A"/>
    <e v="#N/A"/>
    <e v="#N/A"/>
    <x v="1"/>
  </r>
  <r>
    <x v="3"/>
    <x v="1"/>
    <n v="100"/>
    <x v="1"/>
    <x v="51"/>
    <n v="1"/>
    <n v="2.237063"/>
    <n v="6.0305999999999998E-2"/>
    <n v="2.6865489999999999"/>
    <n v="5.2677000000000002E-2"/>
    <s v="5"/>
    <s v="scale_mpi_epyc_job_12204.out "/>
    <s v="scale_mpi_epyc_epyc005_2023-06-13_11-48-13.csv "/>
    <s v="e2 1000 100 100000 1 52"/>
    <e v="#N/A"/>
    <e v="#N/A"/>
    <e v="#N/A"/>
    <e v="#N/A"/>
    <x v="1"/>
  </r>
  <r>
    <x v="3"/>
    <x v="1"/>
    <n v="100"/>
    <x v="1"/>
    <x v="50"/>
    <n v="1"/>
    <n v="2.2123119999999998"/>
    <n v="7.1415000000000006E-2"/>
    <n v="2.2872840000000001"/>
    <n v="4.5746000000000002E-2"/>
    <s v="5"/>
    <s v="scale_mpi_epyc_job_12204.out "/>
    <s v="scale_mpi_epyc_epyc005_2023-06-13_11-48-13.csv "/>
    <s v="e2 1000 100 100000 1 51"/>
    <e v="#N/A"/>
    <e v="#N/A"/>
    <e v="#N/A"/>
    <e v="#N/A"/>
    <x v="1"/>
  </r>
  <r>
    <x v="3"/>
    <x v="1"/>
    <n v="100"/>
    <x v="1"/>
    <x v="49"/>
    <n v="1"/>
    <n v="2.24912"/>
    <n v="0.108836"/>
    <n v="3.894406"/>
    <n v="7.9477999999999993E-2"/>
    <s v="5"/>
    <s v="scale_mpi_epyc_job_12204.out "/>
    <s v="scale_mpi_epyc_epyc005_2023-06-13_11-48-13.csv "/>
    <s v="e2 1000 100 100000 1 50"/>
    <e v="#N/A"/>
    <e v="#N/A"/>
    <e v="#N/A"/>
    <e v="#N/A"/>
    <x v="1"/>
  </r>
  <r>
    <x v="3"/>
    <x v="1"/>
    <n v="100"/>
    <x v="1"/>
    <x v="48"/>
    <n v="1"/>
    <n v="2.2220140000000002"/>
    <n v="8.1609000000000001E-2"/>
    <n v="2.2612380000000001"/>
    <n v="4.7108999999999998E-2"/>
    <s v="5"/>
    <s v="scale_mpi_epyc_job_12204.out "/>
    <s v="scale_mpi_epyc_epyc005_2023-06-13_11-48-13.csv "/>
    <s v="e2 1000 100 100000 1 49"/>
    <e v="#N/A"/>
    <e v="#N/A"/>
    <e v="#N/A"/>
    <e v="#N/A"/>
    <x v="1"/>
  </r>
  <r>
    <x v="3"/>
    <x v="1"/>
    <n v="100"/>
    <x v="1"/>
    <x v="47"/>
    <n v="1"/>
    <n v="2.5348630000000001"/>
    <n v="0.13348599999999999"/>
    <n v="5.6859010000000003"/>
    <n v="0.120977"/>
    <s v="5"/>
    <s v="scale_mpi_epyc_job_12204.out "/>
    <s v="scale_mpi_epyc_epyc005_2023-06-13_11-48-13.csv "/>
    <s v="e2 1000 100 100000 1 48"/>
    <e v="#N/A"/>
    <e v="#N/A"/>
    <e v="#N/A"/>
    <e v="#N/A"/>
    <x v="1"/>
  </r>
  <r>
    <x v="3"/>
    <x v="1"/>
    <n v="100"/>
    <x v="1"/>
    <x v="46"/>
    <n v="1"/>
    <n v="2.2210220000000001"/>
    <n v="7.4917999999999998E-2"/>
    <n v="2.3997470000000001"/>
    <n v="5.2167999999999999E-2"/>
    <s v="5"/>
    <s v="scale_mpi_epyc_job_12204.out "/>
    <s v="scale_mpi_epyc_epyc005_2023-06-13_11-48-13.csv "/>
    <s v="e2 1000 100 100000 1 47"/>
    <e v="#N/A"/>
    <e v="#N/A"/>
    <e v="#N/A"/>
    <e v="#N/A"/>
    <x v="1"/>
  </r>
  <r>
    <x v="3"/>
    <x v="1"/>
    <n v="100"/>
    <x v="1"/>
    <x v="45"/>
    <n v="1"/>
    <n v="2.1953800000000001"/>
    <n v="6.8442000000000003E-2"/>
    <n v="2.6331419999999999"/>
    <n v="5.8513999999999997E-2"/>
    <s v="5"/>
    <s v="scale_mpi_epyc_job_12204.out "/>
    <s v="scale_mpi_epyc_epyc005_2023-06-13_11-48-13.csv "/>
    <s v="e2 1000 100 100000 1 46"/>
    <e v="#N/A"/>
    <e v="#N/A"/>
    <e v="#N/A"/>
    <e v="#N/A"/>
    <x v="1"/>
  </r>
  <r>
    <x v="3"/>
    <x v="1"/>
    <n v="100"/>
    <x v="1"/>
    <x v="44"/>
    <n v="1"/>
    <n v="2.139284"/>
    <n v="4.6066000000000003E-2"/>
    <n v="1.7500469999999999"/>
    <n v="3.9773999999999997E-2"/>
    <s v="5"/>
    <s v="scale_mpi_epyc_job_12204.out "/>
    <s v="scale_mpi_epyc_epyc005_2023-06-13_11-48-13.csv "/>
    <s v="e2 1000 100 100000 1 45"/>
    <e v="#N/A"/>
    <e v="#N/A"/>
    <e v="#N/A"/>
    <e v="#N/A"/>
    <x v="1"/>
  </r>
  <r>
    <x v="3"/>
    <x v="1"/>
    <n v="100"/>
    <x v="1"/>
    <x v="43"/>
    <n v="1"/>
    <n v="2.188558"/>
    <n v="8.0151E-2"/>
    <n v="3.0021100000000001"/>
    <n v="6.9817000000000004E-2"/>
    <s v="5"/>
    <s v="scale_mpi_epyc_job_12204.out "/>
    <s v="scale_mpi_epyc_epyc005_2023-06-13_11-48-13.csv "/>
    <s v="e2 1000 100 100000 1 44"/>
    <e v="#N/A"/>
    <e v="#N/A"/>
    <e v="#N/A"/>
    <e v="#N/A"/>
    <x v="1"/>
  </r>
  <r>
    <x v="3"/>
    <x v="1"/>
    <n v="100"/>
    <x v="1"/>
    <x v="42"/>
    <n v="1"/>
    <n v="2.1899739999999999"/>
    <n v="7.4796000000000001E-2"/>
    <n v="2.0496470000000002"/>
    <n v="4.8800999999999997E-2"/>
    <s v="5"/>
    <s v="scale_mpi_epyc_job_12204.out "/>
    <s v="scale_mpi_epyc_epyc005_2023-06-13_11-48-13.csv "/>
    <s v="e2 1000 100 100000 1 43"/>
    <e v="#N/A"/>
    <e v="#N/A"/>
    <e v="#N/A"/>
    <e v="#N/A"/>
    <x v="1"/>
  </r>
  <r>
    <x v="3"/>
    <x v="1"/>
    <n v="100"/>
    <x v="1"/>
    <x v="41"/>
    <n v="1"/>
    <n v="2.1429960000000001"/>
    <n v="7.5766E-2"/>
    <n v="1.712742"/>
    <n v="4.1773999999999999E-2"/>
    <s v="5"/>
    <s v="scale_mpi_epyc_job_12204.out "/>
    <s v="scale_mpi_epyc_epyc005_2023-06-13_11-48-13.csv "/>
    <s v="e2 1000 100 100000 1 42"/>
    <e v="#N/A"/>
    <e v="#N/A"/>
    <e v="#N/A"/>
    <e v="#N/A"/>
    <x v="1"/>
  </r>
  <r>
    <x v="3"/>
    <x v="1"/>
    <n v="100"/>
    <x v="1"/>
    <x v="40"/>
    <n v="1"/>
    <n v="2.1127820000000002"/>
    <n v="6.9810999999999998E-2"/>
    <n v="1.7584679999999999"/>
    <n v="4.3962000000000001E-2"/>
    <s v="5"/>
    <s v="scale_mpi_epyc_job_12204.out "/>
    <s v="scale_mpi_epyc_epyc005_2023-06-13_11-48-13.csv "/>
    <s v="e2 1000 100 100000 1 41"/>
    <e v="#N/A"/>
    <e v="#N/A"/>
    <e v="#N/A"/>
    <e v="#N/A"/>
    <x v="1"/>
  </r>
  <r>
    <x v="3"/>
    <x v="1"/>
    <n v="100"/>
    <x v="1"/>
    <x v="39"/>
    <n v="1"/>
    <n v="2.0840800000000002"/>
    <n v="4.5714999999999999E-2"/>
    <n v="1.422032"/>
    <n v="3.6462000000000001E-2"/>
    <s v="5"/>
    <s v="scale_mpi_epyc_job_12204.out "/>
    <s v="scale_mpi_epyc_epyc005_2023-06-13_11-48-13.csv "/>
    <s v="e2 1000 100 100000 1 40"/>
    <e v="#N/A"/>
    <e v="#N/A"/>
    <e v="#N/A"/>
    <e v="#N/A"/>
    <x v="1"/>
  </r>
  <r>
    <x v="3"/>
    <x v="1"/>
    <n v="100"/>
    <x v="1"/>
    <x v="38"/>
    <n v="1"/>
    <n v="2.0869"/>
    <n v="5.8735000000000002E-2"/>
    <n v="1.6855260000000001"/>
    <n v="4.4356E-2"/>
    <s v="5"/>
    <s v="scale_mpi_epyc_job_12204.out "/>
    <s v="scale_mpi_epyc_epyc005_2023-06-13_11-48-13.csv "/>
    <s v="e2 1000 100 100000 1 39"/>
    <e v="#N/A"/>
    <e v="#N/A"/>
    <e v="#N/A"/>
    <e v="#N/A"/>
    <x v="1"/>
  </r>
  <r>
    <x v="3"/>
    <x v="1"/>
    <n v="100"/>
    <x v="1"/>
    <x v="37"/>
    <n v="1"/>
    <n v="2.2216170000000002"/>
    <n v="7.5952000000000006E-2"/>
    <n v="1.9015580000000001"/>
    <n v="5.1393000000000001E-2"/>
    <s v="5"/>
    <s v="scale_mpi_epyc_job_12204.out "/>
    <s v="scale_mpi_epyc_epyc005_2023-06-13_11-48-13.csv "/>
    <s v="e2 1000 100 100000 1 38"/>
    <e v="#N/A"/>
    <e v="#N/A"/>
    <e v="#N/A"/>
    <e v="#N/A"/>
    <x v="1"/>
  </r>
  <r>
    <x v="3"/>
    <x v="1"/>
    <n v="100"/>
    <x v="1"/>
    <x v="36"/>
    <n v="1"/>
    <n v="2.1127850000000001"/>
    <n v="6.1839999999999999E-2"/>
    <n v="1.6861969999999999"/>
    <n v="4.6838999999999999E-2"/>
    <s v="5"/>
    <s v="scale_mpi_epyc_job_12204.out "/>
    <s v="scale_mpi_epyc_epyc005_2023-06-13_11-48-13.csv "/>
    <s v="e2 1000 100 100000 1 37"/>
    <e v="#N/A"/>
    <e v="#N/A"/>
    <e v="#N/A"/>
    <e v="#N/A"/>
    <x v="1"/>
  </r>
  <r>
    <x v="3"/>
    <x v="1"/>
    <n v="100"/>
    <x v="1"/>
    <x v="35"/>
    <n v="1"/>
    <n v="2.0518830000000001"/>
    <n v="4.3824000000000002E-2"/>
    <n v="1.3004880000000001"/>
    <n v="3.7157000000000003E-2"/>
    <s v="5"/>
    <s v="scale_mpi_epyc_job_12204.out "/>
    <s v="scale_mpi_epyc_epyc005_2023-06-13_11-48-13.csv "/>
    <s v="e2 1000 100 100000 1 36"/>
    <e v="#N/A"/>
    <e v="#N/A"/>
    <e v="#N/A"/>
    <e v="#N/A"/>
    <x v="1"/>
  </r>
  <r>
    <x v="3"/>
    <x v="1"/>
    <n v="100"/>
    <x v="1"/>
    <x v="34"/>
    <n v="1"/>
    <n v="2.1198109999999999"/>
    <n v="7.2374999999999995E-2"/>
    <n v="1.6280239999999999"/>
    <n v="4.7883000000000002E-2"/>
    <s v="5"/>
    <s v="scale_mpi_epyc_job_12204.out "/>
    <s v="scale_mpi_epyc_epyc005_2023-06-13_11-48-13.csv "/>
    <s v="e2 1000 100 100000 1 35"/>
    <e v="#N/A"/>
    <e v="#N/A"/>
    <e v="#N/A"/>
    <e v="#N/A"/>
    <x v="1"/>
  </r>
  <r>
    <x v="3"/>
    <x v="1"/>
    <n v="100"/>
    <x v="1"/>
    <x v="33"/>
    <n v="1"/>
    <n v="2.4100350000000001"/>
    <n v="7.3028999999999997E-2"/>
    <n v="1.7956639999999999"/>
    <n v="5.4413999999999997E-2"/>
    <s v="5"/>
    <s v="scale_mpi_epyc_job_12204.out "/>
    <s v="scale_mpi_epyc_epyc005_2023-06-13_11-48-13.csv "/>
    <s v="e2 1000 100 100000 1 34"/>
    <e v="#N/A"/>
    <e v="#N/A"/>
    <e v="#N/A"/>
    <e v="#N/A"/>
    <x v="1"/>
  </r>
  <r>
    <x v="3"/>
    <x v="1"/>
    <n v="100"/>
    <x v="1"/>
    <x v="32"/>
    <n v="1"/>
    <n v="2.323321"/>
    <n v="5.0578999999999999E-2"/>
    <n v="1.2967379999999999"/>
    <n v="4.0523000000000003E-2"/>
    <s v="5"/>
    <s v="scale_mpi_epyc_job_12204.out "/>
    <s v="scale_mpi_epyc_epyc005_2023-06-13_11-48-13.csv "/>
    <s v="e2 1000 100 100000 1 33"/>
    <e v="#N/A"/>
    <e v="#N/A"/>
    <e v="#N/A"/>
    <e v="#N/A"/>
    <x v="1"/>
  </r>
  <r>
    <x v="3"/>
    <x v="1"/>
    <n v="100"/>
    <x v="1"/>
    <x v="31"/>
    <n v="1"/>
    <n v="2.151783"/>
    <n v="9.5809000000000005E-2"/>
    <n v="2.3614160000000002"/>
    <n v="7.6175000000000007E-2"/>
    <s v="5"/>
    <s v="scale_mpi_epyc_job_12204.out "/>
    <s v="scale_mpi_epyc_epyc005_2023-06-13_11-48-13.csv "/>
    <s v="e2 1000 100 100000 1 32"/>
    <e v="#N/A"/>
    <e v="#N/A"/>
    <e v="#N/A"/>
    <e v="#N/A"/>
    <x v="1"/>
  </r>
  <r>
    <x v="3"/>
    <x v="1"/>
    <n v="100"/>
    <x v="1"/>
    <x v="30"/>
    <n v="1"/>
    <n v="2.089356"/>
    <n v="3.9212999999999998E-2"/>
    <n v="1.032678"/>
    <n v="3.4423000000000002E-2"/>
    <s v="5"/>
    <s v="scale_mpi_epyc_job_12204.out "/>
    <s v="scale_mpi_epyc_epyc005_2023-06-13_11-48-13.csv "/>
    <s v="e2 1000 100 100000 1 31"/>
    <e v="#N/A"/>
    <e v="#N/A"/>
    <e v="#N/A"/>
    <e v="#N/A"/>
    <x v="1"/>
  </r>
  <r>
    <x v="3"/>
    <x v="1"/>
    <n v="100"/>
    <x v="1"/>
    <x v="29"/>
    <n v="1"/>
    <n v="2.049369"/>
    <n v="4.4089999999999997E-2"/>
    <n v="1.1337889999999999"/>
    <n v="3.9095999999999999E-2"/>
    <s v="5"/>
    <s v="scale_mpi_epyc_job_12204.out "/>
    <s v="scale_mpi_epyc_epyc005_2023-06-13_11-48-13.csv "/>
    <s v="e2 1000 100 100000 1 30"/>
    <e v="#N/A"/>
    <e v="#N/A"/>
    <e v="#N/A"/>
    <e v="#N/A"/>
    <x v="1"/>
  </r>
  <r>
    <x v="3"/>
    <x v="1"/>
    <n v="100"/>
    <x v="1"/>
    <x v="28"/>
    <n v="1"/>
    <n v="2.0428850000000001"/>
    <n v="4.1267999999999999E-2"/>
    <n v="0.93103199999999997"/>
    <n v="3.3251000000000003E-2"/>
    <s v="5"/>
    <s v="scale_mpi_epyc_job_12204.out "/>
    <s v="scale_mpi_epyc_epyc005_2023-06-13_11-48-13.csv "/>
    <s v="e2 1000 100 100000 1 29"/>
    <e v="#N/A"/>
    <e v="#N/A"/>
    <e v="#N/A"/>
    <e v="#N/A"/>
    <x v="1"/>
  </r>
  <r>
    <x v="3"/>
    <x v="1"/>
    <n v="100"/>
    <x v="1"/>
    <x v="27"/>
    <n v="1"/>
    <n v="2.0532819999999998"/>
    <n v="5.1404999999999999E-2"/>
    <n v="1.2547410000000001"/>
    <n v="4.6471999999999999E-2"/>
    <s v="5"/>
    <s v="scale_mpi_epyc_job_12204.out "/>
    <s v="scale_mpi_epyc_epyc005_2023-06-13_11-48-13.csv "/>
    <s v="e2 1000 100 100000 1 28"/>
    <e v="#N/A"/>
    <e v="#N/A"/>
    <e v="#N/A"/>
    <e v="#N/A"/>
    <x v="1"/>
  </r>
  <r>
    <x v="3"/>
    <x v="1"/>
    <n v="100"/>
    <x v="1"/>
    <x v="26"/>
    <n v="1"/>
    <n v="2.059107"/>
    <n v="5.1469000000000001E-2"/>
    <n v="0.93513100000000005"/>
    <n v="3.5966999999999999E-2"/>
    <s v="5"/>
    <s v="scale_mpi_epyc_job_12204.out "/>
    <s v="scale_mpi_epyc_epyc005_2023-06-13_11-48-13.csv "/>
    <s v="e2 1000 100 100000 1 27"/>
    <e v="#N/A"/>
    <e v="#N/A"/>
    <e v="#N/A"/>
    <e v="#N/A"/>
    <x v="1"/>
  </r>
  <r>
    <x v="3"/>
    <x v="1"/>
    <n v="100"/>
    <x v="1"/>
    <x v="25"/>
    <n v="1"/>
    <n v="2.0916169999999998"/>
    <n v="5.3179999999999998E-2"/>
    <n v="1.000567"/>
    <n v="4.0023000000000003E-2"/>
    <s v="5"/>
    <s v="scale_mpi_epyc_job_12204.out "/>
    <s v="scale_mpi_epyc_epyc005_2023-06-13_11-48-13.csv "/>
    <s v="e2 1000 100 100000 1 26"/>
    <e v="#N/A"/>
    <e v="#N/A"/>
    <e v="#N/A"/>
    <e v="#N/A"/>
    <x v="1"/>
  </r>
  <r>
    <x v="3"/>
    <x v="1"/>
    <n v="100"/>
    <x v="1"/>
    <x v="24"/>
    <n v="1"/>
    <n v="2.0606089999999999"/>
    <n v="5.5495999999999997E-2"/>
    <n v="0.813917"/>
    <n v="3.3912999999999999E-2"/>
    <s v="5"/>
    <s v="scale_mpi_epyc_job_12204.out "/>
    <s v="scale_mpi_epyc_epyc005_2023-06-13_11-48-13.csv "/>
    <s v="e2 1000 100 100000 1 25"/>
    <e v="#N/A"/>
    <e v="#N/A"/>
    <e v="#N/A"/>
    <e v="#N/A"/>
    <x v="1"/>
  </r>
  <r>
    <x v="3"/>
    <x v="1"/>
    <n v="100"/>
    <x v="1"/>
    <x v="23"/>
    <n v="1"/>
    <n v="2.0461290000000001"/>
    <n v="4.4211E-2"/>
    <n v="0.71554700000000004"/>
    <n v="3.1111E-2"/>
    <s v="5"/>
    <s v="scale_mpi_epyc_job_12204.out "/>
    <s v="scale_mpi_epyc_epyc005_2023-06-13_11-48-13.csv "/>
    <s v="e2 1000 100 100000 1 24"/>
    <e v="#N/A"/>
    <e v="#N/A"/>
    <e v="#N/A"/>
    <e v="#N/A"/>
    <x v="1"/>
  </r>
  <r>
    <x v="3"/>
    <x v="1"/>
    <n v="100"/>
    <x v="1"/>
    <x v="22"/>
    <n v="1"/>
    <n v="2.0863809999999998"/>
    <n v="5.3955999999999997E-2"/>
    <n v="0.79503900000000005"/>
    <n v="3.6138000000000003E-2"/>
    <s v="5"/>
    <s v="scale_mpi_epyc_job_12204.out "/>
    <s v="scale_mpi_epyc_epyc005_2023-06-13_11-48-13.csv "/>
    <s v="e2 1000 100 100000 1 23"/>
    <e v="#N/A"/>
    <e v="#N/A"/>
    <e v="#N/A"/>
    <e v="#N/A"/>
    <x v="1"/>
  </r>
  <r>
    <x v="3"/>
    <x v="1"/>
    <n v="100"/>
    <x v="1"/>
    <x v="21"/>
    <n v="1"/>
    <n v="2.2800639999999999"/>
    <n v="3.9357999999999997E-2"/>
    <n v="0.71160900000000005"/>
    <n v="3.3885999999999999E-2"/>
    <s v="5"/>
    <s v="scale_mpi_epyc_job_12204.out "/>
    <s v="scale_mpi_epyc_epyc005_2023-06-13_11-48-13.csv "/>
    <s v="e2 1000 100 100000 1 22"/>
    <e v="#N/A"/>
    <e v="#N/A"/>
    <e v="#N/A"/>
    <e v="#N/A"/>
    <x v="1"/>
  </r>
  <r>
    <x v="3"/>
    <x v="1"/>
    <n v="100"/>
    <x v="1"/>
    <x v="20"/>
    <n v="1"/>
    <n v="2.2837149999999999"/>
    <n v="4.1017999999999999E-2"/>
    <n v="0.59997500000000004"/>
    <n v="2.9999000000000001E-2"/>
    <s v="5"/>
    <s v="scale_mpi_epyc_job_12204.out "/>
    <s v="scale_mpi_epyc_epyc005_2023-06-13_11-48-13.csv "/>
    <s v="e2 1000 100 100000 1 21"/>
    <e v="#N/A"/>
    <e v="#N/A"/>
    <e v="#N/A"/>
    <e v="#N/A"/>
    <x v="1"/>
  </r>
  <r>
    <x v="3"/>
    <x v="1"/>
    <n v="100"/>
    <x v="1"/>
    <x v="19"/>
    <n v="1"/>
    <n v="2.0248520000000001"/>
    <n v="3.0924E-2"/>
    <n v="0.469333"/>
    <n v="2.4702000000000002E-2"/>
    <s v="5"/>
    <s v="scale_mpi_epyc_job_12204.out "/>
    <s v="scale_mpi_epyc_epyc005_2023-06-13_11-48-13.csv "/>
    <s v="e2 1000 100 100000 1 20"/>
    <e v="#N/A"/>
    <e v="#N/A"/>
    <e v="#N/A"/>
    <e v="#N/A"/>
    <x v="1"/>
  </r>
  <r>
    <x v="3"/>
    <x v="1"/>
    <n v="100"/>
    <x v="1"/>
    <x v="18"/>
    <n v="1"/>
    <n v="2.0667650000000002"/>
    <n v="4.8869999999999997E-2"/>
    <n v="0.62035600000000002"/>
    <n v="3.4464000000000002E-2"/>
    <s v="5"/>
    <s v="scale_mpi_epyc_job_12204.out "/>
    <s v="scale_mpi_epyc_epyc005_2023-06-13_11-48-13.csv "/>
    <s v="e2 1000 100 100000 1 19"/>
    <e v="#N/A"/>
    <e v="#N/A"/>
    <e v="#N/A"/>
    <e v="#N/A"/>
    <x v="1"/>
  </r>
  <r>
    <x v="3"/>
    <x v="1"/>
    <n v="100"/>
    <x v="1"/>
    <x v="17"/>
    <n v="1"/>
    <n v="2.040368"/>
    <n v="5.0279999999999998E-2"/>
    <n v="0.67186199999999996"/>
    <n v="3.9521000000000001E-2"/>
    <s v="5"/>
    <s v="scale_mpi_epyc_job_12204.out "/>
    <s v="scale_mpi_epyc_epyc005_2023-06-13_11-48-13.csv "/>
    <s v="e2 1000 100 100000 1 18"/>
    <e v="#N/A"/>
    <e v="#N/A"/>
    <e v="#N/A"/>
    <e v="#N/A"/>
    <x v="1"/>
  </r>
  <r>
    <x v="3"/>
    <x v="1"/>
    <n v="100"/>
    <x v="1"/>
    <x v="16"/>
    <n v="1"/>
    <n v="2.0620500000000002"/>
    <n v="4.9291000000000001E-2"/>
    <n v="0.69048500000000002"/>
    <n v="4.3154999999999999E-2"/>
    <s v="5"/>
    <s v="scale_mpi_epyc_job_12204.out "/>
    <s v="scale_mpi_epyc_epyc005_2023-06-13_11-48-13.csv "/>
    <s v="e2 1000 100 100000 1 17"/>
    <e v="#N/A"/>
    <e v="#N/A"/>
    <e v="#N/A"/>
    <e v="#N/A"/>
    <x v="1"/>
  </r>
  <r>
    <x v="3"/>
    <x v="1"/>
    <n v="100"/>
    <x v="1"/>
    <x v="15"/>
    <n v="1"/>
    <n v="2.0511210000000002"/>
    <n v="4.6308000000000002E-2"/>
    <n v="0.53264199999999995"/>
    <n v="3.5508999999999999E-2"/>
    <s v="5"/>
    <s v="scale_mpi_epyc_job_12204.out "/>
    <s v="scale_mpi_epyc_epyc005_2023-06-13_11-48-13.csv "/>
    <s v="e2 1000 100 100000 1 16"/>
    <e v="#N/A"/>
    <e v="#N/A"/>
    <e v="#N/A"/>
    <e v="#N/A"/>
    <x v="1"/>
  </r>
  <r>
    <x v="3"/>
    <x v="1"/>
    <n v="100"/>
    <x v="1"/>
    <x v="14"/>
    <n v="1"/>
    <n v="2.0104389999999999"/>
    <n v="3.0710999999999999E-2"/>
    <n v="0.330762"/>
    <n v="2.3626000000000001E-2"/>
    <s v="5"/>
    <s v="scale_mpi_epyc_job_12204.out "/>
    <s v="scale_mpi_epyc_epyc005_2023-06-13_11-48-13.csv "/>
    <s v="e2 1000 100 100000 1 15"/>
    <e v="#N/A"/>
    <e v="#N/A"/>
    <e v="#N/A"/>
    <e v="#N/A"/>
    <x v="1"/>
  </r>
  <r>
    <x v="3"/>
    <x v="1"/>
    <n v="100"/>
    <x v="1"/>
    <x v="13"/>
    <n v="1"/>
    <n v="1.9965980000000001"/>
    <n v="1.6497000000000001E-2"/>
    <n v="0.17203599999999999"/>
    <n v="1.3233999999999999E-2"/>
    <s v="5"/>
    <s v="scale_mpi_epyc_job_12204.out "/>
    <s v="scale_mpi_epyc_epyc005_2023-06-13_11-48-13.csv "/>
    <s v="e2 1000 100 100000 1 14"/>
    <e v="#N/A"/>
    <e v="#N/A"/>
    <e v="#N/A"/>
    <e v="#N/A"/>
    <x v="1"/>
  </r>
  <r>
    <x v="3"/>
    <x v="1"/>
    <n v="100"/>
    <x v="1"/>
    <x v="12"/>
    <n v="1"/>
    <n v="1.991568"/>
    <n v="1.6760000000000001E-2"/>
    <n v="0.16538600000000001"/>
    <n v="1.3782000000000001E-2"/>
    <s v="5"/>
    <s v="scale_mpi_epyc_job_12204.out "/>
    <s v="scale_mpi_epyc_epyc005_2023-06-13_11-48-13.csv "/>
    <s v="e2 1000 100 100000 1 13"/>
    <e v="#N/A"/>
    <e v="#N/A"/>
    <e v="#N/A"/>
    <e v="#N/A"/>
    <x v="1"/>
  </r>
  <r>
    <x v="3"/>
    <x v="1"/>
    <n v="100"/>
    <x v="1"/>
    <x v="11"/>
    <n v="1"/>
    <n v="1.9942169999999999"/>
    <n v="1.6625000000000001E-2"/>
    <n v="0.14397599999999999"/>
    <n v="1.3089E-2"/>
    <s v="5"/>
    <s v="scale_mpi_epyc_job_12204.out "/>
    <s v="scale_mpi_epyc_epyc005_2023-06-13_11-48-13.csv "/>
    <s v="e2 1000 100 100000 1 12"/>
    <e v="#N/A"/>
    <e v="#N/A"/>
    <e v="#N/A"/>
    <e v="#N/A"/>
    <x v="1"/>
  </r>
  <r>
    <x v="3"/>
    <x v="1"/>
    <n v="100"/>
    <x v="1"/>
    <x v="10"/>
    <n v="1"/>
    <n v="2.0115530000000001"/>
    <n v="3.4594E-2"/>
    <n v="0.18489800000000001"/>
    <n v="1.8489999999999999E-2"/>
    <s v="5"/>
    <s v="scale_mpi_epyc_job_12204.out "/>
    <s v="scale_mpi_epyc_epyc005_2023-06-13_11-48-13.csv "/>
    <s v="e2 1000 100 100000 1 11"/>
    <e v="#N/A"/>
    <e v="#N/A"/>
    <e v="#N/A"/>
    <e v="#N/A"/>
    <x v="1"/>
  </r>
  <r>
    <x v="3"/>
    <x v="1"/>
    <n v="100"/>
    <x v="1"/>
    <x v="9"/>
    <n v="1"/>
    <n v="2.0018379999999998"/>
    <n v="2.8021999999999998E-2"/>
    <n v="0.16333700000000001"/>
    <n v="1.8148999999999998E-2"/>
    <s v="5"/>
    <s v="scale_mpi_epyc_job_12204.out "/>
    <s v="scale_mpi_epyc_epyc005_2023-06-13_11-48-13.csv "/>
    <s v="e2 1000 100 100000 1 10"/>
    <e v="#N/A"/>
    <e v="#N/A"/>
    <e v="#N/A"/>
    <e v="#N/A"/>
    <x v="1"/>
  </r>
  <r>
    <x v="3"/>
    <x v="1"/>
    <n v="100"/>
    <x v="1"/>
    <x v="8"/>
    <n v="1"/>
    <n v="1.9913810000000001"/>
    <n v="2.7722E-2"/>
    <n v="0.14439099999999999"/>
    <n v="1.8048999999999999E-2"/>
    <s v="5"/>
    <s v="scale_mpi_epyc_job_12204.out "/>
    <s v="scale_mpi_epyc_epyc005_2023-06-13_11-48-13.csv "/>
    <s v="e2 1000 100 100000 1 9"/>
    <e v="#N/A"/>
    <e v="#N/A"/>
    <e v="#N/A"/>
    <e v="#N/A"/>
    <x v="1"/>
  </r>
  <r>
    <x v="3"/>
    <x v="1"/>
    <n v="100"/>
    <x v="1"/>
    <x v="7"/>
    <n v="1"/>
    <n v="1.985814"/>
    <n v="1.4265999999999999E-2"/>
    <n v="8.1020999999999996E-2"/>
    <n v="1.1573999999999999E-2"/>
    <s v="5"/>
    <s v="scale_mpi_epyc_job_12204.out "/>
    <s v="scale_mpi_epyc_epyc005_2023-06-13_11-48-13.csv "/>
    <s v="e2 1000 100 100000 1 8"/>
    <e v="#N/A"/>
    <e v="#N/A"/>
    <e v="#N/A"/>
    <e v="#N/A"/>
    <x v="1"/>
  </r>
  <r>
    <x v="3"/>
    <x v="1"/>
    <n v="100"/>
    <x v="1"/>
    <x v="6"/>
    <n v="1"/>
    <n v="1.9813320000000001"/>
    <n v="2.3355000000000001E-2"/>
    <n v="0.11189300000000001"/>
    <n v="1.8648999999999999E-2"/>
    <s v="5"/>
    <s v="scale_mpi_epyc_job_12204.out "/>
    <s v="scale_mpi_epyc_epyc005_2023-06-13_11-48-13.csv "/>
    <s v="e2 1000 100 100000 1 7"/>
    <e v="#N/A"/>
    <e v="#N/A"/>
    <e v="#N/A"/>
    <e v="#N/A"/>
    <x v="1"/>
  </r>
  <r>
    <x v="3"/>
    <x v="1"/>
    <n v="100"/>
    <x v="1"/>
    <x v="5"/>
    <n v="1"/>
    <n v="1.962286"/>
    <n v="1.1733E-2"/>
    <n v="4.4276000000000003E-2"/>
    <n v="8.855E-3"/>
    <s v="5"/>
    <s v="scale_mpi_epyc_job_12204.out "/>
    <s v="scale_mpi_epyc_epyc005_2023-06-13_11-48-13.csv "/>
    <s v="e2 1000 100 100000 1 6"/>
    <e v="#N/A"/>
    <e v="#N/A"/>
    <e v="#N/A"/>
    <e v="#N/A"/>
    <x v="1"/>
  </r>
  <r>
    <x v="3"/>
    <x v="1"/>
    <n v="100"/>
    <x v="1"/>
    <x v="4"/>
    <n v="1"/>
    <n v="1.955641"/>
    <n v="1.9626000000000001E-2"/>
    <n v="5.8090999999999997E-2"/>
    <n v="1.4522999999999999E-2"/>
    <s v="5"/>
    <s v="scale_mpi_epyc_job_12204.out "/>
    <s v="scale_mpi_epyc_epyc005_2023-06-13_11-48-13.csv "/>
    <s v="e2 1000 100 100000 1 5"/>
    <e v="#N/A"/>
    <e v="#N/A"/>
    <e v="#N/A"/>
    <e v="#N/A"/>
    <x v="1"/>
  </r>
  <r>
    <x v="3"/>
    <x v="1"/>
    <n v="100"/>
    <x v="1"/>
    <x v="3"/>
    <n v="1"/>
    <n v="1.9468810000000001"/>
    <n v="1.9838999999999999E-2"/>
    <n v="4.0821000000000003E-2"/>
    <n v="1.3606999999999999E-2"/>
    <s v="5"/>
    <s v="scale_mpi_epyc_job_12204.out "/>
    <s v="scale_mpi_epyc_epyc005_2023-06-13_11-48-13.csv "/>
    <s v="e2 1000 100 100000 1 4"/>
    <e v="#N/A"/>
    <e v="#N/A"/>
    <e v="#N/A"/>
    <e v="#N/A"/>
    <x v="1"/>
  </r>
  <r>
    <x v="3"/>
    <x v="1"/>
    <n v="100"/>
    <x v="1"/>
    <x v="2"/>
    <n v="1"/>
    <n v="1.9355290000000001"/>
    <n v="8.2590000000000007E-3"/>
    <n v="1.2050999999999999E-2"/>
    <n v="6.025E-3"/>
    <s v="5"/>
    <s v="scale_mpi_epyc_job_12204.out "/>
    <s v="scale_mpi_epyc_epyc005_2023-06-13_11-48-13.csv "/>
    <s v="e2 1000 100 100000 1 3"/>
    <e v="#N/A"/>
    <e v="#N/A"/>
    <e v="#N/A"/>
    <e v="#N/A"/>
    <x v="1"/>
  </r>
  <r>
    <x v="3"/>
    <x v="1"/>
    <n v="100"/>
    <x v="1"/>
    <x v="1"/>
    <n v="1"/>
    <n v="1.948949"/>
    <n v="2.3068000000000002E-2"/>
    <n v="8.7919999999999995E-3"/>
    <n v="8.7919999999999995E-3"/>
    <s v="5"/>
    <s v="scale_mpi_epyc_job_12204.out "/>
    <s v="scale_mpi_epyc_epyc005_2023-06-13_11-48-13.csv "/>
    <s v="e2 1000 100 100000 1 2"/>
    <e v="#N/A"/>
    <e v="#N/A"/>
    <e v="#N/A"/>
    <e v="#N/A"/>
    <x v="1"/>
  </r>
  <r>
    <x v="3"/>
    <x v="1"/>
    <n v="100"/>
    <x v="1"/>
    <x v="0"/>
    <n v="1"/>
    <n v="1.926029"/>
    <n v="6.7060000000000002E-3"/>
    <n v="0"/>
    <n v="0"/>
    <s v="5"/>
    <s v="scale_mpi_epyc_job_12204.out "/>
    <s v="scale_mpi_epyc_epyc005_2023-06-13_11-48-13.csv "/>
    <s v="e2 1000 100 100000 1 1"/>
    <e v="#N/A"/>
    <e v="#N/A"/>
    <e v="#N/A"/>
    <e v="#N/A"/>
    <x v="1"/>
  </r>
  <r>
    <x v="3"/>
    <x v="2"/>
    <n v="100"/>
    <x v="1"/>
    <x v="63"/>
    <n v="1"/>
    <n v="0.13710900000000001"/>
    <n v="6.3685000000000005E-2"/>
    <n v="3.6477909999999998"/>
    <n v="5.7901000000000001E-2"/>
    <s v="5"/>
    <s v="scale_mpi_epyc_job_12204.out "/>
    <s v="scale_mpi_epyc_epyc005_2023-06-13_11-48-13.csv "/>
    <s v="e2 100 100 100000 1 64"/>
    <e v="#N/A"/>
    <e v="#N/A"/>
    <e v="#N/A"/>
    <e v="#N/A"/>
    <x v="1"/>
  </r>
  <r>
    <x v="3"/>
    <x v="2"/>
    <n v="100"/>
    <x v="1"/>
    <x v="62"/>
    <n v="1"/>
    <n v="0.12964100000000001"/>
    <n v="7.0401000000000005E-2"/>
    <n v="3.9671479999999999"/>
    <n v="6.3986000000000001E-2"/>
    <s v="5"/>
    <s v="scale_mpi_epyc_job_12204.out "/>
    <s v="scale_mpi_epyc_epyc005_2023-06-13_11-48-13.csv "/>
    <s v="e2 100 100 100000 1 63"/>
    <e v="#N/A"/>
    <e v="#N/A"/>
    <e v="#N/A"/>
    <e v="#N/A"/>
    <x v="1"/>
  </r>
  <r>
    <x v="3"/>
    <x v="2"/>
    <n v="100"/>
    <x v="1"/>
    <x v="61"/>
    <n v="1"/>
    <n v="0.13139400000000001"/>
    <n v="6.8529000000000007E-2"/>
    <n v="3.7988300000000002"/>
    <n v="6.2275999999999998E-2"/>
    <s v="5"/>
    <s v="scale_mpi_epyc_job_12204.out "/>
    <s v="scale_mpi_epyc_epyc005_2023-06-13_11-48-13.csv "/>
    <s v="e2 100 100 100000 1 62"/>
    <e v="#N/A"/>
    <e v="#N/A"/>
    <e v="#N/A"/>
    <e v="#N/A"/>
    <x v="1"/>
  </r>
  <r>
    <x v="3"/>
    <x v="2"/>
    <n v="100"/>
    <x v="1"/>
    <x v="60"/>
    <n v="1"/>
    <n v="0.121463"/>
    <n v="6.3938999999999996E-2"/>
    <n v="3.39175"/>
    <n v="5.6529000000000003E-2"/>
    <s v="5"/>
    <s v="scale_mpi_epyc_job_12204.out "/>
    <s v="scale_mpi_epyc_epyc005_2023-06-13_11-48-13.csv "/>
    <s v="e2 100 100 100000 1 61"/>
    <e v="#N/A"/>
    <e v="#N/A"/>
    <e v="#N/A"/>
    <e v="#N/A"/>
    <x v="1"/>
  </r>
  <r>
    <x v="3"/>
    <x v="2"/>
    <n v="100"/>
    <x v="1"/>
    <x v="59"/>
    <n v="1"/>
    <n v="0.136017"/>
    <n v="7.5754000000000002E-2"/>
    <n v="4.0958569999999996"/>
    <n v="6.9420999999999997E-2"/>
    <s v="5"/>
    <s v="scale_mpi_epyc_job_12204.out "/>
    <s v="scale_mpi_epyc_epyc005_2023-06-13_11-48-13.csv "/>
    <s v="e2 100 100 100000 1 60"/>
    <e v="#N/A"/>
    <e v="#N/A"/>
    <e v="#N/A"/>
    <e v="#N/A"/>
    <x v="1"/>
  </r>
  <r>
    <x v="3"/>
    <x v="2"/>
    <n v="100"/>
    <x v="1"/>
    <x v="58"/>
    <n v="1"/>
    <n v="0.12599299999999999"/>
    <n v="6.5518000000000007E-2"/>
    <n v="3.4269379999999998"/>
    <n v="5.9084999999999999E-2"/>
    <s v="5"/>
    <s v="scale_mpi_epyc_job_12204.out "/>
    <s v="scale_mpi_epyc_epyc005_2023-06-13_11-48-13.csv "/>
    <s v="e2 100 100 100000 1 59"/>
    <e v="#N/A"/>
    <e v="#N/A"/>
    <e v="#N/A"/>
    <e v="#N/A"/>
    <x v="1"/>
  </r>
  <r>
    <x v="3"/>
    <x v="2"/>
    <n v="100"/>
    <x v="1"/>
    <x v="57"/>
    <n v="1"/>
    <n v="0.120615"/>
    <n v="6.1197000000000001E-2"/>
    <n v="3.1205449999999999"/>
    <n v="5.4746000000000003E-2"/>
    <s v="5"/>
    <s v="scale_mpi_epyc_job_12204.out "/>
    <s v="scale_mpi_epyc_epyc005_2023-06-13_11-48-13.csv "/>
    <s v="e2 100 100 100000 1 58"/>
    <e v="#N/A"/>
    <e v="#N/A"/>
    <e v="#N/A"/>
    <e v="#N/A"/>
    <x v="1"/>
  </r>
  <r>
    <x v="3"/>
    <x v="2"/>
    <n v="100"/>
    <x v="1"/>
    <x v="56"/>
    <n v="1"/>
    <n v="0.12418"/>
    <n v="8.5049E-2"/>
    <n v="3.6601979999999998"/>
    <n v="6.5361000000000002E-2"/>
    <s v="5"/>
    <s v="scale_mpi_epyc_job_12204.out "/>
    <s v="scale_mpi_epyc_epyc005_2023-06-13_11-48-13.csv "/>
    <s v="e2 100 100 100000 1 57"/>
    <e v="#N/A"/>
    <e v="#N/A"/>
    <e v="#N/A"/>
    <e v="#N/A"/>
    <x v="1"/>
  </r>
  <r>
    <x v="3"/>
    <x v="2"/>
    <n v="100"/>
    <x v="1"/>
    <x v="55"/>
    <n v="1"/>
    <n v="0.150724"/>
    <n v="0.109722"/>
    <n v="2.6989320000000001"/>
    <n v="4.9070999999999997E-2"/>
    <s v="5"/>
    <s v="scale_mpi_epyc_job_12204.out "/>
    <s v="scale_mpi_epyc_epyc005_2023-06-13_11-48-13.csv "/>
    <s v="e2 100 100 100000 1 56"/>
    <e v="#N/A"/>
    <e v="#N/A"/>
    <e v="#N/A"/>
    <e v="#N/A"/>
    <x v="1"/>
  </r>
  <r>
    <x v="3"/>
    <x v="2"/>
    <n v="100"/>
    <x v="1"/>
    <x v="54"/>
    <n v="1"/>
    <n v="0.14005100000000001"/>
    <n v="9.8825999999999997E-2"/>
    <n v="3.090341"/>
    <n v="5.7229000000000002E-2"/>
    <s v="5"/>
    <s v="scale_mpi_epyc_job_12204.out "/>
    <s v="scale_mpi_epyc_epyc005_2023-06-13_11-48-13.csv "/>
    <s v="e2 100 100 100000 1 55"/>
    <e v="#N/A"/>
    <e v="#N/A"/>
    <e v="#N/A"/>
    <e v="#N/A"/>
    <x v="1"/>
  </r>
  <r>
    <x v="3"/>
    <x v="2"/>
    <n v="100"/>
    <x v="1"/>
    <x v="53"/>
    <n v="1"/>
    <n v="0.11797000000000001"/>
    <n v="6.9755999999999999E-2"/>
    <n v="2.2837990000000001"/>
    <n v="4.3090999999999997E-2"/>
    <s v="5"/>
    <s v="scale_mpi_epyc_job_12204.out "/>
    <s v="scale_mpi_epyc_epyc005_2023-06-13_11-48-13.csv "/>
    <s v="e2 100 100 100000 1 54"/>
    <e v="#N/A"/>
    <e v="#N/A"/>
    <e v="#N/A"/>
    <e v="#N/A"/>
    <x v="1"/>
  </r>
  <r>
    <x v="3"/>
    <x v="2"/>
    <n v="100"/>
    <x v="1"/>
    <x v="52"/>
    <n v="1"/>
    <n v="0.120792"/>
    <n v="8.1509999999999999E-2"/>
    <n v="2.3870119999999999"/>
    <n v="4.5904E-2"/>
    <s v="5"/>
    <s v="scale_mpi_epyc_job_12204.out "/>
    <s v="scale_mpi_epyc_epyc005_2023-06-13_11-48-13.csv "/>
    <s v="e2 100 100 100000 1 53"/>
    <e v="#N/A"/>
    <e v="#N/A"/>
    <e v="#N/A"/>
    <e v="#N/A"/>
    <x v="1"/>
  </r>
  <r>
    <x v="3"/>
    <x v="2"/>
    <n v="100"/>
    <x v="1"/>
    <x v="51"/>
    <n v="1"/>
    <n v="0.12750900000000001"/>
    <n v="8.4176000000000001E-2"/>
    <n v="2.973557"/>
    <n v="5.8305000000000003E-2"/>
    <s v="5"/>
    <s v="scale_mpi_epyc_job_12204.out "/>
    <s v="scale_mpi_epyc_epyc005_2023-06-13_11-48-13.csv "/>
    <s v="e2 100 100 100000 1 52"/>
    <e v="#N/A"/>
    <e v="#N/A"/>
    <e v="#N/A"/>
    <e v="#N/A"/>
    <x v="1"/>
  </r>
  <r>
    <x v="3"/>
    <x v="2"/>
    <n v="100"/>
    <x v="1"/>
    <x v="50"/>
    <n v="1"/>
    <n v="0.11734"/>
    <n v="7.4332999999999996E-2"/>
    <n v="2.4718969999999998"/>
    <n v="4.9438000000000003E-2"/>
    <s v="5"/>
    <s v="scale_mpi_epyc_job_12204.out "/>
    <s v="scale_mpi_epyc_epyc005_2023-06-13_11-48-13.csv "/>
    <s v="e2 100 100 100000 1 51"/>
    <e v="#N/A"/>
    <e v="#N/A"/>
    <e v="#N/A"/>
    <e v="#N/A"/>
    <x v="1"/>
  </r>
  <r>
    <x v="3"/>
    <x v="2"/>
    <n v="100"/>
    <x v="1"/>
    <x v="49"/>
    <n v="1"/>
    <n v="9.0510999999999994E-2"/>
    <n v="5.4288000000000003E-2"/>
    <n v="2.2749779999999999"/>
    <n v="4.6427999999999997E-2"/>
    <s v="5"/>
    <s v="scale_mpi_epyc_job_12204.out "/>
    <s v="scale_mpi_epyc_epyc005_2023-06-13_11-48-13.csv "/>
    <s v="e2 100 100 100000 1 50"/>
    <e v="#N/A"/>
    <e v="#N/A"/>
    <e v="#N/A"/>
    <e v="#N/A"/>
    <x v="1"/>
  </r>
  <r>
    <x v="3"/>
    <x v="2"/>
    <n v="100"/>
    <x v="1"/>
    <x v="48"/>
    <n v="1"/>
    <n v="0.123589"/>
    <n v="8.6194999999999994E-2"/>
    <n v="2.496442"/>
    <n v="5.2009E-2"/>
    <s v="5"/>
    <s v="scale_mpi_epyc_job_12204.out "/>
    <s v="scale_mpi_epyc_epyc005_2023-06-13_11-48-13.csv "/>
    <s v="e2 100 100 100000 1 49"/>
    <e v="#N/A"/>
    <e v="#N/A"/>
    <e v="#N/A"/>
    <e v="#N/A"/>
    <x v="1"/>
  </r>
  <r>
    <x v="3"/>
    <x v="2"/>
    <n v="100"/>
    <x v="1"/>
    <x v="47"/>
    <n v="1"/>
    <n v="9.3709000000000001E-2"/>
    <n v="5.3548999999999999E-2"/>
    <n v="2.2575370000000001"/>
    <n v="4.8032999999999999E-2"/>
    <s v="5"/>
    <s v="scale_mpi_epyc_job_12204.out "/>
    <s v="scale_mpi_epyc_epyc005_2023-06-13_11-48-13.csv "/>
    <s v="e2 100 100 100000 1 48"/>
    <e v="#N/A"/>
    <e v="#N/A"/>
    <e v="#N/A"/>
    <e v="#N/A"/>
    <x v="1"/>
  </r>
  <r>
    <x v="3"/>
    <x v="2"/>
    <n v="100"/>
    <x v="1"/>
    <x v="46"/>
    <n v="1"/>
    <n v="0.10644000000000001"/>
    <n v="6.3955999999999999E-2"/>
    <n v="2.1734629999999999"/>
    <n v="4.7248999999999999E-2"/>
    <s v="5"/>
    <s v="scale_mpi_epyc_job_12204.out "/>
    <s v="scale_mpi_epyc_epyc005_2023-06-13_11-48-13.csv "/>
    <s v="e2 100 100 100000 1 47"/>
    <e v="#N/A"/>
    <e v="#N/A"/>
    <e v="#N/A"/>
    <e v="#N/A"/>
    <x v="1"/>
  </r>
  <r>
    <x v="3"/>
    <x v="2"/>
    <n v="100"/>
    <x v="1"/>
    <x v="45"/>
    <n v="1"/>
    <n v="8.9781E-2"/>
    <n v="4.9255E-2"/>
    <n v="1.673365"/>
    <n v="3.7185999999999997E-2"/>
    <s v="5"/>
    <s v="scale_mpi_epyc_job_12204.out "/>
    <s v="scale_mpi_epyc_epyc005_2023-06-13_11-48-13.csv "/>
    <s v="e2 100 100 100000 1 46"/>
    <e v="#N/A"/>
    <e v="#N/A"/>
    <e v="#N/A"/>
    <e v="#N/A"/>
    <x v="1"/>
  </r>
  <r>
    <x v="3"/>
    <x v="2"/>
    <n v="100"/>
    <x v="1"/>
    <x v="44"/>
    <n v="1"/>
    <n v="0.132909"/>
    <n v="7.2745000000000004E-2"/>
    <n v="2.4503849999999998"/>
    <n v="5.5690999999999997E-2"/>
    <s v="5"/>
    <s v="scale_mpi_epyc_job_12204.out "/>
    <s v="scale_mpi_epyc_epyc005_2023-06-13_11-48-13.csv "/>
    <s v="e2 100 100 100000 1 45"/>
    <e v="#N/A"/>
    <e v="#N/A"/>
    <e v="#N/A"/>
    <e v="#N/A"/>
    <x v="1"/>
  </r>
  <r>
    <x v="3"/>
    <x v="2"/>
    <n v="100"/>
    <x v="1"/>
    <x v="43"/>
    <n v="1"/>
    <n v="0.13882900000000001"/>
    <n v="7.4097999999999997E-2"/>
    <n v="1.9822090000000001"/>
    <n v="4.6098E-2"/>
    <s v="5"/>
    <s v="scale_mpi_epyc_job_12204.out "/>
    <s v="scale_mpi_epyc_epyc005_2023-06-13_11-48-13.csv "/>
    <s v="e2 100 100 100000 1 44"/>
    <e v="#N/A"/>
    <e v="#N/A"/>
    <e v="#N/A"/>
    <e v="#N/A"/>
    <x v="1"/>
  </r>
  <r>
    <x v="3"/>
    <x v="2"/>
    <n v="100"/>
    <x v="1"/>
    <x v="42"/>
    <n v="1"/>
    <n v="0.155198"/>
    <n v="0.116697"/>
    <n v="4.5074269999999999"/>
    <n v="0.10732"/>
    <s v="5"/>
    <s v="scale_mpi_epyc_job_12204.out "/>
    <s v="scale_mpi_epyc_epyc005_2023-06-13_11-48-13.csv "/>
    <s v="e2 100 100 100000 1 43"/>
    <e v="#N/A"/>
    <e v="#N/A"/>
    <e v="#N/A"/>
    <e v="#N/A"/>
    <x v="1"/>
  </r>
  <r>
    <x v="3"/>
    <x v="2"/>
    <n v="100"/>
    <x v="1"/>
    <x v="41"/>
    <n v="1"/>
    <n v="0.166798"/>
    <n v="0.130637"/>
    <n v="4.8711589999999996"/>
    <n v="0.118809"/>
    <s v="5"/>
    <s v="scale_mpi_epyc_job_12204.out "/>
    <s v="scale_mpi_epyc_epyc005_2023-06-13_11-48-13.csv "/>
    <s v="e2 100 100 100000 1 42"/>
    <e v="#N/A"/>
    <e v="#N/A"/>
    <e v="#N/A"/>
    <e v="#N/A"/>
    <x v="1"/>
  </r>
  <r>
    <x v="3"/>
    <x v="2"/>
    <n v="100"/>
    <x v="1"/>
    <x v="40"/>
    <n v="1"/>
    <n v="0.12904599999999999"/>
    <n v="7.3089000000000001E-2"/>
    <n v="2.0935890000000001"/>
    <n v="5.2339999999999998E-2"/>
    <s v="5"/>
    <s v="scale_mpi_epyc_job_12204.out "/>
    <s v="scale_mpi_epyc_epyc005_2023-06-13_11-48-13.csv "/>
    <s v="e2 100 100 100000 1 41"/>
    <e v="#N/A"/>
    <e v="#N/A"/>
    <e v="#N/A"/>
    <e v="#N/A"/>
    <x v="1"/>
  </r>
  <r>
    <x v="3"/>
    <x v="2"/>
    <n v="100"/>
    <x v="1"/>
    <x v="39"/>
    <n v="1"/>
    <n v="0.10446"/>
    <n v="6.5553E-2"/>
    <n v="2.2967900000000001"/>
    <n v="5.8892E-2"/>
    <s v="5"/>
    <s v="scale_mpi_epyc_job_12204.out "/>
    <s v="scale_mpi_epyc_epyc005_2023-06-13_11-48-13.csv "/>
    <s v="e2 100 100 100000 1 40"/>
    <e v="#N/A"/>
    <e v="#N/A"/>
    <e v="#N/A"/>
    <e v="#N/A"/>
    <x v="1"/>
  </r>
  <r>
    <x v="3"/>
    <x v="2"/>
    <n v="100"/>
    <x v="1"/>
    <x v="38"/>
    <n v="1"/>
    <n v="0.112681"/>
    <n v="5.2635000000000001E-2"/>
    <n v="1.807525"/>
    <n v="4.7565999999999997E-2"/>
    <s v="5"/>
    <s v="scale_mpi_epyc_job_12204.out "/>
    <s v="scale_mpi_epyc_epyc005_2023-06-13_11-48-13.csv "/>
    <s v="e2 100 100 100000 1 39"/>
    <e v="#N/A"/>
    <e v="#N/A"/>
    <e v="#N/A"/>
    <e v="#N/A"/>
    <x v="1"/>
  </r>
  <r>
    <x v="3"/>
    <x v="2"/>
    <n v="100"/>
    <x v="1"/>
    <x v="37"/>
    <n v="1"/>
    <n v="0.105311"/>
    <n v="5.3331000000000003E-2"/>
    <n v="1.5185919999999999"/>
    <n v="4.1043000000000003E-2"/>
    <s v="5"/>
    <s v="scale_mpi_epyc_job_12204.out "/>
    <s v="scale_mpi_epyc_epyc005_2023-06-13_11-48-13.csv "/>
    <s v="e2 100 100 100000 1 38"/>
    <e v="#N/A"/>
    <e v="#N/A"/>
    <e v="#N/A"/>
    <e v="#N/A"/>
    <x v="1"/>
  </r>
  <r>
    <x v="3"/>
    <x v="2"/>
    <n v="100"/>
    <x v="1"/>
    <x v="36"/>
    <n v="1"/>
    <n v="0.128363"/>
    <n v="7.3650999999999994E-2"/>
    <n v="1.960307"/>
    <n v="5.4453000000000001E-2"/>
    <s v="5"/>
    <s v="scale_mpi_epyc_job_12204.out "/>
    <s v="scale_mpi_epyc_epyc005_2023-06-13_11-48-13.csv "/>
    <s v="e2 100 100 100000 1 37"/>
    <e v="#N/A"/>
    <e v="#N/A"/>
    <e v="#N/A"/>
    <e v="#N/A"/>
    <x v="1"/>
  </r>
  <r>
    <x v="3"/>
    <x v="2"/>
    <n v="100"/>
    <x v="1"/>
    <x v="35"/>
    <n v="1"/>
    <n v="9.8999000000000004E-2"/>
    <n v="6.5153000000000003E-2"/>
    <n v="1.801866"/>
    <n v="5.1482E-2"/>
    <s v="5"/>
    <s v="scale_mpi_epyc_job_12204.out "/>
    <s v="scale_mpi_epyc_epyc005_2023-06-13_11-48-13.csv "/>
    <s v="e2 100 100 100000 1 36"/>
    <e v="#N/A"/>
    <e v="#N/A"/>
    <e v="#N/A"/>
    <e v="#N/A"/>
    <x v="1"/>
  </r>
  <r>
    <x v="3"/>
    <x v="2"/>
    <n v="100"/>
    <x v="1"/>
    <x v="34"/>
    <n v="1"/>
    <n v="0.120505"/>
    <n v="6.7799999999999999E-2"/>
    <n v="1.9761820000000001"/>
    <n v="5.8123000000000001E-2"/>
    <s v="5"/>
    <s v="scale_mpi_epyc_job_12204.out "/>
    <s v="scale_mpi_epyc_epyc005_2023-06-13_11-48-13.csv "/>
    <s v="e2 100 100 100000 1 35"/>
    <e v="#N/A"/>
    <e v="#N/A"/>
    <e v="#N/A"/>
    <e v="#N/A"/>
    <x v="1"/>
  </r>
  <r>
    <x v="3"/>
    <x v="2"/>
    <n v="100"/>
    <x v="1"/>
    <x v="33"/>
    <n v="1"/>
    <n v="9.1104000000000004E-2"/>
    <n v="6.1005999999999998E-2"/>
    <n v="1.4812989999999999"/>
    <n v="4.4887999999999997E-2"/>
    <s v="5"/>
    <s v="scale_mpi_epyc_job_12204.out "/>
    <s v="scale_mpi_epyc_epyc005_2023-06-13_11-48-13.csv "/>
    <s v="e2 100 100 100000 1 34"/>
    <e v="#N/A"/>
    <e v="#N/A"/>
    <e v="#N/A"/>
    <e v="#N/A"/>
    <x v="1"/>
  </r>
  <r>
    <x v="3"/>
    <x v="2"/>
    <n v="100"/>
    <x v="1"/>
    <x v="32"/>
    <n v="1"/>
    <n v="7.0235000000000006E-2"/>
    <n v="3.9841000000000001E-2"/>
    <n v="1.0169710000000001"/>
    <n v="3.1780000000000003E-2"/>
    <s v="5"/>
    <s v="scale_mpi_epyc_job_12204.out "/>
    <s v="scale_mpi_epyc_epyc005_2023-06-13_11-48-13.csv "/>
    <s v="e2 100 100 100000 1 33"/>
    <e v="#N/A"/>
    <e v="#N/A"/>
    <e v="#N/A"/>
    <e v="#N/A"/>
    <x v="1"/>
  </r>
  <r>
    <x v="3"/>
    <x v="2"/>
    <n v="100"/>
    <x v="1"/>
    <x v="31"/>
    <n v="1"/>
    <n v="0.11394"/>
    <n v="6.1009000000000001E-2"/>
    <n v="1.3730100000000001"/>
    <n v="4.4290999999999997E-2"/>
    <s v="5"/>
    <s v="scale_mpi_epyc_job_12204.out "/>
    <s v="scale_mpi_epyc_epyc005_2023-06-13_11-48-13.csv "/>
    <s v="e2 100 100 100000 1 32"/>
    <e v="#N/A"/>
    <e v="#N/A"/>
    <e v="#N/A"/>
    <e v="#N/A"/>
    <x v="1"/>
  </r>
  <r>
    <x v="3"/>
    <x v="2"/>
    <n v="100"/>
    <x v="1"/>
    <x v="30"/>
    <n v="1"/>
    <n v="9.1084999999999999E-2"/>
    <n v="6.1268999999999997E-2"/>
    <n v="1.3251390000000001"/>
    <n v="4.4171000000000002E-2"/>
    <s v="5"/>
    <s v="scale_mpi_epyc_job_12204.out "/>
    <s v="scale_mpi_epyc_epyc005_2023-06-13_11-48-13.csv "/>
    <s v="e2 100 100 100000 1 31"/>
    <e v="#N/A"/>
    <e v="#N/A"/>
    <e v="#N/A"/>
    <e v="#N/A"/>
    <x v="1"/>
  </r>
  <r>
    <x v="3"/>
    <x v="2"/>
    <n v="100"/>
    <x v="1"/>
    <x v="29"/>
    <n v="1"/>
    <n v="7.9605999999999996E-2"/>
    <n v="5.0911999999999999E-2"/>
    <n v="1.2421040000000001"/>
    <n v="4.2831000000000001E-2"/>
    <s v="5"/>
    <s v="scale_mpi_epyc_job_12204.out "/>
    <s v="scale_mpi_epyc_epyc005_2023-06-13_11-48-13.csv "/>
    <s v="e2 100 100 100000 1 30"/>
    <e v="#N/A"/>
    <e v="#N/A"/>
    <e v="#N/A"/>
    <e v="#N/A"/>
    <x v="1"/>
  </r>
  <r>
    <x v="3"/>
    <x v="2"/>
    <n v="100"/>
    <x v="1"/>
    <x v="28"/>
    <n v="1"/>
    <n v="5.8264000000000003E-2"/>
    <n v="2.9670999999999999E-2"/>
    <n v="0.72462099999999996"/>
    <n v="2.5878999999999999E-2"/>
    <s v="5"/>
    <s v="scale_mpi_epyc_job_12204.out "/>
    <s v="scale_mpi_epyc_epyc005_2023-06-13_11-48-13.csv "/>
    <s v="e2 100 100 100000 1 29"/>
    <e v="#N/A"/>
    <e v="#N/A"/>
    <e v="#N/A"/>
    <e v="#N/A"/>
    <x v="1"/>
  </r>
  <r>
    <x v="3"/>
    <x v="2"/>
    <n v="100"/>
    <x v="1"/>
    <x v="27"/>
    <n v="1"/>
    <n v="8.4791000000000005E-2"/>
    <n v="5.6266999999999998E-2"/>
    <n v="1.0340339999999999"/>
    <n v="3.8297999999999999E-2"/>
    <s v="5"/>
    <s v="scale_mpi_epyc_job_12204.out "/>
    <s v="scale_mpi_epyc_epyc005_2023-06-13_11-48-13.csv "/>
    <s v="e2 100 100 100000 1 28"/>
    <e v="#N/A"/>
    <e v="#N/A"/>
    <e v="#N/A"/>
    <e v="#N/A"/>
    <x v="1"/>
  </r>
  <r>
    <x v="3"/>
    <x v="2"/>
    <n v="100"/>
    <x v="1"/>
    <x v="26"/>
    <n v="1"/>
    <n v="0.104626"/>
    <n v="5.3800000000000001E-2"/>
    <n v="0.89523299999999995"/>
    <n v="3.4431999999999997E-2"/>
    <s v="5"/>
    <s v="scale_mpi_epyc_job_12204.out "/>
    <s v="scale_mpi_epyc_epyc005_2023-06-13_11-48-13.csv "/>
    <s v="e2 100 100 100000 1 27"/>
    <e v="#N/A"/>
    <e v="#N/A"/>
    <e v="#N/A"/>
    <e v="#N/A"/>
    <x v="1"/>
  </r>
  <r>
    <x v="3"/>
    <x v="2"/>
    <n v="100"/>
    <x v="1"/>
    <x v="25"/>
    <n v="1"/>
    <n v="5.5046999999999999E-2"/>
    <n v="2.7807999999999999E-2"/>
    <n v="0.59798799999999996"/>
    <n v="2.392E-2"/>
    <s v="5"/>
    <s v="scale_mpi_epyc_job_12204.out "/>
    <s v="scale_mpi_epyc_epyc005_2023-06-13_11-48-13.csv "/>
    <s v="e2 100 100 100000 1 26"/>
    <e v="#N/A"/>
    <e v="#N/A"/>
    <e v="#N/A"/>
    <e v="#N/A"/>
    <x v="1"/>
  </r>
  <r>
    <x v="3"/>
    <x v="2"/>
    <n v="100"/>
    <x v="1"/>
    <x v="24"/>
    <n v="1"/>
    <n v="7.6911999999999994E-2"/>
    <n v="4.9375000000000002E-2"/>
    <n v="0.78827800000000003"/>
    <n v="3.2844999999999999E-2"/>
    <s v="5"/>
    <s v="scale_mpi_epyc_job_12204.out "/>
    <s v="scale_mpi_epyc_epyc005_2023-06-13_11-48-13.csv "/>
    <s v="e2 100 100 100000 1 25"/>
    <e v="#N/A"/>
    <e v="#N/A"/>
    <e v="#N/A"/>
    <e v="#N/A"/>
    <x v="1"/>
  </r>
  <r>
    <x v="3"/>
    <x v="2"/>
    <n v="100"/>
    <x v="1"/>
    <x v="23"/>
    <n v="1"/>
    <n v="9.8599999999999993E-2"/>
    <n v="4.8968999999999999E-2"/>
    <n v="0.77468700000000001"/>
    <n v="3.3681999999999997E-2"/>
    <s v="5"/>
    <s v="scale_mpi_epyc_job_12204.out "/>
    <s v="scale_mpi_epyc_epyc005_2023-06-13_11-48-13.csv "/>
    <s v="e2 100 100 100000 1 24"/>
    <e v="#N/A"/>
    <e v="#N/A"/>
    <e v="#N/A"/>
    <e v="#N/A"/>
    <x v="1"/>
  </r>
  <r>
    <x v="3"/>
    <x v="2"/>
    <n v="100"/>
    <x v="1"/>
    <x v="22"/>
    <n v="1"/>
    <n v="7.5492000000000004E-2"/>
    <n v="4.8179E-2"/>
    <n v="0.65447900000000003"/>
    <n v="2.9749000000000001E-2"/>
    <s v="5"/>
    <s v="scale_mpi_epyc_job_12204.out "/>
    <s v="scale_mpi_epyc_epyc005_2023-06-13_11-48-13.csv "/>
    <s v="e2 100 100 100000 1 23"/>
    <e v="#N/A"/>
    <e v="#N/A"/>
    <e v="#N/A"/>
    <e v="#N/A"/>
    <x v="1"/>
  </r>
  <r>
    <x v="3"/>
    <x v="2"/>
    <n v="100"/>
    <x v="1"/>
    <x v="21"/>
    <n v="1"/>
    <n v="5.1538E-2"/>
    <n v="2.4674000000000001E-2"/>
    <n v="0.455258"/>
    <n v="2.1679E-2"/>
    <s v="5"/>
    <s v="scale_mpi_epyc_job_12204.out "/>
    <s v="scale_mpi_epyc_epyc005_2023-06-13_11-48-13.csv "/>
    <s v="e2 100 100 100000 1 22"/>
    <e v="#N/A"/>
    <e v="#N/A"/>
    <e v="#N/A"/>
    <e v="#N/A"/>
    <x v="1"/>
  </r>
  <r>
    <x v="3"/>
    <x v="2"/>
    <n v="100"/>
    <x v="1"/>
    <x v="20"/>
    <n v="1"/>
    <n v="5.7494999999999997E-2"/>
    <n v="3.0809E-2"/>
    <n v="0.524891"/>
    <n v="2.6245000000000001E-2"/>
    <s v="5"/>
    <s v="scale_mpi_epyc_job_12204.out "/>
    <s v="scale_mpi_epyc_epyc005_2023-06-13_11-48-13.csv "/>
    <s v="e2 100 100 100000 1 21"/>
    <e v="#N/A"/>
    <e v="#N/A"/>
    <e v="#N/A"/>
    <e v="#N/A"/>
    <x v="1"/>
  </r>
  <r>
    <x v="3"/>
    <x v="2"/>
    <n v="100"/>
    <x v="1"/>
    <x v="19"/>
    <n v="1"/>
    <n v="7.1808999999999998E-2"/>
    <n v="4.5756999999999999E-2"/>
    <n v="0.61354600000000004"/>
    <n v="3.2292000000000001E-2"/>
    <s v="5"/>
    <s v="scale_mpi_epyc_job_12204.out "/>
    <s v="scale_mpi_epyc_epyc005_2023-06-13_11-48-13.csv "/>
    <s v="e2 100 100 100000 1 20"/>
    <e v="#N/A"/>
    <e v="#N/A"/>
    <e v="#N/A"/>
    <e v="#N/A"/>
    <x v="1"/>
  </r>
  <r>
    <x v="3"/>
    <x v="2"/>
    <n v="100"/>
    <x v="1"/>
    <x v="18"/>
    <n v="1"/>
    <n v="9.0354000000000004E-2"/>
    <n v="4.4068999999999997E-2"/>
    <n v="0.624641"/>
    <n v="3.4701999999999997E-2"/>
    <s v="5"/>
    <s v="scale_mpi_epyc_job_12204.out "/>
    <s v="scale_mpi_epyc_epyc005_2023-06-13_11-48-13.csv "/>
    <s v="e2 100 100 100000 1 19"/>
    <e v="#N/A"/>
    <e v="#N/A"/>
    <e v="#N/A"/>
    <e v="#N/A"/>
    <x v="1"/>
  </r>
  <r>
    <x v="3"/>
    <x v="2"/>
    <n v="100"/>
    <x v="1"/>
    <x v="17"/>
    <n v="1"/>
    <n v="7.0146E-2"/>
    <n v="4.4833999999999999E-2"/>
    <n v="0.50920900000000002"/>
    <n v="2.9953E-2"/>
    <s v="5"/>
    <s v="scale_mpi_epyc_job_12204.out "/>
    <s v="scale_mpi_epyc_epyc005_2023-06-13_11-48-13.csv "/>
    <s v="e2 100 100 100000 1 18"/>
    <e v="#N/A"/>
    <e v="#N/A"/>
    <e v="#N/A"/>
    <e v="#N/A"/>
    <x v="1"/>
  </r>
  <r>
    <x v="3"/>
    <x v="2"/>
    <n v="100"/>
    <x v="1"/>
    <x v="16"/>
    <n v="1"/>
    <n v="8.2354999999999998E-2"/>
    <n v="4.2673000000000003E-2"/>
    <n v="0.54286999999999996"/>
    <n v="3.3929000000000001E-2"/>
    <s v="5"/>
    <s v="scale_mpi_epyc_job_12204.out "/>
    <s v="scale_mpi_epyc_epyc005_2023-06-13_11-48-13.csv "/>
    <s v="e2 100 100 100000 1 17"/>
    <e v="#N/A"/>
    <e v="#N/A"/>
    <e v="#N/A"/>
    <e v="#N/A"/>
    <x v="1"/>
  </r>
  <r>
    <x v="3"/>
    <x v="2"/>
    <n v="100"/>
    <x v="1"/>
    <x v="15"/>
    <n v="1"/>
    <n v="8.5876999999999995E-2"/>
    <n v="4.0294999999999997E-2"/>
    <n v="0.49140800000000001"/>
    <n v="3.2760999999999998E-2"/>
    <s v="5"/>
    <s v="scale_mpi_epyc_job_12204.out "/>
    <s v="scale_mpi_epyc_epyc005_2023-06-13_11-48-13.csv "/>
    <s v="e2 100 100 100000 1 16"/>
    <e v="#N/A"/>
    <e v="#N/A"/>
    <e v="#N/A"/>
    <e v="#N/A"/>
    <x v="1"/>
  </r>
  <r>
    <x v="3"/>
    <x v="2"/>
    <n v="100"/>
    <x v="1"/>
    <x v="14"/>
    <n v="1"/>
    <n v="8.2758999999999999E-2"/>
    <n v="4.0212999999999999E-2"/>
    <n v="0.39803699999999997"/>
    <n v="2.8431000000000001E-2"/>
    <s v="5"/>
    <s v="scale_mpi_epyc_job_12204.out "/>
    <s v="scale_mpi_epyc_epyc005_2023-06-13_11-48-13.csv "/>
    <s v="e2 100 100 100000 1 15"/>
    <e v="#N/A"/>
    <e v="#N/A"/>
    <e v="#N/A"/>
    <e v="#N/A"/>
    <x v="1"/>
  </r>
  <r>
    <x v="3"/>
    <x v="2"/>
    <n v="100"/>
    <x v="1"/>
    <x v="13"/>
    <n v="1"/>
    <n v="6.3478000000000007E-2"/>
    <n v="3.9523000000000003E-2"/>
    <n v="0.27123999999999998"/>
    <n v="2.0865000000000002E-2"/>
    <s v="5"/>
    <s v="scale_mpi_epyc_job_12204.out "/>
    <s v="scale_mpi_epyc_epyc005_2023-06-13_11-48-13.csv "/>
    <s v="e2 100 100 100000 1 14"/>
    <e v="#N/A"/>
    <e v="#N/A"/>
    <e v="#N/A"/>
    <e v="#N/A"/>
    <x v="1"/>
  </r>
  <r>
    <x v="3"/>
    <x v="2"/>
    <n v="100"/>
    <x v="1"/>
    <x v="12"/>
    <n v="1"/>
    <n v="5.5925999999999997E-2"/>
    <n v="3.2080999999999998E-2"/>
    <n v="0.19231699999999999"/>
    <n v="1.6025999999999999E-2"/>
    <s v="5"/>
    <s v="scale_mpi_epyc_job_12204.out "/>
    <s v="scale_mpi_epyc_epyc005_2023-06-13_11-48-13.csv "/>
    <s v="e2 100 100 100000 1 13"/>
    <e v="#N/A"/>
    <e v="#N/A"/>
    <e v="#N/A"/>
    <e v="#N/A"/>
    <x v="1"/>
  </r>
  <r>
    <x v="3"/>
    <x v="2"/>
    <n v="100"/>
    <x v="1"/>
    <x v="11"/>
    <n v="1"/>
    <n v="5.3192999999999997E-2"/>
    <n v="2.9649999999999999E-2"/>
    <n v="0.198597"/>
    <n v="1.8054000000000001E-2"/>
    <s v="5"/>
    <s v="scale_mpi_epyc_job_12204.out "/>
    <s v="scale_mpi_epyc_epyc005_2023-06-13_11-48-13.csv "/>
    <s v="e2 100 100 100000 1 12"/>
    <e v="#N/A"/>
    <e v="#N/A"/>
    <e v="#N/A"/>
    <e v="#N/A"/>
    <x v="1"/>
  </r>
  <r>
    <x v="3"/>
    <x v="2"/>
    <n v="100"/>
    <x v="1"/>
    <x v="10"/>
    <n v="1"/>
    <n v="3.8876000000000001E-2"/>
    <n v="1.5709999999999998E-2"/>
    <n v="0.13389200000000001"/>
    <n v="1.3389E-2"/>
    <s v="5"/>
    <s v="scale_mpi_epyc_job_12204.out "/>
    <s v="scale_mpi_epyc_epyc005_2023-06-13_11-48-13.csv "/>
    <s v="e2 100 100 100000 1 11"/>
    <e v="#N/A"/>
    <e v="#N/A"/>
    <e v="#N/A"/>
    <e v="#N/A"/>
    <x v="1"/>
  </r>
  <r>
    <x v="3"/>
    <x v="2"/>
    <n v="100"/>
    <x v="1"/>
    <x v="9"/>
    <n v="1"/>
    <n v="4.9173000000000001E-2"/>
    <n v="2.6325000000000001E-2"/>
    <n v="0.11874899999999999"/>
    <n v="1.3194000000000001E-2"/>
    <s v="5"/>
    <s v="scale_mpi_epyc_job_12204.out "/>
    <s v="scale_mpi_epyc_epyc005_2023-06-13_11-48-13.csv "/>
    <s v="e2 100 100 100000 1 10"/>
    <e v="#N/A"/>
    <e v="#N/A"/>
    <e v="#N/A"/>
    <e v="#N/A"/>
    <x v="1"/>
  </r>
  <r>
    <x v="3"/>
    <x v="2"/>
    <n v="100"/>
    <x v="1"/>
    <x v="8"/>
    <n v="1"/>
    <n v="5.7992000000000002E-2"/>
    <n v="1.4789999999999999E-2"/>
    <n v="9.7585000000000005E-2"/>
    <n v="1.2198000000000001E-2"/>
    <s v="5"/>
    <s v="scale_mpi_epyc_job_12204.out "/>
    <s v="scale_mpi_epyc_epyc005_2023-06-13_11-48-13.csv "/>
    <s v="e2 100 100 100000 1 9"/>
    <e v="#N/A"/>
    <e v="#N/A"/>
    <e v="#N/A"/>
    <e v="#N/A"/>
    <x v="1"/>
  </r>
  <r>
    <x v="3"/>
    <x v="2"/>
    <n v="100"/>
    <x v="1"/>
    <x v="7"/>
    <n v="1"/>
    <n v="3.3724999999999998E-2"/>
    <n v="1.1815000000000001E-2"/>
    <n v="6.9918999999999995E-2"/>
    <n v="9.9880000000000004E-3"/>
    <s v="5"/>
    <s v="scale_mpi_epyc_job_12204.out "/>
    <s v="scale_mpi_epyc_epyc005_2023-06-13_11-48-13.csv "/>
    <s v="e2 100 100 100000 1 8"/>
    <e v="#N/A"/>
    <e v="#N/A"/>
    <e v="#N/A"/>
    <e v="#N/A"/>
    <x v="1"/>
  </r>
  <r>
    <x v="3"/>
    <x v="2"/>
    <n v="100"/>
    <x v="1"/>
    <x v="6"/>
    <n v="1"/>
    <n v="4.3720000000000002E-2"/>
    <n v="2.2454999999999999E-2"/>
    <n v="8.6793999999999996E-2"/>
    <n v="1.4466E-2"/>
    <s v="5"/>
    <s v="scale_mpi_epyc_job_12204.out "/>
    <s v="scale_mpi_epyc_epyc005_2023-06-13_11-48-13.csv "/>
    <s v="e2 100 100 100000 1 7"/>
    <e v="#N/A"/>
    <e v="#N/A"/>
    <e v="#N/A"/>
    <e v="#N/A"/>
    <x v="1"/>
  </r>
  <r>
    <x v="3"/>
    <x v="2"/>
    <n v="100"/>
    <x v="1"/>
    <x v="5"/>
    <n v="1"/>
    <n v="3.1808999999999997E-2"/>
    <n v="1.0518E-2"/>
    <n v="4.2727000000000001E-2"/>
    <n v="8.5450000000000005E-3"/>
    <s v="5"/>
    <s v="scale_mpi_epyc_job_12204.out "/>
    <s v="scale_mpi_epyc_epyc005_2023-06-13_11-48-13.csv "/>
    <s v="e2 100 100 100000 1 6"/>
    <e v="#N/A"/>
    <e v="#N/A"/>
    <e v="#N/A"/>
    <e v="#N/A"/>
    <x v="1"/>
  </r>
  <r>
    <x v="3"/>
    <x v="2"/>
    <n v="100"/>
    <x v="1"/>
    <x v="4"/>
    <n v="1"/>
    <n v="3.1274000000000003E-2"/>
    <n v="1.0181000000000001E-2"/>
    <n v="3.4452000000000003E-2"/>
    <n v="8.6130000000000009E-3"/>
    <s v="5"/>
    <s v="scale_mpi_epyc_job_12204.out "/>
    <s v="scale_mpi_epyc_epyc005_2023-06-13_11-48-13.csv "/>
    <s v="e2 100 100 100000 1 5"/>
    <e v="#N/A"/>
    <e v="#N/A"/>
    <e v="#N/A"/>
    <e v="#N/A"/>
    <x v="1"/>
  </r>
  <r>
    <x v="3"/>
    <x v="2"/>
    <n v="100"/>
    <x v="1"/>
    <x v="3"/>
    <n v="1"/>
    <n v="3.8993E-2"/>
    <n v="1.8710999999999998E-2"/>
    <n v="4.054E-2"/>
    <n v="1.3513000000000001E-2"/>
    <s v="5"/>
    <s v="scale_mpi_epyc_job_12204.out "/>
    <s v="scale_mpi_epyc_epyc005_2023-06-13_11-48-13.csv "/>
    <s v="e2 100 100 100000 1 4"/>
    <e v="#N/A"/>
    <e v="#N/A"/>
    <e v="#N/A"/>
    <e v="#N/A"/>
    <x v="1"/>
  </r>
  <r>
    <x v="3"/>
    <x v="2"/>
    <n v="100"/>
    <x v="1"/>
    <x v="2"/>
    <n v="1"/>
    <n v="2.7799000000000001E-2"/>
    <n v="7.927E-3"/>
    <n v="1.312E-2"/>
    <n v="6.5599999999999999E-3"/>
    <s v="5"/>
    <s v="scale_mpi_epyc_job_12204.out "/>
    <s v="scale_mpi_epyc_epyc005_2023-06-13_11-48-13.csv "/>
    <s v="e2 100 100 100000 1 3"/>
    <e v="#N/A"/>
    <e v="#N/A"/>
    <e v="#N/A"/>
    <e v="#N/A"/>
    <x v="1"/>
  </r>
  <r>
    <x v="3"/>
    <x v="2"/>
    <n v="100"/>
    <x v="1"/>
    <x v="1"/>
    <n v="1"/>
    <n v="2.6397E-2"/>
    <n v="6.9069999999999999E-3"/>
    <n v="5.2649999999999997E-3"/>
    <n v="5.2649999999999997E-3"/>
    <s v="5"/>
    <s v="scale_mpi_epyc_job_12204.out "/>
    <s v="scale_mpi_epyc_epyc005_2023-06-13_11-48-13.csv "/>
    <s v="e2 100 100 100000 1 2"/>
    <e v="#N/A"/>
    <e v="#N/A"/>
    <e v="#N/A"/>
    <e v="#N/A"/>
    <x v="1"/>
  </r>
  <r>
    <x v="3"/>
    <x v="2"/>
    <n v="100"/>
    <x v="1"/>
    <x v="0"/>
    <n v="1"/>
    <n v="2.4601999999999999E-2"/>
    <n v="5.4489999999999999E-3"/>
    <n v="0"/>
    <n v="0"/>
    <s v="5"/>
    <s v="scale_mpi_epyc_job_12204.out "/>
    <s v="scale_mpi_epyc_epyc005_2023-06-13_11-48-13.csv "/>
    <s v="e2 100 100 100000 1 1"/>
    <e v="#N/A"/>
    <e v="#N/A"/>
    <e v="#N/A"/>
    <e v="#N/A"/>
    <x v="1"/>
  </r>
  <r>
    <x v="4"/>
    <x v="1"/>
    <n v="100"/>
    <x v="1"/>
    <x v="63"/>
    <n v="1"/>
    <n v="1.4392929999999999"/>
    <n v="6.0905000000000001E-2"/>
    <n v="3.320033"/>
    <n v="5.2699000000000003E-2"/>
    <s v="6"/>
    <s v="scale_mpi_epyc_job_12205.out "/>
    <s v="scale_mpi_epyc_epyc006_2023-06-13_11-54-46.csv "/>
    <s v="e3 1000 100 100000 1 64"/>
    <e v="#N/A"/>
    <e v="#N/A"/>
    <e v="#N/A"/>
    <e v="#N/A"/>
    <x v="1"/>
  </r>
  <r>
    <x v="4"/>
    <x v="1"/>
    <n v="100"/>
    <x v="1"/>
    <x v="62"/>
    <n v="1"/>
    <n v="1.3496090000000001"/>
    <n v="6.3405000000000003E-2"/>
    <n v="3.423362"/>
    <n v="5.5216000000000001E-2"/>
    <s v="6"/>
    <s v="scale_mpi_epyc_job_12205.out "/>
    <s v="scale_mpi_epyc_epyc006_2023-06-13_11-54-46.csv "/>
    <s v="e3 1000 100 100000 1 63"/>
    <e v="#N/A"/>
    <e v="#N/A"/>
    <e v="#N/A"/>
    <e v="#N/A"/>
    <x v="1"/>
  </r>
  <r>
    <x v="4"/>
    <x v="1"/>
    <n v="100"/>
    <x v="1"/>
    <x v="61"/>
    <n v="1"/>
    <n v="1.3883270000000001"/>
    <n v="6.2806000000000001E-2"/>
    <n v="3.488226"/>
    <n v="5.7183999999999999E-2"/>
    <s v="6"/>
    <s v="scale_mpi_epyc_job_12205.out "/>
    <s v="scale_mpi_epyc_epyc006_2023-06-13_11-54-46.csv "/>
    <s v="e3 1000 100 100000 1 62"/>
    <e v="#N/A"/>
    <e v="#N/A"/>
    <e v="#N/A"/>
    <e v="#N/A"/>
    <x v="1"/>
  </r>
  <r>
    <x v="4"/>
    <x v="1"/>
    <n v="100"/>
    <x v="1"/>
    <x v="60"/>
    <n v="1"/>
    <n v="1.2603059999999999"/>
    <n v="6.1393999999999997E-2"/>
    <n v="3.1416110000000002"/>
    <n v="5.2359999999999997E-2"/>
    <s v="6"/>
    <s v="scale_mpi_epyc_job_12205.out "/>
    <s v="scale_mpi_epyc_epyc006_2023-06-13_11-54-46.csv "/>
    <s v="e3 1000 100 100000 1 61"/>
    <e v="#N/A"/>
    <e v="#N/A"/>
    <e v="#N/A"/>
    <e v="#N/A"/>
    <x v="1"/>
  </r>
  <r>
    <x v="4"/>
    <x v="1"/>
    <n v="100"/>
    <x v="1"/>
    <x v="59"/>
    <n v="1"/>
    <n v="1.3494079999999999"/>
    <n v="5.9611999999999998E-2"/>
    <n v="3.0580440000000002"/>
    <n v="5.1831000000000002E-2"/>
    <s v="6"/>
    <s v="scale_mpi_epyc_job_12205.out "/>
    <s v="scale_mpi_epyc_epyc006_2023-06-13_11-54-46.csv "/>
    <s v="e3 1000 100 100000 1 60"/>
    <e v="#N/A"/>
    <e v="#N/A"/>
    <e v="#N/A"/>
    <e v="#N/A"/>
    <x v="1"/>
  </r>
  <r>
    <x v="4"/>
    <x v="1"/>
    <n v="100"/>
    <x v="1"/>
    <x v="58"/>
    <n v="1"/>
    <n v="1.4174659999999999"/>
    <n v="5.9981E-2"/>
    <n v="3.0401880000000001"/>
    <n v="5.2416999999999998E-2"/>
    <s v="6"/>
    <s v="scale_mpi_epyc_job_12205.out "/>
    <s v="scale_mpi_epyc_epyc006_2023-06-13_11-54-46.csv "/>
    <s v="e3 1000 100 100000 1 59"/>
    <e v="#N/A"/>
    <e v="#N/A"/>
    <e v="#N/A"/>
    <e v="#N/A"/>
    <x v="1"/>
  </r>
  <r>
    <x v="4"/>
    <x v="1"/>
    <n v="100"/>
    <x v="1"/>
    <x v="57"/>
    <n v="1"/>
    <n v="1.3393539999999999"/>
    <n v="5.9756999999999998E-2"/>
    <n v="2.9850020000000002"/>
    <n v="5.2367999999999998E-2"/>
    <s v="6"/>
    <s v="scale_mpi_epyc_job_12205.out "/>
    <s v="scale_mpi_epyc_epyc006_2023-06-13_11-54-46.csv "/>
    <s v="e3 1000 100 100000 1 58"/>
    <e v="#N/A"/>
    <e v="#N/A"/>
    <e v="#N/A"/>
    <e v="#N/A"/>
    <x v="1"/>
  </r>
  <r>
    <x v="4"/>
    <x v="1"/>
    <n v="100"/>
    <x v="1"/>
    <x v="56"/>
    <n v="1"/>
    <n v="1.780073"/>
    <n v="0.123574"/>
    <n v="3.012591"/>
    <n v="5.3795999999999997E-2"/>
    <s v="6"/>
    <s v="scale_mpi_epyc_job_12205.out "/>
    <s v="scale_mpi_epyc_epyc006_2023-06-13_11-54-46.csv "/>
    <s v="e3 1000 100 100000 1 57"/>
    <e v="#N/A"/>
    <e v="#N/A"/>
    <e v="#N/A"/>
    <e v="#N/A"/>
    <x v="1"/>
  </r>
  <r>
    <x v="4"/>
    <x v="1"/>
    <n v="100"/>
    <x v="1"/>
    <x v="55"/>
    <n v="1"/>
    <n v="1.7606170000000001"/>
    <n v="0.13377600000000001"/>
    <n v="3.1764760000000001"/>
    <n v="5.7754E-2"/>
    <s v="6"/>
    <s v="scale_mpi_epyc_job_12205.out "/>
    <s v="scale_mpi_epyc_epyc006_2023-06-13_11-54-46.csv "/>
    <s v="e3 1000 100 100000 1 56"/>
    <e v="#N/A"/>
    <e v="#N/A"/>
    <e v="#N/A"/>
    <e v="#N/A"/>
    <x v="1"/>
  </r>
  <r>
    <x v="4"/>
    <x v="1"/>
    <n v="100"/>
    <x v="1"/>
    <x v="54"/>
    <n v="1"/>
    <n v="1.7133529999999999"/>
    <n v="8.3045999999999995E-2"/>
    <n v="2.4892650000000001"/>
    <n v="4.6098E-2"/>
    <s v="6"/>
    <s v="scale_mpi_epyc_job_12205.out "/>
    <s v="scale_mpi_epyc_epyc006_2023-06-13_11-54-46.csv "/>
    <s v="e3 1000 100 100000 1 55"/>
    <e v="#N/A"/>
    <e v="#N/A"/>
    <e v="#N/A"/>
    <e v="#N/A"/>
    <x v="1"/>
  </r>
  <r>
    <x v="4"/>
    <x v="1"/>
    <n v="100"/>
    <x v="1"/>
    <x v="53"/>
    <n v="1"/>
    <n v="1.6875560000000001"/>
    <n v="7.8012999999999999E-2"/>
    <n v="2.4236810000000002"/>
    <n v="4.573E-2"/>
    <s v="6"/>
    <s v="scale_mpi_epyc_job_12205.out "/>
    <s v="scale_mpi_epyc_epyc006_2023-06-13_11-54-46.csv "/>
    <s v="e3 1000 100 100000 1 54"/>
    <e v="#N/A"/>
    <e v="#N/A"/>
    <e v="#N/A"/>
    <e v="#N/A"/>
    <x v="1"/>
  </r>
  <r>
    <x v="4"/>
    <x v="1"/>
    <n v="100"/>
    <x v="1"/>
    <x v="52"/>
    <n v="1"/>
    <n v="1.710766"/>
    <n v="5.5350000000000003E-2"/>
    <n v="2.299369"/>
    <n v="4.4219000000000001E-2"/>
    <s v="6"/>
    <s v="scale_mpi_epyc_job_12205.out "/>
    <s v="scale_mpi_epyc_epyc006_2023-06-13_11-54-46.csv "/>
    <s v="e3 1000 100 100000 1 53"/>
    <e v="#N/A"/>
    <e v="#N/A"/>
    <e v="#N/A"/>
    <e v="#N/A"/>
    <x v="1"/>
  </r>
  <r>
    <x v="4"/>
    <x v="1"/>
    <n v="100"/>
    <x v="1"/>
    <x v="51"/>
    <n v="1"/>
    <n v="1.9013990000000001"/>
    <n v="8.4191000000000002E-2"/>
    <n v="3.073096"/>
    <n v="6.0256999999999998E-2"/>
    <s v="6"/>
    <s v="scale_mpi_epyc_job_12205.out "/>
    <s v="scale_mpi_epyc_epyc006_2023-06-13_11-54-46.csv "/>
    <s v="e3 1000 100 100000 1 52"/>
    <e v="#N/A"/>
    <e v="#N/A"/>
    <e v="#N/A"/>
    <e v="#N/A"/>
    <x v="1"/>
  </r>
  <r>
    <x v="4"/>
    <x v="1"/>
    <n v="100"/>
    <x v="1"/>
    <x v="50"/>
    <n v="1"/>
    <n v="1.593737"/>
    <n v="4.7690999999999997E-2"/>
    <n v="2.0271880000000002"/>
    <n v="4.0543999999999997E-2"/>
    <s v="6"/>
    <s v="scale_mpi_epyc_job_12205.out "/>
    <s v="scale_mpi_epyc_epyc006_2023-06-13_11-54-46.csv "/>
    <s v="e3 1000 100 100000 1 51"/>
    <e v="#N/A"/>
    <e v="#N/A"/>
    <e v="#N/A"/>
    <e v="#N/A"/>
    <x v="1"/>
  </r>
  <r>
    <x v="4"/>
    <x v="1"/>
    <n v="100"/>
    <x v="1"/>
    <x v="49"/>
    <n v="1"/>
    <n v="1.629259"/>
    <n v="9.0651999999999996E-2"/>
    <n v="2.6757399999999998"/>
    <n v="5.4607000000000003E-2"/>
    <s v="6"/>
    <s v="scale_mpi_epyc_job_12205.out "/>
    <s v="scale_mpi_epyc_epyc006_2023-06-13_11-54-46.csv "/>
    <s v="e3 1000 100 100000 1 50"/>
    <e v="#N/A"/>
    <e v="#N/A"/>
    <e v="#N/A"/>
    <e v="#N/A"/>
    <x v="1"/>
  </r>
  <r>
    <x v="4"/>
    <x v="1"/>
    <n v="100"/>
    <x v="1"/>
    <x v="48"/>
    <n v="1"/>
    <n v="1.5642400000000001"/>
    <n v="4.5543E-2"/>
    <n v="1.863327"/>
    <n v="3.8818999999999999E-2"/>
    <s v="6"/>
    <s v="scale_mpi_epyc_job_12205.out "/>
    <s v="scale_mpi_epyc_epyc006_2023-06-13_11-54-46.csv "/>
    <s v="e3 1000 100 100000 1 49"/>
    <e v="#N/A"/>
    <e v="#N/A"/>
    <e v="#N/A"/>
    <e v="#N/A"/>
    <x v="1"/>
  </r>
  <r>
    <x v="4"/>
    <x v="1"/>
    <n v="100"/>
    <x v="1"/>
    <x v="47"/>
    <n v="1"/>
    <n v="1.595764"/>
    <n v="6.4537999999999998E-2"/>
    <n v="2.2748889999999999"/>
    <n v="4.8402000000000001E-2"/>
    <s v="6"/>
    <s v="scale_mpi_epyc_job_12205.out "/>
    <s v="scale_mpi_epyc_epyc006_2023-06-13_11-54-46.csv "/>
    <s v="e3 1000 100 100000 1 48"/>
    <e v="#N/A"/>
    <e v="#N/A"/>
    <e v="#N/A"/>
    <e v="#N/A"/>
    <x v="1"/>
  </r>
  <r>
    <x v="4"/>
    <x v="1"/>
    <n v="100"/>
    <x v="1"/>
    <x v="46"/>
    <n v="1"/>
    <n v="1.7478579999999999"/>
    <n v="7.4996999999999994E-2"/>
    <n v="2.2131120000000002"/>
    <n v="4.8111000000000001E-2"/>
    <s v="6"/>
    <s v="scale_mpi_epyc_job_12205.out "/>
    <s v="scale_mpi_epyc_epyc006_2023-06-13_11-54-46.csv "/>
    <s v="e3 1000 100 100000 1 47"/>
    <e v="#N/A"/>
    <e v="#N/A"/>
    <e v="#N/A"/>
    <e v="#N/A"/>
    <x v="1"/>
  </r>
  <r>
    <x v="4"/>
    <x v="1"/>
    <n v="100"/>
    <x v="1"/>
    <x v="45"/>
    <n v="1"/>
    <n v="1.5731820000000001"/>
    <n v="7.8826999999999994E-2"/>
    <n v="2.1619290000000002"/>
    <n v="4.8043000000000002E-2"/>
    <s v="6"/>
    <s v="scale_mpi_epyc_job_12205.out "/>
    <s v="scale_mpi_epyc_epyc006_2023-06-13_11-54-46.csv "/>
    <s v="e3 1000 100 100000 1 46"/>
    <e v="#N/A"/>
    <e v="#N/A"/>
    <e v="#N/A"/>
    <e v="#N/A"/>
    <x v="1"/>
  </r>
  <r>
    <x v="4"/>
    <x v="1"/>
    <n v="100"/>
    <x v="1"/>
    <x v="44"/>
    <n v="1"/>
    <n v="1.7147319999999999"/>
    <n v="7.6077000000000006E-2"/>
    <n v="1.9932719999999999"/>
    <n v="4.5302000000000002E-2"/>
    <s v="6"/>
    <s v="scale_mpi_epyc_job_12205.out "/>
    <s v="scale_mpi_epyc_epyc006_2023-06-13_11-54-46.csv "/>
    <s v="e3 1000 100 100000 1 45"/>
    <e v="#N/A"/>
    <e v="#N/A"/>
    <e v="#N/A"/>
    <e v="#N/A"/>
    <x v="1"/>
  </r>
  <r>
    <x v="4"/>
    <x v="1"/>
    <n v="100"/>
    <x v="1"/>
    <x v="43"/>
    <n v="1"/>
    <n v="1.512521"/>
    <n v="5.6029000000000002E-2"/>
    <n v="2.1297380000000001"/>
    <n v="4.9528999999999997E-2"/>
    <s v="6"/>
    <s v="scale_mpi_epyc_job_12205.out "/>
    <s v="scale_mpi_epyc_epyc006_2023-06-13_11-54-46.csv "/>
    <s v="e3 1000 100 100000 1 44"/>
    <e v="#N/A"/>
    <e v="#N/A"/>
    <e v="#N/A"/>
    <e v="#N/A"/>
    <x v="1"/>
  </r>
  <r>
    <x v="4"/>
    <x v="1"/>
    <n v="100"/>
    <x v="1"/>
    <x v="42"/>
    <n v="1"/>
    <n v="1.626808"/>
    <n v="7.6156000000000001E-2"/>
    <n v="2.2136309999999999"/>
    <n v="5.2706000000000003E-2"/>
    <s v="6"/>
    <s v="scale_mpi_epyc_job_12205.out "/>
    <s v="scale_mpi_epyc_epyc006_2023-06-13_11-54-46.csv "/>
    <s v="e3 1000 100 100000 1 43"/>
    <e v="#N/A"/>
    <e v="#N/A"/>
    <e v="#N/A"/>
    <e v="#N/A"/>
    <x v="1"/>
  </r>
  <r>
    <x v="4"/>
    <x v="1"/>
    <n v="100"/>
    <x v="1"/>
    <x v="41"/>
    <n v="1"/>
    <n v="1.530205"/>
    <n v="8.2500000000000004E-2"/>
    <n v="1.966566"/>
    <n v="4.7965000000000001E-2"/>
    <s v="6"/>
    <s v="scale_mpi_epyc_job_12205.out "/>
    <s v="scale_mpi_epyc_epyc006_2023-06-13_11-54-46.csv "/>
    <s v="e3 1000 100 100000 1 42"/>
    <e v="#N/A"/>
    <e v="#N/A"/>
    <e v="#N/A"/>
    <e v="#N/A"/>
    <x v="1"/>
  </r>
  <r>
    <x v="4"/>
    <x v="1"/>
    <n v="100"/>
    <x v="1"/>
    <x v="40"/>
    <n v="1"/>
    <n v="1.5059229999999999"/>
    <n v="7.2162000000000004E-2"/>
    <n v="1.9500249999999999"/>
    <n v="4.8751000000000003E-2"/>
    <s v="6"/>
    <s v="scale_mpi_epyc_job_12205.out "/>
    <s v="scale_mpi_epyc_epyc006_2023-06-13_11-54-46.csv "/>
    <s v="e3 1000 100 100000 1 41"/>
    <e v="#N/A"/>
    <e v="#N/A"/>
    <e v="#N/A"/>
    <e v="#N/A"/>
    <x v="1"/>
  </r>
  <r>
    <x v="4"/>
    <x v="1"/>
    <n v="100"/>
    <x v="1"/>
    <x v="39"/>
    <n v="1"/>
    <n v="1.5578970000000001"/>
    <n v="4.1118000000000002E-2"/>
    <n v="1.2911980000000001"/>
    <n v="3.3107999999999999E-2"/>
    <s v="6"/>
    <s v="scale_mpi_epyc_job_12205.out "/>
    <s v="scale_mpi_epyc_epyc006_2023-06-13_11-54-46.csv "/>
    <s v="e3 1000 100 100000 1 40"/>
    <e v="#N/A"/>
    <e v="#N/A"/>
    <e v="#N/A"/>
    <e v="#N/A"/>
    <x v="1"/>
  </r>
  <r>
    <x v="4"/>
    <x v="1"/>
    <n v="100"/>
    <x v="1"/>
    <x v="38"/>
    <n v="1"/>
    <n v="1.543023"/>
    <n v="8.9478000000000002E-2"/>
    <n v="2.3266290000000001"/>
    <n v="6.1226999999999997E-2"/>
    <s v="6"/>
    <s v="scale_mpi_epyc_job_12205.out "/>
    <s v="scale_mpi_epyc_epyc006_2023-06-13_11-54-46.csv "/>
    <s v="e3 1000 100 100000 1 39"/>
    <e v="#N/A"/>
    <e v="#N/A"/>
    <e v="#N/A"/>
    <e v="#N/A"/>
    <x v="1"/>
  </r>
  <r>
    <x v="4"/>
    <x v="1"/>
    <n v="100"/>
    <x v="1"/>
    <x v="37"/>
    <n v="1"/>
    <n v="1.635589"/>
    <n v="6.9504999999999997E-2"/>
    <n v="1.8542730000000001"/>
    <n v="5.0115E-2"/>
    <s v="6"/>
    <s v="scale_mpi_epyc_job_12205.out "/>
    <s v="scale_mpi_epyc_epyc006_2023-06-13_11-54-46.csv "/>
    <s v="e3 1000 100 100000 1 38"/>
    <e v="#N/A"/>
    <e v="#N/A"/>
    <e v="#N/A"/>
    <e v="#N/A"/>
    <x v="1"/>
  </r>
  <r>
    <x v="4"/>
    <x v="1"/>
    <n v="100"/>
    <x v="1"/>
    <x v="36"/>
    <n v="1"/>
    <n v="1.5006729999999999"/>
    <n v="6.6864000000000007E-2"/>
    <n v="1.9655370000000001"/>
    <n v="5.4598000000000001E-2"/>
    <s v="6"/>
    <s v="scale_mpi_epyc_job_12205.out "/>
    <s v="scale_mpi_epyc_epyc006_2023-06-13_11-54-46.csv "/>
    <s v="e3 1000 100 100000 1 37"/>
    <e v="#N/A"/>
    <e v="#N/A"/>
    <e v="#N/A"/>
    <e v="#N/A"/>
    <x v="1"/>
  </r>
  <r>
    <x v="4"/>
    <x v="1"/>
    <n v="100"/>
    <x v="1"/>
    <x v="35"/>
    <n v="1"/>
    <n v="1.5609440000000001"/>
    <n v="5.7006000000000001E-2"/>
    <n v="1.783485"/>
    <n v="5.0957000000000002E-2"/>
    <s v="6"/>
    <s v="scale_mpi_epyc_job_12205.out "/>
    <s v="scale_mpi_epyc_epyc006_2023-06-13_11-54-46.csv "/>
    <s v="e3 1000 100 100000 1 36"/>
    <e v="#N/A"/>
    <e v="#N/A"/>
    <e v="#N/A"/>
    <e v="#N/A"/>
    <x v="1"/>
  </r>
  <r>
    <x v="4"/>
    <x v="1"/>
    <n v="100"/>
    <x v="1"/>
    <x v="34"/>
    <n v="1"/>
    <n v="1.4714069999999999"/>
    <n v="5.2173999999999998E-2"/>
    <n v="1.4241159999999999"/>
    <n v="4.1886E-2"/>
    <s v="6"/>
    <s v="scale_mpi_epyc_job_12205.out "/>
    <s v="scale_mpi_epyc_epyc006_2023-06-13_11-54-46.csv "/>
    <s v="e3 1000 100 100000 1 35"/>
    <e v="#N/A"/>
    <e v="#N/A"/>
    <e v="#N/A"/>
    <e v="#N/A"/>
    <x v="1"/>
  </r>
  <r>
    <x v="4"/>
    <x v="1"/>
    <n v="100"/>
    <x v="1"/>
    <x v="33"/>
    <n v="1"/>
    <n v="1.4465889999999999"/>
    <n v="5.5598000000000002E-2"/>
    <n v="1.2896129999999999"/>
    <n v="3.9079000000000003E-2"/>
    <s v="6"/>
    <s v="scale_mpi_epyc_job_12205.out "/>
    <s v="scale_mpi_epyc_epyc006_2023-06-13_11-54-46.csv "/>
    <s v="e3 1000 100 100000 1 34"/>
    <e v="#N/A"/>
    <e v="#N/A"/>
    <e v="#N/A"/>
    <e v="#N/A"/>
    <x v="1"/>
  </r>
  <r>
    <x v="4"/>
    <x v="1"/>
    <n v="100"/>
    <x v="1"/>
    <x v="32"/>
    <n v="1"/>
    <n v="1.4874400000000001"/>
    <n v="3.2187E-2"/>
    <n v="0.86954100000000001"/>
    <n v="2.7172999999999999E-2"/>
    <s v="6"/>
    <s v="scale_mpi_epyc_job_12205.out "/>
    <s v="scale_mpi_epyc_epyc006_2023-06-13_11-54-46.csv "/>
    <s v="e3 1000 100 100000 1 33"/>
    <e v="#N/A"/>
    <e v="#N/A"/>
    <e v="#N/A"/>
    <e v="#N/A"/>
    <x v="1"/>
  </r>
  <r>
    <x v="4"/>
    <x v="1"/>
    <n v="100"/>
    <x v="1"/>
    <x v="31"/>
    <n v="1"/>
    <n v="1.4238310000000001"/>
    <n v="6.1177000000000002E-2"/>
    <n v="1.350762"/>
    <n v="4.3573000000000001E-2"/>
    <s v="6"/>
    <s v="scale_mpi_epyc_job_12205.out "/>
    <s v="scale_mpi_epyc_epyc006_2023-06-13_11-54-46.csv "/>
    <s v="e3 1000 100 100000 1 32"/>
    <e v="#N/A"/>
    <e v="#N/A"/>
    <e v="#N/A"/>
    <e v="#N/A"/>
    <x v="1"/>
  </r>
  <r>
    <x v="4"/>
    <x v="1"/>
    <n v="100"/>
    <x v="1"/>
    <x v="30"/>
    <n v="1"/>
    <n v="1.433101"/>
    <n v="6.2205999999999997E-2"/>
    <n v="1.497104"/>
    <n v="4.9903000000000003E-2"/>
    <s v="6"/>
    <s v="scale_mpi_epyc_job_12205.out "/>
    <s v="scale_mpi_epyc_epyc006_2023-06-13_11-54-46.csv "/>
    <s v="e3 1000 100 100000 1 31"/>
    <e v="#N/A"/>
    <e v="#N/A"/>
    <e v="#N/A"/>
    <e v="#N/A"/>
    <x v="1"/>
  </r>
  <r>
    <x v="4"/>
    <x v="1"/>
    <n v="100"/>
    <x v="1"/>
    <x v="29"/>
    <n v="1"/>
    <n v="1.4427019999999999"/>
    <n v="5.9596999999999997E-2"/>
    <n v="1.382201"/>
    <n v="4.7662000000000003E-2"/>
    <s v="6"/>
    <s v="scale_mpi_epyc_job_12205.out "/>
    <s v="scale_mpi_epyc_epyc006_2023-06-13_11-54-46.csv "/>
    <s v="e3 1000 100 100000 1 30"/>
    <e v="#N/A"/>
    <e v="#N/A"/>
    <e v="#N/A"/>
    <e v="#N/A"/>
    <x v="1"/>
  </r>
  <r>
    <x v="4"/>
    <x v="1"/>
    <n v="100"/>
    <x v="1"/>
    <x v="28"/>
    <n v="1"/>
    <n v="1.399348"/>
    <n v="5.3976999999999997E-2"/>
    <n v="1.0761350000000001"/>
    <n v="3.8433000000000002E-2"/>
    <s v="6"/>
    <s v="scale_mpi_epyc_job_12205.out "/>
    <s v="scale_mpi_epyc_epyc006_2023-06-13_11-54-46.csv "/>
    <s v="e3 1000 100 100000 1 29"/>
    <e v="#N/A"/>
    <e v="#N/A"/>
    <e v="#N/A"/>
    <e v="#N/A"/>
    <x v="1"/>
  </r>
  <r>
    <x v="4"/>
    <x v="1"/>
    <n v="100"/>
    <x v="1"/>
    <x v="27"/>
    <n v="1"/>
    <n v="1.3575759999999999"/>
    <n v="4.4687999999999999E-2"/>
    <n v="0.9869"/>
    <n v="3.6552000000000001E-2"/>
    <s v="6"/>
    <s v="scale_mpi_epyc_job_12205.out "/>
    <s v="scale_mpi_epyc_epyc006_2023-06-13_11-54-46.csv "/>
    <s v="e3 1000 100 100000 1 28"/>
    <e v="#N/A"/>
    <e v="#N/A"/>
    <e v="#N/A"/>
    <e v="#N/A"/>
    <x v="1"/>
  </r>
  <r>
    <x v="4"/>
    <x v="1"/>
    <n v="100"/>
    <x v="1"/>
    <x v="26"/>
    <n v="1"/>
    <n v="1.4010560000000001"/>
    <n v="5.2127E-2"/>
    <n v="0.98006800000000005"/>
    <n v="3.7694999999999999E-2"/>
    <s v="6"/>
    <s v="scale_mpi_epyc_job_12205.out "/>
    <s v="scale_mpi_epyc_epyc006_2023-06-13_11-54-46.csv "/>
    <s v="e3 1000 100 100000 1 27"/>
    <e v="#N/A"/>
    <e v="#N/A"/>
    <e v="#N/A"/>
    <e v="#N/A"/>
    <x v="1"/>
  </r>
  <r>
    <x v="4"/>
    <x v="1"/>
    <n v="100"/>
    <x v="1"/>
    <x v="25"/>
    <n v="1"/>
    <n v="1.437573"/>
    <n v="7.3939000000000005E-2"/>
    <n v="1.5352669999999999"/>
    <n v="6.1411E-2"/>
    <s v="6"/>
    <s v="scale_mpi_epyc_job_12205.out "/>
    <s v="scale_mpi_epyc_epyc006_2023-06-13_11-54-46.csv "/>
    <s v="e3 1000 100 100000 1 26"/>
    <e v="#N/A"/>
    <e v="#N/A"/>
    <e v="#N/A"/>
    <e v="#N/A"/>
    <x v="1"/>
  </r>
  <r>
    <x v="4"/>
    <x v="1"/>
    <n v="100"/>
    <x v="1"/>
    <x v="24"/>
    <n v="1"/>
    <n v="1.4050210000000001"/>
    <n v="5.1803000000000002E-2"/>
    <n v="0.81121299999999996"/>
    <n v="3.3800999999999998E-2"/>
    <s v="6"/>
    <s v="scale_mpi_epyc_job_12205.out "/>
    <s v="scale_mpi_epyc_epyc006_2023-06-13_11-54-46.csv "/>
    <s v="e3 1000 100 100000 1 25"/>
    <e v="#N/A"/>
    <e v="#N/A"/>
    <e v="#N/A"/>
    <e v="#N/A"/>
    <x v="1"/>
  </r>
  <r>
    <x v="4"/>
    <x v="1"/>
    <n v="100"/>
    <x v="1"/>
    <x v="23"/>
    <n v="1"/>
    <n v="1.3159350000000001"/>
    <n v="2.9891999999999998E-2"/>
    <n v="0.55634099999999997"/>
    <n v="2.4188999999999999E-2"/>
    <s v="6"/>
    <s v="scale_mpi_epyc_job_12205.out "/>
    <s v="scale_mpi_epyc_epyc006_2023-06-13_11-54-46.csv "/>
    <s v="e3 1000 100 100000 1 24"/>
    <e v="#N/A"/>
    <e v="#N/A"/>
    <e v="#N/A"/>
    <e v="#N/A"/>
    <x v="1"/>
  </r>
  <r>
    <x v="4"/>
    <x v="1"/>
    <n v="100"/>
    <x v="1"/>
    <x v="22"/>
    <n v="1"/>
    <n v="1.3561559999999999"/>
    <n v="4.9757999999999997E-2"/>
    <n v="0.81095399999999995"/>
    <n v="3.6861999999999999E-2"/>
    <s v="6"/>
    <s v="scale_mpi_epyc_job_12205.out "/>
    <s v="scale_mpi_epyc_epyc006_2023-06-13_11-54-46.csv "/>
    <s v="e3 1000 100 100000 1 23"/>
    <e v="#N/A"/>
    <e v="#N/A"/>
    <e v="#N/A"/>
    <e v="#N/A"/>
    <x v="1"/>
  </r>
  <r>
    <x v="4"/>
    <x v="1"/>
    <n v="100"/>
    <x v="1"/>
    <x v="21"/>
    <n v="1"/>
    <n v="1.3826130000000001"/>
    <n v="4.8666000000000001E-2"/>
    <n v="0.70926400000000001"/>
    <n v="3.3773999999999998E-2"/>
    <s v="6"/>
    <s v="scale_mpi_epyc_job_12205.out "/>
    <s v="scale_mpi_epyc_epyc006_2023-06-13_11-54-46.csv "/>
    <s v="e3 1000 100 100000 1 22"/>
    <e v="#N/A"/>
    <e v="#N/A"/>
    <e v="#N/A"/>
    <e v="#N/A"/>
    <x v="1"/>
  </r>
  <r>
    <x v="4"/>
    <x v="1"/>
    <n v="100"/>
    <x v="1"/>
    <x v="20"/>
    <n v="1"/>
    <n v="1.3435710000000001"/>
    <n v="2.7944E-2"/>
    <n v="0.44532500000000003"/>
    <n v="2.2266000000000001E-2"/>
    <s v="6"/>
    <s v="scale_mpi_epyc_job_12205.out "/>
    <s v="scale_mpi_epyc_epyc006_2023-06-13_11-54-46.csv "/>
    <s v="e3 1000 100 100000 1 21"/>
    <e v="#N/A"/>
    <e v="#N/A"/>
    <e v="#N/A"/>
    <e v="#N/A"/>
    <x v="1"/>
  </r>
  <r>
    <x v="4"/>
    <x v="1"/>
    <n v="100"/>
    <x v="1"/>
    <x v="19"/>
    <n v="1"/>
    <n v="1.3597140000000001"/>
    <n v="3.5700000000000003E-2"/>
    <n v="0.48674299999999998"/>
    <n v="2.5617999999999998E-2"/>
    <s v="6"/>
    <s v="scale_mpi_epyc_job_12205.out "/>
    <s v="scale_mpi_epyc_epyc006_2023-06-13_11-54-46.csv "/>
    <s v="e3 1000 100 100000 1 20"/>
    <e v="#N/A"/>
    <e v="#N/A"/>
    <e v="#N/A"/>
    <e v="#N/A"/>
    <x v="1"/>
  </r>
  <r>
    <x v="4"/>
    <x v="1"/>
    <n v="100"/>
    <x v="1"/>
    <x v="18"/>
    <n v="1"/>
    <n v="1.3493090000000001"/>
    <n v="4.6476000000000003E-2"/>
    <n v="0.64128099999999999"/>
    <n v="3.5626999999999999E-2"/>
    <s v="6"/>
    <s v="scale_mpi_epyc_job_12205.out "/>
    <s v="scale_mpi_epyc_epyc006_2023-06-13_11-54-46.csv "/>
    <s v="e3 1000 100 100000 1 19"/>
    <e v="#N/A"/>
    <e v="#N/A"/>
    <e v="#N/A"/>
    <e v="#N/A"/>
    <x v="1"/>
  </r>
  <r>
    <x v="4"/>
    <x v="1"/>
    <n v="100"/>
    <x v="1"/>
    <x v="17"/>
    <n v="1"/>
    <n v="1.3710359999999999"/>
    <n v="4.7613000000000003E-2"/>
    <n v="0.78635200000000005"/>
    <n v="4.6255999999999999E-2"/>
    <s v="6"/>
    <s v="scale_mpi_epyc_job_12205.out "/>
    <s v="scale_mpi_epyc_epyc006_2023-06-13_11-54-46.csv "/>
    <s v="e3 1000 100 100000 1 18"/>
    <e v="#N/A"/>
    <e v="#N/A"/>
    <e v="#N/A"/>
    <e v="#N/A"/>
    <x v="1"/>
  </r>
  <r>
    <x v="4"/>
    <x v="1"/>
    <n v="100"/>
    <x v="1"/>
    <x v="16"/>
    <n v="1"/>
    <n v="1.3519909999999999"/>
    <n v="4.9325000000000001E-2"/>
    <n v="0.51660300000000003"/>
    <n v="3.2287999999999997E-2"/>
    <s v="6"/>
    <s v="scale_mpi_epyc_job_12205.out "/>
    <s v="scale_mpi_epyc_epyc006_2023-06-13_11-54-46.csv "/>
    <s v="e3 1000 100 100000 1 17"/>
    <e v="#N/A"/>
    <e v="#N/A"/>
    <e v="#N/A"/>
    <e v="#N/A"/>
    <x v="1"/>
  </r>
  <r>
    <x v="4"/>
    <x v="1"/>
    <n v="100"/>
    <x v="1"/>
    <x v="15"/>
    <n v="1"/>
    <n v="1.3274459999999999"/>
    <n v="2.2630999999999998E-2"/>
    <n v="0.28656599999999999"/>
    <n v="1.9103999999999999E-2"/>
    <s v="6"/>
    <s v="scale_mpi_epyc_job_12205.out "/>
    <s v="scale_mpi_epyc_epyc006_2023-06-13_11-54-46.csv "/>
    <s v="e3 1000 100 100000 1 16"/>
    <e v="#N/A"/>
    <e v="#N/A"/>
    <e v="#N/A"/>
    <e v="#N/A"/>
    <x v="1"/>
  </r>
  <r>
    <x v="4"/>
    <x v="1"/>
    <n v="100"/>
    <x v="1"/>
    <x v="14"/>
    <n v="1"/>
    <n v="1.3225910000000001"/>
    <n v="2.23E-2"/>
    <n v="0.24399000000000001"/>
    <n v="1.7427999999999999E-2"/>
    <s v="6"/>
    <s v="scale_mpi_epyc_job_12205.out "/>
    <s v="scale_mpi_epyc_epyc006_2023-06-13_11-54-46.csv "/>
    <s v="e3 1000 100 100000 1 15"/>
    <e v="#N/A"/>
    <e v="#N/A"/>
    <e v="#N/A"/>
    <e v="#N/A"/>
    <x v="1"/>
  </r>
  <r>
    <x v="4"/>
    <x v="1"/>
    <n v="100"/>
    <x v="1"/>
    <x v="13"/>
    <n v="1"/>
    <n v="1.325008"/>
    <n v="1.9016999999999999E-2"/>
    <n v="0.18116699999999999"/>
    <n v="1.3936E-2"/>
    <s v="6"/>
    <s v="scale_mpi_epyc_job_12205.out "/>
    <s v="scale_mpi_epyc_epyc006_2023-06-13_11-54-46.csv "/>
    <s v="e3 1000 100 100000 1 14"/>
    <e v="#N/A"/>
    <e v="#N/A"/>
    <e v="#N/A"/>
    <e v="#N/A"/>
    <x v="1"/>
  </r>
  <r>
    <x v="4"/>
    <x v="1"/>
    <n v="100"/>
    <x v="1"/>
    <x v="12"/>
    <n v="1"/>
    <n v="1.3302179999999999"/>
    <n v="2.6988999999999999E-2"/>
    <n v="0.19664899999999999"/>
    <n v="1.6386999999999999E-2"/>
    <s v="6"/>
    <s v="scale_mpi_epyc_job_12205.out "/>
    <s v="scale_mpi_epyc_epyc006_2023-06-13_11-54-46.csv "/>
    <s v="e3 1000 100 100000 1 13"/>
    <e v="#N/A"/>
    <e v="#N/A"/>
    <e v="#N/A"/>
    <e v="#N/A"/>
    <x v="1"/>
  </r>
  <r>
    <x v="4"/>
    <x v="1"/>
    <n v="100"/>
    <x v="1"/>
    <x v="11"/>
    <n v="1"/>
    <n v="1.318309"/>
    <n v="1.7479000000000001E-2"/>
    <n v="0.14177100000000001"/>
    <n v="1.2888E-2"/>
    <s v="6"/>
    <s v="scale_mpi_epyc_job_12205.out "/>
    <s v="scale_mpi_epyc_epyc006_2023-06-13_11-54-46.csv "/>
    <s v="e3 1000 100 100000 1 12"/>
    <e v="#N/A"/>
    <e v="#N/A"/>
    <e v="#N/A"/>
    <e v="#N/A"/>
    <x v="1"/>
  </r>
  <r>
    <x v="4"/>
    <x v="1"/>
    <n v="100"/>
    <x v="1"/>
    <x v="10"/>
    <n v="1"/>
    <n v="1.3446100000000001"/>
    <n v="2.9194999999999999E-2"/>
    <n v="0.15781600000000001"/>
    <n v="1.5782000000000001E-2"/>
    <s v="6"/>
    <s v="scale_mpi_epyc_job_12205.out "/>
    <s v="scale_mpi_epyc_epyc006_2023-06-13_11-54-46.csv "/>
    <s v="e3 1000 100 100000 1 11"/>
    <e v="#N/A"/>
    <e v="#N/A"/>
    <e v="#N/A"/>
    <e v="#N/A"/>
    <x v="1"/>
  </r>
  <r>
    <x v="4"/>
    <x v="1"/>
    <n v="100"/>
    <x v="1"/>
    <x v="9"/>
    <n v="1"/>
    <n v="1.3719060000000001"/>
    <n v="2.7347E-2"/>
    <n v="0.14794299999999999"/>
    <n v="1.6438000000000001E-2"/>
    <s v="6"/>
    <s v="scale_mpi_epyc_job_12205.out "/>
    <s v="scale_mpi_epyc_epyc006_2023-06-13_11-54-46.csv "/>
    <s v="e3 1000 100 100000 1 10"/>
    <e v="#N/A"/>
    <e v="#N/A"/>
    <e v="#N/A"/>
    <e v="#N/A"/>
    <x v="1"/>
  </r>
  <r>
    <x v="4"/>
    <x v="1"/>
    <n v="100"/>
    <x v="1"/>
    <x v="8"/>
    <n v="1"/>
    <n v="1.3955580000000001"/>
    <n v="2.7389E-2"/>
    <n v="0.10131999999999999"/>
    <n v="1.2664999999999999E-2"/>
    <s v="6"/>
    <s v="scale_mpi_epyc_job_12205.out "/>
    <s v="scale_mpi_epyc_epyc006_2023-06-13_11-54-46.csv "/>
    <s v="e3 1000 100 100000 1 9"/>
    <e v="#N/A"/>
    <e v="#N/A"/>
    <e v="#N/A"/>
    <e v="#N/A"/>
    <x v="1"/>
  </r>
  <r>
    <x v="4"/>
    <x v="1"/>
    <n v="100"/>
    <x v="1"/>
    <x v="7"/>
    <n v="1"/>
    <n v="1.3985749999999999"/>
    <n v="1.8994E-2"/>
    <n v="6.4935999999999994E-2"/>
    <n v="9.2770000000000005E-3"/>
    <s v="6"/>
    <s v="scale_mpi_epyc_job_12205.out "/>
    <s v="scale_mpi_epyc_epyc006_2023-06-13_11-54-46.csv "/>
    <s v="e3 1000 100 100000 1 8"/>
    <e v="#N/A"/>
    <e v="#N/A"/>
    <e v="#N/A"/>
    <e v="#N/A"/>
    <x v="1"/>
  </r>
  <r>
    <x v="4"/>
    <x v="1"/>
    <n v="100"/>
    <x v="1"/>
    <x v="6"/>
    <n v="1"/>
    <n v="1.4240600000000001"/>
    <n v="1.2683E-2"/>
    <n v="5.6640999999999997E-2"/>
    <n v="9.4400000000000005E-3"/>
    <s v="6"/>
    <s v="scale_mpi_epyc_job_12205.out "/>
    <s v="scale_mpi_epyc_epyc006_2023-06-13_11-54-46.csv "/>
    <s v="e3 1000 100 100000 1 7"/>
    <e v="#N/A"/>
    <e v="#N/A"/>
    <e v="#N/A"/>
    <e v="#N/A"/>
    <x v="1"/>
  </r>
  <r>
    <x v="4"/>
    <x v="1"/>
    <n v="100"/>
    <x v="1"/>
    <x v="5"/>
    <n v="1"/>
    <n v="1.4815069999999999"/>
    <n v="2.0559999999999998E-2"/>
    <n v="7.7995999999999996E-2"/>
    <n v="1.5599E-2"/>
    <s v="6"/>
    <s v="scale_mpi_epyc_job_12205.out "/>
    <s v="scale_mpi_epyc_epyc006_2023-06-13_11-54-46.csv "/>
    <s v="e3 1000 100 100000 1 6"/>
    <e v="#N/A"/>
    <e v="#N/A"/>
    <e v="#N/A"/>
    <e v="#N/A"/>
    <x v="1"/>
  </r>
  <r>
    <x v="4"/>
    <x v="1"/>
    <n v="100"/>
    <x v="1"/>
    <x v="4"/>
    <n v="1"/>
    <n v="1.5498400000000001"/>
    <n v="1.0486000000000001E-2"/>
    <n v="3.141E-2"/>
    <n v="7.8519999999999996E-3"/>
    <s v="6"/>
    <s v="scale_mpi_epyc_job_12205.out "/>
    <s v="scale_mpi_epyc_epyc006_2023-06-13_11-54-46.csv "/>
    <s v="e3 1000 100 100000 1 5"/>
    <e v="#N/A"/>
    <e v="#N/A"/>
    <e v="#N/A"/>
    <e v="#N/A"/>
    <x v="1"/>
  </r>
  <r>
    <x v="4"/>
    <x v="1"/>
    <n v="100"/>
    <x v="1"/>
    <x v="3"/>
    <n v="1"/>
    <n v="1.6655120000000001"/>
    <n v="1.1261999999999999E-2"/>
    <n v="2.4722999999999998E-2"/>
    <n v="8.2410000000000001E-3"/>
    <s v="6"/>
    <s v="scale_mpi_epyc_job_12205.out "/>
    <s v="scale_mpi_epyc_epyc006_2023-06-13_11-54-46.csv "/>
    <s v="e3 1000 100 100000 1 4"/>
    <e v="#N/A"/>
    <e v="#N/A"/>
    <e v="#N/A"/>
    <e v="#N/A"/>
    <x v="1"/>
  </r>
  <r>
    <x v="4"/>
    <x v="1"/>
    <n v="100"/>
    <x v="1"/>
    <x v="2"/>
    <n v="1"/>
    <n v="1.853785"/>
    <n v="9.5630000000000003E-3"/>
    <n v="1.2397E-2"/>
    <n v="6.1989999999999996E-3"/>
    <s v="6"/>
    <s v="scale_mpi_epyc_job_12205.out "/>
    <s v="scale_mpi_epyc_epyc006_2023-06-13_11-54-46.csv "/>
    <s v="e3 1000 100 100000 1 3"/>
    <e v="#N/A"/>
    <e v="#N/A"/>
    <e v="#N/A"/>
    <e v="#N/A"/>
    <x v="1"/>
  </r>
  <r>
    <x v="4"/>
    <x v="1"/>
    <n v="100"/>
    <x v="1"/>
    <x v="1"/>
    <n v="1"/>
    <n v="2.2569659999999998"/>
    <n v="8.7740000000000005E-3"/>
    <n v="6.084E-3"/>
    <n v="6.084E-3"/>
    <s v="6"/>
    <s v="scale_mpi_epyc_job_12205.out "/>
    <s v="scale_mpi_epyc_epyc006_2023-06-13_11-54-46.csv "/>
    <s v="e3 1000 100 100000 1 2"/>
    <e v="#N/A"/>
    <e v="#N/A"/>
    <e v="#N/A"/>
    <e v="#N/A"/>
    <x v="1"/>
  </r>
  <r>
    <x v="4"/>
    <x v="1"/>
    <n v="100"/>
    <x v="1"/>
    <x v="0"/>
    <n v="1"/>
    <n v="3.4576419999999999"/>
    <n v="7.4669999999999997E-3"/>
    <n v="0"/>
    <n v="0"/>
    <s v="6"/>
    <s v="scale_mpi_epyc_job_12205.out "/>
    <s v="scale_mpi_epyc_epyc006_2023-06-13_11-54-46.csv "/>
    <s v="e3 1000 100 100000 1 1"/>
    <e v="#N/A"/>
    <e v="#N/A"/>
    <e v="#N/A"/>
    <e v="#N/A"/>
    <x v="1"/>
  </r>
  <r>
    <x v="4"/>
    <x v="2"/>
    <n v="100"/>
    <x v="1"/>
    <x v="63"/>
    <n v="1"/>
    <n v="1.325712"/>
    <n v="6.3025999999999999E-2"/>
    <n v="3.4251619999999998"/>
    <n v="5.4368E-2"/>
    <s v="6"/>
    <s v="scale_mpi_epyc_job_12205.out "/>
    <s v="scale_mpi_epyc_epyc006_2023-06-13_11-54-46.csv "/>
    <s v="e3 100 100 100000 1 64"/>
    <e v="#N/A"/>
    <e v="#N/A"/>
    <e v="#N/A"/>
    <e v="#N/A"/>
    <x v="1"/>
  </r>
  <r>
    <x v="4"/>
    <x v="2"/>
    <n v="100"/>
    <x v="1"/>
    <x v="62"/>
    <n v="1"/>
    <n v="1.316208"/>
    <n v="6.8197999999999995E-2"/>
    <n v="3.653937"/>
    <n v="5.8934E-2"/>
    <s v="6"/>
    <s v="scale_mpi_epyc_job_12205.out "/>
    <s v="scale_mpi_epyc_epyc006_2023-06-13_11-54-46.csv "/>
    <s v="e3 100 100 100000 1 63"/>
    <e v="#N/A"/>
    <e v="#N/A"/>
    <e v="#N/A"/>
    <e v="#N/A"/>
    <x v="1"/>
  </r>
  <r>
    <x v="4"/>
    <x v="2"/>
    <n v="100"/>
    <x v="1"/>
    <x v="61"/>
    <n v="1"/>
    <n v="1.3197650000000001"/>
    <n v="7.8579999999999997E-2"/>
    <n v="4.1560709999999998"/>
    <n v="6.8131999999999998E-2"/>
    <s v="6"/>
    <s v="scale_mpi_epyc_job_12205.out "/>
    <s v="scale_mpi_epyc_epyc006_2023-06-13_11-54-46.csv "/>
    <s v="e3 100 100 100000 1 62"/>
    <e v="#N/A"/>
    <e v="#N/A"/>
    <e v="#N/A"/>
    <e v="#N/A"/>
    <x v="1"/>
  </r>
  <r>
    <x v="4"/>
    <x v="2"/>
    <n v="100"/>
    <x v="1"/>
    <x v="60"/>
    <n v="1"/>
    <n v="1.300084"/>
    <n v="6.6114999999999993E-2"/>
    <n v="3.411292"/>
    <n v="5.6855000000000003E-2"/>
    <s v="6"/>
    <s v="scale_mpi_epyc_job_12205.out "/>
    <s v="scale_mpi_epyc_epyc006_2023-06-13_11-54-46.csv "/>
    <s v="e3 100 100 100000 1 61"/>
    <e v="#N/A"/>
    <e v="#N/A"/>
    <e v="#N/A"/>
    <e v="#N/A"/>
    <x v="1"/>
  </r>
  <r>
    <x v="4"/>
    <x v="2"/>
    <n v="100"/>
    <x v="1"/>
    <x v="59"/>
    <n v="1"/>
    <n v="1.304281"/>
    <n v="6.4697000000000005E-2"/>
    <n v="3.3129599999999999"/>
    <n v="5.6152000000000001E-2"/>
    <s v="6"/>
    <s v="scale_mpi_epyc_job_12205.out "/>
    <s v="scale_mpi_epyc_epyc006_2023-06-13_11-54-46.csv "/>
    <s v="e3 100 100 100000 1 60"/>
    <e v="#N/A"/>
    <e v="#N/A"/>
    <e v="#N/A"/>
    <e v="#N/A"/>
    <x v="1"/>
  </r>
  <r>
    <x v="4"/>
    <x v="2"/>
    <n v="100"/>
    <x v="1"/>
    <x v="58"/>
    <n v="1"/>
    <n v="1.3804149999999999"/>
    <n v="6.2328000000000001E-2"/>
    <n v="3.13212"/>
    <n v="5.4002000000000001E-2"/>
    <s v="6"/>
    <s v="scale_mpi_epyc_job_12205.out "/>
    <s v="scale_mpi_epyc_epyc006_2023-06-13_11-54-46.csv "/>
    <s v="e3 100 100 100000 1 59"/>
    <e v="#N/A"/>
    <e v="#N/A"/>
    <e v="#N/A"/>
    <e v="#N/A"/>
    <x v="1"/>
  </r>
  <r>
    <x v="4"/>
    <x v="2"/>
    <n v="100"/>
    <x v="1"/>
    <x v="57"/>
    <n v="1"/>
    <n v="1.2755909999999999"/>
    <n v="6.0527999999999998E-2"/>
    <n v="2.9419499999999998"/>
    <n v="5.1612999999999999E-2"/>
    <s v="6"/>
    <s v="scale_mpi_epyc_job_12205.out "/>
    <s v="scale_mpi_epyc_epyc006_2023-06-13_11-54-46.csv "/>
    <s v="e3 100 100 100000 1 58"/>
    <e v="#N/A"/>
    <e v="#N/A"/>
    <e v="#N/A"/>
    <e v="#N/A"/>
    <x v="1"/>
  </r>
  <r>
    <x v="4"/>
    <x v="2"/>
    <n v="100"/>
    <x v="1"/>
    <x v="56"/>
    <n v="1"/>
    <n v="1.817855"/>
    <n v="7.7426999999999996E-2"/>
    <n v="3.2725360000000001"/>
    <n v="5.8437999999999997E-2"/>
    <s v="6"/>
    <s v="scale_mpi_epyc_job_12205.out "/>
    <s v="scale_mpi_epyc_epyc006_2023-06-13_11-54-46.csv "/>
    <s v="e3 100 100 100000 1 57"/>
    <e v="#N/A"/>
    <e v="#N/A"/>
    <e v="#N/A"/>
    <e v="#N/A"/>
    <x v="1"/>
  </r>
  <r>
    <x v="4"/>
    <x v="2"/>
    <n v="100"/>
    <x v="1"/>
    <x v="55"/>
    <n v="1"/>
    <n v="1.8516440000000001"/>
    <n v="6.8331000000000003E-2"/>
    <n v="2.7218529999999999"/>
    <n v="4.9487999999999997E-2"/>
    <s v="6"/>
    <s v="scale_mpi_epyc_job_12205.out "/>
    <s v="scale_mpi_epyc_epyc006_2023-06-13_11-54-46.csv "/>
    <s v="e3 100 100 100000 1 56"/>
    <e v="#N/A"/>
    <e v="#N/A"/>
    <e v="#N/A"/>
    <e v="#N/A"/>
    <x v="1"/>
  </r>
  <r>
    <x v="4"/>
    <x v="2"/>
    <n v="100"/>
    <x v="1"/>
    <x v="54"/>
    <n v="1"/>
    <n v="1.5637380000000001"/>
    <n v="0.117578"/>
    <n v="4.5037039999999999"/>
    <n v="8.3402000000000004E-2"/>
    <s v="6"/>
    <s v="scale_mpi_epyc_job_12205.out "/>
    <s v="scale_mpi_epyc_epyc006_2023-06-13_11-54-46.csv "/>
    <s v="e3 100 100 100000 1 55"/>
    <e v="#N/A"/>
    <e v="#N/A"/>
    <e v="#N/A"/>
    <e v="#N/A"/>
    <x v="1"/>
  </r>
  <r>
    <x v="4"/>
    <x v="2"/>
    <n v="100"/>
    <x v="1"/>
    <x v="53"/>
    <n v="1"/>
    <n v="1.6862550000000001"/>
    <n v="0.113681"/>
    <n v="3.728037"/>
    <n v="7.034E-2"/>
    <s v="6"/>
    <s v="scale_mpi_epyc_job_12205.out "/>
    <s v="scale_mpi_epyc_epyc006_2023-06-13_11-54-46.csv "/>
    <s v="e3 100 100 100000 1 54"/>
    <e v="#N/A"/>
    <e v="#N/A"/>
    <e v="#N/A"/>
    <e v="#N/A"/>
    <x v="1"/>
  </r>
  <r>
    <x v="4"/>
    <x v="2"/>
    <n v="100"/>
    <x v="1"/>
    <x v="52"/>
    <n v="1"/>
    <n v="1.8157749999999999"/>
    <n v="8.4515000000000007E-2"/>
    <n v="2.761317"/>
    <n v="5.3102000000000003E-2"/>
    <s v="6"/>
    <s v="scale_mpi_epyc_job_12205.out "/>
    <s v="scale_mpi_epyc_epyc006_2023-06-13_11-54-46.csv "/>
    <s v="e3 100 100 100000 1 53"/>
    <e v="#N/A"/>
    <e v="#N/A"/>
    <e v="#N/A"/>
    <e v="#N/A"/>
    <x v="1"/>
  </r>
  <r>
    <x v="4"/>
    <x v="2"/>
    <n v="100"/>
    <x v="1"/>
    <x v="51"/>
    <n v="1"/>
    <n v="1.8201890000000001"/>
    <n v="0.122214"/>
    <n v="2.9540329999999999"/>
    <n v="5.7922000000000001E-2"/>
    <s v="6"/>
    <s v="scale_mpi_epyc_job_12205.out "/>
    <s v="scale_mpi_epyc_epyc006_2023-06-13_11-54-46.csv "/>
    <s v="e3 100 100 100000 1 52"/>
    <e v="#N/A"/>
    <e v="#N/A"/>
    <e v="#N/A"/>
    <e v="#N/A"/>
    <x v="1"/>
  </r>
  <r>
    <x v="4"/>
    <x v="2"/>
    <n v="100"/>
    <x v="1"/>
    <x v="50"/>
    <n v="1"/>
    <n v="1.6955830000000001"/>
    <n v="0.116673"/>
    <n v="2.7317"/>
    <n v="5.4634000000000002E-2"/>
    <s v="6"/>
    <s v="scale_mpi_epyc_job_12205.out "/>
    <s v="scale_mpi_epyc_epyc006_2023-06-13_11-54-46.csv "/>
    <s v="e3 100 100 100000 1 51"/>
    <e v="#N/A"/>
    <e v="#N/A"/>
    <e v="#N/A"/>
    <e v="#N/A"/>
    <x v="1"/>
  </r>
  <r>
    <x v="4"/>
    <x v="2"/>
    <n v="100"/>
    <x v="1"/>
    <x v="49"/>
    <n v="1"/>
    <n v="1.5887910000000001"/>
    <n v="8.8390999999999997E-2"/>
    <n v="3.1484459999999999"/>
    <n v="6.4254000000000006E-2"/>
    <s v="6"/>
    <s v="scale_mpi_epyc_job_12205.out "/>
    <s v="scale_mpi_epyc_epyc006_2023-06-13_11-54-46.csv "/>
    <s v="e3 100 100 100000 1 50"/>
    <e v="#N/A"/>
    <e v="#N/A"/>
    <e v="#N/A"/>
    <e v="#N/A"/>
    <x v="1"/>
  </r>
  <r>
    <x v="4"/>
    <x v="2"/>
    <n v="100"/>
    <x v="1"/>
    <x v="48"/>
    <n v="1"/>
    <n v="1.730186"/>
    <n v="8.2296999999999995E-2"/>
    <n v="1.965408"/>
    <n v="4.0946000000000003E-2"/>
    <s v="6"/>
    <s v="scale_mpi_epyc_job_12205.out "/>
    <s v="scale_mpi_epyc_epyc006_2023-06-13_11-54-46.csv "/>
    <s v="e3 100 100 100000 1 49"/>
    <e v="#N/A"/>
    <e v="#N/A"/>
    <e v="#N/A"/>
    <e v="#N/A"/>
    <x v="1"/>
  </r>
  <r>
    <x v="4"/>
    <x v="2"/>
    <n v="100"/>
    <x v="1"/>
    <x v="47"/>
    <n v="1"/>
    <n v="1.540602"/>
    <n v="8.5274000000000003E-2"/>
    <n v="2.0837850000000002"/>
    <n v="4.4336E-2"/>
    <s v="6"/>
    <s v="scale_mpi_epyc_job_12205.out "/>
    <s v="scale_mpi_epyc_epyc006_2023-06-13_11-54-46.csv "/>
    <s v="e3 100 100 100000 1 48"/>
    <e v="#N/A"/>
    <e v="#N/A"/>
    <e v="#N/A"/>
    <e v="#N/A"/>
    <x v="1"/>
  </r>
  <r>
    <x v="4"/>
    <x v="2"/>
    <n v="100"/>
    <x v="1"/>
    <x v="46"/>
    <n v="1"/>
    <n v="1.4881949999999999"/>
    <n v="7.2206000000000006E-2"/>
    <n v="1.885764"/>
    <n v="4.0994999999999997E-2"/>
    <s v="6"/>
    <s v="scale_mpi_epyc_job_12205.out "/>
    <s v="scale_mpi_epyc_epyc006_2023-06-13_11-54-46.csv "/>
    <s v="e3 100 100 100000 1 47"/>
    <e v="#N/A"/>
    <e v="#N/A"/>
    <e v="#N/A"/>
    <e v="#N/A"/>
    <x v="1"/>
  </r>
  <r>
    <x v="4"/>
    <x v="2"/>
    <n v="100"/>
    <x v="1"/>
    <x v="45"/>
    <n v="1"/>
    <n v="1.4958279999999999"/>
    <n v="7.5244000000000005E-2"/>
    <n v="2.3997250000000001"/>
    <n v="5.3326999999999999E-2"/>
    <s v="6"/>
    <s v="scale_mpi_epyc_job_12205.out "/>
    <s v="scale_mpi_epyc_epyc006_2023-06-13_11-54-46.csv "/>
    <s v="e3 100 100 100000 1 46"/>
    <e v="#N/A"/>
    <e v="#N/A"/>
    <e v="#N/A"/>
    <e v="#N/A"/>
    <x v="1"/>
  </r>
  <r>
    <x v="4"/>
    <x v="2"/>
    <n v="100"/>
    <x v="1"/>
    <x v="44"/>
    <n v="1"/>
    <n v="1.466626"/>
    <n v="7.4665999999999996E-2"/>
    <n v="2.3507880000000001"/>
    <n v="5.3427000000000002E-2"/>
    <s v="6"/>
    <s v="scale_mpi_epyc_job_12205.out "/>
    <s v="scale_mpi_epyc_epyc006_2023-06-13_11-54-46.csv "/>
    <s v="e3 100 100 100000 1 45"/>
    <e v="#N/A"/>
    <e v="#N/A"/>
    <e v="#N/A"/>
    <e v="#N/A"/>
    <x v="1"/>
  </r>
  <r>
    <x v="4"/>
    <x v="2"/>
    <n v="100"/>
    <x v="1"/>
    <x v="43"/>
    <n v="1"/>
    <n v="1.504842"/>
    <n v="0.118043"/>
    <n v="3.218842"/>
    <n v="7.4857000000000007E-2"/>
    <s v="6"/>
    <s v="scale_mpi_epyc_job_12205.out "/>
    <s v="scale_mpi_epyc_epyc006_2023-06-13_11-54-46.csv "/>
    <s v="e3 100 100 100000 1 44"/>
    <e v="#N/A"/>
    <e v="#N/A"/>
    <e v="#N/A"/>
    <e v="#N/A"/>
    <x v="1"/>
  </r>
  <r>
    <x v="4"/>
    <x v="2"/>
    <n v="100"/>
    <x v="1"/>
    <x v="42"/>
    <n v="1"/>
    <n v="1.4028769999999999"/>
    <n v="5.2184000000000001E-2"/>
    <n v="1.8901300000000001"/>
    <n v="4.5003000000000001E-2"/>
    <s v="6"/>
    <s v="scale_mpi_epyc_job_12205.out "/>
    <s v="scale_mpi_epyc_epyc006_2023-06-13_11-54-46.csv "/>
    <s v="e3 100 100 100000 1 43"/>
    <e v="#N/A"/>
    <e v="#N/A"/>
    <e v="#N/A"/>
    <e v="#N/A"/>
    <x v="1"/>
  </r>
  <r>
    <x v="4"/>
    <x v="2"/>
    <n v="100"/>
    <x v="1"/>
    <x v="41"/>
    <n v="1"/>
    <n v="1.4655050000000001"/>
    <n v="9.5519999999999994E-2"/>
    <n v="2.1382880000000002"/>
    <n v="5.2152999999999998E-2"/>
    <s v="6"/>
    <s v="scale_mpi_epyc_job_12205.out "/>
    <s v="scale_mpi_epyc_epyc006_2023-06-13_11-54-46.csv "/>
    <s v="e3 100 100 100000 1 42"/>
    <e v="#N/A"/>
    <e v="#N/A"/>
    <e v="#N/A"/>
    <e v="#N/A"/>
    <x v="1"/>
  </r>
  <r>
    <x v="4"/>
    <x v="2"/>
    <n v="100"/>
    <x v="1"/>
    <x v="40"/>
    <n v="1"/>
    <n v="1.4337880000000001"/>
    <n v="5.6606999999999998E-2"/>
    <n v="1.799979"/>
    <n v="4.4998999999999997E-2"/>
    <s v="6"/>
    <s v="scale_mpi_epyc_job_12205.out "/>
    <s v="scale_mpi_epyc_epyc006_2023-06-13_11-54-46.csv "/>
    <s v="e3 100 100 100000 1 41"/>
    <e v="#N/A"/>
    <e v="#N/A"/>
    <e v="#N/A"/>
    <e v="#N/A"/>
    <x v="1"/>
  </r>
  <r>
    <x v="4"/>
    <x v="2"/>
    <n v="100"/>
    <x v="1"/>
    <x v="39"/>
    <n v="1"/>
    <n v="1.4482250000000001"/>
    <n v="8.8886999999999994E-2"/>
    <n v="2.1658379999999999"/>
    <n v="5.5534E-2"/>
    <s v="6"/>
    <s v="scale_mpi_epyc_job_12205.out "/>
    <s v="scale_mpi_epyc_epyc006_2023-06-13_11-54-46.csv "/>
    <s v="e3 100 100 100000 1 40"/>
    <e v="#N/A"/>
    <e v="#N/A"/>
    <e v="#N/A"/>
    <e v="#N/A"/>
    <x v="1"/>
  </r>
  <r>
    <x v="4"/>
    <x v="2"/>
    <n v="100"/>
    <x v="1"/>
    <x v="38"/>
    <n v="1"/>
    <n v="1.521995"/>
    <n v="6.9761000000000004E-2"/>
    <n v="2.030573"/>
    <n v="5.3435999999999997E-2"/>
    <s v="6"/>
    <s v="scale_mpi_epyc_job_12205.out "/>
    <s v="scale_mpi_epyc_epyc006_2023-06-13_11-54-46.csv "/>
    <s v="e3 100 100 100000 1 39"/>
    <e v="#N/A"/>
    <e v="#N/A"/>
    <e v="#N/A"/>
    <e v="#N/A"/>
    <x v="1"/>
  </r>
  <r>
    <x v="4"/>
    <x v="2"/>
    <n v="100"/>
    <x v="1"/>
    <x v="37"/>
    <n v="1"/>
    <n v="1.494704"/>
    <n v="5.7501999999999998E-2"/>
    <n v="1.3634869999999999"/>
    <n v="3.6851000000000002E-2"/>
    <s v="6"/>
    <s v="scale_mpi_epyc_job_12205.out "/>
    <s v="scale_mpi_epyc_epyc006_2023-06-13_11-54-46.csv "/>
    <s v="e3 100 100 100000 1 38"/>
    <e v="#N/A"/>
    <e v="#N/A"/>
    <e v="#N/A"/>
    <e v="#N/A"/>
    <x v="1"/>
  </r>
  <r>
    <x v="4"/>
    <x v="2"/>
    <n v="100"/>
    <x v="1"/>
    <x v="36"/>
    <n v="1"/>
    <n v="1.345594"/>
    <n v="4.4365000000000002E-2"/>
    <n v="1.2624029999999999"/>
    <n v="3.5067000000000001E-2"/>
    <s v="6"/>
    <s v="scale_mpi_epyc_job_12205.out "/>
    <s v="scale_mpi_epyc_epyc006_2023-06-13_11-54-46.csv "/>
    <s v="e3 100 100 100000 1 37"/>
    <e v="#N/A"/>
    <e v="#N/A"/>
    <e v="#N/A"/>
    <e v="#N/A"/>
    <x v="1"/>
  </r>
  <r>
    <x v="4"/>
    <x v="2"/>
    <n v="100"/>
    <x v="1"/>
    <x v="35"/>
    <n v="1"/>
    <n v="1.331512"/>
    <n v="4.8397999999999997E-2"/>
    <n v="1.550373"/>
    <n v="4.4296000000000002E-2"/>
    <s v="6"/>
    <s v="scale_mpi_epyc_job_12205.out "/>
    <s v="scale_mpi_epyc_epyc006_2023-06-13_11-54-46.csv "/>
    <s v="e3 100 100 100000 1 36"/>
    <e v="#N/A"/>
    <e v="#N/A"/>
    <e v="#N/A"/>
    <e v="#N/A"/>
    <x v="1"/>
  </r>
  <r>
    <x v="4"/>
    <x v="2"/>
    <n v="100"/>
    <x v="1"/>
    <x v="34"/>
    <n v="1"/>
    <n v="1.364951"/>
    <n v="6.4728999999999995E-2"/>
    <n v="1.5908150000000001"/>
    <n v="4.6788999999999997E-2"/>
    <s v="6"/>
    <s v="scale_mpi_epyc_job_12205.out "/>
    <s v="scale_mpi_epyc_epyc006_2023-06-13_11-54-46.csv "/>
    <s v="e3 100 100 100000 1 35"/>
    <e v="#N/A"/>
    <e v="#N/A"/>
    <e v="#N/A"/>
    <e v="#N/A"/>
    <x v="1"/>
  </r>
  <r>
    <x v="4"/>
    <x v="2"/>
    <n v="100"/>
    <x v="1"/>
    <x v="33"/>
    <n v="1"/>
    <n v="1.4122049999999999"/>
    <n v="5.4911000000000001E-2"/>
    <n v="1.24214"/>
    <n v="3.7641000000000001E-2"/>
    <s v="6"/>
    <s v="scale_mpi_epyc_job_12205.out "/>
    <s v="scale_mpi_epyc_epyc006_2023-06-13_11-54-46.csv "/>
    <s v="e3 100 100 100000 1 34"/>
    <e v="#N/A"/>
    <e v="#N/A"/>
    <e v="#N/A"/>
    <e v="#N/A"/>
    <x v="1"/>
  </r>
  <r>
    <x v="4"/>
    <x v="2"/>
    <n v="100"/>
    <x v="1"/>
    <x v="32"/>
    <n v="1"/>
    <n v="1.334975"/>
    <n v="6.6762000000000002E-2"/>
    <n v="1.6767369999999999"/>
    <n v="5.2398E-2"/>
    <s v="6"/>
    <s v="scale_mpi_epyc_job_12205.out "/>
    <s v="scale_mpi_epyc_epyc006_2023-06-13_11-54-46.csv "/>
    <s v="e3 100 100 100000 1 33"/>
    <e v="#N/A"/>
    <e v="#N/A"/>
    <e v="#N/A"/>
    <e v="#N/A"/>
    <x v="1"/>
  </r>
  <r>
    <x v="4"/>
    <x v="2"/>
    <n v="100"/>
    <x v="1"/>
    <x v="31"/>
    <n v="1"/>
    <n v="1.3039080000000001"/>
    <n v="6.1002000000000001E-2"/>
    <n v="1.4480980000000001"/>
    <n v="4.6712999999999998E-2"/>
    <s v="6"/>
    <s v="scale_mpi_epyc_job_12205.out "/>
    <s v="scale_mpi_epyc_epyc006_2023-06-13_11-54-46.csv "/>
    <s v="e3 100 100 100000 1 32"/>
    <e v="#N/A"/>
    <e v="#N/A"/>
    <e v="#N/A"/>
    <e v="#N/A"/>
    <x v="1"/>
  </r>
  <r>
    <x v="4"/>
    <x v="2"/>
    <n v="100"/>
    <x v="1"/>
    <x v="30"/>
    <n v="1"/>
    <n v="1.295425"/>
    <n v="5.6172E-2"/>
    <n v="1.499058"/>
    <n v="4.9969E-2"/>
    <s v="6"/>
    <s v="scale_mpi_epyc_job_12205.out "/>
    <s v="scale_mpi_epyc_epyc006_2023-06-13_11-54-46.csv "/>
    <s v="e3 100 100 100000 1 31"/>
    <e v="#N/A"/>
    <e v="#N/A"/>
    <e v="#N/A"/>
    <e v="#N/A"/>
    <x v="1"/>
  </r>
  <r>
    <x v="4"/>
    <x v="2"/>
    <n v="100"/>
    <x v="1"/>
    <x v="29"/>
    <n v="1"/>
    <n v="1.293965"/>
    <n v="5.1637000000000002E-2"/>
    <n v="1.250664"/>
    <n v="4.3125999999999998E-2"/>
    <s v="6"/>
    <s v="scale_mpi_epyc_job_12205.out "/>
    <s v="scale_mpi_epyc_epyc006_2023-06-13_11-54-46.csv "/>
    <s v="e3 100 100 100000 1 30"/>
    <e v="#N/A"/>
    <e v="#N/A"/>
    <e v="#N/A"/>
    <e v="#N/A"/>
    <x v="1"/>
  </r>
  <r>
    <x v="4"/>
    <x v="2"/>
    <n v="100"/>
    <x v="1"/>
    <x v="28"/>
    <n v="1"/>
    <n v="1.310009"/>
    <n v="5.9202999999999999E-2"/>
    <n v="1.2191989999999999"/>
    <n v="4.3542999999999998E-2"/>
    <s v="6"/>
    <s v="scale_mpi_epyc_job_12205.out "/>
    <s v="scale_mpi_epyc_epyc006_2023-06-13_11-54-46.csv "/>
    <s v="e3 100 100 100000 1 29"/>
    <e v="#N/A"/>
    <e v="#N/A"/>
    <e v="#N/A"/>
    <e v="#N/A"/>
    <x v="1"/>
  </r>
  <r>
    <x v="4"/>
    <x v="2"/>
    <n v="100"/>
    <x v="1"/>
    <x v="27"/>
    <n v="1"/>
    <n v="1.2543740000000001"/>
    <n v="3.3438000000000002E-2"/>
    <n v="0.75506300000000004"/>
    <n v="2.7965E-2"/>
    <s v="6"/>
    <s v="scale_mpi_epyc_job_12205.out "/>
    <s v="scale_mpi_epyc_epyc006_2023-06-13_11-54-46.csv "/>
    <s v="e3 100 100 100000 1 28"/>
    <e v="#N/A"/>
    <e v="#N/A"/>
    <e v="#N/A"/>
    <e v="#N/A"/>
    <x v="1"/>
  </r>
  <r>
    <x v="4"/>
    <x v="2"/>
    <n v="100"/>
    <x v="1"/>
    <x v="26"/>
    <n v="1"/>
    <n v="1.2393620000000001"/>
    <n v="4.9204999999999999E-2"/>
    <n v="0.93816600000000006"/>
    <n v="3.6082999999999997E-2"/>
    <s v="6"/>
    <s v="scale_mpi_epyc_job_12205.out "/>
    <s v="scale_mpi_epyc_epyc006_2023-06-13_11-54-46.csv "/>
    <s v="e3 100 100 100000 1 27"/>
    <e v="#N/A"/>
    <e v="#N/A"/>
    <e v="#N/A"/>
    <e v="#N/A"/>
    <x v="1"/>
  </r>
  <r>
    <x v="4"/>
    <x v="2"/>
    <n v="100"/>
    <x v="1"/>
    <x v="25"/>
    <n v="1"/>
    <n v="1.2339659999999999"/>
    <n v="5.0476E-2"/>
    <n v="0.86606700000000003"/>
    <n v="3.4643E-2"/>
    <s v="6"/>
    <s v="scale_mpi_epyc_job_12205.out "/>
    <s v="scale_mpi_epyc_epyc006_2023-06-13_11-54-46.csv "/>
    <s v="e3 100 100 100000 1 26"/>
    <e v="#N/A"/>
    <e v="#N/A"/>
    <e v="#N/A"/>
    <e v="#N/A"/>
    <x v="1"/>
  </r>
  <r>
    <x v="4"/>
    <x v="2"/>
    <n v="100"/>
    <x v="1"/>
    <x v="24"/>
    <n v="1"/>
    <n v="1.2267509999999999"/>
    <n v="5.0273999999999999E-2"/>
    <n v="0.79089699999999996"/>
    <n v="3.2953999999999997E-2"/>
    <s v="6"/>
    <s v="scale_mpi_epyc_job_12205.out "/>
    <s v="scale_mpi_epyc_epyc006_2023-06-13_11-54-46.csv "/>
    <s v="e3 100 100 100000 1 25"/>
    <e v="#N/A"/>
    <e v="#N/A"/>
    <e v="#N/A"/>
    <e v="#N/A"/>
    <x v="1"/>
  </r>
  <r>
    <x v="4"/>
    <x v="2"/>
    <n v="100"/>
    <x v="1"/>
    <x v="23"/>
    <n v="1"/>
    <n v="1.2196199999999999"/>
    <n v="2.4476999999999999E-2"/>
    <n v="0.488755"/>
    <n v="2.1250000000000002E-2"/>
    <s v="6"/>
    <s v="scale_mpi_epyc_job_12205.out "/>
    <s v="scale_mpi_epyc_epyc006_2023-06-13_11-54-46.csv "/>
    <s v="e3 100 100 100000 1 24"/>
    <e v="#N/A"/>
    <e v="#N/A"/>
    <e v="#N/A"/>
    <e v="#N/A"/>
    <x v="1"/>
  </r>
  <r>
    <x v="4"/>
    <x v="2"/>
    <n v="100"/>
    <x v="1"/>
    <x v="22"/>
    <n v="1"/>
    <n v="1.2005619999999999"/>
    <n v="2.7473999999999998E-2"/>
    <n v="0.51337999999999995"/>
    <n v="2.3335000000000002E-2"/>
    <s v="6"/>
    <s v="scale_mpi_epyc_job_12205.out "/>
    <s v="scale_mpi_epyc_epyc006_2023-06-13_11-54-46.csv "/>
    <s v="e3 100 100 100000 1 23"/>
    <e v="#N/A"/>
    <e v="#N/A"/>
    <e v="#N/A"/>
    <e v="#N/A"/>
    <x v="1"/>
  </r>
  <r>
    <x v="4"/>
    <x v="2"/>
    <n v="100"/>
    <x v="1"/>
    <x v="21"/>
    <n v="1"/>
    <n v="1.234578"/>
    <n v="2.4809000000000001E-2"/>
    <n v="0.43924000000000002"/>
    <n v="2.0916000000000001E-2"/>
    <s v="6"/>
    <s v="scale_mpi_epyc_job_12205.out "/>
    <s v="scale_mpi_epyc_epyc006_2023-06-13_11-54-46.csv "/>
    <s v="e3 100 100 100000 1 22"/>
    <e v="#N/A"/>
    <e v="#N/A"/>
    <e v="#N/A"/>
    <e v="#N/A"/>
    <x v="1"/>
  </r>
  <r>
    <x v="4"/>
    <x v="2"/>
    <n v="100"/>
    <x v="1"/>
    <x v="20"/>
    <n v="1"/>
    <n v="1.2349380000000001"/>
    <n v="4.1883999999999998E-2"/>
    <n v="0.639316"/>
    <n v="3.1966000000000001E-2"/>
    <s v="6"/>
    <s v="scale_mpi_epyc_job_12205.out "/>
    <s v="scale_mpi_epyc_epyc006_2023-06-13_11-54-46.csv "/>
    <s v="e3 100 100 100000 1 21"/>
    <e v="#N/A"/>
    <e v="#N/A"/>
    <e v="#N/A"/>
    <e v="#N/A"/>
    <x v="1"/>
  </r>
  <r>
    <x v="4"/>
    <x v="2"/>
    <n v="100"/>
    <x v="1"/>
    <x v="19"/>
    <n v="1"/>
    <n v="1.2117849999999999"/>
    <n v="4.5661E-2"/>
    <n v="0.57299800000000001"/>
    <n v="3.0158000000000001E-2"/>
    <s v="6"/>
    <s v="scale_mpi_epyc_job_12205.out "/>
    <s v="scale_mpi_epyc_epyc006_2023-06-13_11-54-46.csv "/>
    <s v="e3 100 100 100000 1 20"/>
    <e v="#N/A"/>
    <e v="#N/A"/>
    <e v="#N/A"/>
    <e v="#N/A"/>
    <x v="1"/>
  </r>
  <r>
    <x v="4"/>
    <x v="2"/>
    <n v="100"/>
    <x v="1"/>
    <x v="18"/>
    <n v="1"/>
    <n v="1.2072529999999999"/>
    <n v="4.4119999999999999E-2"/>
    <n v="0.548126"/>
    <n v="3.0450999999999999E-2"/>
    <s v="6"/>
    <s v="scale_mpi_epyc_job_12205.out "/>
    <s v="scale_mpi_epyc_epyc006_2023-06-13_11-54-46.csv "/>
    <s v="e3 100 100 100000 1 19"/>
    <e v="#N/A"/>
    <e v="#N/A"/>
    <e v="#N/A"/>
    <e v="#N/A"/>
    <x v="1"/>
  </r>
  <r>
    <x v="4"/>
    <x v="2"/>
    <n v="100"/>
    <x v="1"/>
    <x v="17"/>
    <n v="1"/>
    <n v="1.1905319999999999"/>
    <n v="4.2250000000000003E-2"/>
    <n v="0.58440300000000001"/>
    <n v="3.4376999999999998E-2"/>
    <s v="6"/>
    <s v="scale_mpi_epyc_job_12205.out "/>
    <s v="scale_mpi_epyc_epyc006_2023-06-13_11-54-46.csv "/>
    <s v="e3 100 100 100000 1 18"/>
    <e v="#N/A"/>
    <e v="#N/A"/>
    <e v="#N/A"/>
    <e v="#N/A"/>
    <x v="1"/>
  </r>
  <r>
    <x v="4"/>
    <x v="2"/>
    <n v="100"/>
    <x v="1"/>
    <x v="16"/>
    <n v="1"/>
    <n v="1.17578"/>
    <n v="3.8873999999999999E-2"/>
    <n v="0.53271299999999999"/>
    <n v="3.3294999999999998E-2"/>
    <s v="6"/>
    <s v="scale_mpi_epyc_job_12205.out "/>
    <s v="scale_mpi_epyc_epyc006_2023-06-13_11-54-46.csv "/>
    <s v="e3 100 100 100000 1 17"/>
    <e v="#N/A"/>
    <e v="#N/A"/>
    <e v="#N/A"/>
    <e v="#N/A"/>
    <x v="1"/>
  </r>
  <r>
    <x v="4"/>
    <x v="2"/>
    <n v="100"/>
    <x v="1"/>
    <x v="15"/>
    <n v="1"/>
    <n v="1.139829"/>
    <n v="3.7950999999999999E-2"/>
    <n v="0.390766"/>
    <n v="2.6051000000000001E-2"/>
    <s v="6"/>
    <s v="scale_mpi_epyc_job_12205.out "/>
    <s v="scale_mpi_epyc_epyc006_2023-06-13_11-54-46.csv "/>
    <s v="e3 100 100 100000 1 16"/>
    <e v="#N/A"/>
    <e v="#N/A"/>
    <e v="#N/A"/>
    <e v="#N/A"/>
    <x v="1"/>
  </r>
  <r>
    <x v="4"/>
    <x v="2"/>
    <n v="100"/>
    <x v="1"/>
    <x v="14"/>
    <n v="1"/>
    <n v="1.160585"/>
    <n v="3.022E-2"/>
    <n v="0.32361699999999999"/>
    <n v="2.3116000000000001E-2"/>
    <s v="6"/>
    <s v="scale_mpi_epyc_job_12205.out "/>
    <s v="scale_mpi_epyc_epyc006_2023-06-13_11-54-46.csv "/>
    <s v="e3 100 100 100000 1 15"/>
    <e v="#N/A"/>
    <e v="#N/A"/>
    <e v="#N/A"/>
    <e v="#N/A"/>
    <x v="1"/>
  </r>
  <r>
    <x v="4"/>
    <x v="2"/>
    <n v="100"/>
    <x v="1"/>
    <x v="13"/>
    <n v="1"/>
    <n v="1.1488640000000001"/>
    <n v="2.614E-2"/>
    <n v="0.29875499999999999"/>
    <n v="2.2981000000000001E-2"/>
    <s v="6"/>
    <s v="scale_mpi_epyc_job_12205.out "/>
    <s v="scale_mpi_epyc_epyc006_2023-06-13_11-54-46.csv "/>
    <s v="e3 100 100 100000 1 14"/>
    <e v="#N/A"/>
    <e v="#N/A"/>
    <e v="#N/A"/>
    <e v="#N/A"/>
    <x v="1"/>
  </r>
  <r>
    <x v="4"/>
    <x v="2"/>
    <n v="100"/>
    <x v="1"/>
    <x v="12"/>
    <n v="1"/>
    <n v="1.1498660000000001"/>
    <n v="3.8325999999999999E-2"/>
    <n v="0.41658400000000001"/>
    <n v="3.4715000000000003E-2"/>
    <s v="6"/>
    <s v="scale_mpi_epyc_job_12205.out "/>
    <s v="scale_mpi_epyc_epyc006_2023-06-13_11-54-46.csv "/>
    <s v="e3 100 100 100000 1 13"/>
    <e v="#N/A"/>
    <e v="#N/A"/>
    <e v="#N/A"/>
    <e v="#N/A"/>
    <x v="1"/>
  </r>
  <r>
    <x v="4"/>
    <x v="2"/>
    <n v="100"/>
    <x v="1"/>
    <x v="11"/>
    <n v="1"/>
    <n v="1.1126309999999999"/>
    <n v="1.5921000000000001E-2"/>
    <n v="0.14513999999999999"/>
    <n v="1.3195E-2"/>
    <s v="6"/>
    <s v="scale_mpi_epyc_job_12205.out "/>
    <s v="scale_mpi_epyc_epyc006_2023-06-13_11-54-46.csv "/>
    <s v="e3 100 100 100000 1 12"/>
    <e v="#N/A"/>
    <e v="#N/A"/>
    <e v="#N/A"/>
    <e v="#N/A"/>
    <x v="1"/>
  </r>
  <r>
    <x v="4"/>
    <x v="2"/>
    <n v="100"/>
    <x v="1"/>
    <x v="10"/>
    <n v="1"/>
    <n v="1.134722"/>
    <n v="2.7982E-2"/>
    <n v="0.15564800000000001"/>
    <n v="1.5565000000000001E-2"/>
    <s v="6"/>
    <s v="scale_mpi_epyc_job_12205.out "/>
    <s v="scale_mpi_epyc_epyc006_2023-06-13_11-54-46.csv "/>
    <s v="e3 100 100 100000 1 11"/>
    <e v="#N/A"/>
    <e v="#N/A"/>
    <e v="#N/A"/>
    <e v="#N/A"/>
    <x v="1"/>
  </r>
  <r>
    <x v="4"/>
    <x v="2"/>
    <n v="100"/>
    <x v="1"/>
    <x v="9"/>
    <n v="1"/>
    <n v="1.1274360000000001"/>
    <n v="2.4441999999999998E-2"/>
    <n v="0.18087400000000001"/>
    <n v="2.0097E-2"/>
    <s v="6"/>
    <s v="scale_mpi_epyc_job_12205.out "/>
    <s v="scale_mpi_epyc_epyc006_2023-06-13_11-54-46.csv "/>
    <s v="e3 100 100 100000 1 10"/>
    <e v="#N/A"/>
    <e v="#N/A"/>
    <e v="#N/A"/>
    <e v="#N/A"/>
    <x v="1"/>
  </r>
  <r>
    <x v="4"/>
    <x v="2"/>
    <n v="100"/>
    <x v="1"/>
    <x v="8"/>
    <n v="1"/>
    <n v="1.0969789999999999"/>
    <n v="1.4163E-2"/>
    <n v="9.3270000000000006E-2"/>
    <n v="1.1658999999999999E-2"/>
    <s v="6"/>
    <s v="scale_mpi_epyc_job_12205.out "/>
    <s v="scale_mpi_epyc_epyc006_2023-06-13_11-54-46.csv "/>
    <s v="e3 100 100 100000 1 9"/>
    <e v="#N/A"/>
    <e v="#N/A"/>
    <e v="#N/A"/>
    <e v="#N/A"/>
    <x v="1"/>
  </r>
  <r>
    <x v="4"/>
    <x v="2"/>
    <n v="100"/>
    <x v="1"/>
    <x v="7"/>
    <n v="1"/>
    <n v="1.1083769999999999"/>
    <n v="2.7830000000000001E-2"/>
    <n v="0.122062"/>
    <n v="1.7437000000000001E-2"/>
    <s v="6"/>
    <s v="scale_mpi_epyc_job_12205.out "/>
    <s v="scale_mpi_epyc_epyc006_2023-06-13_11-54-46.csv "/>
    <s v="e3 100 100 100000 1 8"/>
    <e v="#N/A"/>
    <e v="#N/A"/>
    <e v="#N/A"/>
    <e v="#N/A"/>
    <x v="1"/>
  </r>
  <r>
    <x v="4"/>
    <x v="2"/>
    <n v="100"/>
    <x v="1"/>
    <x v="6"/>
    <n v="1"/>
    <n v="1.092042"/>
    <n v="2.2733E-2"/>
    <n v="0.109607"/>
    <n v="1.8268E-2"/>
    <s v="6"/>
    <s v="scale_mpi_epyc_job_12205.out "/>
    <s v="scale_mpi_epyc_epyc006_2023-06-13_11-54-46.csv "/>
    <s v="e3 100 100 100000 1 7"/>
    <e v="#N/A"/>
    <e v="#N/A"/>
    <e v="#N/A"/>
    <e v="#N/A"/>
    <x v="1"/>
  </r>
  <r>
    <x v="4"/>
    <x v="2"/>
    <n v="100"/>
    <x v="1"/>
    <x v="5"/>
    <n v="1"/>
    <n v="1.089439"/>
    <n v="2.6724000000000001E-2"/>
    <n v="9.5201999999999995E-2"/>
    <n v="1.9040000000000001E-2"/>
    <s v="6"/>
    <s v="scale_mpi_epyc_job_12205.out "/>
    <s v="scale_mpi_epyc_epyc006_2023-06-13_11-54-46.csv "/>
    <s v="e3 100 100 100000 1 6"/>
    <e v="#N/A"/>
    <e v="#N/A"/>
    <e v="#N/A"/>
    <e v="#N/A"/>
    <x v="1"/>
  </r>
  <r>
    <x v="4"/>
    <x v="2"/>
    <n v="100"/>
    <x v="1"/>
    <x v="4"/>
    <n v="1"/>
    <n v="1.0859859999999999"/>
    <n v="2.1399000000000001E-2"/>
    <n v="3.3846000000000001E-2"/>
    <n v="8.4620000000000008E-3"/>
    <s v="6"/>
    <s v="scale_mpi_epyc_job_12205.out "/>
    <s v="scale_mpi_epyc_epyc006_2023-06-13_11-54-46.csv "/>
    <s v="e3 100 100 100000 1 5"/>
    <e v="#N/A"/>
    <e v="#N/A"/>
    <e v="#N/A"/>
    <e v="#N/A"/>
    <x v="1"/>
  </r>
  <r>
    <x v="4"/>
    <x v="2"/>
    <n v="100"/>
    <x v="1"/>
    <x v="3"/>
    <n v="1"/>
    <n v="1.0646150000000001"/>
    <n v="9.5969999999999996E-3"/>
    <n v="2.4590000000000001E-2"/>
    <n v="8.1969999999999994E-3"/>
    <s v="6"/>
    <s v="scale_mpi_epyc_job_12205.out "/>
    <s v="scale_mpi_epyc_epyc006_2023-06-13_11-54-46.csv "/>
    <s v="e3 100 100 100000 1 4"/>
    <e v="#N/A"/>
    <e v="#N/A"/>
    <e v="#N/A"/>
    <e v="#N/A"/>
    <x v="1"/>
  </r>
  <r>
    <x v="4"/>
    <x v="2"/>
    <n v="100"/>
    <x v="1"/>
    <x v="2"/>
    <n v="1"/>
    <n v="1.0642210000000001"/>
    <n v="9.7820000000000008E-3"/>
    <n v="1.3356E-2"/>
    <n v="6.6779999999999999E-3"/>
    <s v="6"/>
    <s v="scale_mpi_epyc_job_12205.out "/>
    <s v="scale_mpi_epyc_epyc006_2023-06-13_11-54-46.csv "/>
    <s v="e3 100 100 100000 1 3"/>
    <e v="#N/A"/>
    <e v="#N/A"/>
    <e v="#N/A"/>
    <e v="#N/A"/>
    <x v="1"/>
  </r>
  <r>
    <x v="4"/>
    <x v="2"/>
    <n v="100"/>
    <x v="1"/>
    <x v="1"/>
    <n v="1"/>
    <n v="1.0680069999999999"/>
    <n v="9.1520000000000004E-3"/>
    <n v="7.8150000000000008E-3"/>
    <n v="7.8150000000000008E-3"/>
    <s v="6"/>
    <s v="scale_mpi_epyc_job_12205.out "/>
    <s v="scale_mpi_epyc_epyc006_2023-06-13_11-54-46.csv "/>
    <s v="e3 100 100 100000 1 2"/>
    <e v="#N/A"/>
    <e v="#N/A"/>
    <e v="#N/A"/>
    <e v="#N/A"/>
    <x v="1"/>
  </r>
  <r>
    <x v="4"/>
    <x v="2"/>
    <n v="100"/>
    <x v="1"/>
    <x v="0"/>
    <n v="1"/>
    <n v="1.0691219999999999"/>
    <n v="5.7949999999999998E-3"/>
    <n v="0"/>
    <n v="0"/>
    <s v="6"/>
    <s v="scale_mpi_epyc_job_12205.out "/>
    <s v="scale_mpi_epyc_epyc006_2023-06-13_11-54-46.csv "/>
    <s v="e3 100 100 100000 1 1"/>
    <e v="#N/A"/>
    <e v="#N/A"/>
    <e v="#N/A"/>
    <e v="#N/A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B1BDA-457B-48BA-B1C7-E00237A47326}" name="ExecutionsCount" cacheId="57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olHeaderCaption="Col">
  <location ref="A3:BM45" firstHeaderRow="1" firstDataRow="2" firstDataCol="1"/>
  <pivotFields count="19">
    <pivotField axis="axisRow" showAll="0">
      <items count="7">
        <item x="2"/>
        <item x="1"/>
        <item x="3"/>
        <item x="4"/>
        <item x="0"/>
        <item m="1" x="5"/>
        <item t="default"/>
      </items>
    </pivotField>
    <pivotField axis="axisRow" showAll="0">
      <items count="5">
        <item x="2"/>
        <item x="1"/>
        <item x="0"/>
        <item x="3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axis="axisCol" showAl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0"/>
    <field x="1"/>
    <field x="3"/>
  </rowFields>
  <rowItems count="41">
    <i>
      <x/>
    </i>
    <i r="1">
      <x/>
    </i>
    <i r="2">
      <x v="2"/>
    </i>
    <i r="1">
      <x v="1"/>
    </i>
    <i r="2">
      <x v="2"/>
    </i>
    <i r="1">
      <x v="2"/>
    </i>
    <i r="2">
      <x v="1"/>
    </i>
    <i r="2">
      <x v="2"/>
    </i>
    <i>
      <x v="1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2"/>
    </i>
    <i r="1">
      <x/>
    </i>
    <i r="2">
      <x v="2"/>
    </i>
    <i r="1">
      <x v="1"/>
    </i>
    <i r="2">
      <x v="2"/>
    </i>
    <i r="1">
      <x v="2"/>
    </i>
    <i r="2">
      <x v="2"/>
    </i>
    <i>
      <x v="3"/>
    </i>
    <i r="1">
      <x/>
    </i>
    <i r="2">
      <x v="2"/>
    </i>
    <i r="1">
      <x v="1"/>
    </i>
    <i r="2">
      <x v="2"/>
    </i>
    <i r="1">
      <x v="2"/>
    </i>
    <i r="2">
      <x v="2"/>
    </i>
    <i>
      <x v="4"/>
    </i>
    <i r="1">
      <x/>
    </i>
    <i r="2">
      <x/>
    </i>
    <i r="1">
      <x v="1"/>
    </i>
    <i r="2">
      <x/>
    </i>
    <i r="1">
      <x v="2"/>
    </i>
    <i r="2">
      <x/>
    </i>
    <i r="1">
      <x v="3"/>
    </i>
    <i r="2">
      <x/>
    </i>
  </rowItems>
  <colFields count="1">
    <field x="4"/>
  </colFields>
  <col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colItems>
  <dataFields count="1">
    <dataField name="Count of total_time" fld="6" subtotal="count" baseField="0" baseItem="0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B8AB7-E832-4022-A13E-890286F79F1F}" name="ExecutionTime" cacheId="57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colHeaderCaption="Col">
  <location ref="A3:O71" firstHeaderRow="1" firstDataRow="5" firstDataCol="1"/>
  <pivotFields count="19">
    <pivotField axis="axisCol" showAll="0" defaultSubtotal="0">
      <items count="6">
        <item x="2"/>
        <item x="1"/>
        <item x="3"/>
        <item x="4"/>
        <item x="0"/>
        <item m="1" x="5"/>
      </items>
    </pivotField>
    <pivotField axis="axisCol" showAll="0" defaultSubtotal="0">
      <items count="4">
        <item h="1" x="2"/>
        <item h="1" x="1"/>
        <item x="0"/>
        <item h="1" x="3"/>
      </items>
    </pivotField>
    <pivotField showAll="0" defaultSubtotal="0"/>
    <pivotField axis="axisCol" showAll="0" defaultSubtotal="0">
      <items count="3">
        <item x="0"/>
        <item x="2"/>
        <item x="1"/>
      </items>
    </pivotField>
    <pivotField axis="axisRow" showAll="0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</pivotFields>
  <rowFields count="1">
    <field x="4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4">
    <field x="0"/>
    <field x="1"/>
    <field x="3"/>
    <field x="-2"/>
  </colFields>
  <colItems count="14">
    <i>
      <x/>
      <x v="2"/>
      <x v="1"/>
      <x/>
    </i>
    <i r="3" i="1">
      <x v="1"/>
    </i>
    <i r="2">
      <x v="2"/>
      <x/>
    </i>
    <i r="3" i="1">
      <x v="1"/>
    </i>
    <i>
      <x v="1"/>
      <x v="2"/>
      <x v="1"/>
      <x/>
    </i>
    <i r="3" i="1">
      <x v="1"/>
    </i>
    <i r="2">
      <x v="2"/>
      <x/>
    </i>
    <i r="3" i="1">
      <x v="1"/>
    </i>
    <i>
      <x v="2"/>
      <x v="2"/>
      <x v="2"/>
      <x/>
    </i>
    <i r="3" i="1">
      <x v="1"/>
    </i>
    <i>
      <x v="3"/>
      <x v="2"/>
      <x v="2"/>
      <x/>
    </i>
    <i r="3" i="1">
      <x v="1"/>
    </i>
    <i>
      <x v="4"/>
      <x v="2"/>
      <x/>
      <x/>
    </i>
    <i r="3" i="1">
      <x v="1"/>
    </i>
  </colItems>
  <dataFields count="2">
    <dataField name="Avg" fld="6" subtotal="average" baseField="5" baseItem="0" numFmtId="4"/>
    <dataField name="StdDevp" fld="6" subtotal="stdDevp" baseField="5" baseItem="0"/>
  </dataFields>
  <chartFormats count="34"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9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0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1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2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3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94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5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6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7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5D281-A260-40C1-B94C-910573FD9CC5}" name="ExecutionTime" cacheId="57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colHeaderCaption="Col">
  <location ref="A4:H71" firstHeaderRow="1" firstDataRow="4" firstDataCol="1" rowPageCount="1" colPageCount="1"/>
  <pivotFields count="19">
    <pivotField axis="axisCol" showAll="0" defaultSubtotal="0">
      <items count="6">
        <item x="2"/>
        <item x="1"/>
        <item x="3"/>
        <item x="4"/>
        <item x="0"/>
        <item m="1" x="5"/>
      </items>
    </pivotField>
    <pivotField axis="axisCol" showAll="0" defaultSubtotal="0">
      <items count="4">
        <item h="1" x="2"/>
        <item h="1" x="1"/>
        <item x="0"/>
        <item h="1" x="3"/>
      </items>
    </pivotField>
    <pivotField showAll="0" defaultSubtotal="0"/>
    <pivotField axis="axisCol" showAll="0" defaultSubtotal="0">
      <items count="3">
        <item x="0"/>
        <item x="2"/>
        <item x="1"/>
      </items>
    </pivotField>
    <pivotField axis="axisRow" showAll="0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axis="axisPage" subtotalTop="0" multipleItemSelectionAllowed="1" showAll="0" defaultSubtotal="0">
      <items count="3">
        <item x="0"/>
        <item x="2"/>
        <item x="1"/>
      </items>
    </pivotField>
  </pivotFields>
  <rowFields count="1">
    <field x="4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3">
    <field x="0"/>
    <field x="1"/>
    <field x="3"/>
  </colFields>
  <colItems count="7">
    <i>
      <x/>
      <x v="2"/>
      <x v="1"/>
    </i>
    <i r="2">
      <x v="2"/>
    </i>
    <i>
      <x v="1"/>
      <x v="2"/>
      <x v="1"/>
    </i>
    <i r="2">
      <x v="2"/>
    </i>
    <i>
      <x v="2"/>
      <x v="2"/>
      <x v="2"/>
    </i>
    <i>
      <x v="3"/>
      <x v="2"/>
      <x v="2"/>
    </i>
    <i>
      <x v="4"/>
      <x v="2"/>
      <x/>
    </i>
  </colItems>
  <pageFields count="1">
    <pageField fld="18" hier="-1"/>
  </pageFields>
  <dataFields count="1">
    <dataField name="Avg" fld="6" subtotal="average" baseField="5" baseItem="0" numFmtId="4"/>
  </dataFields>
  <chartFormats count="41"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1" format="16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" format="1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1" format="1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1" format="1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</references>
      </pivotArea>
    </chartFormat>
    <chartFormat chart="1" format="1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1" format="1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18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168E29-AA9E-4F17-B09D-4CF4B1F51A54}" name="TableOMP" displayName="TableOMP" ref="A1:S4646" totalsRowShown="0">
  <autoFilter ref="A1:S4646" xr:uid="{70168E29-AA9E-4F17-B09D-4CF4B1F51A54}"/>
  <tableColumns count="19">
    <tableColumn id="1" xr3:uid="{C65E14EC-216C-4223-8D59-B7FA32155998}" name="action"/>
    <tableColumn id="2" xr3:uid="{C68AA4F1-E41B-44F3-B896-477E0490398B}" name="world_size"/>
    <tableColumn id="3" xr3:uid="{5A856295-BB0B-4C5E-8B32-C3A567AA87A6}" name="number_of_steps"/>
    <tableColumn id="4" xr3:uid="{68FB72C4-E607-42B8-939D-702DCA7FFFF0}" name="number_of_steps_between_file_dumps"/>
    <tableColumn id="5" xr3:uid="{9D59EF98-570B-42C9-A289-F0C2B74EB016}" name="mpi_size"/>
    <tableColumn id="6" xr3:uid="{B9F2D2E7-974A-4DB0-9D7B-947B986A59E3}" name="omp_get_max_threads"/>
    <tableColumn id="7" xr3:uid="{00EE61D5-D9B1-4EF9-AAEB-91A1B45B8426}" name="total_time"/>
    <tableColumn id="8" xr3:uid="{8C2B001D-EA8F-47D2-A5AC-CE0F53F0306A}" name="t_io"/>
    <tableColumn id="9" xr3:uid="{6D756F1B-9ED0-4891-B4BD-6091AA90CB46}" name="t_io_accumulator"/>
    <tableColumn id="10" xr3:uid="{6FCD2C63-F707-4B5F-B547-1C87A5EC8189}" name="t_io_accumulator_average"/>
    <tableColumn id="11" xr3:uid="{BF95AC99-08F1-4838-B163-D4E32789F8B3}" name="node">
      <calculatedColumnFormula>MID(M2,22,1)</calculatedColumnFormula>
    </tableColumn>
    <tableColumn id="12" xr3:uid="{5421C10C-E96C-4B6C-B4BE-9047E501DD53}" name="out"/>
    <tableColumn id="13" xr3:uid="{67DBD403-53D0-466F-AD8B-785BC0DAD5DA}" name="csv"/>
    <tableColumn id="14" xr3:uid="{984C2C3F-D45A-4E4B-B789-9679BB79EC3F}" name="Label" dataDxfId="0">
      <calculatedColumnFormula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calculatedColumnFormula>
    </tableColumn>
    <tableColumn id="15" xr3:uid="{EE704669-6842-4AAF-BEC5-6701791A2A13}" name="Avg" dataDxfId="7">
      <calculatedColumnFormula>VLOOKUP(TableOMP[[#This Row],[Label]],TableAvg[],2,FALSE)</calculatedColumnFormula>
    </tableColumn>
    <tableColumn id="16" xr3:uid="{BB6D40B8-41D7-47A2-ABD3-05A62494E6EB}" name="StdDev" dataDxfId="6">
      <calculatedColumnFormula>VLOOKUP(TableOMP[[#This Row],[Label]],TableAvg[],3,FALSE)</calculatedColumnFormula>
    </tableColumn>
    <tableColumn id="17" xr3:uid="{00943421-329C-42C2-92EB-29B5AB73137C}" name="Low" dataDxfId="5">
      <calculatedColumnFormula>TableOMP[[#This Row],[Avg]]-$U$2*TableOMP[[#This Row],[StdDev]]</calculatedColumnFormula>
    </tableColumn>
    <tableColumn id="18" xr3:uid="{81746D78-2A05-4902-B5C4-870146FB8426}" name="High" dataDxfId="4">
      <calculatedColumnFormula>TableOMP[[#This Row],[Avg]]+$U$2*TableOMP[[#This Row],[StdDev]]</calculatedColumnFormula>
    </tableColumn>
    <tableColumn id="19" xr3:uid="{F9013FD8-EF78-4033-BFFC-9DFD205B8A56}" name="Pick" dataDxfId="3">
      <calculatedColumnFormula>IF(AND(TableOMP[[#This Row],[total_time]]&gt;=TableOMP[[#This Row],[Low]], TableOMP[[#This Row],[total_time]]&lt;=TableOMP[[#This Row],[High]]),1,0)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F84A10-4F95-4537-8E02-B858F32CA90E}" name="TableAvg" displayName="TableAvg" ref="V73:X649" totalsRowShown="0">
  <autoFilter ref="V73:X649" xr:uid="{9CF84A10-4F95-4537-8E02-B858F32CA90E}"/>
  <tableColumns count="3">
    <tableColumn id="1" xr3:uid="{C63899BB-21DC-454F-B53E-AF2D49FFCDE6}" name="label">
      <calculatedColumnFormula>"i 10000 0 0 1 " &amp; U74</calculatedColumnFormula>
    </tableColumn>
    <tableColumn id="2" xr3:uid="{5F96F68B-B89E-4A51-8546-9094D83E26CF}" name="avg" dataDxfId="2"/>
    <tableColumn id="3" xr3:uid="{FB1D786E-17AB-4026-AE55-C8020C468ACD}" name="dev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CF52-D2E7-4173-89F3-152A3E21431F}">
  <dimension ref="A1:AA4646"/>
  <sheetViews>
    <sheetView tabSelected="1" topLeftCell="A4594" workbookViewId="0">
      <selection activeCell="L4647" sqref="L4647"/>
    </sheetView>
  </sheetViews>
  <sheetFormatPr defaultRowHeight="15" x14ac:dyDescent="0.25"/>
  <cols>
    <col min="1" max="1" width="8.5703125" customWidth="1"/>
    <col min="2" max="2" width="12.7109375" customWidth="1"/>
    <col min="3" max="3" width="18.7109375" customWidth="1"/>
    <col min="4" max="4" width="38.7109375" customWidth="1"/>
    <col min="5" max="5" width="11" customWidth="1"/>
    <col min="6" max="6" width="23.42578125" customWidth="1"/>
    <col min="7" max="7" width="12.42578125" customWidth="1"/>
    <col min="8" max="8" width="10" bestFit="1" customWidth="1"/>
    <col min="9" max="9" width="18.42578125" customWidth="1"/>
    <col min="10" max="10" width="26.42578125" customWidth="1"/>
    <col min="11" max="11" width="7.7109375" customWidth="1"/>
    <col min="12" max="12" width="29.7109375" bestFit="1" customWidth="1"/>
    <col min="13" max="13" width="57" bestFit="1" customWidth="1"/>
    <col min="14" max="14" width="22.7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13</v>
      </c>
      <c r="M1" t="s">
        <v>14</v>
      </c>
      <c r="N1" t="s">
        <v>24</v>
      </c>
      <c r="O1" t="s">
        <v>22</v>
      </c>
      <c r="P1" t="s">
        <v>29</v>
      </c>
      <c r="Q1" t="s">
        <v>30</v>
      </c>
      <c r="R1" t="s">
        <v>31</v>
      </c>
      <c r="S1" t="s">
        <v>32</v>
      </c>
      <c r="U1" t="s">
        <v>33</v>
      </c>
      <c r="V1" t="s">
        <v>36</v>
      </c>
      <c r="W1" t="s">
        <v>37</v>
      </c>
      <c r="X1" t="s">
        <v>35</v>
      </c>
      <c r="Y1" t="s">
        <v>38</v>
      </c>
    </row>
    <row r="2" spans="1:27" x14ac:dyDescent="0.25">
      <c r="A2" t="s">
        <v>17</v>
      </c>
      <c r="B2">
        <v>10000</v>
      </c>
      <c r="C2">
        <v>0</v>
      </c>
      <c r="D2">
        <v>0</v>
      </c>
      <c r="E2">
        <v>1</v>
      </c>
      <c r="F2">
        <v>1</v>
      </c>
      <c r="G2">
        <v>4.8441789999999996</v>
      </c>
      <c r="H2">
        <v>2.1992859999999999</v>
      </c>
      <c r="I2">
        <v>0</v>
      </c>
      <c r="J2">
        <v>0</v>
      </c>
      <c r="K2" t="str">
        <f t="shared" ref="K2:K65" si="0">MID(M2,22,1)</f>
        <v>5</v>
      </c>
      <c r="L2" t="s">
        <v>40</v>
      </c>
      <c r="M2" t="s">
        <v>39</v>
      </c>
      <c r="N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2">
        <f>VLOOKUP(TableOMP[[#This Row],[Label]],TableAvg[],2,FALSE)</f>
        <v>0</v>
      </c>
      <c r="P2">
        <f>VLOOKUP(TableOMP[[#This Row],[Label]],TableAvg[],3,FALSE)</f>
        <v>0</v>
      </c>
      <c r="Q2">
        <f>TableOMP[[#This Row],[Avg]]-$U$2*TableOMP[[#This Row],[StdDev]]</f>
        <v>0</v>
      </c>
      <c r="R2">
        <f>TableOMP[[#This Row],[Avg]]+$U$2*TableOMP[[#This Row],[StdDev]]</f>
        <v>0</v>
      </c>
      <c r="S2">
        <f>IF(AND(TableOMP[[#This Row],[total_time]]&gt;=TableOMP[[#This Row],[Low]], TableOMP[[#This Row],[total_time]]&lt;=TableOMP[[#This Row],[High]]),1,0)</f>
        <v>0</v>
      </c>
      <c r="U2">
        <v>2</v>
      </c>
      <c r="V2">
        <f>COUNTIF(S:S,"=1")</f>
        <v>887</v>
      </c>
      <c r="W2">
        <f>COUNTIF(S:S,"=0")</f>
        <v>998</v>
      </c>
      <c r="X2">
        <f>COUNT(S:S)</f>
        <v>1885</v>
      </c>
      <c r="Y2">
        <v>9590</v>
      </c>
      <c r="Z2">
        <f>X2+Y2</f>
        <v>11475</v>
      </c>
      <c r="AA2">
        <v>10243</v>
      </c>
    </row>
    <row r="3" spans="1:27" x14ac:dyDescent="0.25">
      <c r="A3" t="s">
        <v>17</v>
      </c>
      <c r="B3">
        <v>10000</v>
      </c>
      <c r="C3">
        <v>0</v>
      </c>
      <c r="D3">
        <v>0</v>
      </c>
      <c r="E3">
        <v>2</v>
      </c>
      <c r="F3">
        <v>1</v>
      </c>
      <c r="G3">
        <v>1.965069</v>
      </c>
      <c r="H3">
        <v>0.114605</v>
      </c>
      <c r="I3">
        <v>2.9676999999999999E-2</v>
      </c>
      <c r="J3">
        <v>2.9676999999999999E-2</v>
      </c>
      <c r="K3" t="str">
        <f t="shared" si="0"/>
        <v>5</v>
      </c>
      <c r="L3" t="s">
        <v>40</v>
      </c>
      <c r="M3" t="s">
        <v>39</v>
      </c>
      <c r="N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3">
        <f>VLOOKUP(TableOMP[[#This Row],[Label]],TableAvg[],2,FALSE)</f>
        <v>0</v>
      </c>
      <c r="P3">
        <f>VLOOKUP(TableOMP[[#This Row],[Label]],TableAvg[],3,FALSE)</f>
        <v>0</v>
      </c>
      <c r="Q3">
        <f>TableOMP[[#This Row],[Avg]]-$U$2*TableOMP[[#This Row],[StdDev]]</f>
        <v>0</v>
      </c>
      <c r="R3">
        <f>TableOMP[[#This Row],[Avg]]+$U$2*TableOMP[[#This Row],[StdDev]]</f>
        <v>0</v>
      </c>
      <c r="S3">
        <f>IF(AND(TableOMP[[#This Row],[total_time]]&gt;=TableOMP[[#This Row],[Low]], TableOMP[[#This Row],[total_time]]&lt;=TableOMP[[#This Row],[High]]),1,0)</f>
        <v>0</v>
      </c>
      <c r="X3">
        <f>COUNTIF(S:S,"&lt;&gt;1 AND &lt;&gt;0")</f>
        <v>1048576</v>
      </c>
    </row>
    <row r="4" spans="1:27" x14ac:dyDescent="0.25">
      <c r="A4" t="s">
        <v>17</v>
      </c>
      <c r="B4">
        <v>10000</v>
      </c>
      <c r="C4">
        <v>0</v>
      </c>
      <c r="D4">
        <v>0</v>
      </c>
      <c r="E4">
        <v>3</v>
      </c>
      <c r="F4">
        <v>1</v>
      </c>
      <c r="G4">
        <v>1.686023</v>
      </c>
      <c r="H4">
        <v>0.112973</v>
      </c>
      <c r="I4">
        <v>4.7230000000000001E-2</v>
      </c>
      <c r="J4">
        <v>2.3615000000000001E-2</v>
      </c>
      <c r="K4" t="str">
        <f t="shared" si="0"/>
        <v>5</v>
      </c>
      <c r="L4" t="s">
        <v>40</v>
      </c>
      <c r="M4" t="s">
        <v>39</v>
      </c>
      <c r="N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4">
        <f>VLOOKUP(TableOMP[[#This Row],[Label]],TableAvg[],2,FALSE)</f>
        <v>0</v>
      </c>
      <c r="P4">
        <f>VLOOKUP(TableOMP[[#This Row],[Label]],TableAvg[],3,FALSE)</f>
        <v>0</v>
      </c>
      <c r="Q4">
        <f>TableOMP[[#This Row],[Avg]]-$U$2*TableOMP[[#This Row],[StdDev]]</f>
        <v>0</v>
      </c>
      <c r="R4">
        <f>TableOMP[[#This Row],[Avg]]+$U$2*TableOMP[[#This Row],[StdDev]]</f>
        <v>0</v>
      </c>
      <c r="S4">
        <f>IF(AND(TableOMP[[#This Row],[total_time]]&gt;=TableOMP[[#This Row],[Low]], TableOMP[[#This Row],[total_time]]&lt;=TableOMP[[#This Row],[High]]),1,0)</f>
        <v>0</v>
      </c>
    </row>
    <row r="5" spans="1:27" x14ac:dyDescent="0.25">
      <c r="A5" t="s">
        <v>17</v>
      </c>
      <c r="B5">
        <v>10000</v>
      </c>
      <c r="C5">
        <v>0</v>
      </c>
      <c r="D5">
        <v>0</v>
      </c>
      <c r="E5">
        <v>4</v>
      </c>
      <c r="F5">
        <v>1</v>
      </c>
      <c r="G5">
        <v>1.5934520000000001</v>
      </c>
      <c r="H5">
        <v>0.119424</v>
      </c>
      <c r="I5">
        <v>9.7822000000000006E-2</v>
      </c>
      <c r="J5">
        <v>3.2606999999999997E-2</v>
      </c>
      <c r="K5" t="str">
        <f t="shared" si="0"/>
        <v>5</v>
      </c>
      <c r="L5" t="s">
        <v>40</v>
      </c>
      <c r="M5" t="s">
        <v>39</v>
      </c>
      <c r="N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5">
        <f>VLOOKUP(TableOMP[[#This Row],[Label]],TableAvg[],2,FALSE)</f>
        <v>0</v>
      </c>
      <c r="P5">
        <f>VLOOKUP(TableOMP[[#This Row],[Label]],TableAvg[],3,FALSE)</f>
        <v>0</v>
      </c>
      <c r="Q5">
        <f>TableOMP[[#This Row],[Avg]]-$U$2*TableOMP[[#This Row],[StdDev]]</f>
        <v>0</v>
      </c>
      <c r="R5">
        <f>TableOMP[[#This Row],[Avg]]+$U$2*TableOMP[[#This Row],[StdDev]]</f>
        <v>0</v>
      </c>
      <c r="S5">
        <f>IF(AND(TableOMP[[#This Row],[total_time]]&gt;=TableOMP[[#This Row],[Low]], TableOMP[[#This Row],[total_time]]&lt;=TableOMP[[#This Row],[High]]),1,0)</f>
        <v>0</v>
      </c>
    </row>
    <row r="6" spans="1:27" x14ac:dyDescent="0.25">
      <c r="A6" t="s">
        <v>17</v>
      </c>
      <c r="B6">
        <v>10000</v>
      </c>
      <c r="C6">
        <v>0</v>
      </c>
      <c r="D6">
        <v>0</v>
      </c>
      <c r="E6">
        <v>5</v>
      </c>
      <c r="F6">
        <v>1</v>
      </c>
      <c r="G6">
        <v>1.5254350000000001</v>
      </c>
      <c r="H6">
        <v>0.14365700000000001</v>
      </c>
      <c r="I6">
        <v>5.7887000000000001E-2</v>
      </c>
      <c r="J6">
        <v>1.4472E-2</v>
      </c>
      <c r="K6" t="str">
        <f t="shared" si="0"/>
        <v>5</v>
      </c>
      <c r="L6" t="s">
        <v>40</v>
      </c>
      <c r="M6" t="s">
        <v>39</v>
      </c>
      <c r="N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6">
        <f>VLOOKUP(TableOMP[[#This Row],[Label]],TableAvg[],2,FALSE)</f>
        <v>0</v>
      </c>
      <c r="P6">
        <f>VLOOKUP(TableOMP[[#This Row],[Label]],TableAvg[],3,FALSE)</f>
        <v>0</v>
      </c>
      <c r="Q6">
        <f>TableOMP[[#This Row],[Avg]]-$U$2*TableOMP[[#This Row],[StdDev]]</f>
        <v>0</v>
      </c>
      <c r="R6">
        <f>TableOMP[[#This Row],[Avg]]+$U$2*TableOMP[[#This Row],[StdDev]]</f>
        <v>0</v>
      </c>
      <c r="S6">
        <f>IF(AND(TableOMP[[#This Row],[total_time]]&gt;=TableOMP[[#This Row],[Low]], TableOMP[[#This Row],[total_time]]&lt;=TableOMP[[#This Row],[High]]),1,0)</f>
        <v>0</v>
      </c>
    </row>
    <row r="7" spans="1:27" x14ac:dyDescent="0.25">
      <c r="A7" t="s">
        <v>17</v>
      </c>
      <c r="B7">
        <v>10000</v>
      </c>
      <c r="C7">
        <v>0</v>
      </c>
      <c r="D7">
        <v>0</v>
      </c>
      <c r="E7">
        <v>6</v>
      </c>
      <c r="F7">
        <v>1</v>
      </c>
      <c r="G7">
        <v>1.461592</v>
      </c>
      <c r="H7">
        <v>0.105725</v>
      </c>
      <c r="I7">
        <v>5.1770999999999998E-2</v>
      </c>
      <c r="J7">
        <v>1.0354E-2</v>
      </c>
      <c r="K7" t="str">
        <f t="shared" si="0"/>
        <v>5</v>
      </c>
      <c r="L7" t="s">
        <v>40</v>
      </c>
      <c r="M7" t="s">
        <v>39</v>
      </c>
      <c r="N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7">
        <f>VLOOKUP(TableOMP[[#This Row],[Label]],TableAvg[],2,FALSE)</f>
        <v>0</v>
      </c>
      <c r="P7">
        <f>VLOOKUP(TableOMP[[#This Row],[Label]],TableAvg[],3,FALSE)</f>
        <v>0</v>
      </c>
      <c r="Q7">
        <f>TableOMP[[#This Row],[Avg]]-$U$2*TableOMP[[#This Row],[StdDev]]</f>
        <v>0</v>
      </c>
      <c r="R7">
        <f>TableOMP[[#This Row],[Avg]]+$U$2*TableOMP[[#This Row],[StdDev]]</f>
        <v>0</v>
      </c>
      <c r="S7">
        <f>IF(AND(TableOMP[[#This Row],[total_time]]&gt;=TableOMP[[#This Row],[Low]], TableOMP[[#This Row],[total_time]]&lt;=TableOMP[[#This Row],[High]]),1,0)</f>
        <v>0</v>
      </c>
    </row>
    <row r="8" spans="1:27" x14ac:dyDescent="0.25">
      <c r="A8" t="s">
        <v>17</v>
      </c>
      <c r="B8">
        <v>10000</v>
      </c>
      <c r="C8">
        <v>0</v>
      </c>
      <c r="D8">
        <v>0</v>
      </c>
      <c r="E8">
        <v>7</v>
      </c>
      <c r="F8">
        <v>1</v>
      </c>
      <c r="G8">
        <v>1.408582</v>
      </c>
      <c r="H8">
        <v>0.104648</v>
      </c>
      <c r="I8">
        <v>6.8210000000000007E-2</v>
      </c>
      <c r="J8">
        <v>1.1368E-2</v>
      </c>
      <c r="K8" t="str">
        <f t="shared" si="0"/>
        <v>5</v>
      </c>
      <c r="L8" t="s">
        <v>40</v>
      </c>
      <c r="M8" t="s">
        <v>39</v>
      </c>
      <c r="N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8">
        <f>VLOOKUP(TableOMP[[#This Row],[Label]],TableAvg[],2,FALSE)</f>
        <v>0</v>
      </c>
      <c r="P8">
        <f>VLOOKUP(TableOMP[[#This Row],[Label]],TableAvg[],3,FALSE)</f>
        <v>0</v>
      </c>
      <c r="Q8">
        <f>TableOMP[[#This Row],[Avg]]-$U$2*TableOMP[[#This Row],[StdDev]]</f>
        <v>0</v>
      </c>
      <c r="R8">
        <f>TableOMP[[#This Row],[Avg]]+$U$2*TableOMP[[#This Row],[StdDev]]</f>
        <v>0</v>
      </c>
      <c r="S8">
        <f>IF(AND(TableOMP[[#This Row],[total_time]]&gt;=TableOMP[[#This Row],[Low]], TableOMP[[#This Row],[total_time]]&lt;=TableOMP[[#This Row],[High]]),1,0)</f>
        <v>0</v>
      </c>
    </row>
    <row r="9" spans="1:27" x14ac:dyDescent="0.25">
      <c r="A9" t="s">
        <v>17</v>
      </c>
      <c r="B9">
        <v>10000</v>
      </c>
      <c r="C9">
        <v>0</v>
      </c>
      <c r="D9">
        <v>0</v>
      </c>
      <c r="E9">
        <v>8</v>
      </c>
      <c r="F9">
        <v>1</v>
      </c>
      <c r="G9">
        <v>1.400067</v>
      </c>
      <c r="H9">
        <v>0.106174</v>
      </c>
      <c r="I9">
        <v>7.3514999999999997E-2</v>
      </c>
      <c r="J9">
        <v>1.0501999999999999E-2</v>
      </c>
      <c r="K9" t="str">
        <f t="shared" si="0"/>
        <v>5</v>
      </c>
      <c r="L9" t="s">
        <v>40</v>
      </c>
      <c r="M9" t="s">
        <v>39</v>
      </c>
      <c r="N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9">
        <f>VLOOKUP(TableOMP[[#This Row],[Label]],TableAvg[],2,FALSE)</f>
        <v>0</v>
      </c>
      <c r="P9">
        <f>VLOOKUP(TableOMP[[#This Row],[Label]],TableAvg[],3,FALSE)</f>
        <v>0</v>
      </c>
      <c r="Q9">
        <f>TableOMP[[#This Row],[Avg]]-$U$2*TableOMP[[#This Row],[StdDev]]</f>
        <v>0</v>
      </c>
      <c r="R9">
        <f>TableOMP[[#This Row],[Avg]]+$U$2*TableOMP[[#This Row],[StdDev]]</f>
        <v>0</v>
      </c>
      <c r="S9">
        <f>IF(AND(TableOMP[[#This Row],[total_time]]&gt;=TableOMP[[#This Row],[Low]], TableOMP[[#This Row],[total_time]]&lt;=TableOMP[[#This Row],[High]]),1,0)</f>
        <v>0</v>
      </c>
    </row>
    <row r="10" spans="1:27" x14ac:dyDescent="0.25">
      <c r="A10" t="s">
        <v>17</v>
      </c>
      <c r="B10">
        <v>10000</v>
      </c>
      <c r="C10">
        <v>0</v>
      </c>
      <c r="D10">
        <v>0</v>
      </c>
      <c r="E10">
        <v>9</v>
      </c>
      <c r="F10">
        <v>1</v>
      </c>
      <c r="G10">
        <v>1.3892500000000001</v>
      </c>
      <c r="H10">
        <v>0.104779</v>
      </c>
      <c r="I10">
        <v>8.3807000000000006E-2</v>
      </c>
      <c r="J10">
        <v>1.0475999999999999E-2</v>
      </c>
      <c r="K10" t="str">
        <f t="shared" si="0"/>
        <v>5</v>
      </c>
      <c r="L10" t="s">
        <v>40</v>
      </c>
      <c r="M10" t="s">
        <v>39</v>
      </c>
      <c r="N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10">
        <f>VLOOKUP(TableOMP[[#This Row],[Label]],TableAvg[],2,FALSE)</f>
        <v>0</v>
      </c>
      <c r="P10">
        <f>VLOOKUP(TableOMP[[#This Row],[Label]],TableAvg[],3,FALSE)</f>
        <v>0</v>
      </c>
      <c r="Q10">
        <f>TableOMP[[#This Row],[Avg]]-$U$2*TableOMP[[#This Row],[StdDev]]</f>
        <v>0</v>
      </c>
      <c r="R10">
        <f>TableOMP[[#This Row],[Avg]]+$U$2*TableOMP[[#This Row],[StdDev]]</f>
        <v>0</v>
      </c>
      <c r="S10">
        <f>IF(AND(TableOMP[[#This Row],[total_time]]&gt;=TableOMP[[#This Row],[Low]], TableOMP[[#This Row],[total_time]]&lt;=TableOMP[[#This Row],[High]]),1,0)</f>
        <v>0</v>
      </c>
    </row>
    <row r="11" spans="1:27" x14ac:dyDescent="0.25">
      <c r="A11" t="s">
        <v>17</v>
      </c>
      <c r="B11">
        <v>10000</v>
      </c>
      <c r="C11">
        <v>0</v>
      </c>
      <c r="D11">
        <v>0</v>
      </c>
      <c r="E11">
        <v>10</v>
      </c>
      <c r="F11">
        <v>1</v>
      </c>
      <c r="G11">
        <v>1.3597630000000001</v>
      </c>
      <c r="H11">
        <v>0.103017</v>
      </c>
      <c r="I11">
        <v>9.2231999999999995E-2</v>
      </c>
      <c r="J11">
        <v>1.0248E-2</v>
      </c>
      <c r="K11" t="str">
        <f t="shared" si="0"/>
        <v>5</v>
      </c>
      <c r="L11" t="s">
        <v>40</v>
      </c>
      <c r="M11" t="s">
        <v>39</v>
      </c>
      <c r="N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11">
        <f>VLOOKUP(TableOMP[[#This Row],[Label]],TableAvg[],2,FALSE)</f>
        <v>0</v>
      </c>
      <c r="P11">
        <f>VLOOKUP(TableOMP[[#This Row],[Label]],TableAvg[],3,FALSE)</f>
        <v>0</v>
      </c>
      <c r="Q11">
        <f>TableOMP[[#This Row],[Avg]]-$U$2*TableOMP[[#This Row],[StdDev]]</f>
        <v>0</v>
      </c>
      <c r="R11">
        <f>TableOMP[[#This Row],[Avg]]+$U$2*TableOMP[[#This Row],[StdDev]]</f>
        <v>0</v>
      </c>
      <c r="S11">
        <f>IF(AND(TableOMP[[#This Row],[total_time]]&gt;=TableOMP[[#This Row],[Low]], TableOMP[[#This Row],[total_time]]&lt;=TableOMP[[#This Row],[High]]),1,0)</f>
        <v>0</v>
      </c>
    </row>
    <row r="12" spans="1:27" x14ac:dyDescent="0.25">
      <c r="A12" t="s">
        <v>17</v>
      </c>
      <c r="B12">
        <v>10000</v>
      </c>
      <c r="C12">
        <v>0</v>
      </c>
      <c r="D12">
        <v>0</v>
      </c>
      <c r="E12">
        <v>11</v>
      </c>
      <c r="F12">
        <v>1</v>
      </c>
      <c r="G12">
        <v>1.360927</v>
      </c>
      <c r="H12">
        <v>0.100565</v>
      </c>
      <c r="I12">
        <v>8.8537000000000005E-2</v>
      </c>
      <c r="J12">
        <v>8.8540000000000008E-3</v>
      </c>
      <c r="K12" t="str">
        <f t="shared" si="0"/>
        <v>5</v>
      </c>
      <c r="L12" t="s">
        <v>40</v>
      </c>
      <c r="M12" t="s">
        <v>39</v>
      </c>
      <c r="N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12">
        <f>VLOOKUP(TableOMP[[#This Row],[Label]],TableAvg[],2,FALSE)</f>
        <v>0</v>
      </c>
      <c r="P12">
        <f>VLOOKUP(TableOMP[[#This Row],[Label]],TableAvg[],3,FALSE)</f>
        <v>0</v>
      </c>
      <c r="Q12">
        <f>TableOMP[[#This Row],[Avg]]-$U$2*TableOMP[[#This Row],[StdDev]]</f>
        <v>0</v>
      </c>
      <c r="R12">
        <f>TableOMP[[#This Row],[Avg]]+$U$2*TableOMP[[#This Row],[StdDev]]</f>
        <v>0</v>
      </c>
      <c r="S12">
        <f>IF(AND(TableOMP[[#This Row],[total_time]]&gt;=TableOMP[[#This Row],[Low]], TableOMP[[#This Row],[total_time]]&lt;=TableOMP[[#This Row],[High]]),1,0)</f>
        <v>0</v>
      </c>
    </row>
    <row r="13" spans="1:27" x14ac:dyDescent="0.25">
      <c r="A13" t="s">
        <v>17</v>
      </c>
      <c r="B13">
        <v>10000</v>
      </c>
      <c r="C13">
        <v>0</v>
      </c>
      <c r="D13">
        <v>0</v>
      </c>
      <c r="E13">
        <v>12</v>
      </c>
      <c r="F13">
        <v>1</v>
      </c>
      <c r="G13">
        <v>1.355297</v>
      </c>
      <c r="H13">
        <v>0.106847</v>
      </c>
      <c r="I13">
        <v>0.11638999999999999</v>
      </c>
      <c r="J13">
        <v>1.0581E-2</v>
      </c>
      <c r="K13" t="str">
        <f t="shared" si="0"/>
        <v>5</v>
      </c>
      <c r="L13" t="s">
        <v>40</v>
      </c>
      <c r="M13" t="s">
        <v>39</v>
      </c>
      <c r="N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13">
        <f>VLOOKUP(TableOMP[[#This Row],[Label]],TableAvg[],2,FALSE)</f>
        <v>0</v>
      </c>
      <c r="P13">
        <f>VLOOKUP(TableOMP[[#This Row],[Label]],TableAvg[],3,FALSE)</f>
        <v>0</v>
      </c>
      <c r="Q13">
        <f>TableOMP[[#This Row],[Avg]]-$U$2*TableOMP[[#This Row],[StdDev]]</f>
        <v>0</v>
      </c>
      <c r="R13">
        <f>TableOMP[[#This Row],[Avg]]+$U$2*TableOMP[[#This Row],[StdDev]]</f>
        <v>0</v>
      </c>
      <c r="S13">
        <f>IF(AND(TableOMP[[#This Row],[total_time]]&gt;=TableOMP[[#This Row],[Low]], TableOMP[[#This Row],[total_time]]&lt;=TableOMP[[#This Row],[High]]),1,0)</f>
        <v>0</v>
      </c>
    </row>
    <row r="14" spans="1:27" x14ac:dyDescent="0.25">
      <c r="A14" t="s">
        <v>17</v>
      </c>
      <c r="B14">
        <v>10000</v>
      </c>
      <c r="C14">
        <v>0</v>
      </c>
      <c r="D14">
        <v>0</v>
      </c>
      <c r="E14">
        <v>13</v>
      </c>
      <c r="F14">
        <v>1</v>
      </c>
      <c r="G14">
        <v>1.342327</v>
      </c>
      <c r="H14">
        <v>0.106276</v>
      </c>
      <c r="I14">
        <v>0.12167500000000001</v>
      </c>
      <c r="J14">
        <v>1.014E-2</v>
      </c>
      <c r="K14" t="str">
        <f t="shared" si="0"/>
        <v>5</v>
      </c>
      <c r="L14" t="s">
        <v>40</v>
      </c>
      <c r="M14" t="s">
        <v>39</v>
      </c>
      <c r="N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14">
        <f>VLOOKUP(TableOMP[[#This Row],[Label]],TableAvg[],2,FALSE)</f>
        <v>0</v>
      </c>
      <c r="P14">
        <f>VLOOKUP(TableOMP[[#This Row],[Label]],TableAvg[],3,FALSE)</f>
        <v>0</v>
      </c>
      <c r="Q14">
        <f>TableOMP[[#This Row],[Avg]]-$U$2*TableOMP[[#This Row],[StdDev]]</f>
        <v>0</v>
      </c>
      <c r="R14">
        <f>TableOMP[[#This Row],[Avg]]+$U$2*TableOMP[[#This Row],[StdDev]]</f>
        <v>0</v>
      </c>
      <c r="S14">
        <f>IF(AND(TableOMP[[#This Row],[total_time]]&gt;=TableOMP[[#This Row],[Low]], TableOMP[[#This Row],[total_time]]&lt;=TableOMP[[#This Row],[High]]),1,0)</f>
        <v>0</v>
      </c>
    </row>
    <row r="15" spans="1:27" x14ac:dyDescent="0.25">
      <c r="A15" t="s">
        <v>17</v>
      </c>
      <c r="B15">
        <v>10000</v>
      </c>
      <c r="C15">
        <v>0</v>
      </c>
      <c r="D15">
        <v>0</v>
      </c>
      <c r="E15">
        <v>14</v>
      </c>
      <c r="F15">
        <v>1</v>
      </c>
      <c r="G15">
        <v>1.3637049999999999</v>
      </c>
      <c r="H15">
        <v>0.10727200000000001</v>
      </c>
      <c r="I15">
        <v>0.11981</v>
      </c>
      <c r="J15">
        <v>9.2160000000000002E-3</v>
      </c>
      <c r="K15" t="str">
        <f t="shared" si="0"/>
        <v>5</v>
      </c>
      <c r="L15" t="s">
        <v>40</v>
      </c>
      <c r="M15" t="s">
        <v>39</v>
      </c>
      <c r="N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15">
        <f>VLOOKUP(TableOMP[[#This Row],[Label]],TableAvg[],2,FALSE)</f>
        <v>0</v>
      </c>
      <c r="P15">
        <f>VLOOKUP(TableOMP[[#This Row],[Label]],TableAvg[],3,FALSE)</f>
        <v>0</v>
      </c>
      <c r="Q15">
        <f>TableOMP[[#This Row],[Avg]]-$U$2*TableOMP[[#This Row],[StdDev]]</f>
        <v>0</v>
      </c>
      <c r="R15">
        <f>TableOMP[[#This Row],[Avg]]+$U$2*TableOMP[[#This Row],[StdDev]]</f>
        <v>0</v>
      </c>
      <c r="S15">
        <f>IF(AND(TableOMP[[#This Row],[total_time]]&gt;=TableOMP[[#This Row],[Low]], TableOMP[[#This Row],[total_time]]&lt;=TableOMP[[#This Row],[High]]),1,0)</f>
        <v>0</v>
      </c>
    </row>
    <row r="16" spans="1:27" x14ac:dyDescent="0.25">
      <c r="A16" t="s">
        <v>17</v>
      </c>
      <c r="B16">
        <v>10000</v>
      </c>
      <c r="C16">
        <v>0</v>
      </c>
      <c r="D16">
        <v>0</v>
      </c>
      <c r="E16">
        <v>15</v>
      </c>
      <c r="F16">
        <v>1</v>
      </c>
      <c r="G16">
        <v>1.3348580000000001</v>
      </c>
      <c r="H16">
        <v>0.10508199999999999</v>
      </c>
      <c r="I16">
        <v>0.147261</v>
      </c>
      <c r="J16">
        <v>1.0519000000000001E-2</v>
      </c>
      <c r="K16" t="str">
        <f t="shared" si="0"/>
        <v>5</v>
      </c>
      <c r="L16" t="s">
        <v>40</v>
      </c>
      <c r="M16" t="s">
        <v>39</v>
      </c>
      <c r="N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16">
        <f>VLOOKUP(TableOMP[[#This Row],[Label]],TableAvg[],2,FALSE)</f>
        <v>0</v>
      </c>
      <c r="P16">
        <f>VLOOKUP(TableOMP[[#This Row],[Label]],TableAvg[],3,FALSE)</f>
        <v>0</v>
      </c>
      <c r="Q16">
        <f>TableOMP[[#This Row],[Avg]]-$U$2*TableOMP[[#This Row],[StdDev]]</f>
        <v>0</v>
      </c>
      <c r="R16">
        <f>TableOMP[[#This Row],[Avg]]+$U$2*TableOMP[[#This Row],[StdDev]]</f>
        <v>0</v>
      </c>
      <c r="S16">
        <f>IF(AND(TableOMP[[#This Row],[total_time]]&gt;=TableOMP[[#This Row],[Low]], TableOMP[[#This Row],[total_time]]&lt;=TableOMP[[#This Row],[High]]),1,0)</f>
        <v>0</v>
      </c>
    </row>
    <row r="17" spans="1:19" x14ac:dyDescent="0.25">
      <c r="A17" t="s">
        <v>17</v>
      </c>
      <c r="B17">
        <v>10000</v>
      </c>
      <c r="C17">
        <v>0</v>
      </c>
      <c r="D17">
        <v>0</v>
      </c>
      <c r="E17">
        <v>16</v>
      </c>
      <c r="F17">
        <v>1</v>
      </c>
      <c r="G17">
        <v>1.4008879999999999</v>
      </c>
      <c r="H17">
        <v>0.15020500000000001</v>
      </c>
      <c r="I17">
        <v>0.19376199999999999</v>
      </c>
      <c r="J17">
        <v>1.2917E-2</v>
      </c>
      <c r="K17" t="str">
        <f t="shared" si="0"/>
        <v>5</v>
      </c>
      <c r="L17" t="s">
        <v>40</v>
      </c>
      <c r="M17" t="s">
        <v>39</v>
      </c>
      <c r="N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17">
        <f>VLOOKUP(TableOMP[[#This Row],[Label]],TableAvg[],2,FALSE)</f>
        <v>0</v>
      </c>
      <c r="P17">
        <f>VLOOKUP(TableOMP[[#This Row],[Label]],TableAvg[],3,FALSE)</f>
        <v>0</v>
      </c>
      <c r="Q17">
        <f>TableOMP[[#This Row],[Avg]]-$U$2*TableOMP[[#This Row],[StdDev]]</f>
        <v>0</v>
      </c>
      <c r="R17">
        <f>TableOMP[[#This Row],[Avg]]+$U$2*TableOMP[[#This Row],[StdDev]]</f>
        <v>0</v>
      </c>
      <c r="S17">
        <f>IF(AND(TableOMP[[#This Row],[total_time]]&gt;=TableOMP[[#This Row],[Low]], TableOMP[[#This Row],[total_time]]&lt;=TableOMP[[#This Row],[High]]),1,0)</f>
        <v>0</v>
      </c>
    </row>
    <row r="18" spans="1:19" x14ac:dyDescent="0.25">
      <c r="A18" t="s">
        <v>17</v>
      </c>
      <c r="B18">
        <v>10000</v>
      </c>
      <c r="C18">
        <v>0</v>
      </c>
      <c r="D18">
        <v>0</v>
      </c>
      <c r="E18">
        <v>17</v>
      </c>
      <c r="F18">
        <v>1</v>
      </c>
      <c r="G18">
        <v>1.365059</v>
      </c>
      <c r="H18">
        <v>0.10641100000000001</v>
      </c>
      <c r="I18">
        <v>0.12851599999999999</v>
      </c>
      <c r="J18">
        <v>8.0319999999999992E-3</v>
      </c>
      <c r="K18" t="str">
        <f t="shared" si="0"/>
        <v>5</v>
      </c>
      <c r="L18" t="s">
        <v>40</v>
      </c>
      <c r="M18" t="s">
        <v>39</v>
      </c>
      <c r="N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18">
        <f>VLOOKUP(TableOMP[[#This Row],[Label]],TableAvg[],2,FALSE)</f>
        <v>0</v>
      </c>
      <c r="P18">
        <f>VLOOKUP(TableOMP[[#This Row],[Label]],TableAvg[],3,FALSE)</f>
        <v>0</v>
      </c>
      <c r="Q18">
        <f>TableOMP[[#This Row],[Avg]]-$U$2*TableOMP[[#This Row],[StdDev]]</f>
        <v>0</v>
      </c>
      <c r="R18">
        <f>TableOMP[[#This Row],[Avg]]+$U$2*TableOMP[[#This Row],[StdDev]]</f>
        <v>0</v>
      </c>
      <c r="S18">
        <f>IF(AND(TableOMP[[#This Row],[total_time]]&gt;=TableOMP[[#This Row],[Low]], TableOMP[[#This Row],[total_time]]&lt;=TableOMP[[#This Row],[High]]),1,0)</f>
        <v>0</v>
      </c>
    </row>
    <row r="19" spans="1:19" x14ac:dyDescent="0.25">
      <c r="A19" t="s">
        <v>17</v>
      </c>
      <c r="B19">
        <v>10000</v>
      </c>
      <c r="C19">
        <v>0</v>
      </c>
      <c r="D19">
        <v>0</v>
      </c>
      <c r="E19">
        <v>18</v>
      </c>
      <c r="F19">
        <v>1</v>
      </c>
      <c r="G19">
        <v>1.3809549999999999</v>
      </c>
      <c r="H19">
        <v>0.110932</v>
      </c>
      <c r="I19">
        <v>0.120674</v>
      </c>
      <c r="J19">
        <v>7.0980000000000001E-3</v>
      </c>
      <c r="K19" t="str">
        <f t="shared" si="0"/>
        <v>5</v>
      </c>
      <c r="L19" t="s">
        <v>40</v>
      </c>
      <c r="M19" t="s">
        <v>39</v>
      </c>
      <c r="N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19">
        <f>VLOOKUP(TableOMP[[#This Row],[Label]],TableAvg[],2,FALSE)</f>
        <v>0</v>
      </c>
      <c r="P19">
        <f>VLOOKUP(TableOMP[[#This Row],[Label]],TableAvg[],3,FALSE)</f>
        <v>0</v>
      </c>
      <c r="Q19">
        <f>TableOMP[[#This Row],[Avg]]-$U$2*TableOMP[[#This Row],[StdDev]]</f>
        <v>0</v>
      </c>
      <c r="R19">
        <f>TableOMP[[#This Row],[Avg]]+$U$2*TableOMP[[#This Row],[StdDev]]</f>
        <v>0</v>
      </c>
      <c r="S19">
        <f>IF(AND(TableOMP[[#This Row],[total_time]]&gt;=TableOMP[[#This Row],[Low]], TableOMP[[#This Row],[total_time]]&lt;=TableOMP[[#This Row],[High]]),1,0)</f>
        <v>0</v>
      </c>
    </row>
    <row r="20" spans="1:19" x14ac:dyDescent="0.25">
      <c r="A20" t="s">
        <v>17</v>
      </c>
      <c r="B20">
        <v>10000</v>
      </c>
      <c r="C20">
        <v>0</v>
      </c>
      <c r="D20">
        <v>0</v>
      </c>
      <c r="E20">
        <v>19</v>
      </c>
      <c r="F20">
        <v>1</v>
      </c>
      <c r="G20">
        <v>1.403543</v>
      </c>
      <c r="H20">
        <v>0.106223</v>
      </c>
      <c r="I20">
        <v>0.12855</v>
      </c>
      <c r="J20">
        <v>7.1419999999999999E-3</v>
      </c>
      <c r="K20" t="str">
        <f t="shared" si="0"/>
        <v>5</v>
      </c>
      <c r="L20" t="s">
        <v>40</v>
      </c>
      <c r="M20" t="s">
        <v>39</v>
      </c>
      <c r="N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20">
        <f>VLOOKUP(TableOMP[[#This Row],[Label]],TableAvg[],2,FALSE)</f>
        <v>0</v>
      </c>
      <c r="P20">
        <f>VLOOKUP(TableOMP[[#This Row],[Label]],TableAvg[],3,FALSE)</f>
        <v>0</v>
      </c>
      <c r="Q20">
        <f>TableOMP[[#This Row],[Avg]]-$U$2*TableOMP[[#This Row],[StdDev]]</f>
        <v>0</v>
      </c>
      <c r="R20">
        <f>TableOMP[[#This Row],[Avg]]+$U$2*TableOMP[[#This Row],[StdDev]]</f>
        <v>0</v>
      </c>
      <c r="S20">
        <f>IF(AND(TableOMP[[#This Row],[total_time]]&gt;=TableOMP[[#This Row],[Low]], TableOMP[[#This Row],[total_time]]&lt;=TableOMP[[#This Row],[High]]),1,0)</f>
        <v>0</v>
      </c>
    </row>
    <row r="21" spans="1:19" x14ac:dyDescent="0.25">
      <c r="A21" t="s">
        <v>17</v>
      </c>
      <c r="B21">
        <v>10000</v>
      </c>
      <c r="C21">
        <v>0</v>
      </c>
      <c r="D21">
        <v>0</v>
      </c>
      <c r="E21">
        <v>20</v>
      </c>
      <c r="F21">
        <v>1</v>
      </c>
      <c r="G21">
        <v>1.3711120000000001</v>
      </c>
      <c r="H21">
        <v>0.11386499999999999</v>
      </c>
      <c r="I21">
        <v>0.21705099999999999</v>
      </c>
      <c r="J21">
        <v>1.1424E-2</v>
      </c>
      <c r="K21" t="str">
        <f t="shared" si="0"/>
        <v>5</v>
      </c>
      <c r="L21" t="s">
        <v>40</v>
      </c>
      <c r="M21" t="s">
        <v>39</v>
      </c>
      <c r="N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21">
        <f>VLOOKUP(TableOMP[[#This Row],[Label]],TableAvg[],2,FALSE)</f>
        <v>0</v>
      </c>
      <c r="P21">
        <f>VLOOKUP(TableOMP[[#This Row],[Label]],TableAvg[],3,FALSE)</f>
        <v>0</v>
      </c>
      <c r="Q21">
        <f>TableOMP[[#This Row],[Avg]]-$U$2*TableOMP[[#This Row],[StdDev]]</f>
        <v>0</v>
      </c>
      <c r="R21">
        <f>TableOMP[[#This Row],[Avg]]+$U$2*TableOMP[[#This Row],[StdDev]]</f>
        <v>0</v>
      </c>
      <c r="S21">
        <f>IF(AND(TableOMP[[#This Row],[total_time]]&gt;=TableOMP[[#This Row],[Low]], TableOMP[[#This Row],[total_time]]&lt;=TableOMP[[#This Row],[High]]),1,0)</f>
        <v>0</v>
      </c>
    </row>
    <row r="22" spans="1:19" x14ac:dyDescent="0.25">
      <c r="A22" t="s">
        <v>17</v>
      </c>
      <c r="B22">
        <v>10000</v>
      </c>
      <c r="C22">
        <v>0</v>
      </c>
      <c r="D22">
        <v>0</v>
      </c>
      <c r="E22">
        <v>21</v>
      </c>
      <c r="F22">
        <v>1</v>
      </c>
      <c r="G22">
        <v>1.371613</v>
      </c>
      <c r="H22">
        <v>0.108427</v>
      </c>
      <c r="I22">
        <v>0.16064500000000001</v>
      </c>
      <c r="J22">
        <v>8.0319999999999992E-3</v>
      </c>
      <c r="K22" t="str">
        <f t="shared" si="0"/>
        <v>5</v>
      </c>
      <c r="L22" t="s">
        <v>40</v>
      </c>
      <c r="M22" t="s">
        <v>39</v>
      </c>
      <c r="N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22">
        <f>VLOOKUP(TableOMP[[#This Row],[Label]],TableAvg[],2,FALSE)</f>
        <v>0</v>
      </c>
      <c r="P22">
        <f>VLOOKUP(TableOMP[[#This Row],[Label]],TableAvg[],3,FALSE)</f>
        <v>0</v>
      </c>
      <c r="Q22">
        <f>TableOMP[[#This Row],[Avg]]-$U$2*TableOMP[[#This Row],[StdDev]]</f>
        <v>0</v>
      </c>
      <c r="R22">
        <f>TableOMP[[#This Row],[Avg]]+$U$2*TableOMP[[#This Row],[StdDev]]</f>
        <v>0</v>
      </c>
      <c r="S22">
        <f>IF(AND(TableOMP[[#This Row],[total_time]]&gt;=TableOMP[[#This Row],[Low]], TableOMP[[#This Row],[total_time]]&lt;=TableOMP[[#This Row],[High]]),1,0)</f>
        <v>0</v>
      </c>
    </row>
    <row r="23" spans="1:19" x14ac:dyDescent="0.25">
      <c r="A23" t="s">
        <v>17</v>
      </c>
      <c r="B23">
        <v>10000</v>
      </c>
      <c r="C23">
        <v>0</v>
      </c>
      <c r="D23">
        <v>0</v>
      </c>
      <c r="E23">
        <v>22</v>
      </c>
      <c r="F23">
        <v>1</v>
      </c>
      <c r="G23">
        <v>1.3650469999999999</v>
      </c>
      <c r="H23">
        <v>0.108704</v>
      </c>
      <c r="I23">
        <v>0.171736</v>
      </c>
      <c r="J23">
        <v>8.1779999999999995E-3</v>
      </c>
      <c r="K23" t="str">
        <f t="shared" si="0"/>
        <v>5</v>
      </c>
      <c r="L23" t="s">
        <v>40</v>
      </c>
      <c r="M23" t="s">
        <v>39</v>
      </c>
      <c r="N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23">
        <f>VLOOKUP(TableOMP[[#This Row],[Label]],TableAvg[],2,FALSE)</f>
        <v>0</v>
      </c>
      <c r="P23">
        <f>VLOOKUP(TableOMP[[#This Row],[Label]],TableAvg[],3,FALSE)</f>
        <v>0</v>
      </c>
      <c r="Q23">
        <f>TableOMP[[#This Row],[Avg]]-$U$2*TableOMP[[#This Row],[StdDev]]</f>
        <v>0</v>
      </c>
      <c r="R23">
        <f>TableOMP[[#This Row],[Avg]]+$U$2*TableOMP[[#This Row],[StdDev]]</f>
        <v>0</v>
      </c>
      <c r="S23">
        <f>IF(AND(TableOMP[[#This Row],[total_time]]&gt;=TableOMP[[#This Row],[Low]], TableOMP[[#This Row],[total_time]]&lt;=TableOMP[[#This Row],[High]]),1,0)</f>
        <v>0</v>
      </c>
    </row>
    <row r="24" spans="1:19" x14ac:dyDescent="0.25">
      <c r="A24" t="s">
        <v>17</v>
      </c>
      <c r="B24">
        <v>10000</v>
      </c>
      <c r="C24">
        <v>0</v>
      </c>
      <c r="D24">
        <v>0</v>
      </c>
      <c r="E24">
        <v>23</v>
      </c>
      <c r="F24">
        <v>1</v>
      </c>
      <c r="G24">
        <v>1.6185350000000001</v>
      </c>
      <c r="H24">
        <v>0.25028</v>
      </c>
      <c r="I24">
        <v>2.484594</v>
      </c>
      <c r="J24">
        <v>0.11293599999999999</v>
      </c>
      <c r="K24" t="str">
        <f t="shared" si="0"/>
        <v>5</v>
      </c>
      <c r="L24" t="s">
        <v>40</v>
      </c>
      <c r="M24" t="s">
        <v>39</v>
      </c>
      <c r="N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24">
        <f>VLOOKUP(TableOMP[[#This Row],[Label]],TableAvg[],2,FALSE)</f>
        <v>0</v>
      </c>
      <c r="P24">
        <f>VLOOKUP(TableOMP[[#This Row],[Label]],TableAvg[],3,FALSE)</f>
        <v>0</v>
      </c>
      <c r="Q24">
        <f>TableOMP[[#This Row],[Avg]]-$U$2*TableOMP[[#This Row],[StdDev]]</f>
        <v>0</v>
      </c>
      <c r="R24">
        <f>TableOMP[[#This Row],[Avg]]+$U$2*TableOMP[[#This Row],[StdDev]]</f>
        <v>0</v>
      </c>
      <c r="S24">
        <f>IF(AND(TableOMP[[#This Row],[total_time]]&gt;=TableOMP[[#This Row],[Low]], TableOMP[[#This Row],[total_time]]&lt;=TableOMP[[#This Row],[High]]),1,0)</f>
        <v>0</v>
      </c>
    </row>
    <row r="25" spans="1:19" x14ac:dyDescent="0.25">
      <c r="A25" t="s">
        <v>17</v>
      </c>
      <c r="B25">
        <v>10000</v>
      </c>
      <c r="C25">
        <v>0</v>
      </c>
      <c r="D25">
        <v>0</v>
      </c>
      <c r="E25">
        <v>24</v>
      </c>
      <c r="F25">
        <v>1</v>
      </c>
      <c r="G25">
        <v>1.375901</v>
      </c>
      <c r="H25">
        <v>0.1076</v>
      </c>
      <c r="I25">
        <v>0.123141</v>
      </c>
      <c r="J25">
        <v>5.3540000000000003E-3</v>
      </c>
      <c r="K25" t="str">
        <f t="shared" si="0"/>
        <v>5</v>
      </c>
      <c r="L25" t="s">
        <v>40</v>
      </c>
      <c r="M25" t="s">
        <v>39</v>
      </c>
      <c r="N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25">
        <f>VLOOKUP(TableOMP[[#This Row],[Label]],TableAvg[],2,FALSE)</f>
        <v>0</v>
      </c>
      <c r="P25">
        <f>VLOOKUP(TableOMP[[#This Row],[Label]],TableAvg[],3,FALSE)</f>
        <v>0</v>
      </c>
      <c r="Q25">
        <f>TableOMP[[#This Row],[Avg]]-$U$2*TableOMP[[#This Row],[StdDev]]</f>
        <v>0</v>
      </c>
      <c r="R25">
        <f>TableOMP[[#This Row],[Avg]]+$U$2*TableOMP[[#This Row],[StdDev]]</f>
        <v>0</v>
      </c>
      <c r="S25">
        <f>IF(AND(TableOMP[[#This Row],[total_time]]&gt;=TableOMP[[#This Row],[Low]], TableOMP[[#This Row],[total_time]]&lt;=TableOMP[[#This Row],[High]]),1,0)</f>
        <v>0</v>
      </c>
    </row>
    <row r="26" spans="1:19" x14ac:dyDescent="0.25">
      <c r="A26" t="s">
        <v>17</v>
      </c>
      <c r="B26">
        <v>10000</v>
      </c>
      <c r="C26">
        <v>0</v>
      </c>
      <c r="D26">
        <v>0</v>
      </c>
      <c r="E26">
        <v>25</v>
      </c>
      <c r="F26">
        <v>1</v>
      </c>
      <c r="G26">
        <v>1.402901</v>
      </c>
      <c r="H26">
        <v>0.111067</v>
      </c>
      <c r="I26">
        <v>0.13498499999999999</v>
      </c>
      <c r="J26">
        <v>5.6239999999999997E-3</v>
      </c>
      <c r="K26" t="str">
        <f t="shared" si="0"/>
        <v>5</v>
      </c>
      <c r="L26" t="s">
        <v>40</v>
      </c>
      <c r="M26" t="s">
        <v>39</v>
      </c>
      <c r="N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26">
        <f>VLOOKUP(TableOMP[[#This Row],[Label]],TableAvg[],2,FALSE)</f>
        <v>0</v>
      </c>
      <c r="P26">
        <f>VLOOKUP(TableOMP[[#This Row],[Label]],TableAvg[],3,FALSE)</f>
        <v>0</v>
      </c>
      <c r="Q26">
        <f>TableOMP[[#This Row],[Avg]]-$U$2*TableOMP[[#This Row],[StdDev]]</f>
        <v>0</v>
      </c>
      <c r="R26">
        <f>TableOMP[[#This Row],[Avg]]+$U$2*TableOMP[[#This Row],[StdDev]]</f>
        <v>0</v>
      </c>
      <c r="S26">
        <f>IF(AND(TableOMP[[#This Row],[total_time]]&gt;=TableOMP[[#This Row],[Low]], TableOMP[[#This Row],[total_time]]&lt;=TableOMP[[#This Row],[High]]),1,0)</f>
        <v>0</v>
      </c>
    </row>
    <row r="27" spans="1:19" x14ac:dyDescent="0.25">
      <c r="A27" t="s">
        <v>17</v>
      </c>
      <c r="B27">
        <v>10000</v>
      </c>
      <c r="C27">
        <v>0</v>
      </c>
      <c r="D27">
        <v>0</v>
      </c>
      <c r="E27">
        <v>26</v>
      </c>
      <c r="F27">
        <v>1</v>
      </c>
      <c r="G27">
        <v>1.4272450000000001</v>
      </c>
      <c r="H27">
        <v>0.111844</v>
      </c>
      <c r="I27">
        <v>0.15141399999999999</v>
      </c>
      <c r="J27">
        <v>6.0569999999999999E-3</v>
      </c>
      <c r="K27" t="str">
        <f t="shared" si="0"/>
        <v>5</v>
      </c>
      <c r="L27" t="s">
        <v>40</v>
      </c>
      <c r="M27" t="s">
        <v>39</v>
      </c>
      <c r="N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27">
        <f>VLOOKUP(TableOMP[[#This Row],[Label]],TableAvg[],2,FALSE)</f>
        <v>0</v>
      </c>
      <c r="P27">
        <f>VLOOKUP(TableOMP[[#This Row],[Label]],TableAvg[],3,FALSE)</f>
        <v>0</v>
      </c>
      <c r="Q27">
        <f>TableOMP[[#This Row],[Avg]]-$U$2*TableOMP[[#This Row],[StdDev]]</f>
        <v>0</v>
      </c>
      <c r="R27">
        <f>TableOMP[[#This Row],[Avg]]+$U$2*TableOMP[[#This Row],[StdDev]]</f>
        <v>0</v>
      </c>
      <c r="S27">
        <f>IF(AND(TableOMP[[#This Row],[total_time]]&gt;=TableOMP[[#This Row],[Low]], TableOMP[[#This Row],[total_time]]&lt;=TableOMP[[#This Row],[High]]),1,0)</f>
        <v>0</v>
      </c>
    </row>
    <row r="28" spans="1:19" x14ac:dyDescent="0.25">
      <c r="A28" t="s">
        <v>17</v>
      </c>
      <c r="B28">
        <v>10000</v>
      </c>
      <c r="C28">
        <v>0</v>
      </c>
      <c r="D28">
        <v>0</v>
      </c>
      <c r="E28">
        <v>27</v>
      </c>
      <c r="F28">
        <v>1</v>
      </c>
      <c r="G28">
        <v>1.413681</v>
      </c>
      <c r="H28">
        <v>0.111805</v>
      </c>
      <c r="I28">
        <v>0.169298</v>
      </c>
      <c r="J28">
        <v>6.5110000000000003E-3</v>
      </c>
      <c r="K28" t="str">
        <f t="shared" si="0"/>
        <v>5</v>
      </c>
      <c r="L28" t="s">
        <v>40</v>
      </c>
      <c r="M28" t="s">
        <v>39</v>
      </c>
      <c r="N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28">
        <f>VLOOKUP(TableOMP[[#This Row],[Label]],TableAvg[],2,FALSE)</f>
        <v>0</v>
      </c>
      <c r="P28">
        <f>VLOOKUP(TableOMP[[#This Row],[Label]],TableAvg[],3,FALSE)</f>
        <v>0</v>
      </c>
      <c r="Q28">
        <f>TableOMP[[#This Row],[Avg]]-$U$2*TableOMP[[#This Row],[StdDev]]</f>
        <v>0</v>
      </c>
      <c r="R28">
        <f>TableOMP[[#This Row],[Avg]]+$U$2*TableOMP[[#This Row],[StdDev]]</f>
        <v>0</v>
      </c>
      <c r="S28">
        <f>IF(AND(TableOMP[[#This Row],[total_time]]&gt;=TableOMP[[#This Row],[Low]], TableOMP[[#This Row],[total_time]]&lt;=TableOMP[[#This Row],[High]]),1,0)</f>
        <v>0</v>
      </c>
    </row>
    <row r="29" spans="1:19" x14ac:dyDescent="0.25">
      <c r="A29" t="s">
        <v>17</v>
      </c>
      <c r="B29">
        <v>10000</v>
      </c>
      <c r="C29">
        <v>0</v>
      </c>
      <c r="D29">
        <v>0</v>
      </c>
      <c r="E29">
        <v>28</v>
      </c>
      <c r="F29">
        <v>1</v>
      </c>
      <c r="G29">
        <v>1.4237850000000001</v>
      </c>
      <c r="H29">
        <v>0.10552599999999999</v>
      </c>
      <c r="I29">
        <v>0.15281500000000001</v>
      </c>
      <c r="J29">
        <v>5.6600000000000001E-3</v>
      </c>
      <c r="K29" t="str">
        <f t="shared" si="0"/>
        <v>5</v>
      </c>
      <c r="L29" t="s">
        <v>40</v>
      </c>
      <c r="M29" t="s">
        <v>39</v>
      </c>
      <c r="N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29">
        <f>VLOOKUP(TableOMP[[#This Row],[Label]],TableAvg[],2,FALSE)</f>
        <v>0</v>
      </c>
      <c r="P29">
        <f>VLOOKUP(TableOMP[[#This Row],[Label]],TableAvg[],3,FALSE)</f>
        <v>0</v>
      </c>
      <c r="Q29">
        <f>TableOMP[[#This Row],[Avg]]-$U$2*TableOMP[[#This Row],[StdDev]]</f>
        <v>0</v>
      </c>
      <c r="R29">
        <f>TableOMP[[#This Row],[Avg]]+$U$2*TableOMP[[#This Row],[StdDev]]</f>
        <v>0</v>
      </c>
      <c r="S29">
        <f>IF(AND(TableOMP[[#This Row],[total_time]]&gt;=TableOMP[[#This Row],[Low]], TableOMP[[#This Row],[total_time]]&lt;=TableOMP[[#This Row],[High]]),1,0)</f>
        <v>0</v>
      </c>
    </row>
    <row r="30" spans="1:19" x14ac:dyDescent="0.25">
      <c r="A30" t="s">
        <v>17</v>
      </c>
      <c r="B30">
        <v>10000</v>
      </c>
      <c r="C30">
        <v>0</v>
      </c>
      <c r="D30">
        <v>0</v>
      </c>
      <c r="E30">
        <v>29</v>
      </c>
      <c r="F30">
        <v>1</v>
      </c>
      <c r="G30">
        <v>1.4730939999999999</v>
      </c>
      <c r="H30">
        <v>0.10846</v>
      </c>
      <c r="I30">
        <v>0.120153</v>
      </c>
      <c r="J30">
        <v>4.2909999999999997E-3</v>
      </c>
      <c r="K30" t="str">
        <f t="shared" si="0"/>
        <v>5</v>
      </c>
      <c r="L30" t="s">
        <v>40</v>
      </c>
      <c r="M30" t="s">
        <v>39</v>
      </c>
      <c r="N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30">
        <f>VLOOKUP(TableOMP[[#This Row],[Label]],TableAvg[],2,FALSE)</f>
        <v>0</v>
      </c>
      <c r="P30">
        <f>VLOOKUP(TableOMP[[#This Row],[Label]],TableAvg[],3,FALSE)</f>
        <v>0</v>
      </c>
      <c r="Q30">
        <f>TableOMP[[#This Row],[Avg]]-$U$2*TableOMP[[#This Row],[StdDev]]</f>
        <v>0</v>
      </c>
      <c r="R30">
        <f>TableOMP[[#This Row],[Avg]]+$U$2*TableOMP[[#This Row],[StdDev]]</f>
        <v>0</v>
      </c>
      <c r="S30">
        <f>IF(AND(TableOMP[[#This Row],[total_time]]&gt;=TableOMP[[#This Row],[Low]], TableOMP[[#This Row],[total_time]]&lt;=TableOMP[[#This Row],[High]]),1,0)</f>
        <v>0</v>
      </c>
    </row>
    <row r="31" spans="1:19" x14ac:dyDescent="0.25">
      <c r="A31" t="s">
        <v>17</v>
      </c>
      <c r="B31">
        <v>10000</v>
      </c>
      <c r="C31">
        <v>0</v>
      </c>
      <c r="D31">
        <v>0</v>
      </c>
      <c r="E31">
        <v>30</v>
      </c>
      <c r="F31">
        <v>1</v>
      </c>
      <c r="G31">
        <v>1.4698310000000001</v>
      </c>
      <c r="H31">
        <v>0.10781200000000001</v>
      </c>
      <c r="I31">
        <v>0.13397000000000001</v>
      </c>
      <c r="J31">
        <v>4.62E-3</v>
      </c>
      <c r="K31" t="str">
        <f t="shared" si="0"/>
        <v>5</v>
      </c>
      <c r="L31" t="s">
        <v>40</v>
      </c>
      <c r="M31" t="s">
        <v>39</v>
      </c>
      <c r="N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31">
        <f>VLOOKUP(TableOMP[[#This Row],[Label]],TableAvg[],2,FALSE)</f>
        <v>0</v>
      </c>
      <c r="P31">
        <f>VLOOKUP(TableOMP[[#This Row],[Label]],TableAvg[],3,FALSE)</f>
        <v>0</v>
      </c>
      <c r="Q31">
        <f>TableOMP[[#This Row],[Avg]]-$U$2*TableOMP[[#This Row],[StdDev]]</f>
        <v>0</v>
      </c>
      <c r="R31">
        <f>TableOMP[[#This Row],[Avg]]+$U$2*TableOMP[[#This Row],[StdDev]]</f>
        <v>0</v>
      </c>
      <c r="S31">
        <f>IF(AND(TableOMP[[#This Row],[total_time]]&gt;=TableOMP[[#This Row],[Low]], TableOMP[[#This Row],[total_time]]&lt;=TableOMP[[#This Row],[High]]),1,0)</f>
        <v>0</v>
      </c>
    </row>
    <row r="32" spans="1:19" x14ac:dyDescent="0.25">
      <c r="A32" t="s">
        <v>17</v>
      </c>
      <c r="B32">
        <v>10000</v>
      </c>
      <c r="C32">
        <v>0</v>
      </c>
      <c r="D32">
        <v>0</v>
      </c>
      <c r="E32">
        <v>31</v>
      </c>
      <c r="F32">
        <v>1</v>
      </c>
      <c r="G32">
        <v>1.493557</v>
      </c>
      <c r="H32">
        <v>0.111015</v>
      </c>
      <c r="I32">
        <v>0.157415</v>
      </c>
      <c r="J32">
        <v>5.2469999999999999E-3</v>
      </c>
      <c r="K32" t="str">
        <f t="shared" si="0"/>
        <v>5</v>
      </c>
      <c r="L32" t="s">
        <v>40</v>
      </c>
      <c r="M32" t="s">
        <v>39</v>
      </c>
      <c r="N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32">
        <f>VLOOKUP(TableOMP[[#This Row],[Label]],TableAvg[],2,FALSE)</f>
        <v>0</v>
      </c>
      <c r="P32">
        <f>VLOOKUP(TableOMP[[#This Row],[Label]],TableAvg[],3,FALSE)</f>
        <v>0</v>
      </c>
      <c r="Q32">
        <f>TableOMP[[#This Row],[Avg]]-$U$2*TableOMP[[#This Row],[StdDev]]</f>
        <v>0</v>
      </c>
      <c r="R32">
        <f>TableOMP[[#This Row],[Avg]]+$U$2*TableOMP[[#This Row],[StdDev]]</f>
        <v>0</v>
      </c>
      <c r="S32">
        <f>IF(AND(TableOMP[[#This Row],[total_time]]&gt;=TableOMP[[#This Row],[Low]], TableOMP[[#This Row],[total_time]]&lt;=TableOMP[[#This Row],[High]]),1,0)</f>
        <v>0</v>
      </c>
    </row>
    <row r="33" spans="1:19" x14ac:dyDescent="0.25">
      <c r="A33" t="s">
        <v>17</v>
      </c>
      <c r="B33">
        <v>10000</v>
      </c>
      <c r="C33">
        <v>0</v>
      </c>
      <c r="D33">
        <v>0</v>
      </c>
      <c r="E33">
        <v>32</v>
      </c>
      <c r="F33">
        <v>1</v>
      </c>
      <c r="G33">
        <v>1.5555600000000001</v>
      </c>
      <c r="H33">
        <v>0.105197</v>
      </c>
      <c r="I33">
        <v>0.111308</v>
      </c>
      <c r="J33">
        <v>3.591E-3</v>
      </c>
      <c r="K33" t="str">
        <f t="shared" si="0"/>
        <v>5</v>
      </c>
      <c r="L33" t="s">
        <v>40</v>
      </c>
      <c r="M33" t="s">
        <v>39</v>
      </c>
      <c r="N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33">
        <f>VLOOKUP(TableOMP[[#This Row],[Label]],TableAvg[],2,FALSE)</f>
        <v>0</v>
      </c>
      <c r="P33">
        <f>VLOOKUP(TableOMP[[#This Row],[Label]],TableAvg[],3,FALSE)</f>
        <v>0</v>
      </c>
      <c r="Q33">
        <f>TableOMP[[#This Row],[Avg]]-$U$2*TableOMP[[#This Row],[StdDev]]</f>
        <v>0</v>
      </c>
      <c r="R33">
        <f>TableOMP[[#This Row],[Avg]]+$U$2*TableOMP[[#This Row],[StdDev]]</f>
        <v>0</v>
      </c>
      <c r="S33">
        <f>IF(AND(TableOMP[[#This Row],[total_time]]&gt;=TableOMP[[#This Row],[Low]], TableOMP[[#This Row],[total_time]]&lt;=TableOMP[[#This Row],[High]]),1,0)</f>
        <v>0</v>
      </c>
    </row>
    <row r="34" spans="1:19" x14ac:dyDescent="0.25">
      <c r="A34" t="s">
        <v>17</v>
      </c>
      <c r="B34">
        <v>10000</v>
      </c>
      <c r="C34">
        <v>0</v>
      </c>
      <c r="D34">
        <v>0</v>
      </c>
      <c r="E34">
        <v>33</v>
      </c>
      <c r="F34">
        <v>1</v>
      </c>
      <c r="G34">
        <v>1.6312759999999999</v>
      </c>
      <c r="H34">
        <v>0.12765899999999999</v>
      </c>
      <c r="I34">
        <v>0.13724900000000001</v>
      </c>
      <c r="J34">
        <v>4.2890000000000003E-3</v>
      </c>
      <c r="K34" t="str">
        <f t="shared" si="0"/>
        <v>5</v>
      </c>
      <c r="L34" t="s">
        <v>40</v>
      </c>
      <c r="M34" t="s">
        <v>39</v>
      </c>
      <c r="N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34">
        <f>VLOOKUP(TableOMP[[#This Row],[Label]],TableAvg[],2,FALSE)</f>
        <v>0</v>
      </c>
      <c r="P34">
        <f>VLOOKUP(TableOMP[[#This Row],[Label]],TableAvg[],3,FALSE)</f>
        <v>0</v>
      </c>
      <c r="Q34">
        <f>TableOMP[[#This Row],[Avg]]-$U$2*TableOMP[[#This Row],[StdDev]]</f>
        <v>0</v>
      </c>
      <c r="R34">
        <f>TableOMP[[#This Row],[Avg]]+$U$2*TableOMP[[#This Row],[StdDev]]</f>
        <v>0</v>
      </c>
      <c r="S34">
        <f>IF(AND(TableOMP[[#This Row],[total_time]]&gt;=TableOMP[[#This Row],[Low]], TableOMP[[#This Row],[total_time]]&lt;=TableOMP[[#This Row],[High]]),1,0)</f>
        <v>0</v>
      </c>
    </row>
    <row r="35" spans="1:19" x14ac:dyDescent="0.25">
      <c r="A35" t="s">
        <v>17</v>
      </c>
      <c r="B35">
        <v>10000</v>
      </c>
      <c r="C35">
        <v>0</v>
      </c>
      <c r="D35">
        <v>0</v>
      </c>
      <c r="E35">
        <v>34</v>
      </c>
      <c r="F35">
        <v>1</v>
      </c>
      <c r="G35">
        <v>1.4385870000000001</v>
      </c>
      <c r="H35">
        <v>0.102843</v>
      </c>
      <c r="I35">
        <v>0.19445100000000001</v>
      </c>
      <c r="J35">
        <v>5.8919999999999997E-3</v>
      </c>
      <c r="K35" t="str">
        <f t="shared" si="0"/>
        <v>5</v>
      </c>
      <c r="L35" t="s">
        <v>40</v>
      </c>
      <c r="M35" t="s">
        <v>39</v>
      </c>
      <c r="N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35">
        <f>VLOOKUP(TableOMP[[#This Row],[Label]],TableAvg[],2,FALSE)</f>
        <v>0</v>
      </c>
      <c r="P35">
        <f>VLOOKUP(TableOMP[[#This Row],[Label]],TableAvg[],3,FALSE)</f>
        <v>0</v>
      </c>
      <c r="Q35">
        <f>TableOMP[[#This Row],[Avg]]-$U$2*TableOMP[[#This Row],[StdDev]]</f>
        <v>0</v>
      </c>
      <c r="R35">
        <f>TableOMP[[#This Row],[Avg]]+$U$2*TableOMP[[#This Row],[StdDev]]</f>
        <v>0</v>
      </c>
      <c r="S35">
        <f>IF(AND(TableOMP[[#This Row],[total_time]]&gt;=TableOMP[[#This Row],[Low]], TableOMP[[#This Row],[total_time]]&lt;=TableOMP[[#This Row],[High]]),1,0)</f>
        <v>0</v>
      </c>
    </row>
    <row r="36" spans="1:19" x14ac:dyDescent="0.25">
      <c r="A36" t="s">
        <v>17</v>
      </c>
      <c r="B36">
        <v>10000</v>
      </c>
      <c r="C36">
        <v>0</v>
      </c>
      <c r="D36">
        <v>0</v>
      </c>
      <c r="E36">
        <v>35</v>
      </c>
      <c r="F36">
        <v>1</v>
      </c>
      <c r="G36">
        <v>1.5124960000000001</v>
      </c>
      <c r="H36">
        <v>0.103307</v>
      </c>
      <c r="I36">
        <v>0.21947800000000001</v>
      </c>
      <c r="J36">
        <v>6.4549999999999998E-3</v>
      </c>
      <c r="K36" t="str">
        <f t="shared" si="0"/>
        <v>5</v>
      </c>
      <c r="L36" t="s">
        <v>40</v>
      </c>
      <c r="M36" t="s">
        <v>39</v>
      </c>
      <c r="N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36">
        <f>VLOOKUP(TableOMP[[#This Row],[Label]],TableAvg[],2,FALSE)</f>
        <v>0</v>
      </c>
      <c r="P36">
        <f>VLOOKUP(TableOMP[[#This Row],[Label]],TableAvg[],3,FALSE)</f>
        <v>0</v>
      </c>
      <c r="Q36">
        <f>TableOMP[[#This Row],[Avg]]-$U$2*TableOMP[[#This Row],[StdDev]]</f>
        <v>0</v>
      </c>
      <c r="R36">
        <f>TableOMP[[#This Row],[Avg]]+$U$2*TableOMP[[#This Row],[StdDev]]</f>
        <v>0</v>
      </c>
      <c r="S36">
        <f>IF(AND(TableOMP[[#This Row],[total_time]]&gt;=TableOMP[[#This Row],[Low]], TableOMP[[#This Row],[total_time]]&lt;=TableOMP[[#This Row],[High]]),1,0)</f>
        <v>0</v>
      </c>
    </row>
    <row r="37" spans="1:19" x14ac:dyDescent="0.25">
      <c r="A37" t="s">
        <v>17</v>
      </c>
      <c r="B37">
        <v>10000</v>
      </c>
      <c r="C37">
        <v>0</v>
      </c>
      <c r="D37">
        <v>0</v>
      </c>
      <c r="E37">
        <v>36</v>
      </c>
      <c r="F37">
        <v>1</v>
      </c>
      <c r="G37">
        <v>8.5146499999999996</v>
      </c>
      <c r="H37">
        <v>7.1677179999999998</v>
      </c>
      <c r="I37">
        <v>0.18485499999999999</v>
      </c>
      <c r="J37">
        <v>5.2820000000000002E-3</v>
      </c>
      <c r="K37" t="str">
        <f t="shared" si="0"/>
        <v>5</v>
      </c>
      <c r="L37" t="s">
        <v>40</v>
      </c>
      <c r="M37" t="s">
        <v>39</v>
      </c>
      <c r="N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37">
        <f>VLOOKUP(TableOMP[[#This Row],[Label]],TableAvg[],2,FALSE)</f>
        <v>0</v>
      </c>
      <c r="P37">
        <f>VLOOKUP(TableOMP[[#This Row],[Label]],TableAvg[],3,FALSE)</f>
        <v>0</v>
      </c>
      <c r="Q37">
        <f>TableOMP[[#This Row],[Avg]]-$U$2*TableOMP[[#This Row],[StdDev]]</f>
        <v>0</v>
      </c>
      <c r="R37">
        <f>TableOMP[[#This Row],[Avg]]+$U$2*TableOMP[[#This Row],[StdDev]]</f>
        <v>0</v>
      </c>
      <c r="S37">
        <f>IF(AND(TableOMP[[#This Row],[total_time]]&gt;=TableOMP[[#This Row],[Low]], TableOMP[[#This Row],[total_time]]&lt;=TableOMP[[#This Row],[High]]),1,0)</f>
        <v>0</v>
      </c>
    </row>
    <row r="38" spans="1:19" x14ac:dyDescent="0.25">
      <c r="A38" t="s">
        <v>17</v>
      </c>
      <c r="B38">
        <v>10000</v>
      </c>
      <c r="C38">
        <v>0</v>
      </c>
      <c r="D38">
        <v>0</v>
      </c>
      <c r="E38">
        <v>37</v>
      </c>
      <c r="F38">
        <v>1</v>
      </c>
      <c r="G38">
        <v>1.4803949999999999</v>
      </c>
      <c r="H38">
        <v>0.105408</v>
      </c>
      <c r="I38">
        <v>0.171766</v>
      </c>
      <c r="J38">
        <v>4.7710000000000001E-3</v>
      </c>
      <c r="K38" t="str">
        <f t="shared" si="0"/>
        <v>5</v>
      </c>
      <c r="L38" t="s">
        <v>40</v>
      </c>
      <c r="M38" t="s">
        <v>39</v>
      </c>
      <c r="N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38">
        <f>VLOOKUP(TableOMP[[#This Row],[Label]],TableAvg[],2,FALSE)</f>
        <v>0</v>
      </c>
      <c r="P38">
        <f>VLOOKUP(TableOMP[[#This Row],[Label]],TableAvg[],3,FALSE)</f>
        <v>0</v>
      </c>
      <c r="Q38">
        <f>TableOMP[[#This Row],[Avg]]-$U$2*TableOMP[[#This Row],[StdDev]]</f>
        <v>0</v>
      </c>
      <c r="R38">
        <f>TableOMP[[#This Row],[Avg]]+$U$2*TableOMP[[#This Row],[StdDev]]</f>
        <v>0</v>
      </c>
      <c r="S38">
        <f>IF(AND(TableOMP[[#This Row],[total_time]]&gt;=TableOMP[[#This Row],[Low]], TableOMP[[#This Row],[total_time]]&lt;=TableOMP[[#This Row],[High]]),1,0)</f>
        <v>0</v>
      </c>
    </row>
    <row r="39" spans="1:19" x14ac:dyDescent="0.25">
      <c r="A39" t="s">
        <v>17</v>
      </c>
      <c r="B39">
        <v>10000</v>
      </c>
      <c r="C39">
        <v>0</v>
      </c>
      <c r="D39">
        <v>0</v>
      </c>
      <c r="E39">
        <v>38</v>
      </c>
      <c r="F39">
        <v>1</v>
      </c>
      <c r="G39">
        <v>1.5930299999999999</v>
      </c>
      <c r="H39">
        <v>0.11479200000000001</v>
      </c>
      <c r="I39">
        <v>0.22681499999999999</v>
      </c>
      <c r="J39">
        <v>6.13E-3</v>
      </c>
      <c r="K39" t="str">
        <f t="shared" si="0"/>
        <v>5</v>
      </c>
      <c r="L39" t="s">
        <v>40</v>
      </c>
      <c r="M39" t="s">
        <v>39</v>
      </c>
      <c r="N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39">
        <f>VLOOKUP(TableOMP[[#This Row],[Label]],TableAvg[],2,FALSE)</f>
        <v>0</v>
      </c>
      <c r="P39">
        <f>VLOOKUP(TableOMP[[#This Row],[Label]],TableAvg[],3,FALSE)</f>
        <v>0</v>
      </c>
      <c r="Q39">
        <f>TableOMP[[#This Row],[Avg]]-$U$2*TableOMP[[#This Row],[StdDev]]</f>
        <v>0</v>
      </c>
      <c r="R39">
        <f>TableOMP[[#This Row],[Avg]]+$U$2*TableOMP[[#This Row],[StdDev]]</f>
        <v>0</v>
      </c>
      <c r="S39">
        <f>IF(AND(TableOMP[[#This Row],[total_time]]&gt;=TableOMP[[#This Row],[Low]], TableOMP[[#This Row],[total_time]]&lt;=TableOMP[[#This Row],[High]]),1,0)</f>
        <v>0</v>
      </c>
    </row>
    <row r="40" spans="1:19" x14ac:dyDescent="0.25">
      <c r="A40" t="s">
        <v>17</v>
      </c>
      <c r="B40">
        <v>10000</v>
      </c>
      <c r="C40">
        <v>0</v>
      </c>
      <c r="D40">
        <v>0</v>
      </c>
      <c r="E40">
        <v>39</v>
      </c>
      <c r="F40">
        <v>1</v>
      </c>
      <c r="G40">
        <v>1.604446</v>
      </c>
      <c r="H40">
        <v>0.114441</v>
      </c>
      <c r="I40">
        <v>0.28736899999999999</v>
      </c>
      <c r="J40">
        <v>7.5620000000000001E-3</v>
      </c>
      <c r="K40" t="str">
        <f t="shared" si="0"/>
        <v>5</v>
      </c>
      <c r="L40" t="s">
        <v>40</v>
      </c>
      <c r="M40" t="s">
        <v>39</v>
      </c>
      <c r="N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40">
        <f>VLOOKUP(TableOMP[[#This Row],[Label]],TableAvg[],2,FALSE)</f>
        <v>0</v>
      </c>
      <c r="P40">
        <f>VLOOKUP(TableOMP[[#This Row],[Label]],TableAvg[],3,FALSE)</f>
        <v>0</v>
      </c>
      <c r="Q40">
        <f>TableOMP[[#This Row],[Avg]]-$U$2*TableOMP[[#This Row],[StdDev]]</f>
        <v>0</v>
      </c>
      <c r="R40">
        <f>TableOMP[[#This Row],[Avg]]+$U$2*TableOMP[[#This Row],[StdDev]]</f>
        <v>0</v>
      </c>
      <c r="S40">
        <f>IF(AND(TableOMP[[#This Row],[total_time]]&gt;=TableOMP[[#This Row],[Low]], TableOMP[[#This Row],[total_time]]&lt;=TableOMP[[#This Row],[High]]),1,0)</f>
        <v>0</v>
      </c>
    </row>
    <row r="41" spans="1:19" x14ac:dyDescent="0.25">
      <c r="A41" t="s">
        <v>17</v>
      </c>
      <c r="B41">
        <v>10000</v>
      </c>
      <c r="C41">
        <v>0</v>
      </c>
      <c r="D41">
        <v>0</v>
      </c>
      <c r="E41">
        <v>40</v>
      </c>
      <c r="F41">
        <v>1</v>
      </c>
      <c r="G41">
        <v>1.4703839999999999</v>
      </c>
      <c r="H41">
        <v>0.114241</v>
      </c>
      <c r="I41">
        <v>0.31366100000000002</v>
      </c>
      <c r="J41">
        <v>8.0429999999999998E-3</v>
      </c>
      <c r="K41" t="str">
        <f t="shared" si="0"/>
        <v>5</v>
      </c>
      <c r="L41" t="s">
        <v>40</v>
      </c>
      <c r="M41" t="s">
        <v>39</v>
      </c>
      <c r="N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41">
        <f>VLOOKUP(TableOMP[[#This Row],[Label]],TableAvg[],2,FALSE)</f>
        <v>0</v>
      </c>
      <c r="P41">
        <f>VLOOKUP(TableOMP[[#This Row],[Label]],TableAvg[],3,FALSE)</f>
        <v>0</v>
      </c>
      <c r="Q41">
        <f>TableOMP[[#This Row],[Avg]]-$U$2*TableOMP[[#This Row],[StdDev]]</f>
        <v>0</v>
      </c>
      <c r="R41">
        <f>TableOMP[[#This Row],[Avg]]+$U$2*TableOMP[[#This Row],[StdDev]]</f>
        <v>0</v>
      </c>
      <c r="S41">
        <f>IF(AND(TableOMP[[#This Row],[total_time]]&gt;=TableOMP[[#This Row],[Low]], TableOMP[[#This Row],[total_time]]&lt;=TableOMP[[#This Row],[High]]),1,0)</f>
        <v>0</v>
      </c>
    </row>
    <row r="42" spans="1:19" x14ac:dyDescent="0.25">
      <c r="A42" t="s">
        <v>17</v>
      </c>
      <c r="B42">
        <v>10000</v>
      </c>
      <c r="C42">
        <v>0</v>
      </c>
      <c r="D42">
        <v>0</v>
      </c>
      <c r="E42">
        <v>41</v>
      </c>
      <c r="F42">
        <v>1</v>
      </c>
      <c r="G42">
        <v>1.54474</v>
      </c>
      <c r="H42">
        <v>0.119001</v>
      </c>
      <c r="I42">
        <v>0.29184300000000002</v>
      </c>
      <c r="J42">
        <v>7.2960000000000004E-3</v>
      </c>
      <c r="K42" t="str">
        <f t="shared" si="0"/>
        <v>5</v>
      </c>
      <c r="L42" t="s">
        <v>40</v>
      </c>
      <c r="M42" t="s">
        <v>39</v>
      </c>
      <c r="N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42">
        <f>VLOOKUP(TableOMP[[#This Row],[Label]],TableAvg[],2,FALSE)</f>
        <v>0</v>
      </c>
      <c r="P42">
        <f>VLOOKUP(TableOMP[[#This Row],[Label]],TableAvg[],3,FALSE)</f>
        <v>0</v>
      </c>
      <c r="Q42">
        <f>TableOMP[[#This Row],[Avg]]-$U$2*TableOMP[[#This Row],[StdDev]]</f>
        <v>0</v>
      </c>
      <c r="R42">
        <f>TableOMP[[#This Row],[Avg]]+$U$2*TableOMP[[#This Row],[StdDev]]</f>
        <v>0</v>
      </c>
      <c r="S42">
        <f>IF(AND(TableOMP[[#This Row],[total_time]]&gt;=TableOMP[[#This Row],[Low]], TableOMP[[#This Row],[total_time]]&lt;=TableOMP[[#This Row],[High]]),1,0)</f>
        <v>0</v>
      </c>
    </row>
    <row r="43" spans="1:19" x14ac:dyDescent="0.25">
      <c r="A43" t="s">
        <v>17</v>
      </c>
      <c r="B43">
        <v>10000</v>
      </c>
      <c r="C43">
        <v>0</v>
      </c>
      <c r="D43">
        <v>0</v>
      </c>
      <c r="E43">
        <v>42</v>
      </c>
      <c r="F43">
        <v>1</v>
      </c>
      <c r="G43">
        <v>1.5332220000000001</v>
      </c>
      <c r="H43">
        <v>0.113814</v>
      </c>
      <c r="I43">
        <v>0.18098</v>
      </c>
      <c r="J43">
        <v>4.4140000000000004E-3</v>
      </c>
      <c r="K43" t="str">
        <f t="shared" si="0"/>
        <v>5</v>
      </c>
      <c r="L43" t="s">
        <v>40</v>
      </c>
      <c r="M43" t="s">
        <v>39</v>
      </c>
      <c r="N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43">
        <f>VLOOKUP(TableOMP[[#This Row],[Label]],TableAvg[],2,FALSE)</f>
        <v>0</v>
      </c>
      <c r="P43">
        <f>VLOOKUP(TableOMP[[#This Row],[Label]],TableAvg[],3,FALSE)</f>
        <v>0</v>
      </c>
      <c r="Q43">
        <f>TableOMP[[#This Row],[Avg]]-$U$2*TableOMP[[#This Row],[StdDev]]</f>
        <v>0</v>
      </c>
      <c r="R43">
        <f>TableOMP[[#This Row],[Avg]]+$U$2*TableOMP[[#This Row],[StdDev]]</f>
        <v>0</v>
      </c>
      <c r="S43">
        <f>IF(AND(TableOMP[[#This Row],[total_time]]&gt;=TableOMP[[#This Row],[Low]], TableOMP[[#This Row],[total_time]]&lt;=TableOMP[[#This Row],[High]]),1,0)</f>
        <v>0</v>
      </c>
    </row>
    <row r="44" spans="1:19" x14ac:dyDescent="0.25">
      <c r="A44" t="s">
        <v>17</v>
      </c>
      <c r="B44">
        <v>10000</v>
      </c>
      <c r="C44">
        <v>0</v>
      </c>
      <c r="D44">
        <v>0</v>
      </c>
      <c r="E44">
        <v>43</v>
      </c>
      <c r="F44">
        <v>1</v>
      </c>
      <c r="G44">
        <v>1.5759129999999999</v>
      </c>
      <c r="H44">
        <v>0.108283</v>
      </c>
      <c r="I44">
        <v>0.20603199999999999</v>
      </c>
      <c r="J44">
        <v>4.9059999999999998E-3</v>
      </c>
      <c r="K44" t="str">
        <f t="shared" si="0"/>
        <v>5</v>
      </c>
      <c r="L44" t="s">
        <v>40</v>
      </c>
      <c r="M44" t="s">
        <v>39</v>
      </c>
      <c r="N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44">
        <f>VLOOKUP(TableOMP[[#This Row],[Label]],TableAvg[],2,FALSE)</f>
        <v>0</v>
      </c>
      <c r="P44">
        <f>VLOOKUP(TableOMP[[#This Row],[Label]],TableAvg[],3,FALSE)</f>
        <v>0</v>
      </c>
      <c r="Q44">
        <f>TableOMP[[#This Row],[Avg]]-$U$2*TableOMP[[#This Row],[StdDev]]</f>
        <v>0</v>
      </c>
      <c r="R44">
        <f>TableOMP[[#This Row],[Avg]]+$U$2*TableOMP[[#This Row],[StdDev]]</f>
        <v>0</v>
      </c>
      <c r="S44">
        <f>IF(AND(TableOMP[[#This Row],[total_time]]&gt;=TableOMP[[#This Row],[Low]], TableOMP[[#This Row],[total_time]]&lt;=TableOMP[[#This Row],[High]]),1,0)</f>
        <v>0</v>
      </c>
    </row>
    <row r="45" spans="1:19" x14ac:dyDescent="0.25">
      <c r="A45" t="s">
        <v>17</v>
      </c>
      <c r="B45">
        <v>10000</v>
      </c>
      <c r="C45">
        <v>0</v>
      </c>
      <c r="D45">
        <v>0</v>
      </c>
      <c r="E45">
        <v>44</v>
      </c>
      <c r="F45">
        <v>1</v>
      </c>
      <c r="G45">
        <v>1.748129</v>
      </c>
      <c r="H45">
        <v>0.112967</v>
      </c>
      <c r="I45">
        <v>0.29589100000000002</v>
      </c>
      <c r="J45">
        <v>6.881E-3</v>
      </c>
      <c r="K45" t="str">
        <f t="shared" si="0"/>
        <v>5</v>
      </c>
      <c r="L45" t="s">
        <v>40</v>
      </c>
      <c r="M45" t="s">
        <v>39</v>
      </c>
      <c r="N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45">
        <f>VLOOKUP(TableOMP[[#This Row],[Label]],TableAvg[],2,FALSE)</f>
        <v>0</v>
      </c>
      <c r="P45">
        <f>VLOOKUP(TableOMP[[#This Row],[Label]],TableAvg[],3,FALSE)</f>
        <v>0</v>
      </c>
      <c r="Q45">
        <f>TableOMP[[#This Row],[Avg]]-$U$2*TableOMP[[#This Row],[StdDev]]</f>
        <v>0</v>
      </c>
      <c r="R45">
        <f>TableOMP[[#This Row],[Avg]]+$U$2*TableOMP[[#This Row],[StdDev]]</f>
        <v>0</v>
      </c>
      <c r="S45">
        <f>IF(AND(TableOMP[[#This Row],[total_time]]&gt;=TableOMP[[#This Row],[Low]], TableOMP[[#This Row],[total_time]]&lt;=TableOMP[[#This Row],[High]]),1,0)</f>
        <v>0</v>
      </c>
    </row>
    <row r="46" spans="1:19" x14ac:dyDescent="0.25">
      <c r="A46" t="s">
        <v>17</v>
      </c>
      <c r="B46">
        <v>10000</v>
      </c>
      <c r="C46">
        <v>0</v>
      </c>
      <c r="D46">
        <v>0</v>
      </c>
      <c r="E46">
        <v>45</v>
      </c>
      <c r="F46">
        <v>1</v>
      </c>
      <c r="G46">
        <v>1.520616</v>
      </c>
      <c r="H46">
        <v>0.118019</v>
      </c>
      <c r="I46">
        <v>0.32899099999999998</v>
      </c>
      <c r="J46">
        <v>7.4770000000000001E-3</v>
      </c>
      <c r="K46" t="str">
        <f t="shared" si="0"/>
        <v>5</v>
      </c>
      <c r="L46" t="s">
        <v>40</v>
      </c>
      <c r="M46" t="s">
        <v>39</v>
      </c>
      <c r="N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46">
        <f>VLOOKUP(TableOMP[[#This Row],[Label]],TableAvg[],2,FALSE)</f>
        <v>0</v>
      </c>
      <c r="P46">
        <f>VLOOKUP(TableOMP[[#This Row],[Label]],TableAvg[],3,FALSE)</f>
        <v>0</v>
      </c>
      <c r="Q46">
        <f>TableOMP[[#This Row],[Avg]]-$U$2*TableOMP[[#This Row],[StdDev]]</f>
        <v>0</v>
      </c>
      <c r="R46">
        <f>TableOMP[[#This Row],[Avg]]+$U$2*TableOMP[[#This Row],[StdDev]]</f>
        <v>0</v>
      </c>
      <c r="S46">
        <f>IF(AND(TableOMP[[#This Row],[total_time]]&gt;=TableOMP[[#This Row],[Low]], TableOMP[[#This Row],[total_time]]&lt;=TableOMP[[#This Row],[High]]),1,0)</f>
        <v>0</v>
      </c>
    </row>
    <row r="47" spans="1:19" x14ac:dyDescent="0.25">
      <c r="A47" t="s">
        <v>17</v>
      </c>
      <c r="B47">
        <v>10000</v>
      </c>
      <c r="C47">
        <v>0</v>
      </c>
      <c r="D47">
        <v>0</v>
      </c>
      <c r="E47">
        <v>46</v>
      </c>
      <c r="F47">
        <v>1</v>
      </c>
      <c r="G47">
        <v>1.7452369999999999</v>
      </c>
      <c r="H47">
        <v>0.113166</v>
      </c>
      <c r="I47">
        <v>0.28367900000000001</v>
      </c>
      <c r="J47">
        <v>6.3039999999999997E-3</v>
      </c>
      <c r="K47" t="str">
        <f t="shared" si="0"/>
        <v>5</v>
      </c>
      <c r="L47" t="s">
        <v>40</v>
      </c>
      <c r="M47" t="s">
        <v>39</v>
      </c>
      <c r="N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47">
        <f>VLOOKUP(TableOMP[[#This Row],[Label]],TableAvg[],2,FALSE)</f>
        <v>0</v>
      </c>
      <c r="P47">
        <f>VLOOKUP(TableOMP[[#This Row],[Label]],TableAvg[],3,FALSE)</f>
        <v>0</v>
      </c>
      <c r="Q47">
        <f>TableOMP[[#This Row],[Avg]]-$U$2*TableOMP[[#This Row],[StdDev]]</f>
        <v>0</v>
      </c>
      <c r="R47">
        <f>TableOMP[[#This Row],[Avg]]+$U$2*TableOMP[[#This Row],[StdDev]]</f>
        <v>0</v>
      </c>
      <c r="S47">
        <f>IF(AND(TableOMP[[#This Row],[total_time]]&gt;=TableOMP[[#This Row],[Low]], TableOMP[[#This Row],[total_time]]&lt;=TableOMP[[#This Row],[High]]),1,0)</f>
        <v>0</v>
      </c>
    </row>
    <row r="48" spans="1:19" x14ac:dyDescent="0.25">
      <c r="A48" t="s">
        <v>17</v>
      </c>
      <c r="B48">
        <v>10000</v>
      </c>
      <c r="C48">
        <v>0</v>
      </c>
      <c r="D48">
        <v>0</v>
      </c>
      <c r="E48">
        <v>47</v>
      </c>
      <c r="F48">
        <v>1</v>
      </c>
      <c r="G48">
        <v>8.8935960000000005</v>
      </c>
      <c r="H48">
        <v>7.4352330000000002</v>
      </c>
      <c r="I48">
        <v>0.308672</v>
      </c>
      <c r="J48">
        <v>6.7099999999999998E-3</v>
      </c>
      <c r="K48" t="str">
        <f t="shared" si="0"/>
        <v>5</v>
      </c>
      <c r="L48" t="s">
        <v>40</v>
      </c>
      <c r="M48" t="s">
        <v>39</v>
      </c>
      <c r="N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48">
        <f>VLOOKUP(TableOMP[[#This Row],[Label]],TableAvg[],2,FALSE)</f>
        <v>0</v>
      </c>
      <c r="P48">
        <f>VLOOKUP(TableOMP[[#This Row],[Label]],TableAvg[],3,FALSE)</f>
        <v>0</v>
      </c>
      <c r="Q48">
        <f>TableOMP[[#This Row],[Avg]]-$U$2*TableOMP[[#This Row],[StdDev]]</f>
        <v>0</v>
      </c>
      <c r="R48">
        <f>TableOMP[[#This Row],[Avg]]+$U$2*TableOMP[[#This Row],[StdDev]]</f>
        <v>0</v>
      </c>
      <c r="S48">
        <f>IF(AND(TableOMP[[#This Row],[total_time]]&gt;=TableOMP[[#This Row],[Low]], TableOMP[[#This Row],[total_time]]&lt;=TableOMP[[#This Row],[High]]),1,0)</f>
        <v>0</v>
      </c>
    </row>
    <row r="49" spans="1:19" x14ac:dyDescent="0.25">
      <c r="A49" t="s">
        <v>17</v>
      </c>
      <c r="B49">
        <v>10000</v>
      </c>
      <c r="C49">
        <v>0</v>
      </c>
      <c r="D49">
        <v>0</v>
      </c>
      <c r="E49">
        <v>48</v>
      </c>
      <c r="F49">
        <v>1</v>
      </c>
      <c r="G49">
        <v>1.6201190000000001</v>
      </c>
      <c r="H49">
        <v>0.107839</v>
      </c>
      <c r="I49">
        <v>0.27845999999999999</v>
      </c>
      <c r="J49">
        <v>5.9249999999999997E-3</v>
      </c>
      <c r="K49" t="str">
        <f t="shared" si="0"/>
        <v>5</v>
      </c>
      <c r="L49" t="s">
        <v>40</v>
      </c>
      <c r="M49" t="s">
        <v>39</v>
      </c>
      <c r="N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49">
        <f>VLOOKUP(TableOMP[[#This Row],[Label]],TableAvg[],2,FALSE)</f>
        <v>0</v>
      </c>
      <c r="P49">
        <f>VLOOKUP(TableOMP[[#This Row],[Label]],TableAvg[],3,FALSE)</f>
        <v>0</v>
      </c>
      <c r="Q49">
        <f>TableOMP[[#This Row],[Avg]]-$U$2*TableOMP[[#This Row],[StdDev]]</f>
        <v>0</v>
      </c>
      <c r="R49">
        <f>TableOMP[[#This Row],[Avg]]+$U$2*TableOMP[[#This Row],[StdDev]]</f>
        <v>0</v>
      </c>
      <c r="S49">
        <f>IF(AND(TableOMP[[#This Row],[total_time]]&gt;=TableOMP[[#This Row],[Low]], TableOMP[[#This Row],[total_time]]&lt;=TableOMP[[#This Row],[High]]),1,0)</f>
        <v>0</v>
      </c>
    </row>
    <row r="50" spans="1:19" x14ac:dyDescent="0.25">
      <c r="A50" t="s">
        <v>17</v>
      </c>
      <c r="B50">
        <v>10000</v>
      </c>
      <c r="C50">
        <v>0</v>
      </c>
      <c r="D50">
        <v>0</v>
      </c>
      <c r="E50">
        <v>49</v>
      </c>
      <c r="F50">
        <v>1</v>
      </c>
      <c r="G50">
        <v>1.6192690000000001</v>
      </c>
      <c r="H50">
        <v>0.11183</v>
      </c>
      <c r="I50">
        <v>0.249747</v>
      </c>
      <c r="J50">
        <v>5.2030000000000002E-3</v>
      </c>
      <c r="K50" t="str">
        <f t="shared" si="0"/>
        <v>5</v>
      </c>
      <c r="L50" t="s">
        <v>40</v>
      </c>
      <c r="M50" t="s">
        <v>39</v>
      </c>
      <c r="N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50">
        <f>VLOOKUP(TableOMP[[#This Row],[Label]],TableAvg[],2,FALSE)</f>
        <v>0</v>
      </c>
      <c r="P50">
        <f>VLOOKUP(TableOMP[[#This Row],[Label]],TableAvg[],3,FALSE)</f>
        <v>0</v>
      </c>
      <c r="Q50">
        <f>TableOMP[[#This Row],[Avg]]-$U$2*TableOMP[[#This Row],[StdDev]]</f>
        <v>0</v>
      </c>
      <c r="R50">
        <f>TableOMP[[#This Row],[Avg]]+$U$2*TableOMP[[#This Row],[StdDev]]</f>
        <v>0</v>
      </c>
      <c r="S50">
        <f>IF(AND(TableOMP[[#This Row],[total_time]]&gt;=TableOMP[[#This Row],[Low]], TableOMP[[#This Row],[total_time]]&lt;=TableOMP[[#This Row],[High]]),1,0)</f>
        <v>0</v>
      </c>
    </row>
    <row r="51" spans="1:19" x14ac:dyDescent="0.25">
      <c r="A51" t="s">
        <v>17</v>
      </c>
      <c r="B51">
        <v>10000</v>
      </c>
      <c r="C51">
        <v>0</v>
      </c>
      <c r="D51">
        <v>0</v>
      </c>
      <c r="E51">
        <v>50</v>
      </c>
      <c r="F51">
        <v>1</v>
      </c>
      <c r="G51">
        <v>1.674601</v>
      </c>
      <c r="H51">
        <v>0.10954999999999999</v>
      </c>
      <c r="I51">
        <v>0.18467800000000001</v>
      </c>
      <c r="J51">
        <v>3.7690000000000002E-3</v>
      </c>
      <c r="K51" t="str">
        <f t="shared" si="0"/>
        <v>5</v>
      </c>
      <c r="L51" t="s">
        <v>40</v>
      </c>
      <c r="M51" t="s">
        <v>39</v>
      </c>
      <c r="N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51">
        <f>VLOOKUP(TableOMP[[#This Row],[Label]],TableAvg[],2,FALSE)</f>
        <v>0</v>
      </c>
      <c r="P51">
        <f>VLOOKUP(TableOMP[[#This Row],[Label]],TableAvg[],3,FALSE)</f>
        <v>0</v>
      </c>
      <c r="Q51">
        <f>TableOMP[[#This Row],[Avg]]-$U$2*TableOMP[[#This Row],[StdDev]]</f>
        <v>0</v>
      </c>
      <c r="R51">
        <f>TableOMP[[#This Row],[Avg]]+$U$2*TableOMP[[#This Row],[StdDev]]</f>
        <v>0</v>
      </c>
      <c r="S51">
        <f>IF(AND(TableOMP[[#This Row],[total_time]]&gt;=TableOMP[[#This Row],[Low]], TableOMP[[#This Row],[total_time]]&lt;=TableOMP[[#This Row],[High]]),1,0)</f>
        <v>0</v>
      </c>
    </row>
    <row r="52" spans="1:19" x14ac:dyDescent="0.25">
      <c r="A52" t="s">
        <v>17</v>
      </c>
      <c r="B52">
        <v>10000</v>
      </c>
      <c r="C52">
        <v>0</v>
      </c>
      <c r="D52">
        <v>0</v>
      </c>
      <c r="E52">
        <v>51</v>
      </c>
      <c r="F52">
        <v>1</v>
      </c>
      <c r="G52">
        <v>1.6440699999999999</v>
      </c>
      <c r="H52">
        <v>0.121894</v>
      </c>
      <c r="I52">
        <v>0.32923999999999998</v>
      </c>
      <c r="J52">
        <v>6.5849999999999997E-3</v>
      </c>
      <c r="K52" t="str">
        <f t="shared" si="0"/>
        <v>5</v>
      </c>
      <c r="L52" t="s">
        <v>40</v>
      </c>
      <c r="M52" t="s">
        <v>39</v>
      </c>
      <c r="N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52">
        <f>VLOOKUP(TableOMP[[#This Row],[Label]],TableAvg[],2,FALSE)</f>
        <v>0</v>
      </c>
      <c r="P52">
        <f>VLOOKUP(TableOMP[[#This Row],[Label]],TableAvg[],3,FALSE)</f>
        <v>0</v>
      </c>
      <c r="Q52">
        <f>TableOMP[[#This Row],[Avg]]-$U$2*TableOMP[[#This Row],[StdDev]]</f>
        <v>0</v>
      </c>
      <c r="R52">
        <f>TableOMP[[#This Row],[Avg]]+$U$2*TableOMP[[#This Row],[StdDev]]</f>
        <v>0</v>
      </c>
      <c r="S52">
        <f>IF(AND(TableOMP[[#This Row],[total_time]]&gt;=TableOMP[[#This Row],[Low]], TableOMP[[#This Row],[total_time]]&lt;=TableOMP[[#This Row],[High]]),1,0)</f>
        <v>0</v>
      </c>
    </row>
    <row r="53" spans="1:19" x14ac:dyDescent="0.25">
      <c r="A53" t="s">
        <v>17</v>
      </c>
      <c r="B53">
        <v>10000</v>
      </c>
      <c r="C53">
        <v>0</v>
      </c>
      <c r="D53">
        <v>0</v>
      </c>
      <c r="E53">
        <v>52</v>
      </c>
      <c r="F53">
        <v>1</v>
      </c>
      <c r="G53">
        <v>1.6589560000000001</v>
      </c>
      <c r="H53">
        <v>0.119363</v>
      </c>
      <c r="I53">
        <v>0.34681200000000001</v>
      </c>
      <c r="J53">
        <v>6.7999999999999996E-3</v>
      </c>
      <c r="K53" t="str">
        <f t="shared" si="0"/>
        <v>5</v>
      </c>
      <c r="L53" t="s">
        <v>40</v>
      </c>
      <c r="M53" t="s">
        <v>39</v>
      </c>
      <c r="N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53">
        <f>VLOOKUP(TableOMP[[#This Row],[Label]],TableAvg[],2,FALSE)</f>
        <v>0</v>
      </c>
      <c r="P53">
        <f>VLOOKUP(TableOMP[[#This Row],[Label]],TableAvg[],3,FALSE)</f>
        <v>0</v>
      </c>
      <c r="Q53">
        <f>TableOMP[[#This Row],[Avg]]-$U$2*TableOMP[[#This Row],[StdDev]]</f>
        <v>0</v>
      </c>
      <c r="R53">
        <f>TableOMP[[#This Row],[Avg]]+$U$2*TableOMP[[#This Row],[StdDev]]</f>
        <v>0</v>
      </c>
      <c r="S53">
        <f>IF(AND(TableOMP[[#This Row],[total_time]]&gt;=TableOMP[[#This Row],[Low]], TableOMP[[#This Row],[total_time]]&lt;=TableOMP[[#This Row],[High]]),1,0)</f>
        <v>0</v>
      </c>
    </row>
    <row r="54" spans="1:19" x14ac:dyDescent="0.25">
      <c r="A54" t="s">
        <v>17</v>
      </c>
      <c r="B54">
        <v>10000</v>
      </c>
      <c r="C54">
        <v>0</v>
      </c>
      <c r="D54">
        <v>0</v>
      </c>
      <c r="E54">
        <v>53</v>
      </c>
      <c r="F54">
        <v>1</v>
      </c>
      <c r="G54">
        <v>1.765609</v>
      </c>
      <c r="H54">
        <v>0.12282999999999999</v>
      </c>
      <c r="I54">
        <v>0.34307199999999999</v>
      </c>
      <c r="J54">
        <v>6.5979999999999997E-3</v>
      </c>
      <c r="K54" t="str">
        <f t="shared" si="0"/>
        <v>5</v>
      </c>
      <c r="L54" t="s">
        <v>40</v>
      </c>
      <c r="M54" t="s">
        <v>39</v>
      </c>
      <c r="N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54">
        <f>VLOOKUP(TableOMP[[#This Row],[Label]],TableAvg[],2,FALSE)</f>
        <v>0</v>
      </c>
      <c r="P54">
        <f>VLOOKUP(TableOMP[[#This Row],[Label]],TableAvg[],3,FALSE)</f>
        <v>0</v>
      </c>
      <c r="Q54">
        <f>TableOMP[[#This Row],[Avg]]-$U$2*TableOMP[[#This Row],[StdDev]]</f>
        <v>0</v>
      </c>
      <c r="R54">
        <f>TableOMP[[#This Row],[Avg]]+$U$2*TableOMP[[#This Row],[StdDev]]</f>
        <v>0</v>
      </c>
      <c r="S54">
        <f>IF(AND(TableOMP[[#This Row],[total_time]]&gt;=TableOMP[[#This Row],[Low]], TableOMP[[#This Row],[total_time]]&lt;=TableOMP[[#This Row],[High]]),1,0)</f>
        <v>0</v>
      </c>
    </row>
    <row r="55" spans="1:19" x14ac:dyDescent="0.25">
      <c r="A55" t="s">
        <v>17</v>
      </c>
      <c r="B55">
        <v>10000</v>
      </c>
      <c r="C55">
        <v>0</v>
      </c>
      <c r="D55">
        <v>0</v>
      </c>
      <c r="E55">
        <v>54</v>
      </c>
      <c r="F55">
        <v>1</v>
      </c>
      <c r="G55">
        <v>1.9549609999999999</v>
      </c>
      <c r="H55">
        <v>0.12745999999999999</v>
      </c>
      <c r="I55">
        <v>0.39910600000000002</v>
      </c>
      <c r="J55">
        <v>7.5300000000000002E-3</v>
      </c>
      <c r="K55" t="str">
        <f t="shared" si="0"/>
        <v>5</v>
      </c>
      <c r="L55" t="s">
        <v>40</v>
      </c>
      <c r="M55" t="s">
        <v>39</v>
      </c>
      <c r="N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55">
        <f>VLOOKUP(TableOMP[[#This Row],[Label]],TableAvg[],2,FALSE)</f>
        <v>0</v>
      </c>
      <c r="P55">
        <f>VLOOKUP(TableOMP[[#This Row],[Label]],TableAvg[],3,FALSE)</f>
        <v>0</v>
      </c>
      <c r="Q55">
        <f>TableOMP[[#This Row],[Avg]]-$U$2*TableOMP[[#This Row],[StdDev]]</f>
        <v>0</v>
      </c>
      <c r="R55">
        <f>TableOMP[[#This Row],[Avg]]+$U$2*TableOMP[[#This Row],[StdDev]]</f>
        <v>0</v>
      </c>
      <c r="S55">
        <f>IF(AND(TableOMP[[#This Row],[total_time]]&gt;=TableOMP[[#This Row],[Low]], TableOMP[[#This Row],[total_time]]&lt;=TableOMP[[#This Row],[High]]),1,0)</f>
        <v>0</v>
      </c>
    </row>
    <row r="56" spans="1:19" x14ac:dyDescent="0.25">
      <c r="A56" t="s">
        <v>17</v>
      </c>
      <c r="B56">
        <v>10000</v>
      </c>
      <c r="C56">
        <v>0</v>
      </c>
      <c r="D56">
        <v>0</v>
      </c>
      <c r="E56">
        <v>55</v>
      </c>
      <c r="F56">
        <v>1</v>
      </c>
      <c r="G56">
        <v>1.9503140000000001</v>
      </c>
      <c r="H56">
        <v>0.13391400000000001</v>
      </c>
      <c r="I56">
        <v>0.360904</v>
      </c>
      <c r="J56">
        <v>6.6829999999999997E-3</v>
      </c>
      <c r="K56" t="str">
        <f t="shared" si="0"/>
        <v>5</v>
      </c>
      <c r="L56" t="s">
        <v>40</v>
      </c>
      <c r="M56" t="s">
        <v>39</v>
      </c>
      <c r="N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56">
        <f>VLOOKUP(TableOMP[[#This Row],[Label]],TableAvg[],2,FALSE)</f>
        <v>0</v>
      </c>
      <c r="P56">
        <f>VLOOKUP(TableOMP[[#This Row],[Label]],TableAvg[],3,FALSE)</f>
        <v>0</v>
      </c>
      <c r="Q56">
        <f>TableOMP[[#This Row],[Avg]]-$U$2*TableOMP[[#This Row],[StdDev]]</f>
        <v>0</v>
      </c>
      <c r="R56">
        <f>TableOMP[[#This Row],[Avg]]+$U$2*TableOMP[[#This Row],[StdDev]]</f>
        <v>0</v>
      </c>
      <c r="S56">
        <f>IF(AND(TableOMP[[#This Row],[total_time]]&gt;=TableOMP[[#This Row],[Low]], TableOMP[[#This Row],[total_time]]&lt;=TableOMP[[#This Row],[High]]),1,0)</f>
        <v>0</v>
      </c>
    </row>
    <row r="57" spans="1:19" x14ac:dyDescent="0.25">
      <c r="A57" t="s">
        <v>17</v>
      </c>
      <c r="B57">
        <v>10000</v>
      </c>
      <c r="C57">
        <v>0</v>
      </c>
      <c r="D57">
        <v>0</v>
      </c>
      <c r="E57">
        <v>56</v>
      </c>
      <c r="F57">
        <v>1</v>
      </c>
      <c r="G57">
        <v>1.9838070000000001</v>
      </c>
      <c r="H57">
        <v>0.114839</v>
      </c>
      <c r="I57">
        <v>0.22082299999999999</v>
      </c>
      <c r="J57">
        <v>4.0150000000000003E-3</v>
      </c>
      <c r="K57" t="str">
        <f t="shared" si="0"/>
        <v>5</v>
      </c>
      <c r="L57" t="s">
        <v>40</v>
      </c>
      <c r="M57" t="s">
        <v>39</v>
      </c>
      <c r="N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57">
        <f>VLOOKUP(TableOMP[[#This Row],[Label]],TableAvg[],2,FALSE)</f>
        <v>0</v>
      </c>
      <c r="P57">
        <f>VLOOKUP(TableOMP[[#This Row],[Label]],TableAvg[],3,FALSE)</f>
        <v>0</v>
      </c>
      <c r="Q57">
        <f>TableOMP[[#This Row],[Avg]]-$U$2*TableOMP[[#This Row],[StdDev]]</f>
        <v>0</v>
      </c>
      <c r="R57">
        <f>TableOMP[[#This Row],[Avg]]+$U$2*TableOMP[[#This Row],[StdDev]]</f>
        <v>0</v>
      </c>
      <c r="S57">
        <f>IF(AND(TableOMP[[#This Row],[total_time]]&gt;=TableOMP[[#This Row],[Low]], TableOMP[[#This Row],[total_time]]&lt;=TableOMP[[#This Row],[High]]),1,0)</f>
        <v>0</v>
      </c>
    </row>
    <row r="58" spans="1:19" x14ac:dyDescent="0.25">
      <c r="A58" t="s">
        <v>17</v>
      </c>
      <c r="B58">
        <v>10000</v>
      </c>
      <c r="C58">
        <v>0</v>
      </c>
      <c r="D58">
        <v>0</v>
      </c>
      <c r="E58">
        <v>57</v>
      </c>
      <c r="F58">
        <v>1</v>
      </c>
      <c r="G58">
        <v>1.802808</v>
      </c>
      <c r="H58">
        <v>0.120305</v>
      </c>
      <c r="I58">
        <v>0.36143199999999998</v>
      </c>
      <c r="J58">
        <v>6.4539999999999997E-3</v>
      </c>
      <c r="K58" t="str">
        <f t="shared" si="0"/>
        <v>5</v>
      </c>
      <c r="L58" t="s">
        <v>40</v>
      </c>
      <c r="M58" t="s">
        <v>39</v>
      </c>
      <c r="N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58">
        <f>VLOOKUP(TableOMP[[#This Row],[Label]],TableAvg[],2,FALSE)</f>
        <v>0</v>
      </c>
      <c r="P58">
        <f>VLOOKUP(TableOMP[[#This Row],[Label]],TableAvg[],3,FALSE)</f>
        <v>0</v>
      </c>
      <c r="Q58">
        <f>TableOMP[[#This Row],[Avg]]-$U$2*TableOMP[[#This Row],[StdDev]]</f>
        <v>0</v>
      </c>
      <c r="R58">
        <f>TableOMP[[#This Row],[Avg]]+$U$2*TableOMP[[#This Row],[StdDev]]</f>
        <v>0</v>
      </c>
      <c r="S58">
        <f>IF(AND(TableOMP[[#This Row],[total_time]]&gt;=TableOMP[[#This Row],[Low]], TableOMP[[#This Row],[total_time]]&lt;=TableOMP[[#This Row],[High]]),1,0)</f>
        <v>0</v>
      </c>
    </row>
    <row r="59" spans="1:19" x14ac:dyDescent="0.25">
      <c r="A59" t="s">
        <v>17</v>
      </c>
      <c r="B59">
        <v>10000</v>
      </c>
      <c r="C59">
        <v>0</v>
      </c>
      <c r="D59">
        <v>0</v>
      </c>
      <c r="E59">
        <v>58</v>
      </c>
      <c r="F59">
        <v>1</v>
      </c>
      <c r="G59">
        <v>1.3788339999999999</v>
      </c>
      <c r="H59">
        <v>0.117246</v>
      </c>
      <c r="I59">
        <v>9.8802000000000001E-2</v>
      </c>
      <c r="J59">
        <v>1.7329999999999999E-3</v>
      </c>
      <c r="K59" t="str">
        <f t="shared" si="0"/>
        <v>5</v>
      </c>
      <c r="L59" t="s">
        <v>40</v>
      </c>
      <c r="M59" t="s">
        <v>39</v>
      </c>
      <c r="N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59">
        <f>VLOOKUP(TableOMP[[#This Row],[Label]],TableAvg[],2,FALSE)</f>
        <v>0</v>
      </c>
      <c r="P59">
        <f>VLOOKUP(TableOMP[[#This Row],[Label]],TableAvg[],3,FALSE)</f>
        <v>0</v>
      </c>
      <c r="Q59">
        <f>TableOMP[[#This Row],[Avg]]-$U$2*TableOMP[[#This Row],[StdDev]]</f>
        <v>0</v>
      </c>
      <c r="R59">
        <f>TableOMP[[#This Row],[Avg]]+$U$2*TableOMP[[#This Row],[StdDev]]</f>
        <v>0</v>
      </c>
      <c r="S59">
        <f>IF(AND(TableOMP[[#This Row],[total_time]]&gt;=TableOMP[[#This Row],[Low]], TableOMP[[#This Row],[total_time]]&lt;=TableOMP[[#This Row],[High]]),1,0)</f>
        <v>0</v>
      </c>
    </row>
    <row r="60" spans="1:19" x14ac:dyDescent="0.25">
      <c r="A60" t="s">
        <v>17</v>
      </c>
      <c r="B60">
        <v>10000</v>
      </c>
      <c r="C60">
        <v>0</v>
      </c>
      <c r="D60">
        <v>0</v>
      </c>
      <c r="E60">
        <v>59</v>
      </c>
      <c r="F60">
        <v>1</v>
      </c>
      <c r="G60">
        <v>1.3786259999999999</v>
      </c>
      <c r="H60">
        <v>0.11945699999999999</v>
      </c>
      <c r="I60">
        <v>0.13694100000000001</v>
      </c>
      <c r="J60">
        <v>2.3609999999999998E-3</v>
      </c>
      <c r="K60" t="str">
        <f t="shared" si="0"/>
        <v>5</v>
      </c>
      <c r="L60" t="s">
        <v>40</v>
      </c>
      <c r="M60" t="s">
        <v>39</v>
      </c>
      <c r="N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60">
        <f>VLOOKUP(TableOMP[[#This Row],[Label]],TableAvg[],2,FALSE)</f>
        <v>0</v>
      </c>
      <c r="P60">
        <f>VLOOKUP(TableOMP[[#This Row],[Label]],TableAvg[],3,FALSE)</f>
        <v>0</v>
      </c>
      <c r="Q60">
        <f>TableOMP[[#This Row],[Avg]]-$U$2*TableOMP[[#This Row],[StdDev]]</f>
        <v>0</v>
      </c>
      <c r="R60">
        <f>TableOMP[[#This Row],[Avg]]+$U$2*TableOMP[[#This Row],[StdDev]]</f>
        <v>0</v>
      </c>
      <c r="S60">
        <f>IF(AND(TableOMP[[#This Row],[total_time]]&gt;=TableOMP[[#This Row],[Low]], TableOMP[[#This Row],[total_time]]&lt;=TableOMP[[#This Row],[High]]),1,0)</f>
        <v>0</v>
      </c>
    </row>
    <row r="61" spans="1:19" x14ac:dyDescent="0.25">
      <c r="A61" t="s">
        <v>17</v>
      </c>
      <c r="B61">
        <v>10000</v>
      </c>
      <c r="C61">
        <v>0</v>
      </c>
      <c r="D61">
        <v>0</v>
      </c>
      <c r="E61">
        <v>60</v>
      </c>
      <c r="F61">
        <v>1</v>
      </c>
      <c r="G61">
        <v>1.4774119999999999</v>
      </c>
      <c r="H61">
        <v>0.112761</v>
      </c>
      <c r="I61">
        <v>8.7485999999999994E-2</v>
      </c>
      <c r="J61">
        <v>1.4829999999999999E-3</v>
      </c>
      <c r="K61" t="str">
        <f t="shared" si="0"/>
        <v>5</v>
      </c>
      <c r="L61" t="s">
        <v>40</v>
      </c>
      <c r="M61" t="s">
        <v>39</v>
      </c>
      <c r="N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61">
        <f>VLOOKUP(TableOMP[[#This Row],[Label]],TableAvg[],2,FALSE)</f>
        <v>0</v>
      </c>
      <c r="P61">
        <f>VLOOKUP(TableOMP[[#This Row],[Label]],TableAvg[],3,FALSE)</f>
        <v>0</v>
      </c>
      <c r="Q61">
        <f>TableOMP[[#This Row],[Avg]]-$U$2*TableOMP[[#This Row],[StdDev]]</f>
        <v>0</v>
      </c>
      <c r="R61">
        <f>TableOMP[[#This Row],[Avg]]+$U$2*TableOMP[[#This Row],[StdDev]]</f>
        <v>0</v>
      </c>
      <c r="S61">
        <f>IF(AND(TableOMP[[#This Row],[total_time]]&gt;=TableOMP[[#This Row],[Low]], TableOMP[[#This Row],[total_time]]&lt;=TableOMP[[#This Row],[High]]),1,0)</f>
        <v>0</v>
      </c>
    </row>
    <row r="62" spans="1:19" x14ac:dyDescent="0.25">
      <c r="A62" t="s">
        <v>17</v>
      </c>
      <c r="B62">
        <v>10000</v>
      </c>
      <c r="C62">
        <v>0</v>
      </c>
      <c r="D62">
        <v>0</v>
      </c>
      <c r="E62">
        <v>61</v>
      </c>
      <c r="F62">
        <v>1</v>
      </c>
      <c r="G62">
        <v>1.4913540000000001</v>
      </c>
      <c r="H62">
        <v>0.12626000000000001</v>
      </c>
      <c r="I62">
        <v>0.105382</v>
      </c>
      <c r="J62">
        <v>1.756E-3</v>
      </c>
      <c r="K62" t="str">
        <f t="shared" si="0"/>
        <v>5</v>
      </c>
      <c r="L62" t="s">
        <v>40</v>
      </c>
      <c r="M62" t="s">
        <v>39</v>
      </c>
      <c r="N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62">
        <f>VLOOKUP(TableOMP[[#This Row],[Label]],TableAvg[],2,FALSE)</f>
        <v>0</v>
      </c>
      <c r="P62">
        <f>VLOOKUP(TableOMP[[#This Row],[Label]],TableAvg[],3,FALSE)</f>
        <v>0</v>
      </c>
      <c r="Q62">
        <f>TableOMP[[#This Row],[Avg]]-$U$2*TableOMP[[#This Row],[StdDev]]</f>
        <v>0</v>
      </c>
      <c r="R62">
        <f>TableOMP[[#This Row],[Avg]]+$U$2*TableOMP[[#This Row],[StdDev]]</f>
        <v>0</v>
      </c>
      <c r="S62">
        <f>IF(AND(TableOMP[[#This Row],[total_time]]&gt;=TableOMP[[#This Row],[Low]], TableOMP[[#This Row],[total_time]]&lt;=TableOMP[[#This Row],[High]]),1,0)</f>
        <v>0</v>
      </c>
    </row>
    <row r="63" spans="1:19" x14ac:dyDescent="0.25">
      <c r="A63" t="s">
        <v>17</v>
      </c>
      <c r="B63">
        <v>10000</v>
      </c>
      <c r="C63">
        <v>0</v>
      </c>
      <c r="D63">
        <v>0</v>
      </c>
      <c r="E63">
        <v>62</v>
      </c>
      <c r="F63">
        <v>1</v>
      </c>
      <c r="G63">
        <v>1.491404</v>
      </c>
      <c r="H63">
        <v>0.11694400000000001</v>
      </c>
      <c r="I63">
        <v>0.13578200000000001</v>
      </c>
      <c r="J63">
        <v>2.2260000000000001E-3</v>
      </c>
      <c r="K63" t="str">
        <f t="shared" si="0"/>
        <v>5</v>
      </c>
      <c r="L63" t="s">
        <v>40</v>
      </c>
      <c r="M63" t="s">
        <v>39</v>
      </c>
      <c r="N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63">
        <f>VLOOKUP(TableOMP[[#This Row],[Label]],TableAvg[],2,FALSE)</f>
        <v>0</v>
      </c>
      <c r="P63">
        <f>VLOOKUP(TableOMP[[#This Row],[Label]],TableAvg[],3,FALSE)</f>
        <v>0</v>
      </c>
      <c r="Q63">
        <f>TableOMP[[#This Row],[Avg]]-$U$2*TableOMP[[#This Row],[StdDev]]</f>
        <v>0</v>
      </c>
      <c r="R63">
        <f>TableOMP[[#This Row],[Avg]]+$U$2*TableOMP[[#This Row],[StdDev]]</f>
        <v>0</v>
      </c>
      <c r="S63">
        <f>IF(AND(TableOMP[[#This Row],[total_time]]&gt;=TableOMP[[#This Row],[Low]], TableOMP[[#This Row],[total_time]]&lt;=TableOMP[[#This Row],[High]]),1,0)</f>
        <v>0</v>
      </c>
    </row>
    <row r="64" spans="1:19" x14ac:dyDescent="0.25">
      <c r="A64" t="s">
        <v>17</v>
      </c>
      <c r="B64">
        <v>10000</v>
      </c>
      <c r="C64">
        <v>0</v>
      </c>
      <c r="D64">
        <v>0</v>
      </c>
      <c r="E64">
        <v>63</v>
      </c>
      <c r="F64">
        <v>1</v>
      </c>
      <c r="G64">
        <v>1.3848199999999999</v>
      </c>
      <c r="H64">
        <v>0.11620999999999999</v>
      </c>
      <c r="I64">
        <v>0.16098499999999999</v>
      </c>
      <c r="J64">
        <v>2.5969999999999999E-3</v>
      </c>
      <c r="K64" t="str">
        <f t="shared" si="0"/>
        <v>5</v>
      </c>
      <c r="L64" t="s">
        <v>40</v>
      </c>
      <c r="M64" t="s">
        <v>39</v>
      </c>
      <c r="N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64">
        <f>VLOOKUP(TableOMP[[#This Row],[Label]],TableAvg[],2,FALSE)</f>
        <v>0</v>
      </c>
      <c r="P64">
        <f>VLOOKUP(TableOMP[[#This Row],[Label]],TableAvg[],3,FALSE)</f>
        <v>0</v>
      </c>
      <c r="Q64">
        <f>TableOMP[[#This Row],[Avg]]-$U$2*TableOMP[[#This Row],[StdDev]]</f>
        <v>0</v>
      </c>
      <c r="R64">
        <f>TableOMP[[#This Row],[Avg]]+$U$2*TableOMP[[#This Row],[StdDev]]</f>
        <v>0</v>
      </c>
      <c r="S64">
        <f>IF(AND(TableOMP[[#This Row],[total_time]]&gt;=TableOMP[[#This Row],[Low]], TableOMP[[#This Row],[total_time]]&lt;=TableOMP[[#This Row],[High]]),1,0)</f>
        <v>0</v>
      </c>
    </row>
    <row r="65" spans="1:19" x14ac:dyDescent="0.25">
      <c r="A65" t="s">
        <v>17</v>
      </c>
      <c r="B65">
        <v>10000</v>
      </c>
      <c r="C65">
        <v>0</v>
      </c>
      <c r="D65">
        <v>0</v>
      </c>
      <c r="E65">
        <v>64</v>
      </c>
      <c r="F65">
        <v>1</v>
      </c>
      <c r="G65">
        <v>1.3875059999999999</v>
      </c>
      <c r="H65">
        <v>0.119912</v>
      </c>
      <c r="I65">
        <v>0.137879</v>
      </c>
      <c r="J65">
        <v>2.189E-3</v>
      </c>
      <c r="K65" t="str">
        <f t="shared" si="0"/>
        <v>5</v>
      </c>
      <c r="L65" t="s">
        <v>40</v>
      </c>
      <c r="M65" t="s">
        <v>39</v>
      </c>
      <c r="N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65">
        <f>VLOOKUP(TableOMP[[#This Row],[Label]],TableAvg[],2,FALSE)</f>
        <v>0</v>
      </c>
      <c r="P65">
        <f>VLOOKUP(TableOMP[[#This Row],[Label]],TableAvg[],3,FALSE)</f>
        <v>0</v>
      </c>
      <c r="Q65">
        <f>TableOMP[[#This Row],[Avg]]-$U$2*TableOMP[[#This Row],[StdDev]]</f>
        <v>0</v>
      </c>
      <c r="R65">
        <f>TableOMP[[#This Row],[Avg]]+$U$2*TableOMP[[#This Row],[StdDev]]</f>
        <v>0</v>
      </c>
      <c r="S65">
        <f>IF(AND(TableOMP[[#This Row],[total_time]]&gt;=TableOMP[[#This Row],[Low]], TableOMP[[#This Row],[total_time]]&lt;=TableOMP[[#This Row],[High]]),1,0)</f>
        <v>0</v>
      </c>
    </row>
    <row r="66" spans="1:19" x14ac:dyDescent="0.25">
      <c r="A66" t="s">
        <v>17</v>
      </c>
      <c r="B66">
        <v>1000</v>
      </c>
      <c r="C66">
        <v>0</v>
      </c>
      <c r="D66">
        <v>0</v>
      </c>
      <c r="E66">
        <v>1</v>
      </c>
      <c r="F66">
        <v>1</v>
      </c>
      <c r="G66">
        <v>1.059207</v>
      </c>
      <c r="H66">
        <v>2.8089999999999999E-3</v>
      </c>
      <c r="I66">
        <v>0</v>
      </c>
      <c r="J66">
        <v>0</v>
      </c>
      <c r="K66" t="str">
        <f t="shared" ref="K66:K129" si="1">MID(M66,22,1)</f>
        <v>5</v>
      </c>
      <c r="L66" t="s">
        <v>40</v>
      </c>
      <c r="M66" t="s">
        <v>39</v>
      </c>
      <c r="N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66" t="e">
        <f>VLOOKUP(TableOMP[[#This Row],[Label]],TableAvg[],2,FALSE)</f>
        <v>#N/A</v>
      </c>
      <c r="P66" t="e">
        <f>VLOOKUP(TableOMP[[#This Row],[Label]],TableAvg[],3,FALSE)</f>
        <v>#N/A</v>
      </c>
      <c r="Q66" t="e">
        <f>TableOMP[[#This Row],[Avg]]-$U$2*TableOMP[[#This Row],[StdDev]]</f>
        <v>#N/A</v>
      </c>
      <c r="R66" t="e">
        <f>TableOMP[[#This Row],[Avg]]+$U$2*TableOMP[[#This Row],[StdDev]]</f>
        <v>#N/A</v>
      </c>
      <c r="S66" t="e">
        <f>IF(AND(TableOMP[[#This Row],[total_time]]&gt;=TableOMP[[#This Row],[Low]], TableOMP[[#This Row],[total_time]]&lt;=TableOMP[[#This Row],[High]]),1,0)</f>
        <v>#N/A</v>
      </c>
    </row>
    <row r="67" spans="1:19" x14ac:dyDescent="0.25">
      <c r="A67" t="s">
        <v>17</v>
      </c>
      <c r="B67">
        <v>1000</v>
      </c>
      <c r="C67">
        <v>0</v>
      </c>
      <c r="D67">
        <v>0</v>
      </c>
      <c r="E67">
        <v>2</v>
      </c>
      <c r="F67">
        <v>1</v>
      </c>
      <c r="G67">
        <v>1.067334</v>
      </c>
      <c r="H67">
        <v>2.7539999999999999E-3</v>
      </c>
      <c r="I67">
        <v>1.201E-3</v>
      </c>
      <c r="J67">
        <v>1.201E-3</v>
      </c>
      <c r="K67" t="str">
        <f t="shared" si="1"/>
        <v>5</v>
      </c>
      <c r="L67" t="s">
        <v>40</v>
      </c>
      <c r="M67" t="s">
        <v>39</v>
      </c>
      <c r="N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67" t="e">
        <f>VLOOKUP(TableOMP[[#This Row],[Label]],TableAvg[],2,FALSE)</f>
        <v>#N/A</v>
      </c>
      <c r="P67" t="e">
        <f>VLOOKUP(TableOMP[[#This Row],[Label]],TableAvg[],3,FALSE)</f>
        <v>#N/A</v>
      </c>
      <c r="Q67" t="e">
        <f>TableOMP[[#This Row],[Avg]]-$U$2*TableOMP[[#This Row],[StdDev]]</f>
        <v>#N/A</v>
      </c>
      <c r="R67" t="e">
        <f>TableOMP[[#This Row],[Avg]]+$U$2*TableOMP[[#This Row],[StdDev]]</f>
        <v>#N/A</v>
      </c>
      <c r="S67" t="e">
        <f>IF(AND(TableOMP[[#This Row],[total_time]]&gt;=TableOMP[[#This Row],[Low]], TableOMP[[#This Row],[total_time]]&lt;=TableOMP[[#This Row],[High]]),1,0)</f>
        <v>#N/A</v>
      </c>
    </row>
    <row r="68" spans="1:19" x14ac:dyDescent="0.25">
      <c r="A68" t="s">
        <v>17</v>
      </c>
      <c r="B68">
        <v>1000</v>
      </c>
      <c r="C68">
        <v>0</v>
      </c>
      <c r="D68">
        <v>0</v>
      </c>
      <c r="E68">
        <v>3</v>
      </c>
      <c r="F68">
        <v>1</v>
      </c>
      <c r="G68">
        <v>1.0461339999999999</v>
      </c>
      <c r="H68">
        <v>2.9710000000000001E-3</v>
      </c>
      <c r="I68">
        <v>1.3760000000000001E-3</v>
      </c>
      <c r="J68">
        <v>6.8800000000000003E-4</v>
      </c>
      <c r="K68" t="str">
        <f t="shared" si="1"/>
        <v>5</v>
      </c>
      <c r="L68" t="s">
        <v>40</v>
      </c>
      <c r="M68" t="s">
        <v>39</v>
      </c>
      <c r="N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68" t="e">
        <f>VLOOKUP(TableOMP[[#This Row],[Label]],TableAvg[],2,FALSE)</f>
        <v>#N/A</v>
      </c>
      <c r="P68" t="e">
        <f>VLOOKUP(TableOMP[[#This Row],[Label]],TableAvg[],3,FALSE)</f>
        <v>#N/A</v>
      </c>
      <c r="Q68" t="e">
        <f>TableOMP[[#This Row],[Avg]]-$U$2*TableOMP[[#This Row],[StdDev]]</f>
        <v>#N/A</v>
      </c>
      <c r="R68" t="e">
        <f>TableOMP[[#This Row],[Avg]]+$U$2*TableOMP[[#This Row],[StdDev]]</f>
        <v>#N/A</v>
      </c>
      <c r="S68" t="e">
        <f>IF(AND(TableOMP[[#This Row],[total_time]]&gt;=TableOMP[[#This Row],[Low]], TableOMP[[#This Row],[total_time]]&lt;=TableOMP[[#This Row],[High]]),1,0)</f>
        <v>#N/A</v>
      </c>
    </row>
    <row r="69" spans="1:19" x14ac:dyDescent="0.25">
      <c r="A69" t="s">
        <v>17</v>
      </c>
      <c r="B69">
        <v>1000</v>
      </c>
      <c r="C69">
        <v>0</v>
      </c>
      <c r="D69">
        <v>0</v>
      </c>
      <c r="E69">
        <v>4</v>
      </c>
      <c r="F69">
        <v>1</v>
      </c>
      <c r="G69">
        <v>1.055307</v>
      </c>
      <c r="H69">
        <v>3.0079999999999998E-3</v>
      </c>
      <c r="I69">
        <v>2.3649999999999999E-3</v>
      </c>
      <c r="J69">
        <v>7.8799999999999996E-4</v>
      </c>
      <c r="K69" t="str">
        <f t="shared" si="1"/>
        <v>5</v>
      </c>
      <c r="L69" t="s">
        <v>40</v>
      </c>
      <c r="M69" t="s">
        <v>39</v>
      </c>
      <c r="N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69" t="e">
        <f>VLOOKUP(TableOMP[[#This Row],[Label]],TableAvg[],2,FALSE)</f>
        <v>#N/A</v>
      </c>
      <c r="P69" t="e">
        <f>VLOOKUP(TableOMP[[#This Row],[Label]],TableAvg[],3,FALSE)</f>
        <v>#N/A</v>
      </c>
      <c r="Q69" t="e">
        <f>TableOMP[[#This Row],[Avg]]-$U$2*TableOMP[[#This Row],[StdDev]]</f>
        <v>#N/A</v>
      </c>
      <c r="R69" t="e">
        <f>TableOMP[[#This Row],[Avg]]+$U$2*TableOMP[[#This Row],[StdDev]]</f>
        <v>#N/A</v>
      </c>
      <c r="S69" t="e">
        <f>IF(AND(TableOMP[[#This Row],[total_time]]&gt;=TableOMP[[#This Row],[Low]], TableOMP[[#This Row],[total_time]]&lt;=TableOMP[[#This Row],[High]]),1,0)</f>
        <v>#N/A</v>
      </c>
    </row>
    <row r="70" spans="1:19" x14ac:dyDescent="0.25">
      <c r="A70" t="s">
        <v>17</v>
      </c>
      <c r="B70">
        <v>1000</v>
      </c>
      <c r="C70">
        <v>0</v>
      </c>
      <c r="D70">
        <v>0</v>
      </c>
      <c r="E70">
        <v>5</v>
      </c>
      <c r="F70">
        <v>1</v>
      </c>
      <c r="G70">
        <v>1.0729789999999999</v>
      </c>
      <c r="H70">
        <v>3.0040000000000002E-3</v>
      </c>
      <c r="I70">
        <v>3.0070000000000001E-3</v>
      </c>
      <c r="J70">
        <v>7.5199999999999996E-4</v>
      </c>
      <c r="K70" t="str">
        <f t="shared" si="1"/>
        <v>5</v>
      </c>
      <c r="L70" t="s">
        <v>40</v>
      </c>
      <c r="M70" t="s">
        <v>39</v>
      </c>
      <c r="N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70" t="e">
        <f>VLOOKUP(TableOMP[[#This Row],[Label]],TableAvg[],2,FALSE)</f>
        <v>#N/A</v>
      </c>
      <c r="P70" t="e">
        <f>VLOOKUP(TableOMP[[#This Row],[Label]],TableAvg[],3,FALSE)</f>
        <v>#N/A</v>
      </c>
      <c r="Q70" t="e">
        <f>TableOMP[[#This Row],[Avg]]-$U$2*TableOMP[[#This Row],[StdDev]]</f>
        <v>#N/A</v>
      </c>
      <c r="R70" t="e">
        <f>TableOMP[[#This Row],[Avg]]+$U$2*TableOMP[[#This Row],[StdDev]]</f>
        <v>#N/A</v>
      </c>
      <c r="S70" t="e">
        <f>IF(AND(TableOMP[[#This Row],[total_time]]&gt;=TableOMP[[#This Row],[Low]], TableOMP[[#This Row],[total_time]]&lt;=TableOMP[[#This Row],[High]]),1,0)</f>
        <v>#N/A</v>
      </c>
    </row>
    <row r="71" spans="1:19" x14ac:dyDescent="0.25">
      <c r="A71" t="s">
        <v>17</v>
      </c>
      <c r="B71">
        <v>1000</v>
      </c>
      <c r="C71">
        <v>0</v>
      </c>
      <c r="D71">
        <v>0</v>
      </c>
      <c r="E71">
        <v>6</v>
      </c>
      <c r="F71">
        <v>1</v>
      </c>
      <c r="G71">
        <v>1.0794330000000001</v>
      </c>
      <c r="H71">
        <v>3.2980000000000002E-3</v>
      </c>
      <c r="I71">
        <v>6.3600000000000002E-3</v>
      </c>
      <c r="J71">
        <v>1.2719999999999999E-3</v>
      </c>
      <c r="K71" t="str">
        <f t="shared" si="1"/>
        <v>5</v>
      </c>
      <c r="L71" t="s">
        <v>40</v>
      </c>
      <c r="M71" t="s">
        <v>39</v>
      </c>
      <c r="N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71" t="e">
        <f>VLOOKUP(TableOMP[[#This Row],[Label]],TableAvg[],2,FALSE)</f>
        <v>#N/A</v>
      </c>
      <c r="P71" t="e">
        <f>VLOOKUP(TableOMP[[#This Row],[Label]],TableAvg[],3,FALSE)</f>
        <v>#N/A</v>
      </c>
      <c r="Q71" t="e">
        <f>TableOMP[[#This Row],[Avg]]-$U$2*TableOMP[[#This Row],[StdDev]]</f>
        <v>#N/A</v>
      </c>
      <c r="R71" t="e">
        <f>TableOMP[[#This Row],[Avg]]+$U$2*TableOMP[[#This Row],[StdDev]]</f>
        <v>#N/A</v>
      </c>
      <c r="S71" t="e">
        <f>IF(AND(TableOMP[[#This Row],[total_time]]&gt;=TableOMP[[#This Row],[Low]], TableOMP[[#This Row],[total_time]]&lt;=TableOMP[[#This Row],[High]]),1,0)</f>
        <v>#N/A</v>
      </c>
    </row>
    <row r="72" spans="1:19" x14ac:dyDescent="0.25">
      <c r="A72" t="s">
        <v>17</v>
      </c>
      <c r="B72">
        <v>1000</v>
      </c>
      <c r="C72">
        <v>0</v>
      </c>
      <c r="D72">
        <v>0</v>
      </c>
      <c r="E72">
        <v>7</v>
      </c>
      <c r="F72">
        <v>1</v>
      </c>
      <c r="G72">
        <v>1.068484</v>
      </c>
      <c r="H72">
        <v>4.1159999999999999E-3</v>
      </c>
      <c r="I72">
        <v>4.352E-3</v>
      </c>
      <c r="J72">
        <v>7.2499999999999995E-4</v>
      </c>
      <c r="K72" t="str">
        <f t="shared" si="1"/>
        <v>5</v>
      </c>
      <c r="L72" t="s">
        <v>40</v>
      </c>
      <c r="M72" t="s">
        <v>39</v>
      </c>
      <c r="N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72" t="e">
        <f>VLOOKUP(TableOMP[[#This Row],[Label]],TableAvg[],2,FALSE)</f>
        <v>#N/A</v>
      </c>
      <c r="P72" t="e">
        <f>VLOOKUP(TableOMP[[#This Row],[Label]],TableAvg[],3,FALSE)</f>
        <v>#N/A</v>
      </c>
      <c r="Q72" t="e">
        <f>TableOMP[[#This Row],[Avg]]-$U$2*TableOMP[[#This Row],[StdDev]]</f>
        <v>#N/A</v>
      </c>
      <c r="R72" t="e">
        <f>TableOMP[[#This Row],[Avg]]+$U$2*TableOMP[[#This Row],[StdDev]]</f>
        <v>#N/A</v>
      </c>
      <c r="S72" t="e">
        <f>IF(AND(TableOMP[[#This Row],[total_time]]&gt;=TableOMP[[#This Row],[Low]], TableOMP[[#This Row],[total_time]]&lt;=TableOMP[[#This Row],[High]]),1,0)</f>
        <v>#N/A</v>
      </c>
    </row>
    <row r="73" spans="1:19" x14ac:dyDescent="0.25">
      <c r="A73" t="s">
        <v>17</v>
      </c>
      <c r="B73">
        <v>1000</v>
      </c>
      <c r="C73">
        <v>0</v>
      </c>
      <c r="D73">
        <v>0</v>
      </c>
      <c r="E73">
        <v>8</v>
      </c>
      <c r="F73">
        <v>1</v>
      </c>
      <c r="G73">
        <v>1.088946</v>
      </c>
      <c r="H73">
        <v>3.8539999999999998E-3</v>
      </c>
      <c r="I73">
        <v>4.4390000000000002E-3</v>
      </c>
      <c r="J73">
        <v>6.3400000000000001E-4</v>
      </c>
      <c r="K73" t="str">
        <f t="shared" si="1"/>
        <v>5</v>
      </c>
      <c r="L73" t="s">
        <v>40</v>
      </c>
      <c r="M73" t="s">
        <v>39</v>
      </c>
      <c r="N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73" t="e">
        <f>VLOOKUP(TableOMP[[#This Row],[Label]],TableAvg[],2,FALSE)</f>
        <v>#N/A</v>
      </c>
      <c r="P73" t="e">
        <f>VLOOKUP(TableOMP[[#This Row],[Label]],TableAvg[],3,FALSE)</f>
        <v>#N/A</v>
      </c>
      <c r="Q73" t="e">
        <f>TableOMP[[#This Row],[Avg]]-$U$2*TableOMP[[#This Row],[StdDev]]</f>
        <v>#N/A</v>
      </c>
      <c r="R73" t="e">
        <f>TableOMP[[#This Row],[Avg]]+$U$2*TableOMP[[#This Row],[StdDev]]</f>
        <v>#N/A</v>
      </c>
      <c r="S73" t="e">
        <f>IF(AND(TableOMP[[#This Row],[total_time]]&gt;=TableOMP[[#This Row],[Low]], TableOMP[[#This Row],[total_time]]&lt;=TableOMP[[#This Row],[High]]),1,0)</f>
        <v>#N/A</v>
      </c>
    </row>
    <row r="74" spans="1:19" x14ac:dyDescent="0.25">
      <c r="A74" t="s">
        <v>17</v>
      </c>
      <c r="B74">
        <v>1000</v>
      </c>
      <c r="C74">
        <v>0</v>
      </c>
      <c r="D74">
        <v>0</v>
      </c>
      <c r="E74">
        <v>9</v>
      </c>
      <c r="F74">
        <v>1</v>
      </c>
      <c r="G74">
        <v>1.0996710000000001</v>
      </c>
      <c r="H74">
        <v>4.9849999999999998E-3</v>
      </c>
      <c r="I74">
        <v>9.1789999999999997E-3</v>
      </c>
      <c r="J74">
        <v>1.147E-3</v>
      </c>
      <c r="K74" t="str">
        <f t="shared" si="1"/>
        <v>5</v>
      </c>
      <c r="L74" t="s">
        <v>40</v>
      </c>
      <c r="M74" t="s">
        <v>39</v>
      </c>
      <c r="N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74" t="e">
        <f>VLOOKUP(TableOMP[[#This Row],[Label]],TableAvg[],2,FALSE)</f>
        <v>#N/A</v>
      </c>
      <c r="P74" t="e">
        <f>VLOOKUP(TableOMP[[#This Row],[Label]],TableAvg[],3,FALSE)</f>
        <v>#N/A</v>
      </c>
      <c r="Q74" t="e">
        <f>TableOMP[[#This Row],[Avg]]-$U$2*TableOMP[[#This Row],[StdDev]]</f>
        <v>#N/A</v>
      </c>
      <c r="R74" t="e">
        <f>TableOMP[[#This Row],[Avg]]+$U$2*TableOMP[[#This Row],[StdDev]]</f>
        <v>#N/A</v>
      </c>
      <c r="S74" t="e">
        <f>IF(AND(TableOMP[[#This Row],[total_time]]&gt;=TableOMP[[#This Row],[Low]], TableOMP[[#This Row],[total_time]]&lt;=TableOMP[[#This Row],[High]]),1,0)</f>
        <v>#N/A</v>
      </c>
    </row>
    <row r="75" spans="1:19" x14ac:dyDescent="0.25">
      <c r="A75" t="s">
        <v>17</v>
      </c>
      <c r="B75">
        <v>1000</v>
      </c>
      <c r="C75">
        <v>0</v>
      </c>
      <c r="D75">
        <v>0</v>
      </c>
      <c r="E75">
        <v>10</v>
      </c>
      <c r="F75">
        <v>1</v>
      </c>
      <c r="G75">
        <v>1.104968</v>
      </c>
      <c r="H75">
        <v>6.2189999999999997E-3</v>
      </c>
      <c r="I75">
        <v>1.44E-2</v>
      </c>
      <c r="J75">
        <v>1.6000000000000001E-3</v>
      </c>
      <c r="K75" t="str">
        <f t="shared" si="1"/>
        <v>5</v>
      </c>
      <c r="L75" t="s">
        <v>40</v>
      </c>
      <c r="M75" t="s">
        <v>39</v>
      </c>
      <c r="N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75" t="e">
        <f>VLOOKUP(TableOMP[[#This Row],[Label]],TableAvg[],2,FALSE)</f>
        <v>#N/A</v>
      </c>
      <c r="P75" t="e">
        <f>VLOOKUP(TableOMP[[#This Row],[Label]],TableAvg[],3,FALSE)</f>
        <v>#N/A</v>
      </c>
      <c r="Q75" t="e">
        <f>TableOMP[[#This Row],[Avg]]-$U$2*TableOMP[[#This Row],[StdDev]]</f>
        <v>#N/A</v>
      </c>
      <c r="R75" t="e">
        <f>TableOMP[[#This Row],[Avg]]+$U$2*TableOMP[[#This Row],[StdDev]]</f>
        <v>#N/A</v>
      </c>
      <c r="S75" t="e">
        <f>IF(AND(TableOMP[[#This Row],[total_time]]&gt;=TableOMP[[#This Row],[Low]], TableOMP[[#This Row],[total_time]]&lt;=TableOMP[[#This Row],[High]]),1,0)</f>
        <v>#N/A</v>
      </c>
    </row>
    <row r="76" spans="1:19" x14ac:dyDescent="0.25">
      <c r="A76" t="s">
        <v>17</v>
      </c>
      <c r="B76">
        <v>1000</v>
      </c>
      <c r="C76">
        <v>0</v>
      </c>
      <c r="D76">
        <v>0</v>
      </c>
      <c r="E76">
        <v>11</v>
      </c>
      <c r="F76">
        <v>1</v>
      </c>
      <c r="G76">
        <v>1.102425</v>
      </c>
      <c r="H76">
        <v>6.0629999999999998E-3</v>
      </c>
      <c r="I76">
        <v>1.7395000000000001E-2</v>
      </c>
      <c r="J76">
        <v>1.7390000000000001E-3</v>
      </c>
      <c r="K76" t="str">
        <f t="shared" si="1"/>
        <v>5</v>
      </c>
      <c r="L76" t="s">
        <v>40</v>
      </c>
      <c r="M76" t="s">
        <v>39</v>
      </c>
      <c r="N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76" t="e">
        <f>VLOOKUP(TableOMP[[#This Row],[Label]],TableAvg[],2,FALSE)</f>
        <v>#N/A</v>
      </c>
      <c r="P76" t="e">
        <f>VLOOKUP(TableOMP[[#This Row],[Label]],TableAvg[],3,FALSE)</f>
        <v>#N/A</v>
      </c>
      <c r="Q76" t="e">
        <f>TableOMP[[#This Row],[Avg]]-$U$2*TableOMP[[#This Row],[StdDev]]</f>
        <v>#N/A</v>
      </c>
      <c r="R76" t="e">
        <f>TableOMP[[#This Row],[Avg]]+$U$2*TableOMP[[#This Row],[StdDev]]</f>
        <v>#N/A</v>
      </c>
      <c r="S76" t="e">
        <f>IF(AND(TableOMP[[#This Row],[total_time]]&gt;=TableOMP[[#This Row],[Low]], TableOMP[[#This Row],[total_time]]&lt;=TableOMP[[#This Row],[High]]),1,0)</f>
        <v>#N/A</v>
      </c>
    </row>
    <row r="77" spans="1:19" x14ac:dyDescent="0.25">
      <c r="A77" t="s">
        <v>17</v>
      </c>
      <c r="B77">
        <v>1000</v>
      </c>
      <c r="C77">
        <v>0</v>
      </c>
      <c r="D77">
        <v>0</v>
      </c>
      <c r="E77">
        <v>12</v>
      </c>
      <c r="F77">
        <v>1</v>
      </c>
      <c r="G77">
        <v>1.1086009999999999</v>
      </c>
      <c r="H77">
        <v>6.0359999999999997E-3</v>
      </c>
      <c r="I77">
        <v>1.549E-2</v>
      </c>
      <c r="J77">
        <v>1.408E-3</v>
      </c>
      <c r="K77" t="str">
        <f t="shared" si="1"/>
        <v>5</v>
      </c>
      <c r="L77" t="s">
        <v>40</v>
      </c>
      <c r="M77" t="s">
        <v>39</v>
      </c>
      <c r="N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77" t="e">
        <f>VLOOKUP(TableOMP[[#This Row],[Label]],TableAvg[],2,FALSE)</f>
        <v>#N/A</v>
      </c>
      <c r="P77" t="e">
        <f>VLOOKUP(TableOMP[[#This Row],[Label]],TableAvg[],3,FALSE)</f>
        <v>#N/A</v>
      </c>
      <c r="Q77" t="e">
        <f>TableOMP[[#This Row],[Avg]]-$U$2*TableOMP[[#This Row],[StdDev]]</f>
        <v>#N/A</v>
      </c>
      <c r="R77" t="e">
        <f>TableOMP[[#This Row],[Avg]]+$U$2*TableOMP[[#This Row],[StdDev]]</f>
        <v>#N/A</v>
      </c>
      <c r="S77" t="e">
        <f>IF(AND(TableOMP[[#This Row],[total_time]]&gt;=TableOMP[[#This Row],[Low]], TableOMP[[#This Row],[total_time]]&lt;=TableOMP[[#This Row],[High]]),1,0)</f>
        <v>#N/A</v>
      </c>
    </row>
    <row r="78" spans="1:19" x14ac:dyDescent="0.25">
      <c r="A78" t="s">
        <v>17</v>
      </c>
      <c r="B78">
        <v>1000</v>
      </c>
      <c r="C78">
        <v>0</v>
      </c>
      <c r="D78">
        <v>0</v>
      </c>
      <c r="E78">
        <v>13</v>
      </c>
      <c r="F78">
        <v>1</v>
      </c>
      <c r="G78">
        <v>1.131429</v>
      </c>
      <c r="H78">
        <v>4.6979999999999999E-3</v>
      </c>
      <c r="I78">
        <v>2.1784000000000001E-2</v>
      </c>
      <c r="J78">
        <v>1.815E-3</v>
      </c>
      <c r="K78" t="str">
        <f t="shared" si="1"/>
        <v>5</v>
      </c>
      <c r="L78" t="s">
        <v>40</v>
      </c>
      <c r="M78" t="s">
        <v>39</v>
      </c>
      <c r="N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78" t="e">
        <f>VLOOKUP(TableOMP[[#This Row],[Label]],TableAvg[],2,FALSE)</f>
        <v>#N/A</v>
      </c>
      <c r="P78" t="e">
        <f>VLOOKUP(TableOMP[[#This Row],[Label]],TableAvg[],3,FALSE)</f>
        <v>#N/A</v>
      </c>
      <c r="Q78" t="e">
        <f>TableOMP[[#This Row],[Avg]]-$U$2*TableOMP[[#This Row],[StdDev]]</f>
        <v>#N/A</v>
      </c>
      <c r="R78" t="e">
        <f>TableOMP[[#This Row],[Avg]]+$U$2*TableOMP[[#This Row],[StdDev]]</f>
        <v>#N/A</v>
      </c>
      <c r="S78" t="e">
        <f>IF(AND(TableOMP[[#This Row],[total_time]]&gt;=TableOMP[[#This Row],[Low]], TableOMP[[#This Row],[total_time]]&lt;=TableOMP[[#This Row],[High]]),1,0)</f>
        <v>#N/A</v>
      </c>
    </row>
    <row r="79" spans="1:19" x14ac:dyDescent="0.25">
      <c r="A79" t="s">
        <v>17</v>
      </c>
      <c r="B79">
        <v>1000</v>
      </c>
      <c r="C79">
        <v>0</v>
      </c>
      <c r="D79">
        <v>0</v>
      </c>
      <c r="E79">
        <v>14</v>
      </c>
      <c r="F79">
        <v>1</v>
      </c>
      <c r="G79">
        <v>1.117607</v>
      </c>
      <c r="H79">
        <v>6.6969999999999998E-3</v>
      </c>
      <c r="I79">
        <v>3.4266999999999999E-2</v>
      </c>
      <c r="J79">
        <v>2.6359999999999999E-3</v>
      </c>
      <c r="K79" t="str">
        <f t="shared" si="1"/>
        <v>5</v>
      </c>
      <c r="L79" t="s">
        <v>40</v>
      </c>
      <c r="M79" t="s">
        <v>39</v>
      </c>
      <c r="N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79" t="e">
        <f>VLOOKUP(TableOMP[[#This Row],[Label]],TableAvg[],2,FALSE)</f>
        <v>#N/A</v>
      </c>
      <c r="P79" t="e">
        <f>VLOOKUP(TableOMP[[#This Row],[Label]],TableAvg[],3,FALSE)</f>
        <v>#N/A</v>
      </c>
      <c r="Q79" t="e">
        <f>TableOMP[[#This Row],[Avg]]-$U$2*TableOMP[[#This Row],[StdDev]]</f>
        <v>#N/A</v>
      </c>
      <c r="R79" t="e">
        <f>TableOMP[[#This Row],[Avg]]+$U$2*TableOMP[[#This Row],[StdDev]]</f>
        <v>#N/A</v>
      </c>
      <c r="S79" t="e">
        <f>IF(AND(TableOMP[[#This Row],[total_time]]&gt;=TableOMP[[#This Row],[Low]], TableOMP[[#This Row],[total_time]]&lt;=TableOMP[[#This Row],[High]]),1,0)</f>
        <v>#N/A</v>
      </c>
    </row>
    <row r="80" spans="1:19" x14ac:dyDescent="0.25">
      <c r="A80" t="s">
        <v>17</v>
      </c>
      <c r="B80">
        <v>1000</v>
      </c>
      <c r="C80">
        <v>0</v>
      </c>
      <c r="D80">
        <v>0</v>
      </c>
      <c r="E80">
        <v>15</v>
      </c>
      <c r="F80">
        <v>1</v>
      </c>
      <c r="G80">
        <v>1.143014</v>
      </c>
      <c r="H80">
        <v>4.8419999999999999E-3</v>
      </c>
      <c r="I80">
        <v>3.4006000000000002E-2</v>
      </c>
      <c r="J80">
        <v>2.4290000000000002E-3</v>
      </c>
      <c r="K80" t="str">
        <f t="shared" si="1"/>
        <v>5</v>
      </c>
      <c r="L80" t="s">
        <v>40</v>
      </c>
      <c r="M80" t="s">
        <v>39</v>
      </c>
      <c r="N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80" t="e">
        <f>VLOOKUP(TableOMP[[#This Row],[Label]],TableAvg[],2,FALSE)</f>
        <v>#N/A</v>
      </c>
      <c r="P80" t="e">
        <f>VLOOKUP(TableOMP[[#This Row],[Label]],TableAvg[],3,FALSE)</f>
        <v>#N/A</v>
      </c>
      <c r="Q80" t="e">
        <f>TableOMP[[#This Row],[Avg]]-$U$2*TableOMP[[#This Row],[StdDev]]</f>
        <v>#N/A</v>
      </c>
      <c r="R80" t="e">
        <f>TableOMP[[#This Row],[Avg]]+$U$2*TableOMP[[#This Row],[StdDev]]</f>
        <v>#N/A</v>
      </c>
      <c r="S80" t="e">
        <f>IF(AND(TableOMP[[#This Row],[total_time]]&gt;=TableOMP[[#This Row],[Low]], TableOMP[[#This Row],[total_time]]&lt;=TableOMP[[#This Row],[High]]),1,0)</f>
        <v>#N/A</v>
      </c>
    </row>
    <row r="81" spans="1:19" x14ac:dyDescent="0.25">
      <c r="A81" t="s">
        <v>17</v>
      </c>
      <c r="B81">
        <v>1000</v>
      </c>
      <c r="C81">
        <v>0</v>
      </c>
      <c r="D81">
        <v>0</v>
      </c>
      <c r="E81">
        <v>16</v>
      </c>
      <c r="F81">
        <v>1</v>
      </c>
      <c r="G81">
        <v>1.1662889999999999</v>
      </c>
      <c r="H81">
        <v>7.195E-3</v>
      </c>
      <c r="I81">
        <v>2.7477000000000001E-2</v>
      </c>
      <c r="J81">
        <v>1.8320000000000001E-3</v>
      </c>
      <c r="K81" t="str">
        <f t="shared" si="1"/>
        <v>5</v>
      </c>
      <c r="L81" t="s">
        <v>40</v>
      </c>
      <c r="M81" t="s">
        <v>39</v>
      </c>
      <c r="N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81" t="e">
        <f>VLOOKUP(TableOMP[[#This Row],[Label]],TableAvg[],2,FALSE)</f>
        <v>#N/A</v>
      </c>
      <c r="P81" t="e">
        <f>VLOOKUP(TableOMP[[#This Row],[Label]],TableAvg[],3,FALSE)</f>
        <v>#N/A</v>
      </c>
      <c r="Q81" t="e">
        <f>TableOMP[[#This Row],[Avg]]-$U$2*TableOMP[[#This Row],[StdDev]]</f>
        <v>#N/A</v>
      </c>
      <c r="R81" t="e">
        <f>TableOMP[[#This Row],[Avg]]+$U$2*TableOMP[[#This Row],[StdDev]]</f>
        <v>#N/A</v>
      </c>
      <c r="S81" t="e">
        <f>IF(AND(TableOMP[[#This Row],[total_time]]&gt;=TableOMP[[#This Row],[Low]], TableOMP[[#This Row],[total_time]]&lt;=TableOMP[[#This Row],[High]]),1,0)</f>
        <v>#N/A</v>
      </c>
    </row>
    <row r="82" spans="1:19" x14ac:dyDescent="0.25">
      <c r="A82" t="s">
        <v>17</v>
      </c>
      <c r="B82">
        <v>1000</v>
      </c>
      <c r="C82">
        <v>0</v>
      </c>
      <c r="D82">
        <v>0</v>
      </c>
      <c r="E82">
        <v>17</v>
      </c>
      <c r="F82">
        <v>1</v>
      </c>
      <c r="G82">
        <v>1.1434500000000001</v>
      </c>
      <c r="H82">
        <v>6.8630000000000002E-3</v>
      </c>
      <c r="I82">
        <v>3.9766999999999997E-2</v>
      </c>
      <c r="J82">
        <v>2.4849999999999998E-3</v>
      </c>
      <c r="K82" t="str">
        <f t="shared" si="1"/>
        <v>5</v>
      </c>
      <c r="L82" t="s">
        <v>40</v>
      </c>
      <c r="M82" t="s">
        <v>39</v>
      </c>
      <c r="N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82" t="e">
        <f>VLOOKUP(TableOMP[[#This Row],[Label]],TableAvg[],2,FALSE)</f>
        <v>#N/A</v>
      </c>
      <c r="P82" t="e">
        <f>VLOOKUP(TableOMP[[#This Row],[Label]],TableAvg[],3,FALSE)</f>
        <v>#N/A</v>
      </c>
      <c r="Q82" t="e">
        <f>TableOMP[[#This Row],[Avg]]-$U$2*TableOMP[[#This Row],[StdDev]]</f>
        <v>#N/A</v>
      </c>
      <c r="R82" t="e">
        <f>TableOMP[[#This Row],[Avg]]+$U$2*TableOMP[[#This Row],[StdDev]]</f>
        <v>#N/A</v>
      </c>
      <c r="S82" t="e">
        <f>IF(AND(TableOMP[[#This Row],[total_time]]&gt;=TableOMP[[#This Row],[Low]], TableOMP[[#This Row],[total_time]]&lt;=TableOMP[[#This Row],[High]]),1,0)</f>
        <v>#N/A</v>
      </c>
    </row>
    <row r="83" spans="1:19" x14ac:dyDescent="0.25">
      <c r="A83" t="s">
        <v>17</v>
      </c>
      <c r="B83">
        <v>1000</v>
      </c>
      <c r="C83">
        <v>0</v>
      </c>
      <c r="D83">
        <v>0</v>
      </c>
      <c r="E83">
        <v>18</v>
      </c>
      <c r="F83">
        <v>1</v>
      </c>
      <c r="G83">
        <v>1.177027</v>
      </c>
      <c r="H83">
        <v>8.7779999999999993E-3</v>
      </c>
      <c r="I83">
        <v>3.4530999999999999E-2</v>
      </c>
      <c r="J83">
        <v>2.0309999999999998E-3</v>
      </c>
      <c r="K83" t="str">
        <f t="shared" si="1"/>
        <v>5</v>
      </c>
      <c r="L83" t="s">
        <v>40</v>
      </c>
      <c r="M83" t="s">
        <v>39</v>
      </c>
      <c r="N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83" t="e">
        <f>VLOOKUP(TableOMP[[#This Row],[Label]],TableAvg[],2,FALSE)</f>
        <v>#N/A</v>
      </c>
      <c r="P83" t="e">
        <f>VLOOKUP(TableOMP[[#This Row],[Label]],TableAvg[],3,FALSE)</f>
        <v>#N/A</v>
      </c>
      <c r="Q83" t="e">
        <f>TableOMP[[#This Row],[Avg]]-$U$2*TableOMP[[#This Row],[StdDev]]</f>
        <v>#N/A</v>
      </c>
      <c r="R83" t="e">
        <f>TableOMP[[#This Row],[Avg]]+$U$2*TableOMP[[#This Row],[StdDev]]</f>
        <v>#N/A</v>
      </c>
      <c r="S83" t="e">
        <f>IF(AND(TableOMP[[#This Row],[total_time]]&gt;=TableOMP[[#This Row],[Low]], TableOMP[[#This Row],[total_time]]&lt;=TableOMP[[#This Row],[High]]),1,0)</f>
        <v>#N/A</v>
      </c>
    </row>
    <row r="84" spans="1:19" x14ac:dyDescent="0.25">
      <c r="A84" t="s">
        <v>17</v>
      </c>
      <c r="B84">
        <v>1000</v>
      </c>
      <c r="C84">
        <v>0</v>
      </c>
      <c r="D84">
        <v>0</v>
      </c>
      <c r="E84">
        <v>19</v>
      </c>
      <c r="F84">
        <v>1</v>
      </c>
      <c r="G84">
        <v>1.178059</v>
      </c>
      <c r="H84">
        <v>2.1618999999999999E-2</v>
      </c>
      <c r="I84">
        <v>0.29071399999999997</v>
      </c>
      <c r="J84">
        <v>1.6150999999999999E-2</v>
      </c>
      <c r="K84" t="str">
        <f t="shared" si="1"/>
        <v>5</v>
      </c>
      <c r="L84" t="s">
        <v>40</v>
      </c>
      <c r="M84" t="s">
        <v>39</v>
      </c>
      <c r="N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84" t="e">
        <f>VLOOKUP(TableOMP[[#This Row],[Label]],TableAvg[],2,FALSE)</f>
        <v>#N/A</v>
      </c>
      <c r="P84" t="e">
        <f>VLOOKUP(TableOMP[[#This Row],[Label]],TableAvg[],3,FALSE)</f>
        <v>#N/A</v>
      </c>
      <c r="Q84" t="e">
        <f>TableOMP[[#This Row],[Avg]]-$U$2*TableOMP[[#This Row],[StdDev]]</f>
        <v>#N/A</v>
      </c>
      <c r="R84" t="e">
        <f>TableOMP[[#This Row],[Avg]]+$U$2*TableOMP[[#This Row],[StdDev]]</f>
        <v>#N/A</v>
      </c>
      <c r="S84" t="e">
        <f>IF(AND(TableOMP[[#This Row],[total_time]]&gt;=TableOMP[[#This Row],[Low]], TableOMP[[#This Row],[total_time]]&lt;=TableOMP[[#This Row],[High]]),1,0)</f>
        <v>#N/A</v>
      </c>
    </row>
    <row r="85" spans="1:19" x14ac:dyDescent="0.25">
      <c r="A85" t="s">
        <v>17</v>
      </c>
      <c r="B85">
        <v>1000</v>
      </c>
      <c r="C85">
        <v>0</v>
      </c>
      <c r="D85">
        <v>0</v>
      </c>
      <c r="E85">
        <v>20</v>
      </c>
      <c r="F85">
        <v>1</v>
      </c>
      <c r="G85">
        <v>1.1995009999999999</v>
      </c>
      <c r="H85">
        <v>8.7489999999999998E-3</v>
      </c>
      <c r="I85">
        <v>2.4225E-2</v>
      </c>
      <c r="J85">
        <v>1.2750000000000001E-3</v>
      </c>
      <c r="K85" t="str">
        <f t="shared" si="1"/>
        <v>5</v>
      </c>
      <c r="L85" t="s">
        <v>40</v>
      </c>
      <c r="M85" t="s">
        <v>39</v>
      </c>
      <c r="N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85" t="e">
        <f>VLOOKUP(TableOMP[[#This Row],[Label]],TableAvg[],2,FALSE)</f>
        <v>#N/A</v>
      </c>
      <c r="P85" t="e">
        <f>VLOOKUP(TableOMP[[#This Row],[Label]],TableAvg[],3,FALSE)</f>
        <v>#N/A</v>
      </c>
      <c r="Q85" t="e">
        <f>TableOMP[[#This Row],[Avg]]-$U$2*TableOMP[[#This Row],[StdDev]]</f>
        <v>#N/A</v>
      </c>
      <c r="R85" t="e">
        <f>TableOMP[[#This Row],[Avg]]+$U$2*TableOMP[[#This Row],[StdDev]]</f>
        <v>#N/A</v>
      </c>
      <c r="S85" t="e">
        <f>IF(AND(TableOMP[[#This Row],[total_time]]&gt;=TableOMP[[#This Row],[Low]], TableOMP[[#This Row],[total_time]]&lt;=TableOMP[[#This Row],[High]]),1,0)</f>
        <v>#N/A</v>
      </c>
    </row>
    <row r="86" spans="1:19" x14ac:dyDescent="0.25">
      <c r="A86" t="s">
        <v>17</v>
      </c>
      <c r="B86">
        <v>1000</v>
      </c>
      <c r="C86">
        <v>0</v>
      </c>
      <c r="D86">
        <v>0</v>
      </c>
      <c r="E86">
        <v>21</v>
      </c>
      <c r="F86">
        <v>1</v>
      </c>
      <c r="G86">
        <v>1.1842330000000001</v>
      </c>
      <c r="H86">
        <v>8.8590000000000006E-3</v>
      </c>
      <c r="I86">
        <v>5.4926999999999997E-2</v>
      </c>
      <c r="J86">
        <v>2.7460000000000002E-3</v>
      </c>
      <c r="K86" t="str">
        <f t="shared" si="1"/>
        <v>5</v>
      </c>
      <c r="L86" t="s">
        <v>40</v>
      </c>
      <c r="M86" t="s">
        <v>39</v>
      </c>
      <c r="N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86" t="e">
        <f>VLOOKUP(TableOMP[[#This Row],[Label]],TableAvg[],2,FALSE)</f>
        <v>#N/A</v>
      </c>
      <c r="P86" t="e">
        <f>VLOOKUP(TableOMP[[#This Row],[Label]],TableAvg[],3,FALSE)</f>
        <v>#N/A</v>
      </c>
      <c r="Q86" t="e">
        <f>TableOMP[[#This Row],[Avg]]-$U$2*TableOMP[[#This Row],[StdDev]]</f>
        <v>#N/A</v>
      </c>
      <c r="R86" t="e">
        <f>TableOMP[[#This Row],[Avg]]+$U$2*TableOMP[[#This Row],[StdDev]]</f>
        <v>#N/A</v>
      </c>
      <c r="S86" t="e">
        <f>IF(AND(TableOMP[[#This Row],[total_time]]&gt;=TableOMP[[#This Row],[Low]], TableOMP[[#This Row],[total_time]]&lt;=TableOMP[[#This Row],[High]]),1,0)</f>
        <v>#N/A</v>
      </c>
    </row>
    <row r="87" spans="1:19" x14ac:dyDescent="0.25">
      <c r="A87" t="s">
        <v>17</v>
      </c>
      <c r="B87">
        <v>1000</v>
      </c>
      <c r="C87">
        <v>0</v>
      </c>
      <c r="D87">
        <v>0</v>
      </c>
      <c r="E87">
        <v>22</v>
      </c>
      <c r="F87">
        <v>1</v>
      </c>
      <c r="G87">
        <v>1.2007760000000001</v>
      </c>
      <c r="H87">
        <v>8.6180000000000007E-3</v>
      </c>
      <c r="I87">
        <v>3.6096000000000003E-2</v>
      </c>
      <c r="J87">
        <v>1.719E-3</v>
      </c>
      <c r="K87" t="str">
        <f t="shared" si="1"/>
        <v>5</v>
      </c>
      <c r="L87" t="s">
        <v>40</v>
      </c>
      <c r="M87" t="s">
        <v>39</v>
      </c>
      <c r="N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87" t="e">
        <f>VLOOKUP(TableOMP[[#This Row],[Label]],TableAvg[],2,FALSE)</f>
        <v>#N/A</v>
      </c>
      <c r="P87" t="e">
        <f>VLOOKUP(TableOMP[[#This Row],[Label]],TableAvg[],3,FALSE)</f>
        <v>#N/A</v>
      </c>
      <c r="Q87" t="e">
        <f>TableOMP[[#This Row],[Avg]]-$U$2*TableOMP[[#This Row],[StdDev]]</f>
        <v>#N/A</v>
      </c>
      <c r="R87" t="e">
        <f>TableOMP[[#This Row],[Avg]]+$U$2*TableOMP[[#This Row],[StdDev]]</f>
        <v>#N/A</v>
      </c>
      <c r="S87" t="e">
        <f>IF(AND(TableOMP[[#This Row],[total_time]]&gt;=TableOMP[[#This Row],[Low]], TableOMP[[#This Row],[total_time]]&lt;=TableOMP[[#This Row],[High]]),1,0)</f>
        <v>#N/A</v>
      </c>
    </row>
    <row r="88" spans="1:19" x14ac:dyDescent="0.25">
      <c r="A88" t="s">
        <v>17</v>
      </c>
      <c r="B88">
        <v>1000</v>
      </c>
      <c r="C88">
        <v>0</v>
      </c>
      <c r="D88">
        <v>0</v>
      </c>
      <c r="E88">
        <v>23</v>
      </c>
      <c r="F88">
        <v>1</v>
      </c>
      <c r="G88">
        <v>1.182348</v>
      </c>
      <c r="H88">
        <v>9.3159999999999996E-3</v>
      </c>
      <c r="I88">
        <v>6.8665000000000004E-2</v>
      </c>
      <c r="J88">
        <v>3.1210000000000001E-3</v>
      </c>
      <c r="K88" t="str">
        <f t="shared" si="1"/>
        <v>5</v>
      </c>
      <c r="L88" t="s">
        <v>40</v>
      </c>
      <c r="M88" t="s">
        <v>39</v>
      </c>
      <c r="N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88" t="e">
        <f>VLOOKUP(TableOMP[[#This Row],[Label]],TableAvg[],2,FALSE)</f>
        <v>#N/A</v>
      </c>
      <c r="P88" t="e">
        <f>VLOOKUP(TableOMP[[#This Row],[Label]],TableAvg[],3,FALSE)</f>
        <v>#N/A</v>
      </c>
      <c r="Q88" t="e">
        <f>TableOMP[[#This Row],[Avg]]-$U$2*TableOMP[[#This Row],[StdDev]]</f>
        <v>#N/A</v>
      </c>
      <c r="R88" t="e">
        <f>TableOMP[[#This Row],[Avg]]+$U$2*TableOMP[[#This Row],[StdDev]]</f>
        <v>#N/A</v>
      </c>
      <c r="S88" t="e">
        <f>IF(AND(TableOMP[[#This Row],[total_time]]&gt;=TableOMP[[#This Row],[Low]], TableOMP[[#This Row],[total_time]]&lt;=TableOMP[[#This Row],[High]]),1,0)</f>
        <v>#N/A</v>
      </c>
    </row>
    <row r="89" spans="1:19" x14ac:dyDescent="0.25">
      <c r="A89" t="s">
        <v>17</v>
      </c>
      <c r="B89">
        <v>1000</v>
      </c>
      <c r="C89">
        <v>0</v>
      </c>
      <c r="D89">
        <v>0</v>
      </c>
      <c r="E89">
        <v>24</v>
      </c>
      <c r="F89">
        <v>1</v>
      </c>
      <c r="G89">
        <v>1.2273689999999999</v>
      </c>
      <c r="H89">
        <v>7.5690000000000002E-3</v>
      </c>
      <c r="I89">
        <v>6.9251999999999994E-2</v>
      </c>
      <c r="J89">
        <v>3.0109999999999998E-3</v>
      </c>
      <c r="K89" t="str">
        <f t="shared" si="1"/>
        <v>5</v>
      </c>
      <c r="L89" t="s">
        <v>40</v>
      </c>
      <c r="M89" t="s">
        <v>39</v>
      </c>
      <c r="N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89" t="e">
        <f>VLOOKUP(TableOMP[[#This Row],[Label]],TableAvg[],2,FALSE)</f>
        <v>#N/A</v>
      </c>
      <c r="P89" t="e">
        <f>VLOOKUP(TableOMP[[#This Row],[Label]],TableAvg[],3,FALSE)</f>
        <v>#N/A</v>
      </c>
      <c r="Q89" t="e">
        <f>TableOMP[[#This Row],[Avg]]-$U$2*TableOMP[[#This Row],[StdDev]]</f>
        <v>#N/A</v>
      </c>
      <c r="R89" t="e">
        <f>TableOMP[[#This Row],[Avg]]+$U$2*TableOMP[[#This Row],[StdDev]]</f>
        <v>#N/A</v>
      </c>
      <c r="S89" t="e">
        <f>IF(AND(TableOMP[[#This Row],[total_time]]&gt;=TableOMP[[#This Row],[Low]], TableOMP[[#This Row],[total_time]]&lt;=TableOMP[[#This Row],[High]]),1,0)</f>
        <v>#N/A</v>
      </c>
    </row>
    <row r="90" spans="1:19" x14ac:dyDescent="0.25">
      <c r="A90" t="s">
        <v>17</v>
      </c>
      <c r="B90">
        <v>1000</v>
      </c>
      <c r="C90">
        <v>0</v>
      </c>
      <c r="D90">
        <v>0</v>
      </c>
      <c r="E90">
        <v>25</v>
      </c>
      <c r="F90">
        <v>1</v>
      </c>
      <c r="G90">
        <v>1.213419</v>
      </c>
      <c r="H90">
        <v>8.8769999999999995E-3</v>
      </c>
      <c r="I90">
        <v>8.1592999999999999E-2</v>
      </c>
      <c r="J90">
        <v>3.3999999999999998E-3</v>
      </c>
      <c r="K90" t="str">
        <f t="shared" si="1"/>
        <v>5</v>
      </c>
      <c r="L90" t="s">
        <v>40</v>
      </c>
      <c r="M90" t="s">
        <v>39</v>
      </c>
      <c r="N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90" t="e">
        <f>VLOOKUP(TableOMP[[#This Row],[Label]],TableAvg[],2,FALSE)</f>
        <v>#N/A</v>
      </c>
      <c r="P90" t="e">
        <f>VLOOKUP(TableOMP[[#This Row],[Label]],TableAvg[],3,FALSE)</f>
        <v>#N/A</v>
      </c>
      <c r="Q90" t="e">
        <f>TableOMP[[#This Row],[Avg]]-$U$2*TableOMP[[#This Row],[StdDev]]</f>
        <v>#N/A</v>
      </c>
      <c r="R90" t="e">
        <f>TableOMP[[#This Row],[Avg]]+$U$2*TableOMP[[#This Row],[StdDev]]</f>
        <v>#N/A</v>
      </c>
      <c r="S90" t="e">
        <f>IF(AND(TableOMP[[#This Row],[total_time]]&gt;=TableOMP[[#This Row],[Low]], TableOMP[[#This Row],[total_time]]&lt;=TableOMP[[#This Row],[High]]),1,0)</f>
        <v>#N/A</v>
      </c>
    </row>
    <row r="91" spans="1:19" x14ac:dyDescent="0.25">
      <c r="A91" t="s">
        <v>17</v>
      </c>
      <c r="B91">
        <v>1000</v>
      </c>
      <c r="C91">
        <v>0</v>
      </c>
      <c r="D91">
        <v>0</v>
      </c>
      <c r="E91">
        <v>26</v>
      </c>
      <c r="F91">
        <v>1</v>
      </c>
      <c r="G91">
        <v>1.2134590000000001</v>
      </c>
      <c r="H91">
        <v>1.3287E-2</v>
      </c>
      <c r="I91">
        <v>8.9331999999999995E-2</v>
      </c>
      <c r="J91">
        <v>3.5729999999999998E-3</v>
      </c>
      <c r="K91" t="str">
        <f t="shared" si="1"/>
        <v>5</v>
      </c>
      <c r="L91" t="s">
        <v>40</v>
      </c>
      <c r="M91" t="s">
        <v>39</v>
      </c>
      <c r="N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91" t="e">
        <f>VLOOKUP(TableOMP[[#This Row],[Label]],TableAvg[],2,FALSE)</f>
        <v>#N/A</v>
      </c>
      <c r="P91" t="e">
        <f>VLOOKUP(TableOMP[[#This Row],[Label]],TableAvg[],3,FALSE)</f>
        <v>#N/A</v>
      </c>
      <c r="Q91" t="e">
        <f>TableOMP[[#This Row],[Avg]]-$U$2*TableOMP[[#This Row],[StdDev]]</f>
        <v>#N/A</v>
      </c>
      <c r="R91" t="e">
        <f>TableOMP[[#This Row],[Avg]]+$U$2*TableOMP[[#This Row],[StdDev]]</f>
        <v>#N/A</v>
      </c>
      <c r="S91" t="e">
        <f>IF(AND(TableOMP[[#This Row],[total_time]]&gt;=TableOMP[[#This Row],[Low]], TableOMP[[#This Row],[total_time]]&lt;=TableOMP[[#This Row],[High]]),1,0)</f>
        <v>#N/A</v>
      </c>
    </row>
    <row r="92" spans="1:19" x14ac:dyDescent="0.25">
      <c r="A92" t="s">
        <v>17</v>
      </c>
      <c r="B92">
        <v>1000</v>
      </c>
      <c r="C92">
        <v>0</v>
      </c>
      <c r="D92">
        <v>0</v>
      </c>
      <c r="E92">
        <v>27</v>
      </c>
      <c r="F92">
        <v>1</v>
      </c>
      <c r="G92">
        <v>1.250394</v>
      </c>
      <c r="H92">
        <v>1.3651E-2</v>
      </c>
      <c r="I92">
        <v>9.1222999999999999E-2</v>
      </c>
      <c r="J92">
        <v>3.509E-3</v>
      </c>
      <c r="K92" t="str">
        <f t="shared" si="1"/>
        <v>5</v>
      </c>
      <c r="L92" t="s">
        <v>40</v>
      </c>
      <c r="M92" t="s">
        <v>39</v>
      </c>
      <c r="N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92" t="e">
        <f>VLOOKUP(TableOMP[[#This Row],[Label]],TableAvg[],2,FALSE)</f>
        <v>#N/A</v>
      </c>
      <c r="P92" t="e">
        <f>VLOOKUP(TableOMP[[#This Row],[Label]],TableAvg[],3,FALSE)</f>
        <v>#N/A</v>
      </c>
      <c r="Q92" t="e">
        <f>TableOMP[[#This Row],[Avg]]-$U$2*TableOMP[[#This Row],[StdDev]]</f>
        <v>#N/A</v>
      </c>
      <c r="R92" t="e">
        <f>TableOMP[[#This Row],[Avg]]+$U$2*TableOMP[[#This Row],[StdDev]]</f>
        <v>#N/A</v>
      </c>
      <c r="S92" t="e">
        <f>IF(AND(TableOMP[[#This Row],[total_time]]&gt;=TableOMP[[#This Row],[Low]], TableOMP[[#This Row],[total_time]]&lt;=TableOMP[[#This Row],[High]]),1,0)</f>
        <v>#N/A</v>
      </c>
    </row>
    <row r="93" spans="1:19" x14ac:dyDescent="0.25">
      <c r="A93" t="s">
        <v>17</v>
      </c>
      <c r="B93">
        <v>1000</v>
      </c>
      <c r="C93">
        <v>0</v>
      </c>
      <c r="D93">
        <v>0</v>
      </c>
      <c r="E93">
        <v>28</v>
      </c>
      <c r="F93">
        <v>1</v>
      </c>
      <c r="G93">
        <v>1.2734179999999999</v>
      </c>
      <c r="H93">
        <v>9.2280000000000001E-3</v>
      </c>
      <c r="I93">
        <v>0.10566</v>
      </c>
      <c r="J93">
        <v>3.9129999999999998E-3</v>
      </c>
      <c r="K93" t="str">
        <f t="shared" si="1"/>
        <v>5</v>
      </c>
      <c r="L93" t="s">
        <v>40</v>
      </c>
      <c r="M93" t="s">
        <v>39</v>
      </c>
      <c r="N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93" t="e">
        <f>VLOOKUP(TableOMP[[#This Row],[Label]],TableAvg[],2,FALSE)</f>
        <v>#N/A</v>
      </c>
      <c r="P93" t="e">
        <f>VLOOKUP(TableOMP[[#This Row],[Label]],TableAvg[],3,FALSE)</f>
        <v>#N/A</v>
      </c>
      <c r="Q93" t="e">
        <f>TableOMP[[#This Row],[Avg]]-$U$2*TableOMP[[#This Row],[StdDev]]</f>
        <v>#N/A</v>
      </c>
      <c r="R93" t="e">
        <f>TableOMP[[#This Row],[Avg]]+$U$2*TableOMP[[#This Row],[StdDev]]</f>
        <v>#N/A</v>
      </c>
      <c r="S93" t="e">
        <f>IF(AND(TableOMP[[#This Row],[total_time]]&gt;=TableOMP[[#This Row],[Low]], TableOMP[[#This Row],[total_time]]&lt;=TableOMP[[#This Row],[High]]),1,0)</f>
        <v>#N/A</v>
      </c>
    </row>
    <row r="94" spans="1:19" x14ac:dyDescent="0.25">
      <c r="A94" t="s">
        <v>17</v>
      </c>
      <c r="B94">
        <v>1000</v>
      </c>
      <c r="C94">
        <v>0</v>
      </c>
      <c r="D94">
        <v>0</v>
      </c>
      <c r="E94">
        <v>29</v>
      </c>
      <c r="F94">
        <v>1</v>
      </c>
      <c r="G94">
        <v>1.2594529999999999</v>
      </c>
      <c r="H94">
        <v>1.0718999999999999E-2</v>
      </c>
      <c r="I94">
        <v>0.107151</v>
      </c>
      <c r="J94">
        <v>3.8270000000000001E-3</v>
      </c>
      <c r="K94" t="str">
        <f t="shared" si="1"/>
        <v>5</v>
      </c>
      <c r="L94" t="s">
        <v>40</v>
      </c>
      <c r="M94" t="s">
        <v>39</v>
      </c>
      <c r="N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94" t="e">
        <f>VLOOKUP(TableOMP[[#This Row],[Label]],TableAvg[],2,FALSE)</f>
        <v>#N/A</v>
      </c>
      <c r="P94" t="e">
        <f>VLOOKUP(TableOMP[[#This Row],[Label]],TableAvg[],3,FALSE)</f>
        <v>#N/A</v>
      </c>
      <c r="Q94" t="e">
        <f>TableOMP[[#This Row],[Avg]]-$U$2*TableOMP[[#This Row],[StdDev]]</f>
        <v>#N/A</v>
      </c>
      <c r="R94" t="e">
        <f>TableOMP[[#This Row],[Avg]]+$U$2*TableOMP[[#This Row],[StdDev]]</f>
        <v>#N/A</v>
      </c>
      <c r="S94" t="e">
        <f>IF(AND(TableOMP[[#This Row],[total_time]]&gt;=TableOMP[[#This Row],[Low]], TableOMP[[#This Row],[total_time]]&lt;=TableOMP[[#This Row],[High]]),1,0)</f>
        <v>#N/A</v>
      </c>
    </row>
    <row r="95" spans="1:19" x14ac:dyDescent="0.25">
      <c r="A95" t="s">
        <v>17</v>
      </c>
      <c r="B95">
        <v>1000</v>
      </c>
      <c r="C95">
        <v>0</v>
      </c>
      <c r="D95">
        <v>0</v>
      </c>
      <c r="E95">
        <v>30</v>
      </c>
      <c r="F95">
        <v>1</v>
      </c>
      <c r="G95">
        <v>1.3201480000000001</v>
      </c>
      <c r="H95">
        <v>1.5854E-2</v>
      </c>
      <c r="I95">
        <v>0.113751</v>
      </c>
      <c r="J95">
        <v>3.9220000000000001E-3</v>
      </c>
      <c r="K95" t="str">
        <f t="shared" si="1"/>
        <v>5</v>
      </c>
      <c r="L95" t="s">
        <v>40</v>
      </c>
      <c r="M95" t="s">
        <v>39</v>
      </c>
      <c r="N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95" t="e">
        <f>VLOOKUP(TableOMP[[#This Row],[Label]],TableAvg[],2,FALSE)</f>
        <v>#N/A</v>
      </c>
      <c r="P95" t="e">
        <f>VLOOKUP(TableOMP[[#This Row],[Label]],TableAvg[],3,FALSE)</f>
        <v>#N/A</v>
      </c>
      <c r="Q95" t="e">
        <f>TableOMP[[#This Row],[Avg]]-$U$2*TableOMP[[#This Row],[StdDev]]</f>
        <v>#N/A</v>
      </c>
      <c r="R95" t="e">
        <f>TableOMP[[#This Row],[Avg]]+$U$2*TableOMP[[#This Row],[StdDev]]</f>
        <v>#N/A</v>
      </c>
      <c r="S95" t="e">
        <f>IF(AND(TableOMP[[#This Row],[total_time]]&gt;=TableOMP[[#This Row],[Low]], TableOMP[[#This Row],[total_time]]&lt;=TableOMP[[#This Row],[High]]),1,0)</f>
        <v>#N/A</v>
      </c>
    </row>
    <row r="96" spans="1:19" x14ac:dyDescent="0.25">
      <c r="A96" t="s">
        <v>17</v>
      </c>
      <c r="B96">
        <v>1000</v>
      </c>
      <c r="C96">
        <v>0</v>
      </c>
      <c r="D96">
        <v>0</v>
      </c>
      <c r="E96">
        <v>31</v>
      </c>
      <c r="F96">
        <v>1</v>
      </c>
      <c r="G96">
        <v>1.333297</v>
      </c>
      <c r="H96">
        <v>1.4226000000000001E-2</v>
      </c>
      <c r="I96">
        <v>0.106956</v>
      </c>
      <c r="J96">
        <v>3.565E-3</v>
      </c>
      <c r="K96" t="str">
        <f t="shared" si="1"/>
        <v>5</v>
      </c>
      <c r="L96" t="s">
        <v>40</v>
      </c>
      <c r="M96" t="s">
        <v>39</v>
      </c>
      <c r="N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96" t="e">
        <f>VLOOKUP(TableOMP[[#This Row],[Label]],TableAvg[],2,FALSE)</f>
        <v>#N/A</v>
      </c>
      <c r="P96" t="e">
        <f>VLOOKUP(TableOMP[[#This Row],[Label]],TableAvg[],3,FALSE)</f>
        <v>#N/A</v>
      </c>
      <c r="Q96" t="e">
        <f>TableOMP[[#This Row],[Avg]]-$U$2*TableOMP[[#This Row],[StdDev]]</f>
        <v>#N/A</v>
      </c>
      <c r="R96" t="e">
        <f>TableOMP[[#This Row],[Avg]]+$U$2*TableOMP[[#This Row],[StdDev]]</f>
        <v>#N/A</v>
      </c>
      <c r="S96" t="e">
        <f>IF(AND(TableOMP[[#This Row],[total_time]]&gt;=TableOMP[[#This Row],[Low]], TableOMP[[#This Row],[total_time]]&lt;=TableOMP[[#This Row],[High]]),1,0)</f>
        <v>#N/A</v>
      </c>
    </row>
    <row r="97" spans="1:19" x14ac:dyDescent="0.25">
      <c r="A97" t="s">
        <v>17</v>
      </c>
      <c r="B97">
        <v>1000</v>
      </c>
      <c r="C97">
        <v>0</v>
      </c>
      <c r="D97">
        <v>0</v>
      </c>
      <c r="E97">
        <v>32</v>
      </c>
      <c r="F97">
        <v>1</v>
      </c>
      <c r="G97">
        <v>1.3443160000000001</v>
      </c>
      <c r="H97">
        <v>1.5295E-2</v>
      </c>
      <c r="I97">
        <v>0.12977900000000001</v>
      </c>
      <c r="J97">
        <v>4.1859999999999996E-3</v>
      </c>
      <c r="K97" t="str">
        <f t="shared" si="1"/>
        <v>5</v>
      </c>
      <c r="L97" t="s">
        <v>40</v>
      </c>
      <c r="M97" t="s">
        <v>39</v>
      </c>
      <c r="N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97" t="e">
        <f>VLOOKUP(TableOMP[[#This Row],[Label]],TableAvg[],2,FALSE)</f>
        <v>#N/A</v>
      </c>
      <c r="P97" t="e">
        <f>VLOOKUP(TableOMP[[#This Row],[Label]],TableAvg[],3,FALSE)</f>
        <v>#N/A</v>
      </c>
      <c r="Q97" t="e">
        <f>TableOMP[[#This Row],[Avg]]-$U$2*TableOMP[[#This Row],[StdDev]]</f>
        <v>#N/A</v>
      </c>
      <c r="R97" t="e">
        <f>TableOMP[[#This Row],[Avg]]+$U$2*TableOMP[[#This Row],[StdDev]]</f>
        <v>#N/A</v>
      </c>
      <c r="S97" t="e">
        <f>IF(AND(TableOMP[[#This Row],[total_time]]&gt;=TableOMP[[#This Row],[Low]], TableOMP[[#This Row],[total_time]]&lt;=TableOMP[[#This Row],[High]]),1,0)</f>
        <v>#N/A</v>
      </c>
    </row>
    <row r="98" spans="1:19" x14ac:dyDescent="0.25">
      <c r="A98" t="s">
        <v>17</v>
      </c>
      <c r="B98">
        <v>1000</v>
      </c>
      <c r="C98">
        <v>0</v>
      </c>
      <c r="D98">
        <v>0</v>
      </c>
      <c r="E98">
        <v>33</v>
      </c>
      <c r="F98">
        <v>1</v>
      </c>
      <c r="G98">
        <v>1.3891359999999999</v>
      </c>
      <c r="H98">
        <v>9.5250000000000005E-3</v>
      </c>
      <c r="I98">
        <v>7.1307999999999996E-2</v>
      </c>
      <c r="J98">
        <v>2.2279999999999999E-3</v>
      </c>
      <c r="K98" t="str">
        <f t="shared" si="1"/>
        <v>5</v>
      </c>
      <c r="L98" t="s">
        <v>40</v>
      </c>
      <c r="M98" t="s">
        <v>39</v>
      </c>
      <c r="N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98" t="e">
        <f>VLOOKUP(TableOMP[[#This Row],[Label]],TableAvg[],2,FALSE)</f>
        <v>#N/A</v>
      </c>
      <c r="P98" t="e">
        <f>VLOOKUP(TableOMP[[#This Row],[Label]],TableAvg[],3,FALSE)</f>
        <v>#N/A</v>
      </c>
      <c r="Q98" t="e">
        <f>TableOMP[[#This Row],[Avg]]-$U$2*TableOMP[[#This Row],[StdDev]]</f>
        <v>#N/A</v>
      </c>
      <c r="R98" t="e">
        <f>TableOMP[[#This Row],[Avg]]+$U$2*TableOMP[[#This Row],[StdDev]]</f>
        <v>#N/A</v>
      </c>
      <c r="S98" t="e">
        <f>IF(AND(TableOMP[[#This Row],[total_time]]&gt;=TableOMP[[#This Row],[Low]], TableOMP[[#This Row],[total_time]]&lt;=TableOMP[[#This Row],[High]]),1,0)</f>
        <v>#N/A</v>
      </c>
    </row>
    <row r="99" spans="1:19" x14ac:dyDescent="0.25">
      <c r="A99" t="s">
        <v>17</v>
      </c>
      <c r="B99">
        <v>1000</v>
      </c>
      <c r="C99">
        <v>0</v>
      </c>
      <c r="D99">
        <v>0</v>
      </c>
      <c r="E99">
        <v>34</v>
      </c>
      <c r="F99">
        <v>1</v>
      </c>
      <c r="G99">
        <v>1.3947099999999999</v>
      </c>
      <c r="H99">
        <v>1.2444E-2</v>
      </c>
      <c r="I99">
        <v>7.7783000000000005E-2</v>
      </c>
      <c r="J99">
        <v>2.3570000000000002E-3</v>
      </c>
      <c r="K99" t="str">
        <f t="shared" si="1"/>
        <v>5</v>
      </c>
      <c r="L99" t="s">
        <v>40</v>
      </c>
      <c r="M99" t="s">
        <v>39</v>
      </c>
      <c r="N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99" t="e">
        <f>VLOOKUP(TableOMP[[#This Row],[Label]],TableAvg[],2,FALSE)</f>
        <v>#N/A</v>
      </c>
      <c r="P99" t="e">
        <f>VLOOKUP(TableOMP[[#This Row],[Label]],TableAvg[],3,FALSE)</f>
        <v>#N/A</v>
      </c>
      <c r="Q99" t="e">
        <f>TableOMP[[#This Row],[Avg]]-$U$2*TableOMP[[#This Row],[StdDev]]</f>
        <v>#N/A</v>
      </c>
      <c r="R99" t="e">
        <f>TableOMP[[#This Row],[Avg]]+$U$2*TableOMP[[#This Row],[StdDev]]</f>
        <v>#N/A</v>
      </c>
      <c r="S99" t="e">
        <f>IF(AND(TableOMP[[#This Row],[total_time]]&gt;=TableOMP[[#This Row],[Low]], TableOMP[[#This Row],[total_time]]&lt;=TableOMP[[#This Row],[High]]),1,0)</f>
        <v>#N/A</v>
      </c>
    </row>
    <row r="100" spans="1:19" x14ac:dyDescent="0.25">
      <c r="A100" t="s">
        <v>17</v>
      </c>
      <c r="B100">
        <v>1000</v>
      </c>
      <c r="C100">
        <v>0</v>
      </c>
      <c r="D100">
        <v>0</v>
      </c>
      <c r="E100">
        <v>35</v>
      </c>
      <c r="F100">
        <v>1</v>
      </c>
      <c r="G100">
        <v>1.3363240000000001</v>
      </c>
      <c r="H100">
        <v>1.7727E-2</v>
      </c>
      <c r="I100">
        <v>0.162352</v>
      </c>
      <c r="J100">
        <v>4.7749999999999997E-3</v>
      </c>
      <c r="K100" t="str">
        <f t="shared" si="1"/>
        <v>5</v>
      </c>
      <c r="L100" t="s">
        <v>40</v>
      </c>
      <c r="M100" t="s">
        <v>39</v>
      </c>
      <c r="N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100" t="e">
        <f>VLOOKUP(TableOMP[[#This Row],[Label]],TableAvg[],2,FALSE)</f>
        <v>#N/A</v>
      </c>
      <c r="P100" t="e">
        <f>VLOOKUP(TableOMP[[#This Row],[Label]],TableAvg[],3,FALSE)</f>
        <v>#N/A</v>
      </c>
      <c r="Q100" t="e">
        <f>TableOMP[[#This Row],[Avg]]-$U$2*TableOMP[[#This Row],[StdDev]]</f>
        <v>#N/A</v>
      </c>
      <c r="R100" t="e">
        <f>TableOMP[[#This Row],[Avg]]+$U$2*TableOMP[[#This Row],[StdDev]]</f>
        <v>#N/A</v>
      </c>
      <c r="S100" t="e">
        <f>IF(AND(TableOMP[[#This Row],[total_time]]&gt;=TableOMP[[#This Row],[Low]], TableOMP[[#This Row],[total_time]]&lt;=TableOMP[[#This Row],[High]]),1,0)</f>
        <v>#N/A</v>
      </c>
    </row>
    <row r="101" spans="1:19" x14ac:dyDescent="0.25">
      <c r="A101" t="s">
        <v>17</v>
      </c>
      <c r="B101">
        <v>1000</v>
      </c>
      <c r="C101">
        <v>0</v>
      </c>
      <c r="D101">
        <v>0</v>
      </c>
      <c r="E101">
        <v>36</v>
      </c>
      <c r="F101">
        <v>1</v>
      </c>
      <c r="G101">
        <v>1.305644</v>
      </c>
      <c r="H101">
        <v>1.0588999999999999E-2</v>
      </c>
      <c r="I101">
        <v>9.0267E-2</v>
      </c>
      <c r="J101">
        <v>2.5790000000000001E-3</v>
      </c>
      <c r="K101" t="str">
        <f t="shared" si="1"/>
        <v>5</v>
      </c>
      <c r="L101" t="s">
        <v>40</v>
      </c>
      <c r="M101" t="s">
        <v>39</v>
      </c>
      <c r="N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101" t="e">
        <f>VLOOKUP(TableOMP[[#This Row],[Label]],TableAvg[],2,FALSE)</f>
        <v>#N/A</v>
      </c>
      <c r="P101" t="e">
        <f>VLOOKUP(TableOMP[[#This Row],[Label]],TableAvg[],3,FALSE)</f>
        <v>#N/A</v>
      </c>
      <c r="Q101" t="e">
        <f>TableOMP[[#This Row],[Avg]]-$U$2*TableOMP[[#This Row],[StdDev]]</f>
        <v>#N/A</v>
      </c>
      <c r="R101" t="e">
        <f>TableOMP[[#This Row],[Avg]]+$U$2*TableOMP[[#This Row],[StdDev]]</f>
        <v>#N/A</v>
      </c>
      <c r="S101" t="e">
        <f>IF(AND(TableOMP[[#This Row],[total_time]]&gt;=TableOMP[[#This Row],[Low]], TableOMP[[#This Row],[total_time]]&lt;=TableOMP[[#This Row],[High]]),1,0)</f>
        <v>#N/A</v>
      </c>
    </row>
    <row r="102" spans="1:19" x14ac:dyDescent="0.25">
      <c r="A102" t="s">
        <v>17</v>
      </c>
      <c r="B102">
        <v>1000</v>
      </c>
      <c r="C102">
        <v>0</v>
      </c>
      <c r="D102">
        <v>0</v>
      </c>
      <c r="E102">
        <v>37</v>
      </c>
      <c r="F102">
        <v>1</v>
      </c>
      <c r="G102">
        <v>1.351559</v>
      </c>
      <c r="H102">
        <v>1.1509999999999999E-2</v>
      </c>
      <c r="I102">
        <v>0.18585099999999999</v>
      </c>
      <c r="J102">
        <v>5.1630000000000001E-3</v>
      </c>
      <c r="K102" t="str">
        <f t="shared" si="1"/>
        <v>5</v>
      </c>
      <c r="L102" t="s">
        <v>40</v>
      </c>
      <c r="M102" t="s">
        <v>39</v>
      </c>
      <c r="N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102" t="e">
        <f>VLOOKUP(TableOMP[[#This Row],[Label]],TableAvg[],2,FALSE)</f>
        <v>#N/A</v>
      </c>
      <c r="P102" t="e">
        <f>VLOOKUP(TableOMP[[#This Row],[Label]],TableAvg[],3,FALSE)</f>
        <v>#N/A</v>
      </c>
      <c r="Q102" t="e">
        <f>TableOMP[[#This Row],[Avg]]-$U$2*TableOMP[[#This Row],[StdDev]]</f>
        <v>#N/A</v>
      </c>
      <c r="R102" t="e">
        <f>TableOMP[[#This Row],[Avg]]+$U$2*TableOMP[[#This Row],[StdDev]]</f>
        <v>#N/A</v>
      </c>
      <c r="S102" t="e">
        <f>IF(AND(TableOMP[[#This Row],[total_time]]&gt;=TableOMP[[#This Row],[Low]], TableOMP[[#This Row],[total_time]]&lt;=TableOMP[[#This Row],[High]]),1,0)</f>
        <v>#N/A</v>
      </c>
    </row>
    <row r="103" spans="1:19" x14ac:dyDescent="0.25">
      <c r="A103" t="s">
        <v>17</v>
      </c>
      <c r="B103">
        <v>1000</v>
      </c>
      <c r="C103">
        <v>0</v>
      </c>
      <c r="D103">
        <v>0</v>
      </c>
      <c r="E103">
        <v>38</v>
      </c>
      <c r="F103">
        <v>1</v>
      </c>
      <c r="G103">
        <v>1.434212</v>
      </c>
      <c r="H103">
        <v>1.9217000000000001E-2</v>
      </c>
      <c r="I103">
        <v>0.17863899999999999</v>
      </c>
      <c r="J103">
        <v>4.8279999999999998E-3</v>
      </c>
      <c r="K103" t="str">
        <f t="shared" si="1"/>
        <v>5</v>
      </c>
      <c r="L103" t="s">
        <v>40</v>
      </c>
      <c r="M103" t="s">
        <v>39</v>
      </c>
      <c r="N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103" t="e">
        <f>VLOOKUP(TableOMP[[#This Row],[Label]],TableAvg[],2,FALSE)</f>
        <v>#N/A</v>
      </c>
      <c r="P103" t="e">
        <f>VLOOKUP(TableOMP[[#This Row],[Label]],TableAvg[],3,FALSE)</f>
        <v>#N/A</v>
      </c>
      <c r="Q103" t="e">
        <f>TableOMP[[#This Row],[Avg]]-$U$2*TableOMP[[#This Row],[StdDev]]</f>
        <v>#N/A</v>
      </c>
      <c r="R103" t="e">
        <f>TableOMP[[#This Row],[Avg]]+$U$2*TableOMP[[#This Row],[StdDev]]</f>
        <v>#N/A</v>
      </c>
      <c r="S103" t="e">
        <f>IF(AND(TableOMP[[#This Row],[total_time]]&gt;=TableOMP[[#This Row],[Low]], TableOMP[[#This Row],[total_time]]&lt;=TableOMP[[#This Row],[High]]),1,0)</f>
        <v>#N/A</v>
      </c>
    </row>
    <row r="104" spans="1:19" x14ac:dyDescent="0.25">
      <c r="A104" t="s">
        <v>17</v>
      </c>
      <c r="B104">
        <v>1000</v>
      </c>
      <c r="C104">
        <v>0</v>
      </c>
      <c r="D104">
        <v>0</v>
      </c>
      <c r="E104">
        <v>39</v>
      </c>
      <c r="F104">
        <v>1</v>
      </c>
      <c r="G104">
        <v>1.4606060000000001</v>
      </c>
      <c r="H104">
        <v>1.8624999999999999E-2</v>
      </c>
      <c r="I104">
        <v>0.18523800000000001</v>
      </c>
      <c r="J104">
        <v>4.875E-3</v>
      </c>
      <c r="K104" t="str">
        <f t="shared" si="1"/>
        <v>5</v>
      </c>
      <c r="L104" t="s">
        <v>40</v>
      </c>
      <c r="M104" t="s">
        <v>39</v>
      </c>
      <c r="N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104" t="e">
        <f>VLOOKUP(TableOMP[[#This Row],[Label]],TableAvg[],2,FALSE)</f>
        <v>#N/A</v>
      </c>
      <c r="P104" t="e">
        <f>VLOOKUP(TableOMP[[#This Row],[Label]],TableAvg[],3,FALSE)</f>
        <v>#N/A</v>
      </c>
      <c r="Q104" t="e">
        <f>TableOMP[[#This Row],[Avg]]-$U$2*TableOMP[[#This Row],[StdDev]]</f>
        <v>#N/A</v>
      </c>
      <c r="R104" t="e">
        <f>TableOMP[[#This Row],[Avg]]+$U$2*TableOMP[[#This Row],[StdDev]]</f>
        <v>#N/A</v>
      </c>
      <c r="S104" t="e">
        <f>IF(AND(TableOMP[[#This Row],[total_time]]&gt;=TableOMP[[#This Row],[Low]], TableOMP[[#This Row],[total_time]]&lt;=TableOMP[[#This Row],[High]]),1,0)</f>
        <v>#N/A</v>
      </c>
    </row>
    <row r="105" spans="1:19" x14ac:dyDescent="0.25">
      <c r="A105" t="s">
        <v>17</v>
      </c>
      <c r="B105">
        <v>1000</v>
      </c>
      <c r="C105">
        <v>0</v>
      </c>
      <c r="D105">
        <v>0</v>
      </c>
      <c r="E105">
        <v>40</v>
      </c>
      <c r="F105">
        <v>1</v>
      </c>
      <c r="G105">
        <v>1.4875959999999999</v>
      </c>
      <c r="H105">
        <v>1.259E-2</v>
      </c>
      <c r="I105">
        <v>0.20131299999999999</v>
      </c>
      <c r="J105">
        <v>5.1619999999999999E-3</v>
      </c>
      <c r="K105" t="str">
        <f t="shared" si="1"/>
        <v>5</v>
      </c>
      <c r="L105" t="s">
        <v>40</v>
      </c>
      <c r="M105" t="s">
        <v>39</v>
      </c>
      <c r="N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105" t="e">
        <f>VLOOKUP(TableOMP[[#This Row],[Label]],TableAvg[],2,FALSE)</f>
        <v>#N/A</v>
      </c>
      <c r="P105" t="e">
        <f>VLOOKUP(TableOMP[[#This Row],[Label]],TableAvg[],3,FALSE)</f>
        <v>#N/A</v>
      </c>
      <c r="Q105" t="e">
        <f>TableOMP[[#This Row],[Avg]]-$U$2*TableOMP[[#This Row],[StdDev]]</f>
        <v>#N/A</v>
      </c>
      <c r="R105" t="e">
        <f>TableOMP[[#This Row],[Avg]]+$U$2*TableOMP[[#This Row],[StdDev]]</f>
        <v>#N/A</v>
      </c>
      <c r="S105" t="e">
        <f>IF(AND(TableOMP[[#This Row],[total_time]]&gt;=TableOMP[[#This Row],[Low]], TableOMP[[#This Row],[total_time]]&lt;=TableOMP[[#This Row],[High]]),1,0)</f>
        <v>#N/A</v>
      </c>
    </row>
    <row r="106" spans="1:19" x14ac:dyDescent="0.25">
      <c r="A106" t="s">
        <v>17</v>
      </c>
      <c r="B106">
        <v>1000</v>
      </c>
      <c r="C106">
        <v>0</v>
      </c>
      <c r="D106">
        <v>0</v>
      </c>
      <c r="E106">
        <v>41</v>
      </c>
      <c r="F106">
        <v>1</v>
      </c>
      <c r="G106">
        <v>1.5157050000000001</v>
      </c>
      <c r="H106">
        <v>1.4088E-2</v>
      </c>
      <c r="I106">
        <v>0.12940499999999999</v>
      </c>
      <c r="J106">
        <v>3.235E-3</v>
      </c>
      <c r="K106" t="str">
        <f t="shared" si="1"/>
        <v>5</v>
      </c>
      <c r="L106" t="s">
        <v>40</v>
      </c>
      <c r="M106" t="s">
        <v>39</v>
      </c>
      <c r="N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106" t="e">
        <f>VLOOKUP(TableOMP[[#This Row],[Label]],TableAvg[],2,FALSE)</f>
        <v>#N/A</v>
      </c>
      <c r="P106" t="e">
        <f>VLOOKUP(TableOMP[[#This Row],[Label]],TableAvg[],3,FALSE)</f>
        <v>#N/A</v>
      </c>
      <c r="Q106" t="e">
        <f>TableOMP[[#This Row],[Avg]]-$U$2*TableOMP[[#This Row],[StdDev]]</f>
        <v>#N/A</v>
      </c>
      <c r="R106" t="e">
        <f>TableOMP[[#This Row],[Avg]]+$U$2*TableOMP[[#This Row],[StdDev]]</f>
        <v>#N/A</v>
      </c>
      <c r="S106" t="e">
        <f>IF(AND(TableOMP[[#This Row],[total_time]]&gt;=TableOMP[[#This Row],[Low]], TableOMP[[#This Row],[total_time]]&lt;=TableOMP[[#This Row],[High]]),1,0)</f>
        <v>#N/A</v>
      </c>
    </row>
    <row r="107" spans="1:19" x14ac:dyDescent="0.25">
      <c r="A107" t="s">
        <v>17</v>
      </c>
      <c r="B107">
        <v>1000</v>
      </c>
      <c r="C107">
        <v>0</v>
      </c>
      <c r="D107">
        <v>0</v>
      </c>
      <c r="E107">
        <v>42</v>
      </c>
      <c r="F107">
        <v>1</v>
      </c>
      <c r="G107">
        <v>1.3665989999999999</v>
      </c>
      <c r="H107">
        <v>1.1905000000000001E-2</v>
      </c>
      <c r="I107">
        <v>0.219028</v>
      </c>
      <c r="J107">
        <v>5.3420000000000004E-3</v>
      </c>
      <c r="K107" t="str">
        <f t="shared" si="1"/>
        <v>5</v>
      </c>
      <c r="L107" t="s">
        <v>40</v>
      </c>
      <c r="M107" t="s">
        <v>39</v>
      </c>
      <c r="N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107" t="e">
        <f>VLOOKUP(TableOMP[[#This Row],[Label]],TableAvg[],2,FALSE)</f>
        <v>#N/A</v>
      </c>
      <c r="P107" t="e">
        <f>VLOOKUP(TableOMP[[#This Row],[Label]],TableAvg[],3,FALSE)</f>
        <v>#N/A</v>
      </c>
      <c r="Q107" t="e">
        <f>TableOMP[[#This Row],[Avg]]-$U$2*TableOMP[[#This Row],[StdDev]]</f>
        <v>#N/A</v>
      </c>
      <c r="R107" t="e">
        <f>TableOMP[[#This Row],[Avg]]+$U$2*TableOMP[[#This Row],[StdDev]]</f>
        <v>#N/A</v>
      </c>
      <c r="S107" t="e">
        <f>IF(AND(TableOMP[[#This Row],[total_time]]&gt;=TableOMP[[#This Row],[Low]], TableOMP[[#This Row],[total_time]]&lt;=TableOMP[[#This Row],[High]]),1,0)</f>
        <v>#N/A</v>
      </c>
    </row>
    <row r="108" spans="1:19" x14ac:dyDescent="0.25">
      <c r="A108" t="s">
        <v>17</v>
      </c>
      <c r="B108">
        <v>1000</v>
      </c>
      <c r="C108">
        <v>0</v>
      </c>
      <c r="D108">
        <v>0</v>
      </c>
      <c r="E108">
        <v>43</v>
      </c>
      <c r="F108">
        <v>1</v>
      </c>
      <c r="G108">
        <v>1.533846</v>
      </c>
      <c r="H108">
        <v>1.4925000000000001E-2</v>
      </c>
      <c r="I108">
        <v>0.228746</v>
      </c>
      <c r="J108">
        <v>5.4460000000000003E-3</v>
      </c>
      <c r="K108" t="str">
        <f t="shared" si="1"/>
        <v>5</v>
      </c>
      <c r="L108" t="s">
        <v>40</v>
      </c>
      <c r="M108" t="s">
        <v>39</v>
      </c>
      <c r="N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108" t="e">
        <f>VLOOKUP(TableOMP[[#This Row],[Label]],TableAvg[],2,FALSE)</f>
        <v>#N/A</v>
      </c>
      <c r="P108" t="e">
        <f>VLOOKUP(TableOMP[[#This Row],[Label]],TableAvg[],3,FALSE)</f>
        <v>#N/A</v>
      </c>
      <c r="Q108" t="e">
        <f>TableOMP[[#This Row],[Avg]]-$U$2*TableOMP[[#This Row],[StdDev]]</f>
        <v>#N/A</v>
      </c>
      <c r="R108" t="e">
        <f>TableOMP[[#This Row],[Avg]]+$U$2*TableOMP[[#This Row],[StdDev]]</f>
        <v>#N/A</v>
      </c>
      <c r="S108" t="e">
        <f>IF(AND(TableOMP[[#This Row],[total_time]]&gt;=TableOMP[[#This Row],[Low]], TableOMP[[#This Row],[total_time]]&lt;=TableOMP[[#This Row],[High]]),1,0)</f>
        <v>#N/A</v>
      </c>
    </row>
    <row r="109" spans="1:19" x14ac:dyDescent="0.25">
      <c r="A109" t="s">
        <v>17</v>
      </c>
      <c r="B109">
        <v>1000</v>
      </c>
      <c r="C109">
        <v>0</v>
      </c>
      <c r="D109">
        <v>0</v>
      </c>
      <c r="E109">
        <v>44</v>
      </c>
      <c r="F109">
        <v>1</v>
      </c>
      <c r="G109">
        <v>1.448377</v>
      </c>
      <c r="H109">
        <v>2.0476999999999999E-2</v>
      </c>
      <c r="I109">
        <v>0.24945400000000001</v>
      </c>
      <c r="J109">
        <v>5.8009999999999997E-3</v>
      </c>
      <c r="K109" t="str">
        <f t="shared" si="1"/>
        <v>5</v>
      </c>
      <c r="L109" t="s">
        <v>40</v>
      </c>
      <c r="M109" t="s">
        <v>39</v>
      </c>
      <c r="N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109" t="e">
        <f>VLOOKUP(TableOMP[[#This Row],[Label]],TableAvg[],2,FALSE)</f>
        <v>#N/A</v>
      </c>
      <c r="P109" t="e">
        <f>VLOOKUP(TableOMP[[#This Row],[Label]],TableAvg[],3,FALSE)</f>
        <v>#N/A</v>
      </c>
      <c r="Q109" t="e">
        <f>TableOMP[[#This Row],[Avg]]-$U$2*TableOMP[[#This Row],[StdDev]]</f>
        <v>#N/A</v>
      </c>
      <c r="R109" t="e">
        <f>TableOMP[[#This Row],[Avg]]+$U$2*TableOMP[[#This Row],[StdDev]]</f>
        <v>#N/A</v>
      </c>
      <c r="S109" t="e">
        <f>IF(AND(TableOMP[[#This Row],[total_time]]&gt;=TableOMP[[#This Row],[Low]], TableOMP[[#This Row],[total_time]]&lt;=TableOMP[[#This Row],[High]]),1,0)</f>
        <v>#N/A</v>
      </c>
    </row>
    <row r="110" spans="1:19" x14ac:dyDescent="0.25">
      <c r="A110" t="s">
        <v>17</v>
      </c>
      <c r="B110">
        <v>1000</v>
      </c>
      <c r="C110">
        <v>0</v>
      </c>
      <c r="D110">
        <v>0</v>
      </c>
      <c r="E110">
        <v>45</v>
      </c>
      <c r="F110">
        <v>1</v>
      </c>
      <c r="G110">
        <v>1.6553629999999999</v>
      </c>
      <c r="H110">
        <v>1.5904000000000001E-2</v>
      </c>
      <c r="I110">
        <v>0.248838</v>
      </c>
      <c r="J110">
        <v>5.6550000000000003E-3</v>
      </c>
      <c r="K110" t="str">
        <f t="shared" si="1"/>
        <v>5</v>
      </c>
      <c r="L110" t="s">
        <v>40</v>
      </c>
      <c r="M110" t="s">
        <v>39</v>
      </c>
      <c r="N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110" t="e">
        <f>VLOOKUP(TableOMP[[#This Row],[Label]],TableAvg[],2,FALSE)</f>
        <v>#N/A</v>
      </c>
      <c r="P110" t="e">
        <f>VLOOKUP(TableOMP[[#This Row],[Label]],TableAvg[],3,FALSE)</f>
        <v>#N/A</v>
      </c>
      <c r="Q110" t="e">
        <f>TableOMP[[#This Row],[Avg]]-$U$2*TableOMP[[#This Row],[StdDev]]</f>
        <v>#N/A</v>
      </c>
      <c r="R110" t="e">
        <f>TableOMP[[#This Row],[Avg]]+$U$2*TableOMP[[#This Row],[StdDev]]</f>
        <v>#N/A</v>
      </c>
      <c r="S110" t="e">
        <f>IF(AND(TableOMP[[#This Row],[total_time]]&gt;=TableOMP[[#This Row],[Low]], TableOMP[[#This Row],[total_time]]&lt;=TableOMP[[#This Row],[High]]),1,0)</f>
        <v>#N/A</v>
      </c>
    </row>
    <row r="111" spans="1:19" x14ac:dyDescent="0.25">
      <c r="A111" t="s">
        <v>17</v>
      </c>
      <c r="B111">
        <v>1000</v>
      </c>
      <c r="C111">
        <v>0</v>
      </c>
      <c r="D111">
        <v>0</v>
      </c>
      <c r="E111">
        <v>46</v>
      </c>
      <c r="F111">
        <v>1</v>
      </c>
      <c r="G111">
        <v>1.4837020000000001</v>
      </c>
      <c r="H111">
        <v>2.3147000000000001E-2</v>
      </c>
      <c r="I111">
        <v>0.26329200000000003</v>
      </c>
      <c r="J111">
        <v>5.8510000000000003E-3</v>
      </c>
      <c r="K111" t="str">
        <f t="shared" si="1"/>
        <v>5</v>
      </c>
      <c r="L111" t="s">
        <v>40</v>
      </c>
      <c r="M111" t="s">
        <v>39</v>
      </c>
      <c r="N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111" t="e">
        <f>VLOOKUP(TableOMP[[#This Row],[Label]],TableAvg[],2,FALSE)</f>
        <v>#N/A</v>
      </c>
      <c r="P111" t="e">
        <f>VLOOKUP(TableOMP[[#This Row],[Label]],TableAvg[],3,FALSE)</f>
        <v>#N/A</v>
      </c>
      <c r="Q111" t="e">
        <f>TableOMP[[#This Row],[Avg]]-$U$2*TableOMP[[#This Row],[StdDev]]</f>
        <v>#N/A</v>
      </c>
      <c r="R111" t="e">
        <f>TableOMP[[#This Row],[Avg]]+$U$2*TableOMP[[#This Row],[StdDev]]</f>
        <v>#N/A</v>
      </c>
      <c r="S111" t="e">
        <f>IF(AND(TableOMP[[#This Row],[total_time]]&gt;=TableOMP[[#This Row],[Low]], TableOMP[[#This Row],[total_time]]&lt;=TableOMP[[#This Row],[High]]),1,0)</f>
        <v>#N/A</v>
      </c>
    </row>
    <row r="112" spans="1:19" x14ac:dyDescent="0.25">
      <c r="A112" t="s">
        <v>17</v>
      </c>
      <c r="B112">
        <v>1000</v>
      </c>
      <c r="C112">
        <v>0</v>
      </c>
      <c r="D112">
        <v>0</v>
      </c>
      <c r="E112">
        <v>47</v>
      </c>
      <c r="F112">
        <v>1</v>
      </c>
      <c r="G112">
        <v>1.50719</v>
      </c>
      <c r="H112">
        <v>2.3088000000000001E-2</v>
      </c>
      <c r="I112">
        <v>0.27257300000000001</v>
      </c>
      <c r="J112">
        <v>5.9249999999999997E-3</v>
      </c>
      <c r="K112" t="str">
        <f t="shared" si="1"/>
        <v>5</v>
      </c>
      <c r="L112" t="s">
        <v>40</v>
      </c>
      <c r="M112" t="s">
        <v>39</v>
      </c>
      <c r="N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112" t="e">
        <f>VLOOKUP(TableOMP[[#This Row],[Label]],TableAvg[],2,FALSE)</f>
        <v>#N/A</v>
      </c>
      <c r="P112" t="e">
        <f>VLOOKUP(TableOMP[[#This Row],[Label]],TableAvg[],3,FALSE)</f>
        <v>#N/A</v>
      </c>
      <c r="Q112" t="e">
        <f>TableOMP[[#This Row],[Avg]]-$U$2*TableOMP[[#This Row],[StdDev]]</f>
        <v>#N/A</v>
      </c>
      <c r="R112" t="e">
        <f>TableOMP[[#This Row],[Avg]]+$U$2*TableOMP[[#This Row],[StdDev]]</f>
        <v>#N/A</v>
      </c>
      <c r="S112" t="e">
        <f>IF(AND(TableOMP[[#This Row],[total_time]]&gt;=TableOMP[[#This Row],[Low]], TableOMP[[#This Row],[total_time]]&lt;=TableOMP[[#This Row],[High]]),1,0)</f>
        <v>#N/A</v>
      </c>
    </row>
    <row r="113" spans="1:19" x14ac:dyDescent="0.25">
      <c r="A113" t="s">
        <v>17</v>
      </c>
      <c r="B113">
        <v>1000</v>
      </c>
      <c r="C113">
        <v>0</v>
      </c>
      <c r="D113">
        <v>0</v>
      </c>
      <c r="E113">
        <v>48</v>
      </c>
      <c r="F113">
        <v>1</v>
      </c>
      <c r="G113">
        <v>1.4854909999999999</v>
      </c>
      <c r="H113">
        <v>1.8268E-2</v>
      </c>
      <c r="I113">
        <v>0.30094799999999999</v>
      </c>
      <c r="J113">
        <v>6.4029999999999998E-3</v>
      </c>
      <c r="K113" t="str">
        <f t="shared" si="1"/>
        <v>5</v>
      </c>
      <c r="L113" t="s">
        <v>40</v>
      </c>
      <c r="M113" t="s">
        <v>39</v>
      </c>
      <c r="N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113" t="e">
        <f>VLOOKUP(TableOMP[[#This Row],[Label]],TableAvg[],2,FALSE)</f>
        <v>#N/A</v>
      </c>
      <c r="P113" t="e">
        <f>VLOOKUP(TableOMP[[#This Row],[Label]],TableAvg[],3,FALSE)</f>
        <v>#N/A</v>
      </c>
      <c r="Q113" t="e">
        <f>TableOMP[[#This Row],[Avg]]-$U$2*TableOMP[[#This Row],[StdDev]]</f>
        <v>#N/A</v>
      </c>
      <c r="R113" t="e">
        <f>TableOMP[[#This Row],[Avg]]+$U$2*TableOMP[[#This Row],[StdDev]]</f>
        <v>#N/A</v>
      </c>
      <c r="S113" t="e">
        <f>IF(AND(TableOMP[[#This Row],[total_time]]&gt;=TableOMP[[#This Row],[Low]], TableOMP[[#This Row],[total_time]]&lt;=TableOMP[[#This Row],[High]]),1,0)</f>
        <v>#N/A</v>
      </c>
    </row>
    <row r="114" spans="1:19" x14ac:dyDescent="0.25">
      <c r="A114" t="s">
        <v>17</v>
      </c>
      <c r="B114">
        <v>1000</v>
      </c>
      <c r="C114">
        <v>0</v>
      </c>
      <c r="D114">
        <v>0</v>
      </c>
      <c r="E114">
        <v>49</v>
      </c>
      <c r="F114">
        <v>1</v>
      </c>
      <c r="G114">
        <v>1.685568</v>
      </c>
      <c r="H114">
        <v>1.5965E-2</v>
      </c>
      <c r="I114">
        <v>0.287192</v>
      </c>
      <c r="J114">
        <v>5.9829999999999996E-3</v>
      </c>
      <c r="K114" t="str">
        <f t="shared" si="1"/>
        <v>5</v>
      </c>
      <c r="L114" t="s">
        <v>40</v>
      </c>
      <c r="M114" t="s">
        <v>39</v>
      </c>
      <c r="N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114" t="e">
        <f>VLOOKUP(TableOMP[[#This Row],[Label]],TableAvg[],2,FALSE)</f>
        <v>#N/A</v>
      </c>
      <c r="P114" t="e">
        <f>VLOOKUP(TableOMP[[#This Row],[Label]],TableAvg[],3,FALSE)</f>
        <v>#N/A</v>
      </c>
      <c r="Q114" t="e">
        <f>TableOMP[[#This Row],[Avg]]-$U$2*TableOMP[[#This Row],[StdDev]]</f>
        <v>#N/A</v>
      </c>
      <c r="R114" t="e">
        <f>TableOMP[[#This Row],[Avg]]+$U$2*TableOMP[[#This Row],[StdDev]]</f>
        <v>#N/A</v>
      </c>
      <c r="S114" t="e">
        <f>IF(AND(TableOMP[[#This Row],[total_time]]&gt;=TableOMP[[#This Row],[Low]], TableOMP[[#This Row],[total_time]]&lt;=TableOMP[[#This Row],[High]]),1,0)</f>
        <v>#N/A</v>
      </c>
    </row>
    <row r="115" spans="1:19" x14ac:dyDescent="0.25">
      <c r="A115" t="s">
        <v>17</v>
      </c>
      <c r="B115">
        <v>1000</v>
      </c>
      <c r="C115">
        <v>0</v>
      </c>
      <c r="D115">
        <v>0</v>
      </c>
      <c r="E115">
        <v>50</v>
      </c>
      <c r="F115">
        <v>1</v>
      </c>
      <c r="G115">
        <v>1.5755520000000001</v>
      </c>
      <c r="H115">
        <v>2.3295E-2</v>
      </c>
      <c r="I115">
        <v>0.29921999999999999</v>
      </c>
      <c r="J115">
        <v>6.1069999999999996E-3</v>
      </c>
      <c r="K115" t="str">
        <f t="shared" si="1"/>
        <v>5</v>
      </c>
      <c r="L115" t="s">
        <v>40</v>
      </c>
      <c r="M115" t="s">
        <v>39</v>
      </c>
      <c r="N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115" t="e">
        <f>VLOOKUP(TableOMP[[#This Row],[Label]],TableAvg[],2,FALSE)</f>
        <v>#N/A</v>
      </c>
      <c r="P115" t="e">
        <f>VLOOKUP(TableOMP[[#This Row],[Label]],TableAvg[],3,FALSE)</f>
        <v>#N/A</v>
      </c>
      <c r="Q115" t="e">
        <f>TableOMP[[#This Row],[Avg]]-$U$2*TableOMP[[#This Row],[StdDev]]</f>
        <v>#N/A</v>
      </c>
      <c r="R115" t="e">
        <f>TableOMP[[#This Row],[Avg]]+$U$2*TableOMP[[#This Row],[StdDev]]</f>
        <v>#N/A</v>
      </c>
      <c r="S115" t="e">
        <f>IF(AND(TableOMP[[#This Row],[total_time]]&gt;=TableOMP[[#This Row],[Low]], TableOMP[[#This Row],[total_time]]&lt;=TableOMP[[#This Row],[High]]),1,0)</f>
        <v>#N/A</v>
      </c>
    </row>
    <row r="116" spans="1:19" x14ac:dyDescent="0.25">
      <c r="A116" t="s">
        <v>17</v>
      </c>
      <c r="B116">
        <v>1000</v>
      </c>
      <c r="C116">
        <v>0</v>
      </c>
      <c r="D116">
        <v>0</v>
      </c>
      <c r="E116">
        <v>51</v>
      </c>
      <c r="F116">
        <v>1</v>
      </c>
      <c r="G116">
        <v>1.5230410000000001</v>
      </c>
      <c r="H116">
        <v>2.1763999999999999E-2</v>
      </c>
      <c r="I116">
        <v>0.32813900000000001</v>
      </c>
      <c r="J116">
        <v>6.5630000000000003E-3</v>
      </c>
      <c r="K116" t="str">
        <f t="shared" si="1"/>
        <v>5</v>
      </c>
      <c r="L116" t="s">
        <v>40</v>
      </c>
      <c r="M116" t="s">
        <v>39</v>
      </c>
      <c r="N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116" t="e">
        <f>VLOOKUP(TableOMP[[#This Row],[Label]],TableAvg[],2,FALSE)</f>
        <v>#N/A</v>
      </c>
      <c r="P116" t="e">
        <f>VLOOKUP(TableOMP[[#This Row],[Label]],TableAvg[],3,FALSE)</f>
        <v>#N/A</v>
      </c>
      <c r="Q116" t="e">
        <f>TableOMP[[#This Row],[Avg]]-$U$2*TableOMP[[#This Row],[StdDev]]</f>
        <v>#N/A</v>
      </c>
      <c r="R116" t="e">
        <f>TableOMP[[#This Row],[Avg]]+$U$2*TableOMP[[#This Row],[StdDev]]</f>
        <v>#N/A</v>
      </c>
      <c r="S116" t="e">
        <f>IF(AND(TableOMP[[#This Row],[total_time]]&gt;=TableOMP[[#This Row],[Low]], TableOMP[[#This Row],[total_time]]&lt;=TableOMP[[#This Row],[High]]),1,0)</f>
        <v>#N/A</v>
      </c>
    </row>
    <row r="117" spans="1:19" x14ac:dyDescent="0.25">
      <c r="A117" t="s">
        <v>17</v>
      </c>
      <c r="B117">
        <v>1000</v>
      </c>
      <c r="C117">
        <v>0</v>
      </c>
      <c r="D117">
        <v>0</v>
      </c>
      <c r="E117">
        <v>52</v>
      </c>
      <c r="F117">
        <v>1</v>
      </c>
      <c r="G117">
        <v>1.567137</v>
      </c>
      <c r="H117">
        <v>1.8381999999999999E-2</v>
      </c>
      <c r="I117">
        <v>0.330984</v>
      </c>
      <c r="J117">
        <v>6.4900000000000001E-3</v>
      </c>
      <c r="K117" t="str">
        <f t="shared" si="1"/>
        <v>5</v>
      </c>
      <c r="L117" t="s">
        <v>40</v>
      </c>
      <c r="M117" t="s">
        <v>39</v>
      </c>
      <c r="N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117" t="e">
        <f>VLOOKUP(TableOMP[[#This Row],[Label]],TableAvg[],2,FALSE)</f>
        <v>#N/A</v>
      </c>
      <c r="P117" t="e">
        <f>VLOOKUP(TableOMP[[#This Row],[Label]],TableAvg[],3,FALSE)</f>
        <v>#N/A</v>
      </c>
      <c r="Q117" t="e">
        <f>TableOMP[[#This Row],[Avg]]-$U$2*TableOMP[[#This Row],[StdDev]]</f>
        <v>#N/A</v>
      </c>
      <c r="R117" t="e">
        <f>TableOMP[[#This Row],[Avg]]+$U$2*TableOMP[[#This Row],[StdDev]]</f>
        <v>#N/A</v>
      </c>
      <c r="S117" t="e">
        <f>IF(AND(TableOMP[[#This Row],[total_time]]&gt;=TableOMP[[#This Row],[Low]], TableOMP[[#This Row],[total_time]]&lt;=TableOMP[[#This Row],[High]]),1,0)</f>
        <v>#N/A</v>
      </c>
    </row>
    <row r="118" spans="1:19" x14ac:dyDescent="0.25">
      <c r="A118" t="s">
        <v>17</v>
      </c>
      <c r="B118">
        <v>1000</v>
      </c>
      <c r="C118">
        <v>0</v>
      </c>
      <c r="D118">
        <v>0</v>
      </c>
      <c r="E118">
        <v>53</v>
      </c>
      <c r="F118">
        <v>1</v>
      </c>
      <c r="G118">
        <v>1.8674599999999999</v>
      </c>
      <c r="H118">
        <v>2.4482E-2</v>
      </c>
      <c r="I118">
        <v>0.33699899999999999</v>
      </c>
      <c r="J118">
        <v>6.4809999999999998E-3</v>
      </c>
      <c r="K118" t="str">
        <f t="shared" si="1"/>
        <v>5</v>
      </c>
      <c r="L118" t="s">
        <v>40</v>
      </c>
      <c r="M118" t="s">
        <v>39</v>
      </c>
      <c r="N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118" t="e">
        <f>VLOOKUP(TableOMP[[#This Row],[Label]],TableAvg[],2,FALSE)</f>
        <v>#N/A</v>
      </c>
      <c r="P118" t="e">
        <f>VLOOKUP(TableOMP[[#This Row],[Label]],TableAvg[],3,FALSE)</f>
        <v>#N/A</v>
      </c>
      <c r="Q118" t="e">
        <f>TableOMP[[#This Row],[Avg]]-$U$2*TableOMP[[#This Row],[StdDev]]</f>
        <v>#N/A</v>
      </c>
      <c r="R118" t="e">
        <f>TableOMP[[#This Row],[Avg]]+$U$2*TableOMP[[#This Row],[StdDev]]</f>
        <v>#N/A</v>
      </c>
      <c r="S118" t="e">
        <f>IF(AND(TableOMP[[#This Row],[total_time]]&gt;=TableOMP[[#This Row],[Low]], TableOMP[[#This Row],[total_time]]&lt;=TableOMP[[#This Row],[High]]),1,0)</f>
        <v>#N/A</v>
      </c>
    </row>
    <row r="119" spans="1:19" x14ac:dyDescent="0.25">
      <c r="A119" t="s">
        <v>17</v>
      </c>
      <c r="B119">
        <v>1000</v>
      </c>
      <c r="C119">
        <v>0</v>
      </c>
      <c r="D119">
        <v>0</v>
      </c>
      <c r="E119">
        <v>54</v>
      </c>
      <c r="F119">
        <v>1</v>
      </c>
      <c r="G119">
        <v>1.5929709999999999</v>
      </c>
      <c r="H119">
        <v>1.5032999999999999E-2</v>
      </c>
      <c r="I119">
        <v>0.359454</v>
      </c>
      <c r="J119">
        <v>6.7819999999999998E-3</v>
      </c>
      <c r="K119" t="str">
        <f t="shared" si="1"/>
        <v>5</v>
      </c>
      <c r="L119" t="s">
        <v>40</v>
      </c>
      <c r="M119" t="s">
        <v>39</v>
      </c>
      <c r="N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119" t="e">
        <f>VLOOKUP(TableOMP[[#This Row],[Label]],TableAvg[],2,FALSE)</f>
        <v>#N/A</v>
      </c>
      <c r="P119" t="e">
        <f>VLOOKUP(TableOMP[[#This Row],[Label]],TableAvg[],3,FALSE)</f>
        <v>#N/A</v>
      </c>
      <c r="Q119" t="e">
        <f>TableOMP[[#This Row],[Avg]]-$U$2*TableOMP[[#This Row],[StdDev]]</f>
        <v>#N/A</v>
      </c>
      <c r="R119" t="e">
        <f>TableOMP[[#This Row],[Avg]]+$U$2*TableOMP[[#This Row],[StdDev]]</f>
        <v>#N/A</v>
      </c>
      <c r="S119" t="e">
        <f>IF(AND(TableOMP[[#This Row],[total_time]]&gt;=TableOMP[[#This Row],[Low]], TableOMP[[#This Row],[total_time]]&lt;=TableOMP[[#This Row],[High]]),1,0)</f>
        <v>#N/A</v>
      </c>
    </row>
    <row r="120" spans="1:19" x14ac:dyDescent="0.25">
      <c r="A120" t="s">
        <v>17</v>
      </c>
      <c r="B120">
        <v>1000</v>
      </c>
      <c r="C120">
        <v>0</v>
      </c>
      <c r="D120">
        <v>0</v>
      </c>
      <c r="E120">
        <v>55</v>
      </c>
      <c r="F120">
        <v>1</v>
      </c>
      <c r="G120">
        <v>1.605564</v>
      </c>
      <c r="H120">
        <v>2.0455000000000001E-2</v>
      </c>
      <c r="I120">
        <v>0.364452</v>
      </c>
      <c r="J120">
        <v>6.7489999999999998E-3</v>
      </c>
      <c r="K120" t="str">
        <f t="shared" si="1"/>
        <v>5</v>
      </c>
      <c r="L120" t="s">
        <v>40</v>
      </c>
      <c r="M120" t="s">
        <v>39</v>
      </c>
      <c r="N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120" t="e">
        <f>VLOOKUP(TableOMP[[#This Row],[Label]],TableAvg[],2,FALSE)</f>
        <v>#N/A</v>
      </c>
      <c r="P120" t="e">
        <f>VLOOKUP(TableOMP[[#This Row],[Label]],TableAvg[],3,FALSE)</f>
        <v>#N/A</v>
      </c>
      <c r="Q120" t="e">
        <f>TableOMP[[#This Row],[Avg]]-$U$2*TableOMP[[#This Row],[StdDev]]</f>
        <v>#N/A</v>
      </c>
      <c r="R120" t="e">
        <f>TableOMP[[#This Row],[Avg]]+$U$2*TableOMP[[#This Row],[StdDev]]</f>
        <v>#N/A</v>
      </c>
      <c r="S120" t="e">
        <f>IF(AND(TableOMP[[#This Row],[total_time]]&gt;=TableOMP[[#This Row],[Low]], TableOMP[[#This Row],[total_time]]&lt;=TableOMP[[#This Row],[High]]),1,0)</f>
        <v>#N/A</v>
      </c>
    </row>
    <row r="121" spans="1:19" x14ac:dyDescent="0.25">
      <c r="A121" t="s">
        <v>17</v>
      </c>
      <c r="B121">
        <v>1000</v>
      </c>
      <c r="C121">
        <v>0</v>
      </c>
      <c r="D121">
        <v>0</v>
      </c>
      <c r="E121">
        <v>56</v>
      </c>
      <c r="F121">
        <v>1</v>
      </c>
      <c r="G121">
        <v>1.626851</v>
      </c>
      <c r="H121">
        <v>1.3042E-2</v>
      </c>
      <c r="I121">
        <v>0.379861</v>
      </c>
      <c r="J121">
        <v>6.9069999999999999E-3</v>
      </c>
      <c r="K121" t="str">
        <f t="shared" si="1"/>
        <v>5</v>
      </c>
      <c r="L121" t="s">
        <v>40</v>
      </c>
      <c r="M121" t="s">
        <v>39</v>
      </c>
      <c r="N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121" t="e">
        <f>VLOOKUP(TableOMP[[#This Row],[Label]],TableAvg[],2,FALSE)</f>
        <v>#N/A</v>
      </c>
      <c r="P121" t="e">
        <f>VLOOKUP(TableOMP[[#This Row],[Label]],TableAvg[],3,FALSE)</f>
        <v>#N/A</v>
      </c>
      <c r="Q121" t="e">
        <f>TableOMP[[#This Row],[Avg]]-$U$2*TableOMP[[#This Row],[StdDev]]</f>
        <v>#N/A</v>
      </c>
      <c r="R121" t="e">
        <f>TableOMP[[#This Row],[Avg]]+$U$2*TableOMP[[#This Row],[StdDev]]</f>
        <v>#N/A</v>
      </c>
      <c r="S121" t="e">
        <f>IF(AND(TableOMP[[#This Row],[total_time]]&gt;=TableOMP[[#This Row],[Low]], TableOMP[[#This Row],[total_time]]&lt;=TableOMP[[#This Row],[High]]),1,0)</f>
        <v>#N/A</v>
      </c>
    </row>
    <row r="122" spans="1:19" x14ac:dyDescent="0.25">
      <c r="A122" t="s">
        <v>17</v>
      </c>
      <c r="B122">
        <v>1000</v>
      </c>
      <c r="C122">
        <v>0</v>
      </c>
      <c r="D122">
        <v>0</v>
      </c>
      <c r="E122">
        <v>57</v>
      </c>
      <c r="F122">
        <v>1</v>
      </c>
      <c r="G122">
        <v>1.9037360000000001</v>
      </c>
      <c r="H122">
        <v>2.53E-2</v>
      </c>
      <c r="I122">
        <v>0.37800699999999998</v>
      </c>
      <c r="J122">
        <v>6.7499999999999999E-3</v>
      </c>
      <c r="K122" t="str">
        <f t="shared" si="1"/>
        <v>5</v>
      </c>
      <c r="L122" t="s">
        <v>40</v>
      </c>
      <c r="M122" t="s">
        <v>39</v>
      </c>
      <c r="N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122" t="e">
        <f>VLOOKUP(TableOMP[[#This Row],[Label]],TableAvg[],2,FALSE)</f>
        <v>#N/A</v>
      </c>
      <c r="P122" t="e">
        <f>VLOOKUP(TableOMP[[#This Row],[Label]],TableAvg[],3,FALSE)</f>
        <v>#N/A</v>
      </c>
      <c r="Q122" t="e">
        <f>TableOMP[[#This Row],[Avg]]-$U$2*TableOMP[[#This Row],[StdDev]]</f>
        <v>#N/A</v>
      </c>
      <c r="R122" t="e">
        <f>TableOMP[[#This Row],[Avg]]+$U$2*TableOMP[[#This Row],[StdDev]]</f>
        <v>#N/A</v>
      </c>
      <c r="S122" t="e">
        <f>IF(AND(TableOMP[[#This Row],[total_time]]&gt;=TableOMP[[#This Row],[Low]], TableOMP[[#This Row],[total_time]]&lt;=TableOMP[[#This Row],[High]]),1,0)</f>
        <v>#N/A</v>
      </c>
    </row>
    <row r="123" spans="1:19" x14ac:dyDescent="0.25">
      <c r="A123" t="s">
        <v>17</v>
      </c>
      <c r="B123">
        <v>1000</v>
      </c>
      <c r="C123">
        <v>0</v>
      </c>
      <c r="D123">
        <v>0</v>
      </c>
      <c r="E123">
        <v>58</v>
      </c>
      <c r="F123">
        <v>1</v>
      </c>
      <c r="G123">
        <v>1.2929390000000001</v>
      </c>
      <c r="H123">
        <v>1.3823E-2</v>
      </c>
      <c r="I123">
        <v>0.33568999999999999</v>
      </c>
      <c r="J123">
        <v>5.8890000000000001E-3</v>
      </c>
      <c r="K123" t="str">
        <f t="shared" si="1"/>
        <v>5</v>
      </c>
      <c r="L123" t="s">
        <v>40</v>
      </c>
      <c r="M123" t="s">
        <v>39</v>
      </c>
      <c r="N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123" t="e">
        <f>VLOOKUP(TableOMP[[#This Row],[Label]],TableAvg[],2,FALSE)</f>
        <v>#N/A</v>
      </c>
      <c r="P123" t="e">
        <f>VLOOKUP(TableOMP[[#This Row],[Label]],TableAvg[],3,FALSE)</f>
        <v>#N/A</v>
      </c>
      <c r="Q123" t="e">
        <f>TableOMP[[#This Row],[Avg]]-$U$2*TableOMP[[#This Row],[StdDev]]</f>
        <v>#N/A</v>
      </c>
      <c r="R123" t="e">
        <f>TableOMP[[#This Row],[Avg]]+$U$2*TableOMP[[#This Row],[StdDev]]</f>
        <v>#N/A</v>
      </c>
      <c r="S123" t="e">
        <f>IF(AND(TableOMP[[#This Row],[total_time]]&gt;=TableOMP[[#This Row],[Low]], TableOMP[[#This Row],[total_time]]&lt;=TableOMP[[#This Row],[High]]),1,0)</f>
        <v>#N/A</v>
      </c>
    </row>
    <row r="124" spans="1:19" x14ac:dyDescent="0.25">
      <c r="A124" t="s">
        <v>17</v>
      </c>
      <c r="B124">
        <v>1000</v>
      </c>
      <c r="C124">
        <v>0</v>
      </c>
      <c r="D124">
        <v>0</v>
      </c>
      <c r="E124">
        <v>59</v>
      </c>
      <c r="F124">
        <v>1</v>
      </c>
      <c r="G124">
        <v>1.332997</v>
      </c>
      <c r="H124">
        <v>1.8711999999999999E-2</v>
      </c>
      <c r="I124">
        <v>0.36751600000000001</v>
      </c>
      <c r="J124">
        <v>6.3359999999999996E-3</v>
      </c>
      <c r="K124" t="str">
        <f t="shared" si="1"/>
        <v>5</v>
      </c>
      <c r="L124" t="s">
        <v>40</v>
      </c>
      <c r="M124" t="s">
        <v>39</v>
      </c>
      <c r="N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124" t="e">
        <f>VLOOKUP(TableOMP[[#This Row],[Label]],TableAvg[],2,FALSE)</f>
        <v>#N/A</v>
      </c>
      <c r="P124" t="e">
        <f>VLOOKUP(TableOMP[[#This Row],[Label]],TableAvg[],3,FALSE)</f>
        <v>#N/A</v>
      </c>
      <c r="Q124" t="e">
        <f>TableOMP[[#This Row],[Avg]]-$U$2*TableOMP[[#This Row],[StdDev]]</f>
        <v>#N/A</v>
      </c>
      <c r="R124" t="e">
        <f>TableOMP[[#This Row],[Avg]]+$U$2*TableOMP[[#This Row],[StdDev]]</f>
        <v>#N/A</v>
      </c>
      <c r="S124" t="e">
        <f>IF(AND(TableOMP[[#This Row],[total_time]]&gt;=TableOMP[[#This Row],[Low]], TableOMP[[#This Row],[total_time]]&lt;=TableOMP[[#This Row],[High]]),1,0)</f>
        <v>#N/A</v>
      </c>
    </row>
    <row r="125" spans="1:19" x14ac:dyDescent="0.25">
      <c r="A125" t="s">
        <v>17</v>
      </c>
      <c r="B125">
        <v>1000</v>
      </c>
      <c r="C125">
        <v>0</v>
      </c>
      <c r="D125">
        <v>0</v>
      </c>
      <c r="E125">
        <v>60</v>
      </c>
      <c r="F125">
        <v>1</v>
      </c>
      <c r="G125">
        <v>1.2694319999999999</v>
      </c>
      <c r="H125">
        <v>1.7045999999999999E-2</v>
      </c>
      <c r="I125">
        <v>0.37278800000000001</v>
      </c>
      <c r="J125">
        <v>6.3179999999999998E-3</v>
      </c>
      <c r="K125" t="str">
        <f t="shared" si="1"/>
        <v>5</v>
      </c>
      <c r="L125" t="s">
        <v>40</v>
      </c>
      <c r="M125" t="s">
        <v>39</v>
      </c>
      <c r="N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125" t="e">
        <f>VLOOKUP(TableOMP[[#This Row],[Label]],TableAvg[],2,FALSE)</f>
        <v>#N/A</v>
      </c>
      <c r="P125" t="e">
        <f>VLOOKUP(TableOMP[[#This Row],[Label]],TableAvg[],3,FALSE)</f>
        <v>#N/A</v>
      </c>
      <c r="Q125" t="e">
        <f>TableOMP[[#This Row],[Avg]]-$U$2*TableOMP[[#This Row],[StdDev]]</f>
        <v>#N/A</v>
      </c>
      <c r="R125" t="e">
        <f>TableOMP[[#This Row],[Avg]]+$U$2*TableOMP[[#This Row],[StdDev]]</f>
        <v>#N/A</v>
      </c>
      <c r="S125" t="e">
        <f>IF(AND(TableOMP[[#This Row],[total_time]]&gt;=TableOMP[[#This Row],[Low]], TableOMP[[#This Row],[total_time]]&lt;=TableOMP[[#This Row],[High]]),1,0)</f>
        <v>#N/A</v>
      </c>
    </row>
    <row r="126" spans="1:19" x14ac:dyDescent="0.25">
      <c r="A126" t="s">
        <v>17</v>
      </c>
      <c r="B126">
        <v>1000</v>
      </c>
      <c r="C126">
        <v>0</v>
      </c>
      <c r="D126">
        <v>0</v>
      </c>
      <c r="E126">
        <v>61</v>
      </c>
      <c r="F126">
        <v>1</v>
      </c>
      <c r="G126">
        <v>1.2705340000000001</v>
      </c>
      <c r="H126">
        <v>1.7645000000000001E-2</v>
      </c>
      <c r="I126">
        <v>0.39380300000000001</v>
      </c>
      <c r="J126">
        <v>6.5630000000000003E-3</v>
      </c>
      <c r="K126" t="str">
        <f t="shared" si="1"/>
        <v>5</v>
      </c>
      <c r="L126" t="s">
        <v>40</v>
      </c>
      <c r="M126" t="s">
        <v>39</v>
      </c>
      <c r="N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126" t="e">
        <f>VLOOKUP(TableOMP[[#This Row],[Label]],TableAvg[],2,FALSE)</f>
        <v>#N/A</v>
      </c>
      <c r="P126" t="e">
        <f>VLOOKUP(TableOMP[[#This Row],[Label]],TableAvg[],3,FALSE)</f>
        <v>#N/A</v>
      </c>
      <c r="Q126" t="e">
        <f>TableOMP[[#This Row],[Avg]]-$U$2*TableOMP[[#This Row],[StdDev]]</f>
        <v>#N/A</v>
      </c>
      <c r="R126" t="e">
        <f>TableOMP[[#This Row],[Avg]]+$U$2*TableOMP[[#This Row],[StdDev]]</f>
        <v>#N/A</v>
      </c>
      <c r="S126" t="e">
        <f>IF(AND(TableOMP[[#This Row],[total_time]]&gt;=TableOMP[[#This Row],[Low]], TableOMP[[#This Row],[total_time]]&lt;=TableOMP[[#This Row],[High]]),1,0)</f>
        <v>#N/A</v>
      </c>
    </row>
    <row r="127" spans="1:19" x14ac:dyDescent="0.25">
      <c r="A127" t="s">
        <v>17</v>
      </c>
      <c r="B127">
        <v>1000</v>
      </c>
      <c r="C127">
        <v>0</v>
      </c>
      <c r="D127">
        <v>0</v>
      </c>
      <c r="E127">
        <v>62</v>
      </c>
      <c r="F127">
        <v>1</v>
      </c>
      <c r="G127">
        <v>1.3172250000000001</v>
      </c>
      <c r="H127">
        <v>1.6093E-2</v>
      </c>
      <c r="I127">
        <v>0.45833200000000002</v>
      </c>
      <c r="J127">
        <v>7.5139999999999998E-3</v>
      </c>
      <c r="K127" t="str">
        <f t="shared" si="1"/>
        <v>5</v>
      </c>
      <c r="L127" t="s">
        <v>40</v>
      </c>
      <c r="M127" t="s">
        <v>39</v>
      </c>
      <c r="N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127" t="e">
        <f>VLOOKUP(TableOMP[[#This Row],[Label]],TableAvg[],2,FALSE)</f>
        <v>#N/A</v>
      </c>
      <c r="P127" t="e">
        <f>VLOOKUP(TableOMP[[#This Row],[Label]],TableAvg[],3,FALSE)</f>
        <v>#N/A</v>
      </c>
      <c r="Q127" t="e">
        <f>TableOMP[[#This Row],[Avg]]-$U$2*TableOMP[[#This Row],[StdDev]]</f>
        <v>#N/A</v>
      </c>
      <c r="R127" t="e">
        <f>TableOMP[[#This Row],[Avg]]+$U$2*TableOMP[[#This Row],[StdDev]]</f>
        <v>#N/A</v>
      </c>
      <c r="S127" t="e">
        <f>IF(AND(TableOMP[[#This Row],[total_time]]&gt;=TableOMP[[#This Row],[Low]], TableOMP[[#This Row],[total_time]]&lt;=TableOMP[[#This Row],[High]]),1,0)</f>
        <v>#N/A</v>
      </c>
    </row>
    <row r="128" spans="1:19" x14ac:dyDescent="0.25">
      <c r="A128" t="s">
        <v>17</v>
      </c>
      <c r="B128">
        <v>1000</v>
      </c>
      <c r="C128">
        <v>0</v>
      </c>
      <c r="D128">
        <v>0</v>
      </c>
      <c r="E128">
        <v>63</v>
      </c>
      <c r="F128">
        <v>1</v>
      </c>
      <c r="G128">
        <v>1.2735570000000001</v>
      </c>
      <c r="H128">
        <v>2.0587999999999999E-2</v>
      </c>
      <c r="I128">
        <v>0.47127400000000003</v>
      </c>
      <c r="J128">
        <v>7.6010000000000001E-3</v>
      </c>
      <c r="K128" t="str">
        <f t="shared" si="1"/>
        <v>5</v>
      </c>
      <c r="L128" t="s">
        <v>40</v>
      </c>
      <c r="M128" t="s">
        <v>39</v>
      </c>
      <c r="N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128" t="e">
        <f>VLOOKUP(TableOMP[[#This Row],[Label]],TableAvg[],2,FALSE)</f>
        <v>#N/A</v>
      </c>
      <c r="P128" t="e">
        <f>VLOOKUP(TableOMP[[#This Row],[Label]],TableAvg[],3,FALSE)</f>
        <v>#N/A</v>
      </c>
      <c r="Q128" t="e">
        <f>TableOMP[[#This Row],[Avg]]-$U$2*TableOMP[[#This Row],[StdDev]]</f>
        <v>#N/A</v>
      </c>
      <c r="R128" t="e">
        <f>TableOMP[[#This Row],[Avg]]+$U$2*TableOMP[[#This Row],[StdDev]]</f>
        <v>#N/A</v>
      </c>
      <c r="S128" t="e">
        <f>IF(AND(TableOMP[[#This Row],[total_time]]&gt;=TableOMP[[#This Row],[Low]], TableOMP[[#This Row],[total_time]]&lt;=TableOMP[[#This Row],[High]]),1,0)</f>
        <v>#N/A</v>
      </c>
    </row>
    <row r="129" spans="1:19" x14ac:dyDescent="0.25">
      <c r="A129" t="s">
        <v>17</v>
      </c>
      <c r="B129">
        <v>1000</v>
      </c>
      <c r="C129">
        <v>0</v>
      </c>
      <c r="D129">
        <v>0</v>
      </c>
      <c r="E129">
        <v>64</v>
      </c>
      <c r="F129">
        <v>1</v>
      </c>
      <c r="G129">
        <v>1.2526900000000001</v>
      </c>
      <c r="H129">
        <v>1.4458E-2</v>
      </c>
      <c r="I129">
        <v>0.49354199999999998</v>
      </c>
      <c r="J129">
        <v>7.8340000000000007E-3</v>
      </c>
      <c r="K129" t="str">
        <f t="shared" si="1"/>
        <v>5</v>
      </c>
      <c r="L129" t="s">
        <v>40</v>
      </c>
      <c r="M129" t="s">
        <v>39</v>
      </c>
      <c r="N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129" t="e">
        <f>VLOOKUP(TableOMP[[#This Row],[Label]],TableAvg[],2,FALSE)</f>
        <v>#N/A</v>
      </c>
      <c r="P129" t="e">
        <f>VLOOKUP(TableOMP[[#This Row],[Label]],TableAvg[],3,FALSE)</f>
        <v>#N/A</v>
      </c>
      <c r="Q129" t="e">
        <f>TableOMP[[#This Row],[Avg]]-$U$2*TableOMP[[#This Row],[StdDev]]</f>
        <v>#N/A</v>
      </c>
      <c r="R129" t="e">
        <f>TableOMP[[#This Row],[Avg]]+$U$2*TableOMP[[#This Row],[StdDev]]</f>
        <v>#N/A</v>
      </c>
      <c r="S129" t="e">
        <f>IF(AND(TableOMP[[#This Row],[total_time]]&gt;=TableOMP[[#This Row],[Low]], TableOMP[[#This Row],[total_time]]&lt;=TableOMP[[#This Row],[High]]),1,0)</f>
        <v>#N/A</v>
      </c>
    </row>
    <row r="130" spans="1:19" x14ac:dyDescent="0.25">
      <c r="A130" t="s">
        <v>17</v>
      </c>
      <c r="B130">
        <v>100</v>
      </c>
      <c r="C130">
        <v>0</v>
      </c>
      <c r="D130">
        <v>0</v>
      </c>
      <c r="E130">
        <v>1</v>
      </c>
      <c r="F130">
        <v>1</v>
      </c>
      <c r="G130">
        <v>1.0317430000000001</v>
      </c>
      <c r="H130">
        <v>2.2720000000000001E-3</v>
      </c>
      <c r="I130">
        <v>0</v>
      </c>
      <c r="J130">
        <v>0</v>
      </c>
      <c r="K130" t="str">
        <f t="shared" ref="K130:K193" si="2">MID(M130,22,1)</f>
        <v>5</v>
      </c>
      <c r="L130" t="s">
        <v>40</v>
      </c>
      <c r="M130" t="s">
        <v>39</v>
      </c>
      <c r="N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130" t="e">
        <f>VLOOKUP(TableOMP[[#This Row],[Label]],TableAvg[],2,FALSE)</f>
        <v>#N/A</v>
      </c>
      <c r="P130" t="e">
        <f>VLOOKUP(TableOMP[[#This Row],[Label]],TableAvg[],3,FALSE)</f>
        <v>#N/A</v>
      </c>
      <c r="Q130" t="e">
        <f>TableOMP[[#This Row],[Avg]]-$U$2*TableOMP[[#This Row],[StdDev]]</f>
        <v>#N/A</v>
      </c>
      <c r="R130" t="e">
        <f>TableOMP[[#This Row],[Avg]]+$U$2*TableOMP[[#This Row],[StdDev]]</f>
        <v>#N/A</v>
      </c>
      <c r="S130" t="e">
        <f>IF(AND(TableOMP[[#This Row],[total_time]]&gt;=TableOMP[[#This Row],[Low]], TableOMP[[#This Row],[total_time]]&lt;=TableOMP[[#This Row],[High]]),1,0)</f>
        <v>#N/A</v>
      </c>
    </row>
    <row r="131" spans="1:19" x14ac:dyDescent="0.25">
      <c r="A131" t="s">
        <v>17</v>
      </c>
      <c r="B131">
        <v>100</v>
      </c>
      <c r="C131">
        <v>0</v>
      </c>
      <c r="D131">
        <v>0</v>
      </c>
      <c r="E131">
        <v>2</v>
      </c>
      <c r="F131">
        <v>1</v>
      </c>
      <c r="G131">
        <v>1.0331509999999999</v>
      </c>
      <c r="H131">
        <v>1.286E-3</v>
      </c>
      <c r="I131">
        <v>7.7499999999999997E-4</v>
      </c>
      <c r="J131">
        <v>7.7499999999999997E-4</v>
      </c>
      <c r="K131" t="str">
        <f t="shared" si="2"/>
        <v>5</v>
      </c>
      <c r="L131" t="s">
        <v>40</v>
      </c>
      <c r="M131" t="s">
        <v>39</v>
      </c>
      <c r="N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131" t="e">
        <f>VLOOKUP(TableOMP[[#This Row],[Label]],TableAvg[],2,FALSE)</f>
        <v>#N/A</v>
      </c>
      <c r="P131" t="e">
        <f>VLOOKUP(TableOMP[[#This Row],[Label]],TableAvg[],3,FALSE)</f>
        <v>#N/A</v>
      </c>
      <c r="Q131" t="e">
        <f>TableOMP[[#This Row],[Avg]]-$U$2*TableOMP[[#This Row],[StdDev]]</f>
        <v>#N/A</v>
      </c>
      <c r="R131" t="e">
        <f>TableOMP[[#This Row],[Avg]]+$U$2*TableOMP[[#This Row],[StdDev]]</f>
        <v>#N/A</v>
      </c>
      <c r="S131" t="e">
        <f>IF(AND(TableOMP[[#This Row],[total_time]]&gt;=TableOMP[[#This Row],[Low]], TableOMP[[#This Row],[total_time]]&lt;=TableOMP[[#This Row],[High]]),1,0)</f>
        <v>#N/A</v>
      </c>
    </row>
    <row r="132" spans="1:19" x14ac:dyDescent="0.25">
      <c r="A132" t="s">
        <v>17</v>
      </c>
      <c r="B132">
        <v>100</v>
      </c>
      <c r="C132">
        <v>0</v>
      </c>
      <c r="D132">
        <v>0</v>
      </c>
      <c r="E132">
        <v>3</v>
      </c>
      <c r="F132">
        <v>1</v>
      </c>
      <c r="G132">
        <v>1.0369349999999999</v>
      </c>
      <c r="H132">
        <v>1.9849999999999998E-3</v>
      </c>
      <c r="I132">
        <v>1.683E-3</v>
      </c>
      <c r="J132">
        <v>8.4199999999999998E-4</v>
      </c>
      <c r="K132" t="str">
        <f t="shared" si="2"/>
        <v>5</v>
      </c>
      <c r="L132" t="s">
        <v>40</v>
      </c>
      <c r="M132" t="s">
        <v>39</v>
      </c>
      <c r="N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132" t="e">
        <f>VLOOKUP(TableOMP[[#This Row],[Label]],TableAvg[],2,FALSE)</f>
        <v>#N/A</v>
      </c>
      <c r="P132" t="e">
        <f>VLOOKUP(TableOMP[[#This Row],[Label]],TableAvg[],3,FALSE)</f>
        <v>#N/A</v>
      </c>
      <c r="Q132" t="e">
        <f>TableOMP[[#This Row],[Avg]]-$U$2*TableOMP[[#This Row],[StdDev]]</f>
        <v>#N/A</v>
      </c>
      <c r="R132" t="e">
        <f>TableOMP[[#This Row],[Avg]]+$U$2*TableOMP[[#This Row],[StdDev]]</f>
        <v>#N/A</v>
      </c>
      <c r="S132" t="e">
        <f>IF(AND(TableOMP[[#This Row],[total_time]]&gt;=TableOMP[[#This Row],[Low]], TableOMP[[#This Row],[total_time]]&lt;=TableOMP[[#This Row],[High]]),1,0)</f>
        <v>#N/A</v>
      </c>
    </row>
    <row r="133" spans="1:19" x14ac:dyDescent="0.25">
      <c r="A133" t="s">
        <v>17</v>
      </c>
      <c r="B133">
        <v>100</v>
      </c>
      <c r="C133">
        <v>0</v>
      </c>
      <c r="D133">
        <v>0</v>
      </c>
      <c r="E133">
        <v>4</v>
      </c>
      <c r="F133">
        <v>1</v>
      </c>
      <c r="G133">
        <v>1.0600499999999999</v>
      </c>
      <c r="H133">
        <v>2.6329999999999999E-3</v>
      </c>
      <c r="I133">
        <v>2.5509999999999999E-3</v>
      </c>
      <c r="J133">
        <v>8.4999999999999995E-4</v>
      </c>
      <c r="K133" t="str">
        <f t="shared" si="2"/>
        <v>5</v>
      </c>
      <c r="L133" t="s">
        <v>40</v>
      </c>
      <c r="M133" t="s">
        <v>39</v>
      </c>
      <c r="N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133" t="e">
        <f>VLOOKUP(TableOMP[[#This Row],[Label]],TableAvg[],2,FALSE)</f>
        <v>#N/A</v>
      </c>
      <c r="P133" t="e">
        <f>VLOOKUP(TableOMP[[#This Row],[Label]],TableAvg[],3,FALSE)</f>
        <v>#N/A</v>
      </c>
      <c r="Q133" t="e">
        <f>TableOMP[[#This Row],[Avg]]-$U$2*TableOMP[[#This Row],[StdDev]]</f>
        <v>#N/A</v>
      </c>
      <c r="R133" t="e">
        <f>TableOMP[[#This Row],[Avg]]+$U$2*TableOMP[[#This Row],[StdDev]]</f>
        <v>#N/A</v>
      </c>
      <c r="S133" t="e">
        <f>IF(AND(TableOMP[[#This Row],[total_time]]&gt;=TableOMP[[#This Row],[Low]], TableOMP[[#This Row],[total_time]]&lt;=TableOMP[[#This Row],[High]]),1,0)</f>
        <v>#N/A</v>
      </c>
    </row>
    <row r="134" spans="1:19" x14ac:dyDescent="0.25">
      <c r="A134" t="s">
        <v>17</v>
      </c>
      <c r="B134">
        <v>100</v>
      </c>
      <c r="C134">
        <v>0</v>
      </c>
      <c r="D134">
        <v>0</v>
      </c>
      <c r="E134">
        <v>5</v>
      </c>
      <c r="F134">
        <v>1</v>
      </c>
      <c r="G134">
        <v>1.0599350000000001</v>
      </c>
      <c r="H134">
        <v>2.529E-3</v>
      </c>
      <c r="I134">
        <v>5.176E-3</v>
      </c>
      <c r="J134">
        <v>1.294E-3</v>
      </c>
      <c r="K134" t="str">
        <f t="shared" si="2"/>
        <v>5</v>
      </c>
      <c r="L134" t="s">
        <v>40</v>
      </c>
      <c r="M134" t="s">
        <v>39</v>
      </c>
      <c r="N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134" t="e">
        <f>VLOOKUP(TableOMP[[#This Row],[Label]],TableAvg[],2,FALSE)</f>
        <v>#N/A</v>
      </c>
      <c r="P134" t="e">
        <f>VLOOKUP(TableOMP[[#This Row],[Label]],TableAvg[],3,FALSE)</f>
        <v>#N/A</v>
      </c>
      <c r="Q134" t="e">
        <f>TableOMP[[#This Row],[Avg]]-$U$2*TableOMP[[#This Row],[StdDev]]</f>
        <v>#N/A</v>
      </c>
      <c r="R134" t="e">
        <f>TableOMP[[#This Row],[Avg]]+$U$2*TableOMP[[#This Row],[StdDev]]</f>
        <v>#N/A</v>
      </c>
      <c r="S134" t="e">
        <f>IF(AND(TableOMP[[#This Row],[total_time]]&gt;=TableOMP[[#This Row],[Low]], TableOMP[[#This Row],[total_time]]&lt;=TableOMP[[#This Row],[High]]),1,0)</f>
        <v>#N/A</v>
      </c>
    </row>
    <row r="135" spans="1:19" x14ac:dyDescent="0.25">
      <c r="A135" t="s">
        <v>17</v>
      </c>
      <c r="B135">
        <v>100</v>
      </c>
      <c r="C135">
        <v>0</v>
      </c>
      <c r="D135">
        <v>0</v>
      </c>
      <c r="E135">
        <v>6</v>
      </c>
      <c r="F135">
        <v>1</v>
      </c>
      <c r="G135">
        <v>1.069625</v>
      </c>
      <c r="H135">
        <v>2.9160000000000002E-3</v>
      </c>
      <c r="I135">
        <v>4.8520000000000004E-3</v>
      </c>
      <c r="J135">
        <v>9.7000000000000005E-4</v>
      </c>
      <c r="K135" t="str">
        <f t="shared" si="2"/>
        <v>5</v>
      </c>
      <c r="L135" t="s">
        <v>40</v>
      </c>
      <c r="M135" t="s">
        <v>39</v>
      </c>
      <c r="N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135" t="e">
        <f>VLOOKUP(TableOMP[[#This Row],[Label]],TableAvg[],2,FALSE)</f>
        <v>#N/A</v>
      </c>
      <c r="P135" t="e">
        <f>VLOOKUP(TableOMP[[#This Row],[Label]],TableAvg[],3,FALSE)</f>
        <v>#N/A</v>
      </c>
      <c r="Q135" t="e">
        <f>TableOMP[[#This Row],[Avg]]-$U$2*TableOMP[[#This Row],[StdDev]]</f>
        <v>#N/A</v>
      </c>
      <c r="R135" t="e">
        <f>TableOMP[[#This Row],[Avg]]+$U$2*TableOMP[[#This Row],[StdDev]]</f>
        <v>#N/A</v>
      </c>
      <c r="S135" t="e">
        <f>IF(AND(TableOMP[[#This Row],[total_time]]&gt;=TableOMP[[#This Row],[Low]], TableOMP[[#This Row],[total_time]]&lt;=TableOMP[[#This Row],[High]]),1,0)</f>
        <v>#N/A</v>
      </c>
    </row>
    <row r="136" spans="1:19" x14ac:dyDescent="0.25">
      <c r="A136" t="s">
        <v>17</v>
      </c>
      <c r="B136">
        <v>100</v>
      </c>
      <c r="C136">
        <v>0</v>
      </c>
      <c r="D136">
        <v>0</v>
      </c>
      <c r="E136">
        <v>7</v>
      </c>
      <c r="F136">
        <v>1</v>
      </c>
      <c r="G136">
        <v>1.068735</v>
      </c>
      <c r="H136">
        <v>3.6059999999999998E-3</v>
      </c>
      <c r="I136">
        <v>1.3096999999999999E-2</v>
      </c>
      <c r="J136">
        <v>2.183E-3</v>
      </c>
      <c r="K136" t="str">
        <f t="shared" si="2"/>
        <v>5</v>
      </c>
      <c r="L136" t="s">
        <v>40</v>
      </c>
      <c r="M136" t="s">
        <v>39</v>
      </c>
      <c r="N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136" t="e">
        <f>VLOOKUP(TableOMP[[#This Row],[Label]],TableAvg[],2,FALSE)</f>
        <v>#N/A</v>
      </c>
      <c r="P136" t="e">
        <f>VLOOKUP(TableOMP[[#This Row],[Label]],TableAvg[],3,FALSE)</f>
        <v>#N/A</v>
      </c>
      <c r="Q136" t="e">
        <f>TableOMP[[#This Row],[Avg]]-$U$2*TableOMP[[#This Row],[StdDev]]</f>
        <v>#N/A</v>
      </c>
      <c r="R136" t="e">
        <f>TableOMP[[#This Row],[Avg]]+$U$2*TableOMP[[#This Row],[StdDev]]</f>
        <v>#N/A</v>
      </c>
      <c r="S136" t="e">
        <f>IF(AND(TableOMP[[#This Row],[total_time]]&gt;=TableOMP[[#This Row],[Low]], TableOMP[[#This Row],[total_time]]&lt;=TableOMP[[#This Row],[High]]),1,0)</f>
        <v>#N/A</v>
      </c>
    </row>
    <row r="137" spans="1:19" x14ac:dyDescent="0.25">
      <c r="A137" t="s">
        <v>17</v>
      </c>
      <c r="B137">
        <v>100</v>
      </c>
      <c r="C137">
        <v>0</v>
      </c>
      <c r="D137">
        <v>0</v>
      </c>
      <c r="E137">
        <v>8</v>
      </c>
      <c r="F137">
        <v>1</v>
      </c>
      <c r="G137">
        <v>1.0791189999999999</v>
      </c>
      <c r="H137">
        <v>3.8270000000000001E-3</v>
      </c>
      <c r="I137">
        <v>9.4210000000000006E-3</v>
      </c>
      <c r="J137">
        <v>1.346E-3</v>
      </c>
      <c r="K137" t="str">
        <f t="shared" si="2"/>
        <v>5</v>
      </c>
      <c r="L137" t="s">
        <v>40</v>
      </c>
      <c r="M137" t="s">
        <v>39</v>
      </c>
      <c r="N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137" t="e">
        <f>VLOOKUP(TableOMP[[#This Row],[Label]],TableAvg[],2,FALSE)</f>
        <v>#N/A</v>
      </c>
      <c r="P137" t="e">
        <f>VLOOKUP(TableOMP[[#This Row],[Label]],TableAvg[],3,FALSE)</f>
        <v>#N/A</v>
      </c>
      <c r="Q137" t="e">
        <f>TableOMP[[#This Row],[Avg]]-$U$2*TableOMP[[#This Row],[StdDev]]</f>
        <v>#N/A</v>
      </c>
      <c r="R137" t="e">
        <f>TableOMP[[#This Row],[Avg]]+$U$2*TableOMP[[#This Row],[StdDev]]</f>
        <v>#N/A</v>
      </c>
      <c r="S137" t="e">
        <f>IF(AND(TableOMP[[#This Row],[total_time]]&gt;=TableOMP[[#This Row],[Low]], TableOMP[[#This Row],[total_time]]&lt;=TableOMP[[#This Row],[High]]),1,0)</f>
        <v>#N/A</v>
      </c>
    </row>
    <row r="138" spans="1:19" x14ac:dyDescent="0.25">
      <c r="A138" t="s">
        <v>17</v>
      </c>
      <c r="B138">
        <v>100</v>
      </c>
      <c r="C138">
        <v>0</v>
      </c>
      <c r="D138">
        <v>0</v>
      </c>
      <c r="E138">
        <v>9</v>
      </c>
      <c r="F138">
        <v>1</v>
      </c>
      <c r="G138">
        <v>1.094967</v>
      </c>
      <c r="H138">
        <v>9.4669999999999997E-3</v>
      </c>
      <c r="I138">
        <v>6.1851999999999997E-2</v>
      </c>
      <c r="J138">
        <v>7.7320000000000002E-3</v>
      </c>
      <c r="K138" t="str">
        <f t="shared" si="2"/>
        <v>5</v>
      </c>
      <c r="L138" t="s">
        <v>40</v>
      </c>
      <c r="M138" t="s">
        <v>39</v>
      </c>
      <c r="N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138" t="e">
        <f>VLOOKUP(TableOMP[[#This Row],[Label]],TableAvg[],2,FALSE)</f>
        <v>#N/A</v>
      </c>
      <c r="P138" t="e">
        <f>VLOOKUP(TableOMP[[#This Row],[Label]],TableAvg[],3,FALSE)</f>
        <v>#N/A</v>
      </c>
      <c r="Q138" t="e">
        <f>TableOMP[[#This Row],[Avg]]-$U$2*TableOMP[[#This Row],[StdDev]]</f>
        <v>#N/A</v>
      </c>
      <c r="R138" t="e">
        <f>TableOMP[[#This Row],[Avg]]+$U$2*TableOMP[[#This Row],[StdDev]]</f>
        <v>#N/A</v>
      </c>
      <c r="S138" t="e">
        <f>IF(AND(TableOMP[[#This Row],[total_time]]&gt;=TableOMP[[#This Row],[Low]], TableOMP[[#This Row],[total_time]]&lt;=TableOMP[[#This Row],[High]]),1,0)</f>
        <v>#N/A</v>
      </c>
    </row>
    <row r="139" spans="1:19" x14ac:dyDescent="0.25">
      <c r="A139" t="s">
        <v>17</v>
      </c>
      <c r="B139">
        <v>100</v>
      </c>
      <c r="C139">
        <v>0</v>
      </c>
      <c r="D139">
        <v>0</v>
      </c>
      <c r="E139">
        <v>10</v>
      </c>
      <c r="F139">
        <v>1</v>
      </c>
      <c r="G139">
        <v>1.098071</v>
      </c>
      <c r="H139">
        <v>3.398E-3</v>
      </c>
      <c r="I139">
        <v>8.9490000000000004E-3</v>
      </c>
      <c r="J139">
        <v>9.9400000000000009E-4</v>
      </c>
      <c r="K139" t="str">
        <f t="shared" si="2"/>
        <v>5</v>
      </c>
      <c r="L139" t="s">
        <v>40</v>
      </c>
      <c r="M139" t="s">
        <v>39</v>
      </c>
      <c r="N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139" t="e">
        <f>VLOOKUP(TableOMP[[#This Row],[Label]],TableAvg[],2,FALSE)</f>
        <v>#N/A</v>
      </c>
      <c r="P139" t="e">
        <f>VLOOKUP(TableOMP[[#This Row],[Label]],TableAvg[],3,FALSE)</f>
        <v>#N/A</v>
      </c>
      <c r="Q139" t="e">
        <f>TableOMP[[#This Row],[Avg]]-$U$2*TableOMP[[#This Row],[StdDev]]</f>
        <v>#N/A</v>
      </c>
      <c r="R139" t="e">
        <f>TableOMP[[#This Row],[Avg]]+$U$2*TableOMP[[#This Row],[StdDev]]</f>
        <v>#N/A</v>
      </c>
      <c r="S139" t="e">
        <f>IF(AND(TableOMP[[#This Row],[total_time]]&gt;=TableOMP[[#This Row],[Low]], TableOMP[[#This Row],[total_time]]&lt;=TableOMP[[#This Row],[High]]),1,0)</f>
        <v>#N/A</v>
      </c>
    </row>
    <row r="140" spans="1:19" x14ac:dyDescent="0.25">
      <c r="A140" t="s">
        <v>17</v>
      </c>
      <c r="B140">
        <v>100</v>
      </c>
      <c r="C140">
        <v>0</v>
      </c>
      <c r="D140">
        <v>0</v>
      </c>
      <c r="E140">
        <v>11</v>
      </c>
      <c r="F140">
        <v>1</v>
      </c>
      <c r="G140">
        <v>1.1074919999999999</v>
      </c>
      <c r="H140">
        <v>5.7359999999999998E-3</v>
      </c>
      <c r="I140">
        <v>2.0181999999999999E-2</v>
      </c>
      <c r="J140">
        <v>2.0179999999999998E-3</v>
      </c>
      <c r="K140" t="str">
        <f t="shared" si="2"/>
        <v>5</v>
      </c>
      <c r="L140" t="s">
        <v>40</v>
      </c>
      <c r="M140" t="s">
        <v>39</v>
      </c>
      <c r="N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140" t="e">
        <f>VLOOKUP(TableOMP[[#This Row],[Label]],TableAvg[],2,FALSE)</f>
        <v>#N/A</v>
      </c>
      <c r="P140" t="e">
        <f>VLOOKUP(TableOMP[[#This Row],[Label]],TableAvg[],3,FALSE)</f>
        <v>#N/A</v>
      </c>
      <c r="Q140" t="e">
        <f>TableOMP[[#This Row],[Avg]]-$U$2*TableOMP[[#This Row],[StdDev]]</f>
        <v>#N/A</v>
      </c>
      <c r="R140" t="e">
        <f>TableOMP[[#This Row],[Avg]]+$U$2*TableOMP[[#This Row],[StdDev]]</f>
        <v>#N/A</v>
      </c>
      <c r="S140" t="e">
        <f>IF(AND(TableOMP[[#This Row],[total_time]]&gt;=TableOMP[[#This Row],[Low]], TableOMP[[#This Row],[total_time]]&lt;=TableOMP[[#This Row],[High]]),1,0)</f>
        <v>#N/A</v>
      </c>
    </row>
    <row r="141" spans="1:19" x14ac:dyDescent="0.25">
      <c r="A141" t="s">
        <v>17</v>
      </c>
      <c r="B141">
        <v>100</v>
      </c>
      <c r="C141">
        <v>0</v>
      </c>
      <c r="D141">
        <v>0</v>
      </c>
      <c r="E141">
        <v>12</v>
      </c>
      <c r="F141">
        <v>1</v>
      </c>
      <c r="G141">
        <v>1.115243</v>
      </c>
      <c r="H141">
        <v>4.241E-3</v>
      </c>
      <c r="I141">
        <v>1.1105E-2</v>
      </c>
      <c r="J141">
        <v>1.01E-3</v>
      </c>
      <c r="K141" t="str">
        <f t="shared" si="2"/>
        <v>5</v>
      </c>
      <c r="L141" t="s">
        <v>40</v>
      </c>
      <c r="M141" t="s">
        <v>39</v>
      </c>
      <c r="N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141" t="e">
        <f>VLOOKUP(TableOMP[[#This Row],[Label]],TableAvg[],2,FALSE)</f>
        <v>#N/A</v>
      </c>
      <c r="P141" t="e">
        <f>VLOOKUP(TableOMP[[#This Row],[Label]],TableAvg[],3,FALSE)</f>
        <v>#N/A</v>
      </c>
      <c r="Q141" t="e">
        <f>TableOMP[[#This Row],[Avg]]-$U$2*TableOMP[[#This Row],[StdDev]]</f>
        <v>#N/A</v>
      </c>
      <c r="R141" t="e">
        <f>TableOMP[[#This Row],[Avg]]+$U$2*TableOMP[[#This Row],[StdDev]]</f>
        <v>#N/A</v>
      </c>
      <c r="S141" t="e">
        <f>IF(AND(TableOMP[[#This Row],[total_time]]&gt;=TableOMP[[#This Row],[Low]], TableOMP[[#This Row],[total_time]]&lt;=TableOMP[[#This Row],[High]]),1,0)</f>
        <v>#N/A</v>
      </c>
    </row>
    <row r="142" spans="1:19" x14ac:dyDescent="0.25">
      <c r="A142" t="s">
        <v>17</v>
      </c>
      <c r="B142">
        <v>100</v>
      </c>
      <c r="C142">
        <v>0</v>
      </c>
      <c r="D142">
        <v>0</v>
      </c>
      <c r="E142">
        <v>13</v>
      </c>
      <c r="F142">
        <v>1</v>
      </c>
      <c r="G142">
        <v>1.098373</v>
      </c>
      <c r="H142">
        <v>4.5729999999999998E-3</v>
      </c>
      <c r="I142">
        <v>2.4534E-2</v>
      </c>
      <c r="J142">
        <v>2.0449999999999999E-3</v>
      </c>
      <c r="K142" t="str">
        <f t="shared" si="2"/>
        <v>5</v>
      </c>
      <c r="L142" t="s">
        <v>40</v>
      </c>
      <c r="M142" t="s">
        <v>39</v>
      </c>
      <c r="N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142" t="e">
        <f>VLOOKUP(TableOMP[[#This Row],[Label]],TableAvg[],2,FALSE)</f>
        <v>#N/A</v>
      </c>
      <c r="P142" t="e">
        <f>VLOOKUP(TableOMP[[#This Row],[Label]],TableAvg[],3,FALSE)</f>
        <v>#N/A</v>
      </c>
      <c r="Q142" t="e">
        <f>TableOMP[[#This Row],[Avg]]-$U$2*TableOMP[[#This Row],[StdDev]]</f>
        <v>#N/A</v>
      </c>
      <c r="R142" t="e">
        <f>TableOMP[[#This Row],[Avg]]+$U$2*TableOMP[[#This Row],[StdDev]]</f>
        <v>#N/A</v>
      </c>
      <c r="S142" t="e">
        <f>IF(AND(TableOMP[[#This Row],[total_time]]&gt;=TableOMP[[#This Row],[Low]], TableOMP[[#This Row],[total_time]]&lt;=TableOMP[[#This Row],[High]]),1,0)</f>
        <v>#N/A</v>
      </c>
    </row>
    <row r="143" spans="1:19" x14ac:dyDescent="0.25">
      <c r="A143" t="s">
        <v>17</v>
      </c>
      <c r="B143">
        <v>100</v>
      </c>
      <c r="C143">
        <v>0</v>
      </c>
      <c r="D143">
        <v>0</v>
      </c>
      <c r="E143">
        <v>14</v>
      </c>
      <c r="F143">
        <v>1</v>
      </c>
      <c r="G143">
        <v>1.1036159999999999</v>
      </c>
      <c r="H143">
        <v>4.2529999999999998E-3</v>
      </c>
      <c r="I143">
        <v>3.1252000000000002E-2</v>
      </c>
      <c r="J143">
        <v>2.4039999999999999E-3</v>
      </c>
      <c r="K143" t="str">
        <f t="shared" si="2"/>
        <v>5</v>
      </c>
      <c r="L143" t="s">
        <v>40</v>
      </c>
      <c r="M143" t="s">
        <v>39</v>
      </c>
      <c r="N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143" t="e">
        <f>VLOOKUP(TableOMP[[#This Row],[Label]],TableAvg[],2,FALSE)</f>
        <v>#N/A</v>
      </c>
      <c r="P143" t="e">
        <f>VLOOKUP(TableOMP[[#This Row],[Label]],TableAvg[],3,FALSE)</f>
        <v>#N/A</v>
      </c>
      <c r="Q143" t="e">
        <f>TableOMP[[#This Row],[Avg]]-$U$2*TableOMP[[#This Row],[StdDev]]</f>
        <v>#N/A</v>
      </c>
      <c r="R143" t="e">
        <f>TableOMP[[#This Row],[Avg]]+$U$2*TableOMP[[#This Row],[StdDev]]</f>
        <v>#N/A</v>
      </c>
      <c r="S143" t="e">
        <f>IF(AND(TableOMP[[#This Row],[total_time]]&gt;=TableOMP[[#This Row],[Low]], TableOMP[[#This Row],[total_time]]&lt;=TableOMP[[#This Row],[High]]),1,0)</f>
        <v>#N/A</v>
      </c>
    </row>
    <row r="144" spans="1:19" x14ac:dyDescent="0.25">
      <c r="A144" t="s">
        <v>17</v>
      </c>
      <c r="B144">
        <v>100</v>
      </c>
      <c r="C144">
        <v>0</v>
      </c>
      <c r="D144">
        <v>0</v>
      </c>
      <c r="E144">
        <v>15</v>
      </c>
      <c r="F144">
        <v>1</v>
      </c>
      <c r="G144">
        <v>1.146536</v>
      </c>
      <c r="H144">
        <v>5.359E-3</v>
      </c>
      <c r="I144">
        <v>3.3459000000000003E-2</v>
      </c>
      <c r="J144">
        <v>2.3900000000000002E-3</v>
      </c>
      <c r="K144" t="str">
        <f t="shared" si="2"/>
        <v>5</v>
      </c>
      <c r="L144" t="s">
        <v>40</v>
      </c>
      <c r="M144" t="s">
        <v>39</v>
      </c>
      <c r="N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144" t="e">
        <f>VLOOKUP(TableOMP[[#This Row],[Label]],TableAvg[],2,FALSE)</f>
        <v>#N/A</v>
      </c>
      <c r="P144" t="e">
        <f>VLOOKUP(TableOMP[[#This Row],[Label]],TableAvg[],3,FALSE)</f>
        <v>#N/A</v>
      </c>
      <c r="Q144" t="e">
        <f>TableOMP[[#This Row],[Avg]]-$U$2*TableOMP[[#This Row],[StdDev]]</f>
        <v>#N/A</v>
      </c>
      <c r="R144" t="e">
        <f>TableOMP[[#This Row],[Avg]]+$U$2*TableOMP[[#This Row],[StdDev]]</f>
        <v>#N/A</v>
      </c>
      <c r="S144" t="e">
        <f>IF(AND(TableOMP[[#This Row],[total_time]]&gt;=TableOMP[[#This Row],[Low]], TableOMP[[#This Row],[total_time]]&lt;=TableOMP[[#This Row],[High]]),1,0)</f>
        <v>#N/A</v>
      </c>
    </row>
    <row r="145" spans="1:19" x14ac:dyDescent="0.25">
      <c r="A145" t="s">
        <v>17</v>
      </c>
      <c r="B145">
        <v>100</v>
      </c>
      <c r="C145">
        <v>0</v>
      </c>
      <c r="D145">
        <v>0</v>
      </c>
      <c r="E145">
        <v>16</v>
      </c>
      <c r="F145">
        <v>1</v>
      </c>
      <c r="G145">
        <v>1.147948</v>
      </c>
      <c r="H145">
        <v>7.8370000000000002E-3</v>
      </c>
      <c r="I145">
        <v>3.4872E-2</v>
      </c>
      <c r="J145">
        <v>2.3249999999999998E-3</v>
      </c>
      <c r="K145" t="str">
        <f t="shared" si="2"/>
        <v>5</v>
      </c>
      <c r="L145" t="s">
        <v>40</v>
      </c>
      <c r="M145" t="s">
        <v>39</v>
      </c>
      <c r="N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145" t="e">
        <f>VLOOKUP(TableOMP[[#This Row],[Label]],TableAvg[],2,FALSE)</f>
        <v>#N/A</v>
      </c>
      <c r="P145" t="e">
        <f>VLOOKUP(TableOMP[[#This Row],[Label]],TableAvg[],3,FALSE)</f>
        <v>#N/A</v>
      </c>
      <c r="Q145" t="e">
        <f>TableOMP[[#This Row],[Avg]]-$U$2*TableOMP[[#This Row],[StdDev]]</f>
        <v>#N/A</v>
      </c>
      <c r="R145" t="e">
        <f>TableOMP[[#This Row],[Avg]]+$U$2*TableOMP[[#This Row],[StdDev]]</f>
        <v>#N/A</v>
      </c>
      <c r="S145" t="e">
        <f>IF(AND(TableOMP[[#This Row],[total_time]]&gt;=TableOMP[[#This Row],[Low]], TableOMP[[#This Row],[total_time]]&lt;=TableOMP[[#This Row],[High]]),1,0)</f>
        <v>#N/A</v>
      </c>
    </row>
    <row r="146" spans="1:19" x14ac:dyDescent="0.25">
      <c r="A146" t="s">
        <v>17</v>
      </c>
      <c r="B146">
        <v>100</v>
      </c>
      <c r="C146">
        <v>0</v>
      </c>
      <c r="D146">
        <v>0</v>
      </c>
      <c r="E146">
        <v>17</v>
      </c>
      <c r="F146">
        <v>1</v>
      </c>
      <c r="G146">
        <v>1.165303</v>
      </c>
      <c r="H146">
        <v>4.9069999999999999E-3</v>
      </c>
      <c r="I146">
        <v>4.0494000000000002E-2</v>
      </c>
      <c r="J146">
        <v>2.5309999999999998E-3</v>
      </c>
      <c r="K146" t="str">
        <f t="shared" si="2"/>
        <v>5</v>
      </c>
      <c r="L146" t="s">
        <v>40</v>
      </c>
      <c r="M146" t="s">
        <v>39</v>
      </c>
      <c r="N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146" t="e">
        <f>VLOOKUP(TableOMP[[#This Row],[Label]],TableAvg[],2,FALSE)</f>
        <v>#N/A</v>
      </c>
      <c r="P146" t="e">
        <f>VLOOKUP(TableOMP[[#This Row],[Label]],TableAvg[],3,FALSE)</f>
        <v>#N/A</v>
      </c>
      <c r="Q146" t="e">
        <f>TableOMP[[#This Row],[Avg]]-$U$2*TableOMP[[#This Row],[StdDev]]</f>
        <v>#N/A</v>
      </c>
      <c r="R146" t="e">
        <f>TableOMP[[#This Row],[Avg]]+$U$2*TableOMP[[#This Row],[StdDev]]</f>
        <v>#N/A</v>
      </c>
      <c r="S146" t="e">
        <f>IF(AND(TableOMP[[#This Row],[total_time]]&gt;=TableOMP[[#This Row],[Low]], TableOMP[[#This Row],[total_time]]&lt;=TableOMP[[#This Row],[High]]),1,0)</f>
        <v>#N/A</v>
      </c>
    </row>
    <row r="147" spans="1:19" x14ac:dyDescent="0.25">
      <c r="A147" t="s">
        <v>17</v>
      </c>
      <c r="B147">
        <v>100</v>
      </c>
      <c r="C147">
        <v>0</v>
      </c>
      <c r="D147">
        <v>0</v>
      </c>
      <c r="E147">
        <v>18</v>
      </c>
      <c r="F147">
        <v>1</v>
      </c>
      <c r="G147">
        <v>1.1455789999999999</v>
      </c>
      <c r="H147">
        <v>5.2209999999999999E-3</v>
      </c>
      <c r="I147">
        <v>4.2976E-2</v>
      </c>
      <c r="J147">
        <v>2.5279999999999999E-3</v>
      </c>
      <c r="K147" t="str">
        <f t="shared" si="2"/>
        <v>5</v>
      </c>
      <c r="L147" t="s">
        <v>40</v>
      </c>
      <c r="M147" t="s">
        <v>39</v>
      </c>
      <c r="N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147" t="e">
        <f>VLOOKUP(TableOMP[[#This Row],[Label]],TableAvg[],2,FALSE)</f>
        <v>#N/A</v>
      </c>
      <c r="P147" t="e">
        <f>VLOOKUP(TableOMP[[#This Row],[Label]],TableAvg[],3,FALSE)</f>
        <v>#N/A</v>
      </c>
      <c r="Q147" t="e">
        <f>TableOMP[[#This Row],[Avg]]-$U$2*TableOMP[[#This Row],[StdDev]]</f>
        <v>#N/A</v>
      </c>
      <c r="R147" t="e">
        <f>TableOMP[[#This Row],[Avg]]+$U$2*TableOMP[[#This Row],[StdDev]]</f>
        <v>#N/A</v>
      </c>
      <c r="S147" t="e">
        <f>IF(AND(TableOMP[[#This Row],[total_time]]&gt;=TableOMP[[#This Row],[Low]], TableOMP[[#This Row],[total_time]]&lt;=TableOMP[[#This Row],[High]]),1,0)</f>
        <v>#N/A</v>
      </c>
    </row>
    <row r="148" spans="1:19" x14ac:dyDescent="0.25">
      <c r="A148" t="s">
        <v>17</v>
      </c>
      <c r="B148">
        <v>100</v>
      </c>
      <c r="C148">
        <v>0</v>
      </c>
      <c r="D148">
        <v>0</v>
      </c>
      <c r="E148">
        <v>19</v>
      </c>
      <c r="F148">
        <v>1</v>
      </c>
      <c r="G148">
        <v>1.1541220000000001</v>
      </c>
      <c r="H148">
        <v>5.3420000000000004E-3</v>
      </c>
      <c r="I148">
        <v>5.1003E-2</v>
      </c>
      <c r="J148">
        <v>2.833E-3</v>
      </c>
      <c r="K148" t="str">
        <f t="shared" si="2"/>
        <v>5</v>
      </c>
      <c r="L148" t="s">
        <v>40</v>
      </c>
      <c r="M148" t="s">
        <v>39</v>
      </c>
      <c r="N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148" t="e">
        <f>VLOOKUP(TableOMP[[#This Row],[Label]],TableAvg[],2,FALSE)</f>
        <v>#N/A</v>
      </c>
      <c r="P148" t="e">
        <f>VLOOKUP(TableOMP[[#This Row],[Label]],TableAvg[],3,FALSE)</f>
        <v>#N/A</v>
      </c>
      <c r="Q148" t="e">
        <f>TableOMP[[#This Row],[Avg]]-$U$2*TableOMP[[#This Row],[StdDev]]</f>
        <v>#N/A</v>
      </c>
      <c r="R148" t="e">
        <f>TableOMP[[#This Row],[Avg]]+$U$2*TableOMP[[#This Row],[StdDev]]</f>
        <v>#N/A</v>
      </c>
      <c r="S148" t="e">
        <f>IF(AND(TableOMP[[#This Row],[total_time]]&gt;=TableOMP[[#This Row],[Low]], TableOMP[[#This Row],[total_time]]&lt;=TableOMP[[#This Row],[High]]),1,0)</f>
        <v>#N/A</v>
      </c>
    </row>
    <row r="149" spans="1:19" x14ac:dyDescent="0.25">
      <c r="A149" t="s">
        <v>17</v>
      </c>
      <c r="B149">
        <v>100</v>
      </c>
      <c r="C149">
        <v>0</v>
      </c>
      <c r="D149">
        <v>0</v>
      </c>
      <c r="E149">
        <v>20</v>
      </c>
      <c r="F149">
        <v>1</v>
      </c>
      <c r="G149">
        <v>1.2171670000000001</v>
      </c>
      <c r="H149">
        <v>6.7060000000000002E-3</v>
      </c>
      <c r="I149">
        <v>3.0388999999999999E-2</v>
      </c>
      <c r="J149">
        <v>1.5989999999999999E-3</v>
      </c>
      <c r="K149" t="str">
        <f t="shared" si="2"/>
        <v>5</v>
      </c>
      <c r="L149" t="s">
        <v>40</v>
      </c>
      <c r="M149" t="s">
        <v>39</v>
      </c>
      <c r="N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149" t="e">
        <f>VLOOKUP(TableOMP[[#This Row],[Label]],TableAvg[],2,FALSE)</f>
        <v>#N/A</v>
      </c>
      <c r="P149" t="e">
        <f>VLOOKUP(TableOMP[[#This Row],[Label]],TableAvg[],3,FALSE)</f>
        <v>#N/A</v>
      </c>
      <c r="Q149" t="e">
        <f>TableOMP[[#This Row],[Avg]]-$U$2*TableOMP[[#This Row],[StdDev]]</f>
        <v>#N/A</v>
      </c>
      <c r="R149" t="e">
        <f>TableOMP[[#This Row],[Avg]]+$U$2*TableOMP[[#This Row],[StdDev]]</f>
        <v>#N/A</v>
      </c>
      <c r="S149" t="e">
        <f>IF(AND(TableOMP[[#This Row],[total_time]]&gt;=TableOMP[[#This Row],[Low]], TableOMP[[#This Row],[total_time]]&lt;=TableOMP[[#This Row],[High]]),1,0)</f>
        <v>#N/A</v>
      </c>
    </row>
    <row r="150" spans="1:19" x14ac:dyDescent="0.25">
      <c r="A150" t="s">
        <v>17</v>
      </c>
      <c r="B150">
        <v>100</v>
      </c>
      <c r="C150">
        <v>0</v>
      </c>
      <c r="D150">
        <v>0</v>
      </c>
      <c r="E150">
        <v>21</v>
      </c>
      <c r="F150">
        <v>1</v>
      </c>
      <c r="G150">
        <v>1.183273</v>
      </c>
      <c r="H150">
        <v>7.0020000000000004E-3</v>
      </c>
      <c r="I150">
        <v>6.3335000000000002E-2</v>
      </c>
      <c r="J150">
        <v>3.1670000000000001E-3</v>
      </c>
      <c r="K150" t="str">
        <f t="shared" si="2"/>
        <v>5</v>
      </c>
      <c r="L150" t="s">
        <v>40</v>
      </c>
      <c r="M150" t="s">
        <v>39</v>
      </c>
      <c r="N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150" t="e">
        <f>VLOOKUP(TableOMP[[#This Row],[Label]],TableAvg[],2,FALSE)</f>
        <v>#N/A</v>
      </c>
      <c r="P150" t="e">
        <f>VLOOKUP(TableOMP[[#This Row],[Label]],TableAvg[],3,FALSE)</f>
        <v>#N/A</v>
      </c>
      <c r="Q150" t="e">
        <f>TableOMP[[#This Row],[Avg]]-$U$2*TableOMP[[#This Row],[StdDev]]</f>
        <v>#N/A</v>
      </c>
      <c r="R150" t="e">
        <f>TableOMP[[#This Row],[Avg]]+$U$2*TableOMP[[#This Row],[StdDev]]</f>
        <v>#N/A</v>
      </c>
      <c r="S150" t="e">
        <f>IF(AND(TableOMP[[#This Row],[total_time]]&gt;=TableOMP[[#This Row],[Low]], TableOMP[[#This Row],[total_time]]&lt;=TableOMP[[#This Row],[High]]),1,0)</f>
        <v>#N/A</v>
      </c>
    </row>
    <row r="151" spans="1:19" x14ac:dyDescent="0.25">
      <c r="A151" t="s">
        <v>17</v>
      </c>
      <c r="B151">
        <v>100</v>
      </c>
      <c r="C151">
        <v>0</v>
      </c>
      <c r="D151">
        <v>0</v>
      </c>
      <c r="E151">
        <v>22</v>
      </c>
      <c r="F151">
        <v>1</v>
      </c>
      <c r="G151">
        <v>1.177748</v>
      </c>
      <c r="H151">
        <v>8.9020000000000002E-3</v>
      </c>
      <c r="I151">
        <v>6.9695999999999994E-2</v>
      </c>
      <c r="J151">
        <v>3.3189999999999999E-3</v>
      </c>
      <c r="K151" t="str">
        <f t="shared" si="2"/>
        <v>5</v>
      </c>
      <c r="L151" t="s">
        <v>40</v>
      </c>
      <c r="M151" t="s">
        <v>39</v>
      </c>
      <c r="N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151" t="e">
        <f>VLOOKUP(TableOMP[[#This Row],[Label]],TableAvg[],2,FALSE)</f>
        <v>#N/A</v>
      </c>
      <c r="P151" t="e">
        <f>VLOOKUP(TableOMP[[#This Row],[Label]],TableAvg[],3,FALSE)</f>
        <v>#N/A</v>
      </c>
      <c r="Q151" t="e">
        <f>TableOMP[[#This Row],[Avg]]-$U$2*TableOMP[[#This Row],[StdDev]]</f>
        <v>#N/A</v>
      </c>
      <c r="R151" t="e">
        <f>TableOMP[[#This Row],[Avg]]+$U$2*TableOMP[[#This Row],[StdDev]]</f>
        <v>#N/A</v>
      </c>
      <c r="S151" t="e">
        <f>IF(AND(TableOMP[[#This Row],[total_time]]&gt;=TableOMP[[#This Row],[Low]], TableOMP[[#This Row],[total_time]]&lt;=TableOMP[[#This Row],[High]]),1,0)</f>
        <v>#N/A</v>
      </c>
    </row>
    <row r="152" spans="1:19" x14ac:dyDescent="0.25">
      <c r="A152" t="s">
        <v>17</v>
      </c>
      <c r="B152">
        <v>100</v>
      </c>
      <c r="C152">
        <v>0</v>
      </c>
      <c r="D152">
        <v>0</v>
      </c>
      <c r="E152">
        <v>23</v>
      </c>
      <c r="F152">
        <v>1</v>
      </c>
      <c r="G152">
        <v>1.2127140000000001</v>
      </c>
      <c r="H152">
        <v>7.6109999999999997E-3</v>
      </c>
      <c r="I152">
        <v>4.6774999999999997E-2</v>
      </c>
      <c r="J152">
        <v>2.1259999999999999E-3</v>
      </c>
      <c r="K152" t="str">
        <f t="shared" si="2"/>
        <v>5</v>
      </c>
      <c r="L152" t="s">
        <v>40</v>
      </c>
      <c r="M152" t="s">
        <v>39</v>
      </c>
      <c r="N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152" t="e">
        <f>VLOOKUP(TableOMP[[#This Row],[Label]],TableAvg[],2,FALSE)</f>
        <v>#N/A</v>
      </c>
      <c r="P152" t="e">
        <f>VLOOKUP(TableOMP[[#This Row],[Label]],TableAvg[],3,FALSE)</f>
        <v>#N/A</v>
      </c>
      <c r="Q152" t="e">
        <f>TableOMP[[#This Row],[Avg]]-$U$2*TableOMP[[#This Row],[StdDev]]</f>
        <v>#N/A</v>
      </c>
      <c r="R152" t="e">
        <f>TableOMP[[#This Row],[Avg]]+$U$2*TableOMP[[#This Row],[StdDev]]</f>
        <v>#N/A</v>
      </c>
      <c r="S152" t="e">
        <f>IF(AND(TableOMP[[#This Row],[total_time]]&gt;=TableOMP[[#This Row],[Low]], TableOMP[[#This Row],[total_time]]&lt;=TableOMP[[#This Row],[High]]),1,0)</f>
        <v>#N/A</v>
      </c>
    </row>
    <row r="153" spans="1:19" x14ac:dyDescent="0.25">
      <c r="A153" t="s">
        <v>17</v>
      </c>
      <c r="B153">
        <v>100</v>
      </c>
      <c r="C153">
        <v>0</v>
      </c>
      <c r="D153">
        <v>0</v>
      </c>
      <c r="E153">
        <v>24</v>
      </c>
      <c r="F153">
        <v>1</v>
      </c>
      <c r="G153">
        <v>1.2090780000000001</v>
      </c>
      <c r="H153">
        <v>5.9309999999999996E-3</v>
      </c>
      <c r="I153">
        <v>7.3574000000000001E-2</v>
      </c>
      <c r="J153">
        <v>3.199E-3</v>
      </c>
      <c r="K153" t="str">
        <f t="shared" si="2"/>
        <v>5</v>
      </c>
      <c r="L153" t="s">
        <v>40</v>
      </c>
      <c r="M153" t="s">
        <v>39</v>
      </c>
      <c r="N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153" t="e">
        <f>VLOOKUP(TableOMP[[#This Row],[Label]],TableAvg[],2,FALSE)</f>
        <v>#N/A</v>
      </c>
      <c r="P153" t="e">
        <f>VLOOKUP(TableOMP[[#This Row],[Label]],TableAvg[],3,FALSE)</f>
        <v>#N/A</v>
      </c>
      <c r="Q153" t="e">
        <f>TableOMP[[#This Row],[Avg]]-$U$2*TableOMP[[#This Row],[StdDev]]</f>
        <v>#N/A</v>
      </c>
      <c r="R153" t="e">
        <f>TableOMP[[#This Row],[Avg]]+$U$2*TableOMP[[#This Row],[StdDev]]</f>
        <v>#N/A</v>
      </c>
      <c r="S153" t="e">
        <f>IF(AND(TableOMP[[#This Row],[total_time]]&gt;=TableOMP[[#This Row],[Low]], TableOMP[[#This Row],[total_time]]&lt;=TableOMP[[#This Row],[High]]),1,0)</f>
        <v>#N/A</v>
      </c>
    </row>
    <row r="154" spans="1:19" x14ac:dyDescent="0.25">
      <c r="A154" t="s">
        <v>17</v>
      </c>
      <c r="B154">
        <v>100</v>
      </c>
      <c r="C154">
        <v>0</v>
      </c>
      <c r="D154">
        <v>0</v>
      </c>
      <c r="E154">
        <v>25</v>
      </c>
      <c r="F154">
        <v>1</v>
      </c>
      <c r="G154">
        <v>1.2533430000000001</v>
      </c>
      <c r="H154">
        <v>7.1970000000000003E-3</v>
      </c>
      <c r="I154">
        <v>7.8377000000000002E-2</v>
      </c>
      <c r="J154">
        <v>3.2659999999999998E-3</v>
      </c>
      <c r="K154" t="str">
        <f t="shared" si="2"/>
        <v>5</v>
      </c>
      <c r="L154" t="s">
        <v>40</v>
      </c>
      <c r="M154" t="s">
        <v>39</v>
      </c>
      <c r="N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154" t="e">
        <f>VLOOKUP(TableOMP[[#This Row],[Label]],TableAvg[],2,FALSE)</f>
        <v>#N/A</v>
      </c>
      <c r="P154" t="e">
        <f>VLOOKUP(TableOMP[[#This Row],[Label]],TableAvg[],3,FALSE)</f>
        <v>#N/A</v>
      </c>
      <c r="Q154" t="e">
        <f>TableOMP[[#This Row],[Avg]]-$U$2*TableOMP[[#This Row],[StdDev]]</f>
        <v>#N/A</v>
      </c>
      <c r="R154" t="e">
        <f>TableOMP[[#This Row],[Avg]]+$U$2*TableOMP[[#This Row],[StdDev]]</f>
        <v>#N/A</v>
      </c>
      <c r="S154" t="e">
        <f>IF(AND(TableOMP[[#This Row],[total_time]]&gt;=TableOMP[[#This Row],[Low]], TableOMP[[#This Row],[total_time]]&lt;=TableOMP[[#This Row],[High]]),1,0)</f>
        <v>#N/A</v>
      </c>
    </row>
    <row r="155" spans="1:19" x14ac:dyDescent="0.25">
      <c r="A155" t="s">
        <v>17</v>
      </c>
      <c r="B155">
        <v>100</v>
      </c>
      <c r="C155">
        <v>0</v>
      </c>
      <c r="D155">
        <v>0</v>
      </c>
      <c r="E155">
        <v>26</v>
      </c>
      <c r="F155">
        <v>1</v>
      </c>
      <c r="G155">
        <v>1.2000200000000001</v>
      </c>
      <c r="H155">
        <v>8.3549999999999996E-3</v>
      </c>
      <c r="I155">
        <v>9.3865000000000004E-2</v>
      </c>
      <c r="J155">
        <v>3.7550000000000001E-3</v>
      </c>
      <c r="K155" t="str">
        <f t="shared" si="2"/>
        <v>5</v>
      </c>
      <c r="L155" t="s">
        <v>40</v>
      </c>
      <c r="M155" t="s">
        <v>39</v>
      </c>
      <c r="N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155" t="e">
        <f>VLOOKUP(TableOMP[[#This Row],[Label]],TableAvg[],2,FALSE)</f>
        <v>#N/A</v>
      </c>
      <c r="P155" t="e">
        <f>VLOOKUP(TableOMP[[#This Row],[Label]],TableAvg[],3,FALSE)</f>
        <v>#N/A</v>
      </c>
      <c r="Q155" t="e">
        <f>TableOMP[[#This Row],[Avg]]-$U$2*TableOMP[[#This Row],[StdDev]]</f>
        <v>#N/A</v>
      </c>
      <c r="R155" t="e">
        <f>TableOMP[[#This Row],[Avg]]+$U$2*TableOMP[[#This Row],[StdDev]]</f>
        <v>#N/A</v>
      </c>
      <c r="S155" t="e">
        <f>IF(AND(TableOMP[[#This Row],[total_time]]&gt;=TableOMP[[#This Row],[Low]], TableOMP[[#This Row],[total_time]]&lt;=TableOMP[[#This Row],[High]]),1,0)</f>
        <v>#N/A</v>
      </c>
    </row>
    <row r="156" spans="1:19" x14ac:dyDescent="0.25">
      <c r="A156" t="s">
        <v>17</v>
      </c>
      <c r="B156">
        <v>100</v>
      </c>
      <c r="C156">
        <v>0</v>
      </c>
      <c r="D156">
        <v>0</v>
      </c>
      <c r="E156">
        <v>27</v>
      </c>
      <c r="F156">
        <v>1</v>
      </c>
      <c r="G156">
        <v>1.2450479999999999</v>
      </c>
      <c r="H156">
        <v>1.0848E-2</v>
      </c>
      <c r="I156">
        <v>8.6439000000000002E-2</v>
      </c>
      <c r="J156">
        <v>3.3249999999999998E-3</v>
      </c>
      <c r="K156" t="str">
        <f t="shared" si="2"/>
        <v>5</v>
      </c>
      <c r="L156" t="s">
        <v>40</v>
      </c>
      <c r="M156" t="s">
        <v>39</v>
      </c>
      <c r="N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156" t="e">
        <f>VLOOKUP(TableOMP[[#This Row],[Label]],TableAvg[],2,FALSE)</f>
        <v>#N/A</v>
      </c>
      <c r="P156" t="e">
        <f>VLOOKUP(TableOMP[[#This Row],[Label]],TableAvg[],3,FALSE)</f>
        <v>#N/A</v>
      </c>
      <c r="Q156" t="e">
        <f>TableOMP[[#This Row],[Avg]]-$U$2*TableOMP[[#This Row],[StdDev]]</f>
        <v>#N/A</v>
      </c>
      <c r="R156" t="e">
        <f>TableOMP[[#This Row],[Avg]]+$U$2*TableOMP[[#This Row],[StdDev]]</f>
        <v>#N/A</v>
      </c>
      <c r="S156" t="e">
        <f>IF(AND(TableOMP[[#This Row],[total_time]]&gt;=TableOMP[[#This Row],[Low]], TableOMP[[#This Row],[total_time]]&lt;=TableOMP[[#This Row],[High]]),1,0)</f>
        <v>#N/A</v>
      </c>
    </row>
    <row r="157" spans="1:19" x14ac:dyDescent="0.25">
      <c r="A157" t="s">
        <v>17</v>
      </c>
      <c r="B157">
        <v>100</v>
      </c>
      <c r="C157">
        <v>0</v>
      </c>
      <c r="D157">
        <v>0</v>
      </c>
      <c r="E157">
        <v>28</v>
      </c>
      <c r="F157">
        <v>1</v>
      </c>
      <c r="G157">
        <v>1.298411</v>
      </c>
      <c r="H157">
        <v>6.4310000000000001E-3</v>
      </c>
      <c r="I157">
        <v>9.8443000000000003E-2</v>
      </c>
      <c r="J157">
        <v>3.6459999999999999E-3</v>
      </c>
      <c r="K157" t="str">
        <f t="shared" si="2"/>
        <v>5</v>
      </c>
      <c r="L157" t="s">
        <v>40</v>
      </c>
      <c r="M157" t="s">
        <v>39</v>
      </c>
      <c r="N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157" t="e">
        <f>VLOOKUP(TableOMP[[#This Row],[Label]],TableAvg[],2,FALSE)</f>
        <v>#N/A</v>
      </c>
      <c r="P157" t="e">
        <f>VLOOKUP(TableOMP[[#This Row],[Label]],TableAvg[],3,FALSE)</f>
        <v>#N/A</v>
      </c>
      <c r="Q157" t="e">
        <f>TableOMP[[#This Row],[Avg]]-$U$2*TableOMP[[#This Row],[StdDev]]</f>
        <v>#N/A</v>
      </c>
      <c r="R157" t="e">
        <f>TableOMP[[#This Row],[Avg]]+$U$2*TableOMP[[#This Row],[StdDev]]</f>
        <v>#N/A</v>
      </c>
      <c r="S157" t="e">
        <f>IF(AND(TableOMP[[#This Row],[total_time]]&gt;=TableOMP[[#This Row],[Low]], TableOMP[[#This Row],[total_time]]&lt;=TableOMP[[#This Row],[High]]),1,0)</f>
        <v>#N/A</v>
      </c>
    </row>
    <row r="158" spans="1:19" x14ac:dyDescent="0.25">
      <c r="A158" t="s">
        <v>17</v>
      </c>
      <c r="B158">
        <v>100</v>
      </c>
      <c r="C158">
        <v>0</v>
      </c>
      <c r="D158">
        <v>0</v>
      </c>
      <c r="E158">
        <v>29</v>
      </c>
      <c r="F158">
        <v>1</v>
      </c>
      <c r="G158">
        <v>1.2929550000000001</v>
      </c>
      <c r="H158">
        <v>1.0697E-2</v>
      </c>
      <c r="I158">
        <v>9.9778000000000006E-2</v>
      </c>
      <c r="J158">
        <v>3.5630000000000002E-3</v>
      </c>
      <c r="K158" t="str">
        <f t="shared" si="2"/>
        <v>5</v>
      </c>
      <c r="L158" t="s">
        <v>40</v>
      </c>
      <c r="M158" t="s">
        <v>39</v>
      </c>
      <c r="N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158" t="e">
        <f>VLOOKUP(TableOMP[[#This Row],[Label]],TableAvg[],2,FALSE)</f>
        <v>#N/A</v>
      </c>
      <c r="P158" t="e">
        <f>VLOOKUP(TableOMP[[#This Row],[Label]],TableAvg[],3,FALSE)</f>
        <v>#N/A</v>
      </c>
      <c r="Q158" t="e">
        <f>TableOMP[[#This Row],[Avg]]-$U$2*TableOMP[[#This Row],[StdDev]]</f>
        <v>#N/A</v>
      </c>
      <c r="R158" t="e">
        <f>TableOMP[[#This Row],[Avg]]+$U$2*TableOMP[[#This Row],[StdDev]]</f>
        <v>#N/A</v>
      </c>
      <c r="S158" t="e">
        <f>IF(AND(TableOMP[[#This Row],[total_time]]&gt;=TableOMP[[#This Row],[Low]], TableOMP[[#This Row],[total_time]]&lt;=TableOMP[[#This Row],[High]]),1,0)</f>
        <v>#N/A</v>
      </c>
    </row>
    <row r="159" spans="1:19" x14ac:dyDescent="0.25">
      <c r="A159" t="s">
        <v>17</v>
      </c>
      <c r="B159">
        <v>100</v>
      </c>
      <c r="C159">
        <v>0</v>
      </c>
      <c r="D159">
        <v>0</v>
      </c>
      <c r="E159">
        <v>30</v>
      </c>
      <c r="F159">
        <v>1</v>
      </c>
      <c r="G159">
        <v>1.282564</v>
      </c>
      <c r="H159">
        <v>1.3214E-2</v>
      </c>
      <c r="I159">
        <v>0.11479200000000001</v>
      </c>
      <c r="J159">
        <v>3.9579999999999997E-3</v>
      </c>
      <c r="K159" t="str">
        <f t="shared" si="2"/>
        <v>5</v>
      </c>
      <c r="L159" t="s">
        <v>40</v>
      </c>
      <c r="M159" t="s">
        <v>39</v>
      </c>
      <c r="N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159" t="e">
        <f>VLOOKUP(TableOMP[[#This Row],[Label]],TableAvg[],2,FALSE)</f>
        <v>#N/A</v>
      </c>
      <c r="P159" t="e">
        <f>VLOOKUP(TableOMP[[#This Row],[Label]],TableAvg[],3,FALSE)</f>
        <v>#N/A</v>
      </c>
      <c r="Q159" t="e">
        <f>TableOMP[[#This Row],[Avg]]-$U$2*TableOMP[[#This Row],[StdDev]]</f>
        <v>#N/A</v>
      </c>
      <c r="R159" t="e">
        <f>TableOMP[[#This Row],[Avg]]+$U$2*TableOMP[[#This Row],[StdDev]]</f>
        <v>#N/A</v>
      </c>
      <c r="S159" t="e">
        <f>IF(AND(TableOMP[[#This Row],[total_time]]&gt;=TableOMP[[#This Row],[Low]], TableOMP[[#This Row],[total_time]]&lt;=TableOMP[[#This Row],[High]]),1,0)</f>
        <v>#N/A</v>
      </c>
    </row>
    <row r="160" spans="1:19" x14ac:dyDescent="0.25">
      <c r="A160" t="s">
        <v>17</v>
      </c>
      <c r="B160">
        <v>100</v>
      </c>
      <c r="C160">
        <v>0</v>
      </c>
      <c r="D160">
        <v>0</v>
      </c>
      <c r="E160">
        <v>31</v>
      </c>
      <c r="F160">
        <v>1</v>
      </c>
      <c r="G160">
        <v>1.2289870000000001</v>
      </c>
      <c r="H160">
        <v>1.0012999999999999E-2</v>
      </c>
      <c r="I160">
        <v>0.138102</v>
      </c>
      <c r="J160">
        <v>4.6030000000000003E-3</v>
      </c>
      <c r="K160" t="str">
        <f t="shared" si="2"/>
        <v>5</v>
      </c>
      <c r="L160" t="s">
        <v>40</v>
      </c>
      <c r="M160" t="s">
        <v>39</v>
      </c>
      <c r="N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160" t="e">
        <f>VLOOKUP(TableOMP[[#This Row],[Label]],TableAvg[],2,FALSE)</f>
        <v>#N/A</v>
      </c>
      <c r="P160" t="e">
        <f>VLOOKUP(TableOMP[[#This Row],[Label]],TableAvg[],3,FALSE)</f>
        <v>#N/A</v>
      </c>
      <c r="Q160" t="e">
        <f>TableOMP[[#This Row],[Avg]]-$U$2*TableOMP[[#This Row],[StdDev]]</f>
        <v>#N/A</v>
      </c>
      <c r="R160" t="e">
        <f>TableOMP[[#This Row],[Avg]]+$U$2*TableOMP[[#This Row],[StdDev]]</f>
        <v>#N/A</v>
      </c>
      <c r="S160" t="e">
        <f>IF(AND(TableOMP[[#This Row],[total_time]]&gt;=TableOMP[[#This Row],[Low]], TableOMP[[#This Row],[total_time]]&lt;=TableOMP[[#This Row],[High]]),1,0)</f>
        <v>#N/A</v>
      </c>
    </row>
    <row r="161" spans="1:19" x14ac:dyDescent="0.25">
      <c r="A161" t="s">
        <v>17</v>
      </c>
      <c r="B161">
        <v>100</v>
      </c>
      <c r="C161">
        <v>0</v>
      </c>
      <c r="D161">
        <v>0</v>
      </c>
      <c r="E161">
        <v>32</v>
      </c>
      <c r="F161">
        <v>1</v>
      </c>
      <c r="G161">
        <v>1.2507410000000001</v>
      </c>
      <c r="H161">
        <v>1.4919E-2</v>
      </c>
      <c r="I161">
        <v>0.12781600000000001</v>
      </c>
      <c r="J161">
        <v>4.1229999999999999E-3</v>
      </c>
      <c r="K161" t="str">
        <f t="shared" si="2"/>
        <v>5</v>
      </c>
      <c r="L161" t="s">
        <v>40</v>
      </c>
      <c r="M161" t="s">
        <v>39</v>
      </c>
      <c r="N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161" t="e">
        <f>VLOOKUP(TableOMP[[#This Row],[Label]],TableAvg[],2,FALSE)</f>
        <v>#N/A</v>
      </c>
      <c r="P161" t="e">
        <f>VLOOKUP(TableOMP[[#This Row],[Label]],TableAvg[],3,FALSE)</f>
        <v>#N/A</v>
      </c>
      <c r="Q161" t="e">
        <f>TableOMP[[#This Row],[Avg]]-$U$2*TableOMP[[#This Row],[StdDev]]</f>
        <v>#N/A</v>
      </c>
      <c r="R161" t="e">
        <f>TableOMP[[#This Row],[Avg]]+$U$2*TableOMP[[#This Row],[StdDev]]</f>
        <v>#N/A</v>
      </c>
      <c r="S161" t="e">
        <f>IF(AND(TableOMP[[#This Row],[total_time]]&gt;=TableOMP[[#This Row],[Low]], TableOMP[[#This Row],[total_time]]&lt;=TableOMP[[#This Row],[High]]),1,0)</f>
        <v>#N/A</v>
      </c>
    </row>
    <row r="162" spans="1:19" x14ac:dyDescent="0.25">
      <c r="A162" t="s">
        <v>17</v>
      </c>
      <c r="B162">
        <v>100</v>
      </c>
      <c r="C162">
        <v>0</v>
      </c>
      <c r="D162">
        <v>0</v>
      </c>
      <c r="E162">
        <v>33</v>
      </c>
      <c r="F162">
        <v>1</v>
      </c>
      <c r="G162">
        <v>1.3764080000000001</v>
      </c>
      <c r="H162">
        <v>1.4806E-2</v>
      </c>
      <c r="I162">
        <v>0.14478099999999999</v>
      </c>
      <c r="J162">
        <v>4.5240000000000002E-3</v>
      </c>
      <c r="K162" t="str">
        <f t="shared" si="2"/>
        <v>5</v>
      </c>
      <c r="L162" t="s">
        <v>40</v>
      </c>
      <c r="M162" t="s">
        <v>39</v>
      </c>
      <c r="N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162" t="e">
        <f>VLOOKUP(TableOMP[[#This Row],[Label]],TableAvg[],2,FALSE)</f>
        <v>#N/A</v>
      </c>
      <c r="P162" t="e">
        <f>VLOOKUP(TableOMP[[#This Row],[Label]],TableAvg[],3,FALSE)</f>
        <v>#N/A</v>
      </c>
      <c r="Q162" t="e">
        <f>TableOMP[[#This Row],[Avg]]-$U$2*TableOMP[[#This Row],[StdDev]]</f>
        <v>#N/A</v>
      </c>
      <c r="R162" t="e">
        <f>TableOMP[[#This Row],[Avg]]+$U$2*TableOMP[[#This Row],[StdDev]]</f>
        <v>#N/A</v>
      </c>
      <c r="S162" t="e">
        <f>IF(AND(TableOMP[[#This Row],[total_time]]&gt;=TableOMP[[#This Row],[Low]], TableOMP[[#This Row],[total_time]]&lt;=TableOMP[[#This Row],[High]]),1,0)</f>
        <v>#N/A</v>
      </c>
    </row>
    <row r="163" spans="1:19" x14ac:dyDescent="0.25">
      <c r="A163" t="s">
        <v>17</v>
      </c>
      <c r="B163">
        <v>100</v>
      </c>
      <c r="C163">
        <v>0</v>
      </c>
      <c r="D163">
        <v>0</v>
      </c>
      <c r="E163">
        <v>34</v>
      </c>
      <c r="F163">
        <v>1</v>
      </c>
      <c r="G163">
        <v>1.317266</v>
      </c>
      <c r="H163">
        <v>1.0292000000000001E-2</v>
      </c>
      <c r="I163">
        <v>8.2350999999999994E-2</v>
      </c>
      <c r="J163">
        <v>2.4949999999999998E-3</v>
      </c>
      <c r="K163" t="str">
        <f t="shared" si="2"/>
        <v>5</v>
      </c>
      <c r="L163" t="s">
        <v>40</v>
      </c>
      <c r="M163" t="s">
        <v>39</v>
      </c>
      <c r="N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163" t="e">
        <f>VLOOKUP(TableOMP[[#This Row],[Label]],TableAvg[],2,FALSE)</f>
        <v>#N/A</v>
      </c>
      <c r="P163" t="e">
        <f>VLOOKUP(TableOMP[[#This Row],[Label]],TableAvg[],3,FALSE)</f>
        <v>#N/A</v>
      </c>
      <c r="Q163" t="e">
        <f>TableOMP[[#This Row],[Avg]]-$U$2*TableOMP[[#This Row],[StdDev]]</f>
        <v>#N/A</v>
      </c>
      <c r="R163" t="e">
        <f>TableOMP[[#This Row],[Avg]]+$U$2*TableOMP[[#This Row],[StdDev]]</f>
        <v>#N/A</v>
      </c>
      <c r="S163" t="e">
        <f>IF(AND(TableOMP[[#This Row],[total_time]]&gt;=TableOMP[[#This Row],[Low]], TableOMP[[#This Row],[total_time]]&lt;=TableOMP[[#This Row],[High]]),1,0)</f>
        <v>#N/A</v>
      </c>
    </row>
    <row r="164" spans="1:19" x14ac:dyDescent="0.25">
      <c r="A164" t="s">
        <v>17</v>
      </c>
      <c r="B164">
        <v>100</v>
      </c>
      <c r="C164">
        <v>0</v>
      </c>
      <c r="D164">
        <v>0</v>
      </c>
      <c r="E164">
        <v>35</v>
      </c>
      <c r="F164">
        <v>1</v>
      </c>
      <c r="G164">
        <v>1.29074</v>
      </c>
      <c r="H164">
        <v>8.6630000000000006E-3</v>
      </c>
      <c r="I164">
        <v>7.8816999999999998E-2</v>
      </c>
      <c r="J164">
        <v>2.3180000000000002E-3</v>
      </c>
      <c r="K164" t="str">
        <f t="shared" si="2"/>
        <v>5</v>
      </c>
      <c r="L164" t="s">
        <v>40</v>
      </c>
      <c r="M164" t="s">
        <v>39</v>
      </c>
      <c r="N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164" t="e">
        <f>VLOOKUP(TableOMP[[#This Row],[Label]],TableAvg[],2,FALSE)</f>
        <v>#N/A</v>
      </c>
      <c r="P164" t="e">
        <f>VLOOKUP(TableOMP[[#This Row],[Label]],TableAvg[],3,FALSE)</f>
        <v>#N/A</v>
      </c>
      <c r="Q164" t="e">
        <f>TableOMP[[#This Row],[Avg]]-$U$2*TableOMP[[#This Row],[StdDev]]</f>
        <v>#N/A</v>
      </c>
      <c r="R164" t="e">
        <f>TableOMP[[#This Row],[Avg]]+$U$2*TableOMP[[#This Row],[StdDev]]</f>
        <v>#N/A</v>
      </c>
      <c r="S164" t="e">
        <f>IF(AND(TableOMP[[#This Row],[total_time]]&gt;=TableOMP[[#This Row],[Low]], TableOMP[[#This Row],[total_time]]&lt;=TableOMP[[#This Row],[High]]),1,0)</f>
        <v>#N/A</v>
      </c>
    </row>
    <row r="165" spans="1:19" x14ac:dyDescent="0.25">
      <c r="A165" t="s">
        <v>17</v>
      </c>
      <c r="B165">
        <v>100</v>
      </c>
      <c r="C165">
        <v>0</v>
      </c>
      <c r="D165">
        <v>0</v>
      </c>
      <c r="E165">
        <v>36</v>
      </c>
      <c r="F165">
        <v>1</v>
      </c>
      <c r="G165">
        <v>1.38411</v>
      </c>
      <c r="H165">
        <v>9.2499999999999995E-3</v>
      </c>
      <c r="I165">
        <v>0.17049700000000001</v>
      </c>
      <c r="J165">
        <v>4.8710000000000003E-3</v>
      </c>
      <c r="K165" t="str">
        <f t="shared" si="2"/>
        <v>5</v>
      </c>
      <c r="L165" t="s">
        <v>40</v>
      </c>
      <c r="M165" t="s">
        <v>39</v>
      </c>
      <c r="N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165" t="e">
        <f>VLOOKUP(TableOMP[[#This Row],[Label]],TableAvg[],2,FALSE)</f>
        <v>#N/A</v>
      </c>
      <c r="P165" t="e">
        <f>VLOOKUP(TableOMP[[#This Row],[Label]],TableAvg[],3,FALSE)</f>
        <v>#N/A</v>
      </c>
      <c r="Q165" t="e">
        <f>TableOMP[[#This Row],[Avg]]-$U$2*TableOMP[[#This Row],[StdDev]]</f>
        <v>#N/A</v>
      </c>
      <c r="R165" t="e">
        <f>TableOMP[[#This Row],[Avg]]+$U$2*TableOMP[[#This Row],[StdDev]]</f>
        <v>#N/A</v>
      </c>
      <c r="S165" t="e">
        <f>IF(AND(TableOMP[[#This Row],[total_time]]&gt;=TableOMP[[#This Row],[Low]], TableOMP[[#This Row],[total_time]]&lt;=TableOMP[[#This Row],[High]]),1,0)</f>
        <v>#N/A</v>
      </c>
    </row>
    <row r="166" spans="1:19" x14ac:dyDescent="0.25">
      <c r="A166" t="s">
        <v>17</v>
      </c>
      <c r="B166">
        <v>100</v>
      </c>
      <c r="C166">
        <v>0</v>
      </c>
      <c r="D166">
        <v>0</v>
      </c>
      <c r="E166">
        <v>37</v>
      </c>
      <c r="F166">
        <v>1</v>
      </c>
      <c r="G166">
        <v>1.3266450000000001</v>
      </c>
      <c r="H166">
        <v>1.1325E-2</v>
      </c>
      <c r="I166">
        <v>8.5663000000000003E-2</v>
      </c>
      <c r="J166">
        <v>2.3800000000000002E-3</v>
      </c>
      <c r="K166" t="str">
        <f t="shared" si="2"/>
        <v>5</v>
      </c>
      <c r="L166" t="s">
        <v>40</v>
      </c>
      <c r="M166" t="s">
        <v>39</v>
      </c>
      <c r="N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166" t="e">
        <f>VLOOKUP(TableOMP[[#This Row],[Label]],TableAvg[],2,FALSE)</f>
        <v>#N/A</v>
      </c>
      <c r="P166" t="e">
        <f>VLOOKUP(TableOMP[[#This Row],[Label]],TableAvg[],3,FALSE)</f>
        <v>#N/A</v>
      </c>
      <c r="Q166" t="e">
        <f>TableOMP[[#This Row],[Avg]]-$U$2*TableOMP[[#This Row],[StdDev]]</f>
        <v>#N/A</v>
      </c>
      <c r="R166" t="e">
        <f>TableOMP[[#This Row],[Avg]]+$U$2*TableOMP[[#This Row],[StdDev]]</f>
        <v>#N/A</v>
      </c>
      <c r="S166" t="e">
        <f>IF(AND(TableOMP[[#This Row],[total_time]]&gt;=TableOMP[[#This Row],[Low]], TableOMP[[#This Row],[total_time]]&lt;=TableOMP[[#This Row],[High]]),1,0)</f>
        <v>#N/A</v>
      </c>
    </row>
    <row r="167" spans="1:19" x14ac:dyDescent="0.25">
      <c r="A167" t="s">
        <v>17</v>
      </c>
      <c r="B167">
        <v>100</v>
      </c>
      <c r="C167">
        <v>0</v>
      </c>
      <c r="D167">
        <v>0</v>
      </c>
      <c r="E167">
        <v>38</v>
      </c>
      <c r="F167">
        <v>1</v>
      </c>
      <c r="G167">
        <v>1.4540090000000001</v>
      </c>
      <c r="H167">
        <v>1.1719E-2</v>
      </c>
      <c r="I167">
        <v>0.195434</v>
      </c>
      <c r="J167">
        <v>5.2820000000000002E-3</v>
      </c>
      <c r="K167" t="str">
        <f t="shared" si="2"/>
        <v>5</v>
      </c>
      <c r="L167" t="s">
        <v>40</v>
      </c>
      <c r="M167" t="s">
        <v>39</v>
      </c>
      <c r="N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167" t="e">
        <f>VLOOKUP(TableOMP[[#This Row],[Label]],TableAvg[],2,FALSE)</f>
        <v>#N/A</v>
      </c>
      <c r="P167" t="e">
        <f>VLOOKUP(TableOMP[[#This Row],[Label]],TableAvg[],3,FALSE)</f>
        <v>#N/A</v>
      </c>
      <c r="Q167" t="e">
        <f>TableOMP[[#This Row],[Avg]]-$U$2*TableOMP[[#This Row],[StdDev]]</f>
        <v>#N/A</v>
      </c>
      <c r="R167" t="e">
        <f>TableOMP[[#This Row],[Avg]]+$U$2*TableOMP[[#This Row],[StdDev]]</f>
        <v>#N/A</v>
      </c>
      <c r="S167" t="e">
        <f>IF(AND(TableOMP[[#This Row],[total_time]]&gt;=TableOMP[[#This Row],[Low]], TableOMP[[#This Row],[total_time]]&lt;=TableOMP[[#This Row],[High]]),1,0)</f>
        <v>#N/A</v>
      </c>
    </row>
    <row r="168" spans="1:19" x14ac:dyDescent="0.25">
      <c r="A168" t="s">
        <v>17</v>
      </c>
      <c r="B168">
        <v>100</v>
      </c>
      <c r="C168">
        <v>0</v>
      </c>
      <c r="D168">
        <v>0</v>
      </c>
      <c r="E168">
        <v>39</v>
      </c>
      <c r="F168">
        <v>1</v>
      </c>
      <c r="G168">
        <v>1.336346</v>
      </c>
      <c r="H168">
        <v>1.5623E-2</v>
      </c>
      <c r="I168">
        <v>0.17492099999999999</v>
      </c>
      <c r="J168">
        <v>4.6030000000000003E-3</v>
      </c>
      <c r="K168" t="str">
        <f t="shared" si="2"/>
        <v>5</v>
      </c>
      <c r="L168" t="s">
        <v>40</v>
      </c>
      <c r="M168" t="s">
        <v>39</v>
      </c>
      <c r="N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168" t="e">
        <f>VLOOKUP(TableOMP[[#This Row],[Label]],TableAvg[],2,FALSE)</f>
        <v>#N/A</v>
      </c>
      <c r="P168" t="e">
        <f>VLOOKUP(TableOMP[[#This Row],[Label]],TableAvg[],3,FALSE)</f>
        <v>#N/A</v>
      </c>
      <c r="Q168" t="e">
        <f>TableOMP[[#This Row],[Avg]]-$U$2*TableOMP[[#This Row],[StdDev]]</f>
        <v>#N/A</v>
      </c>
      <c r="R168" t="e">
        <f>TableOMP[[#This Row],[Avg]]+$U$2*TableOMP[[#This Row],[StdDev]]</f>
        <v>#N/A</v>
      </c>
      <c r="S168" t="e">
        <f>IF(AND(TableOMP[[#This Row],[total_time]]&gt;=TableOMP[[#This Row],[Low]], TableOMP[[#This Row],[total_time]]&lt;=TableOMP[[#This Row],[High]]),1,0)</f>
        <v>#N/A</v>
      </c>
    </row>
    <row r="169" spans="1:19" x14ac:dyDescent="0.25">
      <c r="A169" t="s">
        <v>17</v>
      </c>
      <c r="B169">
        <v>100</v>
      </c>
      <c r="C169">
        <v>0</v>
      </c>
      <c r="D169">
        <v>0</v>
      </c>
      <c r="E169">
        <v>40</v>
      </c>
      <c r="F169">
        <v>1</v>
      </c>
      <c r="G169">
        <v>1.325998</v>
      </c>
      <c r="H169">
        <v>1.4933E-2</v>
      </c>
      <c r="I169">
        <v>0.17811199999999999</v>
      </c>
      <c r="J169">
        <v>4.5669999999999999E-3</v>
      </c>
      <c r="K169" t="str">
        <f t="shared" si="2"/>
        <v>5</v>
      </c>
      <c r="L169" t="s">
        <v>40</v>
      </c>
      <c r="M169" t="s">
        <v>39</v>
      </c>
      <c r="N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169" t="e">
        <f>VLOOKUP(TableOMP[[#This Row],[Label]],TableAvg[],2,FALSE)</f>
        <v>#N/A</v>
      </c>
      <c r="P169" t="e">
        <f>VLOOKUP(TableOMP[[#This Row],[Label]],TableAvg[],3,FALSE)</f>
        <v>#N/A</v>
      </c>
      <c r="Q169" t="e">
        <f>TableOMP[[#This Row],[Avg]]-$U$2*TableOMP[[#This Row],[StdDev]]</f>
        <v>#N/A</v>
      </c>
      <c r="R169" t="e">
        <f>TableOMP[[#This Row],[Avg]]+$U$2*TableOMP[[#This Row],[StdDev]]</f>
        <v>#N/A</v>
      </c>
      <c r="S169" t="e">
        <f>IF(AND(TableOMP[[#This Row],[total_time]]&gt;=TableOMP[[#This Row],[Low]], TableOMP[[#This Row],[total_time]]&lt;=TableOMP[[#This Row],[High]]),1,0)</f>
        <v>#N/A</v>
      </c>
    </row>
    <row r="170" spans="1:19" x14ac:dyDescent="0.25">
      <c r="A170" t="s">
        <v>17</v>
      </c>
      <c r="B170">
        <v>100</v>
      </c>
      <c r="C170">
        <v>0</v>
      </c>
      <c r="D170">
        <v>0</v>
      </c>
      <c r="E170">
        <v>41</v>
      </c>
      <c r="F170">
        <v>1</v>
      </c>
      <c r="G170">
        <v>1.5300339999999999</v>
      </c>
      <c r="H170">
        <v>1.6438000000000001E-2</v>
      </c>
      <c r="I170">
        <v>0.20632</v>
      </c>
      <c r="J170">
        <v>5.1580000000000003E-3</v>
      </c>
      <c r="K170" t="str">
        <f t="shared" si="2"/>
        <v>5</v>
      </c>
      <c r="L170" t="s">
        <v>40</v>
      </c>
      <c r="M170" t="s">
        <v>39</v>
      </c>
      <c r="N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170" t="e">
        <f>VLOOKUP(TableOMP[[#This Row],[Label]],TableAvg[],2,FALSE)</f>
        <v>#N/A</v>
      </c>
      <c r="P170" t="e">
        <f>VLOOKUP(TableOMP[[#This Row],[Label]],TableAvg[],3,FALSE)</f>
        <v>#N/A</v>
      </c>
      <c r="Q170" t="e">
        <f>TableOMP[[#This Row],[Avg]]-$U$2*TableOMP[[#This Row],[StdDev]]</f>
        <v>#N/A</v>
      </c>
      <c r="R170" t="e">
        <f>TableOMP[[#This Row],[Avg]]+$U$2*TableOMP[[#This Row],[StdDev]]</f>
        <v>#N/A</v>
      </c>
      <c r="S170" t="e">
        <f>IF(AND(TableOMP[[#This Row],[total_time]]&gt;=TableOMP[[#This Row],[Low]], TableOMP[[#This Row],[total_time]]&lt;=TableOMP[[#This Row],[High]]),1,0)</f>
        <v>#N/A</v>
      </c>
    </row>
    <row r="171" spans="1:19" x14ac:dyDescent="0.25">
      <c r="A171" t="s">
        <v>17</v>
      </c>
      <c r="B171">
        <v>100</v>
      </c>
      <c r="C171">
        <v>0</v>
      </c>
      <c r="D171">
        <v>0</v>
      </c>
      <c r="E171">
        <v>42</v>
      </c>
      <c r="F171">
        <v>1</v>
      </c>
      <c r="G171">
        <v>1.361245</v>
      </c>
      <c r="H171">
        <v>1.6545000000000001E-2</v>
      </c>
      <c r="I171">
        <v>0.19964799999999999</v>
      </c>
      <c r="J171">
        <v>4.8690000000000001E-3</v>
      </c>
      <c r="K171" t="str">
        <f t="shared" si="2"/>
        <v>5</v>
      </c>
      <c r="L171" t="s">
        <v>40</v>
      </c>
      <c r="M171" t="s">
        <v>39</v>
      </c>
      <c r="N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171" t="e">
        <f>VLOOKUP(TableOMP[[#This Row],[Label]],TableAvg[],2,FALSE)</f>
        <v>#N/A</v>
      </c>
      <c r="P171" t="e">
        <f>VLOOKUP(TableOMP[[#This Row],[Label]],TableAvg[],3,FALSE)</f>
        <v>#N/A</v>
      </c>
      <c r="Q171" t="e">
        <f>TableOMP[[#This Row],[Avg]]-$U$2*TableOMP[[#This Row],[StdDev]]</f>
        <v>#N/A</v>
      </c>
      <c r="R171" t="e">
        <f>TableOMP[[#This Row],[Avg]]+$U$2*TableOMP[[#This Row],[StdDev]]</f>
        <v>#N/A</v>
      </c>
      <c r="S171" t="e">
        <f>IF(AND(TableOMP[[#This Row],[total_time]]&gt;=TableOMP[[#This Row],[Low]], TableOMP[[#This Row],[total_time]]&lt;=TableOMP[[#This Row],[High]]),1,0)</f>
        <v>#N/A</v>
      </c>
    </row>
    <row r="172" spans="1:19" x14ac:dyDescent="0.25">
      <c r="A172" t="s">
        <v>17</v>
      </c>
      <c r="B172">
        <v>100</v>
      </c>
      <c r="C172">
        <v>0</v>
      </c>
      <c r="D172">
        <v>0</v>
      </c>
      <c r="E172">
        <v>43</v>
      </c>
      <c r="F172">
        <v>1</v>
      </c>
      <c r="G172">
        <v>1.5672969999999999</v>
      </c>
      <c r="H172">
        <v>1.7378000000000001E-2</v>
      </c>
      <c r="I172">
        <v>0.229486</v>
      </c>
      <c r="J172">
        <v>5.4640000000000001E-3</v>
      </c>
      <c r="K172" t="str">
        <f t="shared" si="2"/>
        <v>5</v>
      </c>
      <c r="L172" t="s">
        <v>40</v>
      </c>
      <c r="M172" t="s">
        <v>39</v>
      </c>
      <c r="N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172" t="e">
        <f>VLOOKUP(TableOMP[[#This Row],[Label]],TableAvg[],2,FALSE)</f>
        <v>#N/A</v>
      </c>
      <c r="P172" t="e">
        <f>VLOOKUP(TableOMP[[#This Row],[Label]],TableAvg[],3,FALSE)</f>
        <v>#N/A</v>
      </c>
      <c r="Q172" t="e">
        <f>TableOMP[[#This Row],[Avg]]-$U$2*TableOMP[[#This Row],[StdDev]]</f>
        <v>#N/A</v>
      </c>
      <c r="R172" t="e">
        <f>TableOMP[[#This Row],[Avg]]+$U$2*TableOMP[[#This Row],[StdDev]]</f>
        <v>#N/A</v>
      </c>
      <c r="S172" t="e">
        <f>IF(AND(TableOMP[[#This Row],[total_time]]&gt;=TableOMP[[#This Row],[Low]], TableOMP[[#This Row],[total_time]]&lt;=TableOMP[[#This Row],[High]]),1,0)</f>
        <v>#N/A</v>
      </c>
    </row>
    <row r="173" spans="1:19" x14ac:dyDescent="0.25">
      <c r="A173" t="s">
        <v>17</v>
      </c>
      <c r="B173">
        <v>100</v>
      </c>
      <c r="C173">
        <v>0</v>
      </c>
      <c r="D173">
        <v>0</v>
      </c>
      <c r="E173">
        <v>44</v>
      </c>
      <c r="F173">
        <v>1</v>
      </c>
      <c r="G173">
        <v>1.3978870000000001</v>
      </c>
      <c r="H173">
        <v>1.3873E-2</v>
      </c>
      <c r="I173">
        <v>0.23208100000000001</v>
      </c>
      <c r="J173">
        <v>5.3969999999999999E-3</v>
      </c>
      <c r="K173" t="str">
        <f t="shared" si="2"/>
        <v>5</v>
      </c>
      <c r="L173" t="s">
        <v>40</v>
      </c>
      <c r="M173" t="s">
        <v>39</v>
      </c>
      <c r="N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173" t="e">
        <f>VLOOKUP(TableOMP[[#This Row],[Label]],TableAvg[],2,FALSE)</f>
        <v>#N/A</v>
      </c>
      <c r="P173" t="e">
        <f>VLOOKUP(TableOMP[[#This Row],[Label]],TableAvg[],3,FALSE)</f>
        <v>#N/A</v>
      </c>
      <c r="Q173" t="e">
        <f>TableOMP[[#This Row],[Avg]]-$U$2*TableOMP[[#This Row],[StdDev]]</f>
        <v>#N/A</v>
      </c>
      <c r="R173" t="e">
        <f>TableOMP[[#This Row],[Avg]]+$U$2*TableOMP[[#This Row],[StdDev]]</f>
        <v>#N/A</v>
      </c>
      <c r="S173" t="e">
        <f>IF(AND(TableOMP[[#This Row],[total_time]]&gt;=TableOMP[[#This Row],[Low]], TableOMP[[#This Row],[total_time]]&lt;=TableOMP[[#This Row],[High]]),1,0)</f>
        <v>#N/A</v>
      </c>
    </row>
    <row r="174" spans="1:19" x14ac:dyDescent="0.25">
      <c r="A174" t="s">
        <v>17</v>
      </c>
      <c r="B174">
        <v>100</v>
      </c>
      <c r="C174">
        <v>0</v>
      </c>
      <c r="D174">
        <v>0</v>
      </c>
      <c r="E174">
        <v>45</v>
      </c>
      <c r="F174">
        <v>1</v>
      </c>
      <c r="G174">
        <v>1.4342330000000001</v>
      </c>
      <c r="H174">
        <v>1.6441999999999998E-2</v>
      </c>
      <c r="I174">
        <v>0.24493200000000001</v>
      </c>
      <c r="J174">
        <v>5.5669999999999999E-3</v>
      </c>
      <c r="K174" t="str">
        <f t="shared" si="2"/>
        <v>5</v>
      </c>
      <c r="L174" t="s">
        <v>40</v>
      </c>
      <c r="M174" t="s">
        <v>39</v>
      </c>
      <c r="N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174" t="e">
        <f>VLOOKUP(TableOMP[[#This Row],[Label]],TableAvg[],2,FALSE)</f>
        <v>#N/A</v>
      </c>
      <c r="P174" t="e">
        <f>VLOOKUP(TableOMP[[#This Row],[Label]],TableAvg[],3,FALSE)</f>
        <v>#N/A</v>
      </c>
      <c r="Q174" t="e">
        <f>TableOMP[[#This Row],[Avg]]-$U$2*TableOMP[[#This Row],[StdDev]]</f>
        <v>#N/A</v>
      </c>
      <c r="R174" t="e">
        <f>TableOMP[[#This Row],[Avg]]+$U$2*TableOMP[[#This Row],[StdDev]]</f>
        <v>#N/A</v>
      </c>
      <c r="S174" t="e">
        <f>IF(AND(TableOMP[[#This Row],[total_time]]&gt;=TableOMP[[#This Row],[Low]], TableOMP[[#This Row],[total_time]]&lt;=TableOMP[[#This Row],[High]]),1,0)</f>
        <v>#N/A</v>
      </c>
    </row>
    <row r="175" spans="1:19" x14ac:dyDescent="0.25">
      <c r="A175" t="s">
        <v>17</v>
      </c>
      <c r="B175">
        <v>100</v>
      </c>
      <c r="C175">
        <v>0</v>
      </c>
      <c r="D175">
        <v>0</v>
      </c>
      <c r="E175">
        <v>46</v>
      </c>
      <c r="F175">
        <v>1</v>
      </c>
      <c r="G175">
        <v>1.418283</v>
      </c>
      <c r="H175">
        <v>1.3929E-2</v>
      </c>
      <c r="I175">
        <v>0.26142500000000002</v>
      </c>
      <c r="J175">
        <v>5.8089999999999999E-3</v>
      </c>
      <c r="K175" t="str">
        <f t="shared" si="2"/>
        <v>5</v>
      </c>
      <c r="L175" t="s">
        <v>40</v>
      </c>
      <c r="M175" t="s">
        <v>39</v>
      </c>
      <c r="N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175" t="e">
        <f>VLOOKUP(TableOMP[[#This Row],[Label]],TableAvg[],2,FALSE)</f>
        <v>#N/A</v>
      </c>
      <c r="P175" t="e">
        <f>VLOOKUP(TableOMP[[#This Row],[Label]],TableAvg[],3,FALSE)</f>
        <v>#N/A</v>
      </c>
      <c r="Q175" t="e">
        <f>TableOMP[[#This Row],[Avg]]-$U$2*TableOMP[[#This Row],[StdDev]]</f>
        <v>#N/A</v>
      </c>
      <c r="R175" t="e">
        <f>TableOMP[[#This Row],[Avg]]+$U$2*TableOMP[[#This Row],[StdDev]]</f>
        <v>#N/A</v>
      </c>
      <c r="S175" t="e">
        <f>IF(AND(TableOMP[[#This Row],[total_time]]&gt;=TableOMP[[#This Row],[Low]], TableOMP[[#This Row],[total_time]]&lt;=TableOMP[[#This Row],[High]]),1,0)</f>
        <v>#N/A</v>
      </c>
    </row>
    <row r="176" spans="1:19" x14ac:dyDescent="0.25">
      <c r="A176" t="s">
        <v>17</v>
      </c>
      <c r="B176">
        <v>100</v>
      </c>
      <c r="C176">
        <v>0</v>
      </c>
      <c r="D176">
        <v>0</v>
      </c>
      <c r="E176">
        <v>47</v>
      </c>
      <c r="F176">
        <v>1</v>
      </c>
      <c r="G176">
        <v>1.5220290000000001</v>
      </c>
      <c r="H176">
        <v>1.9175000000000001E-2</v>
      </c>
      <c r="I176">
        <v>0.26543099999999997</v>
      </c>
      <c r="J176">
        <v>5.77E-3</v>
      </c>
      <c r="K176" t="str">
        <f t="shared" si="2"/>
        <v>5</v>
      </c>
      <c r="L176" t="s">
        <v>40</v>
      </c>
      <c r="M176" t="s">
        <v>39</v>
      </c>
      <c r="N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176" t="e">
        <f>VLOOKUP(TableOMP[[#This Row],[Label]],TableAvg[],2,FALSE)</f>
        <v>#N/A</v>
      </c>
      <c r="P176" t="e">
        <f>VLOOKUP(TableOMP[[#This Row],[Label]],TableAvg[],3,FALSE)</f>
        <v>#N/A</v>
      </c>
      <c r="Q176" t="e">
        <f>TableOMP[[#This Row],[Avg]]-$U$2*TableOMP[[#This Row],[StdDev]]</f>
        <v>#N/A</v>
      </c>
      <c r="R176" t="e">
        <f>TableOMP[[#This Row],[Avg]]+$U$2*TableOMP[[#This Row],[StdDev]]</f>
        <v>#N/A</v>
      </c>
      <c r="S176" t="e">
        <f>IF(AND(TableOMP[[#This Row],[total_time]]&gt;=TableOMP[[#This Row],[Low]], TableOMP[[#This Row],[total_time]]&lt;=TableOMP[[#This Row],[High]]),1,0)</f>
        <v>#N/A</v>
      </c>
    </row>
    <row r="177" spans="1:19" x14ac:dyDescent="0.25">
      <c r="A177" t="s">
        <v>17</v>
      </c>
      <c r="B177">
        <v>100</v>
      </c>
      <c r="C177">
        <v>0</v>
      </c>
      <c r="D177">
        <v>0</v>
      </c>
      <c r="E177">
        <v>48</v>
      </c>
      <c r="F177">
        <v>1</v>
      </c>
      <c r="G177">
        <v>1.5980859999999999</v>
      </c>
      <c r="H177">
        <v>1.9129E-2</v>
      </c>
      <c r="I177">
        <v>0.28029999999999999</v>
      </c>
      <c r="J177">
        <v>5.9639999999999997E-3</v>
      </c>
      <c r="K177" t="str">
        <f t="shared" si="2"/>
        <v>5</v>
      </c>
      <c r="L177" t="s">
        <v>40</v>
      </c>
      <c r="M177" t="s">
        <v>39</v>
      </c>
      <c r="N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177" t="e">
        <f>VLOOKUP(TableOMP[[#This Row],[Label]],TableAvg[],2,FALSE)</f>
        <v>#N/A</v>
      </c>
      <c r="P177" t="e">
        <f>VLOOKUP(TableOMP[[#This Row],[Label]],TableAvg[],3,FALSE)</f>
        <v>#N/A</v>
      </c>
      <c r="Q177" t="e">
        <f>TableOMP[[#This Row],[Avg]]-$U$2*TableOMP[[#This Row],[StdDev]]</f>
        <v>#N/A</v>
      </c>
      <c r="R177" t="e">
        <f>TableOMP[[#This Row],[Avg]]+$U$2*TableOMP[[#This Row],[StdDev]]</f>
        <v>#N/A</v>
      </c>
      <c r="S177" t="e">
        <f>IF(AND(TableOMP[[#This Row],[total_time]]&gt;=TableOMP[[#This Row],[Low]], TableOMP[[#This Row],[total_time]]&lt;=TableOMP[[#This Row],[High]]),1,0)</f>
        <v>#N/A</v>
      </c>
    </row>
    <row r="178" spans="1:19" x14ac:dyDescent="0.25">
      <c r="A178" t="s">
        <v>17</v>
      </c>
      <c r="B178">
        <v>100</v>
      </c>
      <c r="C178">
        <v>0</v>
      </c>
      <c r="D178">
        <v>0</v>
      </c>
      <c r="E178">
        <v>49</v>
      </c>
      <c r="F178">
        <v>1</v>
      </c>
      <c r="G178">
        <v>1.703333</v>
      </c>
      <c r="H178">
        <v>1.2921E-2</v>
      </c>
      <c r="I178">
        <v>0.29519299999999998</v>
      </c>
      <c r="J178">
        <v>6.1500000000000001E-3</v>
      </c>
      <c r="K178" t="str">
        <f t="shared" si="2"/>
        <v>5</v>
      </c>
      <c r="L178" t="s">
        <v>40</v>
      </c>
      <c r="M178" t="s">
        <v>39</v>
      </c>
      <c r="N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178" t="e">
        <f>VLOOKUP(TableOMP[[#This Row],[Label]],TableAvg[],2,FALSE)</f>
        <v>#N/A</v>
      </c>
      <c r="P178" t="e">
        <f>VLOOKUP(TableOMP[[#This Row],[Label]],TableAvg[],3,FALSE)</f>
        <v>#N/A</v>
      </c>
      <c r="Q178" t="e">
        <f>TableOMP[[#This Row],[Avg]]-$U$2*TableOMP[[#This Row],[StdDev]]</f>
        <v>#N/A</v>
      </c>
      <c r="R178" t="e">
        <f>TableOMP[[#This Row],[Avg]]+$U$2*TableOMP[[#This Row],[StdDev]]</f>
        <v>#N/A</v>
      </c>
      <c r="S178" t="e">
        <f>IF(AND(TableOMP[[#This Row],[total_time]]&gt;=TableOMP[[#This Row],[Low]], TableOMP[[#This Row],[total_time]]&lt;=TableOMP[[#This Row],[High]]),1,0)</f>
        <v>#N/A</v>
      </c>
    </row>
    <row r="179" spans="1:19" x14ac:dyDescent="0.25">
      <c r="A179" t="s">
        <v>17</v>
      </c>
      <c r="B179">
        <v>100</v>
      </c>
      <c r="C179">
        <v>0</v>
      </c>
      <c r="D179">
        <v>0</v>
      </c>
      <c r="E179">
        <v>50</v>
      </c>
      <c r="F179">
        <v>1</v>
      </c>
      <c r="G179">
        <v>1.5587500000000001</v>
      </c>
      <c r="H179">
        <v>2.4535999999999999E-2</v>
      </c>
      <c r="I179">
        <v>0.34022000000000002</v>
      </c>
      <c r="J179">
        <v>6.9430000000000004E-3</v>
      </c>
      <c r="K179" t="str">
        <f t="shared" si="2"/>
        <v>5</v>
      </c>
      <c r="L179" t="s">
        <v>40</v>
      </c>
      <c r="M179" t="s">
        <v>39</v>
      </c>
      <c r="N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179" t="e">
        <f>VLOOKUP(TableOMP[[#This Row],[Label]],TableAvg[],2,FALSE)</f>
        <v>#N/A</v>
      </c>
      <c r="P179" t="e">
        <f>VLOOKUP(TableOMP[[#This Row],[Label]],TableAvg[],3,FALSE)</f>
        <v>#N/A</v>
      </c>
      <c r="Q179" t="e">
        <f>TableOMP[[#This Row],[Avg]]-$U$2*TableOMP[[#This Row],[StdDev]]</f>
        <v>#N/A</v>
      </c>
      <c r="R179" t="e">
        <f>TableOMP[[#This Row],[Avg]]+$U$2*TableOMP[[#This Row],[StdDev]]</f>
        <v>#N/A</v>
      </c>
      <c r="S179" t="e">
        <f>IF(AND(TableOMP[[#This Row],[total_time]]&gt;=TableOMP[[#This Row],[Low]], TableOMP[[#This Row],[total_time]]&lt;=TableOMP[[#This Row],[High]]),1,0)</f>
        <v>#N/A</v>
      </c>
    </row>
    <row r="180" spans="1:19" x14ac:dyDescent="0.25">
      <c r="A180" t="s">
        <v>17</v>
      </c>
      <c r="B180">
        <v>100</v>
      </c>
      <c r="C180">
        <v>0</v>
      </c>
      <c r="D180">
        <v>0</v>
      </c>
      <c r="E180">
        <v>51</v>
      </c>
      <c r="F180">
        <v>1</v>
      </c>
      <c r="G180">
        <v>1.54599</v>
      </c>
      <c r="H180">
        <v>1.5056E-2</v>
      </c>
      <c r="I180">
        <v>0.31824599999999997</v>
      </c>
      <c r="J180">
        <v>6.365E-3</v>
      </c>
      <c r="K180" t="str">
        <f t="shared" si="2"/>
        <v>5</v>
      </c>
      <c r="L180" t="s">
        <v>40</v>
      </c>
      <c r="M180" t="s">
        <v>39</v>
      </c>
      <c r="N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180" t="e">
        <f>VLOOKUP(TableOMP[[#This Row],[Label]],TableAvg[],2,FALSE)</f>
        <v>#N/A</v>
      </c>
      <c r="P180" t="e">
        <f>VLOOKUP(TableOMP[[#This Row],[Label]],TableAvg[],3,FALSE)</f>
        <v>#N/A</v>
      </c>
      <c r="Q180" t="e">
        <f>TableOMP[[#This Row],[Avg]]-$U$2*TableOMP[[#This Row],[StdDev]]</f>
        <v>#N/A</v>
      </c>
      <c r="R180" t="e">
        <f>TableOMP[[#This Row],[Avg]]+$U$2*TableOMP[[#This Row],[StdDev]]</f>
        <v>#N/A</v>
      </c>
      <c r="S180" t="e">
        <f>IF(AND(TableOMP[[#This Row],[total_time]]&gt;=TableOMP[[#This Row],[Low]], TableOMP[[#This Row],[total_time]]&lt;=TableOMP[[#This Row],[High]]),1,0)</f>
        <v>#N/A</v>
      </c>
    </row>
    <row r="181" spans="1:19" x14ac:dyDescent="0.25">
      <c r="A181" t="s">
        <v>17</v>
      </c>
      <c r="B181">
        <v>100</v>
      </c>
      <c r="C181">
        <v>0</v>
      </c>
      <c r="D181">
        <v>0</v>
      </c>
      <c r="E181">
        <v>52</v>
      </c>
      <c r="F181">
        <v>1</v>
      </c>
      <c r="G181">
        <v>1.5655650000000001</v>
      </c>
      <c r="H181">
        <v>1.9415999999999999E-2</v>
      </c>
      <c r="I181">
        <v>0.34524700000000003</v>
      </c>
      <c r="J181">
        <v>6.77E-3</v>
      </c>
      <c r="K181" t="str">
        <f t="shared" si="2"/>
        <v>5</v>
      </c>
      <c r="L181" t="s">
        <v>40</v>
      </c>
      <c r="M181" t="s">
        <v>39</v>
      </c>
      <c r="N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181" t="e">
        <f>VLOOKUP(TableOMP[[#This Row],[Label]],TableAvg[],2,FALSE)</f>
        <v>#N/A</v>
      </c>
      <c r="P181" t="e">
        <f>VLOOKUP(TableOMP[[#This Row],[Label]],TableAvg[],3,FALSE)</f>
        <v>#N/A</v>
      </c>
      <c r="Q181" t="e">
        <f>TableOMP[[#This Row],[Avg]]-$U$2*TableOMP[[#This Row],[StdDev]]</f>
        <v>#N/A</v>
      </c>
      <c r="R181" t="e">
        <f>TableOMP[[#This Row],[Avg]]+$U$2*TableOMP[[#This Row],[StdDev]]</f>
        <v>#N/A</v>
      </c>
      <c r="S181" t="e">
        <f>IF(AND(TableOMP[[#This Row],[total_time]]&gt;=TableOMP[[#This Row],[Low]], TableOMP[[#This Row],[total_time]]&lt;=TableOMP[[#This Row],[High]]),1,0)</f>
        <v>#N/A</v>
      </c>
    </row>
    <row r="182" spans="1:19" x14ac:dyDescent="0.25">
      <c r="A182" t="s">
        <v>17</v>
      </c>
      <c r="B182">
        <v>100</v>
      </c>
      <c r="C182">
        <v>0</v>
      </c>
      <c r="D182">
        <v>0</v>
      </c>
      <c r="E182">
        <v>53</v>
      </c>
      <c r="F182">
        <v>1</v>
      </c>
      <c r="G182">
        <v>1.755768</v>
      </c>
      <c r="H182">
        <v>1.4807000000000001E-2</v>
      </c>
      <c r="I182">
        <v>0.36352800000000002</v>
      </c>
      <c r="J182">
        <v>6.9909999999999998E-3</v>
      </c>
      <c r="K182" t="str">
        <f t="shared" si="2"/>
        <v>5</v>
      </c>
      <c r="L182" t="s">
        <v>40</v>
      </c>
      <c r="M182" t="s">
        <v>39</v>
      </c>
      <c r="N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182" t="e">
        <f>VLOOKUP(TableOMP[[#This Row],[Label]],TableAvg[],2,FALSE)</f>
        <v>#N/A</v>
      </c>
      <c r="P182" t="e">
        <f>VLOOKUP(TableOMP[[#This Row],[Label]],TableAvg[],3,FALSE)</f>
        <v>#N/A</v>
      </c>
      <c r="Q182" t="e">
        <f>TableOMP[[#This Row],[Avg]]-$U$2*TableOMP[[#This Row],[StdDev]]</f>
        <v>#N/A</v>
      </c>
      <c r="R182" t="e">
        <f>TableOMP[[#This Row],[Avg]]+$U$2*TableOMP[[#This Row],[StdDev]]</f>
        <v>#N/A</v>
      </c>
      <c r="S182" t="e">
        <f>IF(AND(TableOMP[[#This Row],[total_time]]&gt;=TableOMP[[#This Row],[Low]], TableOMP[[#This Row],[total_time]]&lt;=TableOMP[[#This Row],[High]]),1,0)</f>
        <v>#N/A</v>
      </c>
    </row>
    <row r="183" spans="1:19" x14ac:dyDescent="0.25">
      <c r="A183" t="s">
        <v>17</v>
      </c>
      <c r="B183">
        <v>100</v>
      </c>
      <c r="C183">
        <v>0</v>
      </c>
      <c r="D183">
        <v>0</v>
      </c>
      <c r="E183">
        <v>54</v>
      </c>
      <c r="F183">
        <v>1</v>
      </c>
      <c r="G183">
        <v>1.6360950000000001</v>
      </c>
      <c r="H183">
        <v>1.4872E-2</v>
      </c>
      <c r="I183">
        <v>0.36816900000000002</v>
      </c>
      <c r="J183">
        <v>6.9470000000000001E-3</v>
      </c>
      <c r="K183" t="str">
        <f t="shared" si="2"/>
        <v>5</v>
      </c>
      <c r="L183" t="s">
        <v>40</v>
      </c>
      <c r="M183" t="s">
        <v>39</v>
      </c>
      <c r="N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183" t="e">
        <f>VLOOKUP(TableOMP[[#This Row],[Label]],TableAvg[],2,FALSE)</f>
        <v>#N/A</v>
      </c>
      <c r="P183" t="e">
        <f>VLOOKUP(TableOMP[[#This Row],[Label]],TableAvg[],3,FALSE)</f>
        <v>#N/A</v>
      </c>
      <c r="Q183" t="e">
        <f>TableOMP[[#This Row],[Avg]]-$U$2*TableOMP[[#This Row],[StdDev]]</f>
        <v>#N/A</v>
      </c>
      <c r="R183" t="e">
        <f>TableOMP[[#This Row],[Avg]]+$U$2*TableOMP[[#This Row],[StdDev]]</f>
        <v>#N/A</v>
      </c>
      <c r="S183" t="e">
        <f>IF(AND(TableOMP[[#This Row],[total_time]]&gt;=TableOMP[[#This Row],[Low]], TableOMP[[#This Row],[total_time]]&lt;=TableOMP[[#This Row],[High]]),1,0)</f>
        <v>#N/A</v>
      </c>
    </row>
    <row r="184" spans="1:19" x14ac:dyDescent="0.25">
      <c r="A184" t="s">
        <v>17</v>
      </c>
      <c r="B184">
        <v>100</v>
      </c>
      <c r="C184">
        <v>0</v>
      </c>
      <c r="D184">
        <v>0</v>
      </c>
      <c r="E184">
        <v>55</v>
      </c>
      <c r="F184">
        <v>1</v>
      </c>
      <c r="G184">
        <v>1.6205620000000001</v>
      </c>
      <c r="H184">
        <v>1.7158E-2</v>
      </c>
      <c r="I184">
        <v>0.38899699999999998</v>
      </c>
      <c r="J184">
        <v>7.2040000000000003E-3</v>
      </c>
      <c r="K184" t="str">
        <f t="shared" si="2"/>
        <v>5</v>
      </c>
      <c r="L184" t="s">
        <v>40</v>
      </c>
      <c r="M184" t="s">
        <v>39</v>
      </c>
      <c r="N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184" t="e">
        <f>VLOOKUP(TableOMP[[#This Row],[Label]],TableAvg[],2,FALSE)</f>
        <v>#N/A</v>
      </c>
      <c r="P184" t="e">
        <f>VLOOKUP(TableOMP[[#This Row],[Label]],TableAvg[],3,FALSE)</f>
        <v>#N/A</v>
      </c>
      <c r="Q184" t="e">
        <f>TableOMP[[#This Row],[Avg]]-$U$2*TableOMP[[#This Row],[StdDev]]</f>
        <v>#N/A</v>
      </c>
      <c r="R184" t="e">
        <f>TableOMP[[#This Row],[Avg]]+$U$2*TableOMP[[#This Row],[StdDev]]</f>
        <v>#N/A</v>
      </c>
      <c r="S184" t="e">
        <f>IF(AND(TableOMP[[#This Row],[total_time]]&gt;=TableOMP[[#This Row],[Low]], TableOMP[[#This Row],[total_time]]&lt;=TableOMP[[#This Row],[High]]),1,0)</f>
        <v>#N/A</v>
      </c>
    </row>
    <row r="185" spans="1:19" x14ac:dyDescent="0.25">
      <c r="A185" t="s">
        <v>17</v>
      </c>
      <c r="B185">
        <v>100</v>
      </c>
      <c r="C185">
        <v>0</v>
      </c>
      <c r="D185">
        <v>0</v>
      </c>
      <c r="E185">
        <v>56</v>
      </c>
      <c r="F185">
        <v>1</v>
      </c>
      <c r="G185">
        <v>1.903006</v>
      </c>
      <c r="H185">
        <v>1.8647E-2</v>
      </c>
      <c r="I185">
        <v>0.38244600000000001</v>
      </c>
      <c r="J185">
        <v>6.9540000000000001E-3</v>
      </c>
      <c r="K185" t="str">
        <f t="shared" si="2"/>
        <v>5</v>
      </c>
      <c r="L185" t="s">
        <v>40</v>
      </c>
      <c r="M185" t="s">
        <v>39</v>
      </c>
      <c r="N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185" t="e">
        <f>VLOOKUP(TableOMP[[#This Row],[Label]],TableAvg[],2,FALSE)</f>
        <v>#N/A</v>
      </c>
      <c r="P185" t="e">
        <f>VLOOKUP(TableOMP[[#This Row],[Label]],TableAvg[],3,FALSE)</f>
        <v>#N/A</v>
      </c>
      <c r="Q185" t="e">
        <f>TableOMP[[#This Row],[Avg]]-$U$2*TableOMP[[#This Row],[StdDev]]</f>
        <v>#N/A</v>
      </c>
      <c r="R185" t="e">
        <f>TableOMP[[#This Row],[Avg]]+$U$2*TableOMP[[#This Row],[StdDev]]</f>
        <v>#N/A</v>
      </c>
      <c r="S185" t="e">
        <f>IF(AND(TableOMP[[#This Row],[total_time]]&gt;=TableOMP[[#This Row],[Low]], TableOMP[[#This Row],[total_time]]&lt;=TableOMP[[#This Row],[High]]),1,0)</f>
        <v>#N/A</v>
      </c>
    </row>
    <row r="186" spans="1:19" x14ac:dyDescent="0.25">
      <c r="A186" t="s">
        <v>17</v>
      </c>
      <c r="B186">
        <v>100</v>
      </c>
      <c r="C186">
        <v>0</v>
      </c>
      <c r="D186">
        <v>0</v>
      </c>
      <c r="E186">
        <v>57</v>
      </c>
      <c r="F186">
        <v>1</v>
      </c>
      <c r="G186">
        <v>1.624989</v>
      </c>
      <c r="H186">
        <v>1.9223000000000001E-2</v>
      </c>
      <c r="I186">
        <v>0.39073799999999997</v>
      </c>
      <c r="J186">
        <v>6.9769999999999997E-3</v>
      </c>
      <c r="K186" t="str">
        <f t="shared" si="2"/>
        <v>5</v>
      </c>
      <c r="L186" t="s">
        <v>40</v>
      </c>
      <c r="M186" t="s">
        <v>39</v>
      </c>
      <c r="N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186" t="e">
        <f>VLOOKUP(TableOMP[[#This Row],[Label]],TableAvg[],2,FALSE)</f>
        <v>#N/A</v>
      </c>
      <c r="P186" t="e">
        <f>VLOOKUP(TableOMP[[#This Row],[Label]],TableAvg[],3,FALSE)</f>
        <v>#N/A</v>
      </c>
      <c r="Q186" t="e">
        <f>TableOMP[[#This Row],[Avg]]-$U$2*TableOMP[[#This Row],[StdDev]]</f>
        <v>#N/A</v>
      </c>
      <c r="R186" t="e">
        <f>TableOMP[[#This Row],[Avg]]+$U$2*TableOMP[[#This Row],[StdDev]]</f>
        <v>#N/A</v>
      </c>
      <c r="S186" t="e">
        <f>IF(AND(TableOMP[[#This Row],[total_time]]&gt;=TableOMP[[#This Row],[Low]], TableOMP[[#This Row],[total_time]]&lt;=TableOMP[[#This Row],[High]]),1,0)</f>
        <v>#N/A</v>
      </c>
    </row>
    <row r="187" spans="1:19" x14ac:dyDescent="0.25">
      <c r="A187" t="s">
        <v>17</v>
      </c>
      <c r="B187">
        <v>100</v>
      </c>
      <c r="C187">
        <v>0</v>
      </c>
      <c r="D187">
        <v>0</v>
      </c>
      <c r="E187">
        <v>58</v>
      </c>
      <c r="F187">
        <v>1</v>
      </c>
      <c r="G187">
        <v>1.230272</v>
      </c>
      <c r="H187">
        <v>1.3734E-2</v>
      </c>
      <c r="I187">
        <v>0.33459499999999998</v>
      </c>
      <c r="J187">
        <v>5.8700000000000002E-3</v>
      </c>
      <c r="K187" t="str">
        <f t="shared" si="2"/>
        <v>5</v>
      </c>
      <c r="L187" t="s">
        <v>40</v>
      </c>
      <c r="M187" t="s">
        <v>39</v>
      </c>
      <c r="N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187" t="e">
        <f>VLOOKUP(TableOMP[[#This Row],[Label]],TableAvg[],2,FALSE)</f>
        <v>#N/A</v>
      </c>
      <c r="P187" t="e">
        <f>VLOOKUP(TableOMP[[#This Row],[Label]],TableAvg[],3,FALSE)</f>
        <v>#N/A</v>
      </c>
      <c r="Q187" t="e">
        <f>TableOMP[[#This Row],[Avg]]-$U$2*TableOMP[[#This Row],[StdDev]]</f>
        <v>#N/A</v>
      </c>
      <c r="R187" t="e">
        <f>TableOMP[[#This Row],[Avg]]+$U$2*TableOMP[[#This Row],[StdDev]]</f>
        <v>#N/A</v>
      </c>
      <c r="S187" t="e">
        <f>IF(AND(TableOMP[[#This Row],[total_time]]&gt;=TableOMP[[#This Row],[Low]], TableOMP[[#This Row],[total_time]]&lt;=TableOMP[[#This Row],[High]]),1,0)</f>
        <v>#N/A</v>
      </c>
    </row>
    <row r="188" spans="1:19" x14ac:dyDescent="0.25">
      <c r="A188" t="s">
        <v>17</v>
      </c>
      <c r="B188">
        <v>100</v>
      </c>
      <c r="C188">
        <v>0</v>
      </c>
      <c r="D188">
        <v>0</v>
      </c>
      <c r="E188">
        <v>59</v>
      </c>
      <c r="F188">
        <v>1</v>
      </c>
      <c r="G188">
        <v>1.3005519999999999</v>
      </c>
      <c r="H188">
        <v>1.6691999999999999E-2</v>
      </c>
      <c r="I188">
        <v>0.37558900000000001</v>
      </c>
      <c r="J188">
        <v>6.476E-3</v>
      </c>
      <c r="K188" t="str">
        <f t="shared" si="2"/>
        <v>5</v>
      </c>
      <c r="L188" t="s">
        <v>40</v>
      </c>
      <c r="M188" t="s">
        <v>39</v>
      </c>
      <c r="N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188" t="e">
        <f>VLOOKUP(TableOMP[[#This Row],[Label]],TableAvg[],2,FALSE)</f>
        <v>#N/A</v>
      </c>
      <c r="P188" t="e">
        <f>VLOOKUP(TableOMP[[#This Row],[Label]],TableAvg[],3,FALSE)</f>
        <v>#N/A</v>
      </c>
      <c r="Q188" t="e">
        <f>TableOMP[[#This Row],[Avg]]-$U$2*TableOMP[[#This Row],[StdDev]]</f>
        <v>#N/A</v>
      </c>
      <c r="R188" t="e">
        <f>TableOMP[[#This Row],[Avg]]+$U$2*TableOMP[[#This Row],[StdDev]]</f>
        <v>#N/A</v>
      </c>
      <c r="S188" t="e">
        <f>IF(AND(TableOMP[[#This Row],[total_time]]&gt;=TableOMP[[#This Row],[Low]], TableOMP[[#This Row],[total_time]]&lt;=TableOMP[[#This Row],[High]]),1,0)</f>
        <v>#N/A</v>
      </c>
    </row>
    <row r="189" spans="1:19" x14ac:dyDescent="0.25">
      <c r="A189" t="s">
        <v>17</v>
      </c>
      <c r="B189">
        <v>100</v>
      </c>
      <c r="C189">
        <v>0</v>
      </c>
      <c r="D189">
        <v>0</v>
      </c>
      <c r="E189">
        <v>60</v>
      </c>
      <c r="F189">
        <v>1</v>
      </c>
      <c r="G189">
        <v>1.285682</v>
      </c>
      <c r="H189">
        <v>1.4489E-2</v>
      </c>
      <c r="I189">
        <v>0.40624700000000002</v>
      </c>
      <c r="J189">
        <v>6.8859999999999998E-3</v>
      </c>
      <c r="K189" t="str">
        <f t="shared" si="2"/>
        <v>5</v>
      </c>
      <c r="L189" t="s">
        <v>40</v>
      </c>
      <c r="M189" t="s">
        <v>39</v>
      </c>
      <c r="N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189" t="e">
        <f>VLOOKUP(TableOMP[[#This Row],[Label]],TableAvg[],2,FALSE)</f>
        <v>#N/A</v>
      </c>
      <c r="P189" t="e">
        <f>VLOOKUP(TableOMP[[#This Row],[Label]],TableAvg[],3,FALSE)</f>
        <v>#N/A</v>
      </c>
      <c r="Q189" t="e">
        <f>TableOMP[[#This Row],[Avg]]-$U$2*TableOMP[[#This Row],[StdDev]]</f>
        <v>#N/A</v>
      </c>
      <c r="R189" t="e">
        <f>TableOMP[[#This Row],[Avg]]+$U$2*TableOMP[[#This Row],[StdDev]]</f>
        <v>#N/A</v>
      </c>
      <c r="S189" t="e">
        <f>IF(AND(TableOMP[[#This Row],[total_time]]&gt;=TableOMP[[#This Row],[Low]], TableOMP[[#This Row],[total_time]]&lt;=TableOMP[[#This Row],[High]]),1,0)</f>
        <v>#N/A</v>
      </c>
    </row>
    <row r="190" spans="1:19" x14ac:dyDescent="0.25">
      <c r="A190" t="s">
        <v>17</v>
      </c>
      <c r="B190">
        <v>100</v>
      </c>
      <c r="C190">
        <v>0</v>
      </c>
      <c r="D190">
        <v>0</v>
      </c>
      <c r="E190">
        <v>61</v>
      </c>
      <c r="F190">
        <v>1</v>
      </c>
      <c r="G190">
        <v>1.2544649999999999</v>
      </c>
      <c r="H190">
        <v>2.4022999999999999E-2</v>
      </c>
      <c r="I190">
        <v>0.41312500000000002</v>
      </c>
      <c r="J190">
        <v>6.8849999999999996E-3</v>
      </c>
      <c r="K190" t="str">
        <f t="shared" si="2"/>
        <v>5</v>
      </c>
      <c r="L190" t="s">
        <v>40</v>
      </c>
      <c r="M190" t="s">
        <v>39</v>
      </c>
      <c r="N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190" t="e">
        <f>VLOOKUP(TableOMP[[#This Row],[Label]],TableAvg[],2,FALSE)</f>
        <v>#N/A</v>
      </c>
      <c r="P190" t="e">
        <f>VLOOKUP(TableOMP[[#This Row],[Label]],TableAvg[],3,FALSE)</f>
        <v>#N/A</v>
      </c>
      <c r="Q190" t="e">
        <f>TableOMP[[#This Row],[Avg]]-$U$2*TableOMP[[#This Row],[StdDev]]</f>
        <v>#N/A</v>
      </c>
      <c r="R190" t="e">
        <f>TableOMP[[#This Row],[Avg]]+$U$2*TableOMP[[#This Row],[StdDev]]</f>
        <v>#N/A</v>
      </c>
      <c r="S190" t="e">
        <f>IF(AND(TableOMP[[#This Row],[total_time]]&gt;=TableOMP[[#This Row],[Low]], TableOMP[[#This Row],[total_time]]&lt;=TableOMP[[#This Row],[High]]),1,0)</f>
        <v>#N/A</v>
      </c>
    </row>
    <row r="191" spans="1:19" x14ac:dyDescent="0.25">
      <c r="A191" t="s">
        <v>17</v>
      </c>
      <c r="B191">
        <v>100</v>
      </c>
      <c r="C191">
        <v>0</v>
      </c>
      <c r="D191">
        <v>0</v>
      </c>
      <c r="E191">
        <v>62</v>
      </c>
      <c r="F191">
        <v>1</v>
      </c>
      <c r="G191">
        <v>1.333988</v>
      </c>
      <c r="H191">
        <v>2.4743000000000001E-2</v>
      </c>
      <c r="I191">
        <v>0.423844</v>
      </c>
      <c r="J191">
        <v>6.9480000000000002E-3</v>
      </c>
      <c r="K191" t="str">
        <f t="shared" si="2"/>
        <v>5</v>
      </c>
      <c r="L191" t="s">
        <v>40</v>
      </c>
      <c r="M191" t="s">
        <v>39</v>
      </c>
      <c r="N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191" t="e">
        <f>VLOOKUP(TableOMP[[#This Row],[Label]],TableAvg[],2,FALSE)</f>
        <v>#N/A</v>
      </c>
      <c r="P191" t="e">
        <f>VLOOKUP(TableOMP[[#This Row],[Label]],TableAvg[],3,FALSE)</f>
        <v>#N/A</v>
      </c>
      <c r="Q191" t="e">
        <f>TableOMP[[#This Row],[Avg]]-$U$2*TableOMP[[#This Row],[StdDev]]</f>
        <v>#N/A</v>
      </c>
      <c r="R191" t="e">
        <f>TableOMP[[#This Row],[Avg]]+$U$2*TableOMP[[#This Row],[StdDev]]</f>
        <v>#N/A</v>
      </c>
      <c r="S191" t="e">
        <f>IF(AND(TableOMP[[#This Row],[total_time]]&gt;=TableOMP[[#This Row],[Low]], TableOMP[[#This Row],[total_time]]&lt;=TableOMP[[#This Row],[High]]),1,0)</f>
        <v>#N/A</v>
      </c>
    </row>
    <row r="192" spans="1:19" x14ac:dyDescent="0.25">
      <c r="A192" t="s">
        <v>17</v>
      </c>
      <c r="B192">
        <v>100</v>
      </c>
      <c r="C192">
        <v>0</v>
      </c>
      <c r="D192">
        <v>0</v>
      </c>
      <c r="E192">
        <v>63</v>
      </c>
      <c r="F192">
        <v>1</v>
      </c>
      <c r="G192">
        <v>1.3276159999999999</v>
      </c>
      <c r="H192">
        <v>2.383E-2</v>
      </c>
      <c r="I192">
        <v>0.46898600000000001</v>
      </c>
      <c r="J192">
        <v>7.5640000000000004E-3</v>
      </c>
      <c r="K192" t="str">
        <f t="shared" si="2"/>
        <v>5</v>
      </c>
      <c r="L192" t="s">
        <v>40</v>
      </c>
      <c r="M192" t="s">
        <v>39</v>
      </c>
      <c r="N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192" t="e">
        <f>VLOOKUP(TableOMP[[#This Row],[Label]],TableAvg[],2,FALSE)</f>
        <v>#N/A</v>
      </c>
      <c r="P192" t="e">
        <f>VLOOKUP(TableOMP[[#This Row],[Label]],TableAvg[],3,FALSE)</f>
        <v>#N/A</v>
      </c>
      <c r="Q192" t="e">
        <f>TableOMP[[#This Row],[Avg]]-$U$2*TableOMP[[#This Row],[StdDev]]</f>
        <v>#N/A</v>
      </c>
      <c r="R192" t="e">
        <f>TableOMP[[#This Row],[Avg]]+$U$2*TableOMP[[#This Row],[StdDev]]</f>
        <v>#N/A</v>
      </c>
      <c r="S192" t="e">
        <f>IF(AND(TableOMP[[#This Row],[total_time]]&gt;=TableOMP[[#This Row],[Low]], TableOMP[[#This Row],[total_time]]&lt;=TableOMP[[#This Row],[High]]),1,0)</f>
        <v>#N/A</v>
      </c>
    </row>
    <row r="193" spans="1:19" x14ac:dyDescent="0.25">
      <c r="A193" t="s">
        <v>17</v>
      </c>
      <c r="B193">
        <v>100</v>
      </c>
      <c r="C193">
        <v>0</v>
      </c>
      <c r="D193">
        <v>0</v>
      </c>
      <c r="E193">
        <v>64</v>
      </c>
      <c r="F193">
        <v>1</v>
      </c>
      <c r="G193">
        <v>1.31063</v>
      </c>
      <c r="H193">
        <v>2.3897999999999999E-2</v>
      </c>
      <c r="I193">
        <v>0.53208299999999997</v>
      </c>
      <c r="J193">
        <v>8.4460000000000004E-3</v>
      </c>
      <c r="K193" t="str">
        <f t="shared" si="2"/>
        <v>5</v>
      </c>
      <c r="L193" t="s">
        <v>40</v>
      </c>
      <c r="M193" t="s">
        <v>39</v>
      </c>
      <c r="N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193" t="e">
        <f>VLOOKUP(TableOMP[[#This Row],[Label]],TableAvg[],2,FALSE)</f>
        <v>#N/A</v>
      </c>
      <c r="P193" t="e">
        <f>VLOOKUP(TableOMP[[#This Row],[Label]],TableAvg[],3,FALSE)</f>
        <v>#N/A</v>
      </c>
      <c r="Q193" t="e">
        <f>TableOMP[[#This Row],[Avg]]-$U$2*TableOMP[[#This Row],[StdDev]]</f>
        <v>#N/A</v>
      </c>
      <c r="R193" t="e">
        <f>TableOMP[[#This Row],[Avg]]+$U$2*TableOMP[[#This Row],[StdDev]]</f>
        <v>#N/A</v>
      </c>
      <c r="S193" t="e">
        <f>IF(AND(TableOMP[[#This Row],[total_time]]&gt;=TableOMP[[#This Row],[Low]], TableOMP[[#This Row],[total_time]]&lt;=TableOMP[[#This Row],[High]]),1,0)</f>
        <v>#N/A</v>
      </c>
    </row>
    <row r="194" spans="1:19" x14ac:dyDescent="0.25">
      <c r="A194" t="s">
        <v>17</v>
      </c>
      <c r="B194">
        <v>10000</v>
      </c>
      <c r="C194">
        <v>0</v>
      </c>
      <c r="D194">
        <v>0</v>
      </c>
      <c r="E194">
        <v>1</v>
      </c>
      <c r="F194">
        <v>1</v>
      </c>
      <c r="G194">
        <v>4.2586339999999998</v>
      </c>
      <c r="H194">
        <v>1.6152299999999999</v>
      </c>
      <c r="I194">
        <v>0</v>
      </c>
      <c r="J194">
        <v>0</v>
      </c>
      <c r="K194" t="str">
        <f t="shared" ref="K194:K257" si="3">MID(M194,22,1)</f>
        <v>5</v>
      </c>
      <c r="L194" t="s">
        <v>40</v>
      </c>
      <c r="M194" t="s">
        <v>39</v>
      </c>
      <c r="N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194">
        <f>VLOOKUP(TableOMP[[#This Row],[Label]],TableAvg[],2,FALSE)</f>
        <v>0</v>
      </c>
      <c r="P194">
        <f>VLOOKUP(TableOMP[[#This Row],[Label]],TableAvg[],3,FALSE)</f>
        <v>0</v>
      </c>
      <c r="Q194">
        <f>TableOMP[[#This Row],[Avg]]-$U$2*TableOMP[[#This Row],[StdDev]]</f>
        <v>0</v>
      </c>
      <c r="R194">
        <f>TableOMP[[#This Row],[Avg]]+$U$2*TableOMP[[#This Row],[StdDev]]</f>
        <v>0</v>
      </c>
      <c r="S194">
        <f>IF(AND(TableOMP[[#This Row],[total_time]]&gt;=TableOMP[[#This Row],[Low]], TableOMP[[#This Row],[total_time]]&lt;=TableOMP[[#This Row],[High]]),1,0)</f>
        <v>0</v>
      </c>
    </row>
    <row r="195" spans="1:19" x14ac:dyDescent="0.25">
      <c r="A195" t="s">
        <v>17</v>
      </c>
      <c r="B195">
        <v>10000</v>
      </c>
      <c r="C195">
        <v>0</v>
      </c>
      <c r="D195">
        <v>0</v>
      </c>
      <c r="E195">
        <v>2</v>
      </c>
      <c r="F195">
        <v>1</v>
      </c>
      <c r="G195">
        <v>1.961125</v>
      </c>
      <c r="H195">
        <v>0.116548</v>
      </c>
      <c r="I195">
        <v>3.1042E-2</v>
      </c>
      <c r="J195">
        <v>3.1042E-2</v>
      </c>
      <c r="K195" t="str">
        <f t="shared" si="3"/>
        <v>5</v>
      </c>
      <c r="L195" t="s">
        <v>40</v>
      </c>
      <c r="M195" t="s">
        <v>39</v>
      </c>
      <c r="N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195">
        <f>VLOOKUP(TableOMP[[#This Row],[Label]],TableAvg[],2,FALSE)</f>
        <v>0</v>
      </c>
      <c r="P195">
        <f>VLOOKUP(TableOMP[[#This Row],[Label]],TableAvg[],3,FALSE)</f>
        <v>0</v>
      </c>
      <c r="Q195">
        <f>TableOMP[[#This Row],[Avg]]-$U$2*TableOMP[[#This Row],[StdDev]]</f>
        <v>0</v>
      </c>
      <c r="R195">
        <f>TableOMP[[#This Row],[Avg]]+$U$2*TableOMP[[#This Row],[StdDev]]</f>
        <v>0</v>
      </c>
      <c r="S195">
        <f>IF(AND(TableOMP[[#This Row],[total_time]]&gt;=TableOMP[[#This Row],[Low]], TableOMP[[#This Row],[total_time]]&lt;=TableOMP[[#This Row],[High]]),1,0)</f>
        <v>0</v>
      </c>
    </row>
    <row r="196" spans="1:19" x14ac:dyDescent="0.25">
      <c r="A196" t="s">
        <v>17</v>
      </c>
      <c r="B196">
        <v>10000</v>
      </c>
      <c r="C196">
        <v>0</v>
      </c>
      <c r="D196">
        <v>0</v>
      </c>
      <c r="E196">
        <v>3</v>
      </c>
      <c r="F196">
        <v>1</v>
      </c>
      <c r="G196">
        <v>1.6890149999999999</v>
      </c>
      <c r="H196">
        <v>0.115941</v>
      </c>
      <c r="I196">
        <v>4.9473000000000003E-2</v>
      </c>
      <c r="J196">
        <v>2.4736999999999999E-2</v>
      </c>
      <c r="K196" t="str">
        <f t="shared" si="3"/>
        <v>5</v>
      </c>
      <c r="L196" t="s">
        <v>40</v>
      </c>
      <c r="M196" t="s">
        <v>39</v>
      </c>
      <c r="N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196">
        <f>VLOOKUP(TableOMP[[#This Row],[Label]],TableAvg[],2,FALSE)</f>
        <v>0</v>
      </c>
      <c r="P196">
        <f>VLOOKUP(TableOMP[[#This Row],[Label]],TableAvg[],3,FALSE)</f>
        <v>0</v>
      </c>
      <c r="Q196">
        <f>TableOMP[[#This Row],[Avg]]-$U$2*TableOMP[[#This Row],[StdDev]]</f>
        <v>0</v>
      </c>
      <c r="R196">
        <f>TableOMP[[#This Row],[Avg]]+$U$2*TableOMP[[#This Row],[StdDev]]</f>
        <v>0</v>
      </c>
      <c r="S196">
        <f>IF(AND(TableOMP[[#This Row],[total_time]]&gt;=TableOMP[[#This Row],[Low]], TableOMP[[#This Row],[total_time]]&lt;=TableOMP[[#This Row],[High]]),1,0)</f>
        <v>0</v>
      </c>
    </row>
    <row r="197" spans="1:19" x14ac:dyDescent="0.25">
      <c r="A197" t="s">
        <v>17</v>
      </c>
      <c r="B197">
        <v>10000</v>
      </c>
      <c r="C197">
        <v>0</v>
      </c>
      <c r="D197">
        <v>0</v>
      </c>
      <c r="E197">
        <v>4</v>
      </c>
      <c r="F197">
        <v>1</v>
      </c>
      <c r="G197">
        <v>1.566384</v>
      </c>
      <c r="H197">
        <v>0.111994</v>
      </c>
      <c r="I197">
        <v>5.7792000000000003E-2</v>
      </c>
      <c r="J197">
        <v>1.9264E-2</v>
      </c>
      <c r="K197" t="str">
        <f t="shared" si="3"/>
        <v>5</v>
      </c>
      <c r="L197" t="s">
        <v>40</v>
      </c>
      <c r="M197" t="s">
        <v>39</v>
      </c>
      <c r="N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197">
        <f>VLOOKUP(TableOMP[[#This Row],[Label]],TableAvg[],2,FALSE)</f>
        <v>0</v>
      </c>
      <c r="P197">
        <f>VLOOKUP(TableOMP[[#This Row],[Label]],TableAvg[],3,FALSE)</f>
        <v>0</v>
      </c>
      <c r="Q197">
        <f>TableOMP[[#This Row],[Avg]]-$U$2*TableOMP[[#This Row],[StdDev]]</f>
        <v>0</v>
      </c>
      <c r="R197">
        <f>TableOMP[[#This Row],[Avg]]+$U$2*TableOMP[[#This Row],[StdDev]]</f>
        <v>0</v>
      </c>
      <c r="S197">
        <f>IF(AND(TableOMP[[#This Row],[total_time]]&gt;=TableOMP[[#This Row],[Low]], TableOMP[[#This Row],[total_time]]&lt;=TableOMP[[#This Row],[High]]),1,0)</f>
        <v>0</v>
      </c>
    </row>
    <row r="198" spans="1:19" x14ac:dyDescent="0.25">
      <c r="A198" t="s">
        <v>17</v>
      </c>
      <c r="B198">
        <v>10000</v>
      </c>
      <c r="C198">
        <v>0</v>
      </c>
      <c r="D198">
        <v>0</v>
      </c>
      <c r="E198">
        <v>5</v>
      </c>
      <c r="F198">
        <v>1</v>
      </c>
      <c r="G198">
        <v>1.4961279999999999</v>
      </c>
      <c r="H198">
        <v>0.108794</v>
      </c>
      <c r="I198">
        <v>5.8455E-2</v>
      </c>
      <c r="J198">
        <v>1.4614E-2</v>
      </c>
      <c r="K198" t="str">
        <f t="shared" si="3"/>
        <v>5</v>
      </c>
      <c r="L198" t="s">
        <v>40</v>
      </c>
      <c r="M198" t="s">
        <v>39</v>
      </c>
      <c r="N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198">
        <f>VLOOKUP(TableOMP[[#This Row],[Label]],TableAvg[],2,FALSE)</f>
        <v>0</v>
      </c>
      <c r="P198">
        <f>VLOOKUP(TableOMP[[#This Row],[Label]],TableAvg[],3,FALSE)</f>
        <v>0</v>
      </c>
      <c r="Q198">
        <f>TableOMP[[#This Row],[Avg]]-$U$2*TableOMP[[#This Row],[StdDev]]</f>
        <v>0</v>
      </c>
      <c r="R198">
        <f>TableOMP[[#This Row],[Avg]]+$U$2*TableOMP[[#This Row],[StdDev]]</f>
        <v>0</v>
      </c>
      <c r="S198">
        <f>IF(AND(TableOMP[[#This Row],[total_time]]&gt;=TableOMP[[#This Row],[Low]], TableOMP[[#This Row],[total_time]]&lt;=TableOMP[[#This Row],[High]]),1,0)</f>
        <v>0</v>
      </c>
    </row>
    <row r="199" spans="1:19" x14ac:dyDescent="0.25">
      <c r="A199" t="s">
        <v>17</v>
      </c>
      <c r="B199">
        <v>10000</v>
      </c>
      <c r="C199">
        <v>0</v>
      </c>
      <c r="D199">
        <v>0</v>
      </c>
      <c r="E199">
        <v>6</v>
      </c>
      <c r="F199">
        <v>1</v>
      </c>
      <c r="G199">
        <v>1.4373480000000001</v>
      </c>
      <c r="H199">
        <v>0.106366</v>
      </c>
      <c r="I199">
        <v>6.9807999999999995E-2</v>
      </c>
      <c r="J199">
        <v>1.3962E-2</v>
      </c>
      <c r="K199" t="str">
        <f t="shared" si="3"/>
        <v>5</v>
      </c>
      <c r="L199" t="s">
        <v>40</v>
      </c>
      <c r="M199" t="s">
        <v>39</v>
      </c>
      <c r="N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199">
        <f>VLOOKUP(TableOMP[[#This Row],[Label]],TableAvg[],2,FALSE)</f>
        <v>0</v>
      </c>
      <c r="P199">
        <f>VLOOKUP(TableOMP[[#This Row],[Label]],TableAvg[],3,FALSE)</f>
        <v>0</v>
      </c>
      <c r="Q199">
        <f>TableOMP[[#This Row],[Avg]]-$U$2*TableOMP[[#This Row],[StdDev]]</f>
        <v>0</v>
      </c>
      <c r="R199">
        <f>TableOMP[[#This Row],[Avg]]+$U$2*TableOMP[[#This Row],[StdDev]]</f>
        <v>0</v>
      </c>
      <c r="S199">
        <f>IF(AND(TableOMP[[#This Row],[total_time]]&gt;=TableOMP[[#This Row],[Low]], TableOMP[[#This Row],[total_time]]&lt;=TableOMP[[#This Row],[High]]),1,0)</f>
        <v>0</v>
      </c>
    </row>
    <row r="200" spans="1:19" x14ac:dyDescent="0.25">
      <c r="A200" t="s">
        <v>17</v>
      </c>
      <c r="B200">
        <v>10000</v>
      </c>
      <c r="C200">
        <v>0</v>
      </c>
      <c r="D200">
        <v>0</v>
      </c>
      <c r="E200">
        <v>7</v>
      </c>
      <c r="F200">
        <v>1</v>
      </c>
      <c r="G200">
        <v>1.4021950000000001</v>
      </c>
      <c r="H200">
        <v>0.10480200000000001</v>
      </c>
      <c r="I200">
        <v>7.5310000000000002E-2</v>
      </c>
      <c r="J200">
        <v>1.2552000000000001E-2</v>
      </c>
      <c r="K200" t="str">
        <f t="shared" si="3"/>
        <v>5</v>
      </c>
      <c r="L200" t="s">
        <v>40</v>
      </c>
      <c r="M200" t="s">
        <v>39</v>
      </c>
      <c r="N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200">
        <f>VLOOKUP(TableOMP[[#This Row],[Label]],TableAvg[],2,FALSE)</f>
        <v>0</v>
      </c>
      <c r="P200">
        <f>VLOOKUP(TableOMP[[#This Row],[Label]],TableAvg[],3,FALSE)</f>
        <v>0</v>
      </c>
      <c r="Q200">
        <f>TableOMP[[#This Row],[Avg]]-$U$2*TableOMP[[#This Row],[StdDev]]</f>
        <v>0</v>
      </c>
      <c r="R200">
        <f>TableOMP[[#This Row],[Avg]]+$U$2*TableOMP[[#This Row],[StdDev]]</f>
        <v>0</v>
      </c>
      <c r="S200">
        <f>IF(AND(TableOMP[[#This Row],[total_time]]&gt;=TableOMP[[#This Row],[Low]], TableOMP[[#This Row],[total_time]]&lt;=TableOMP[[#This Row],[High]]),1,0)</f>
        <v>0</v>
      </c>
    </row>
    <row r="201" spans="1:19" x14ac:dyDescent="0.25">
      <c r="A201" t="s">
        <v>17</v>
      </c>
      <c r="B201">
        <v>10000</v>
      </c>
      <c r="C201">
        <v>0</v>
      </c>
      <c r="D201">
        <v>0</v>
      </c>
      <c r="E201">
        <v>8</v>
      </c>
      <c r="F201">
        <v>1</v>
      </c>
      <c r="G201">
        <v>1.394558</v>
      </c>
      <c r="H201">
        <v>0.11089400000000001</v>
      </c>
      <c r="I201">
        <v>0.106381</v>
      </c>
      <c r="J201">
        <v>1.5197E-2</v>
      </c>
      <c r="K201" t="str">
        <f t="shared" si="3"/>
        <v>5</v>
      </c>
      <c r="L201" t="s">
        <v>40</v>
      </c>
      <c r="M201" t="s">
        <v>39</v>
      </c>
      <c r="N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201">
        <f>VLOOKUP(TableOMP[[#This Row],[Label]],TableAvg[],2,FALSE)</f>
        <v>0</v>
      </c>
      <c r="P201">
        <f>VLOOKUP(TableOMP[[#This Row],[Label]],TableAvg[],3,FALSE)</f>
        <v>0</v>
      </c>
      <c r="Q201">
        <f>TableOMP[[#This Row],[Avg]]-$U$2*TableOMP[[#This Row],[StdDev]]</f>
        <v>0</v>
      </c>
      <c r="R201">
        <f>TableOMP[[#This Row],[Avg]]+$U$2*TableOMP[[#This Row],[StdDev]]</f>
        <v>0</v>
      </c>
      <c r="S201">
        <f>IF(AND(TableOMP[[#This Row],[total_time]]&gt;=TableOMP[[#This Row],[Low]], TableOMP[[#This Row],[total_time]]&lt;=TableOMP[[#This Row],[High]]),1,0)</f>
        <v>0</v>
      </c>
    </row>
    <row r="202" spans="1:19" x14ac:dyDescent="0.25">
      <c r="A202" t="s">
        <v>17</v>
      </c>
      <c r="B202">
        <v>10000</v>
      </c>
      <c r="C202">
        <v>0</v>
      </c>
      <c r="D202">
        <v>0</v>
      </c>
      <c r="E202">
        <v>9</v>
      </c>
      <c r="F202">
        <v>1</v>
      </c>
      <c r="G202">
        <v>1.394719</v>
      </c>
      <c r="H202">
        <v>0.102239</v>
      </c>
      <c r="I202">
        <v>8.0180000000000001E-2</v>
      </c>
      <c r="J202">
        <v>1.0022E-2</v>
      </c>
      <c r="K202" t="str">
        <f t="shared" si="3"/>
        <v>5</v>
      </c>
      <c r="L202" t="s">
        <v>40</v>
      </c>
      <c r="M202" t="s">
        <v>39</v>
      </c>
      <c r="N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202">
        <f>VLOOKUP(TableOMP[[#This Row],[Label]],TableAvg[],2,FALSE)</f>
        <v>0</v>
      </c>
      <c r="P202">
        <f>VLOOKUP(TableOMP[[#This Row],[Label]],TableAvg[],3,FALSE)</f>
        <v>0</v>
      </c>
      <c r="Q202">
        <f>TableOMP[[#This Row],[Avg]]-$U$2*TableOMP[[#This Row],[StdDev]]</f>
        <v>0</v>
      </c>
      <c r="R202">
        <f>TableOMP[[#This Row],[Avg]]+$U$2*TableOMP[[#This Row],[StdDev]]</f>
        <v>0</v>
      </c>
      <c r="S202">
        <f>IF(AND(TableOMP[[#This Row],[total_time]]&gt;=TableOMP[[#This Row],[Low]], TableOMP[[#This Row],[total_time]]&lt;=TableOMP[[#This Row],[High]]),1,0)</f>
        <v>0</v>
      </c>
    </row>
    <row r="203" spans="1:19" x14ac:dyDescent="0.25">
      <c r="A203" t="s">
        <v>17</v>
      </c>
      <c r="B203">
        <v>10000</v>
      </c>
      <c r="C203">
        <v>0</v>
      </c>
      <c r="D203">
        <v>0</v>
      </c>
      <c r="E203">
        <v>10</v>
      </c>
      <c r="F203">
        <v>1</v>
      </c>
      <c r="G203">
        <v>1.35826</v>
      </c>
      <c r="H203">
        <v>0.103893</v>
      </c>
      <c r="I203">
        <v>8.5963999999999999E-2</v>
      </c>
      <c r="J203">
        <v>9.5519999999999997E-3</v>
      </c>
      <c r="K203" t="str">
        <f t="shared" si="3"/>
        <v>5</v>
      </c>
      <c r="L203" t="s">
        <v>40</v>
      </c>
      <c r="M203" t="s">
        <v>39</v>
      </c>
      <c r="N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203">
        <f>VLOOKUP(TableOMP[[#This Row],[Label]],TableAvg[],2,FALSE)</f>
        <v>0</v>
      </c>
      <c r="P203">
        <f>VLOOKUP(TableOMP[[#This Row],[Label]],TableAvg[],3,FALSE)</f>
        <v>0</v>
      </c>
      <c r="Q203">
        <f>TableOMP[[#This Row],[Avg]]-$U$2*TableOMP[[#This Row],[StdDev]]</f>
        <v>0</v>
      </c>
      <c r="R203">
        <f>TableOMP[[#This Row],[Avg]]+$U$2*TableOMP[[#This Row],[StdDev]]</f>
        <v>0</v>
      </c>
      <c r="S203">
        <f>IF(AND(TableOMP[[#This Row],[total_time]]&gt;=TableOMP[[#This Row],[Low]], TableOMP[[#This Row],[total_time]]&lt;=TableOMP[[#This Row],[High]]),1,0)</f>
        <v>0</v>
      </c>
    </row>
    <row r="204" spans="1:19" x14ac:dyDescent="0.25">
      <c r="A204" t="s">
        <v>17</v>
      </c>
      <c r="B204">
        <v>10000</v>
      </c>
      <c r="C204">
        <v>0</v>
      </c>
      <c r="D204">
        <v>0</v>
      </c>
      <c r="E204">
        <v>11</v>
      </c>
      <c r="F204">
        <v>1</v>
      </c>
      <c r="G204">
        <v>1.3577600000000001</v>
      </c>
      <c r="H204">
        <v>0.103528</v>
      </c>
      <c r="I204">
        <v>0.11108700000000001</v>
      </c>
      <c r="J204">
        <v>1.1109000000000001E-2</v>
      </c>
      <c r="K204" t="str">
        <f t="shared" si="3"/>
        <v>5</v>
      </c>
      <c r="L204" t="s">
        <v>40</v>
      </c>
      <c r="M204" t="s">
        <v>39</v>
      </c>
      <c r="N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204">
        <f>VLOOKUP(TableOMP[[#This Row],[Label]],TableAvg[],2,FALSE)</f>
        <v>0</v>
      </c>
      <c r="P204">
        <f>VLOOKUP(TableOMP[[#This Row],[Label]],TableAvg[],3,FALSE)</f>
        <v>0</v>
      </c>
      <c r="Q204">
        <f>TableOMP[[#This Row],[Avg]]-$U$2*TableOMP[[#This Row],[StdDev]]</f>
        <v>0</v>
      </c>
      <c r="R204">
        <f>TableOMP[[#This Row],[Avg]]+$U$2*TableOMP[[#This Row],[StdDev]]</f>
        <v>0</v>
      </c>
      <c r="S204">
        <f>IF(AND(TableOMP[[#This Row],[total_time]]&gt;=TableOMP[[#This Row],[Low]], TableOMP[[#This Row],[total_time]]&lt;=TableOMP[[#This Row],[High]]),1,0)</f>
        <v>0</v>
      </c>
    </row>
    <row r="205" spans="1:19" x14ac:dyDescent="0.25">
      <c r="A205" t="s">
        <v>17</v>
      </c>
      <c r="B205">
        <v>10000</v>
      </c>
      <c r="C205">
        <v>0</v>
      </c>
      <c r="D205">
        <v>0</v>
      </c>
      <c r="E205">
        <v>12</v>
      </c>
      <c r="F205">
        <v>1</v>
      </c>
      <c r="G205">
        <v>1.358177</v>
      </c>
      <c r="H205">
        <v>0.108032</v>
      </c>
      <c r="I205">
        <v>0.109496</v>
      </c>
      <c r="J205">
        <v>9.9539999999999993E-3</v>
      </c>
      <c r="K205" t="str">
        <f t="shared" si="3"/>
        <v>5</v>
      </c>
      <c r="L205" t="s">
        <v>40</v>
      </c>
      <c r="M205" t="s">
        <v>39</v>
      </c>
      <c r="N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205">
        <f>VLOOKUP(TableOMP[[#This Row],[Label]],TableAvg[],2,FALSE)</f>
        <v>0</v>
      </c>
      <c r="P205">
        <f>VLOOKUP(TableOMP[[#This Row],[Label]],TableAvg[],3,FALSE)</f>
        <v>0</v>
      </c>
      <c r="Q205">
        <f>TableOMP[[#This Row],[Avg]]-$U$2*TableOMP[[#This Row],[StdDev]]</f>
        <v>0</v>
      </c>
      <c r="R205">
        <f>TableOMP[[#This Row],[Avg]]+$U$2*TableOMP[[#This Row],[StdDev]]</f>
        <v>0</v>
      </c>
      <c r="S205">
        <f>IF(AND(TableOMP[[#This Row],[total_time]]&gt;=TableOMP[[#This Row],[Low]], TableOMP[[#This Row],[total_time]]&lt;=TableOMP[[#This Row],[High]]),1,0)</f>
        <v>0</v>
      </c>
    </row>
    <row r="206" spans="1:19" x14ac:dyDescent="0.25">
      <c r="A206" t="s">
        <v>17</v>
      </c>
      <c r="B206">
        <v>10000</v>
      </c>
      <c r="C206">
        <v>0</v>
      </c>
      <c r="D206">
        <v>0</v>
      </c>
      <c r="E206">
        <v>13</v>
      </c>
      <c r="F206">
        <v>1</v>
      </c>
      <c r="G206">
        <v>1.3701749999999999</v>
      </c>
      <c r="H206">
        <v>0.10491</v>
      </c>
      <c r="I206">
        <v>9.5407000000000006E-2</v>
      </c>
      <c r="J206">
        <v>7.9509999999999997E-3</v>
      </c>
      <c r="K206" t="str">
        <f t="shared" si="3"/>
        <v>5</v>
      </c>
      <c r="L206" t="s">
        <v>40</v>
      </c>
      <c r="M206" t="s">
        <v>39</v>
      </c>
      <c r="N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206">
        <f>VLOOKUP(TableOMP[[#This Row],[Label]],TableAvg[],2,FALSE)</f>
        <v>0</v>
      </c>
      <c r="P206">
        <f>VLOOKUP(TableOMP[[#This Row],[Label]],TableAvg[],3,FALSE)</f>
        <v>0</v>
      </c>
      <c r="Q206">
        <f>TableOMP[[#This Row],[Avg]]-$U$2*TableOMP[[#This Row],[StdDev]]</f>
        <v>0</v>
      </c>
      <c r="R206">
        <f>TableOMP[[#This Row],[Avg]]+$U$2*TableOMP[[#This Row],[StdDev]]</f>
        <v>0</v>
      </c>
      <c r="S206">
        <f>IF(AND(TableOMP[[#This Row],[total_time]]&gt;=TableOMP[[#This Row],[Low]], TableOMP[[#This Row],[total_time]]&lt;=TableOMP[[#This Row],[High]]),1,0)</f>
        <v>0</v>
      </c>
    </row>
    <row r="207" spans="1:19" x14ac:dyDescent="0.25">
      <c r="A207" t="s">
        <v>17</v>
      </c>
      <c r="B207">
        <v>10000</v>
      </c>
      <c r="C207">
        <v>0</v>
      </c>
      <c r="D207">
        <v>0</v>
      </c>
      <c r="E207">
        <v>14</v>
      </c>
      <c r="F207">
        <v>1</v>
      </c>
      <c r="G207">
        <v>1.356284</v>
      </c>
      <c r="H207">
        <v>0.108986</v>
      </c>
      <c r="I207">
        <v>0.146236</v>
      </c>
      <c r="J207">
        <v>1.1249E-2</v>
      </c>
      <c r="K207" t="str">
        <f t="shared" si="3"/>
        <v>5</v>
      </c>
      <c r="L207" t="s">
        <v>40</v>
      </c>
      <c r="M207" t="s">
        <v>39</v>
      </c>
      <c r="N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207">
        <f>VLOOKUP(TableOMP[[#This Row],[Label]],TableAvg[],2,FALSE)</f>
        <v>0</v>
      </c>
      <c r="P207">
        <f>VLOOKUP(TableOMP[[#This Row],[Label]],TableAvg[],3,FALSE)</f>
        <v>0</v>
      </c>
      <c r="Q207">
        <f>TableOMP[[#This Row],[Avg]]-$U$2*TableOMP[[#This Row],[StdDev]]</f>
        <v>0</v>
      </c>
      <c r="R207">
        <f>TableOMP[[#This Row],[Avg]]+$U$2*TableOMP[[#This Row],[StdDev]]</f>
        <v>0</v>
      </c>
      <c r="S207">
        <f>IF(AND(TableOMP[[#This Row],[total_time]]&gt;=TableOMP[[#This Row],[Low]], TableOMP[[#This Row],[total_time]]&lt;=TableOMP[[#This Row],[High]]),1,0)</f>
        <v>0</v>
      </c>
    </row>
    <row r="208" spans="1:19" x14ac:dyDescent="0.25">
      <c r="A208" t="s">
        <v>17</v>
      </c>
      <c r="B208">
        <v>10000</v>
      </c>
      <c r="C208">
        <v>0</v>
      </c>
      <c r="D208">
        <v>0</v>
      </c>
      <c r="E208">
        <v>15</v>
      </c>
      <c r="F208">
        <v>1</v>
      </c>
      <c r="G208">
        <v>1.356608</v>
      </c>
      <c r="H208">
        <v>0.101215</v>
      </c>
      <c r="I208">
        <v>0.153109</v>
      </c>
      <c r="J208">
        <v>1.0936E-2</v>
      </c>
      <c r="K208" t="str">
        <f t="shared" si="3"/>
        <v>5</v>
      </c>
      <c r="L208" t="s">
        <v>40</v>
      </c>
      <c r="M208" t="s">
        <v>39</v>
      </c>
      <c r="N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208">
        <f>VLOOKUP(TableOMP[[#This Row],[Label]],TableAvg[],2,FALSE)</f>
        <v>0</v>
      </c>
      <c r="P208">
        <f>VLOOKUP(TableOMP[[#This Row],[Label]],TableAvg[],3,FALSE)</f>
        <v>0</v>
      </c>
      <c r="Q208">
        <f>TableOMP[[#This Row],[Avg]]-$U$2*TableOMP[[#This Row],[StdDev]]</f>
        <v>0</v>
      </c>
      <c r="R208">
        <f>TableOMP[[#This Row],[Avg]]+$U$2*TableOMP[[#This Row],[StdDev]]</f>
        <v>0</v>
      </c>
      <c r="S208">
        <f>IF(AND(TableOMP[[#This Row],[total_time]]&gt;=TableOMP[[#This Row],[Low]], TableOMP[[#This Row],[total_time]]&lt;=TableOMP[[#This Row],[High]]),1,0)</f>
        <v>0</v>
      </c>
    </row>
    <row r="209" spans="1:19" x14ac:dyDescent="0.25">
      <c r="A209" t="s">
        <v>17</v>
      </c>
      <c r="B209">
        <v>10000</v>
      </c>
      <c r="C209">
        <v>0</v>
      </c>
      <c r="D209">
        <v>0</v>
      </c>
      <c r="E209">
        <v>16</v>
      </c>
      <c r="F209">
        <v>1</v>
      </c>
      <c r="G209">
        <v>1.3639460000000001</v>
      </c>
      <c r="H209">
        <v>0.109474</v>
      </c>
      <c r="I209">
        <v>0.124468</v>
      </c>
      <c r="J209">
        <v>8.2979999999999998E-3</v>
      </c>
      <c r="K209" t="str">
        <f t="shared" si="3"/>
        <v>5</v>
      </c>
      <c r="L209" t="s">
        <v>40</v>
      </c>
      <c r="M209" t="s">
        <v>39</v>
      </c>
      <c r="N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209">
        <f>VLOOKUP(TableOMP[[#This Row],[Label]],TableAvg[],2,FALSE)</f>
        <v>0</v>
      </c>
      <c r="P209">
        <f>VLOOKUP(TableOMP[[#This Row],[Label]],TableAvg[],3,FALSE)</f>
        <v>0</v>
      </c>
      <c r="Q209">
        <f>TableOMP[[#This Row],[Avg]]-$U$2*TableOMP[[#This Row],[StdDev]]</f>
        <v>0</v>
      </c>
      <c r="R209">
        <f>TableOMP[[#This Row],[Avg]]+$U$2*TableOMP[[#This Row],[StdDev]]</f>
        <v>0</v>
      </c>
      <c r="S209">
        <f>IF(AND(TableOMP[[#This Row],[total_time]]&gt;=TableOMP[[#This Row],[Low]], TableOMP[[#This Row],[total_time]]&lt;=TableOMP[[#This Row],[High]]),1,0)</f>
        <v>0</v>
      </c>
    </row>
    <row r="210" spans="1:19" x14ac:dyDescent="0.25">
      <c r="A210" t="s">
        <v>17</v>
      </c>
      <c r="B210">
        <v>10000</v>
      </c>
      <c r="C210">
        <v>0</v>
      </c>
      <c r="D210">
        <v>0</v>
      </c>
      <c r="E210">
        <v>17</v>
      </c>
      <c r="F210">
        <v>1</v>
      </c>
      <c r="G210">
        <v>1.393224</v>
      </c>
      <c r="H210">
        <v>0.104353</v>
      </c>
      <c r="I210">
        <v>0.121991</v>
      </c>
      <c r="J210">
        <v>7.6239999999999997E-3</v>
      </c>
      <c r="K210" t="str">
        <f t="shared" si="3"/>
        <v>5</v>
      </c>
      <c r="L210" t="s">
        <v>40</v>
      </c>
      <c r="M210" t="s">
        <v>39</v>
      </c>
      <c r="N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210">
        <f>VLOOKUP(TableOMP[[#This Row],[Label]],TableAvg[],2,FALSE)</f>
        <v>0</v>
      </c>
      <c r="P210">
        <f>VLOOKUP(TableOMP[[#This Row],[Label]],TableAvg[],3,FALSE)</f>
        <v>0</v>
      </c>
      <c r="Q210">
        <f>TableOMP[[#This Row],[Avg]]-$U$2*TableOMP[[#This Row],[StdDev]]</f>
        <v>0</v>
      </c>
      <c r="R210">
        <f>TableOMP[[#This Row],[Avg]]+$U$2*TableOMP[[#This Row],[StdDev]]</f>
        <v>0</v>
      </c>
      <c r="S210">
        <f>IF(AND(TableOMP[[#This Row],[total_time]]&gt;=TableOMP[[#This Row],[Low]], TableOMP[[#This Row],[total_time]]&lt;=TableOMP[[#This Row],[High]]),1,0)</f>
        <v>0</v>
      </c>
    </row>
    <row r="211" spans="1:19" x14ac:dyDescent="0.25">
      <c r="A211" t="s">
        <v>17</v>
      </c>
      <c r="B211">
        <v>10000</v>
      </c>
      <c r="C211">
        <v>0</v>
      </c>
      <c r="D211">
        <v>0</v>
      </c>
      <c r="E211">
        <v>18</v>
      </c>
      <c r="F211">
        <v>1</v>
      </c>
      <c r="G211">
        <v>1.3747609999999999</v>
      </c>
      <c r="H211">
        <v>0.101969</v>
      </c>
      <c r="I211">
        <v>0.154585</v>
      </c>
      <c r="J211">
        <v>9.0930000000000004E-3</v>
      </c>
      <c r="K211" t="str">
        <f t="shared" si="3"/>
        <v>5</v>
      </c>
      <c r="L211" t="s">
        <v>40</v>
      </c>
      <c r="M211" t="s">
        <v>39</v>
      </c>
      <c r="N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211">
        <f>VLOOKUP(TableOMP[[#This Row],[Label]],TableAvg[],2,FALSE)</f>
        <v>0</v>
      </c>
      <c r="P211">
        <f>VLOOKUP(TableOMP[[#This Row],[Label]],TableAvg[],3,FALSE)</f>
        <v>0</v>
      </c>
      <c r="Q211">
        <f>TableOMP[[#This Row],[Avg]]-$U$2*TableOMP[[#This Row],[StdDev]]</f>
        <v>0</v>
      </c>
      <c r="R211">
        <f>TableOMP[[#This Row],[Avg]]+$U$2*TableOMP[[#This Row],[StdDev]]</f>
        <v>0</v>
      </c>
      <c r="S211">
        <f>IF(AND(TableOMP[[#This Row],[total_time]]&gt;=TableOMP[[#This Row],[Low]], TableOMP[[#This Row],[total_time]]&lt;=TableOMP[[#This Row],[High]]),1,0)</f>
        <v>0</v>
      </c>
    </row>
    <row r="212" spans="1:19" x14ac:dyDescent="0.25">
      <c r="A212" t="s">
        <v>17</v>
      </c>
      <c r="B212">
        <v>10000</v>
      </c>
      <c r="C212">
        <v>0</v>
      </c>
      <c r="D212">
        <v>0</v>
      </c>
      <c r="E212">
        <v>19</v>
      </c>
      <c r="F212">
        <v>1</v>
      </c>
      <c r="G212">
        <v>1.410493</v>
      </c>
      <c r="H212">
        <v>0.106625</v>
      </c>
      <c r="I212">
        <v>0.15299199999999999</v>
      </c>
      <c r="J212">
        <v>8.5000000000000006E-3</v>
      </c>
      <c r="K212" t="str">
        <f t="shared" si="3"/>
        <v>5</v>
      </c>
      <c r="L212" t="s">
        <v>40</v>
      </c>
      <c r="M212" t="s">
        <v>39</v>
      </c>
      <c r="N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212">
        <f>VLOOKUP(TableOMP[[#This Row],[Label]],TableAvg[],2,FALSE)</f>
        <v>0</v>
      </c>
      <c r="P212">
        <f>VLOOKUP(TableOMP[[#This Row],[Label]],TableAvg[],3,FALSE)</f>
        <v>0</v>
      </c>
      <c r="Q212">
        <f>TableOMP[[#This Row],[Avg]]-$U$2*TableOMP[[#This Row],[StdDev]]</f>
        <v>0</v>
      </c>
      <c r="R212">
        <f>TableOMP[[#This Row],[Avg]]+$U$2*TableOMP[[#This Row],[StdDev]]</f>
        <v>0</v>
      </c>
      <c r="S212">
        <f>IF(AND(TableOMP[[#This Row],[total_time]]&gt;=TableOMP[[#This Row],[Low]], TableOMP[[#This Row],[total_time]]&lt;=TableOMP[[#This Row],[High]]),1,0)</f>
        <v>0</v>
      </c>
    </row>
    <row r="213" spans="1:19" x14ac:dyDescent="0.25">
      <c r="A213" t="s">
        <v>17</v>
      </c>
      <c r="B213">
        <v>10000</v>
      </c>
      <c r="C213">
        <v>0</v>
      </c>
      <c r="D213">
        <v>0</v>
      </c>
      <c r="E213">
        <v>20</v>
      </c>
      <c r="F213">
        <v>1</v>
      </c>
      <c r="G213">
        <v>1.371605</v>
      </c>
      <c r="H213">
        <v>0.109613</v>
      </c>
      <c r="I213">
        <v>0.17174500000000001</v>
      </c>
      <c r="J213">
        <v>9.0390000000000002E-3</v>
      </c>
      <c r="K213" t="str">
        <f t="shared" si="3"/>
        <v>5</v>
      </c>
      <c r="L213" t="s">
        <v>40</v>
      </c>
      <c r="M213" t="s">
        <v>39</v>
      </c>
      <c r="N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213">
        <f>VLOOKUP(TableOMP[[#This Row],[Label]],TableAvg[],2,FALSE)</f>
        <v>0</v>
      </c>
      <c r="P213">
        <f>VLOOKUP(TableOMP[[#This Row],[Label]],TableAvg[],3,FALSE)</f>
        <v>0</v>
      </c>
      <c r="Q213">
        <f>TableOMP[[#This Row],[Avg]]-$U$2*TableOMP[[#This Row],[StdDev]]</f>
        <v>0</v>
      </c>
      <c r="R213">
        <f>TableOMP[[#This Row],[Avg]]+$U$2*TableOMP[[#This Row],[StdDev]]</f>
        <v>0</v>
      </c>
      <c r="S213">
        <f>IF(AND(TableOMP[[#This Row],[total_time]]&gt;=TableOMP[[#This Row],[Low]], TableOMP[[#This Row],[total_time]]&lt;=TableOMP[[#This Row],[High]]),1,0)</f>
        <v>0</v>
      </c>
    </row>
    <row r="214" spans="1:19" x14ac:dyDescent="0.25">
      <c r="A214" t="s">
        <v>17</v>
      </c>
      <c r="B214">
        <v>10000</v>
      </c>
      <c r="C214">
        <v>0</v>
      </c>
      <c r="D214">
        <v>0</v>
      </c>
      <c r="E214">
        <v>21</v>
      </c>
      <c r="F214">
        <v>1</v>
      </c>
      <c r="G214">
        <v>1.551185</v>
      </c>
      <c r="H214">
        <v>0.122257</v>
      </c>
      <c r="I214">
        <v>0.192852</v>
      </c>
      <c r="J214">
        <v>9.6430000000000005E-3</v>
      </c>
      <c r="K214" t="str">
        <f t="shared" si="3"/>
        <v>5</v>
      </c>
      <c r="L214" t="s">
        <v>40</v>
      </c>
      <c r="M214" t="s">
        <v>39</v>
      </c>
      <c r="N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214">
        <f>VLOOKUP(TableOMP[[#This Row],[Label]],TableAvg[],2,FALSE)</f>
        <v>0</v>
      </c>
      <c r="P214">
        <f>VLOOKUP(TableOMP[[#This Row],[Label]],TableAvg[],3,FALSE)</f>
        <v>0</v>
      </c>
      <c r="Q214">
        <f>TableOMP[[#This Row],[Avg]]-$U$2*TableOMP[[#This Row],[StdDev]]</f>
        <v>0</v>
      </c>
      <c r="R214">
        <f>TableOMP[[#This Row],[Avg]]+$U$2*TableOMP[[#This Row],[StdDev]]</f>
        <v>0</v>
      </c>
      <c r="S214">
        <f>IF(AND(TableOMP[[#This Row],[total_time]]&gt;=TableOMP[[#This Row],[Low]], TableOMP[[#This Row],[total_time]]&lt;=TableOMP[[#This Row],[High]]),1,0)</f>
        <v>0</v>
      </c>
    </row>
    <row r="215" spans="1:19" x14ac:dyDescent="0.25">
      <c r="A215" t="s">
        <v>17</v>
      </c>
      <c r="B215">
        <v>10000</v>
      </c>
      <c r="C215">
        <v>0</v>
      </c>
      <c r="D215">
        <v>0</v>
      </c>
      <c r="E215">
        <v>22</v>
      </c>
      <c r="F215">
        <v>1</v>
      </c>
      <c r="G215">
        <v>1.427589</v>
      </c>
      <c r="H215">
        <v>0.105532</v>
      </c>
      <c r="I215">
        <v>0.175151</v>
      </c>
      <c r="J215">
        <v>8.3409999999999995E-3</v>
      </c>
      <c r="K215" t="str">
        <f t="shared" si="3"/>
        <v>5</v>
      </c>
      <c r="L215" t="s">
        <v>40</v>
      </c>
      <c r="M215" t="s">
        <v>39</v>
      </c>
      <c r="N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215">
        <f>VLOOKUP(TableOMP[[#This Row],[Label]],TableAvg[],2,FALSE)</f>
        <v>0</v>
      </c>
      <c r="P215">
        <f>VLOOKUP(TableOMP[[#This Row],[Label]],TableAvg[],3,FALSE)</f>
        <v>0</v>
      </c>
      <c r="Q215">
        <f>TableOMP[[#This Row],[Avg]]-$U$2*TableOMP[[#This Row],[StdDev]]</f>
        <v>0</v>
      </c>
      <c r="R215">
        <f>TableOMP[[#This Row],[Avg]]+$U$2*TableOMP[[#This Row],[StdDev]]</f>
        <v>0</v>
      </c>
      <c r="S215">
        <f>IF(AND(TableOMP[[#This Row],[total_time]]&gt;=TableOMP[[#This Row],[Low]], TableOMP[[#This Row],[total_time]]&lt;=TableOMP[[#This Row],[High]]),1,0)</f>
        <v>0</v>
      </c>
    </row>
    <row r="216" spans="1:19" x14ac:dyDescent="0.25">
      <c r="A216" t="s">
        <v>17</v>
      </c>
      <c r="B216">
        <v>10000</v>
      </c>
      <c r="C216">
        <v>0</v>
      </c>
      <c r="D216">
        <v>0</v>
      </c>
      <c r="E216">
        <v>23</v>
      </c>
      <c r="F216">
        <v>1</v>
      </c>
      <c r="G216">
        <v>1.387192</v>
      </c>
      <c r="H216">
        <v>0.111525</v>
      </c>
      <c r="I216">
        <v>0.19165299999999999</v>
      </c>
      <c r="J216">
        <v>8.711E-3</v>
      </c>
      <c r="K216" t="str">
        <f t="shared" si="3"/>
        <v>5</v>
      </c>
      <c r="L216" t="s">
        <v>40</v>
      </c>
      <c r="M216" t="s">
        <v>39</v>
      </c>
      <c r="N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216">
        <f>VLOOKUP(TableOMP[[#This Row],[Label]],TableAvg[],2,FALSE)</f>
        <v>0</v>
      </c>
      <c r="P216">
        <f>VLOOKUP(TableOMP[[#This Row],[Label]],TableAvg[],3,FALSE)</f>
        <v>0</v>
      </c>
      <c r="Q216">
        <f>TableOMP[[#This Row],[Avg]]-$U$2*TableOMP[[#This Row],[StdDev]]</f>
        <v>0</v>
      </c>
      <c r="R216">
        <f>TableOMP[[#This Row],[Avg]]+$U$2*TableOMP[[#This Row],[StdDev]]</f>
        <v>0</v>
      </c>
      <c r="S216">
        <f>IF(AND(TableOMP[[#This Row],[total_time]]&gt;=TableOMP[[#This Row],[Low]], TableOMP[[#This Row],[total_time]]&lt;=TableOMP[[#This Row],[High]]),1,0)</f>
        <v>0</v>
      </c>
    </row>
    <row r="217" spans="1:19" x14ac:dyDescent="0.25">
      <c r="A217" t="s">
        <v>17</v>
      </c>
      <c r="B217">
        <v>10000</v>
      </c>
      <c r="C217">
        <v>0</v>
      </c>
      <c r="D217">
        <v>0</v>
      </c>
      <c r="E217">
        <v>24</v>
      </c>
      <c r="F217">
        <v>1</v>
      </c>
      <c r="G217">
        <v>11.768231</v>
      </c>
      <c r="H217">
        <v>10.467052000000001</v>
      </c>
      <c r="I217">
        <v>0.15285599999999999</v>
      </c>
      <c r="J217">
        <v>6.646E-3</v>
      </c>
      <c r="K217" t="str">
        <f t="shared" si="3"/>
        <v>5</v>
      </c>
      <c r="L217" t="s">
        <v>40</v>
      </c>
      <c r="M217" t="s">
        <v>39</v>
      </c>
      <c r="N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217">
        <f>VLOOKUP(TableOMP[[#This Row],[Label]],TableAvg[],2,FALSE)</f>
        <v>0</v>
      </c>
      <c r="P217">
        <f>VLOOKUP(TableOMP[[#This Row],[Label]],TableAvg[],3,FALSE)</f>
        <v>0</v>
      </c>
      <c r="Q217">
        <f>TableOMP[[#This Row],[Avg]]-$U$2*TableOMP[[#This Row],[StdDev]]</f>
        <v>0</v>
      </c>
      <c r="R217">
        <f>TableOMP[[#This Row],[Avg]]+$U$2*TableOMP[[#This Row],[StdDev]]</f>
        <v>0</v>
      </c>
      <c r="S217">
        <f>IF(AND(TableOMP[[#This Row],[total_time]]&gt;=TableOMP[[#This Row],[Low]], TableOMP[[#This Row],[total_time]]&lt;=TableOMP[[#This Row],[High]]),1,0)</f>
        <v>0</v>
      </c>
    </row>
    <row r="218" spans="1:19" x14ac:dyDescent="0.25">
      <c r="A218" t="s">
        <v>17</v>
      </c>
      <c r="B218">
        <v>10000</v>
      </c>
      <c r="C218">
        <v>0</v>
      </c>
      <c r="D218">
        <v>0</v>
      </c>
      <c r="E218">
        <v>25</v>
      </c>
      <c r="F218">
        <v>1</v>
      </c>
      <c r="G218">
        <v>1.445543</v>
      </c>
      <c r="H218">
        <v>0.11031299999999999</v>
      </c>
      <c r="I218">
        <v>0.14404</v>
      </c>
      <c r="J218">
        <v>6.0020000000000004E-3</v>
      </c>
      <c r="K218" t="str">
        <f t="shared" si="3"/>
        <v>5</v>
      </c>
      <c r="L218" t="s">
        <v>40</v>
      </c>
      <c r="M218" t="s">
        <v>39</v>
      </c>
      <c r="N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218">
        <f>VLOOKUP(TableOMP[[#This Row],[Label]],TableAvg[],2,FALSE)</f>
        <v>0</v>
      </c>
      <c r="P218">
        <f>VLOOKUP(TableOMP[[#This Row],[Label]],TableAvg[],3,FALSE)</f>
        <v>0</v>
      </c>
      <c r="Q218">
        <f>TableOMP[[#This Row],[Avg]]-$U$2*TableOMP[[#This Row],[StdDev]]</f>
        <v>0</v>
      </c>
      <c r="R218">
        <f>TableOMP[[#This Row],[Avg]]+$U$2*TableOMP[[#This Row],[StdDev]]</f>
        <v>0</v>
      </c>
      <c r="S218">
        <f>IF(AND(TableOMP[[#This Row],[total_time]]&gt;=TableOMP[[#This Row],[Low]], TableOMP[[#This Row],[total_time]]&lt;=TableOMP[[#This Row],[High]]),1,0)</f>
        <v>0</v>
      </c>
    </row>
    <row r="219" spans="1:19" x14ac:dyDescent="0.25">
      <c r="A219" t="s">
        <v>17</v>
      </c>
      <c r="B219">
        <v>10000</v>
      </c>
      <c r="C219">
        <v>0</v>
      </c>
      <c r="D219">
        <v>0</v>
      </c>
      <c r="E219">
        <v>26</v>
      </c>
      <c r="F219">
        <v>1</v>
      </c>
      <c r="G219">
        <v>1.3949780000000001</v>
      </c>
      <c r="H219">
        <v>0.108637</v>
      </c>
      <c r="I219">
        <v>0.139101</v>
      </c>
      <c r="J219">
        <v>5.5640000000000004E-3</v>
      </c>
      <c r="K219" t="str">
        <f t="shared" si="3"/>
        <v>5</v>
      </c>
      <c r="L219" t="s">
        <v>40</v>
      </c>
      <c r="M219" t="s">
        <v>39</v>
      </c>
      <c r="N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219">
        <f>VLOOKUP(TableOMP[[#This Row],[Label]],TableAvg[],2,FALSE)</f>
        <v>0</v>
      </c>
      <c r="P219">
        <f>VLOOKUP(TableOMP[[#This Row],[Label]],TableAvg[],3,FALSE)</f>
        <v>0</v>
      </c>
      <c r="Q219">
        <f>TableOMP[[#This Row],[Avg]]-$U$2*TableOMP[[#This Row],[StdDev]]</f>
        <v>0</v>
      </c>
      <c r="R219">
        <f>TableOMP[[#This Row],[Avg]]+$U$2*TableOMP[[#This Row],[StdDev]]</f>
        <v>0</v>
      </c>
      <c r="S219">
        <f>IF(AND(TableOMP[[#This Row],[total_time]]&gt;=TableOMP[[#This Row],[Low]], TableOMP[[#This Row],[total_time]]&lt;=TableOMP[[#This Row],[High]]),1,0)</f>
        <v>0</v>
      </c>
    </row>
    <row r="220" spans="1:19" x14ac:dyDescent="0.25">
      <c r="A220" t="s">
        <v>17</v>
      </c>
      <c r="B220">
        <v>10000</v>
      </c>
      <c r="C220">
        <v>0</v>
      </c>
      <c r="D220">
        <v>0</v>
      </c>
      <c r="E220">
        <v>27</v>
      </c>
      <c r="F220">
        <v>1</v>
      </c>
      <c r="G220">
        <v>1.410161</v>
      </c>
      <c r="H220">
        <v>0.11344799999999999</v>
      </c>
      <c r="I220">
        <v>0.15076300000000001</v>
      </c>
      <c r="J220">
        <v>5.7990000000000003E-3</v>
      </c>
      <c r="K220" t="str">
        <f t="shared" si="3"/>
        <v>5</v>
      </c>
      <c r="L220" t="s">
        <v>40</v>
      </c>
      <c r="M220" t="s">
        <v>39</v>
      </c>
      <c r="N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220">
        <f>VLOOKUP(TableOMP[[#This Row],[Label]],TableAvg[],2,FALSE)</f>
        <v>0</v>
      </c>
      <c r="P220">
        <f>VLOOKUP(TableOMP[[#This Row],[Label]],TableAvg[],3,FALSE)</f>
        <v>0</v>
      </c>
      <c r="Q220">
        <f>TableOMP[[#This Row],[Avg]]-$U$2*TableOMP[[#This Row],[StdDev]]</f>
        <v>0</v>
      </c>
      <c r="R220">
        <f>TableOMP[[#This Row],[Avg]]+$U$2*TableOMP[[#This Row],[StdDev]]</f>
        <v>0</v>
      </c>
      <c r="S220">
        <f>IF(AND(TableOMP[[#This Row],[total_time]]&gt;=TableOMP[[#This Row],[Low]], TableOMP[[#This Row],[total_time]]&lt;=TableOMP[[#This Row],[High]]),1,0)</f>
        <v>0</v>
      </c>
    </row>
    <row r="221" spans="1:19" x14ac:dyDescent="0.25">
      <c r="A221" t="s">
        <v>17</v>
      </c>
      <c r="B221">
        <v>10000</v>
      </c>
      <c r="C221">
        <v>0</v>
      </c>
      <c r="D221">
        <v>0</v>
      </c>
      <c r="E221">
        <v>28</v>
      </c>
      <c r="F221">
        <v>1</v>
      </c>
      <c r="G221">
        <v>1.4423140000000001</v>
      </c>
      <c r="H221">
        <v>0.110253</v>
      </c>
      <c r="I221">
        <v>0.196602</v>
      </c>
      <c r="J221">
        <v>7.2820000000000003E-3</v>
      </c>
      <c r="K221" t="str">
        <f t="shared" si="3"/>
        <v>5</v>
      </c>
      <c r="L221" t="s">
        <v>40</v>
      </c>
      <c r="M221" t="s">
        <v>39</v>
      </c>
      <c r="N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221">
        <f>VLOOKUP(TableOMP[[#This Row],[Label]],TableAvg[],2,FALSE)</f>
        <v>0</v>
      </c>
      <c r="P221">
        <f>VLOOKUP(TableOMP[[#This Row],[Label]],TableAvg[],3,FALSE)</f>
        <v>0</v>
      </c>
      <c r="Q221">
        <f>TableOMP[[#This Row],[Avg]]-$U$2*TableOMP[[#This Row],[StdDev]]</f>
        <v>0</v>
      </c>
      <c r="R221">
        <f>TableOMP[[#This Row],[Avg]]+$U$2*TableOMP[[#This Row],[StdDev]]</f>
        <v>0</v>
      </c>
      <c r="S221">
        <f>IF(AND(TableOMP[[#This Row],[total_time]]&gt;=TableOMP[[#This Row],[Low]], TableOMP[[#This Row],[total_time]]&lt;=TableOMP[[#This Row],[High]]),1,0)</f>
        <v>0</v>
      </c>
    </row>
    <row r="222" spans="1:19" x14ac:dyDescent="0.25">
      <c r="A222" t="s">
        <v>17</v>
      </c>
      <c r="B222">
        <v>10000</v>
      </c>
      <c r="C222">
        <v>0</v>
      </c>
      <c r="D222">
        <v>0</v>
      </c>
      <c r="E222">
        <v>29</v>
      </c>
      <c r="F222">
        <v>1</v>
      </c>
      <c r="G222">
        <v>1.397346</v>
      </c>
      <c r="H222">
        <v>0.104514</v>
      </c>
      <c r="I222">
        <v>0.15767300000000001</v>
      </c>
      <c r="J222">
        <v>5.6309999999999997E-3</v>
      </c>
      <c r="K222" t="str">
        <f t="shared" si="3"/>
        <v>5</v>
      </c>
      <c r="L222" t="s">
        <v>40</v>
      </c>
      <c r="M222" t="s">
        <v>39</v>
      </c>
      <c r="N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222">
        <f>VLOOKUP(TableOMP[[#This Row],[Label]],TableAvg[],2,FALSE)</f>
        <v>0</v>
      </c>
      <c r="P222">
        <f>VLOOKUP(TableOMP[[#This Row],[Label]],TableAvg[],3,FALSE)</f>
        <v>0</v>
      </c>
      <c r="Q222">
        <f>TableOMP[[#This Row],[Avg]]-$U$2*TableOMP[[#This Row],[StdDev]]</f>
        <v>0</v>
      </c>
      <c r="R222">
        <f>TableOMP[[#This Row],[Avg]]+$U$2*TableOMP[[#This Row],[StdDev]]</f>
        <v>0</v>
      </c>
      <c r="S222">
        <f>IF(AND(TableOMP[[#This Row],[total_time]]&gt;=TableOMP[[#This Row],[Low]], TableOMP[[#This Row],[total_time]]&lt;=TableOMP[[#This Row],[High]]),1,0)</f>
        <v>0</v>
      </c>
    </row>
    <row r="223" spans="1:19" x14ac:dyDescent="0.25">
      <c r="A223" t="s">
        <v>17</v>
      </c>
      <c r="B223">
        <v>10000</v>
      </c>
      <c r="C223">
        <v>0</v>
      </c>
      <c r="D223">
        <v>0</v>
      </c>
      <c r="E223">
        <v>30</v>
      </c>
      <c r="F223">
        <v>1</v>
      </c>
      <c r="G223">
        <v>1.4340729999999999</v>
      </c>
      <c r="H223">
        <v>0.11876200000000001</v>
      </c>
      <c r="I223">
        <v>0.228879</v>
      </c>
      <c r="J223">
        <v>7.8919999999999997E-3</v>
      </c>
      <c r="K223" t="str">
        <f t="shared" si="3"/>
        <v>5</v>
      </c>
      <c r="L223" t="s">
        <v>40</v>
      </c>
      <c r="M223" t="s">
        <v>39</v>
      </c>
      <c r="N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223">
        <f>VLOOKUP(TableOMP[[#This Row],[Label]],TableAvg[],2,FALSE)</f>
        <v>0</v>
      </c>
      <c r="P223">
        <f>VLOOKUP(TableOMP[[#This Row],[Label]],TableAvg[],3,FALSE)</f>
        <v>0</v>
      </c>
      <c r="Q223">
        <f>TableOMP[[#This Row],[Avg]]-$U$2*TableOMP[[#This Row],[StdDev]]</f>
        <v>0</v>
      </c>
      <c r="R223">
        <f>TableOMP[[#This Row],[Avg]]+$U$2*TableOMP[[#This Row],[StdDev]]</f>
        <v>0</v>
      </c>
      <c r="S223">
        <f>IF(AND(TableOMP[[#This Row],[total_time]]&gt;=TableOMP[[#This Row],[Low]], TableOMP[[#This Row],[total_time]]&lt;=TableOMP[[#This Row],[High]]),1,0)</f>
        <v>0</v>
      </c>
    </row>
    <row r="224" spans="1:19" x14ac:dyDescent="0.25">
      <c r="A224" t="s">
        <v>17</v>
      </c>
      <c r="B224">
        <v>10000</v>
      </c>
      <c r="C224">
        <v>0</v>
      </c>
      <c r="D224">
        <v>0</v>
      </c>
      <c r="E224">
        <v>31</v>
      </c>
      <c r="F224">
        <v>1</v>
      </c>
      <c r="G224">
        <v>1.4098189999999999</v>
      </c>
      <c r="H224">
        <v>0.104731</v>
      </c>
      <c r="I224">
        <v>0.19028300000000001</v>
      </c>
      <c r="J224">
        <v>6.3429999999999997E-3</v>
      </c>
      <c r="K224" t="str">
        <f t="shared" si="3"/>
        <v>5</v>
      </c>
      <c r="L224" t="s">
        <v>40</v>
      </c>
      <c r="M224" t="s">
        <v>39</v>
      </c>
      <c r="N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224">
        <f>VLOOKUP(TableOMP[[#This Row],[Label]],TableAvg[],2,FALSE)</f>
        <v>0</v>
      </c>
      <c r="P224">
        <f>VLOOKUP(TableOMP[[#This Row],[Label]],TableAvg[],3,FALSE)</f>
        <v>0</v>
      </c>
      <c r="Q224">
        <f>TableOMP[[#This Row],[Avg]]-$U$2*TableOMP[[#This Row],[StdDev]]</f>
        <v>0</v>
      </c>
      <c r="R224">
        <f>TableOMP[[#This Row],[Avg]]+$U$2*TableOMP[[#This Row],[StdDev]]</f>
        <v>0</v>
      </c>
      <c r="S224">
        <f>IF(AND(TableOMP[[#This Row],[total_time]]&gt;=TableOMP[[#This Row],[Low]], TableOMP[[#This Row],[total_time]]&lt;=TableOMP[[#This Row],[High]]),1,0)</f>
        <v>0</v>
      </c>
    </row>
    <row r="225" spans="1:19" x14ac:dyDescent="0.25">
      <c r="A225" t="s">
        <v>17</v>
      </c>
      <c r="B225">
        <v>10000</v>
      </c>
      <c r="C225">
        <v>0</v>
      </c>
      <c r="D225">
        <v>0</v>
      </c>
      <c r="E225">
        <v>32</v>
      </c>
      <c r="F225">
        <v>1</v>
      </c>
      <c r="G225">
        <v>1.417613</v>
      </c>
      <c r="H225">
        <v>0.107907</v>
      </c>
      <c r="I225">
        <v>0.170571</v>
      </c>
      <c r="J225">
        <v>5.5019999999999999E-3</v>
      </c>
      <c r="K225" t="str">
        <f t="shared" si="3"/>
        <v>5</v>
      </c>
      <c r="L225" t="s">
        <v>40</v>
      </c>
      <c r="M225" t="s">
        <v>39</v>
      </c>
      <c r="N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225">
        <f>VLOOKUP(TableOMP[[#This Row],[Label]],TableAvg[],2,FALSE)</f>
        <v>0</v>
      </c>
      <c r="P225">
        <f>VLOOKUP(TableOMP[[#This Row],[Label]],TableAvg[],3,FALSE)</f>
        <v>0</v>
      </c>
      <c r="Q225">
        <f>TableOMP[[#This Row],[Avg]]-$U$2*TableOMP[[#This Row],[StdDev]]</f>
        <v>0</v>
      </c>
      <c r="R225">
        <f>TableOMP[[#This Row],[Avg]]+$U$2*TableOMP[[#This Row],[StdDev]]</f>
        <v>0</v>
      </c>
      <c r="S225">
        <f>IF(AND(TableOMP[[#This Row],[total_time]]&gt;=TableOMP[[#This Row],[Low]], TableOMP[[#This Row],[total_time]]&lt;=TableOMP[[#This Row],[High]]),1,0)</f>
        <v>0</v>
      </c>
    </row>
    <row r="226" spans="1:19" x14ac:dyDescent="0.25">
      <c r="A226" t="s">
        <v>17</v>
      </c>
      <c r="B226">
        <v>10000</v>
      </c>
      <c r="C226">
        <v>0</v>
      </c>
      <c r="D226">
        <v>0</v>
      </c>
      <c r="E226">
        <v>33</v>
      </c>
      <c r="F226">
        <v>1</v>
      </c>
      <c r="G226">
        <v>1.48417</v>
      </c>
      <c r="H226">
        <v>0.105173</v>
      </c>
      <c r="I226">
        <v>0.117643</v>
      </c>
      <c r="J226">
        <v>3.676E-3</v>
      </c>
      <c r="K226" t="str">
        <f t="shared" si="3"/>
        <v>5</v>
      </c>
      <c r="L226" t="s">
        <v>40</v>
      </c>
      <c r="M226" t="s">
        <v>39</v>
      </c>
      <c r="N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226">
        <f>VLOOKUP(TableOMP[[#This Row],[Label]],TableAvg[],2,FALSE)</f>
        <v>0</v>
      </c>
      <c r="P226">
        <f>VLOOKUP(TableOMP[[#This Row],[Label]],TableAvg[],3,FALSE)</f>
        <v>0</v>
      </c>
      <c r="Q226">
        <f>TableOMP[[#This Row],[Avg]]-$U$2*TableOMP[[#This Row],[StdDev]]</f>
        <v>0</v>
      </c>
      <c r="R226">
        <f>TableOMP[[#This Row],[Avg]]+$U$2*TableOMP[[#This Row],[StdDev]]</f>
        <v>0</v>
      </c>
      <c r="S226">
        <f>IF(AND(TableOMP[[#This Row],[total_time]]&gt;=TableOMP[[#This Row],[Low]], TableOMP[[#This Row],[total_time]]&lt;=TableOMP[[#This Row],[High]]),1,0)</f>
        <v>0</v>
      </c>
    </row>
    <row r="227" spans="1:19" x14ac:dyDescent="0.25">
      <c r="A227" t="s">
        <v>17</v>
      </c>
      <c r="B227">
        <v>10000</v>
      </c>
      <c r="C227">
        <v>0</v>
      </c>
      <c r="D227">
        <v>0</v>
      </c>
      <c r="E227">
        <v>34</v>
      </c>
      <c r="F227">
        <v>1</v>
      </c>
      <c r="G227">
        <v>1.490132</v>
      </c>
      <c r="H227">
        <v>0.10434300000000001</v>
      </c>
      <c r="I227">
        <v>0.204595</v>
      </c>
      <c r="J227">
        <v>6.1999999999999998E-3</v>
      </c>
      <c r="K227" t="str">
        <f t="shared" si="3"/>
        <v>5</v>
      </c>
      <c r="L227" t="s">
        <v>40</v>
      </c>
      <c r="M227" t="s">
        <v>39</v>
      </c>
      <c r="N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227">
        <f>VLOOKUP(TableOMP[[#This Row],[Label]],TableAvg[],2,FALSE)</f>
        <v>0</v>
      </c>
      <c r="P227">
        <f>VLOOKUP(TableOMP[[#This Row],[Label]],TableAvg[],3,FALSE)</f>
        <v>0</v>
      </c>
      <c r="Q227">
        <f>TableOMP[[#This Row],[Avg]]-$U$2*TableOMP[[#This Row],[StdDev]]</f>
        <v>0</v>
      </c>
      <c r="R227">
        <f>TableOMP[[#This Row],[Avg]]+$U$2*TableOMP[[#This Row],[StdDev]]</f>
        <v>0</v>
      </c>
      <c r="S227">
        <f>IF(AND(TableOMP[[#This Row],[total_time]]&gt;=TableOMP[[#This Row],[Low]], TableOMP[[#This Row],[total_time]]&lt;=TableOMP[[#This Row],[High]]),1,0)</f>
        <v>0</v>
      </c>
    </row>
    <row r="228" spans="1:19" x14ac:dyDescent="0.25">
      <c r="A228" t="s">
        <v>17</v>
      </c>
      <c r="B228">
        <v>10000</v>
      </c>
      <c r="C228">
        <v>0</v>
      </c>
      <c r="D228">
        <v>0</v>
      </c>
      <c r="E228">
        <v>35</v>
      </c>
      <c r="F228">
        <v>1</v>
      </c>
      <c r="G228">
        <v>1.674167</v>
      </c>
      <c r="H228">
        <v>0.19176499999999999</v>
      </c>
      <c r="I228">
        <v>0.50717100000000004</v>
      </c>
      <c r="J228">
        <v>1.4917E-2</v>
      </c>
      <c r="K228" t="str">
        <f t="shared" si="3"/>
        <v>5</v>
      </c>
      <c r="L228" t="s">
        <v>40</v>
      </c>
      <c r="M228" t="s">
        <v>39</v>
      </c>
      <c r="N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228">
        <f>VLOOKUP(TableOMP[[#This Row],[Label]],TableAvg[],2,FALSE)</f>
        <v>0</v>
      </c>
      <c r="P228">
        <f>VLOOKUP(TableOMP[[#This Row],[Label]],TableAvg[],3,FALSE)</f>
        <v>0</v>
      </c>
      <c r="Q228">
        <f>TableOMP[[#This Row],[Avg]]-$U$2*TableOMP[[#This Row],[StdDev]]</f>
        <v>0</v>
      </c>
      <c r="R228">
        <f>TableOMP[[#This Row],[Avg]]+$U$2*TableOMP[[#This Row],[StdDev]]</f>
        <v>0</v>
      </c>
      <c r="S228">
        <f>IF(AND(TableOMP[[#This Row],[total_time]]&gt;=TableOMP[[#This Row],[Low]], TableOMP[[#This Row],[total_time]]&lt;=TableOMP[[#This Row],[High]]),1,0)</f>
        <v>0</v>
      </c>
    </row>
    <row r="229" spans="1:19" x14ac:dyDescent="0.25">
      <c r="A229" t="s">
        <v>17</v>
      </c>
      <c r="B229">
        <v>10000</v>
      </c>
      <c r="C229">
        <v>0</v>
      </c>
      <c r="D229">
        <v>0</v>
      </c>
      <c r="E229">
        <v>36</v>
      </c>
      <c r="F229">
        <v>1</v>
      </c>
      <c r="G229">
        <v>1.5567230000000001</v>
      </c>
      <c r="H229">
        <v>0.114776</v>
      </c>
      <c r="I229">
        <v>0.21850600000000001</v>
      </c>
      <c r="J229">
        <v>6.2430000000000003E-3</v>
      </c>
      <c r="K229" t="str">
        <f t="shared" si="3"/>
        <v>5</v>
      </c>
      <c r="L229" t="s">
        <v>40</v>
      </c>
      <c r="M229" t="s">
        <v>39</v>
      </c>
      <c r="N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229">
        <f>VLOOKUP(TableOMP[[#This Row],[Label]],TableAvg[],2,FALSE)</f>
        <v>0</v>
      </c>
      <c r="P229">
        <f>VLOOKUP(TableOMP[[#This Row],[Label]],TableAvg[],3,FALSE)</f>
        <v>0</v>
      </c>
      <c r="Q229">
        <f>TableOMP[[#This Row],[Avg]]-$U$2*TableOMP[[#This Row],[StdDev]]</f>
        <v>0</v>
      </c>
      <c r="R229">
        <f>TableOMP[[#This Row],[Avg]]+$U$2*TableOMP[[#This Row],[StdDev]]</f>
        <v>0</v>
      </c>
      <c r="S229">
        <f>IF(AND(TableOMP[[#This Row],[total_time]]&gt;=TableOMP[[#This Row],[Low]], TableOMP[[#This Row],[total_time]]&lt;=TableOMP[[#This Row],[High]]),1,0)</f>
        <v>0</v>
      </c>
    </row>
    <row r="230" spans="1:19" x14ac:dyDescent="0.25">
      <c r="A230" t="s">
        <v>17</v>
      </c>
      <c r="B230">
        <v>10000</v>
      </c>
      <c r="C230">
        <v>0</v>
      </c>
      <c r="D230">
        <v>0</v>
      </c>
      <c r="E230">
        <v>37</v>
      </c>
      <c r="F230">
        <v>1</v>
      </c>
      <c r="G230">
        <v>1.53074</v>
      </c>
      <c r="H230">
        <v>0.10761900000000001</v>
      </c>
      <c r="I230">
        <v>0.21140800000000001</v>
      </c>
      <c r="J230">
        <v>5.8719999999999996E-3</v>
      </c>
      <c r="K230" t="str">
        <f t="shared" si="3"/>
        <v>5</v>
      </c>
      <c r="L230" t="s">
        <v>40</v>
      </c>
      <c r="M230" t="s">
        <v>39</v>
      </c>
      <c r="N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230">
        <f>VLOOKUP(TableOMP[[#This Row],[Label]],TableAvg[],2,FALSE)</f>
        <v>0</v>
      </c>
      <c r="P230">
        <f>VLOOKUP(TableOMP[[#This Row],[Label]],TableAvg[],3,FALSE)</f>
        <v>0</v>
      </c>
      <c r="Q230">
        <f>TableOMP[[#This Row],[Avg]]-$U$2*TableOMP[[#This Row],[StdDev]]</f>
        <v>0</v>
      </c>
      <c r="R230">
        <f>TableOMP[[#This Row],[Avg]]+$U$2*TableOMP[[#This Row],[StdDev]]</f>
        <v>0</v>
      </c>
      <c r="S230">
        <f>IF(AND(TableOMP[[#This Row],[total_time]]&gt;=TableOMP[[#This Row],[Low]], TableOMP[[#This Row],[total_time]]&lt;=TableOMP[[#This Row],[High]]),1,0)</f>
        <v>0</v>
      </c>
    </row>
    <row r="231" spans="1:19" x14ac:dyDescent="0.25">
      <c r="A231" t="s">
        <v>17</v>
      </c>
      <c r="B231">
        <v>10000</v>
      </c>
      <c r="C231">
        <v>0</v>
      </c>
      <c r="D231">
        <v>0</v>
      </c>
      <c r="E231">
        <v>38</v>
      </c>
      <c r="F231">
        <v>1</v>
      </c>
      <c r="G231">
        <v>1.4629559999999999</v>
      </c>
      <c r="H231">
        <v>0.102464</v>
      </c>
      <c r="I231">
        <v>0.19507099999999999</v>
      </c>
      <c r="J231">
        <v>5.2719999999999998E-3</v>
      </c>
      <c r="K231" t="str">
        <f t="shared" si="3"/>
        <v>5</v>
      </c>
      <c r="L231" t="s">
        <v>40</v>
      </c>
      <c r="M231" t="s">
        <v>39</v>
      </c>
      <c r="N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231">
        <f>VLOOKUP(TableOMP[[#This Row],[Label]],TableAvg[],2,FALSE)</f>
        <v>0</v>
      </c>
      <c r="P231">
        <f>VLOOKUP(TableOMP[[#This Row],[Label]],TableAvg[],3,FALSE)</f>
        <v>0</v>
      </c>
      <c r="Q231">
        <f>TableOMP[[#This Row],[Avg]]-$U$2*TableOMP[[#This Row],[StdDev]]</f>
        <v>0</v>
      </c>
      <c r="R231">
        <f>TableOMP[[#This Row],[Avg]]+$U$2*TableOMP[[#This Row],[StdDev]]</f>
        <v>0</v>
      </c>
      <c r="S231">
        <f>IF(AND(TableOMP[[#This Row],[total_time]]&gt;=TableOMP[[#This Row],[Low]], TableOMP[[#This Row],[total_time]]&lt;=TableOMP[[#This Row],[High]]),1,0)</f>
        <v>0</v>
      </c>
    </row>
    <row r="232" spans="1:19" x14ac:dyDescent="0.25">
      <c r="A232" t="s">
        <v>17</v>
      </c>
      <c r="B232">
        <v>10000</v>
      </c>
      <c r="C232">
        <v>0</v>
      </c>
      <c r="D232">
        <v>0</v>
      </c>
      <c r="E232">
        <v>39</v>
      </c>
      <c r="F232">
        <v>1</v>
      </c>
      <c r="G232">
        <v>1.465401</v>
      </c>
      <c r="H232">
        <v>0.10935300000000001</v>
      </c>
      <c r="I232">
        <v>0.17180699999999999</v>
      </c>
      <c r="J232">
        <v>4.5209999999999998E-3</v>
      </c>
      <c r="K232" t="str">
        <f t="shared" si="3"/>
        <v>5</v>
      </c>
      <c r="L232" t="s">
        <v>40</v>
      </c>
      <c r="M232" t="s">
        <v>39</v>
      </c>
      <c r="N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232">
        <f>VLOOKUP(TableOMP[[#This Row],[Label]],TableAvg[],2,FALSE)</f>
        <v>0</v>
      </c>
      <c r="P232">
        <f>VLOOKUP(TableOMP[[#This Row],[Label]],TableAvg[],3,FALSE)</f>
        <v>0</v>
      </c>
      <c r="Q232">
        <f>TableOMP[[#This Row],[Avg]]-$U$2*TableOMP[[#This Row],[StdDev]]</f>
        <v>0</v>
      </c>
      <c r="R232">
        <f>TableOMP[[#This Row],[Avg]]+$U$2*TableOMP[[#This Row],[StdDev]]</f>
        <v>0</v>
      </c>
      <c r="S232">
        <f>IF(AND(TableOMP[[#This Row],[total_time]]&gt;=TableOMP[[#This Row],[Low]], TableOMP[[#This Row],[total_time]]&lt;=TableOMP[[#This Row],[High]]),1,0)</f>
        <v>0</v>
      </c>
    </row>
    <row r="233" spans="1:19" x14ac:dyDescent="0.25">
      <c r="A233" t="s">
        <v>17</v>
      </c>
      <c r="B233">
        <v>10000</v>
      </c>
      <c r="C233">
        <v>0</v>
      </c>
      <c r="D233">
        <v>0</v>
      </c>
      <c r="E233">
        <v>40</v>
      </c>
      <c r="F233">
        <v>1</v>
      </c>
      <c r="G233">
        <v>1.4871920000000001</v>
      </c>
      <c r="H233">
        <v>0.116803</v>
      </c>
      <c r="I233">
        <v>0.24635299999999999</v>
      </c>
      <c r="J233">
        <v>6.3169999999999997E-3</v>
      </c>
      <c r="K233" t="str">
        <f t="shared" si="3"/>
        <v>5</v>
      </c>
      <c r="L233" t="s">
        <v>40</v>
      </c>
      <c r="M233" t="s">
        <v>39</v>
      </c>
      <c r="N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233">
        <f>VLOOKUP(TableOMP[[#This Row],[Label]],TableAvg[],2,FALSE)</f>
        <v>0</v>
      </c>
      <c r="P233">
        <f>VLOOKUP(TableOMP[[#This Row],[Label]],TableAvg[],3,FALSE)</f>
        <v>0</v>
      </c>
      <c r="Q233">
        <f>TableOMP[[#This Row],[Avg]]-$U$2*TableOMP[[#This Row],[StdDev]]</f>
        <v>0</v>
      </c>
      <c r="R233">
        <f>TableOMP[[#This Row],[Avg]]+$U$2*TableOMP[[#This Row],[StdDev]]</f>
        <v>0</v>
      </c>
      <c r="S233">
        <f>IF(AND(TableOMP[[#This Row],[total_time]]&gt;=TableOMP[[#This Row],[Low]], TableOMP[[#This Row],[total_time]]&lt;=TableOMP[[#This Row],[High]]),1,0)</f>
        <v>0</v>
      </c>
    </row>
    <row r="234" spans="1:19" x14ac:dyDescent="0.25">
      <c r="A234" t="s">
        <v>17</v>
      </c>
      <c r="B234">
        <v>10000</v>
      </c>
      <c r="C234">
        <v>0</v>
      </c>
      <c r="D234">
        <v>0</v>
      </c>
      <c r="E234">
        <v>41</v>
      </c>
      <c r="F234">
        <v>1</v>
      </c>
      <c r="G234">
        <v>1.6740170000000001</v>
      </c>
      <c r="H234">
        <v>0.109497</v>
      </c>
      <c r="I234">
        <v>0.17610799999999999</v>
      </c>
      <c r="J234">
        <v>4.4029999999999998E-3</v>
      </c>
      <c r="K234" t="str">
        <f t="shared" si="3"/>
        <v>5</v>
      </c>
      <c r="L234" t="s">
        <v>40</v>
      </c>
      <c r="M234" t="s">
        <v>39</v>
      </c>
      <c r="N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234">
        <f>VLOOKUP(TableOMP[[#This Row],[Label]],TableAvg[],2,FALSE)</f>
        <v>0</v>
      </c>
      <c r="P234">
        <f>VLOOKUP(TableOMP[[#This Row],[Label]],TableAvg[],3,FALSE)</f>
        <v>0</v>
      </c>
      <c r="Q234">
        <f>TableOMP[[#This Row],[Avg]]-$U$2*TableOMP[[#This Row],[StdDev]]</f>
        <v>0</v>
      </c>
      <c r="R234">
        <f>TableOMP[[#This Row],[Avg]]+$U$2*TableOMP[[#This Row],[StdDev]]</f>
        <v>0</v>
      </c>
      <c r="S234">
        <f>IF(AND(TableOMP[[#This Row],[total_time]]&gt;=TableOMP[[#This Row],[Low]], TableOMP[[#This Row],[total_time]]&lt;=TableOMP[[#This Row],[High]]),1,0)</f>
        <v>0</v>
      </c>
    </row>
    <row r="235" spans="1:19" x14ac:dyDescent="0.25">
      <c r="A235" t="s">
        <v>17</v>
      </c>
      <c r="B235">
        <v>10000</v>
      </c>
      <c r="C235">
        <v>0</v>
      </c>
      <c r="D235">
        <v>0</v>
      </c>
      <c r="E235">
        <v>42</v>
      </c>
      <c r="F235">
        <v>1</v>
      </c>
      <c r="G235">
        <v>80.300167000000002</v>
      </c>
      <c r="H235">
        <v>69.886735000000002</v>
      </c>
      <c r="I235">
        <v>0.286217</v>
      </c>
      <c r="J235">
        <v>6.9810000000000002E-3</v>
      </c>
      <c r="K235" t="str">
        <f t="shared" si="3"/>
        <v>5</v>
      </c>
      <c r="L235" t="s">
        <v>40</v>
      </c>
      <c r="M235" t="s">
        <v>39</v>
      </c>
      <c r="N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235">
        <f>VLOOKUP(TableOMP[[#This Row],[Label]],TableAvg[],2,FALSE)</f>
        <v>0</v>
      </c>
      <c r="P235">
        <f>VLOOKUP(TableOMP[[#This Row],[Label]],TableAvg[],3,FALSE)</f>
        <v>0</v>
      </c>
      <c r="Q235">
        <f>TableOMP[[#This Row],[Avg]]-$U$2*TableOMP[[#This Row],[StdDev]]</f>
        <v>0</v>
      </c>
      <c r="R235">
        <f>TableOMP[[#This Row],[Avg]]+$U$2*TableOMP[[#This Row],[StdDev]]</f>
        <v>0</v>
      </c>
      <c r="S235">
        <f>IF(AND(TableOMP[[#This Row],[total_time]]&gt;=TableOMP[[#This Row],[Low]], TableOMP[[#This Row],[total_time]]&lt;=TableOMP[[#This Row],[High]]),1,0)</f>
        <v>0</v>
      </c>
    </row>
    <row r="236" spans="1:19" x14ac:dyDescent="0.25">
      <c r="A236" t="s">
        <v>17</v>
      </c>
      <c r="B236">
        <v>10000</v>
      </c>
      <c r="C236">
        <v>0</v>
      </c>
      <c r="D236">
        <v>0</v>
      </c>
      <c r="E236">
        <v>43</v>
      </c>
      <c r="F236">
        <v>1</v>
      </c>
      <c r="G236">
        <v>1.590562</v>
      </c>
      <c r="H236">
        <v>0.111528</v>
      </c>
      <c r="I236">
        <v>0.275063</v>
      </c>
      <c r="J236">
        <v>6.5490000000000001E-3</v>
      </c>
      <c r="K236" t="str">
        <f t="shared" si="3"/>
        <v>5</v>
      </c>
      <c r="L236" t="s">
        <v>40</v>
      </c>
      <c r="M236" t="s">
        <v>39</v>
      </c>
      <c r="N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236">
        <f>VLOOKUP(TableOMP[[#This Row],[Label]],TableAvg[],2,FALSE)</f>
        <v>0</v>
      </c>
      <c r="P236">
        <f>VLOOKUP(TableOMP[[#This Row],[Label]],TableAvg[],3,FALSE)</f>
        <v>0</v>
      </c>
      <c r="Q236">
        <f>TableOMP[[#This Row],[Avg]]-$U$2*TableOMP[[#This Row],[StdDev]]</f>
        <v>0</v>
      </c>
      <c r="R236">
        <f>TableOMP[[#This Row],[Avg]]+$U$2*TableOMP[[#This Row],[StdDev]]</f>
        <v>0</v>
      </c>
      <c r="S236">
        <f>IF(AND(TableOMP[[#This Row],[total_time]]&gt;=TableOMP[[#This Row],[Low]], TableOMP[[#This Row],[total_time]]&lt;=TableOMP[[#This Row],[High]]),1,0)</f>
        <v>0</v>
      </c>
    </row>
    <row r="237" spans="1:19" x14ac:dyDescent="0.25">
      <c r="A237" t="s">
        <v>17</v>
      </c>
      <c r="B237">
        <v>10000</v>
      </c>
      <c r="C237">
        <v>0</v>
      </c>
      <c r="D237">
        <v>0</v>
      </c>
      <c r="E237">
        <v>44</v>
      </c>
      <c r="F237">
        <v>1</v>
      </c>
      <c r="G237">
        <v>1.5715030000000001</v>
      </c>
      <c r="H237">
        <v>0.11403099999999999</v>
      </c>
      <c r="I237">
        <v>0.280441</v>
      </c>
      <c r="J237">
        <v>6.522E-3</v>
      </c>
      <c r="K237" t="str">
        <f t="shared" si="3"/>
        <v>5</v>
      </c>
      <c r="L237" t="s">
        <v>40</v>
      </c>
      <c r="M237" t="s">
        <v>39</v>
      </c>
      <c r="N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237">
        <f>VLOOKUP(TableOMP[[#This Row],[Label]],TableAvg[],2,FALSE)</f>
        <v>0</v>
      </c>
      <c r="P237">
        <f>VLOOKUP(TableOMP[[#This Row],[Label]],TableAvg[],3,FALSE)</f>
        <v>0</v>
      </c>
      <c r="Q237">
        <f>TableOMP[[#This Row],[Avg]]-$U$2*TableOMP[[#This Row],[StdDev]]</f>
        <v>0</v>
      </c>
      <c r="R237">
        <f>TableOMP[[#This Row],[Avg]]+$U$2*TableOMP[[#This Row],[StdDev]]</f>
        <v>0</v>
      </c>
      <c r="S237">
        <f>IF(AND(TableOMP[[#This Row],[total_time]]&gt;=TableOMP[[#This Row],[Low]], TableOMP[[#This Row],[total_time]]&lt;=TableOMP[[#This Row],[High]]),1,0)</f>
        <v>0</v>
      </c>
    </row>
    <row r="238" spans="1:19" x14ac:dyDescent="0.25">
      <c r="A238" t="s">
        <v>17</v>
      </c>
      <c r="B238">
        <v>10000</v>
      </c>
      <c r="C238">
        <v>0</v>
      </c>
      <c r="D238">
        <v>0</v>
      </c>
      <c r="E238">
        <v>45</v>
      </c>
      <c r="F238">
        <v>1</v>
      </c>
      <c r="G238">
        <v>1.550764</v>
      </c>
      <c r="H238">
        <v>0.10252600000000001</v>
      </c>
      <c r="I238">
        <v>0.28997800000000001</v>
      </c>
      <c r="J238">
        <v>6.5900000000000004E-3</v>
      </c>
      <c r="K238" t="str">
        <f t="shared" si="3"/>
        <v>5</v>
      </c>
      <c r="L238" t="s">
        <v>40</v>
      </c>
      <c r="M238" t="s">
        <v>39</v>
      </c>
      <c r="N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238">
        <f>VLOOKUP(TableOMP[[#This Row],[Label]],TableAvg[],2,FALSE)</f>
        <v>0</v>
      </c>
      <c r="P238">
        <f>VLOOKUP(TableOMP[[#This Row],[Label]],TableAvg[],3,FALSE)</f>
        <v>0</v>
      </c>
      <c r="Q238">
        <f>TableOMP[[#This Row],[Avg]]-$U$2*TableOMP[[#This Row],[StdDev]]</f>
        <v>0</v>
      </c>
      <c r="R238">
        <f>TableOMP[[#This Row],[Avg]]+$U$2*TableOMP[[#This Row],[StdDev]]</f>
        <v>0</v>
      </c>
      <c r="S238">
        <f>IF(AND(TableOMP[[#This Row],[total_time]]&gt;=TableOMP[[#This Row],[Low]], TableOMP[[#This Row],[total_time]]&lt;=TableOMP[[#This Row],[High]]),1,0)</f>
        <v>0</v>
      </c>
    </row>
    <row r="239" spans="1:19" x14ac:dyDescent="0.25">
      <c r="A239" t="s">
        <v>17</v>
      </c>
      <c r="B239">
        <v>10000</v>
      </c>
      <c r="C239">
        <v>0</v>
      </c>
      <c r="D239">
        <v>0</v>
      </c>
      <c r="E239">
        <v>46</v>
      </c>
      <c r="F239">
        <v>1</v>
      </c>
      <c r="G239">
        <v>1.7399929999999999</v>
      </c>
      <c r="H239">
        <v>0.111274</v>
      </c>
      <c r="I239">
        <v>0.37206800000000001</v>
      </c>
      <c r="J239">
        <v>8.2679999999999993E-3</v>
      </c>
      <c r="K239" t="str">
        <f t="shared" si="3"/>
        <v>5</v>
      </c>
      <c r="L239" t="s">
        <v>40</v>
      </c>
      <c r="M239" t="s">
        <v>39</v>
      </c>
      <c r="N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239">
        <f>VLOOKUP(TableOMP[[#This Row],[Label]],TableAvg[],2,FALSE)</f>
        <v>0</v>
      </c>
      <c r="P239">
        <f>VLOOKUP(TableOMP[[#This Row],[Label]],TableAvg[],3,FALSE)</f>
        <v>0</v>
      </c>
      <c r="Q239">
        <f>TableOMP[[#This Row],[Avg]]-$U$2*TableOMP[[#This Row],[StdDev]]</f>
        <v>0</v>
      </c>
      <c r="R239">
        <f>TableOMP[[#This Row],[Avg]]+$U$2*TableOMP[[#This Row],[StdDev]]</f>
        <v>0</v>
      </c>
      <c r="S239">
        <f>IF(AND(TableOMP[[#This Row],[total_time]]&gt;=TableOMP[[#This Row],[Low]], TableOMP[[#This Row],[total_time]]&lt;=TableOMP[[#This Row],[High]]),1,0)</f>
        <v>0</v>
      </c>
    </row>
    <row r="240" spans="1:19" x14ac:dyDescent="0.25">
      <c r="A240" t="s">
        <v>17</v>
      </c>
      <c r="B240">
        <v>10000</v>
      </c>
      <c r="C240">
        <v>0</v>
      </c>
      <c r="D240">
        <v>0</v>
      </c>
      <c r="E240">
        <v>47</v>
      </c>
      <c r="F240">
        <v>1</v>
      </c>
      <c r="G240">
        <v>1.5864510000000001</v>
      </c>
      <c r="H240">
        <v>0.107589</v>
      </c>
      <c r="I240">
        <v>0.34346599999999999</v>
      </c>
      <c r="J240">
        <v>7.4669999999999997E-3</v>
      </c>
      <c r="K240" t="str">
        <f t="shared" si="3"/>
        <v>5</v>
      </c>
      <c r="L240" t="s">
        <v>40</v>
      </c>
      <c r="M240" t="s">
        <v>39</v>
      </c>
      <c r="N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240">
        <f>VLOOKUP(TableOMP[[#This Row],[Label]],TableAvg[],2,FALSE)</f>
        <v>0</v>
      </c>
      <c r="P240">
        <f>VLOOKUP(TableOMP[[#This Row],[Label]],TableAvg[],3,FALSE)</f>
        <v>0</v>
      </c>
      <c r="Q240">
        <f>TableOMP[[#This Row],[Avg]]-$U$2*TableOMP[[#This Row],[StdDev]]</f>
        <v>0</v>
      </c>
      <c r="R240">
        <f>TableOMP[[#This Row],[Avg]]+$U$2*TableOMP[[#This Row],[StdDev]]</f>
        <v>0</v>
      </c>
      <c r="S240">
        <f>IF(AND(TableOMP[[#This Row],[total_time]]&gt;=TableOMP[[#This Row],[Low]], TableOMP[[#This Row],[total_time]]&lt;=TableOMP[[#This Row],[High]]),1,0)</f>
        <v>0</v>
      </c>
    </row>
    <row r="241" spans="1:19" x14ac:dyDescent="0.25">
      <c r="A241" t="s">
        <v>17</v>
      </c>
      <c r="B241">
        <v>10000</v>
      </c>
      <c r="C241">
        <v>0</v>
      </c>
      <c r="D241">
        <v>0</v>
      </c>
      <c r="E241">
        <v>48</v>
      </c>
      <c r="F241">
        <v>1</v>
      </c>
      <c r="G241">
        <v>9.4926929999999992</v>
      </c>
      <c r="H241">
        <v>7.4036229999999996</v>
      </c>
      <c r="I241">
        <v>0.26865099999999997</v>
      </c>
      <c r="J241">
        <v>5.7159999999999997E-3</v>
      </c>
      <c r="K241" t="str">
        <f t="shared" si="3"/>
        <v>5</v>
      </c>
      <c r="L241" t="s">
        <v>40</v>
      </c>
      <c r="M241" t="s">
        <v>39</v>
      </c>
      <c r="N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241">
        <f>VLOOKUP(TableOMP[[#This Row],[Label]],TableAvg[],2,FALSE)</f>
        <v>0</v>
      </c>
      <c r="P241">
        <f>VLOOKUP(TableOMP[[#This Row],[Label]],TableAvg[],3,FALSE)</f>
        <v>0</v>
      </c>
      <c r="Q241">
        <f>TableOMP[[#This Row],[Avg]]-$U$2*TableOMP[[#This Row],[StdDev]]</f>
        <v>0</v>
      </c>
      <c r="R241">
        <f>TableOMP[[#This Row],[Avg]]+$U$2*TableOMP[[#This Row],[StdDev]]</f>
        <v>0</v>
      </c>
      <c r="S241">
        <f>IF(AND(TableOMP[[#This Row],[total_time]]&gt;=TableOMP[[#This Row],[Low]], TableOMP[[#This Row],[total_time]]&lt;=TableOMP[[#This Row],[High]]),1,0)</f>
        <v>0</v>
      </c>
    </row>
    <row r="242" spans="1:19" x14ac:dyDescent="0.25">
      <c r="A242" t="s">
        <v>17</v>
      </c>
      <c r="B242">
        <v>10000</v>
      </c>
      <c r="C242">
        <v>0</v>
      </c>
      <c r="D242">
        <v>0</v>
      </c>
      <c r="E242">
        <v>49</v>
      </c>
      <c r="F242">
        <v>1</v>
      </c>
      <c r="G242">
        <v>40.028638999999998</v>
      </c>
      <c r="H242">
        <v>24.192294</v>
      </c>
      <c r="I242">
        <v>0.337538</v>
      </c>
      <c r="J242">
        <v>7.0320000000000001E-3</v>
      </c>
      <c r="K242" t="str">
        <f t="shared" si="3"/>
        <v>5</v>
      </c>
      <c r="L242" t="s">
        <v>40</v>
      </c>
      <c r="M242" t="s">
        <v>39</v>
      </c>
      <c r="N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242">
        <f>VLOOKUP(TableOMP[[#This Row],[Label]],TableAvg[],2,FALSE)</f>
        <v>0</v>
      </c>
      <c r="P242">
        <f>VLOOKUP(TableOMP[[#This Row],[Label]],TableAvg[],3,FALSE)</f>
        <v>0</v>
      </c>
      <c r="Q242">
        <f>TableOMP[[#This Row],[Avg]]-$U$2*TableOMP[[#This Row],[StdDev]]</f>
        <v>0</v>
      </c>
      <c r="R242">
        <f>TableOMP[[#This Row],[Avg]]+$U$2*TableOMP[[#This Row],[StdDev]]</f>
        <v>0</v>
      </c>
      <c r="S242">
        <f>IF(AND(TableOMP[[#This Row],[total_time]]&gt;=TableOMP[[#This Row],[Low]], TableOMP[[#This Row],[total_time]]&lt;=TableOMP[[#This Row],[High]]),1,0)</f>
        <v>0</v>
      </c>
    </row>
    <row r="243" spans="1:19" x14ac:dyDescent="0.25">
      <c r="A243" t="s">
        <v>17</v>
      </c>
      <c r="B243">
        <v>10000</v>
      </c>
      <c r="C243">
        <v>0</v>
      </c>
      <c r="D243">
        <v>0</v>
      </c>
      <c r="E243">
        <v>50</v>
      </c>
      <c r="F243">
        <v>1</v>
      </c>
      <c r="G243">
        <v>1.6848000000000001</v>
      </c>
      <c r="H243">
        <v>0.107234</v>
      </c>
      <c r="I243">
        <v>0.29846600000000001</v>
      </c>
      <c r="J243">
        <v>6.0910000000000001E-3</v>
      </c>
      <c r="K243" t="str">
        <f t="shared" si="3"/>
        <v>5</v>
      </c>
      <c r="L243" t="s">
        <v>40</v>
      </c>
      <c r="M243" t="s">
        <v>39</v>
      </c>
      <c r="N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243">
        <f>VLOOKUP(TableOMP[[#This Row],[Label]],TableAvg[],2,FALSE)</f>
        <v>0</v>
      </c>
      <c r="P243">
        <f>VLOOKUP(TableOMP[[#This Row],[Label]],TableAvg[],3,FALSE)</f>
        <v>0</v>
      </c>
      <c r="Q243">
        <f>TableOMP[[#This Row],[Avg]]-$U$2*TableOMP[[#This Row],[StdDev]]</f>
        <v>0</v>
      </c>
      <c r="R243">
        <f>TableOMP[[#This Row],[Avg]]+$U$2*TableOMP[[#This Row],[StdDev]]</f>
        <v>0</v>
      </c>
      <c r="S243">
        <f>IF(AND(TableOMP[[#This Row],[total_time]]&gt;=TableOMP[[#This Row],[Low]], TableOMP[[#This Row],[total_time]]&lt;=TableOMP[[#This Row],[High]]),1,0)</f>
        <v>0</v>
      </c>
    </row>
    <row r="244" spans="1:19" x14ac:dyDescent="0.25">
      <c r="A244" t="s">
        <v>17</v>
      </c>
      <c r="B244">
        <v>10000</v>
      </c>
      <c r="C244">
        <v>0</v>
      </c>
      <c r="D244">
        <v>0</v>
      </c>
      <c r="E244">
        <v>51</v>
      </c>
      <c r="F244">
        <v>1</v>
      </c>
      <c r="G244">
        <v>1.6470800000000001</v>
      </c>
      <c r="H244">
        <v>0.113237</v>
      </c>
      <c r="I244">
        <v>0.26125500000000001</v>
      </c>
      <c r="J244">
        <v>5.2249999999999996E-3</v>
      </c>
      <c r="K244" t="str">
        <f t="shared" si="3"/>
        <v>5</v>
      </c>
      <c r="L244" t="s">
        <v>40</v>
      </c>
      <c r="M244" t="s">
        <v>39</v>
      </c>
      <c r="N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244">
        <f>VLOOKUP(TableOMP[[#This Row],[Label]],TableAvg[],2,FALSE)</f>
        <v>0</v>
      </c>
      <c r="P244">
        <f>VLOOKUP(TableOMP[[#This Row],[Label]],TableAvg[],3,FALSE)</f>
        <v>0</v>
      </c>
      <c r="Q244">
        <f>TableOMP[[#This Row],[Avg]]-$U$2*TableOMP[[#This Row],[StdDev]]</f>
        <v>0</v>
      </c>
      <c r="R244">
        <f>TableOMP[[#This Row],[Avg]]+$U$2*TableOMP[[#This Row],[StdDev]]</f>
        <v>0</v>
      </c>
      <c r="S244">
        <f>IF(AND(TableOMP[[#This Row],[total_time]]&gt;=TableOMP[[#This Row],[Low]], TableOMP[[#This Row],[total_time]]&lt;=TableOMP[[#This Row],[High]]),1,0)</f>
        <v>0</v>
      </c>
    </row>
    <row r="245" spans="1:19" x14ac:dyDescent="0.25">
      <c r="A245" t="s">
        <v>17</v>
      </c>
      <c r="B245">
        <v>10000</v>
      </c>
      <c r="C245">
        <v>0</v>
      </c>
      <c r="D245">
        <v>0</v>
      </c>
      <c r="E245">
        <v>52</v>
      </c>
      <c r="F245">
        <v>1</v>
      </c>
      <c r="G245">
        <v>1.8861829999999999</v>
      </c>
      <c r="H245">
        <v>0.11834799999999999</v>
      </c>
      <c r="I245">
        <v>0.382577</v>
      </c>
      <c r="J245">
        <v>7.502E-3</v>
      </c>
      <c r="K245" t="str">
        <f t="shared" si="3"/>
        <v>5</v>
      </c>
      <c r="L245" t="s">
        <v>40</v>
      </c>
      <c r="M245" t="s">
        <v>39</v>
      </c>
      <c r="N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245">
        <f>VLOOKUP(TableOMP[[#This Row],[Label]],TableAvg[],2,FALSE)</f>
        <v>0</v>
      </c>
      <c r="P245">
        <f>VLOOKUP(TableOMP[[#This Row],[Label]],TableAvg[],3,FALSE)</f>
        <v>0</v>
      </c>
      <c r="Q245">
        <f>TableOMP[[#This Row],[Avg]]-$U$2*TableOMP[[#This Row],[StdDev]]</f>
        <v>0</v>
      </c>
      <c r="R245">
        <f>TableOMP[[#This Row],[Avg]]+$U$2*TableOMP[[#This Row],[StdDev]]</f>
        <v>0</v>
      </c>
      <c r="S245">
        <f>IF(AND(TableOMP[[#This Row],[total_time]]&gt;=TableOMP[[#This Row],[Low]], TableOMP[[#This Row],[total_time]]&lt;=TableOMP[[#This Row],[High]]),1,0)</f>
        <v>0</v>
      </c>
    </row>
    <row r="246" spans="1:19" x14ac:dyDescent="0.25">
      <c r="A246" t="s">
        <v>17</v>
      </c>
      <c r="B246">
        <v>10000</v>
      </c>
      <c r="C246">
        <v>0</v>
      </c>
      <c r="D246">
        <v>0</v>
      </c>
      <c r="E246">
        <v>53</v>
      </c>
      <c r="F246">
        <v>1</v>
      </c>
      <c r="G246">
        <v>1.8958120000000001</v>
      </c>
      <c r="H246">
        <v>0.112758</v>
      </c>
      <c r="I246">
        <v>0.34849400000000003</v>
      </c>
      <c r="J246">
        <v>6.7019999999999996E-3</v>
      </c>
      <c r="K246" t="str">
        <f t="shared" si="3"/>
        <v>5</v>
      </c>
      <c r="L246" t="s">
        <v>40</v>
      </c>
      <c r="M246" t="s">
        <v>39</v>
      </c>
      <c r="N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246">
        <f>VLOOKUP(TableOMP[[#This Row],[Label]],TableAvg[],2,FALSE)</f>
        <v>0</v>
      </c>
      <c r="P246">
        <f>VLOOKUP(TableOMP[[#This Row],[Label]],TableAvg[],3,FALSE)</f>
        <v>0</v>
      </c>
      <c r="Q246">
        <f>TableOMP[[#This Row],[Avg]]-$U$2*TableOMP[[#This Row],[StdDev]]</f>
        <v>0</v>
      </c>
      <c r="R246">
        <f>TableOMP[[#This Row],[Avg]]+$U$2*TableOMP[[#This Row],[StdDev]]</f>
        <v>0</v>
      </c>
      <c r="S246">
        <f>IF(AND(TableOMP[[#This Row],[total_time]]&gt;=TableOMP[[#This Row],[Low]], TableOMP[[#This Row],[total_time]]&lt;=TableOMP[[#This Row],[High]]),1,0)</f>
        <v>0</v>
      </c>
    </row>
    <row r="247" spans="1:19" x14ac:dyDescent="0.25">
      <c r="A247" t="s">
        <v>17</v>
      </c>
      <c r="B247">
        <v>10000</v>
      </c>
      <c r="C247">
        <v>0</v>
      </c>
      <c r="D247">
        <v>0</v>
      </c>
      <c r="E247">
        <v>54</v>
      </c>
      <c r="F247">
        <v>1</v>
      </c>
      <c r="G247">
        <v>1.6915709999999999</v>
      </c>
      <c r="H247">
        <v>0.112354</v>
      </c>
      <c r="I247">
        <v>0.29685800000000001</v>
      </c>
      <c r="J247">
        <v>5.6010000000000001E-3</v>
      </c>
      <c r="K247" t="str">
        <f t="shared" si="3"/>
        <v>5</v>
      </c>
      <c r="L247" t="s">
        <v>40</v>
      </c>
      <c r="M247" t="s">
        <v>39</v>
      </c>
      <c r="N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247">
        <f>VLOOKUP(TableOMP[[#This Row],[Label]],TableAvg[],2,FALSE)</f>
        <v>0</v>
      </c>
      <c r="P247">
        <f>VLOOKUP(TableOMP[[#This Row],[Label]],TableAvg[],3,FALSE)</f>
        <v>0</v>
      </c>
      <c r="Q247">
        <f>TableOMP[[#This Row],[Avg]]-$U$2*TableOMP[[#This Row],[StdDev]]</f>
        <v>0</v>
      </c>
      <c r="R247">
        <f>TableOMP[[#This Row],[Avg]]+$U$2*TableOMP[[#This Row],[StdDev]]</f>
        <v>0</v>
      </c>
      <c r="S247">
        <f>IF(AND(TableOMP[[#This Row],[total_time]]&gt;=TableOMP[[#This Row],[Low]], TableOMP[[#This Row],[total_time]]&lt;=TableOMP[[#This Row],[High]]),1,0)</f>
        <v>0</v>
      </c>
    </row>
    <row r="248" spans="1:19" x14ac:dyDescent="0.25">
      <c r="A248" t="s">
        <v>17</v>
      </c>
      <c r="B248">
        <v>10000</v>
      </c>
      <c r="C248">
        <v>0</v>
      </c>
      <c r="D248">
        <v>0</v>
      </c>
      <c r="E248">
        <v>55</v>
      </c>
      <c r="F248">
        <v>1</v>
      </c>
      <c r="G248">
        <v>1.7304200000000001</v>
      </c>
      <c r="H248">
        <v>0.117939</v>
      </c>
      <c r="I248">
        <v>0.217227</v>
      </c>
      <c r="J248">
        <v>4.0229999999999997E-3</v>
      </c>
      <c r="K248" t="str">
        <f t="shared" si="3"/>
        <v>5</v>
      </c>
      <c r="L248" t="s">
        <v>40</v>
      </c>
      <c r="M248" t="s">
        <v>39</v>
      </c>
      <c r="N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248">
        <f>VLOOKUP(TableOMP[[#This Row],[Label]],TableAvg[],2,FALSE)</f>
        <v>0</v>
      </c>
      <c r="P248">
        <f>VLOOKUP(TableOMP[[#This Row],[Label]],TableAvg[],3,FALSE)</f>
        <v>0</v>
      </c>
      <c r="Q248">
        <f>TableOMP[[#This Row],[Avg]]-$U$2*TableOMP[[#This Row],[StdDev]]</f>
        <v>0</v>
      </c>
      <c r="R248">
        <f>TableOMP[[#This Row],[Avg]]+$U$2*TableOMP[[#This Row],[StdDev]]</f>
        <v>0</v>
      </c>
      <c r="S248">
        <f>IF(AND(TableOMP[[#This Row],[total_time]]&gt;=TableOMP[[#This Row],[Low]], TableOMP[[#This Row],[total_time]]&lt;=TableOMP[[#This Row],[High]]),1,0)</f>
        <v>0</v>
      </c>
    </row>
    <row r="249" spans="1:19" x14ac:dyDescent="0.25">
      <c r="A249" t="s">
        <v>17</v>
      </c>
      <c r="B249">
        <v>10000</v>
      </c>
      <c r="C249">
        <v>0</v>
      </c>
      <c r="D249">
        <v>0</v>
      </c>
      <c r="E249">
        <v>56</v>
      </c>
      <c r="F249">
        <v>1</v>
      </c>
      <c r="G249">
        <v>2.1520039999999998</v>
      </c>
      <c r="H249">
        <v>0.22040699999999999</v>
      </c>
      <c r="I249">
        <v>0.39428099999999999</v>
      </c>
      <c r="J249">
        <v>7.169E-3</v>
      </c>
      <c r="K249" t="str">
        <f t="shared" si="3"/>
        <v>5</v>
      </c>
      <c r="L249" t="s">
        <v>40</v>
      </c>
      <c r="M249" t="s">
        <v>39</v>
      </c>
      <c r="N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249">
        <f>VLOOKUP(TableOMP[[#This Row],[Label]],TableAvg[],2,FALSE)</f>
        <v>0</v>
      </c>
      <c r="P249">
        <f>VLOOKUP(TableOMP[[#This Row],[Label]],TableAvg[],3,FALSE)</f>
        <v>0</v>
      </c>
      <c r="Q249">
        <f>TableOMP[[#This Row],[Avg]]-$U$2*TableOMP[[#This Row],[StdDev]]</f>
        <v>0</v>
      </c>
      <c r="R249">
        <f>TableOMP[[#This Row],[Avg]]+$U$2*TableOMP[[#This Row],[StdDev]]</f>
        <v>0</v>
      </c>
      <c r="S249">
        <f>IF(AND(TableOMP[[#This Row],[total_time]]&gt;=TableOMP[[#This Row],[Low]], TableOMP[[#This Row],[total_time]]&lt;=TableOMP[[#This Row],[High]]),1,0)</f>
        <v>0</v>
      </c>
    </row>
    <row r="250" spans="1:19" x14ac:dyDescent="0.25">
      <c r="A250" t="s">
        <v>17</v>
      </c>
      <c r="B250">
        <v>10000</v>
      </c>
      <c r="C250">
        <v>0</v>
      </c>
      <c r="D250">
        <v>0</v>
      </c>
      <c r="E250">
        <v>57</v>
      </c>
      <c r="F250">
        <v>1</v>
      </c>
      <c r="G250">
        <v>1.9036409999999999</v>
      </c>
      <c r="H250">
        <v>0.14049200000000001</v>
      </c>
      <c r="I250">
        <v>0.43684899999999999</v>
      </c>
      <c r="J250">
        <v>7.8009999999999998E-3</v>
      </c>
      <c r="K250" t="str">
        <f t="shared" si="3"/>
        <v>5</v>
      </c>
      <c r="L250" t="s">
        <v>40</v>
      </c>
      <c r="M250" t="s">
        <v>39</v>
      </c>
      <c r="N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250">
        <f>VLOOKUP(TableOMP[[#This Row],[Label]],TableAvg[],2,FALSE)</f>
        <v>0</v>
      </c>
      <c r="P250">
        <f>VLOOKUP(TableOMP[[#This Row],[Label]],TableAvg[],3,FALSE)</f>
        <v>0</v>
      </c>
      <c r="Q250">
        <f>TableOMP[[#This Row],[Avg]]-$U$2*TableOMP[[#This Row],[StdDev]]</f>
        <v>0</v>
      </c>
      <c r="R250">
        <f>TableOMP[[#This Row],[Avg]]+$U$2*TableOMP[[#This Row],[StdDev]]</f>
        <v>0</v>
      </c>
      <c r="S250">
        <f>IF(AND(TableOMP[[#This Row],[total_time]]&gt;=TableOMP[[#This Row],[Low]], TableOMP[[#This Row],[total_time]]&lt;=TableOMP[[#This Row],[High]]),1,0)</f>
        <v>0</v>
      </c>
    </row>
    <row r="251" spans="1:19" x14ac:dyDescent="0.25">
      <c r="A251" t="s">
        <v>17</v>
      </c>
      <c r="B251">
        <v>10000</v>
      </c>
      <c r="C251">
        <v>0</v>
      </c>
      <c r="D251">
        <v>0</v>
      </c>
      <c r="E251">
        <v>58</v>
      </c>
      <c r="F251">
        <v>1</v>
      </c>
      <c r="G251">
        <v>1.391499</v>
      </c>
      <c r="H251">
        <v>0.12823300000000001</v>
      </c>
      <c r="I251">
        <v>0.117994</v>
      </c>
      <c r="J251">
        <v>2.0699999999999998E-3</v>
      </c>
      <c r="K251" t="str">
        <f t="shared" si="3"/>
        <v>5</v>
      </c>
      <c r="L251" t="s">
        <v>40</v>
      </c>
      <c r="M251" t="s">
        <v>39</v>
      </c>
      <c r="N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251">
        <f>VLOOKUP(TableOMP[[#This Row],[Label]],TableAvg[],2,FALSE)</f>
        <v>0</v>
      </c>
      <c r="P251">
        <f>VLOOKUP(TableOMP[[#This Row],[Label]],TableAvg[],3,FALSE)</f>
        <v>0</v>
      </c>
      <c r="Q251">
        <f>TableOMP[[#This Row],[Avg]]-$U$2*TableOMP[[#This Row],[StdDev]]</f>
        <v>0</v>
      </c>
      <c r="R251">
        <f>TableOMP[[#This Row],[Avg]]+$U$2*TableOMP[[#This Row],[StdDev]]</f>
        <v>0</v>
      </c>
      <c r="S251">
        <f>IF(AND(TableOMP[[#This Row],[total_time]]&gt;=TableOMP[[#This Row],[Low]], TableOMP[[#This Row],[total_time]]&lt;=TableOMP[[#This Row],[High]]),1,0)</f>
        <v>0</v>
      </c>
    </row>
    <row r="252" spans="1:19" x14ac:dyDescent="0.25">
      <c r="A252" t="s">
        <v>17</v>
      </c>
      <c r="B252">
        <v>10000</v>
      </c>
      <c r="C252">
        <v>0</v>
      </c>
      <c r="D252">
        <v>0</v>
      </c>
      <c r="E252">
        <v>59</v>
      </c>
      <c r="F252">
        <v>1</v>
      </c>
      <c r="G252">
        <v>1.3878349999999999</v>
      </c>
      <c r="H252">
        <v>0.124212</v>
      </c>
      <c r="I252">
        <v>0.105896</v>
      </c>
      <c r="J252">
        <v>1.8259999999999999E-3</v>
      </c>
      <c r="K252" t="str">
        <f t="shared" si="3"/>
        <v>5</v>
      </c>
      <c r="L252" t="s">
        <v>40</v>
      </c>
      <c r="M252" t="s">
        <v>39</v>
      </c>
      <c r="N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252">
        <f>VLOOKUP(TableOMP[[#This Row],[Label]],TableAvg[],2,FALSE)</f>
        <v>0</v>
      </c>
      <c r="P252">
        <f>VLOOKUP(TableOMP[[#This Row],[Label]],TableAvg[],3,FALSE)</f>
        <v>0</v>
      </c>
      <c r="Q252">
        <f>TableOMP[[#This Row],[Avg]]-$U$2*TableOMP[[#This Row],[StdDev]]</f>
        <v>0</v>
      </c>
      <c r="R252">
        <f>TableOMP[[#This Row],[Avg]]+$U$2*TableOMP[[#This Row],[StdDev]]</f>
        <v>0</v>
      </c>
      <c r="S252">
        <f>IF(AND(TableOMP[[#This Row],[total_time]]&gt;=TableOMP[[#This Row],[Low]], TableOMP[[#This Row],[total_time]]&lt;=TableOMP[[#This Row],[High]]),1,0)</f>
        <v>0</v>
      </c>
    </row>
    <row r="253" spans="1:19" x14ac:dyDescent="0.25">
      <c r="A253" t="s">
        <v>17</v>
      </c>
      <c r="B253">
        <v>10000</v>
      </c>
      <c r="C253">
        <v>0</v>
      </c>
      <c r="D253">
        <v>0</v>
      </c>
      <c r="E253">
        <v>60</v>
      </c>
      <c r="F253">
        <v>1</v>
      </c>
      <c r="G253">
        <v>1.378986</v>
      </c>
      <c r="H253">
        <v>0.116299</v>
      </c>
      <c r="I253">
        <v>0.10047</v>
      </c>
      <c r="J253">
        <v>1.7030000000000001E-3</v>
      </c>
      <c r="K253" t="str">
        <f t="shared" si="3"/>
        <v>5</v>
      </c>
      <c r="L253" t="s">
        <v>40</v>
      </c>
      <c r="M253" t="s">
        <v>39</v>
      </c>
      <c r="N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253">
        <f>VLOOKUP(TableOMP[[#This Row],[Label]],TableAvg[],2,FALSE)</f>
        <v>0</v>
      </c>
      <c r="P253">
        <f>VLOOKUP(TableOMP[[#This Row],[Label]],TableAvg[],3,FALSE)</f>
        <v>0</v>
      </c>
      <c r="Q253">
        <f>TableOMP[[#This Row],[Avg]]-$U$2*TableOMP[[#This Row],[StdDev]]</f>
        <v>0</v>
      </c>
      <c r="R253">
        <f>TableOMP[[#This Row],[Avg]]+$U$2*TableOMP[[#This Row],[StdDev]]</f>
        <v>0</v>
      </c>
      <c r="S253">
        <f>IF(AND(TableOMP[[#This Row],[total_time]]&gt;=TableOMP[[#This Row],[Low]], TableOMP[[#This Row],[total_time]]&lt;=TableOMP[[#This Row],[High]]),1,0)</f>
        <v>0</v>
      </c>
    </row>
    <row r="254" spans="1:19" x14ac:dyDescent="0.25">
      <c r="A254" t="s">
        <v>17</v>
      </c>
      <c r="B254">
        <v>10000</v>
      </c>
      <c r="C254">
        <v>0</v>
      </c>
      <c r="D254">
        <v>0</v>
      </c>
      <c r="E254">
        <v>61</v>
      </c>
      <c r="F254">
        <v>1</v>
      </c>
      <c r="G254">
        <v>1.39835</v>
      </c>
      <c r="H254">
        <v>0.125195</v>
      </c>
      <c r="I254">
        <v>0.12512400000000001</v>
      </c>
      <c r="J254">
        <v>2.085E-3</v>
      </c>
      <c r="K254" t="str">
        <f t="shared" si="3"/>
        <v>5</v>
      </c>
      <c r="L254" t="s">
        <v>40</v>
      </c>
      <c r="M254" t="s">
        <v>39</v>
      </c>
      <c r="N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254">
        <f>VLOOKUP(TableOMP[[#This Row],[Label]],TableAvg[],2,FALSE)</f>
        <v>0</v>
      </c>
      <c r="P254">
        <f>VLOOKUP(TableOMP[[#This Row],[Label]],TableAvg[],3,FALSE)</f>
        <v>0</v>
      </c>
      <c r="Q254">
        <f>TableOMP[[#This Row],[Avg]]-$U$2*TableOMP[[#This Row],[StdDev]]</f>
        <v>0</v>
      </c>
      <c r="R254">
        <f>TableOMP[[#This Row],[Avg]]+$U$2*TableOMP[[#This Row],[StdDev]]</f>
        <v>0</v>
      </c>
      <c r="S254">
        <f>IF(AND(TableOMP[[#This Row],[total_time]]&gt;=TableOMP[[#This Row],[Low]], TableOMP[[#This Row],[total_time]]&lt;=TableOMP[[#This Row],[High]]),1,0)</f>
        <v>0</v>
      </c>
    </row>
    <row r="255" spans="1:19" x14ac:dyDescent="0.25">
      <c r="A255" t="s">
        <v>17</v>
      </c>
      <c r="B255">
        <v>10000</v>
      </c>
      <c r="C255">
        <v>0</v>
      </c>
      <c r="D255">
        <v>0</v>
      </c>
      <c r="E255">
        <v>62</v>
      </c>
      <c r="F255">
        <v>1</v>
      </c>
      <c r="G255">
        <v>2.178579</v>
      </c>
      <c r="H255">
        <v>0.132352</v>
      </c>
      <c r="I255">
        <v>0.104967</v>
      </c>
      <c r="J255">
        <v>1.7210000000000001E-3</v>
      </c>
      <c r="K255" t="str">
        <f t="shared" si="3"/>
        <v>5</v>
      </c>
      <c r="L255" t="s">
        <v>40</v>
      </c>
      <c r="M255" t="s">
        <v>39</v>
      </c>
      <c r="N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255">
        <f>VLOOKUP(TableOMP[[#This Row],[Label]],TableAvg[],2,FALSE)</f>
        <v>0</v>
      </c>
      <c r="P255">
        <f>VLOOKUP(TableOMP[[#This Row],[Label]],TableAvg[],3,FALSE)</f>
        <v>0</v>
      </c>
      <c r="Q255">
        <f>TableOMP[[#This Row],[Avg]]-$U$2*TableOMP[[#This Row],[StdDev]]</f>
        <v>0</v>
      </c>
      <c r="R255">
        <f>TableOMP[[#This Row],[Avg]]+$U$2*TableOMP[[#This Row],[StdDev]]</f>
        <v>0</v>
      </c>
      <c r="S255">
        <f>IF(AND(TableOMP[[#This Row],[total_time]]&gt;=TableOMP[[#This Row],[Low]], TableOMP[[#This Row],[total_time]]&lt;=TableOMP[[#This Row],[High]]),1,0)</f>
        <v>0</v>
      </c>
    </row>
    <row r="256" spans="1:19" x14ac:dyDescent="0.25">
      <c r="A256" t="s">
        <v>17</v>
      </c>
      <c r="B256">
        <v>10000</v>
      </c>
      <c r="C256">
        <v>0</v>
      </c>
      <c r="D256">
        <v>0</v>
      </c>
      <c r="E256">
        <v>63</v>
      </c>
      <c r="F256">
        <v>1</v>
      </c>
      <c r="G256">
        <v>1.4556709999999999</v>
      </c>
      <c r="H256">
        <v>0.121422</v>
      </c>
      <c r="I256">
        <v>0.13156799999999999</v>
      </c>
      <c r="J256">
        <v>2.1220000000000002E-3</v>
      </c>
      <c r="K256" t="str">
        <f t="shared" si="3"/>
        <v>5</v>
      </c>
      <c r="L256" t="s">
        <v>40</v>
      </c>
      <c r="M256" t="s">
        <v>39</v>
      </c>
      <c r="N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256">
        <f>VLOOKUP(TableOMP[[#This Row],[Label]],TableAvg[],2,FALSE)</f>
        <v>0</v>
      </c>
      <c r="P256">
        <f>VLOOKUP(TableOMP[[#This Row],[Label]],TableAvg[],3,FALSE)</f>
        <v>0</v>
      </c>
      <c r="Q256">
        <f>TableOMP[[#This Row],[Avg]]-$U$2*TableOMP[[#This Row],[StdDev]]</f>
        <v>0</v>
      </c>
      <c r="R256">
        <f>TableOMP[[#This Row],[Avg]]+$U$2*TableOMP[[#This Row],[StdDev]]</f>
        <v>0</v>
      </c>
      <c r="S256">
        <f>IF(AND(TableOMP[[#This Row],[total_time]]&gt;=TableOMP[[#This Row],[Low]], TableOMP[[#This Row],[total_time]]&lt;=TableOMP[[#This Row],[High]]),1,0)</f>
        <v>0</v>
      </c>
    </row>
    <row r="257" spans="1:19" x14ac:dyDescent="0.25">
      <c r="A257" t="s">
        <v>17</v>
      </c>
      <c r="B257">
        <v>10000</v>
      </c>
      <c r="C257">
        <v>0</v>
      </c>
      <c r="D257">
        <v>0</v>
      </c>
      <c r="E257">
        <v>64</v>
      </c>
      <c r="F257">
        <v>1</v>
      </c>
      <c r="G257">
        <v>1.3995960000000001</v>
      </c>
      <c r="H257">
        <v>0.113858</v>
      </c>
      <c r="I257">
        <v>0.52720100000000003</v>
      </c>
      <c r="J257">
        <v>8.3680000000000004E-3</v>
      </c>
      <c r="K257" t="str">
        <f t="shared" si="3"/>
        <v>5</v>
      </c>
      <c r="L257" t="s">
        <v>40</v>
      </c>
      <c r="M257" t="s">
        <v>39</v>
      </c>
      <c r="N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257">
        <f>VLOOKUP(TableOMP[[#This Row],[Label]],TableAvg[],2,FALSE)</f>
        <v>0</v>
      </c>
      <c r="P257">
        <f>VLOOKUP(TableOMP[[#This Row],[Label]],TableAvg[],3,FALSE)</f>
        <v>0</v>
      </c>
      <c r="Q257">
        <f>TableOMP[[#This Row],[Avg]]-$U$2*TableOMP[[#This Row],[StdDev]]</f>
        <v>0</v>
      </c>
      <c r="R257">
        <f>TableOMP[[#This Row],[Avg]]+$U$2*TableOMP[[#This Row],[StdDev]]</f>
        <v>0</v>
      </c>
      <c r="S257">
        <f>IF(AND(TableOMP[[#This Row],[total_time]]&gt;=TableOMP[[#This Row],[Low]], TableOMP[[#This Row],[total_time]]&lt;=TableOMP[[#This Row],[High]]),1,0)</f>
        <v>0</v>
      </c>
    </row>
    <row r="258" spans="1:19" x14ac:dyDescent="0.25">
      <c r="A258" t="s">
        <v>17</v>
      </c>
      <c r="B258">
        <v>1000</v>
      </c>
      <c r="C258">
        <v>0</v>
      </c>
      <c r="D258">
        <v>0</v>
      </c>
      <c r="E258">
        <v>1</v>
      </c>
      <c r="F258">
        <v>1</v>
      </c>
      <c r="G258">
        <v>1.059844</v>
      </c>
      <c r="H258">
        <v>4.2529999999999998E-3</v>
      </c>
      <c r="I258">
        <v>0</v>
      </c>
      <c r="J258">
        <v>0</v>
      </c>
      <c r="K258" t="str">
        <f t="shared" ref="K258:K321" si="4">MID(M258,22,1)</f>
        <v>5</v>
      </c>
      <c r="L258" t="s">
        <v>40</v>
      </c>
      <c r="M258" t="s">
        <v>39</v>
      </c>
      <c r="N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258" t="e">
        <f>VLOOKUP(TableOMP[[#This Row],[Label]],TableAvg[],2,FALSE)</f>
        <v>#N/A</v>
      </c>
      <c r="P258" t="e">
        <f>VLOOKUP(TableOMP[[#This Row],[Label]],TableAvg[],3,FALSE)</f>
        <v>#N/A</v>
      </c>
      <c r="Q258" t="e">
        <f>TableOMP[[#This Row],[Avg]]-$U$2*TableOMP[[#This Row],[StdDev]]</f>
        <v>#N/A</v>
      </c>
      <c r="R258" t="e">
        <f>TableOMP[[#This Row],[Avg]]+$U$2*TableOMP[[#This Row],[StdDev]]</f>
        <v>#N/A</v>
      </c>
      <c r="S258" t="e">
        <f>IF(AND(TableOMP[[#This Row],[total_time]]&gt;=TableOMP[[#This Row],[Low]], TableOMP[[#This Row],[total_time]]&lt;=TableOMP[[#This Row],[High]]),1,0)</f>
        <v>#N/A</v>
      </c>
    </row>
    <row r="259" spans="1:19" x14ac:dyDescent="0.25">
      <c r="A259" t="s">
        <v>17</v>
      </c>
      <c r="B259">
        <v>1000</v>
      </c>
      <c r="C259">
        <v>0</v>
      </c>
      <c r="D259">
        <v>0</v>
      </c>
      <c r="E259">
        <v>2</v>
      </c>
      <c r="F259">
        <v>1</v>
      </c>
      <c r="G259">
        <v>1.0501290000000001</v>
      </c>
      <c r="H259">
        <v>3.052E-3</v>
      </c>
      <c r="I259">
        <v>1.5969999999999999E-3</v>
      </c>
      <c r="J259">
        <v>1.5969999999999999E-3</v>
      </c>
      <c r="K259" t="str">
        <f t="shared" si="4"/>
        <v>5</v>
      </c>
      <c r="L259" t="s">
        <v>40</v>
      </c>
      <c r="M259" t="s">
        <v>39</v>
      </c>
      <c r="N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259" t="e">
        <f>VLOOKUP(TableOMP[[#This Row],[Label]],TableAvg[],2,FALSE)</f>
        <v>#N/A</v>
      </c>
      <c r="P259" t="e">
        <f>VLOOKUP(TableOMP[[#This Row],[Label]],TableAvg[],3,FALSE)</f>
        <v>#N/A</v>
      </c>
      <c r="Q259" t="e">
        <f>TableOMP[[#This Row],[Avg]]-$U$2*TableOMP[[#This Row],[StdDev]]</f>
        <v>#N/A</v>
      </c>
      <c r="R259" t="e">
        <f>TableOMP[[#This Row],[Avg]]+$U$2*TableOMP[[#This Row],[StdDev]]</f>
        <v>#N/A</v>
      </c>
      <c r="S259" t="e">
        <f>IF(AND(TableOMP[[#This Row],[total_time]]&gt;=TableOMP[[#This Row],[Low]], TableOMP[[#This Row],[total_time]]&lt;=TableOMP[[#This Row],[High]]),1,0)</f>
        <v>#N/A</v>
      </c>
    </row>
    <row r="260" spans="1:19" x14ac:dyDescent="0.25">
      <c r="A260" t="s">
        <v>17</v>
      </c>
      <c r="B260">
        <v>1000</v>
      </c>
      <c r="C260">
        <v>0</v>
      </c>
      <c r="D260">
        <v>0</v>
      </c>
      <c r="E260">
        <v>3</v>
      </c>
      <c r="F260">
        <v>1</v>
      </c>
      <c r="G260">
        <v>1.059715</v>
      </c>
      <c r="H260">
        <v>2.3500000000000001E-3</v>
      </c>
      <c r="I260">
        <v>1.1590000000000001E-3</v>
      </c>
      <c r="J260">
        <v>5.7899999999999998E-4</v>
      </c>
      <c r="K260" t="str">
        <f t="shared" si="4"/>
        <v>5</v>
      </c>
      <c r="L260" t="s">
        <v>40</v>
      </c>
      <c r="M260" t="s">
        <v>39</v>
      </c>
      <c r="N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260" t="e">
        <f>VLOOKUP(TableOMP[[#This Row],[Label]],TableAvg[],2,FALSE)</f>
        <v>#N/A</v>
      </c>
      <c r="P260" t="e">
        <f>VLOOKUP(TableOMP[[#This Row],[Label]],TableAvg[],3,FALSE)</f>
        <v>#N/A</v>
      </c>
      <c r="Q260" t="e">
        <f>TableOMP[[#This Row],[Avg]]-$U$2*TableOMP[[#This Row],[StdDev]]</f>
        <v>#N/A</v>
      </c>
      <c r="R260" t="e">
        <f>TableOMP[[#This Row],[Avg]]+$U$2*TableOMP[[#This Row],[StdDev]]</f>
        <v>#N/A</v>
      </c>
      <c r="S260" t="e">
        <f>IF(AND(TableOMP[[#This Row],[total_time]]&gt;=TableOMP[[#This Row],[Low]], TableOMP[[#This Row],[total_time]]&lt;=TableOMP[[#This Row],[High]]),1,0)</f>
        <v>#N/A</v>
      </c>
    </row>
    <row r="261" spans="1:19" x14ac:dyDescent="0.25">
      <c r="A261" t="s">
        <v>17</v>
      </c>
      <c r="B261">
        <v>1000</v>
      </c>
      <c r="C261">
        <v>0</v>
      </c>
      <c r="D261">
        <v>0</v>
      </c>
      <c r="E261">
        <v>4</v>
      </c>
      <c r="F261">
        <v>1</v>
      </c>
      <c r="G261">
        <v>1.0597380000000001</v>
      </c>
      <c r="H261">
        <v>2.6979999999999999E-3</v>
      </c>
      <c r="I261">
        <v>2.0950000000000001E-3</v>
      </c>
      <c r="J261">
        <v>6.9800000000000005E-4</v>
      </c>
      <c r="K261" t="str">
        <f t="shared" si="4"/>
        <v>5</v>
      </c>
      <c r="L261" t="s">
        <v>40</v>
      </c>
      <c r="M261" t="s">
        <v>39</v>
      </c>
      <c r="N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261" t="e">
        <f>VLOOKUP(TableOMP[[#This Row],[Label]],TableAvg[],2,FALSE)</f>
        <v>#N/A</v>
      </c>
      <c r="P261" t="e">
        <f>VLOOKUP(TableOMP[[#This Row],[Label]],TableAvg[],3,FALSE)</f>
        <v>#N/A</v>
      </c>
      <c r="Q261" t="e">
        <f>TableOMP[[#This Row],[Avg]]-$U$2*TableOMP[[#This Row],[StdDev]]</f>
        <v>#N/A</v>
      </c>
      <c r="R261" t="e">
        <f>TableOMP[[#This Row],[Avg]]+$U$2*TableOMP[[#This Row],[StdDev]]</f>
        <v>#N/A</v>
      </c>
      <c r="S261" t="e">
        <f>IF(AND(TableOMP[[#This Row],[total_time]]&gt;=TableOMP[[#This Row],[Low]], TableOMP[[#This Row],[total_time]]&lt;=TableOMP[[#This Row],[High]]),1,0)</f>
        <v>#N/A</v>
      </c>
    </row>
    <row r="262" spans="1:19" x14ac:dyDescent="0.25">
      <c r="A262" t="s">
        <v>17</v>
      </c>
      <c r="B262">
        <v>1000</v>
      </c>
      <c r="C262">
        <v>0</v>
      </c>
      <c r="D262">
        <v>0</v>
      </c>
      <c r="E262">
        <v>5</v>
      </c>
      <c r="F262">
        <v>1</v>
      </c>
      <c r="G262">
        <v>1.071016</v>
      </c>
      <c r="H262">
        <v>4.3150000000000003E-3</v>
      </c>
      <c r="I262">
        <v>3.1080000000000001E-3</v>
      </c>
      <c r="J262">
        <v>7.7700000000000002E-4</v>
      </c>
      <c r="K262" t="str">
        <f t="shared" si="4"/>
        <v>5</v>
      </c>
      <c r="L262" t="s">
        <v>40</v>
      </c>
      <c r="M262" t="s">
        <v>39</v>
      </c>
      <c r="N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262" t="e">
        <f>VLOOKUP(TableOMP[[#This Row],[Label]],TableAvg[],2,FALSE)</f>
        <v>#N/A</v>
      </c>
      <c r="P262" t="e">
        <f>VLOOKUP(TableOMP[[#This Row],[Label]],TableAvg[],3,FALSE)</f>
        <v>#N/A</v>
      </c>
      <c r="Q262" t="e">
        <f>TableOMP[[#This Row],[Avg]]-$U$2*TableOMP[[#This Row],[StdDev]]</f>
        <v>#N/A</v>
      </c>
      <c r="R262" t="e">
        <f>TableOMP[[#This Row],[Avg]]+$U$2*TableOMP[[#This Row],[StdDev]]</f>
        <v>#N/A</v>
      </c>
      <c r="S262" t="e">
        <f>IF(AND(TableOMP[[#This Row],[total_time]]&gt;=TableOMP[[#This Row],[Low]], TableOMP[[#This Row],[total_time]]&lt;=TableOMP[[#This Row],[High]]),1,0)</f>
        <v>#N/A</v>
      </c>
    </row>
    <row r="263" spans="1:19" x14ac:dyDescent="0.25">
      <c r="A263" t="s">
        <v>17</v>
      </c>
      <c r="B263">
        <v>1000</v>
      </c>
      <c r="C263">
        <v>0</v>
      </c>
      <c r="D263">
        <v>0</v>
      </c>
      <c r="E263">
        <v>6</v>
      </c>
      <c r="F263">
        <v>1</v>
      </c>
      <c r="G263">
        <v>1.0584750000000001</v>
      </c>
      <c r="H263">
        <v>4.1289999999999999E-3</v>
      </c>
      <c r="I263">
        <v>6.4650000000000003E-3</v>
      </c>
      <c r="J263">
        <v>1.2930000000000001E-3</v>
      </c>
      <c r="K263" t="str">
        <f t="shared" si="4"/>
        <v>5</v>
      </c>
      <c r="L263" t="s">
        <v>40</v>
      </c>
      <c r="M263" t="s">
        <v>39</v>
      </c>
      <c r="N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263" t="e">
        <f>VLOOKUP(TableOMP[[#This Row],[Label]],TableAvg[],2,FALSE)</f>
        <v>#N/A</v>
      </c>
      <c r="P263" t="e">
        <f>VLOOKUP(TableOMP[[#This Row],[Label]],TableAvg[],3,FALSE)</f>
        <v>#N/A</v>
      </c>
      <c r="Q263" t="e">
        <f>TableOMP[[#This Row],[Avg]]-$U$2*TableOMP[[#This Row],[StdDev]]</f>
        <v>#N/A</v>
      </c>
      <c r="R263" t="e">
        <f>TableOMP[[#This Row],[Avg]]+$U$2*TableOMP[[#This Row],[StdDev]]</f>
        <v>#N/A</v>
      </c>
      <c r="S263" t="e">
        <f>IF(AND(TableOMP[[#This Row],[total_time]]&gt;=TableOMP[[#This Row],[Low]], TableOMP[[#This Row],[total_time]]&lt;=TableOMP[[#This Row],[High]]),1,0)</f>
        <v>#N/A</v>
      </c>
    </row>
    <row r="264" spans="1:19" x14ac:dyDescent="0.25">
      <c r="A264" t="s">
        <v>17</v>
      </c>
      <c r="B264">
        <v>1000</v>
      </c>
      <c r="C264">
        <v>0</v>
      </c>
      <c r="D264">
        <v>0</v>
      </c>
      <c r="E264">
        <v>7</v>
      </c>
      <c r="F264">
        <v>1</v>
      </c>
      <c r="G264">
        <v>1.0864609999999999</v>
      </c>
      <c r="H264">
        <v>4.1970000000000002E-3</v>
      </c>
      <c r="I264">
        <v>8.0210000000000004E-3</v>
      </c>
      <c r="J264">
        <v>1.3370000000000001E-3</v>
      </c>
      <c r="K264" t="str">
        <f t="shared" si="4"/>
        <v>5</v>
      </c>
      <c r="L264" t="s">
        <v>40</v>
      </c>
      <c r="M264" t="s">
        <v>39</v>
      </c>
      <c r="N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264" t="e">
        <f>VLOOKUP(TableOMP[[#This Row],[Label]],TableAvg[],2,FALSE)</f>
        <v>#N/A</v>
      </c>
      <c r="P264" t="e">
        <f>VLOOKUP(TableOMP[[#This Row],[Label]],TableAvg[],3,FALSE)</f>
        <v>#N/A</v>
      </c>
      <c r="Q264" t="e">
        <f>TableOMP[[#This Row],[Avg]]-$U$2*TableOMP[[#This Row],[StdDev]]</f>
        <v>#N/A</v>
      </c>
      <c r="R264" t="e">
        <f>TableOMP[[#This Row],[Avg]]+$U$2*TableOMP[[#This Row],[StdDev]]</f>
        <v>#N/A</v>
      </c>
      <c r="S264" t="e">
        <f>IF(AND(TableOMP[[#This Row],[total_time]]&gt;=TableOMP[[#This Row],[Low]], TableOMP[[#This Row],[total_time]]&lt;=TableOMP[[#This Row],[High]]),1,0)</f>
        <v>#N/A</v>
      </c>
    </row>
    <row r="265" spans="1:19" x14ac:dyDescent="0.25">
      <c r="A265" t="s">
        <v>17</v>
      </c>
      <c r="B265">
        <v>1000</v>
      </c>
      <c r="C265">
        <v>0</v>
      </c>
      <c r="D265">
        <v>0</v>
      </c>
      <c r="E265">
        <v>8</v>
      </c>
      <c r="F265">
        <v>1</v>
      </c>
      <c r="G265">
        <v>1.0753170000000001</v>
      </c>
      <c r="H265">
        <v>3.8999999999999998E-3</v>
      </c>
      <c r="I265">
        <v>9.3729999999999994E-3</v>
      </c>
      <c r="J265">
        <v>1.3389999999999999E-3</v>
      </c>
      <c r="K265" t="str">
        <f t="shared" si="4"/>
        <v>5</v>
      </c>
      <c r="L265" t="s">
        <v>40</v>
      </c>
      <c r="M265" t="s">
        <v>39</v>
      </c>
      <c r="N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265" t="e">
        <f>VLOOKUP(TableOMP[[#This Row],[Label]],TableAvg[],2,FALSE)</f>
        <v>#N/A</v>
      </c>
      <c r="P265" t="e">
        <f>VLOOKUP(TableOMP[[#This Row],[Label]],TableAvg[],3,FALSE)</f>
        <v>#N/A</v>
      </c>
      <c r="Q265" t="e">
        <f>TableOMP[[#This Row],[Avg]]-$U$2*TableOMP[[#This Row],[StdDev]]</f>
        <v>#N/A</v>
      </c>
      <c r="R265" t="e">
        <f>TableOMP[[#This Row],[Avg]]+$U$2*TableOMP[[#This Row],[StdDev]]</f>
        <v>#N/A</v>
      </c>
      <c r="S265" t="e">
        <f>IF(AND(TableOMP[[#This Row],[total_time]]&gt;=TableOMP[[#This Row],[Low]], TableOMP[[#This Row],[total_time]]&lt;=TableOMP[[#This Row],[High]]),1,0)</f>
        <v>#N/A</v>
      </c>
    </row>
    <row r="266" spans="1:19" x14ac:dyDescent="0.25">
      <c r="A266" t="s">
        <v>17</v>
      </c>
      <c r="B266">
        <v>1000</v>
      </c>
      <c r="C266">
        <v>0</v>
      </c>
      <c r="D266">
        <v>0</v>
      </c>
      <c r="E266">
        <v>9</v>
      </c>
      <c r="F266">
        <v>1</v>
      </c>
      <c r="G266">
        <v>1.097623</v>
      </c>
      <c r="H266">
        <v>4.0610000000000004E-3</v>
      </c>
      <c r="I266">
        <v>4.7689999999999998E-3</v>
      </c>
      <c r="J266">
        <v>5.9599999999999996E-4</v>
      </c>
      <c r="K266" t="str">
        <f t="shared" si="4"/>
        <v>5</v>
      </c>
      <c r="L266" t="s">
        <v>40</v>
      </c>
      <c r="M266" t="s">
        <v>39</v>
      </c>
      <c r="N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266" t="e">
        <f>VLOOKUP(TableOMP[[#This Row],[Label]],TableAvg[],2,FALSE)</f>
        <v>#N/A</v>
      </c>
      <c r="P266" t="e">
        <f>VLOOKUP(TableOMP[[#This Row],[Label]],TableAvg[],3,FALSE)</f>
        <v>#N/A</v>
      </c>
      <c r="Q266" t="e">
        <f>TableOMP[[#This Row],[Avg]]-$U$2*TableOMP[[#This Row],[StdDev]]</f>
        <v>#N/A</v>
      </c>
      <c r="R266" t="e">
        <f>TableOMP[[#This Row],[Avg]]+$U$2*TableOMP[[#This Row],[StdDev]]</f>
        <v>#N/A</v>
      </c>
      <c r="S266" t="e">
        <f>IF(AND(TableOMP[[#This Row],[total_time]]&gt;=TableOMP[[#This Row],[Low]], TableOMP[[#This Row],[total_time]]&lt;=TableOMP[[#This Row],[High]]),1,0)</f>
        <v>#N/A</v>
      </c>
    </row>
    <row r="267" spans="1:19" x14ac:dyDescent="0.25">
      <c r="A267" t="s">
        <v>17</v>
      </c>
      <c r="B267">
        <v>1000</v>
      </c>
      <c r="C267">
        <v>0</v>
      </c>
      <c r="D267">
        <v>0</v>
      </c>
      <c r="E267">
        <v>10</v>
      </c>
      <c r="F267">
        <v>1</v>
      </c>
      <c r="G267">
        <v>1.105793</v>
      </c>
      <c r="H267">
        <v>4.0870000000000004E-3</v>
      </c>
      <c r="I267">
        <v>1.6811E-2</v>
      </c>
      <c r="J267">
        <v>1.8680000000000001E-3</v>
      </c>
      <c r="K267" t="str">
        <f t="shared" si="4"/>
        <v>5</v>
      </c>
      <c r="L267" t="s">
        <v>40</v>
      </c>
      <c r="M267" t="s">
        <v>39</v>
      </c>
      <c r="N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267" t="e">
        <f>VLOOKUP(TableOMP[[#This Row],[Label]],TableAvg[],2,FALSE)</f>
        <v>#N/A</v>
      </c>
      <c r="P267" t="e">
        <f>VLOOKUP(TableOMP[[#This Row],[Label]],TableAvg[],3,FALSE)</f>
        <v>#N/A</v>
      </c>
      <c r="Q267" t="e">
        <f>TableOMP[[#This Row],[Avg]]-$U$2*TableOMP[[#This Row],[StdDev]]</f>
        <v>#N/A</v>
      </c>
      <c r="R267" t="e">
        <f>TableOMP[[#This Row],[Avg]]+$U$2*TableOMP[[#This Row],[StdDev]]</f>
        <v>#N/A</v>
      </c>
      <c r="S267" t="e">
        <f>IF(AND(TableOMP[[#This Row],[total_time]]&gt;=TableOMP[[#This Row],[Low]], TableOMP[[#This Row],[total_time]]&lt;=TableOMP[[#This Row],[High]]),1,0)</f>
        <v>#N/A</v>
      </c>
    </row>
    <row r="268" spans="1:19" x14ac:dyDescent="0.25">
      <c r="A268" t="s">
        <v>17</v>
      </c>
      <c r="B268">
        <v>1000</v>
      </c>
      <c r="C268">
        <v>0</v>
      </c>
      <c r="D268">
        <v>0</v>
      </c>
      <c r="E268">
        <v>11</v>
      </c>
      <c r="F268">
        <v>1</v>
      </c>
      <c r="G268">
        <v>1.1054120000000001</v>
      </c>
      <c r="H268">
        <v>4.4190000000000002E-3</v>
      </c>
      <c r="I268">
        <v>1.4243E-2</v>
      </c>
      <c r="J268">
        <v>1.4239999999999999E-3</v>
      </c>
      <c r="K268" t="str">
        <f t="shared" si="4"/>
        <v>5</v>
      </c>
      <c r="L268" t="s">
        <v>40</v>
      </c>
      <c r="M268" t="s">
        <v>39</v>
      </c>
      <c r="N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268" t="e">
        <f>VLOOKUP(TableOMP[[#This Row],[Label]],TableAvg[],2,FALSE)</f>
        <v>#N/A</v>
      </c>
      <c r="P268" t="e">
        <f>VLOOKUP(TableOMP[[#This Row],[Label]],TableAvg[],3,FALSE)</f>
        <v>#N/A</v>
      </c>
      <c r="Q268" t="e">
        <f>TableOMP[[#This Row],[Avg]]-$U$2*TableOMP[[#This Row],[StdDev]]</f>
        <v>#N/A</v>
      </c>
      <c r="R268" t="e">
        <f>TableOMP[[#This Row],[Avg]]+$U$2*TableOMP[[#This Row],[StdDev]]</f>
        <v>#N/A</v>
      </c>
      <c r="S268" t="e">
        <f>IF(AND(TableOMP[[#This Row],[total_time]]&gt;=TableOMP[[#This Row],[Low]], TableOMP[[#This Row],[total_time]]&lt;=TableOMP[[#This Row],[High]]),1,0)</f>
        <v>#N/A</v>
      </c>
    </row>
    <row r="269" spans="1:19" x14ac:dyDescent="0.25">
      <c r="A269" t="s">
        <v>17</v>
      </c>
      <c r="B269">
        <v>1000</v>
      </c>
      <c r="C269">
        <v>0</v>
      </c>
      <c r="D269">
        <v>0</v>
      </c>
      <c r="E269">
        <v>12</v>
      </c>
      <c r="F269">
        <v>1</v>
      </c>
      <c r="G269">
        <v>1.116635</v>
      </c>
      <c r="H269">
        <v>5.6899999999999997E-3</v>
      </c>
      <c r="I269">
        <v>2.0995E-2</v>
      </c>
      <c r="J269">
        <v>1.9090000000000001E-3</v>
      </c>
      <c r="K269" t="str">
        <f t="shared" si="4"/>
        <v>5</v>
      </c>
      <c r="L269" t="s">
        <v>40</v>
      </c>
      <c r="M269" t="s">
        <v>39</v>
      </c>
      <c r="N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269" t="e">
        <f>VLOOKUP(TableOMP[[#This Row],[Label]],TableAvg[],2,FALSE)</f>
        <v>#N/A</v>
      </c>
      <c r="P269" t="e">
        <f>VLOOKUP(TableOMP[[#This Row],[Label]],TableAvg[],3,FALSE)</f>
        <v>#N/A</v>
      </c>
      <c r="Q269" t="e">
        <f>TableOMP[[#This Row],[Avg]]-$U$2*TableOMP[[#This Row],[StdDev]]</f>
        <v>#N/A</v>
      </c>
      <c r="R269" t="e">
        <f>TableOMP[[#This Row],[Avg]]+$U$2*TableOMP[[#This Row],[StdDev]]</f>
        <v>#N/A</v>
      </c>
      <c r="S269" t="e">
        <f>IF(AND(TableOMP[[#This Row],[total_time]]&gt;=TableOMP[[#This Row],[Low]], TableOMP[[#This Row],[total_time]]&lt;=TableOMP[[#This Row],[High]]),1,0)</f>
        <v>#N/A</v>
      </c>
    </row>
    <row r="270" spans="1:19" x14ac:dyDescent="0.25">
      <c r="A270" t="s">
        <v>17</v>
      </c>
      <c r="B270">
        <v>1000</v>
      </c>
      <c r="C270">
        <v>0</v>
      </c>
      <c r="D270">
        <v>0</v>
      </c>
      <c r="E270">
        <v>13</v>
      </c>
      <c r="F270">
        <v>1</v>
      </c>
      <c r="G270">
        <v>1.137256</v>
      </c>
      <c r="H270">
        <v>5.097E-3</v>
      </c>
      <c r="I270">
        <v>2.5942E-2</v>
      </c>
      <c r="J270">
        <v>2.1619999999999999E-3</v>
      </c>
      <c r="K270" t="str">
        <f t="shared" si="4"/>
        <v>5</v>
      </c>
      <c r="L270" t="s">
        <v>40</v>
      </c>
      <c r="M270" t="s">
        <v>39</v>
      </c>
      <c r="N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270" t="e">
        <f>VLOOKUP(TableOMP[[#This Row],[Label]],TableAvg[],2,FALSE)</f>
        <v>#N/A</v>
      </c>
      <c r="P270" t="e">
        <f>VLOOKUP(TableOMP[[#This Row],[Label]],TableAvg[],3,FALSE)</f>
        <v>#N/A</v>
      </c>
      <c r="Q270" t="e">
        <f>TableOMP[[#This Row],[Avg]]-$U$2*TableOMP[[#This Row],[StdDev]]</f>
        <v>#N/A</v>
      </c>
      <c r="R270" t="e">
        <f>TableOMP[[#This Row],[Avg]]+$U$2*TableOMP[[#This Row],[StdDev]]</f>
        <v>#N/A</v>
      </c>
      <c r="S270" t="e">
        <f>IF(AND(TableOMP[[#This Row],[total_time]]&gt;=TableOMP[[#This Row],[Low]], TableOMP[[#This Row],[total_time]]&lt;=TableOMP[[#This Row],[High]]),1,0)</f>
        <v>#N/A</v>
      </c>
    </row>
    <row r="271" spans="1:19" x14ac:dyDescent="0.25">
      <c r="A271" t="s">
        <v>17</v>
      </c>
      <c r="B271">
        <v>1000</v>
      </c>
      <c r="C271">
        <v>0</v>
      </c>
      <c r="D271">
        <v>0</v>
      </c>
      <c r="E271">
        <v>14</v>
      </c>
      <c r="F271">
        <v>1</v>
      </c>
      <c r="G271">
        <v>1.124565</v>
      </c>
      <c r="H271">
        <v>6.2779999999999997E-3</v>
      </c>
      <c r="I271">
        <v>3.0786000000000001E-2</v>
      </c>
      <c r="J271">
        <v>2.3679999999999999E-3</v>
      </c>
      <c r="K271" t="str">
        <f t="shared" si="4"/>
        <v>5</v>
      </c>
      <c r="L271" t="s">
        <v>40</v>
      </c>
      <c r="M271" t="s">
        <v>39</v>
      </c>
      <c r="N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271" t="e">
        <f>VLOOKUP(TableOMP[[#This Row],[Label]],TableAvg[],2,FALSE)</f>
        <v>#N/A</v>
      </c>
      <c r="P271" t="e">
        <f>VLOOKUP(TableOMP[[#This Row],[Label]],TableAvg[],3,FALSE)</f>
        <v>#N/A</v>
      </c>
      <c r="Q271" t="e">
        <f>TableOMP[[#This Row],[Avg]]-$U$2*TableOMP[[#This Row],[StdDev]]</f>
        <v>#N/A</v>
      </c>
      <c r="R271" t="e">
        <f>TableOMP[[#This Row],[Avg]]+$U$2*TableOMP[[#This Row],[StdDev]]</f>
        <v>#N/A</v>
      </c>
      <c r="S271" t="e">
        <f>IF(AND(TableOMP[[#This Row],[total_time]]&gt;=TableOMP[[#This Row],[Low]], TableOMP[[#This Row],[total_time]]&lt;=TableOMP[[#This Row],[High]]),1,0)</f>
        <v>#N/A</v>
      </c>
    </row>
    <row r="272" spans="1:19" x14ac:dyDescent="0.25">
      <c r="A272" t="s">
        <v>17</v>
      </c>
      <c r="B272">
        <v>1000</v>
      </c>
      <c r="C272">
        <v>0</v>
      </c>
      <c r="D272">
        <v>0</v>
      </c>
      <c r="E272">
        <v>15</v>
      </c>
      <c r="F272">
        <v>1</v>
      </c>
      <c r="G272">
        <v>1.1512450000000001</v>
      </c>
      <c r="H272">
        <v>8.1530000000000005E-3</v>
      </c>
      <c r="I272">
        <v>3.3702000000000003E-2</v>
      </c>
      <c r="J272">
        <v>2.4069999999999999E-3</v>
      </c>
      <c r="K272" t="str">
        <f t="shared" si="4"/>
        <v>5</v>
      </c>
      <c r="L272" t="s">
        <v>40</v>
      </c>
      <c r="M272" t="s">
        <v>39</v>
      </c>
      <c r="N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272" t="e">
        <f>VLOOKUP(TableOMP[[#This Row],[Label]],TableAvg[],2,FALSE)</f>
        <v>#N/A</v>
      </c>
      <c r="P272" t="e">
        <f>VLOOKUP(TableOMP[[#This Row],[Label]],TableAvg[],3,FALSE)</f>
        <v>#N/A</v>
      </c>
      <c r="Q272" t="e">
        <f>TableOMP[[#This Row],[Avg]]-$U$2*TableOMP[[#This Row],[StdDev]]</f>
        <v>#N/A</v>
      </c>
      <c r="R272" t="e">
        <f>TableOMP[[#This Row],[Avg]]+$U$2*TableOMP[[#This Row],[StdDev]]</f>
        <v>#N/A</v>
      </c>
      <c r="S272" t="e">
        <f>IF(AND(TableOMP[[#This Row],[total_time]]&gt;=TableOMP[[#This Row],[Low]], TableOMP[[#This Row],[total_time]]&lt;=TableOMP[[#This Row],[High]]),1,0)</f>
        <v>#N/A</v>
      </c>
    </row>
    <row r="273" spans="1:19" x14ac:dyDescent="0.25">
      <c r="A273" t="s">
        <v>17</v>
      </c>
      <c r="B273">
        <v>1000</v>
      </c>
      <c r="C273">
        <v>0</v>
      </c>
      <c r="D273">
        <v>0</v>
      </c>
      <c r="E273">
        <v>16</v>
      </c>
      <c r="F273">
        <v>1</v>
      </c>
      <c r="G273">
        <v>1.160944</v>
      </c>
      <c r="H273">
        <v>8.9910000000000007E-3</v>
      </c>
      <c r="I273">
        <v>3.9907999999999999E-2</v>
      </c>
      <c r="J273">
        <v>2.6610000000000002E-3</v>
      </c>
      <c r="K273" t="str">
        <f t="shared" si="4"/>
        <v>5</v>
      </c>
      <c r="L273" t="s">
        <v>40</v>
      </c>
      <c r="M273" t="s">
        <v>39</v>
      </c>
      <c r="N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273" t="e">
        <f>VLOOKUP(TableOMP[[#This Row],[Label]],TableAvg[],2,FALSE)</f>
        <v>#N/A</v>
      </c>
      <c r="P273" t="e">
        <f>VLOOKUP(TableOMP[[#This Row],[Label]],TableAvg[],3,FALSE)</f>
        <v>#N/A</v>
      </c>
      <c r="Q273" t="e">
        <f>TableOMP[[#This Row],[Avg]]-$U$2*TableOMP[[#This Row],[StdDev]]</f>
        <v>#N/A</v>
      </c>
      <c r="R273" t="e">
        <f>TableOMP[[#This Row],[Avg]]+$U$2*TableOMP[[#This Row],[StdDev]]</f>
        <v>#N/A</v>
      </c>
      <c r="S273" t="e">
        <f>IF(AND(TableOMP[[#This Row],[total_time]]&gt;=TableOMP[[#This Row],[Low]], TableOMP[[#This Row],[total_time]]&lt;=TableOMP[[#This Row],[High]]),1,0)</f>
        <v>#N/A</v>
      </c>
    </row>
    <row r="274" spans="1:19" x14ac:dyDescent="0.25">
      <c r="A274" t="s">
        <v>17</v>
      </c>
      <c r="B274">
        <v>1000</v>
      </c>
      <c r="C274">
        <v>0</v>
      </c>
      <c r="D274">
        <v>0</v>
      </c>
      <c r="E274">
        <v>17</v>
      </c>
      <c r="F274">
        <v>1</v>
      </c>
      <c r="G274">
        <v>1.1732739999999999</v>
      </c>
      <c r="H274">
        <v>7.7660000000000003E-3</v>
      </c>
      <c r="I274">
        <v>3.9545999999999998E-2</v>
      </c>
      <c r="J274">
        <v>2.4719999999999998E-3</v>
      </c>
      <c r="K274" t="str">
        <f t="shared" si="4"/>
        <v>5</v>
      </c>
      <c r="L274" t="s">
        <v>40</v>
      </c>
      <c r="M274" t="s">
        <v>39</v>
      </c>
      <c r="N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274" t="e">
        <f>VLOOKUP(TableOMP[[#This Row],[Label]],TableAvg[],2,FALSE)</f>
        <v>#N/A</v>
      </c>
      <c r="P274" t="e">
        <f>VLOOKUP(TableOMP[[#This Row],[Label]],TableAvg[],3,FALSE)</f>
        <v>#N/A</v>
      </c>
      <c r="Q274" t="e">
        <f>TableOMP[[#This Row],[Avg]]-$U$2*TableOMP[[#This Row],[StdDev]]</f>
        <v>#N/A</v>
      </c>
      <c r="R274" t="e">
        <f>TableOMP[[#This Row],[Avg]]+$U$2*TableOMP[[#This Row],[StdDev]]</f>
        <v>#N/A</v>
      </c>
      <c r="S274" t="e">
        <f>IF(AND(TableOMP[[#This Row],[total_time]]&gt;=TableOMP[[#This Row],[Low]], TableOMP[[#This Row],[total_time]]&lt;=TableOMP[[#This Row],[High]]),1,0)</f>
        <v>#N/A</v>
      </c>
    </row>
    <row r="275" spans="1:19" x14ac:dyDescent="0.25">
      <c r="A275" t="s">
        <v>17</v>
      </c>
      <c r="B275">
        <v>1000</v>
      </c>
      <c r="C275">
        <v>0</v>
      </c>
      <c r="D275">
        <v>0</v>
      </c>
      <c r="E275">
        <v>18</v>
      </c>
      <c r="F275">
        <v>1</v>
      </c>
      <c r="G275">
        <v>1.173052</v>
      </c>
      <c r="H275">
        <v>7.0870000000000004E-3</v>
      </c>
      <c r="I275">
        <v>1.8825000000000001E-2</v>
      </c>
      <c r="J275">
        <v>1.1069999999999999E-3</v>
      </c>
      <c r="K275" t="str">
        <f t="shared" si="4"/>
        <v>5</v>
      </c>
      <c r="L275" t="s">
        <v>40</v>
      </c>
      <c r="M275" t="s">
        <v>39</v>
      </c>
      <c r="N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275" t="e">
        <f>VLOOKUP(TableOMP[[#This Row],[Label]],TableAvg[],2,FALSE)</f>
        <v>#N/A</v>
      </c>
      <c r="P275" t="e">
        <f>VLOOKUP(TableOMP[[#This Row],[Label]],TableAvg[],3,FALSE)</f>
        <v>#N/A</v>
      </c>
      <c r="Q275" t="e">
        <f>TableOMP[[#This Row],[Avg]]-$U$2*TableOMP[[#This Row],[StdDev]]</f>
        <v>#N/A</v>
      </c>
      <c r="R275" t="e">
        <f>TableOMP[[#This Row],[Avg]]+$U$2*TableOMP[[#This Row],[StdDev]]</f>
        <v>#N/A</v>
      </c>
      <c r="S275" t="e">
        <f>IF(AND(TableOMP[[#This Row],[total_time]]&gt;=TableOMP[[#This Row],[Low]], TableOMP[[#This Row],[total_time]]&lt;=TableOMP[[#This Row],[High]]),1,0)</f>
        <v>#N/A</v>
      </c>
    </row>
    <row r="276" spans="1:19" x14ac:dyDescent="0.25">
      <c r="A276" t="s">
        <v>17</v>
      </c>
      <c r="B276">
        <v>1000</v>
      </c>
      <c r="C276">
        <v>0</v>
      </c>
      <c r="D276">
        <v>0</v>
      </c>
      <c r="E276">
        <v>19</v>
      </c>
      <c r="F276">
        <v>1</v>
      </c>
      <c r="G276">
        <v>1.163476</v>
      </c>
      <c r="H276">
        <v>7.1199999999999996E-3</v>
      </c>
      <c r="I276">
        <v>4.1346000000000001E-2</v>
      </c>
      <c r="J276">
        <v>2.297E-3</v>
      </c>
      <c r="K276" t="str">
        <f t="shared" si="4"/>
        <v>5</v>
      </c>
      <c r="L276" t="s">
        <v>40</v>
      </c>
      <c r="M276" t="s">
        <v>39</v>
      </c>
      <c r="N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276" t="e">
        <f>VLOOKUP(TableOMP[[#This Row],[Label]],TableAvg[],2,FALSE)</f>
        <v>#N/A</v>
      </c>
      <c r="P276" t="e">
        <f>VLOOKUP(TableOMP[[#This Row],[Label]],TableAvg[],3,FALSE)</f>
        <v>#N/A</v>
      </c>
      <c r="Q276" t="e">
        <f>TableOMP[[#This Row],[Avg]]-$U$2*TableOMP[[#This Row],[StdDev]]</f>
        <v>#N/A</v>
      </c>
      <c r="R276" t="e">
        <f>TableOMP[[#This Row],[Avg]]+$U$2*TableOMP[[#This Row],[StdDev]]</f>
        <v>#N/A</v>
      </c>
      <c r="S276" t="e">
        <f>IF(AND(TableOMP[[#This Row],[total_time]]&gt;=TableOMP[[#This Row],[Low]], TableOMP[[#This Row],[total_time]]&lt;=TableOMP[[#This Row],[High]]),1,0)</f>
        <v>#N/A</v>
      </c>
    </row>
    <row r="277" spans="1:19" x14ac:dyDescent="0.25">
      <c r="A277" t="s">
        <v>17</v>
      </c>
      <c r="B277">
        <v>1000</v>
      </c>
      <c r="C277">
        <v>0</v>
      </c>
      <c r="D277">
        <v>0</v>
      </c>
      <c r="E277">
        <v>20</v>
      </c>
      <c r="F277">
        <v>1</v>
      </c>
      <c r="G277">
        <v>1.1876629999999999</v>
      </c>
      <c r="H277">
        <v>1.0004000000000001E-2</v>
      </c>
      <c r="I277">
        <v>4.9119000000000003E-2</v>
      </c>
      <c r="J277">
        <v>2.5850000000000001E-3</v>
      </c>
      <c r="K277" t="str">
        <f t="shared" si="4"/>
        <v>5</v>
      </c>
      <c r="L277" t="s">
        <v>40</v>
      </c>
      <c r="M277" t="s">
        <v>39</v>
      </c>
      <c r="N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277" t="e">
        <f>VLOOKUP(TableOMP[[#This Row],[Label]],TableAvg[],2,FALSE)</f>
        <v>#N/A</v>
      </c>
      <c r="P277" t="e">
        <f>VLOOKUP(TableOMP[[#This Row],[Label]],TableAvg[],3,FALSE)</f>
        <v>#N/A</v>
      </c>
      <c r="Q277" t="e">
        <f>TableOMP[[#This Row],[Avg]]-$U$2*TableOMP[[#This Row],[StdDev]]</f>
        <v>#N/A</v>
      </c>
      <c r="R277" t="e">
        <f>TableOMP[[#This Row],[Avg]]+$U$2*TableOMP[[#This Row],[StdDev]]</f>
        <v>#N/A</v>
      </c>
      <c r="S277" t="e">
        <f>IF(AND(TableOMP[[#This Row],[total_time]]&gt;=TableOMP[[#This Row],[Low]], TableOMP[[#This Row],[total_time]]&lt;=TableOMP[[#This Row],[High]]),1,0)</f>
        <v>#N/A</v>
      </c>
    </row>
    <row r="278" spans="1:19" x14ac:dyDescent="0.25">
      <c r="A278" t="s">
        <v>17</v>
      </c>
      <c r="B278">
        <v>1000</v>
      </c>
      <c r="C278">
        <v>0</v>
      </c>
      <c r="D278">
        <v>0</v>
      </c>
      <c r="E278">
        <v>21</v>
      </c>
      <c r="F278">
        <v>1</v>
      </c>
      <c r="G278">
        <v>1.173719</v>
      </c>
      <c r="H278">
        <v>9.0369999999999999E-3</v>
      </c>
      <c r="I278">
        <v>6.0618999999999999E-2</v>
      </c>
      <c r="J278">
        <v>3.0309999999999998E-3</v>
      </c>
      <c r="K278" t="str">
        <f t="shared" si="4"/>
        <v>5</v>
      </c>
      <c r="L278" t="s">
        <v>40</v>
      </c>
      <c r="M278" t="s">
        <v>39</v>
      </c>
      <c r="N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278" t="e">
        <f>VLOOKUP(TableOMP[[#This Row],[Label]],TableAvg[],2,FALSE)</f>
        <v>#N/A</v>
      </c>
      <c r="P278" t="e">
        <f>VLOOKUP(TableOMP[[#This Row],[Label]],TableAvg[],3,FALSE)</f>
        <v>#N/A</v>
      </c>
      <c r="Q278" t="e">
        <f>TableOMP[[#This Row],[Avg]]-$U$2*TableOMP[[#This Row],[StdDev]]</f>
        <v>#N/A</v>
      </c>
      <c r="R278" t="e">
        <f>TableOMP[[#This Row],[Avg]]+$U$2*TableOMP[[#This Row],[StdDev]]</f>
        <v>#N/A</v>
      </c>
      <c r="S278" t="e">
        <f>IF(AND(TableOMP[[#This Row],[total_time]]&gt;=TableOMP[[#This Row],[Low]], TableOMP[[#This Row],[total_time]]&lt;=TableOMP[[#This Row],[High]]),1,0)</f>
        <v>#N/A</v>
      </c>
    </row>
    <row r="279" spans="1:19" x14ac:dyDescent="0.25">
      <c r="A279" t="s">
        <v>17</v>
      </c>
      <c r="B279">
        <v>1000</v>
      </c>
      <c r="C279">
        <v>0</v>
      </c>
      <c r="D279">
        <v>0</v>
      </c>
      <c r="E279">
        <v>22</v>
      </c>
      <c r="F279">
        <v>1</v>
      </c>
      <c r="G279">
        <v>1.2237830000000001</v>
      </c>
      <c r="H279">
        <v>1.022E-2</v>
      </c>
      <c r="I279">
        <v>5.8937999999999997E-2</v>
      </c>
      <c r="J279">
        <v>2.807E-3</v>
      </c>
      <c r="K279" t="str">
        <f t="shared" si="4"/>
        <v>5</v>
      </c>
      <c r="L279" t="s">
        <v>40</v>
      </c>
      <c r="M279" t="s">
        <v>39</v>
      </c>
      <c r="N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279" t="e">
        <f>VLOOKUP(TableOMP[[#This Row],[Label]],TableAvg[],2,FALSE)</f>
        <v>#N/A</v>
      </c>
      <c r="P279" t="e">
        <f>VLOOKUP(TableOMP[[#This Row],[Label]],TableAvg[],3,FALSE)</f>
        <v>#N/A</v>
      </c>
      <c r="Q279" t="e">
        <f>TableOMP[[#This Row],[Avg]]-$U$2*TableOMP[[#This Row],[StdDev]]</f>
        <v>#N/A</v>
      </c>
      <c r="R279" t="e">
        <f>TableOMP[[#This Row],[Avg]]+$U$2*TableOMP[[#This Row],[StdDev]]</f>
        <v>#N/A</v>
      </c>
      <c r="S279" t="e">
        <f>IF(AND(TableOMP[[#This Row],[total_time]]&gt;=TableOMP[[#This Row],[Low]], TableOMP[[#This Row],[total_time]]&lt;=TableOMP[[#This Row],[High]]),1,0)</f>
        <v>#N/A</v>
      </c>
    </row>
    <row r="280" spans="1:19" x14ac:dyDescent="0.25">
      <c r="A280" t="s">
        <v>17</v>
      </c>
      <c r="B280">
        <v>1000</v>
      </c>
      <c r="C280">
        <v>0</v>
      </c>
      <c r="D280">
        <v>0</v>
      </c>
      <c r="E280">
        <v>23</v>
      </c>
      <c r="F280">
        <v>1</v>
      </c>
      <c r="G280">
        <v>1.214248</v>
      </c>
      <c r="H280">
        <v>9.8239999999999994E-3</v>
      </c>
      <c r="I280">
        <v>6.4845E-2</v>
      </c>
      <c r="J280">
        <v>2.9480000000000001E-3</v>
      </c>
      <c r="K280" t="str">
        <f t="shared" si="4"/>
        <v>5</v>
      </c>
      <c r="L280" t="s">
        <v>40</v>
      </c>
      <c r="M280" t="s">
        <v>39</v>
      </c>
      <c r="N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280" t="e">
        <f>VLOOKUP(TableOMP[[#This Row],[Label]],TableAvg[],2,FALSE)</f>
        <v>#N/A</v>
      </c>
      <c r="P280" t="e">
        <f>VLOOKUP(TableOMP[[#This Row],[Label]],TableAvg[],3,FALSE)</f>
        <v>#N/A</v>
      </c>
      <c r="Q280" t="e">
        <f>TableOMP[[#This Row],[Avg]]-$U$2*TableOMP[[#This Row],[StdDev]]</f>
        <v>#N/A</v>
      </c>
      <c r="R280" t="e">
        <f>TableOMP[[#This Row],[Avg]]+$U$2*TableOMP[[#This Row],[StdDev]]</f>
        <v>#N/A</v>
      </c>
      <c r="S280" t="e">
        <f>IF(AND(TableOMP[[#This Row],[total_time]]&gt;=TableOMP[[#This Row],[Low]], TableOMP[[#This Row],[total_time]]&lt;=TableOMP[[#This Row],[High]]),1,0)</f>
        <v>#N/A</v>
      </c>
    </row>
    <row r="281" spans="1:19" x14ac:dyDescent="0.25">
      <c r="A281" t="s">
        <v>17</v>
      </c>
      <c r="B281">
        <v>1000</v>
      </c>
      <c r="C281">
        <v>0</v>
      </c>
      <c r="D281">
        <v>0</v>
      </c>
      <c r="E281">
        <v>24</v>
      </c>
      <c r="F281">
        <v>1</v>
      </c>
      <c r="G281">
        <v>1.2568239999999999</v>
      </c>
      <c r="H281">
        <v>9.6190000000000008E-3</v>
      </c>
      <c r="I281">
        <v>3.3784000000000002E-2</v>
      </c>
      <c r="J281">
        <v>1.469E-3</v>
      </c>
      <c r="K281" t="str">
        <f t="shared" si="4"/>
        <v>5</v>
      </c>
      <c r="L281" t="s">
        <v>40</v>
      </c>
      <c r="M281" t="s">
        <v>39</v>
      </c>
      <c r="N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281" t="e">
        <f>VLOOKUP(TableOMP[[#This Row],[Label]],TableAvg[],2,FALSE)</f>
        <v>#N/A</v>
      </c>
      <c r="P281" t="e">
        <f>VLOOKUP(TableOMP[[#This Row],[Label]],TableAvg[],3,FALSE)</f>
        <v>#N/A</v>
      </c>
      <c r="Q281" t="e">
        <f>TableOMP[[#This Row],[Avg]]-$U$2*TableOMP[[#This Row],[StdDev]]</f>
        <v>#N/A</v>
      </c>
      <c r="R281" t="e">
        <f>TableOMP[[#This Row],[Avg]]+$U$2*TableOMP[[#This Row],[StdDev]]</f>
        <v>#N/A</v>
      </c>
      <c r="S281" t="e">
        <f>IF(AND(TableOMP[[#This Row],[total_time]]&gt;=TableOMP[[#This Row],[Low]], TableOMP[[#This Row],[total_time]]&lt;=TableOMP[[#This Row],[High]]),1,0)</f>
        <v>#N/A</v>
      </c>
    </row>
    <row r="282" spans="1:19" x14ac:dyDescent="0.25">
      <c r="A282" t="s">
        <v>17</v>
      </c>
      <c r="B282">
        <v>1000</v>
      </c>
      <c r="C282">
        <v>0</v>
      </c>
      <c r="D282">
        <v>0</v>
      </c>
      <c r="E282">
        <v>25</v>
      </c>
      <c r="F282">
        <v>1</v>
      </c>
      <c r="G282">
        <v>1.1867970000000001</v>
      </c>
      <c r="H282">
        <v>8.8990000000000007E-3</v>
      </c>
      <c r="I282">
        <v>8.5445999999999994E-2</v>
      </c>
      <c r="J282">
        <v>3.5599999999999998E-3</v>
      </c>
      <c r="K282" t="str">
        <f t="shared" si="4"/>
        <v>5</v>
      </c>
      <c r="L282" t="s">
        <v>40</v>
      </c>
      <c r="M282" t="s">
        <v>39</v>
      </c>
      <c r="N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282" t="e">
        <f>VLOOKUP(TableOMP[[#This Row],[Label]],TableAvg[],2,FALSE)</f>
        <v>#N/A</v>
      </c>
      <c r="P282" t="e">
        <f>VLOOKUP(TableOMP[[#This Row],[Label]],TableAvg[],3,FALSE)</f>
        <v>#N/A</v>
      </c>
      <c r="Q282" t="e">
        <f>TableOMP[[#This Row],[Avg]]-$U$2*TableOMP[[#This Row],[StdDev]]</f>
        <v>#N/A</v>
      </c>
      <c r="R282" t="e">
        <f>TableOMP[[#This Row],[Avg]]+$U$2*TableOMP[[#This Row],[StdDev]]</f>
        <v>#N/A</v>
      </c>
      <c r="S282" t="e">
        <f>IF(AND(TableOMP[[#This Row],[total_time]]&gt;=TableOMP[[#This Row],[Low]], TableOMP[[#This Row],[total_time]]&lt;=TableOMP[[#This Row],[High]]),1,0)</f>
        <v>#N/A</v>
      </c>
    </row>
    <row r="283" spans="1:19" x14ac:dyDescent="0.25">
      <c r="A283" t="s">
        <v>17</v>
      </c>
      <c r="B283">
        <v>1000</v>
      </c>
      <c r="C283">
        <v>0</v>
      </c>
      <c r="D283">
        <v>0</v>
      </c>
      <c r="E283">
        <v>26</v>
      </c>
      <c r="F283">
        <v>1</v>
      </c>
      <c r="G283">
        <v>1.2386490000000001</v>
      </c>
      <c r="H283">
        <v>1.4916E-2</v>
      </c>
      <c r="I283">
        <v>0.14441399999999999</v>
      </c>
      <c r="J283">
        <v>5.777E-3</v>
      </c>
      <c r="K283" t="str">
        <f t="shared" si="4"/>
        <v>5</v>
      </c>
      <c r="L283" t="s">
        <v>40</v>
      </c>
      <c r="M283" t="s">
        <v>39</v>
      </c>
      <c r="N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283" t="e">
        <f>VLOOKUP(TableOMP[[#This Row],[Label]],TableAvg[],2,FALSE)</f>
        <v>#N/A</v>
      </c>
      <c r="P283" t="e">
        <f>VLOOKUP(TableOMP[[#This Row],[Label]],TableAvg[],3,FALSE)</f>
        <v>#N/A</v>
      </c>
      <c r="Q283" t="e">
        <f>TableOMP[[#This Row],[Avg]]-$U$2*TableOMP[[#This Row],[StdDev]]</f>
        <v>#N/A</v>
      </c>
      <c r="R283" t="e">
        <f>TableOMP[[#This Row],[Avg]]+$U$2*TableOMP[[#This Row],[StdDev]]</f>
        <v>#N/A</v>
      </c>
      <c r="S283" t="e">
        <f>IF(AND(TableOMP[[#This Row],[total_time]]&gt;=TableOMP[[#This Row],[Low]], TableOMP[[#This Row],[total_time]]&lt;=TableOMP[[#This Row],[High]]),1,0)</f>
        <v>#N/A</v>
      </c>
    </row>
    <row r="284" spans="1:19" x14ac:dyDescent="0.25">
      <c r="A284" t="s">
        <v>17</v>
      </c>
      <c r="B284">
        <v>1000</v>
      </c>
      <c r="C284">
        <v>0</v>
      </c>
      <c r="D284">
        <v>0</v>
      </c>
      <c r="E284">
        <v>27</v>
      </c>
      <c r="F284">
        <v>1</v>
      </c>
      <c r="G284">
        <v>1.2557469999999999</v>
      </c>
      <c r="H284">
        <v>9.6880000000000004E-3</v>
      </c>
      <c r="I284">
        <v>9.0242000000000003E-2</v>
      </c>
      <c r="J284">
        <v>3.4710000000000001E-3</v>
      </c>
      <c r="K284" t="str">
        <f t="shared" si="4"/>
        <v>5</v>
      </c>
      <c r="L284" t="s">
        <v>40</v>
      </c>
      <c r="M284" t="s">
        <v>39</v>
      </c>
      <c r="N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284" t="e">
        <f>VLOOKUP(TableOMP[[#This Row],[Label]],TableAvg[],2,FALSE)</f>
        <v>#N/A</v>
      </c>
      <c r="P284" t="e">
        <f>VLOOKUP(TableOMP[[#This Row],[Label]],TableAvg[],3,FALSE)</f>
        <v>#N/A</v>
      </c>
      <c r="Q284" t="e">
        <f>TableOMP[[#This Row],[Avg]]-$U$2*TableOMP[[#This Row],[StdDev]]</f>
        <v>#N/A</v>
      </c>
      <c r="R284" t="e">
        <f>TableOMP[[#This Row],[Avg]]+$U$2*TableOMP[[#This Row],[StdDev]]</f>
        <v>#N/A</v>
      </c>
      <c r="S284" t="e">
        <f>IF(AND(TableOMP[[#This Row],[total_time]]&gt;=TableOMP[[#This Row],[Low]], TableOMP[[#This Row],[total_time]]&lt;=TableOMP[[#This Row],[High]]),1,0)</f>
        <v>#N/A</v>
      </c>
    </row>
    <row r="285" spans="1:19" x14ac:dyDescent="0.25">
      <c r="A285" t="s">
        <v>17</v>
      </c>
      <c r="B285">
        <v>1000</v>
      </c>
      <c r="C285">
        <v>0</v>
      </c>
      <c r="D285">
        <v>0</v>
      </c>
      <c r="E285">
        <v>28</v>
      </c>
      <c r="F285">
        <v>1</v>
      </c>
      <c r="G285">
        <v>1.291971</v>
      </c>
      <c r="H285">
        <v>8.7969999999999993E-3</v>
      </c>
      <c r="I285">
        <v>5.7618000000000003E-2</v>
      </c>
      <c r="J285">
        <v>2.134E-3</v>
      </c>
      <c r="K285" t="str">
        <f t="shared" si="4"/>
        <v>5</v>
      </c>
      <c r="L285" t="s">
        <v>40</v>
      </c>
      <c r="M285" t="s">
        <v>39</v>
      </c>
      <c r="N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285" t="e">
        <f>VLOOKUP(TableOMP[[#This Row],[Label]],TableAvg[],2,FALSE)</f>
        <v>#N/A</v>
      </c>
      <c r="P285" t="e">
        <f>VLOOKUP(TableOMP[[#This Row],[Label]],TableAvg[],3,FALSE)</f>
        <v>#N/A</v>
      </c>
      <c r="Q285" t="e">
        <f>TableOMP[[#This Row],[Avg]]-$U$2*TableOMP[[#This Row],[StdDev]]</f>
        <v>#N/A</v>
      </c>
      <c r="R285" t="e">
        <f>TableOMP[[#This Row],[Avg]]+$U$2*TableOMP[[#This Row],[StdDev]]</f>
        <v>#N/A</v>
      </c>
      <c r="S285" t="e">
        <f>IF(AND(TableOMP[[#This Row],[total_time]]&gt;=TableOMP[[#This Row],[Low]], TableOMP[[#This Row],[total_time]]&lt;=TableOMP[[#This Row],[High]]),1,0)</f>
        <v>#N/A</v>
      </c>
    </row>
    <row r="286" spans="1:19" x14ac:dyDescent="0.25">
      <c r="A286" t="s">
        <v>17</v>
      </c>
      <c r="B286">
        <v>1000</v>
      </c>
      <c r="C286">
        <v>0</v>
      </c>
      <c r="D286">
        <v>0</v>
      </c>
      <c r="E286">
        <v>29</v>
      </c>
      <c r="F286">
        <v>1</v>
      </c>
      <c r="G286">
        <v>1.242675</v>
      </c>
      <c r="H286">
        <v>1.0515999999999999E-2</v>
      </c>
      <c r="I286">
        <v>8.3381999999999998E-2</v>
      </c>
      <c r="J286">
        <v>2.9780000000000002E-3</v>
      </c>
      <c r="K286" t="str">
        <f t="shared" si="4"/>
        <v>5</v>
      </c>
      <c r="L286" t="s">
        <v>40</v>
      </c>
      <c r="M286" t="s">
        <v>39</v>
      </c>
      <c r="N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286" t="e">
        <f>VLOOKUP(TableOMP[[#This Row],[Label]],TableAvg[],2,FALSE)</f>
        <v>#N/A</v>
      </c>
      <c r="P286" t="e">
        <f>VLOOKUP(TableOMP[[#This Row],[Label]],TableAvg[],3,FALSE)</f>
        <v>#N/A</v>
      </c>
      <c r="Q286" t="e">
        <f>TableOMP[[#This Row],[Avg]]-$U$2*TableOMP[[#This Row],[StdDev]]</f>
        <v>#N/A</v>
      </c>
      <c r="R286" t="e">
        <f>TableOMP[[#This Row],[Avg]]+$U$2*TableOMP[[#This Row],[StdDev]]</f>
        <v>#N/A</v>
      </c>
      <c r="S286" t="e">
        <f>IF(AND(TableOMP[[#This Row],[total_time]]&gt;=TableOMP[[#This Row],[Low]], TableOMP[[#This Row],[total_time]]&lt;=TableOMP[[#This Row],[High]]),1,0)</f>
        <v>#N/A</v>
      </c>
    </row>
    <row r="287" spans="1:19" x14ac:dyDescent="0.25">
      <c r="A287" t="s">
        <v>17</v>
      </c>
      <c r="B287">
        <v>1000</v>
      </c>
      <c r="C287">
        <v>0</v>
      </c>
      <c r="D287">
        <v>0</v>
      </c>
      <c r="E287">
        <v>30</v>
      </c>
      <c r="F287">
        <v>1</v>
      </c>
      <c r="G287">
        <v>1.2637309999999999</v>
      </c>
      <c r="H287">
        <v>1.3801000000000001E-2</v>
      </c>
      <c r="I287">
        <v>0.11680599999999999</v>
      </c>
      <c r="J287">
        <v>4.0280000000000003E-3</v>
      </c>
      <c r="K287" t="str">
        <f t="shared" si="4"/>
        <v>5</v>
      </c>
      <c r="L287" t="s">
        <v>40</v>
      </c>
      <c r="M287" t="s">
        <v>39</v>
      </c>
      <c r="N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287" t="e">
        <f>VLOOKUP(TableOMP[[#This Row],[Label]],TableAvg[],2,FALSE)</f>
        <v>#N/A</v>
      </c>
      <c r="P287" t="e">
        <f>VLOOKUP(TableOMP[[#This Row],[Label]],TableAvg[],3,FALSE)</f>
        <v>#N/A</v>
      </c>
      <c r="Q287" t="e">
        <f>TableOMP[[#This Row],[Avg]]-$U$2*TableOMP[[#This Row],[StdDev]]</f>
        <v>#N/A</v>
      </c>
      <c r="R287" t="e">
        <f>TableOMP[[#This Row],[Avg]]+$U$2*TableOMP[[#This Row],[StdDev]]</f>
        <v>#N/A</v>
      </c>
      <c r="S287" t="e">
        <f>IF(AND(TableOMP[[#This Row],[total_time]]&gt;=TableOMP[[#This Row],[Low]], TableOMP[[#This Row],[total_time]]&lt;=TableOMP[[#This Row],[High]]),1,0)</f>
        <v>#N/A</v>
      </c>
    </row>
    <row r="288" spans="1:19" x14ac:dyDescent="0.25">
      <c r="A288" t="s">
        <v>17</v>
      </c>
      <c r="B288">
        <v>1000</v>
      </c>
      <c r="C288">
        <v>0</v>
      </c>
      <c r="D288">
        <v>0</v>
      </c>
      <c r="E288">
        <v>31</v>
      </c>
      <c r="F288">
        <v>1</v>
      </c>
      <c r="G288">
        <v>1.3185210000000001</v>
      </c>
      <c r="H288">
        <v>1.5458E-2</v>
      </c>
      <c r="I288">
        <v>0.120903</v>
      </c>
      <c r="J288">
        <v>4.0299999999999997E-3</v>
      </c>
      <c r="K288" t="str">
        <f t="shared" si="4"/>
        <v>5</v>
      </c>
      <c r="L288" t="s">
        <v>40</v>
      </c>
      <c r="M288" t="s">
        <v>39</v>
      </c>
      <c r="N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288" t="e">
        <f>VLOOKUP(TableOMP[[#This Row],[Label]],TableAvg[],2,FALSE)</f>
        <v>#N/A</v>
      </c>
      <c r="P288" t="e">
        <f>VLOOKUP(TableOMP[[#This Row],[Label]],TableAvg[],3,FALSE)</f>
        <v>#N/A</v>
      </c>
      <c r="Q288" t="e">
        <f>TableOMP[[#This Row],[Avg]]-$U$2*TableOMP[[#This Row],[StdDev]]</f>
        <v>#N/A</v>
      </c>
      <c r="R288" t="e">
        <f>TableOMP[[#This Row],[Avg]]+$U$2*TableOMP[[#This Row],[StdDev]]</f>
        <v>#N/A</v>
      </c>
      <c r="S288" t="e">
        <f>IF(AND(TableOMP[[#This Row],[total_time]]&gt;=TableOMP[[#This Row],[Low]], TableOMP[[#This Row],[total_time]]&lt;=TableOMP[[#This Row],[High]]),1,0)</f>
        <v>#N/A</v>
      </c>
    </row>
    <row r="289" spans="1:19" x14ac:dyDescent="0.25">
      <c r="A289" t="s">
        <v>17</v>
      </c>
      <c r="B289">
        <v>1000</v>
      </c>
      <c r="C289">
        <v>0</v>
      </c>
      <c r="D289">
        <v>0</v>
      </c>
      <c r="E289">
        <v>32</v>
      </c>
      <c r="F289">
        <v>1</v>
      </c>
      <c r="G289">
        <v>1.2554719999999999</v>
      </c>
      <c r="H289">
        <v>1.5723999999999998E-2</v>
      </c>
      <c r="I289">
        <v>0.11584999999999999</v>
      </c>
      <c r="J289">
        <v>3.7369999999999999E-3</v>
      </c>
      <c r="K289" t="str">
        <f t="shared" si="4"/>
        <v>5</v>
      </c>
      <c r="L289" t="s">
        <v>40</v>
      </c>
      <c r="M289" t="s">
        <v>39</v>
      </c>
      <c r="N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289" t="e">
        <f>VLOOKUP(TableOMP[[#This Row],[Label]],TableAvg[],2,FALSE)</f>
        <v>#N/A</v>
      </c>
      <c r="P289" t="e">
        <f>VLOOKUP(TableOMP[[#This Row],[Label]],TableAvg[],3,FALSE)</f>
        <v>#N/A</v>
      </c>
      <c r="Q289" t="e">
        <f>TableOMP[[#This Row],[Avg]]-$U$2*TableOMP[[#This Row],[StdDev]]</f>
        <v>#N/A</v>
      </c>
      <c r="R289" t="e">
        <f>TableOMP[[#This Row],[Avg]]+$U$2*TableOMP[[#This Row],[StdDev]]</f>
        <v>#N/A</v>
      </c>
      <c r="S289" t="e">
        <f>IF(AND(TableOMP[[#This Row],[total_time]]&gt;=TableOMP[[#This Row],[Low]], TableOMP[[#This Row],[total_time]]&lt;=TableOMP[[#This Row],[High]]),1,0)</f>
        <v>#N/A</v>
      </c>
    </row>
    <row r="290" spans="1:19" x14ac:dyDescent="0.25">
      <c r="A290" t="s">
        <v>17</v>
      </c>
      <c r="B290">
        <v>1000</v>
      </c>
      <c r="C290">
        <v>0</v>
      </c>
      <c r="D290">
        <v>0</v>
      </c>
      <c r="E290">
        <v>33</v>
      </c>
      <c r="F290">
        <v>1</v>
      </c>
      <c r="G290">
        <v>1.3827879999999999</v>
      </c>
      <c r="H290">
        <v>1.3140000000000001E-2</v>
      </c>
      <c r="I290">
        <v>8.0034999999999995E-2</v>
      </c>
      <c r="J290">
        <v>2.5010000000000002E-3</v>
      </c>
      <c r="K290" t="str">
        <f t="shared" si="4"/>
        <v>5</v>
      </c>
      <c r="L290" t="s">
        <v>40</v>
      </c>
      <c r="M290" t="s">
        <v>39</v>
      </c>
      <c r="N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290" t="e">
        <f>VLOOKUP(TableOMP[[#This Row],[Label]],TableAvg[],2,FALSE)</f>
        <v>#N/A</v>
      </c>
      <c r="P290" t="e">
        <f>VLOOKUP(TableOMP[[#This Row],[Label]],TableAvg[],3,FALSE)</f>
        <v>#N/A</v>
      </c>
      <c r="Q290" t="e">
        <f>TableOMP[[#This Row],[Avg]]-$U$2*TableOMP[[#This Row],[StdDev]]</f>
        <v>#N/A</v>
      </c>
      <c r="R290" t="e">
        <f>TableOMP[[#This Row],[Avg]]+$U$2*TableOMP[[#This Row],[StdDev]]</f>
        <v>#N/A</v>
      </c>
      <c r="S290" t="e">
        <f>IF(AND(TableOMP[[#This Row],[total_time]]&gt;=TableOMP[[#This Row],[Low]], TableOMP[[#This Row],[total_time]]&lt;=TableOMP[[#This Row],[High]]),1,0)</f>
        <v>#N/A</v>
      </c>
    </row>
    <row r="291" spans="1:19" x14ac:dyDescent="0.25">
      <c r="A291" t="s">
        <v>17</v>
      </c>
      <c r="B291">
        <v>1000</v>
      </c>
      <c r="C291">
        <v>0</v>
      </c>
      <c r="D291">
        <v>0</v>
      </c>
      <c r="E291">
        <v>34</v>
      </c>
      <c r="F291">
        <v>1</v>
      </c>
      <c r="G291">
        <v>1.279423</v>
      </c>
      <c r="H291">
        <v>9.3259999999999992E-3</v>
      </c>
      <c r="I291">
        <v>7.7371999999999996E-2</v>
      </c>
      <c r="J291">
        <v>2.3449999999999999E-3</v>
      </c>
      <c r="K291" t="str">
        <f t="shared" si="4"/>
        <v>5</v>
      </c>
      <c r="L291" t="s">
        <v>40</v>
      </c>
      <c r="M291" t="s">
        <v>39</v>
      </c>
      <c r="N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291" t="e">
        <f>VLOOKUP(TableOMP[[#This Row],[Label]],TableAvg[],2,FALSE)</f>
        <v>#N/A</v>
      </c>
      <c r="P291" t="e">
        <f>VLOOKUP(TableOMP[[#This Row],[Label]],TableAvg[],3,FALSE)</f>
        <v>#N/A</v>
      </c>
      <c r="Q291" t="e">
        <f>TableOMP[[#This Row],[Avg]]-$U$2*TableOMP[[#This Row],[StdDev]]</f>
        <v>#N/A</v>
      </c>
      <c r="R291" t="e">
        <f>TableOMP[[#This Row],[Avg]]+$U$2*TableOMP[[#This Row],[StdDev]]</f>
        <v>#N/A</v>
      </c>
      <c r="S291" t="e">
        <f>IF(AND(TableOMP[[#This Row],[total_time]]&gt;=TableOMP[[#This Row],[Low]], TableOMP[[#This Row],[total_time]]&lt;=TableOMP[[#This Row],[High]]),1,0)</f>
        <v>#N/A</v>
      </c>
    </row>
    <row r="292" spans="1:19" x14ac:dyDescent="0.25">
      <c r="A292" t="s">
        <v>17</v>
      </c>
      <c r="B292">
        <v>1000</v>
      </c>
      <c r="C292">
        <v>0</v>
      </c>
      <c r="D292">
        <v>0</v>
      </c>
      <c r="E292">
        <v>35</v>
      </c>
      <c r="F292">
        <v>1</v>
      </c>
      <c r="G292">
        <v>1.331089</v>
      </c>
      <c r="H292">
        <v>1.3687E-2</v>
      </c>
      <c r="I292">
        <v>8.4661E-2</v>
      </c>
      <c r="J292">
        <v>2.49E-3</v>
      </c>
      <c r="K292" t="str">
        <f t="shared" si="4"/>
        <v>5</v>
      </c>
      <c r="L292" t="s">
        <v>40</v>
      </c>
      <c r="M292" t="s">
        <v>39</v>
      </c>
      <c r="N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292" t="e">
        <f>VLOOKUP(TableOMP[[#This Row],[Label]],TableAvg[],2,FALSE)</f>
        <v>#N/A</v>
      </c>
      <c r="P292" t="e">
        <f>VLOOKUP(TableOMP[[#This Row],[Label]],TableAvg[],3,FALSE)</f>
        <v>#N/A</v>
      </c>
      <c r="Q292" t="e">
        <f>TableOMP[[#This Row],[Avg]]-$U$2*TableOMP[[#This Row],[StdDev]]</f>
        <v>#N/A</v>
      </c>
      <c r="R292" t="e">
        <f>TableOMP[[#This Row],[Avg]]+$U$2*TableOMP[[#This Row],[StdDev]]</f>
        <v>#N/A</v>
      </c>
      <c r="S292" t="e">
        <f>IF(AND(TableOMP[[#This Row],[total_time]]&gt;=TableOMP[[#This Row],[Low]], TableOMP[[#This Row],[total_time]]&lt;=TableOMP[[#This Row],[High]]),1,0)</f>
        <v>#N/A</v>
      </c>
    </row>
    <row r="293" spans="1:19" x14ac:dyDescent="0.25">
      <c r="A293" t="s">
        <v>17</v>
      </c>
      <c r="B293">
        <v>1000</v>
      </c>
      <c r="C293">
        <v>0</v>
      </c>
      <c r="D293">
        <v>0</v>
      </c>
      <c r="E293">
        <v>36</v>
      </c>
      <c r="F293">
        <v>1</v>
      </c>
      <c r="G293">
        <v>1.3029459999999999</v>
      </c>
      <c r="H293">
        <v>1.7436E-2</v>
      </c>
      <c r="I293">
        <v>0.16058</v>
      </c>
      <c r="J293">
        <v>4.5880000000000001E-3</v>
      </c>
      <c r="K293" t="str">
        <f t="shared" si="4"/>
        <v>5</v>
      </c>
      <c r="L293" t="s">
        <v>40</v>
      </c>
      <c r="M293" t="s">
        <v>39</v>
      </c>
      <c r="N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293" t="e">
        <f>VLOOKUP(TableOMP[[#This Row],[Label]],TableAvg[],2,FALSE)</f>
        <v>#N/A</v>
      </c>
      <c r="P293" t="e">
        <f>VLOOKUP(TableOMP[[#This Row],[Label]],TableAvg[],3,FALSE)</f>
        <v>#N/A</v>
      </c>
      <c r="Q293" t="e">
        <f>TableOMP[[#This Row],[Avg]]-$U$2*TableOMP[[#This Row],[StdDev]]</f>
        <v>#N/A</v>
      </c>
      <c r="R293" t="e">
        <f>TableOMP[[#This Row],[Avg]]+$U$2*TableOMP[[#This Row],[StdDev]]</f>
        <v>#N/A</v>
      </c>
      <c r="S293" t="e">
        <f>IF(AND(TableOMP[[#This Row],[total_time]]&gt;=TableOMP[[#This Row],[Low]], TableOMP[[#This Row],[total_time]]&lt;=TableOMP[[#This Row],[High]]),1,0)</f>
        <v>#N/A</v>
      </c>
    </row>
    <row r="294" spans="1:19" x14ac:dyDescent="0.25">
      <c r="A294" t="s">
        <v>17</v>
      </c>
      <c r="B294">
        <v>1000</v>
      </c>
      <c r="C294">
        <v>0</v>
      </c>
      <c r="D294">
        <v>0</v>
      </c>
      <c r="E294">
        <v>37</v>
      </c>
      <c r="F294">
        <v>1</v>
      </c>
      <c r="G294">
        <v>1.4345330000000001</v>
      </c>
      <c r="H294">
        <v>1.3801000000000001E-2</v>
      </c>
      <c r="I294">
        <v>0.16912199999999999</v>
      </c>
      <c r="J294">
        <v>4.6979999999999999E-3</v>
      </c>
      <c r="K294" t="str">
        <f t="shared" si="4"/>
        <v>5</v>
      </c>
      <c r="L294" t="s">
        <v>40</v>
      </c>
      <c r="M294" t="s">
        <v>39</v>
      </c>
      <c r="N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294" t="e">
        <f>VLOOKUP(TableOMP[[#This Row],[Label]],TableAvg[],2,FALSE)</f>
        <v>#N/A</v>
      </c>
      <c r="P294" t="e">
        <f>VLOOKUP(TableOMP[[#This Row],[Label]],TableAvg[],3,FALSE)</f>
        <v>#N/A</v>
      </c>
      <c r="Q294" t="e">
        <f>TableOMP[[#This Row],[Avg]]-$U$2*TableOMP[[#This Row],[StdDev]]</f>
        <v>#N/A</v>
      </c>
      <c r="R294" t="e">
        <f>TableOMP[[#This Row],[Avg]]+$U$2*TableOMP[[#This Row],[StdDev]]</f>
        <v>#N/A</v>
      </c>
      <c r="S294" t="e">
        <f>IF(AND(TableOMP[[#This Row],[total_time]]&gt;=TableOMP[[#This Row],[Low]], TableOMP[[#This Row],[total_time]]&lt;=TableOMP[[#This Row],[High]]),1,0)</f>
        <v>#N/A</v>
      </c>
    </row>
    <row r="295" spans="1:19" x14ac:dyDescent="0.25">
      <c r="A295" t="s">
        <v>17</v>
      </c>
      <c r="B295">
        <v>1000</v>
      </c>
      <c r="C295">
        <v>0</v>
      </c>
      <c r="D295">
        <v>0</v>
      </c>
      <c r="E295">
        <v>38</v>
      </c>
      <c r="F295">
        <v>1</v>
      </c>
      <c r="G295">
        <v>1.324403</v>
      </c>
      <c r="H295">
        <v>1.1032E-2</v>
      </c>
      <c r="I295">
        <v>0.17768500000000001</v>
      </c>
      <c r="J295">
        <v>4.8019999999999998E-3</v>
      </c>
      <c r="K295" t="str">
        <f t="shared" si="4"/>
        <v>5</v>
      </c>
      <c r="L295" t="s">
        <v>40</v>
      </c>
      <c r="M295" t="s">
        <v>39</v>
      </c>
      <c r="N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295" t="e">
        <f>VLOOKUP(TableOMP[[#This Row],[Label]],TableAvg[],2,FALSE)</f>
        <v>#N/A</v>
      </c>
      <c r="P295" t="e">
        <f>VLOOKUP(TableOMP[[#This Row],[Label]],TableAvg[],3,FALSE)</f>
        <v>#N/A</v>
      </c>
      <c r="Q295" t="e">
        <f>TableOMP[[#This Row],[Avg]]-$U$2*TableOMP[[#This Row],[StdDev]]</f>
        <v>#N/A</v>
      </c>
      <c r="R295" t="e">
        <f>TableOMP[[#This Row],[Avg]]+$U$2*TableOMP[[#This Row],[StdDev]]</f>
        <v>#N/A</v>
      </c>
      <c r="S295" t="e">
        <f>IF(AND(TableOMP[[#This Row],[total_time]]&gt;=TableOMP[[#This Row],[Low]], TableOMP[[#This Row],[total_time]]&lt;=TableOMP[[#This Row],[High]]),1,0)</f>
        <v>#N/A</v>
      </c>
    </row>
    <row r="296" spans="1:19" x14ac:dyDescent="0.25">
      <c r="A296" t="s">
        <v>17</v>
      </c>
      <c r="B296">
        <v>1000</v>
      </c>
      <c r="C296">
        <v>0</v>
      </c>
      <c r="D296">
        <v>0</v>
      </c>
      <c r="E296">
        <v>39</v>
      </c>
      <c r="F296">
        <v>1</v>
      </c>
      <c r="G296">
        <v>1.317205</v>
      </c>
      <c r="H296">
        <v>1.0427000000000001E-2</v>
      </c>
      <c r="I296">
        <v>0.19350899999999999</v>
      </c>
      <c r="J296">
        <v>5.0920000000000002E-3</v>
      </c>
      <c r="K296" t="str">
        <f t="shared" si="4"/>
        <v>5</v>
      </c>
      <c r="L296" t="s">
        <v>40</v>
      </c>
      <c r="M296" t="s">
        <v>39</v>
      </c>
      <c r="N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296" t="e">
        <f>VLOOKUP(TableOMP[[#This Row],[Label]],TableAvg[],2,FALSE)</f>
        <v>#N/A</v>
      </c>
      <c r="P296" t="e">
        <f>VLOOKUP(TableOMP[[#This Row],[Label]],TableAvg[],3,FALSE)</f>
        <v>#N/A</v>
      </c>
      <c r="Q296" t="e">
        <f>TableOMP[[#This Row],[Avg]]-$U$2*TableOMP[[#This Row],[StdDev]]</f>
        <v>#N/A</v>
      </c>
      <c r="R296" t="e">
        <f>TableOMP[[#This Row],[Avg]]+$U$2*TableOMP[[#This Row],[StdDev]]</f>
        <v>#N/A</v>
      </c>
      <c r="S296" t="e">
        <f>IF(AND(TableOMP[[#This Row],[total_time]]&gt;=TableOMP[[#This Row],[Low]], TableOMP[[#This Row],[total_time]]&lt;=TableOMP[[#This Row],[High]]),1,0)</f>
        <v>#N/A</v>
      </c>
    </row>
    <row r="297" spans="1:19" x14ac:dyDescent="0.25">
      <c r="A297" t="s">
        <v>17</v>
      </c>
      <c r="B297">
        <v>1000</v>
      </c>
      <c r="C297">
        <v>0</v>
      </c>
      <c r="D297">
        <v>0</v>
      </c>
      <c r="E297">
        <v>40</v>
      </c>
      <c r="F297">
        <v>1</v>
      </c>
      <c r="G297">
        <v>1.4938750000000001</v>
      </c>
      <c r="H297">
        <v>1.1472E-2</v>
      </c>
      <c r="I297">
        <v>0.208594</v>
      </c>
      <c r="J297">
        <v>5.3489999999999996E-3</v>
      </c>
      <c r="K297" t="str">
        <f t="shared" si="4"/>
        <v>5</v>
      </c>
      <c r="L297" t="s">
        <v>40</v>
      </c>
      <c r="M297" t="s">
        <v>39</v>
      </c>
      <c r="N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297" t="e">
        <f>VLOOKUP(TableOMP[[#This Row],[Label]],TableAvg[],2,FALSE)</f>
        <v>#N/A</v>
      </c>
      <c r="P297" t="e">
        <f>VLOOKUP(TableOMP[[#This Row],[Label]],TableAvg[],3,FALSE)</f>
        <v>#N/A</v>
      </c>
      <c r="Q297" t="e">
        <f>TableOMP[[#This Row],[Avg]]-$U$2*TableOMP[[#This Row],[StdDev]]</f>
        <v>#N/A</v>
      </c>
      <c r="R297" t="e">
        <f>TableOMP[[#This Row],[Avg]]+$U$2*TableOMP[[#This Row],[StdDev]]</f>
        <v>#N/A</v>
      </c>
      <c r="S297" t="e">
        <f>IF(AND(TableOMP[[#This Row],[total_time]]&gt;=TableOMP[[#This Row],[Low]], TableOMP[[#This Row],[total_time]]&lt;=TableOMP[[#This Row],[High]]),1,0)</f>
        <v>#N/A</v>
      </c>
    </row>
    <row r="298" spans="1:19" x14ac:dyDescent="0.25">
      <c r="A298" t="s">
        <v>17</v>
      </c>
      <c r="B298">
        <v>1000</v>
      </c>
      <c r="C298">
        <v>0</v>
      </c>
      <c r="D298">
        <v>0</v>
      </c>
      <c r="E298">
        <v>41</v>
      </c>
      <c r="F298">
        <v>1</v>
      </c>
      <c r="G298">
        <v>1.5189299999999999</v>
      </c>
      <c r="H298">
        <v>2.9891999999999998E-2</v>
      </c>
      <c r="I298">
        <v>0.19087699999999999</v>
      </c>
      <c r="J298">
        <v>4.7720000000000002E-3</v>
      </c>
      <c r="K298" t="str">
        <f t="shared" si="4"/>
        <v>5</v>
      </c>
      <c r="L298" t="s">
        <v>40</v>
      </c>
      <c r="M298" t="s">
        <v>39</v>
      </c>
      <c r="N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298" t="e">
        <f>VLOOKUP(TableOMP[[#This Row],[Label]],TableAvg[],2,FALSE)</f>
        <v>#N/A</v>
      </c>
      <c r="P298" t="e">
        <f>VLOOKUP(TableOMP[[#This Row],[Label]],TableAvg[],3,FALSE)</f>
        <v>#N/A</v>
      </c>
      <c r="Q298" t="e">
        <f>TableOMP[[#This Row],[Avg]]-$U$2*TableOMP[[#This Row],[StdDev]]</f>
        <v>#N/A</v>
      </c>
      <c r="R298" t="e">
        <f>TableOMP[[#This Row],[Avg]]+$U$2*TableOMP[[#This Row],[StdDev]]</f>
        <v>#N/A</v>
      </c>
      <c r="S298" t="e">
        <f>IF(AND(TableOMP[[#This Row],[total_time]]&gt;=TableOMP[[#This Row],[Low]], TableOMP[[#This Row],[total_time]]&lt;=TableOMP[[#This Row],[High]]),1,0)</f>
        <v>#N/A</v>
      </c>
    </row>
    <row r="299" spans="1:19" x14ac:dyDescent="0.25">
      <c r="A299" t="s">
        <v>17</v>
      </c>
      <c r="B299">
        <v>1000</v>
      </c>
      <c r="C299">
        <v>0</v>
      </c>
      <c r="D299">
        <v>0</v>
      </c>
      <c r="E299">
        <v>42</v>
      </c>
      <c r="F299">
        <v>1</v>
      </c>
      <c r="G299">
        <v>1.3802000000000001</v>
      </c>
      <c r="H299">
        <v>1.5021E-2</v>
      </c>
      <c r="I299">
        <v>0.24187900000000001</v>
      </c>
      <c r="J299">
        <v>5.8989999999999997E-3</v>
      </c>
      <c r="K299" t="str">
        <f t="shared" si="4"/>
        <v>5</v>
      </c>
      <c r="L299" t="s">
        <v>40</v>
      </c>
      <c r="M299" t="s">
        <v>39</v>
      </c>
      <c r="N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299" t="e">
        <f>VLOOKUP(TableOMP[[#This Row],[Label]],TableAvg[],2,FALSE)</f>
        <v>#N/A</v>
      </c>
      <c r="P299" t="e">
        <f>VLOOKUP(TableOMP[[#This Row],[Label]],TableAvg[],3,FALSE)</f>
        <v>#N/A</v>
      </c>
      <c r="Q299" t="e">
        <f>TableOMP[[#This Row],[Avg]]-$U$2*TableOMP[[#This Row],[StdDev]]</f>
        <v>#N/A</v>
      </c>
      <c r="R299" t="e">
        <f>TableOMP[[#This Row],[Avg]]+$U$2*TableOMP[[#This Row],[StdDev]]</f>
        <v>#N/A</v>
      </c>
      <c r="S299" t="e">
        <f>IF(AND(TableOMP[[#This Row],[total_time]]&gt;=TableOMP[[#This Row],[Low]], TableOMP[[#This Row],[total_time]]&lt;=TableOMP[[#This Row],[High]]),1,0)</f>
        <v>#N/A</v>
      </c>
    </row>
    <row r="300" spans="1:19" x14ac:dyDescent="0.25">
      <c r="A300" t="s">
        <v>17</v>
      </c>
      <c r="B300">
        <v>1000</v>
      </c>
      <c r="C300">
        <v>0</v>
      </c>
      <c r="D300">
        <v>0</v>
      </c>
      <c r="E300">
        <v>43</v>
      </c>
      <c r="F300">
        <v>1</v>
      </c>
      <c r="G300">
        <v>1.3803859999999999</v>
      </c>
      <c r="H300">
        <v>1.9831000000000001E-2</v>
      </c>
      <c r="I300">
        <v>0.21537999999999999</v>
      </c>
      <c r="J300">
        <v>5.1279999999999997E-3</v>
      </c>
      <c r="K300" t="str">
        <f t="shared" si="4"/>
        <v>5</v>
      </c>
      <c r="L300" t="s">
        <v>40</v>
      </c>
      <c r="M300" t="s">
        <v>39</v>
      </c>
      <c r="N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300" t="e">
        <f>VLOOKUP(TableOMP[[#This Row],[Label]],TableAvg[],2,FALSE)</f>
        <v>#N/A</v>
      </c>
      <c r="P300" t="e">
        <f>VLOOKUP(TableOMP[[#This Row],[Label]],TableAvg[],3,FALSE)</f>
        <v>#N/A</v>
      </c>
      <c r="Q300" t="e">
        <f>TableOMP[[#This Row],[Avg]]-$U$2*TableOMP[[#This Row],[StdDev]]</f>
        <v>#N/A</v>
      </c>
      <c r="R300" t="e">
        <f>TableOMP[[#This Row],[Avg]]+$U$2*TableOMP[[#This Row],[StdDev]]</f>
        <v>#N/A</v>
      </c>
      <c r="S300" t="e">
        <f>IF(AND(TableOMP[[#This Row],[total_time]]&gt;=TableOMP[[#This Row],[Low]], TableOMP[[#This Row],[total_time]]&lt;=TableOMP[[#This Row],[High]]),1,0)</f>
        <v>#N/A</v>
      </c>
    </row>
    <row r="301" spans="1:19" x14ac:dyDescent="0.25">
      <c r="A301" t="s">
        <v>17</v>
      </c>
      <c r="B301">
        <v>1000</v>
      </c>
      <c r="C301">
        <v>0</v>
      </c>
      <c r="D301">
        <v>0</v>
      </c>
      <c r="E301">
        <v>44</v>
      </c>
      <c r="F301">
        <v>1</v>
      </c>
      <c r="G301">
        <v>1.592225</v>
      </c>
      <c r="H301">
        <v>2.0271999999999998E-2</v>
      </c>
      <c r="I301">
        <v>0.24757599999999999</v>
      </c>
      <c r="J301">
        <v>5.7580000000000001E-3</v>
      </c>
      <c r="K301" t="str">
        <f t="shared" si="4"/>
        <v>5</v>
      </c>
      <c r="L301" t="s">
        <v>40</v>
      </c>
      <c r="M301" t="s">
        <v>39</v>
      </c>
      <c r="N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301" t="e">
        <f>VLOOKUP(TableOMP[[#This Row],[Label]],TableAvg[],2,FALSE)</f>
        <v>#N/A</v>
      </c>
      <c r="P301" t="e">
        <f>VLOOKUP(TableOMP[[#This Row],[Label]],TableAvg[],3,FALSE)</f>
        <v>#N/A</v>
      </c>
      <c r="Q301" t="e">
        <f>TableOMP[[#This Row],[Avg]]-$U$2*TableOMP[[#This Row],[StdDev]]</f>
        <v>#N/A</v>
      </c>
      <c r="R301" t="e">
        <f>TableOMP[[#This Row],[Avg]]+$U$2*TableOMP[[#This Row],[StdDev]]</f>
        <v>#N/A</v>
      </c>
      <c r="S301" t="e">
        <f>IF(AND(TableOMP[[#This Row],[total_time]]&gt;=TableOMP[[#This Row],[Low]], TableOMP[[#This Row],[total_time]]&lt;=TableOMP[[#This Row],[High]]),1,0)</f>
        <v>#N/A</v>
      </c>
    </row>
    <row r="302" spans="1:19" x14ac:dyDescent="0.25">
      <c r="A302" t="s">
        <v>17</v>
      </c>
      <c r="B302">
        <v>1000</v>
      </c>
      <c r="C302">
        <v>0</v>
      </c>
      <c r="D302">
        <v>0</v>
      </c>
      <c r="E302">
        <v>45</v>
      </c>
      <c r="F302">
        <v>1</v>
      </c>
      <c r="G302">
        <v>1.564014</v>
      </c>
      <c r="H302">
        <v>1.8190000000000001E-2</v>
      </c>
      <c r="I302">
        <v>0.25321300000000002</v>
      </c>
      <c r="J302">
        <v>5.7549999999999997E-3</v>
      </c>
      <c r="K302" t="str">
        <f t="shared" si="4"/>
        <v>5</v>
      </c>
      <c r="L302" t="s">
        <v>40</v>
      </c>
      <c r="M302" t="s">
        <v>39</v>
      </c>
      <c r="N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302" t="e">
        <f>VLOOKUP(TableOMP[[#This Row],[Label]],TableAvg[],2,FALSE)</f>
        <v>#N/A</v>
      </c>
      <c r="P302" t="e">
        <f>VLOOKUP(TableOMP[[#This Row],[Label]],TableAvg[],3,FALSE)</f>
        <v>#N/A</v>
      </c>
      <c r="Q302" t="e">
        <f>TableOMP[[#This Row],[Avg]]-$U$2*TableOMP[[#This Row],[StdDev]]</f>
        <v>#N/A</v>
      </c>
      <c r="R302" t="e">
        <f>TableOMP[[#This Row],[Avg]]+$U$2*TableOMP[[#This Row],[StdDev]]</f>
        <v>#N/A</v>
      </c>
      <c r="S302" t="e">
        <f>IF(AND(TableOMP[[#This Row],[total_time]]&gt;=TableOMP[[#This Row],[Low]], TableOMP[[#This Row],[total_time]]&lt;=TableOMP[[#This Row],[High]]),1,0)</f>
        <v>#N/A</v>
      </c>
    </row>
    <row r="303" spans="1:19" x14ac:dyDescent="0.25">
      <c r="A303" t="s">
        <v>17</v>
      </c>
      <c r="B303">
        <v>1000</v>
      </c>
      <c r="C303">
        <v>0</v>
      </c>
      <c r="D303">
        <v>0</v>
      </c>
      <c r="E303">
        <v>46</v>
      </c>
      <c r="F303">
        <v>1</v>
      </c>
      <c r="G303">
        <v>4.3093919999999999</v>
      </c>
      <c r="H303">
        <v>2.9440999999999998E-2</v>
      </c>
      <c r="I303">
        <v>0.246141</v>
      </c>
      <c r="J303">
        <v>5.47E-3</v>
      </c>
      <c r="K303" t="str">
        <f t="shared" si="4"/>
        <v>5</v>
      </c>
      <c r="L303" t="s">
        <v>40</v>
      </c>
      <c r="M303" t="s">
        <v>39</v>
      </c>
      <c r="N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303" t="e">
        <f>VLOOKUP(TableOMP[[#This Row],[Label]],TableAvg[],2,FALSE)</f>
        <v>#N/A</v>
      </c>
      <c r="P303" t="e">
        <f>VLOOKUP(TableOMP[[#This Row],[Label]],TableAvg[],3,FALSE)</f>
        <v>#N/A</v>
      </c>
      <c r="Q303" t="e">
        <f>TableOMP[[#This Row],[Avg]]-$U$2*TableOMP[[#This Row],[StdDev]]</f>
        <v>#N/A</v>
      </c>
      <c r="R303" t="e">
        <f>TableOMP[[#This Row],[Avg]]+$U$2*TableOMP[[#This Row],[StdDev]]</f>
        <v>#N/A</v>
      </c>
      <c r="S303" t="e">
        <f>IF(AND(TableOMP[[#This Row],[total_time]]&gt;=TableOMP[[#This Row],[Low]], TableOMP[[#This Row],[total_time]]&lt;=TableOMP[[#This Row],[High]]),1,0)</f>
        <v>#N/A</v>
      </c>
    </row>
    <row r="304" spans="1:19" x14ac:dyDescent="0.25">
      <c r="A304" t="s">
        <v>17</v>
      </c>
      <c r="B304">
        <v>1000</v>
      </c>
      <c r="C304">
        <v>0</v>
      </c>
      <c r="D304">
        <v>0</v>
      </c>
      <c r="E304">
        <v>47</v>
      </c>
      <c r="F304">
        <v>1</v>
      </c>
      <c r="G304">
        <v>2.1206800000000001</v>
      </c>
      <c r="H304">
        <v>4.2937999999999997E-2</v>
      </c>
      <c r="I304">
        <v>0.26731300000000002</v>
      </c>
      <c r="J304">
        <v>5.8110000000000002E-3</v>
      </c>
      <c r="K304" t="str">
        <f t="shared" si="4"/>
        <v>5</v>
      </c>
      <c r="L304" t="s">
        <v>40</v>
      </c>
      <c r="M304" t="s">
        <v>39</v>
      </c>
      <c r="N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304" t="e">
        <f>VLOOKUP(TableOMP[[#This Row],[Label]],TableAvg[],2,FALSE)</f>
        <v>#N/A</v>
      </c>
      <c r="P304" t="e">
        <f>VLOOKUP(TableOMP[[#This Row],[Label]],TableAvg[],3,FALSE)</f>
        <v>#N/A</v>
      </c>
      <c r="Q304" t="e">
        <f>TableOMP[[#This Row],[Avg]]-$U$2*TableOMP[[#This Row],[StdDev]]</f>
        <v>#N/A</v>
      </c>
      <c r="R304" t="e">
        <f>TableOMP[[#This Row],[Avg]]+$U$2*TableOMP[[#This Row],[StdDev]]</f>
        <v>#N/A</v>
      </c>
      <c r="S304" t="e">
        <f>IF(AND(TableOMP[[#This Row],[total_time]]&gt;=TableOMP[[#This Row],[Low]], TableOMP[[#This Row],[total_time]]&lt;=TableOMP[[#This Row],[High]]),1,0)</f>
        <v>#N/A</v>
      </c>
    </row>
    <row r="305" spans="1:19" x14ac:dyDescent="0.25">
      <c r="A305" t="s">
        <v>17</v>
      </c>
      <c r="B305">
        <v>1000</v>
      </c>
      <c r="C305">
        <v>0</v>
      </c>
      <c r="D305">
        <v>0</v>
      </c>
      <c r="E305">
        <v>48</v>
      </c>
      <c r="F305">
        <v>1</v>
      </c>
      <c r="G305">
        <v>1.45973</v>
      </c>
      <c r="H305">
        <v>2.4738E-2</v>
      </c>
      <c r="I305">
        <v>0.26489299999999999</v>
      </c>
      <c r="J305">
        <v>5.6360000000000004E-3</v>
      </c>
      <c r="K305" t="str">
        <f t="shared" si="4"/>
        <v>5</v>
      </c>
      <c r="L305" t="s">
        <v>40</v>
      </c>
      <c r="M305" t="s">
        <v>39</v>
      </c>
      <c r="N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305" t="e">
        <f>VLOOKUP(TableOMP[[#This Row],[Label]],TableAvg[],2,FALSE)</f>
        <v>#N/A</v>
      </c>
      <c r="P305" t="e">
        <f>VLOOKUP(TableOMP[[#This Row],[Label]],TableAvg[],3,FALSE)</f>
        <v>#N/A</v>
      </c>
      <c r="Q305" t="e">
        <f>TableOMP[[#This Row],[Avg]]-$U$2*TableOMP[[#This Row],[StdDev]]</f>
        <v>#N/A</v>
      </c>
      <c r="R305" t="e">
        <f>TableOMP[[#This Row],[Avg]]+$U$2*TableOMP[[#This Row],[StdDev]]</f>
        <v>#N/A</v>
      </c>
      <c r="S305" t="e">
        <f>IF(AND(TableOMP[[#This Row],[total_time]]&gt;=TableOMP[[#This Row],[Low]], TableOMP[[#This Row],[total_time]]&lt;=TableOMP[[#This Row],[High]]),1,0)</f>
        <v>#N/A</v>
      </c>
    </row>
    <row r="306" spans="1:19" x14ac:dyDescent="0.25">
      <c r="A306" t="s">
        <v>17</v>
      </c>
      <c r="B306">
        <v>1000</v>
      </c>
      <c r="C306">
        <v>0</v>
      </c>
      <c r="D306">
        <v>0</v>
      </c>
      <c r="E306">
        <v>49</v>
      </c>
      <c r="F306">
        <v>1</v>
      </c>
      <c r="G306">
        <v>48.736023000000003</v>
      </c>
      <c r="H306">
        <v>11.89386</v>
      </c>
      <c r="I306">
        <v>0.29044599999999998</v>
      </c>
      <c r="J306">
        <v>6.051E-3</v>
      </c>
      <c r="K306" t="str">
        <f t="shared" si="4"/>
        <v>5</v>
      </c>
      <c r="L306" t="s">
        <v>40</v>
      </c>
      <c r="M306" t="s">
        <v>39</v>
      </c>
      <c r="N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306" t="e">
        <f>VLOOKUP(TableOMP[[#This Row],[Label]],TableAvg[],2,FALSE)</f>
        <v>#N/A</v>
      </c>
      <c r="P306" t="e">
        <f>VLOOKUP(TableOMP[[#This Row],[Label]],TableAvg[],3,FALSE)</f>
        <v>#N/A</v>
      </c>
      <c r="Q306" t="e">
        <f>TableOMP[[#This Row],[Avg]]-$U$2*TableOMP[[#This Row],[StdDev]]</f>
        <v>#N/A</v>
      </c>
      <c r="R306" t="e">
        <f>TableOMP[[#This Row],[Avg]]+$U$2*TableOMP[[#This Row],[StdDev]]</f>
        <v>#N/A</v>
      </c>
      <c r="S306" t="e">
        <f>IF(AND(TableOMP[[#This Row],[total_time]]&gt;=TableOMP[[#This Row],[Low]], TableOMP[[#This Row],[total_time]]&lt;=TableOMP[[#This Row],[High]]),1,0)</f>
        <v>#N/A</v>
      </c>
    </row>
    <row r="307" spans="1:19" x14ac:dyDescent="0.25">
      <c r="A307" t="s">
        <v>17</v>
      </c>
      <c r="B307">
        <v>1000</v>
      </c>
      <c r="C307">
        <v>0</v>
      </c>
      <c r="D307">
        <v>0</v>
      </c>
      <c r="E307">
        <v>50</v>
      </c>
      <c r="F307">
        <v>1</v>
      </c>
      <c r="G307">
        <v>1.484591</v>
      </c>
      <c r="H307">
        <v>1.4775E-2</v>
      </c>
      <c r="I307">
        <v>0.29446299999999997</v>
      </c>
      <c r="J307">
        <v>6.0089999999999996E-3</v>
      </c>
      <c r="K307" t="str">
        <f t="shared" si="4"/>
        <v>5</v>
      </c>
      <c r="L307" t="s">
        <v>40</v>
      </c>
      <c r="M307" t="s">
        <v>39</v>
      </c>
      <c r="N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307" t="e">
        <f>VLOOKUP(TableOMP[[#This Row],[Label]],TableAvg[],2,FALSE)</f>
        <v>#N/A</v>
      </c>
      <c r="P307" t="e">
        <f>VLOOKUP(TableOMP[[#This Row],[Label]],TableAvg[],3,FALSE)</f>
        <v>#N/A</v>
      </c>
      <c r="Q307" t="e">
        <f>TableOMP[[#This Row],[Avg]]-$U$2*TableOMP[[#This Row],[StdDev]]</f>
        <v>#N/A</v>
      </c>
      <c r="R307" t="e">
        <f>TableOMP[[#This Row],[Avg]]+$U$2*TableOMP[[#This Row],[StdDev]]</f>
        <v>#N/A</v>
      </c>
      <c r="S307" t="e">
        <f>IF(AND(TableOMP[[#This Row],[total_time]]&gt;=TableOMP[[#This Row],[Low]], TableOMP[[#This Row],[total_time]]&lt;=TableOMP[[#This Row],[High]]),1,0)</f>
        <v>#N/A</v>
      </c>
    </row>
    <row r="308" spans="1:19" x14ac:dyDescent="0.25">
      <c r="A308" t="s">
        <v>17</v>
      </c>
      <c r="B308">
        <v>1000</v>
      </c>
      <c r="C308">
        <v>0</v>
      </c>
      <c r="D308">
        <v>0</v>
      </c>
      <c r="E308">
        <v>51</v>
      </c>
      <c r="F308">
        <v>1</v>
      </c>
      <c r="G308">
        <v>1.5110269999999999</v>
      </c>
      <c r="H308">
        <v>2.1307E-2</v>
      </c>
      <c r="I308">
        <v>0.31334200000000001</v>
      </c>
      <c r="J308">
        <v>6.267E-3</v>
      </c>
      <c r="K308" t="str">
        <f t="shared" si="4"/>
        <v>5</v>
      </c>
      <c r="L308" t="s">
        <v>40</v>
      </c>
      <c r="M308" t="s">
        <v>39</v>
      </c>
      <c r="N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308" t="e">
        <f>VLOOKUP(TableOMP[[#This Row],[Label]],TableAvg[],2,FALSE)</f>
        <v>#N/A</v>
      </c>
      <c r="P308" t="e">
        <f>VLOOKUP(TableOMP[[#This Row],[Label]],TableAvg[],3,FALSE)</f>
        <v>#N/A</v>
      </c>
      <c r="Q308" t="e">
        <f>TableOMP[[#This Row],[Avg]]-$U$2*TableOMP[[#This Row],[StdDev]]</f>
        <v>#N/A</v>
      </c>
      <c r="R308" t="e">
        <f>TableOMP[[#This Row],[Avg]]+$U$2*TableOMP[[#This Row],[StdDev]]</f>
        <v>#N/A</v>
      </c>
      <c r="S308" t="e">
        <f>IF(AND(TableOMP[[#This Row],[total_time]]&gt;=TableOMP[[#This Row],[Low]], TableOMP[[#This Row],[total_time]]&lt;=TableOMP[[#This Row],[High]]),1,0)</f>
        <v>#N/A</v>
      </c>
    </row>
    <row r="309" spans="1:19" x14ac:dyDescent="0.25">
      <c r="A309" t="s">
        <v>17</v>
      </c>
      <c r="B309">
        <v>1000</v>
      </c>
      <c r="C309">
        <v>0</v>
      </c>
      <c r="D309">
        <v>0</v>
      </c>
      <c r="E309">
        <v>52</v>
      </c>
      <c r="F309">
        <v>1</v>
      </c>
      <c r="G309">
        <v>1.7838689999999999</v>
      </c>
      <c r="H309">
        <v>1.5351999999999999E-2</v>
      </c>
      <c r="I309">
        <v>0.20833299999999999</v>
      </c>
      <c r="J309">
        <v>4.0850000000000001E-3</v>
      </c>
      <c r="K309" t="str">
        <f t="shared" si="4"/>
        <v>5</v>
      </c>
      <c r="L309" t="s">
        <v>40</v>
      </c>
      <c r="M309" t="s">
        <v>39</v>
      </c>
      <c r="N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309" t="e">
        <f>VLOOKUP(TableOMP[[#This Row],[Label]],TableAvg[],2,FALSE)</f>
        <v>#N/A</v>
      </c>
      <c r="P309" t="e">
        <f>VLOOKUP(TableOMP[[#This Row],[Label]],TableAvg[],3,FALSE)</f>
        <v>#N/A</v>
      </c>
      <c r="Q309" t="e">
        <f>TableOMP[[#This Row],[Avg]]-$U$2*TableOMP[[#This Row],[StdDev]]</f>
        <v>#N/A</v>
      </c>
      <c r="R309" t="e">
        <f>TableOMP[[#This Row],[Avg]]+$U$2*TableOMP[[#This Row],[StdDev]]</f>
        <v>#N/A</v>
      </c>
      <c r="S309" t="e">
        <f>IF(AND(TableOMP[[#This Row],[total_time]]&gt;=TableOMP[[#This Row],[Low]], TableOMP[[#This Row],[total_time]]&lt;=TableOMP[[#This Row],[High]]),1,0)</f>
        <v>#N/A</v>
      </c>
    </row>
    <row r="310" spans="1:19" x14ac:dyDescent="0.25">
      <c r="A310" t="s">
        <v>17</v>
      </c>
      <c r="B310">
        <v>1000</v>
      </c>
      <c r="C310">
        <v>0</v>
      </c>
      <c r="D310">
        <v>0</v>
      </c>
      <c r="E310">
        <v>53</v>
      </c>
      <c r="F310">
        <v>1</v>
      </c>
      <c r="G310">
        <v>1.779487</v>
      </c>
      <c r="H310">
        <v>2.0903000000000001E-2</v>
      </c>
      <c r="I310">
        <v>0.36359000000000002</v>
      </c>
      <c r="J310">
        <v>6.992E-3</v>
      </c>
      <c r="K310" t="str">
        <f t="shared" si="4"/>
        <v>5</v>
      </c>
      <c r="L310" t="s">
        <v>40</v>
      </c>
      <c r="M310" t="s">
        <v>39</v>
      </c>
      <c r="N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310" t="e">
        <f>VLOOKUP(TableOMP[[#This Row],[Label]],TableAvg[],2,FALSE)</f>
        <v>#N/A</v>
      </c>
      <c r="P310" t="e">
        <f>VLOOKUP(TableOMP[[#This Row],[Label]],TableAvg[],3,FALSE)</f>
        <v>#N/A</v>
      </c>
      <c r="Q310" t="e">
        <f>TableOMP[[#This Row],[Avg]]-$U$2*TableOMP[[#This Row],[StdDev]]</f>
        <v>#N/A</v>
      </c>
      <c r="R310" t="e">
        <f>TableOMP[[#This Row],[Avg]]+$U$2*TableOMP[[#This Row],[StdDev]]</f>
        <v>#N/A</v>
      </c>
      <c r="S310" t="e">
        <f>IF(AND(TableOMP[[#This Row],[total_time]]&gt;=TableOMP[[#This Row],[Low]], TableOMP[[#This Row],[total_time]]&lt;=TableOMP[[#This Row],[High]]),1,0)</f>
        <v>#N/A</v>
      </c>
    </row>
    <row r="311" spans="1:19" x14ac:dyDescent="0.25">
      <c r="A311" t="s">
        <v>17</v>
      </c>
      <c r="B311">
        <v>1000</v>
      </c>
      <c r="C311">
        <v>0</v>
      </c>
      <c r="D311">
        <v>0</v>
      </c>
      <c r="E311">
        <v>54</v>
      </c>
      <c r="F311">
        <v>1</v>
      </c>
      <c r="G311">
        <v>1.8195129999999999</v>
      </c>
      <c r="H311">
        <v>2.3720000000000001E-2</v>
      </c>
      <c r="I311">
        <v>0.35194300000000001</v>
      </c>
      <c r="J311">
        <v>6.6400000000000001E-3</v>
      </c>
      <c r="K311" t="str">
        <f t="shared" si="4"/>
        <v>5</v>
      </c>
      <c r="L311" t="s">
        <v>40</v>
      </c>
      <c r="M311" t="s">
        <v>39</v>
      </c>
      <c r="N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311" t="e">
        <f>VLOOKUP(TableOMP[[#This Row],[Label]],TableAvg[],2,FALSE)</f>
        <v>#N/A</v>
      </c>
      <c r="P311" t="e">
        <f>VLOOKUP(TableOMP[[#This Row],[Label]],TableAvg[],3,FALSE)</f>
        <v>#N/A</v>
      </c>
      <c r="Q311" t="e">
        <f>TableOMP[[#This Row],[Avg]]-$U$2*TableOMP[[#This Row],[StdDev]]</f>
        <v>#N/A</v>
      </c>
      <c r="R311" t="e">
        <f>TableOMP[[#This Row],[Avg]]+$U$2*TableOMP[[#This Row],[StdDev]]</f>
        <v>#N/A</v>
      </c>
      <c r="S311" t="e">
        <f>IF(AND(TableOMP[[#This Row],[total_time]]&gt;=TableOMP[[#This Row],[Low]], TableOMP[[#This Row],[total_time]]&lt;=TableOMP[[#This Row],[High]]),1,0)</f>
        <v>#N/A</v>
      </c>
    </row>
    <row r="312" spans="1:19" x14ac:dyDescent="0.25">
      <c r="A312" t="s">
        <v>17</v>
      </c>
      <c r="B312">
        <v>1000</v>
      </c>
      <c r="C312">
        <v>0</v>
      </c>
      <c r="D312">
        <v>0</v>
      </c>
      <c r="E312">
        <v>55</v>
      </c>
      <c r="F312">
        <v>1</v>
      </c>
      <c r="G312">
        <v>1.7792250000000001</v>
      </c>
      <c r="H312">
        <v>1.4541999999999999E-2</v>
      </c>
      <c r="I312">
        <v>0.22056700000000001</v>
      </c>
      <c r="J312">
        <v>4.0850000000000001E-3</v>
      </c>
      <c r="K312" t="str">
        <f t="shared" si="4"/>
        <v>5</v>
      </c>
      <c r="L312" t="s">
        <v>40</v>
      </c>
      <c r="M312" t="s">
        <v>39</v>
      </c>
      <c r="N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312" t="e">
        <f>VLOOKUP(TableOMP[[#This Row],[Label]],TableAvg[],2,FALSE)</f>
        <v>#N/A</v>
      </c>
      <c r="P312" t="e">
        <f>VLOOKUP(TableOMP[[#This Row],[Label]],TableAvg[],3,FALSE)</f>
        <v>#N/A</v>
      </c>
      <c r="Q312" t="e">
        <f>TableOMP[[#This Row],[Avg]]-$U$2*TableOMP[[#This Row],[StdDev]]</f>
        <v>#N/A</v>
      </c>
      <c r="R312" t="e">
        <f>TableOMP[[#This Row],[Avg]]+$U$2*TableOMP[[#This Row],[StdDev]]</f>
        <v>#N/A</v>
      </c>
      <c r="S312" t="e">
        <f>IF(AND(TableOMP[[#This Row],[total_time]]&gt;=TableOMP[[#This Row],[Low]], TableOMP[[#This Row],[total_time]]&lt;=TableOMP[[#This Row],[High]]),1,0)</f>
        <v>#N/A</v>
      </c>
    </row>
    <row r="313" spans="1:19" x14ac:dyDescent="0.25">
      <c r="A313" t="s">
        <v>17</v>
      </c>
      <c r="B313">
        <v>1000</v>
      </c>
      <c r="C313">
        <v>0</v>
      </c>
      <c r="D313">
        <v>0</v>
      </c>
      <c r="E313">
        <v>56</v>
      </c>
      <c r="F313">
        <v>1</v>
      </c>
      <c r="G313">
        <v>1.605575</v>
      </c>
      <c r="H313">
        <v>2.5878999999999999E-2</v>
      </c>
      <c r="I313">
        <v>0.399613</v>
      </c>
      <c r="J313">
        <v>7.2659999999999999E-3</v>
      </c>
      <c r="K313" t="str">
        <f t="shared" si="4"/>
        <v>5</v>
      </c>
      <c r="L313" t="s">
        <v>40</v>
      </c>
      <c r="M313" t="s">
        <v>39</v>
      </c>
      <c r="N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313" t="e">
        <f>VLOOKUP(TableOMP[[#This Row],[Label]],TableAvg[],2,FALSE)</f>
        <v>#N/A</v>
      </c>
      <c r="P313" t="e">
        <f>VLOOKUP(TableOMP[[#This Row],[Label]],TableAvg[],3,FALSE)</f>
        <v>#N/A</v>
      </c>
      <c r="Q313" t="e">
        <f>TableOMP[[#This Row],[Avg]]-$U$2*TableOMP[[#This Row],[StdDev]]</f>
        <v>#N/A</v>
      </c>
      <c r="R313" t="e">
        <f>TableOMP[[#This Row],[Avg]]+$U$2*TableOMP[[#This Row],[StdDev]]</f>
        <v>#N/A</v>
      </c>
      <c r="S313" t="e">
        <f>IF(AND(TableOMP[[#This Row],[total_time]]&gt;=TableOMP[[#This Row],[Low]], TableOMP[[#This Row],[total_time]]&lt;=TableOMP[[#This Row],[High]]),1,0)</f>
        <v>#N/A</v>
      </c>
    </row>
    <row r="314" spans="1:19" x14ac:dyDescent="0.25">
      <c r="A314" t="s">
        <v>17</v>
      </c>
      <c r="B314">
        <v>1000</v>
      </c>
      <c r="C314">
        <v>0</v>
      </c>
      <c r="D314">
        <v>0</v>
      </c>
      <c r="E314">
        <v>57</v>
      </c>
      <c r="F314">
        <v>1</v>
      </c>
      <c r="G314">
        <v>1.8081579999999999</v>
      </c>
      <c r="H314">
        <v>2.1895999999999999E-2</v>
      </c>
      <c r="I314">
        <v>0.37732900000000003</v>
      </c>
      <c r="J314">
        <v>6.7380000000000001E-3</v>
      </c>
      <c r="K314" t="str">
        <f t="shared" si="4"/>
        <v>5</v>
      </c>
      <c r="L314" t="s">
        <v>40</v>
      </c>
      <c r="M314" t="s">
        <v>39</v>
      </c>
      <c r="N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314" t="e">
        <f>VLOOKUP(TableOMP[[#This Row],[Label]],TableAvg[],2,FALSE)</f>
        <v>#N/A</v>
      </c>
      <c r="P314" t="e">
        <f>VLOOKUP(TableOMP[[#This Row],[Label]],TableAvg[],3,FALSE)</f>
        <v>#N/A</v>
      </c>
      <c r="Q314" t="e">
        <f>TableOMP[[#This Row],[Avg]]-$U$2*TableOMP[[#This Row],[StdDev]]</f>
        <v>#N/A</v>
      </c>
      <c r="R314" t="e">
        <f>TableOMP[[#This Row],[Avg]]+$U$2*TableOMP[[#This Row],[StdDev]]</f>
        <v>#N/A</v>
      </c>
      <c r="S314" t="e">
        <f>IF(AND(TableOMP[[#This Row],[total_time]]&gt;=TableOMP[[#This Row],[Low]], TableOMP[[#This Row],[total_time]]&lt;=TableOMP[[#This Row],[High]]),1,0)</f>
        <v>#N/A</v>
      </c>
    </row>
    <row r="315" spans="1:19" x14ac:dyDescent="0.25">
      <c r="A315" t="s">
        <v>17</v>
      </c>
      <c r="B315">
        <v>1000</v>
      </c>
      <c r="C315">
        <v>0</v>
      </c>
      <c r="D315">
        <v>0</v>
      </c>
      <c r="E315">
        <v>58</v>
      </c>
      <c r="F315">
        <v>1</v>
      </c>
      <c r="G315">
        <v>1.2559709999999999</v>
      </c>
      <c r="H315">
        <v>1.4699E-2</v>
      </c>
      <c r="I315">
        <v>0.33144600000000002</v>
      </c>
      <c r="J315">
        <v>5.8149999999999999E-3</v>
      </c>
      <c r="K315" t="str">
        <f t="shared" si="4"/>
        <v>5</v>
      </c>
      <c r="L315" t="s">
        <v>40</v>
      </c>
      <c r="M315" t="s">
        <v>39</v>
      </c>
      <c r="N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315" t="e">
        <f>VLOOKUP(TableOMP[[#This Row],[Label]],TableAvg[],2,FALSE)</f>
        <v>#N/A</v>
      </c>
      <c r="P315" t="e">
        <f>VLOOKUP(TableOMP[[#This Row],[Label]],TableAvg[],3,FALSE)</f>
        <v>#N/A</v>
      </c>
      <c r="Q315" t="e">
        <f>TableOMP[[#This Row],[Avg]]-$U$2*TableOMP[[#This Row],[StdDev]]</f>
        <v>#N/A</v>
      </c>
      <c r="R315" t="e">
        <f>TableOMP[[#This Row],[Avg]]+$U$2*TableOMP[[#This Row],[StdDev]]</f>
        <v>#N/A</v>
      </c>
      <c r="S315" t="e">
        <f>IF(AND(TableOMP[[#This Row],[total_time]]&gt;=TableOMP[[#This Row],[Low]], TableOMP[[#This Row],[total_time]]&lt;=TableOMP[[#This Row],[High]]),1,0)</f>
        <v>#N/A</v>
      </c>
    </row>
    <row r="316" spans="1:19" x14ac:dyDescent="0.25">
      <c r="A316" t="s">
        <v>17</v>
      </c>
      <c r="B316">
        <v>1000</v>
      </c>
      <c r="C316">
        <v>0</v>
      </c>
      <c r="D316">
        <v>0</v>
      </c>
      <c r="E316">
        <v>59</v>
      </c>
      <c r="F316">
        <v>1</v>
      </c>
      <c r="G316">
        <v>1.2548999999999999</v>
      </c>
      <c r="H316">
        <v>1.5549E-2</v>
      </c>
      <c r="I316">
        <v>0.36910500000000002</v>
      </c>
      <c r="J316">
        <v>6.3639999999999999E-3</v>
      </c>
      <c r="K316" t="str">
        <f t="shared" si="4"/>
        <v>5</v>
      </c>
      <c r="L316" t="s">
        <v>40</v>
      </c>
      <c r="M316" t="s">
        <v>39</v>
      </c>
      <c r="N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316" t="e">
        <f>VLOOKUP(TableOMP[[#This Row],[Label]],TableAvg[],2,FALSE)</f>
        <v>#N/A</v>
      </c>
      <c r="P316" t="e">
        <f>VLOOKUP(TableOMP[[#This Row],[Label]],TableAvg[],3,FALSE)</f>
        <v>#N/A</v>
      </c>
      <c r="Q316" t="e">
        <f>TableOMP[[#This Row],[Avg]]-$U$2*TableOMP[[#This Row],[StdDev]]</f>
        <v>#N/A</v>
      </c>
      <c r="R316" t="e">
        <f>TableOMP[[#This Row],[Avg]]+$U$2*TableOMP[[#This Row],[StdDev]]</f>
        <v>#N/A</v>
      </c>
      <c r="S316" t="e">
        <f>IF(AND(TableOMP[[#This Row],[total_time]]&gt;=TableOMP[[#This Row],[Low]], TableOMP[[#This Row],[total_time]]&lt;=TableOMP[[#This Row],[High]]),1,0)</f>
        <v>#N/A</v>
      </c>
    </row>
    <row r="317" spans="1:19" x14ac:dyDescent="0.25">
      <c r="A317" t="s">
        <v>17</v>
      </c>
      <c r="B317">
        <v>1000</v>
      </c>
      <c r="C317">
        <v>0</v>
      </c>
      <c r="D317">
        <v>0</v>
      </c>
      <c r="E317">
        <v>60</v>
      </c>
      <c r="F317">
        <v>1</v>
      </c>
      <c r="G317">
        <v>1.2428589999999999</v>
      </c>
      <c r="H317">
        <v>1.4244E-2</v>
      </c>
      <c r="I317">
        <v>0.39088200000000001</v>
      </c>
      <c r="J317">
        <v>6.6249999999999998E-3</v>
      </c>
      <c r="K317" t="str">
        <f t="shared" si="4"/>
        <v>5</v>
      </c>
      <c r="L317" t="s">
        <v>40</v>
      </c>
      <c r="M317" t="s">
        <v>39</v>
      </c>
      <c r="N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317" t="e">
        <f>VLOOKUP(TableOMP[[#This Row],[Label]],TableAvg[],2,FALSE)</f>
        <v>#N/A</v>
      </c>
      <c r="P317" t="e">
        <f>VLOOKUP(TableOMP[[#This Row],[Label]],TableAvg[],3,FALSE)</f>
        <v>#N/A</v>
      </c>
      <c r="Q317" t="e">
        <f>TableOMP[[#This Row],[Avg]]-$U$2*TableOMP[[#This Row],[StdDev]]</f>
        <v>#N/A</v>
      </c>
      <c r="R317" t="e">
        <f>TableOMP[[#This Row],[Avg]]+$U$2*TableOMP[[#This Row],[StdDev]]</f>
        <v>#N/A</v>
      </c>
      <c r="S317" t="e">
        <f>IF(AND(TableOMP[[#This Row],[total_time]]&gt;=TableOMP[[#This Row],[Low]], TableOMP[[#This Row],[total_time]]&lt;=TableOMP[[#This Row],[High]]),1,0)</f>
        <v>#N/A</v>
      </c>
    </row>
    <row r="318" spans="1:19" x14ac:dyDescent="0.25">
      <c r="A318" t="s">
        <v>17</v>
      </c>
      <c r="B318">
        <v>1000</v>
      </c>
      <c r="C318">
        <v>0</v>
      </c>
      <c r="D318">
        <v>0</v>
      </c>
      <c r="E318">
        <v>61</v>
      </c>
      <c r="F318">
        <v>1</v>
      </c>
      <c r="G318">
        <v>1.25153</v>
      </c>
      <c r="H318">
        <v>1.6111E-2</v>
      </c>
      <c r="I318">
        <v>0.43075200000000002</v>
      </c>
      <c r="J318">
        <v>7.1789999999999996E-3</v>
      </c>
      <c r="K318" t="str">
        <f t="shared" si="4"/>
        <v>5</v>
      </c>
      <c r="L318" t="s">
        <v>40</v>
      </c>
      <c r="M318" t="s">
        <v>39</v>
      </c>
      <c r="N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318" t="e">
        <f>VLOOKUP(TableOMP[[#This Row],[Label]],TableAvg[],2,FALSE)</f>
        <v>#N/A</v>
      </c>
      <c r="P318" t="e">
        <f>VLOOKUP(TableOMP[[#This Row],[Label]],TableAvg[],3,FALSE)</f>
        <v>#N/A</v>
      </c>
      <c r="Q318" t="e">
        <f>TableOMP[[#This Row],[Avg]]-$U$2*TableOMP[[#This Row],[StdDev]]</f>
        <v>#N/A</v>
      </c>
      <c r="R318" t="e">
        <f>TableOMP[[#This Row],[Avg]]+$U$2*TableOMP[[#This Row],[StdDev]]</f>
        <v>#N/A</v>
      </c>
      <c r="S318" t="e">
        <f>IF(AND(TableOMP[[#This Row],[total_time]]&gt;=TableOMP[[#This Row],[Low]], TableOMP[[#This Row],[total_time]]&lt;=TableOMP[[#This Row],[High]]),1,0)</f>
        <v>#N/A</v>
      </c>
    </row>
    <row r="319" spans="1:19" x14ac:dyDescent="0.25">
      <c r="A319" t="s">
        <v>17</v>
      </c>
      <c r="B319">
        <v>1000</v>
      </c>
      <c r="C319">
        <v>0</v>
      </c>
      <c r="D319">
        <v>0</v>
      </c>
      <c r="E319">
        <v>62</v>
      </c>
      <c r="F319">
        <v>1</v>
      </c>
      <c r="G319">
        <v>1.270724</v>
      </c>
      <c r="H319">
        <v>3.0216E-2</v>
      </c>
      <c r="I319">
        <v>0.44332700000000003</v>
      </c>
      <c r="J319">
        <v>7.2680000000000002E-3</v>
      </c>
      <c r="K319" t="str">
        <f t="shared" si="4"/>
        <v>5</v>
      </c>
      <c r="L319" t="s">
        <v>40</v>
      </c>
      <c r="M319" t="s">
        <v>39</v>
      </c>
      <c r="N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319" t="e">
        <f>VLOOKUP(TableOMP[[#This Row],[Label]],TableAvg[],2,FALSE)</f>
        <v>#N/A</v>
      </c>
      <c r="P319" t="e">
        <f>VLOOKUP(TableOMP[[#This Row],[Label]],TableAvg[],3,FALSE)</f>
        <v>#N/A</v>
      </c>
      <c r="Q319" t="e">
        <f>TableOMP[[#This Row],[Avg]]-$U$2*TableOMP[[#This Row],[StdDev]]</f>
        <v>#N/A</v>
      </c>
      <c r="R319" t="e">
        <f>TableOMP[[#This Row],[Avg]]+$U$2*TableOMP[[#This Row],[StdDev]]</f>
        <v>#N/A</v>
      </c>
      <c r="S319" t="e">
        <f>IF(AND(TableOMP[[#This Row],[total_time]]&gt;=TableOMP[[#This Row],[Low]], TableOMP[[#This Row],[total_time]]&lt;=TableOMP[[#This Row],[High]]),1,0)</f>
        <v>#N/A</v>
      </c>
    </row>
    <row r="320" spans="1:19" x14ac:dyDescent="0.25">
      <c r="A320" t="s">
        <v>17</v>
      </c>
      <c r="B320">
        <v>1000</v>
      </c>
      <c r="C320">
        <v>0</v>
      </c>
      <c r="D320">
        <v>0</v>
      </c>
      <c r="E320">
        <v>63</v>
      </c>
      <c r="F320">
        <v>1</v>
      </c>
      <c r="G320">
        <v>1.2704139999999999</v>
      </c>
      <c r="H320">
        <v>2.1135999999999999E-2</v>
      </c>
      <c r="I320">
        <v>0.475215</v>
      </c>
      <c r="J320">
        <v>7.6649999999999999E-3</v>
      </c>
      <c r="K320" t="str">
        <f t="shared" si="4"/>
        <v>5</v>
      </c>
      <c r="L320" t="s">
        <v>40</v>
      </c>
      <c r="M320" t="s">
        <v>39</v>
      </c>
      <c r="N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320" t="e">
        <f>VLOOKUP(TableOMP[[#This Row],[Label]],TableAvg[],2,FALSE)</f>
        <v>#N/A</v>
      </c>
      <c r="P320" t="e">
        <f>VLOOKUP(TableOMP[[#This Row],[Label]],TableAvg[],3,FALSE)</f>
        <v>#N/A</v>
      </c>
      <c r="Q320" t="e">
        <f>TableOMP[[#This Row],[Avg]]-$U$2*TableOMP[[#This Row],[StdDev]]</f>
        <v>#N/A</v>
      </c>
      <c r="R320" t="e">
        <f>TableOMP[[#This Row],[Avg]]+$U$2*TableOMP[[#This Row],[StdDev]]</f>
        <v>#N/A</v>
      </c>
      <c r="S320" t="e">
        <f>IF(AND(TableOMP[[#This Row],[total_time]]&gt;=TableOMP[[#This Row],[Low]], TableOMP[[#This Row],[total_time]]&lt;=TableOMP[[#This Row],[High]]),1,0)</f>
        <v>#N/A</v>
      </c>
    </row>
    <row r="321" spans="1:19" x14ac:dyDescent="0.25">
      <c r="A321" t="s">
        <v>17</v>
      </c>
      <c r="B321">
        <v>1000</v>
      </c>
      <c r="C321">
        <v>0</v>
      </c>
      <c r="D321">
        <v>0</v>
      </c>
      <c r="E321">
        <v>64</v>
      </c>
      <c r="F321">
        <v>1</v>
      </c>
      <c r="G321">
        <v>1.2659629999999999</v>
      </c>
      <c r="H321">
        <v>1.7505E-2</v>
      </c>
      <c r="I321">
        <v>0.48569000000000001</v>
      </c>
      <c r="J321">
        <v>7.7089999999999997E-3</v>
      </c>
      <c r="K321" t="str">
        <f t="shared" si="4"/>
        <v>5</v>
      </c>
      <c r="L321" t="s">
        <v>40</v>
      </c>
      <c r="M321" t="s">
        <v>39</v>
      </c>
      <c r="N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321" t="e">
        <f>VLOOKUP(TableOMP[[#This Row],[Label]],TableAvg[],2,FALSE)</f>
        <v>#N/A</v>
      </c>
      <c r="P321" t="e">
        <f>VLOOKUP(TableOMP[[#This Row],[Label]],TableAvg[],3,FALSE)</f>
        <v>#N/A</v>
      </c>
      <c r="Q321" t="e">
        <f>TableOMP[[#This Row],[Avg]]-$U$2*TableOMP[[#This Row],[StdDev]]</f>
        <v>#N/A</v>
      </c>
      <c r="R321" t="e">
        <f>TableOMP[[#This Row],[Avg]]+$U$2*TableOMP[[#This Row],[StdDev]]</f>
        <v>#N/A</v>
      </c>
      <c r="S321" t="e">
        <f>IF(AND(TableOMP[[#This Row],[total_time]]&gt;=TableOMP[[#This Row],[Low]], TableOMP[[#This Row],[total_time]]&lt;=TableOMP[[#This Row],[High]]),1,0)</f>
        <v>#N/A</v>
      </c>
    </row>
    <row r="322" spans="1:19" x14ac:dyDescent="0.25">
      <c r="A322" t="s">
        <v>17</v>
      </c>
      <c r="B322">
        <v>100</v>
      </c>
      <c r="C322">
        <v>0</v>
      </c>
      <c r="D322">
        <v>0</v>
      </c>
      <c r="E322">
        <v>1</v>
      </c>
      <c r="F322">
        <v>1</v>
      </c>
      <c r="G322">
        <v>1.050781</v>
      </c>
      <c r="H322">
        <v>1.7576000000000001E-2</v>
      </c>
      <c r="I322">
        <v>0</v>
      </c>
      <c r="J322">
        <v>0</v>
      </c>
      <c r="K322" t="str">
        <f t="shared" ref="K322:K385" si="5">MID(M322,22,1)</f>
        <v>5</v>
      </c>
      <c r="L322" t="s">
        <v>40</v>
      </c>
      <c r="M322" t="s">
        <v>39</v>
      </c>
      <c r="N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322" t="e">
        <f>VLOOKUP(TableOMP[[#This Row],[Label]],TableAvg[],2,FALSE)</f>
        <v>#N/A</v>
      </c>
      <c r="P322" t="e">
        <f>VLOOKUP(TableOMP[[#This Row],[Label]],TableAvg[],3,FALSE)</f>
        <v>#N/A</v>
      </c>
      <c r="Q322" t="e">
        <f>TableOMP[[#This Row],[Avg]]-$U$2*TableOMP[[#This Row],[StdDev]]</f>
        <v>#N/A</v>
      </c>
      <c r="R322" t="e">
        <f>TableOMP[[#This Row],[Avg]]+$U$2*TableOMP[[#This Row],[StdDev]]</f>
        <v>#N/A</v>
      </c>
      <c r="S322" t="e">
        <f>IF(AND(TableOMP[[#This Row],[total_time]]&gt;=TableOMP[[#This Row],[Low]], TableOMP[[#This Row],[total_time]]&lt;=TableOMP[[#This Row],[High]]),1,0)</f>
        <v>#N/A</v>
      </c>
    </row>
    <row r="323" spans="1:19" x14ac:dyDescent="0.25">
      <c r="A323" t="s">
        <v>17</v>
      </c>
      <c r="B323">
        <v>100</v>
      </c>
      <c r="C323">
        <v>0</v>
      </c>
      <c r="D323">
        <v>0</v>
      </c>
      <c r="E323">
        <v>2</v>
      </c>
      <c r="F323">
        <v>1</v>
      </c>
      <c r="G323">
        <v>1.0353600000000001</v>
      </c>
      <c r="H323">
        <v>1.6379999999999999E-3</v>
      </c>
      <c r="I323">
        <v>9.8700000000000003E-4</v>
      </c>
      <c r="J323">
        <v>9.8700000000000003E-4</v>
      </c>
      <c r="K323" t="str">
        <f t="shared" si="5"/>
        <v>5</v>
      </c>
      <c r="L323" t="s">
        <v>40</v>
      </c>
      <c r="M323" t="s">
        <v>39</v>
      </c>
      <c r="N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323" t="e">
        <f>VLOOKUP(TableOMP[[#This Row],[Label]],TableAvg[],2,FALSE)</f>
        <v>#N/A</v>
      </c>
      <c r="P323" t="e">
        <f>VLOOKUP(TableOMP[[#This Row],[Label]],TableAvg[],3,FALSE)</f>
        <v>#N/A</v>
      </c>
      <c r="Q323" t="e">
        <f>TableOMP[[#This Row],[Avg]]-$U$2*TableOMP[[#This Row],[StdDev]]</f>
        <v>#N/A</v>
      </c>
      <c r="R323" t="e">
        <f>TableOMP[[#This Row],[Avg]]+$U$2*TableOMP[[#This Row],[StdDev]]</f>
        <v>#N/A</v>
      </c>
      <c r="S323" t="e">
        <f>IF(AND(TableOMP[[#This Row],[total_time]]&gt;=TableOMP[[#This Row],[Low]], TableOMP[[#This Row],[total_time]]&lt;=TableOMP[[#This Row],[High]]),1,0)</f>
        <v>#N/A</v>
      </c>
    </row>
    <row r="324" spans="1:19" x14ac:dyDescent="0.25">
      <c r="A324" t="s">
        <v>17</v>
      </c>
      <c r="B324">
        <v>100</v>
      </c>
      <c r="C324">
        <v>0</v>
      </c>
      <c r="D324">
        <v>0</v>
      </c>
      <c r="E324">
        <v>3</v>
      </c>
      <c r="F324">
        <v>1</v>
      </c>
      <c r="G324">
        <v>1.038179</v>
      </c>
      <c r="H324">
        <v>2.0479999999999999E-3</v>
      </c>
      <c r="I324">
        <v>1.5579999999999999E-3</v>
      </c>
      <c r="J324">
        <v>7.7899999999999996E-4</v>
      </c>
      <c r="K324" t="str">
        <f t="shared" si="5"/>
        <v>5</v>
      </c>
      <c r="L324" t="s">
        <v>40</v>
      </c>
      <c r="M324" t="s">
        <v>39</v>
      </c>
      <c r="N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324" t="e">
        <f>VLOOKUP(TableOMP[[#This Row],[Label]],TableAvg[],2,FALSE)</f>
        <v>#N/A</v>
      </c>
      <c r="P324" t="e">
        <f>VLOOKUP(TableOMP[[#This Row],[Label]],TableAvg[],3,FALSE)</f>
        <v>#N/A</v>
      </c>
      <c r="Q324" t="e">
        <f>TableOMP[[#This Row],[Avg]]-$U$2*TableOMP[[#This Row],[StdDev]]</f>
        <v>#N/A</v>
      </c>
      <c r="R324" t="e">
        <f>TableOMP[[#This Row],[Avg]]+$U$2*TableOMP[[#This Row],[StdDev]]</f>
        <v>#N/A</v>
      </c>
      <c r="S324" t="e">
        <f>IF(AND(TableOMP[[#This Row],[total_time]]&gt;=TableOMP[[#This Row],[Low]], TableOMP[[#This Row],[total_time]]&lt;=TableOMP[[#This Row],[High]]),1,0)</f>
        <v>#N/A</v>
      </c>
    </row>
    <row r="325" spans="1:19" x14ac:dyDescent="0.25">
      <c r="A325" t="s">
        <v>17</v>
      </c>
      <c r="B325">
        <v>100</v>
      </c>
      <c r="C325">
        <v>0</v>
      </c>
      <c r="D325">
        <v>0</v>
      </c>
      <c r="E325">
        <v>4</v>
      </c>
      <c r="F325">
        <v>1</v>
      </c>
      <c r="G325">
        <v>1.0429330000000001</v>
      </c>
      <c r="H325">
        <v>2.0019999999999999E-3</v>
      </c>
      <c r="I325">
        <v>2.5219999999999999E-3</v>
      </c>
      <c r="J325">
        <v>8.4099999999999995E-4</v>
      </c>
      <c r="K325" t="str">
        <f t="shared" si="5"/>
        <v>5</v>
      </c>
      <c r="L325" t="s">
        <v>40</v>
      </c>
      <c r="M325" t="s">
        <v>39</v>
      </c>
      <c r="N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325" t="e">
        <f>VLOOKUP(TableOMP[[#This Row],[Label]],TableAvg[],2,FALSE)</f>
        <v>#N/A</v>
      </c>
      <c r="P325" t="e">
        <f>VLOOKUP(TableOMP[[#This Row],[Label]],TableAvg[],3,FALSE)</f>
        <v>#N/A</v>
      </c>
      <c r="Q325" t="e">
        <f>TableOMP[[#This Row],[Avg]]-$U$2*TableOMP[[#This Row],[StdDev]]</f>
        <v>#N/A</v>
      </c>
      <c r="R325" t="e">
        <f>TableOMP[[#This Row],[Avg]]+$U$2*TableOMP[[#This Row],[StdDev]]</f>
        <v>#N/A</v>
      </c>
      <c r="S325" t="e">
        <f>IF(AND(TableOMP[[#This Row],[total_time]]&gt;=TableOMP[[#This Row],[Low]], TableOMP[[#This Row],[total_time]]&lt;=TableOMP[[#This Row],[High]]),1,0)</f>
        <v>#N/A</v>
      </c>
    </row>
    <row r="326" spans="1:19" x14ac:dyDescent="0.25">
      <c r="A326" t="s">
        <v>17</v>
      </c>
      <c r="B326">
        <v>100</v>
      </c>
      <c r="C326">
        <v>0</v>
      </c>
      <c r="D326">
        <v>0</v>
      </c>
      <c r="E326">
        <v>5</v>
      </c>
      <c r="F326">
        <v>1</v>
      </c>
      <c r="G326">
        <v>1.0529580000000001</v>
      </c>
      <c r="H326">
        <v>2.349E-3</v>
      </c>
      <c r="I326">
        <v>5.9480000000000002E-3</v>
      </c>
      <c r="J326">
        <v>1.487E-3</v>
      </c>
      <c r="K326" t="str">
        <f t="shared" si="5"/>
        <v>5</v>
      </c>
      <c r="L326" t="s">
        <v>40</v>
      </c>
      <c r="M326" t="s">
        <v>39</v>
      </c>
      <c r="N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326" t="e">
        <f>VLOOKUP(TableOMP[[#This Row],[Label]],TableAvg[],2,FALSE)</f>
        <v>#N/A</v>
      </c>
      <c r="P326" t="e">
        <f>VLOOKUP(TableOMP[[#This Row],[Label]],TableAvg[],3,FALSE)</f>
        <v>#N/A</v>
      </c>
      <c r="Q326" t="e">
        <f>TableOMP[[#This Row],[Avg]]-$U$2*TableOMP[[#This Row],[StdDev]]</f>
        <v>#N/A</v>
      </c>
      <c r="R326" t="e">
        <f>TableOMP[[#This Row],[Avg]]+$U$2*TableOMP[[#This Row],[StdDev]]</f>
        <v>#N/A</v>
      </c>
      <c r="S326" t="e">
        <f>IF(AND(TableOMP[[#This Row],[total_time]]&gt;=TableOMP[[#This Row],[Low]], TableOMP[[#This Row],[total_time]]&lt;=TableOMP[[#This Row],[High]]),1,0)</f>
        <v>#N/A</v>
      </c>
    </row>
    <row r="327" spans="1:19" x14ac:dyDescent="0.25">
      <c r="A327" t="s">
        <v>17</v>
      </c>
      <c r="B327">
        <v>100</v>
      </c>
      <c r="C327">
        <v>0</v>
      </c>
      <c r="D327">
        <v>0</v>
      </c>
      <c r="E327">
        <v>6</v>
      </c>
      <c r="F327">
        <v>1</v>
      </c>
      <c r="G327">
        <v>1.0740430000000001</v>
      </c>
      <c r="H327">
        <v>2.3679999999999999E-3</v>
      </c>
      <c r="I327">
        <v>5.6880000000000003E-3</v>
      </c>
      <c r="J327">
        <v>1.1379999999999999E-3</v>
      </c>
      <c r="K327" t="str">
        <f t="shared" si="5"/>
        <v>5</v>
      </c>
      <c r="L327" t="s">
        <v>40</v>
      </c>
      <c r="M327" t="s">
        <v>39</v>
      </c>
      <c r="N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327" t="e">
        <f>VLOOKUP(TableOMP[[#This Row],[Label]],TableAvg[],2,FALSE)</f>
        <v>#N/A</v>
      </c>
      <c r="P327" t="e">
        <f>VLOOKUP(TableOMP[[#This Row],[Label]],TableAvg[],3,FALSE)</f>
        <v>#N/A</v>
      </c>
      <c r="Q327" t="e">
        <f>TableOMP[[#This Row],[Avg]]-$U$2*TableOMP[[#This Row],[StdDev]]</f>
        <v>#N/A</v>
      </c>
      <c r="R327" t="e">
        <f>TableOMP[[#This Row],[Avg]]+$U$2*TableOMP[[#This Row],[StdDev]]</f>
        <v>#N/A</v>
      </c>
      <c r="S327" t="e">
        <f>IF(AND(TableOMP[[#This Row],[total_time]]&gt;=TableOMP[[#This Row],[Low]], TableOMP[[#This Row],[total_time]]&lt;=TableOMP[[#This Row],[High]]),1,0)</f>
        <v>#N/A</v>
      </c>
    </row>
    <row r="328" spans="1:19" x14ac:dyDescent="0.25">
      <c r="A328" t="s">
        <v>17</v>
      </c>
      <c r="B328">
        <v>100</v>
      </c>
      <c r="C328">
        <v>0</v>
      </c>
      <c r="D328">
        <v>0</v>
      </c>
      <c r="E328">
        <v>7</v>
      </c>
      <c r="F328">
        <v>1</v>
      </c>
      <c r="G328">
        <v>1.0656920000000001</v>
      </c>
      <c r="H328">
        <v>3.1819999999999999E-3</v>
      </c>
      <c r="I328">
        <v>6.5849999999999997E-3</v>
      </c>
      <c r="J328">
        <v>1.0970000000000001E-3</v>
      </c>
      <c r="K328" t="str">
        <f t="shared" si="5"/>
        <v>5</v>
      </c>
      <c r="L328" t="s">
        <v>40</v>
      </c>
      <c r="M328" t="s">
        <v>39</v>
      </c>
      <c r="N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328" t="e">
        <f>VLOOKUP(TableOMP[[#This Row],[Label]],TableAvg[],2,FALSE)</f>
        <v>#N/A</v>
      </c>
      <c r="P328" t="e">
        <f>VLOOKUP(TableOMP[[#This Row],[Label]],TableAvg[],3,FALSE)</f>
        <v>#N/A</v>
      </c>
      <c r="Q328" t="e">
        <f>TableOMP[[#This Row],[Avg]]-$U$2*TableOMP[[#This Row],[StdDev]]</f>
        <v>#N/A</v>
      </c>
      <c r="R328" t="e">
        <f>TableOMP[[#This Row],[Avg]]+$U$2*TableOMP[[#This Row],[StdDev]]</f>
        <v>#N/A</v>
      </c>
      <c r="S328" t="e">
        <f>IF(AND(TableOMP[[#This Row],[total_time]]&gt;=TableOMP[[#This Row],[Low]], TableOMP[[#This Row],[total_time]]&lt;=TableOMP[[#This Row],[High]]),1,0)</f>
        <v>#N/A</v>
      </c>
    </row>
    <row r="329" spans="1:19" x14ac:dyDescent="0.25">
      <c r="A329" t="s">
        <v>17</v>
      </c>
      <c r="B329">
        <v>100</v>
      </c>
      <c r="C329">
        <v>0</v>
      </c>
      <c r="D329">
        <v>0</v>
      </c>
      <c r="E329">
        <v>8</v>
      </c>
      <c r="F329">
        <v>1</v>
      </c>
      <c r="G329">
        <v>1.0843309999999999</v>
      </c>
      <c r="H329">
        <v>3.7100000000000002E-3</v>
      </c>
      <c r="I329">
        <v>7.3270000000000002E-3</v>
      </c>
      <c r="J329">
        <v>1.047E-3</v>
      </c>
      <c r="K329" t="str">
        <f t="shared" si="5"/>
        <v>5</v>
      </c>
      <c r="L329" t="s">
        <v>40</v>
      </c>
      <c r="M329" t="s">
        <v>39</v>
      </c>
      <c r="N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329" t="e">
        <f>VLOOKUP(TableOMP[[#This Row],[Label]],TableAvg[],2,FALSE)</f>
        <v>#N/A</v>
      </c>
      <c r="P329" t="e">
        <f>VLOOKUP(TableOMP[[#This Row],[Label]],TableAvg[],3,FALSE)</f>
        <v>#N/A</v>
      </c>
      <c r="Q329" t="e">
        <f>TableOMP[[#This Row],[Avg]]-$U$2*TableOMP[[#This Row],[StdDev]]</f>
        <v>#N/A</v>
      </c>
      <c r="R329" t="e">
        <f>TableOMP[[#This Row],[Avg]]+$U$2*TableOMP[[#This Row],[StdDev]]</f>
        <v>#N/A</v>
      </c>
      <c r="S329" t="e">
        <f>IF(AND(TableOMP[[#This Row],[total_time]]&gt;=TableOMP[[#This Row],[Low]], TableOMP[[#This Row],[total_time]]&lt;=TableOMP[[#This Row],[High]]),1,0)</f>
        <v>#N/A</v>
      </c>
    </row>
    <row r="330" spans="1:19" x14ac:dyDescent="0.25">
      <c r="A330" t="s">
        <v>17</v>
      </c>
      <c r="B330">
        <v>100</v>
      </c>
      <c r="C330">
        <v>0</v>
      </c>
      <c r="D330">
        <v>0</v>
      </c>
      <c r="E330">
        <v>9</v>
      </c>
      <c r="F330">
        <v>1</v>
      </c>
      <c r="G330">
        <v>1.087591</v>
      </c>
      <c r="H330">
        <v>3.4650000000000002E-3</v>
      </c>
      <c r="I330">
        <v>8.5109999999999995E-3</v>
      </c>
      <c r="J330">
        <v>1.0640000000000001E-3</v>
      </c>
      <c r="K330" t="str">
        <f t="shared" si="5"/>
        <v>5</v>
      </c>
      <c r="L330" t="s">
        <v>40</v>
      </c>
      <c r="M330" t="s">
        <v>39</v>
      </c>
      <c r="N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330" t="e">
        <f>VLOOKUP(TableOMP[[#This Row],[Label]],TableAvg[],2,FALSE)</f>
        <v>#N/A</v>
      </c>
      <c r="P330" t="e">
        <f>VLOOKUP(TableOMP[[#This Row],[Label]],TableAvg[],3,FALSE)</f>
        <v>#N/A</v>
      </c>
      <c r="Q330" t="e">
        <f>TableOMP[[#This Row],[Avg]]-$U$2*TableOMP[[#This Row],[StdDev]]</f>
        <v>#N/A</v>
      </c>
      <c r="R330" t="e">
        <f>TableOMP[[#This Row],[Avg]]+$U$2*TableOMP[[#This Row],[StdDev]]</f>
        <v>#N/A</v>
      </c>
      <c r="S330" t="e">
        <f>IF(AND(TableOMP[[#This Row],[total_time]]&gt;=TableOMP[[#This Row],[Low]], TableOMP[[#This Row],[total_time]]&lt;=TableOMP[[#This Row],[High]]),1,0)</f>
        <v>#N/A</v>
      </c>
    </row>
    <row r="331" spans="1:19" x14ac:dyDescent="0.25">
      <c r="A331" t="s">
        <v>17</v>
      </c>
      <c r="B331">
        <v>100</v>
      </c>
      <c r="C331">
        <v>0</v>
      </c>
      <c r="D331">
        <v>0</v>
      </c>
      <c r="E331">
        <v>10</v>
      </c>
      <c r="F331">
        <v>1</v>
      </c>
      <c r="G331">
        <v>1.0938760000000001</v>
      </c>
      <c r="H331">
        <v>4.7809999999999997E-3</v>
      </c>
      <c r="I331">
        <v>1.4083E-2</v>
      </c>
      <c r="J331">
        <v>1.565E-3</v>
      </c>
      <c r="K331" t="str">
        <f t="shared" si="5"/>
        <v>5</v>
      </c>
      <c r="L331" t="s">
        <v>40</v>
      </c>
      <c r="M331" t="s">
        <v>39</v>
      </c>
      <c r="N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331" t="e">
        <f>VLOOKUP(TableOMP[[#This Row],[Label]],TableAvg[],2,FALSE)</f>
        <v>#N/A</v>
      </c>
      <c r="P331" t="e">
        <f>VLOOKUP(TableOMP[[#This Row],[Label]],TableAvg[],3,FALSE)</f>
        <v>#N/A</v>
      </c>
      <c r="Q331" t="e">
        <f>TableOMP[[#This Row],[Avg]]-$U$2*TableOMP[[#This Row],[StdDev]]</f>
        <v>#N/A</v>
      </c>
      <c r="R331" t="e">
        <f>TableOMP[[#This Row],[Avg]]+$U$2*TableOMP[[#This Row],[StdDev]]</f>
        <v>#N/A</v>
      </c>
      <c r="S331" t="e">
        <f>IF(AND(TableOMP[[#This Row],[total_time]]&gt;=TableOMP[[#This Row],[Low]], TableOMP[[#This Row],[total_time]]&lt;=TableOMP[[#This Row],[High]]),1,0)</f>
        <v>#N/A</v>
      </c>
    </row>
    <row r="332" spans="1:19" x14ac:dyDescent="0.25">
      <c r="A332" t="s">
        <v>17</v>
      </c>
      <c r="B332">
        <v>100</v>
      </c>
      <c r="C332">
        <v>0</v>
      </c>
      <c r="D332">
        <v>0</v>
      </c>
      <c r="E332">
        <v>11</v>
      </c>
      <c r="F332">
        <v>1</v>
      </c>
      <c r="G332">
        <v>1.1199790000000001</v>
      </c>
      <c r="H332">
        <v>5.378E-3</v>
      </c>
      <c r="I332">
        <v>2.0792000000000001E-2</v>
      </c>
      <c r="J332">
        <v>2.0790000000000001E-3</v>
      </c>
      <c r="K332" t="str">
        <f t="shared" si="5"/>
        <v>5</v>
      </c>
      <c r="L332" t="s">
        <v>40</v>
      </c>
      <c r="M332" t="s">
        <v>39</v>
      </c>
      <c r="N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332" t="e">
        <f>VLOOKUP(TableOMP[[#This Row],[Label]],TableAvg[],2,FALSE)</f>
        <v>#N/A</v>
      </c>
      <c r="P332" t="e">
        <f>VLOOKUP(TableOMP[[#This Row],[Label]],TableAvg[],3,FALSE)</f>
        <v>#N/A</v>
      </c>
      <c r="Q332" t="e">
        <f>TableOMP[[#This Row],[Avg]]-$U$2*TableOMP[[#This Row],[StdDev]]</f>
        <v>#N/A</v>
      </c>
      <c r="R332" t="e">
        <f>TableOMP[[#This Row],[Avg]]+$U$2*TableOMP[[#This Row],[StdDev]]</f>
        <v>#N/A</v>
      </c>
      <c r="S332" t="e">
        <f>IF(AND(TableOMP[[#This Row],[total_time]]&gt;=TableOMP[[#This Row],[Low]], TableOMP[[#This Row],[total_time]]&lt;=TableOMP[[#This Row],[High]]),1,0)</f>
        <v>#N/A</v>
      </c>
    </row>
    <row r="333" spans="1:19" x14ac:dyDescent="0.25">
      <c r="A333" t="s">
        <v>17</v>
      </c>
      <c r="B333">
        <v>100</v>
      </c>
      <c r="C333">
        <v>0</v>
      </c>
      <c r="D333">
        <v>0</v>
      </c>
      <c r="E333">
        <v>12</v>
      </c>
      <c r="F333">
        <v>1</v>
      </c>
      <c r="G333">
        <v>1.10764</v>
      </c>
      <c r="H333">
        <v>4.4120000000000001E-3</v>
      </c>
      <c r="I333">
        <v>2.0948000000000001E-2</v>
      </c>
      <c r="J333">
        <v>1.9040000000000001E-3</v>
      </c>
      <c r="K333" t="str">
        <f t="shared" si="5"/>
        <v>5</v>
      </c>
      <c r="L333" t="s">
        <v>40</v>
      </c>
      <c r="M333" t="s">
        <v>39</v>
      </c>
      <c r="N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333" t="e">
        <f>VLOOKUP(TableOMP[[#This Row],[Label]],TableAvg[],2,FALSE)</f>
        <v>#N/A</v>
      </c>
      <c r="P333" t="e">
        <f>VLOOKUP(TableOMP[[#This Row],[Label]],TableAvg[],3,FALSE)</f>
        <v>#N/A</v>
      </c>
      <c r="Q333" t="e">
        <f>TableOMP[[#This Row],[Avg]]-$U$2*TableOMP[[#This Row],[StdDev]]</f>
        <v>#N/A</v>
      </c>
      <c r="R333" t="e">
        <f>TableOMP[[#This Row],[Avg]]+$U$2*TableOMP[[#This Row],[StdDev]]</f>
        <v>#N/A</v>
      </c>
      <c r="S333" t="e">
        <f>IF(AND(TableOMP[[#This Row],[total_time]]&gt;=TableOMP[[#This Row],[Low]], TableOMP[[#This Row],[total_time]]&lt;=TableOMP[[#This Row],[High]]),1,0)</f>
        <v>#N/A</v>
      </c>
    </row>
    <row r="334" spans="1:19" x14ac:dyDescent="0.25">
      <c r="A334" t="s">
        <v>17</v>
      </c>
      <c r="B334">
        <v>100</v>
      </c>
      <c r="C334">
        <v>0</v>
      </c>
      <c r="D334">
        <v>0</v>
      </c>
      <c r="E334">
        <v>13</v>
      </c>
      <c r="F334">
        <v>1</v>
      </c>
      <c r="G334">
        <v>1.1222730000000001</v>
      </c>
      <c r="H334">
        <v>4.3099999999999996E-3</v>
      </c>
      <c r="I334">
        <v>2.5180000000000001E-2</v>
      </c>
      <c r="J334">
        <v>2.098E-3</v>
      </c>
      <c r="K334" t="str">
        <f t="shared" si="5"/>
        <v>5</v>
      </c>
      <c r="L334" t="s">
        <v>40</v>
      </c>
      <c r="M334" t="s">
        <v>39</v>
      </c>
      <c r="N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334" t="e">
        <f>VLOOKUP(TableOMP[[#This Row],[Label]],TableAvg[],2,FALSE)</f>
        <v>#N/A</v>
      </c>
      <c r="P334" t="e">
        <f>VLOOKUP(TableOMP[[#This Row],[Label]],TableAvg[],3,FALSE)</f>
        <v>#N/A</v>
      </c>
      <c r="Q334" t="e">
        <f>TableOMP[[#This Row],[Avg]]-$U$2*TableOMP[[#This Row],[StdDev]]</f>
        <v>#N/A</v>
      </c>
      <c r="R334" t="e">
        <f>TableOMP[[#This Row],[Avg]]+$U$2*TableOMP[[#This Row],[StdDev]]</f>
        <v>#N/A</v>
      </c>
      <c r="S334" t="e">
        <f>IF(AND(TableOMP[[#This Row],[total_time]]&gt;=TableOMP[[#This Row],[Low]], TableOMP[[#This Row],[total_time]]&lt;=TableOMP[[#This Row],[High]]),1,0)</f>
        <v>#N/A</v>
      </c>
    </row>
    <row r="335" spans="1:19" x14ac:dyDescent="0.25">
      <c r="A335" t="s">
        <v>17</v>
      </c>
      <c r="B335">
        <v>100</v>
      </c>
      <c r="C335">
        <v>0</v>
      </c>
      <c r="D335">
        <v>0</v>
      </c>
      <c r="E335">
        <v>14</v>
      </c>
      <c r="F335">
        <v>1</v>
      </c>
      <c r="G335">
        <v>1.1259479999999999</v>
      </c>
      <c r="H335">
        <v>4.3070000000000001E-3</v>
      </c>
      <c r="I335">
        <v>2.7456000000000001E-2</v>
      </c>
      <c r="J335">
        <v>2.1120000000000002E-3</v>
      </c>
      <c r="K335" t="str">
        <f t="shared" si="5"/>
        <v>5</v>
      </c>
      <c r="L335" t="s">
        <v>40</v>
      </c>
      <c r="M335" t="s">
        <v>39</v>
      </c>
      <c r="N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335" t="e">
        <f>VLOOKUP(TableOMP[[#This Row],[Label]],TableAvg[],2,FALSE)</f>
        <v>#N/A</v>
      </c>
      <c r="P335" t="e">
        <f>VLOOKUP(TableOMP[[#This Row],[Label]],TableAvg[],3,FALSE)</f>
        <v>#N/A</v>
      </c>
      <c r="Q335" t="e">
        <f>TableOMP[[#This Row],[Avg]]-$U$2*TableOMP[[#This Row],[StdDev]]</f>
        <v>#N/A</v>
      </c>
      <c r="R335" t="e">
        <f>TableOMP[[#This Row],[Avg]]+$U$2*TableOMP[[#This Row],[StdDev]]</f>
        <v>#N/A</v>
      </c>
      <c r="S335" t="e">
        <f>IF(AND(TableOMP[[#This Row],[total_time]]&gt;=TableOMP[[#This Row],[Low]], TableOMP[[#This Row],[total_time]]&lt;=TableOMP[[#This Row],[High]]),1,0)</f>
        <v>#N/A</v>
      </c>
    </row>
    <row r="336" spans="1:19" x14ac:dyDescent="0.25">
      <c r="A336" t="s">
        <v>17</v>
      </c>
      <c r="B336">
        <v>100</v>
      </c>
      <c r="C336">
        <v>0</v>
      </c>
      <c r="D336">
        <v>0</v>
      </c>
      <c r="E336">
        <v>15</v>
      </c>
      <c r="F336">
        <v>1</v>
      </c>
      <c r="G336">
        <v>1.135913</v>
      </c>
      <c r="H336">
        <v>5.6160000000000003E-3</v>
      </c>
      <c r="I336">
        <v>3.5068000000000002E-2</v>
      </c>
      <c r="J336">
        <v>2.5049999999999998E-3</v>
      </c>
      <c r="K336" t="str">
        <f t="shared" si="5"/>
        <v>5</v>
      </c>
      <c r="L336" t="s">
        <v>40</v>
      </c>
      <c r="M336" t="s">
        <v>39</v>
      </c>
      <c r="N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336" t="e">
        <f>VLOOKUP(TableOMP[[#This Row],[Label]],TableAvg[],2,FALSE)</f>
        <v>#N/A</v>
      </c>
      <c r="P336" t="e">
        <f>VLOOKUP(TableOMP[[#This Row],[Label]],TableAvg[],3,FALSE)</f>
        <v>#N/A</v>
      </c>
      <c r="Q336" t="e">
        <f>TableOMP[[#This Row],[Avg]]-$U$2*TableOMP[[#This Row],[StdDev]]</f>
        <v>#N/A</v>
      </c>
      <c r="R336" t="e">
        <f>TableOMP[[#This Row],[Avg]]+$U$2*TableOMP[[#This Row],[StdDev]]</f>
        <v>#N/A</v>
      </c>
      <c r="S336" t="e">
        <f>IF(AND(TableOMP[[#This Row],[total_time]]&gt;=TableOMP[[#This Row],[Low]], TableOMP[[#This Row],[total_time]]&lt;=TableOMP[[#This Row],[High]]),1,0)</f>
        <v>#N/A</v>
      </c>
    </row>
    <row r="337" spans="1:19" x14ac:dyDescent="0.25">
      <c r="A337" t="s">
        <v>17</v>
      </c>
      <c r="B337">
        <v>100</v>
      </c>
      <c r="C337">
        <v>0</v>
      </c>
      <c r="D337">
        <v>0</v>
      </c>
      <c r="E337">
        <v>16</v>
      </c>
      <c r="F337">
        <v>1</v>
      </c>
      <c r="G337">
        <v>1.1402460000000001</v>
      </c>
      <c r="H337">
        <v>4.4060000000000002E-3</v>
      </c>
      <c r="I337">
        <v>3.7538000000000002E-2</v>
      </c>
      <c r="J337">
        <v>2.503E-3</v>
      </c>
      <c r="K337" t="str">
        <f t="shared" si="5"/>
        <v>5</v>
      </c>
      <c r="L337" t="s">
        <v>40</v>
      </c>
      <c r="M337" t="s">
        <v>39</v>
      </c>
      <c r="N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337" t="e">
        <f>VLOOKUP(TableOMP[[#This Row],[Label]],TableAvg[],2,FALSE)</f>
        <v>#N/A</v>
      </c>
      <c r="P337" t="e">
        <f>VLOOKUP(TableOMP[[#This Row],[Label]],TableAvg[],3,FALSE)</f>
        <v>#N/A</v>
      </c>
      <c r="Q337" t="e">
        <f>TableOMP[[#This Row],[Avg]]-$U$2*TableOMP[[#This Row],[StdDev]]</f>
        <v>#N/A</v>
      </c>
      <c r="R337" t="e">
        <f>TableOMP[[#This Row],[Avg]]+$U$2*TableOMP[[#This Row],[StdDev]]</f>
        <v>#N/A</v>
      </c>
      <c r="S337" t="e">
        <f>IF(AND(TableOMP[[#This Row],[total_time]]&gt;=TableOMP[[#This Row],[Low]], TableOMP[[#This Row],[total_time]]&lt;=TableOMP[[#This Row],[High]]),1,0)</f>
        <v>#N/A</v>
      </c>
    </row>
    <row r="338" spans="1:19" x14ac:dyDescent="0.25">
      <c r="A338" t="s">
        <v>17</v>
      </c>
      <c r="B338">
        <v>100</v>
      </c>
      <c r="C338">
        <v>0</v>
      </c>
      <c r="D338">
        <v>0</v>
      </c>
      <c r="E338">
        <v>17</v>
      </c>
      <c r="F338">
        <v>1</v>
      </c>
      <c r="G338">
        <v>1.1672709999999999</v>
      </c>
      <c r="H338">
        <v>5.9439999999999996E-3</v>
      </c>
      <c r="I338">
        <v>3.9438000000000001E-2</v>
      </c>
      <c r="J338">
        <v>2.4650000000000002E-3</v>
      </c>
      <c r="K338" t="str">
        <f t="shared" si="5"/>
        <v>5</v>
      </c>
      <c r="L338" t="s">
        <v>40</v>
      </c>
      <c r="M338" t="s">
        <v>39</v>
      </c>
      <c r="N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338" t="e">
        <f>VLOOKUP(TableOMP[[#This Row],[Label]],TableAvg[],2,FALSE)</f>
        <v>#N/A</v>
      </c>
      <c r="P338" t="e">
        <f>VLOOKUP(TableOMP[[#This Row],[Label]],TableAvg[],3,FALSE)</f>
        <v>#N/A</v>
      </c>
      <c r="Q338" t="e">
        <f>TableOMP[[#This Row],[Avg]]-$U$2*TableOMP[[#This Row],[StdDev]]</f>
        <v>#N/A</v>
      </c>
      <c r="R338" t="e">
        <f>TableOMP[[#This Row],[Avg]]+$U$2*TableOMP[[#This Row],[StdDev]]</f>
        <v>#N/A</v>
      </c>
      <c r="S338" t="e">
        <f>IF(AND(TableOMP[[#This Row],[total_time]]&gt;=TableOMP[[#This Row],[Low]], TableOMP[[#This Row],[total_time]]&lt;=TableOMP[[#This Row],[High]]),1,0)</f>
        <v>#N/A</v>
      </c>
    </row>
    <row r="339" spans="1:19" x14ac:dyDescent="0.25">
      <c r="A339" t="s">
        <v>17</v>
      </c>
      <c r="B339">
        <v>100</v>
      </c>
      <c r="C339">
        <v>0</v>
      </c>
      <c r="D339">
        <v>0</v>
      </c>
      <c r="E339">
        <v>18</v>
      </c>
      <c r="F339">
        <v>1</v>
      </c>
      <c r="G339">
        <v>1.1626570000000001</v>
      </c>
      <c r="H339">
        <v>6.1110000000000001E-3</v>
      </c>
      <c r="I339">
        <v>4.2928000000000001E-2</v>
      </c>
      <c r="J339">
        <v>2.5249999999999999E-3</v>
      </c>
      <c r="K339" t="str">
        <f t="shared" si="5"/>
        <v>5</v>
      </c>
      <c r="L339" t="s">
        <v>40</v>
      </c>
      <c r="M339" t="s">
        <v>39</v>
      </c>
      <c r="N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339" t="e">
        <f>VLOOKUP(TableOMP[[#This Row],[Label]],TableAvg[],2,FALSE)</f>
        <v>#N/A</v>
      </c>
      <c r="P339" t="e">
        <f>VLOOKUP(TableOMP[[#This Row],[Label]],TableAvg[],3,FALSE)</f>
        <v>#N/A</v>
      </c>
      <c r="Q339" t="e">
        <f>TableOMP[[#This Row],[Avg]]-$U$2*TableOMP[[#This Row],[StdDev]]</f>
        <v>#N/A</v>
      </c>
      <c r="R339" t="e">
        <f>TableOMP[[#This Row],[Avg]]+$U$2*TableOMP[[#This Row],[StdDev]]</f>
        <v>#N/A</v>
      </c>
      <c r="S339" t="e">
        <f>IF(AND(TableOMP[[#This Row],[total_time]]&gt;=TableOMP[[#This Row],[Low]], TableOMP[[#This Row],[total_time]]&lt;=TableOMP[[#This Row],[High]]),1,0)</f>
        <v>#N/A</v>
      </c>
    </row>
    <row r="340" spans="1:19" x14ac:dyDescent="0.25">
      <c r="A340" t="s">
        <v>17</v>
      </c>
      <c r="B340">
        <v>100</v>
      </c>
      <c r="C340">
        <v>0</v>
      </c>
      <c r="D340">
        <v>0</v>
      </c>
      <c r="E340">
        <v>19</v>
      </c>
      <c r="F340">
        <v>1</v>
      </c>
      <c r="G340">
        <v>1.170747</v>
      </c>
      <c r="H340">
        <v>5.8209999999999998E-3</v>
      </c>
      <c r="I340">
        <v>4.7313000000000001E-2</v>
      </c>
      <c r="J340">
        <v>2.6289999999999998E-3</v>
      </c>
      <c r="K340" t="str">
        <f t="shared" si="5"/>
        <v>5</v>
      </c>
      <c r="L340" t="s">
        <v>40</v>
      </c>
      <c r="M340" t="s">
        <v>39</v>
      </c>
      <c r="N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340" t="e">
        <f>VLOOKUP(TableOMP[[#This Row],[Label]],TableAvg[],2,FALSE)</f>
        <v>#N/A</v>
      </c>
      <c r="P340" t="e">
        <f>VLOOKUP(TableOMP[[#This Row],[Label]],TableAvg[],3,FALSE)</f>
        <v>#N/A</v>
      </c>
      <c r="Q340" t="e">
        <f>TableOMP[[#This Row],[Avg]]-$U$2*TableOMP[[#This Row],[StdDev]]</f>
        <v>#N/A</v>
      </c>
      <c r="R340" t="e">
        <f>TableOMP[[#This Row],[Avg]]+$U$2*TableOMP[[#This Row],[StdDev]]</f>
        <v>#N/A</v>
      </c>
      <c r="S340" t="e">
        <f>IF(AND(TableOMP[[#This Row],[total_time]]&gt;=TableOMP[[#This Row],[Low]], TableOMP[[#This Row],[total_time]]&lt;=TableOMP[[#This Row],[High]]),1,0)</f>
        <v>#N/A</v>
      </c>
    </row>
    <row r="341" spans="1:19" x14ac:dyDescent="0.25">
      <c r="A341" t="s">
        <v>17</v>
      </c>
      <c r="B341">
        <v>100</v>
      </c>
      <c r="C341">
        <v>0</v>
      </c>
      <c r="D341">
        <v>0</v>
      </c>
      <c r="E341">
        <v>20</v>
      </c>
      <c r="F341">
        <v>1</v>
      </c>
      <c r="G341">
        <v>1.1740250000000001</v>
      </c>
      <c r="H341">
        <v>6.94E-3</v>
      </c>
      <c r="I341">
        <v>4.7601999999999998E-2</v>
      </c>
      <c r="J341">
        <v>2.5049999999999998E-3</v>
      </c>
      <c r="K341" t="str">
        <f t="shared" si="5"/>
        <v>5</v>
      </c>
      <c r="L341" t="s">
        <v>40</v>
      </c>
      <c r="M341" t="s">
        <v>39</v>
      </c>
      <c r="N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341" t="e">
        <f>VLOOKUP(TableOMP[[#This Row],[Label]],TableAvg[],2,FALSE)</f>
        <v>#N/A</v>
      </c>
      <c r="P341" t="e">
        <f>VLOOKUP(TableOMP[[#This Row],[Label]],TableAvg[],3,FALSE)</f>
        <v>#N/A</v>
      </c>
      <c r="Q341" t="e">
        <f>TableOMP[[#This Row],[Avg]]-$U$2*TableOMP[[#This Row],[StdDev]]</f>
        <v>#N/A</v>
      </c>
      <c r="R341" t="e">
        <f>TableOMP[[#This Row],[Avg]]+$U$2*TableOMP[[#This Row],[StdDev]]</f>
        <v>#N/A</v>
      </c>
      <c r="S341" t="e">
        <f>IF(AND(TableOMP[[#This Row],[total_time]]&gt;=TableOMP[[#This Row],[Low]], TableOMP[[#This Row],[total_time]]&lt;=TableOMP[[#This Row],[High]]),1,0)</f>
        <v>#N/A</v>
      </c>
    </row>
    <row r="342" spans="1:19" x14ac:dyDescent="0.25">
      <c r="A342" t="s">
        <v>17</v>
      </c>
      <c r="B342">
        <v>100</v>
      </c>
      <c r="C342">
        <v>0</v>
      </c>
      <c r="D342">
        <v>0</v>
      </c>
      <c r="E342">
        <v>21</v>
      </c>
      <c r="F342">
        <v>1</v>
      </c>
      <c r="G342">
        <v>1.166234</v>
      </c>
      <c r="H342">
        <v>8.6990000000000001E-3</v>
      </c>
      <c r="I342">
        <v>6.0158000000000003E-2</v>
      </c>
      <c r="J342">
        <v>3.0079999999999998E-3</v>
      </c>
      <c r="K342" t="str">
        <f t="shared" si="5"/>
        <v>5</v>
      </c>
      <c r="L342" t="s">
        <v>40</v>
      </c>
      <c r="M342" t="s">
        <v>39</v>
      </c>
      <c r="N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342" t="e">
        <f>VLOOKUP(TableOMP[[#This Row],[Label]],TableAvg[],2,FALSE)</f>
        <v>#N/A</v>
      </c>
      <c r="P342" t="e">
        <f>VLOOKUP(TableOMP[[#This Row],[Label]],TableAvg[],3,FALSE)</f>
        <v>#N/A</v>
      </c>
      <c r="Q342" t="e">
        <f>TableOMP[[#This Row],[Avg]]-$U$2*TableOMP[[#This Row],[StdDev]]</f>
        <v>#N/A</v>
      </c>
      <c r="R342" t="e">
        <f>TableOMP[[#This Row],[Avg]]+$U$2*TableOMP[[#This Row],[StdDev]]</f>
        <v>#N/A</v>
      </c>
      <c r="S342" t="e">
        <f>IF(AND(TableOMP[[#This Row],[total_time]]&gt;=TableOMP[[#This Row],[Low]], TableOMP[[#This Row],[total_time]]&lt;=TableOMP[[#This Row],[High]]),1,0)</f>
        <v>#N/A</v>
      </c>
    </row>
    <row r="343" spans="1:19" x14ac:dyDescent="0.25">
      <c r="A343" t="s">
        <v>17</v>
      </c>
      <c r="B343">
        <v>100</v>
      </c>
      <c r="C343">
        <v>0</v>
      </c>
      <c r="D343">
        <v>0</v>
      </c>
      <c r="E343">
        <v>22</v>
      </c>
      <c r="F343">
        <v>1</v>
      </c>
      <c r="G343">
        <v>1.1956359999999999</v>
      </c>
      <c r="H343">
        <v>6.8719999999999996E-3</v>
      </c>
      <c r="I343">
        <v>5.9595000000000002E-2</v>
      </c>
      <c r="J343">
        <v>2.8379999999999998E-3</v>
      </c>
      <c r="K343" t="str">
        <f t="shared" si="5"/>
        <v>5</v>
      </c>
      <c r="L343" t="s">
        <v>40</v>
      </c>
      <c r="M343" t="s">
        <v>39</v>
      </c>
      <c r="N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343" t="e">
        <f>VLOOKUP(TableOMP[[#This Row],[Label]],TableAvg[],2,FALSE)</f>
        <v>#N/A</v>
      </c>
      <c r="P343" t="e">
        <f>VLOOKUP(TableOMP[[#This Row],[Label]],TableAvg[],3,FALSE)</f>
        <v>#N/A</v>
      </c>
      <c r="Q343" t="e">
        <f>TableOMP[[#This Row],[Avg]]-$U$2*TableOMP[[#This Row],[StdDev]]</f>
        <v>#N/A</v>
      </c>
      <c r="R343" t="e">
        <f>TableOMP[[#This Row],[Avg]]+$U$2*TableOMP[[#This Row],[StdDev]]</f>
        <v>#N/A</v>
      </c>
      <c r="S343" t="e">
        <f>IF(AND(TableOMP[[#This Row],[total_time]]&gt;=TableOMP[[#This Row],[Low]], TableOMP[[#This Row],[total_time]]&lt;=TableOMP[[#This Row],[High]]),1,0)</f>
        <v>#N/A</v>
      </c>
    </row>
    <row r="344" spans="1:19" x14ac:dyDescent="0.25">
      <c r="A344" t="s">
        <v>17</v>
      </c>
      <c r="B344">
        <v>100</v>
      </c>
      <c r="C344">
        <v>0</v>
      </c>
      <c r="D344">
        <v>0</v>
      </c>
      <c r="E344">
        <v>23</v>
      </c>
      <c r="F344">
        <v>1</v>
      </c>
      <c r="G344">
        <v>1.2040740000000001</v>
      </c>
      <c r="H344">
        <v>9.7140000000000004E-3</v>
      </c>
      <c r="I344">
        <v>7.3603000000000002E-2</v>
      </c>
      <c r="J344">
        <v>3.346E-3</v>
      </c>
      <c r="K344" t="str">
        <f t="shared" si="5"/>
        <v>5</v>
      </c>
      <c r="L344" t="s">
        <v>40</v>
      </c>
      <c r="M344" t="s">
        <v>39</v>
      </c>
      <c r="N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344" t="e">
        <f>VLOOKUP(TableOMP[[#This Row],[Label]],TableAvg[],2,FALSE)</f>
        <v>#N/A</v>
      </c>
      <c r="P344" t="e">
        <f>VLOOKUP(TableOMP[[#This Row],[Label]],TableAvg[],3,FALSE)</f>
        <v>#N/A</v>
      </c>
      <c r="Q344" t="e">
        <f>TableOMP[[#This Row],[Avg]]-$U$2*TableOMP[[#This Row],[StdDev]]</f>
        <v>#N/A</v>
      </c>
      <c r="R344" t="e">
        <f>TableOMP[[#This Row],[Avg]]+$U$2*TableOMP[[#This Row],[StdDev]]</f>
        <v>#N/A</v>
      </c>
      <c r="S344" t="e">
        <f>IF(AND(TableOMP[[#This Row],[total_time]]&gt;=TableOMP[[#This Row],[Low]], TableOMP[[#This Row],[total_time]]&lt;=TableOMP[[#This Row],[High]]),1,0)</f>
        <v>#N/A</v>
      </c>
    </row>
    <row r="345" spans="1:19" x14ac:dyDescent="0.25">
      <c r="A345" t="s">
        <v>17</v>
      </c>
      <c r="B345">
        <v>100</v>
      </c>
      <c r="C345">
        <v>0</v>
      </c>
      <c r="D345">
        <v>0</v>
      </c>
      <c r="E345">
        <v>24</v>
      </c>
      <c r="F345">
        <v>1</v>
      </c>
      <c r="G345">
        <v>1.2203740000000001</v>
      </c>
      <c r="H345">
        <v>9.4680000000000007E-3</v>
      </c>
      <c r="I345">
        <v>8.2999000000000003E-2</v>
      </c>
      <c r="J345">
        <v>3.6089999999999998E-3</v>
      </c>
      <c r="K345" t="str">
        <f t="shared" si="5"/>
        <v>5</v>
      </c>
      <c r="L345" t="s">
        <v>40</v>
      </c>
      <c r="M345" t="s">
        <v>39</v>
      </c>
      <c r="N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345" t="e">
        <f>VLOOKUP(TableOMP[[#This Row],[Label]],TableAvg[],2,FALSE)</f>
        <v>#N/A</v>
      </c>
      <c r="P345" t="e">
        <f>VLOOKUP(TableOMP[[#This Row],[Label]],TableAvg[],3,FALSE)</f>
        <v>#N/A</v>
      </c>
      <c r="Q345" t="e">
        <f>TableOMP[[#This Row],[Avg]]-$U$2*TableOMP[[#This Row],[StdDev]]</f>
        <v>#N/A</v>
      </c>
      <c r="R345" t="e">
        <f>TableOMP[[#This Row],[Avg]]+$U$2*TableOMP[[#This Row],[StdDev]]</f>
        <v>#N/A</v>
      </c>
      <c r="S345" t="e">
        <f>IF(AND(TableOMP[[#This Row],[total_time]]&gt;=TableOMP[[#This Row],[Low]], TableOMP[[#This Row],[total_time]]&lt;=TableOMP[[#This Row],[High]]),1,0)</f>
        <v>#N/A</v>
      </c>
    </row>
    <row r="346" spans="1:19" x14ac:dyDescent="0.25">
      <c r="A346" t="s">
        <v>17</v>
      </c>
      <c r="B346">
        <v>100</v>
      </c>
      <c r="C346">
        <v>0</v>
      </c>
      <c r="D346">
        <v>0</v>
      </c>
      <c r="E346">
        <v>25</v>
      </c>
      <c r="F346">
        <v>1</v>
      </c>
      <c r="G346">
        <v>1.1677139999999999</v>
      </c>
      <c r="H346">
        <v>7.8230000000000001E-3</v>
      </c>
      <c r="I346">
        <v>9.5626000000000003E-2</v>
      </c>
      <c r="J346">
        <v>3.9839999999999997E-3</v>
      </c>
      <c r="K346" t="str">
        <f t="shared" si="5"/>
        <v>5</v>
      </c>
      <c r="L346" t="s">
        <v>40</v>
      </c>
      <c r="M346" t="s">
        <v>39</v>
      </c>
      <c r="N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346" t="e">
        <f>VLOOKUP(TableOMP[[#This Row],[Label]],TableAvg[],2,FALSE)</f>
        <v>#N/A</v>
      </c>
      <c r="P346" t="e">
        <f>VLOOKUP(TableOMP[[#This Row],[Label]],TableAvg[],3,FALSE)</f>
        <v>#N/A</v>
      </c>
      <c r="Q346" t="e">
        <f>TableOMP[[#This Row],[Avg]]-$U$2*TableOMP[[#This Row],[StdDev]]</f>
        <v>#N/A</v>
      </c>
      <c r="R346" t="e">
        <f>TableOMP[[#This Row],[Avg]]+$U$2*TableOMP[[#This Row],[StdDev]]</f>
        <v>#N/A</v>
      </c>
      <c r="S346" t="e">
        <f>IF(AND(TableOMP[[#This Row],[total_time]]&gt;=TableOMP[[#This Row],[Low]], TableOMP[[#This Row],[total_time]]&lt;=TableOMP[[#This Row],[High]]),1,0)</f>
        <v>#N/A</v>
      </c>
    </row>
    <row r="347" spans="1:19" x14ac:dyDescent="0.25">
      <c r="A347" t="s">
        <v>17</v>
      </c>
      <c r="B347">
        <v>100</v>
      </c>
      <c r="C347">
        <v>0</v>
      </c>
      <c r="D347">
        <v>0</v>
      </c>
      <c r="E347">
        <v>26</v>
      </c>
      <c r="F347">
        <v>1</v>
      </c>
      <c r="G347">
        <v>1.2037150000000001</v>
      </c>
      <c r="H347">
        <v>1.1282E-2</v>
      </c>
      <c r="I347">
        <v>8.9365E-2</v>
      </c>
      <c r="J347">
        <v>3.5750000000000001E-3</v>
      </c>
      <c r="K347" t="str">
        <f t="shared" si="5"/>
        <v>5</v>
      </c>
      <c r="L347" t="s">
        <v>40</v>
      </c>
      <c r="M347" t="s">
        <v>39</v>
      </c>
      <c r="N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347" t="e">
        <f>VLOOKUP(TableOMP[[#This Row],[Label]],TableAvg[],2,FALSE)</f>
        <v>#N/A</v>
      </c>
      <c r="P347" t="e">
        <f>VLOOKUP(TableOMP[[#This Row],[Label]],TableAvg[],3,FALSE)</f>
        <v>#N/A</v>
      </c>
      <c r="Q347" t="e">
        <f>TableOMP[[#This Row],[Avg]]-$U$2*TableOMP[[#This Row],[StdDev]]</f>
        <v>#N/A</v>
      </c>
      <c r="R347" t="e">
        <f>TableOMP[[#This Row],[Avg]]+$U$2*TableOMP[[#This Row],[StdDev]]</f>
        <v>#N/A</v>
      </c>
      <c r="S347" t="e">
        <f>IF(AND(TableOMP[[#This Row],[total_time]]&gt;=TableOMP[[#This Row],[Low]], TableOMP[[#This Row],[total_time]]&lt;=TableOMP[[#This Row],[High]]),1,0)</f>
        <v>#N/A</v>
      </c>
    </row>
    <row r="348" spans="1:19" x14ac:dyDescent="0.25">
      <c r="A348" t="s">
        <v>17</v>
      </c>
      <c r="B348">
        <v>100</v>
      </c>
      <c r="C348">
        <v>0</v>
      </c>
      <c r="D348">
        <v>0</v>
      </c>
      <c r="E348">
        <v>27</v>
      </c>
      <c r="F348">
        <v>1</v>
      </c>
      <c r="G348">
        <v>1.260054</v>
      </c>
      <c r="H348">
        <v>1.0322E-2</v>
      </c>
      <c r="I348">
        <v>9.9868999999999999E-2</v>
      </c>
      <c r="J348">
        <v>3.8409999999999998E-3</v>
      </c>
      <c r="K348" t="str">
        <f t="shared" si="5"/>
        <v>5</v>
      </c>
      <c r="L348" t="s">
        <v>40</v>
      </c>
      <c r="M348" t="s">
        <v>39</v>
      </c>
      <c r="N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348" t="e">
        <f>VLOOKUP(TableOMP[[#This Row],[Label]],TableAvg[],2,FALSE)</f>
        <v>#N/A</v>
      </c>
      <c r="P348" t="e">
        <f>VLOOKUP(TableOMP[[#This Row],[Label]],TableAvg[],3,FALSE)</f>
        <v>#N/A</v>
      </c>
      <c r="Q348" t="e">
        <f>TableOMP[[#This Row],[Avg]]-$U$2*TableOMP[[#This Row],[StdDev]]</f>
        <v>#N/A</v>
      </c>
      <c r="R348" t="e">
        <f>TableOMP[[#This Row],[Avg]]+$U$2*TableOMP[[#This Row],[StdDev]]</f>
        <v>#N/A</v>
      </c>
      <c r="S348" t="e">
        <f>IF(AND(TableOMP[[#This Row],[total_time]]&gt;=TableOMP[[#This Row],[Low]], TableOMP[[#This Row],[total_time]]&lt;=TableOMP[[#This Row],[High]]),1,0)</f>
        <v>#N/A</v>
      </c>
    </row>
    <row r="349" spans="1:19" x14ac:dyDescent="0.25">
      <c r="A349" t="s">
        <v>17</v>
      </c>
      <c r="B349">
        <v>100</v>
      </c>
      <c r="C349">
        <v>0</v>
      </c>
      <c r="D349">
        <v>0</v>
      </c>
      <c r="E349">
        <v>28</v>
      </c>
      <c r="F349">
        <v>1</v>
      </c>
      <c r="G349">
        <v>1.2243569999999999</v>
      </c>
      <c r="H349">
        <v>1.1649E-2</v>
      </c>
      <c r="I349">
        <v>0.10692400000000001</v>
      </c>
      <c r="J349">
        <v>3.96E-3</v>
      </c>
      <c r="K349" t="str">
        <f t="shared" si="5"/>
        <v>5</v>
      </c>
      <c r="L349" t="s">
        <v>40</v>
      </c>
      <c r="M349" t="s">
        <v>39</v>
      </c>
      <c r="N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349" t="e">
        <f>VLOOKUP(TableOMP[[#This Row],[Label]],TableAvg[],2,FALSE)</f>
        <v>#N/A</v>
      </c>
      <c r="P349" t="e">
        <f>VLOOKUP(TableOMP[[#This Row],[Label]],TableAvg[],3,FALSE)</f>
        <v>#N/A</v>
      </c>
      <c r="Q349" t="e">
        <f>TableOMP[[#This Row],[Avg]]-$U$2*TableOMP[[#This Row],[StdDev]]</f>
        <v>#N/A</v>
      </c>
      <c r="R349" t="e">
        <f>TableOMP[[#This Row],[Avg]]+$U$2*TableOMP[[#This Row],[StdDev]]</f>
        <v>#N/A</v>
      </c>
      <c r="S349" t="e">
        <f>IF(AND(TableOMP[[#This Row],[total_time]]&gt;=TableOMP[[#This Row],[Low]], TableOMP[[#This Row],[total_time]]&lt;=TableOMP[[#This Row],[High]]),1,0)</f>
        <v>#N/A</v>
      </c>
    </row>
    <row r="350" spans="1:19" x14ac:dyDescent="0.25">
      <c r="A350" t="s">
        <v>17</v>
      </c>
      <c r="B350">
        <v>100</v>
      </c>
      <c r="C350">
        <v>0</v>
      </c>
      <c r="D350">
        <v>0</v>
      </c>
      <c r="E350">
        <v>29</v>
      </c>
      <c r="F350">
        <v>1</v>
      </c>
      <c r="G350">
        <v>1.3127249999999999</v>
      </c>
      <c r="H350">
        <v>1.0199E-2</v>
      </c>
      <c r="I350">
        <v>6.4993999999999996E-2</v>
      </c>
      <c r="J350">
        <v>2.3210000000000001E-3</v>
      </c>
      <c r="K350" t="str">
        <f t="shared" si="5"/>
        <v>5</v>
      </c>
      <c r="L350" t="s">
        <v>40</v>
      </c>
      <c r="M350" t="s">
        <v>39</v>
      </c>
      <c r="N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350" t="e">
        <f>VLOOKUP(TableOMP[[#This Row],[Label]],TableAvg[],2,FALSE)</f>
        <v>#N/A</v>
      </c>
      <c r="P350" t="e">
        <f>VLOOKUP(TableOMP[[#This Row],[Label]],TableAvg[],3,FALSE)</f>
        <v>#N/A</v>
      </c>
      <c r="Q350" t="e">
        <f>TableOMP[[#This Row],[Avg]]-$U$2*TableOMP[[#This Row],[StdDev]]</f>
        <v>#N/A</v>
      </c>
      <c r="R350" t="e">
        <f>TableOMP[[#This Row],[Avg]]+$U$2*TableOMP[[#This Row],[StdDev]]</f>
        <v>#N/A</v>
      </c>
      <c r="S350" t="e">
        <f>IF(AND(TableOMP[[#This Row],[total_time]]&gt;=TableOMP[[#This Row],[Low]], TableOMP[[#This Row],[total_time]]&lt;=TableOMP[[#This Row],[High]]),1,0)</f>
        <v>#N/A</v>
      </c>
    </row>
    <row r="351" spans="1:19" x14ac:dyDescent="0.25">
      <c r="A351" t="s">
        <v>17</v>
      </c>
      <c r="B351">
        <v>100</v>
      </c>
      <c r="C351">
        <v>0</v>
      </c>
      <c r="D351">
        <v>0</v>
      </c>
      <c r="E351">
        <v>30</v>
      </c>
      <c r="F351">
        <v>1</v>
      </c>
      <c r="G351">
        <v>1.267474</v>
      </c>
      <c r="H351">
        <v>1.3472E-2</v>
      </c>
      <c r="I351">
        <v>8.7925000000000003E-2</v>
      </c>
      <c r="J351">
        <v>3.032E-3</v>
      </c>
      <c r="K351" t="str">
        <f t="shared" si="5"/>
        <v>5</v>
      </c>
      <c r="L351" t="s">
        <v>40</v>
      </c>
      <c r="M351" t="s">
        <v>39</v>
      </c>
      <c r="N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351" t="e">
        <f>VLOOKUP(TableOMP[[#This Row],[Label]],TableAvg[],2,FALSE)</f>
        <v>#N/A</v>
      </c>
      <c r="P351" t="e">
        <f>VLOOKUP(TableOMP[[#This Row],[Label]],TableAvg[],3,FALSE)</f>
        <v>#N/A</v>
      </c>
      <c r="Q351" t="e">
        <f>TableOMP[[#This Row],[Avg]]-$U$2*TableOMP[[#This Row],[StdDev]]</f>
        <v>#N/A</v>
      </c>
      <c r="R351" t="e">
        <f>TableOMP[[#This Row],[Avg]]+$U$2*TableOMP[[#This Row],[StdDev]]</f>
        <v>#N/A</v>
      </c>
      <c r="S351" t="e">
        <f>IF(AND(TableOMP[[#This Row],[total_time]]&gt;=TableOMP[[#This Row],[Low]], TableOMP[[#This Row],[total_time]]&lt;=TableOMP[[#This Row],[High]]),1,0)</f>
        <v>#N/A</v>
      </c>
    </row>
    <row r="352" spans="1:19" x14ac:dyDescent="0.25">
      <c r="A352" t="s">
        <v>17</v>
      </c>
      <c r="B352">
        <v>100</v>
      </c>
      <c r="C352">
        <v>0</v>
      </c>
      <c r="D352">
        <v>0</v>
      </c>
      <c r="E352">
        <v>31</v>
      </c>
      <c r="F352">
        <v>1</v>
      </c>
      <c r="G352">
        <v>1.317056</v>
      </c>
      <c r="H352">
        <v>1.5041000000000001E-2</v>
      </c>
      <c r="I352">
        <v>0.120716</v>
      </c>
      <c r="J352">
        <v>4.0239999999999998E-3</v>
      </c>
      <c r="K352" t="str">
        <f t="shared" si="5"/>
        <v>5</v>
      </c>
      <c r="L352" t="s">
        <v>40</v>
      </c>
      <c r="M352" t="s">
        <v>39</v>
      </c>
      <c r="N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352" t="e">
        <f>VLOOKUP(TableOMP[[#This Row],[Label]],TableAvg[],2,FALSE)</f>
        <v>#N/A</v>
      </c>
      <c r="P352" t="e">
        <f>VLOOKUP(TableOMP[[#This Row],[Label]],TableAvg[],3,FALSE)</f>
        <v>#N/A</v>
      </c>
      <c r="Q352" t="e">
        <f>TableOMP[[#This Row],[Avg]]-$U$2*TableOMP[[#This Row],[StdDev]]</f>
        <v>#N/A</v>
      </c>
      <c r="R352" t="e">
        <f>TableOMP[[#This Row],[Avg]]+$U$2*TableOMP[[#This Row],[StdDev]]</f>
        <v>#N/A</v>
      </c>
      <c r="S352" t="e">
        <f>IF(AND(TableOMP[[#This Row],[total_time]]&gt;=TableOMP[[#This Row],[Low]], TableOMP[[#This Row],[total_time]]&lt;=TableOMP[[#This Row],[High]]),1,0)</f>
        <v>#N/A</v>
      </c>
    </row>
    <row r="353" spans="1:19" x14ac:dyDescent="0.25">
      <c r="A353" t="s">
        <v>17</v>
      </c>
      <c r="B353">
        <v>100</v>
      </c>
      <c r="C353">
        <v>0</v>
      </c>
      <c r="D353">
        <v>0</v>
      </c>
      <c r="E353">
        <v>32</v>
      </c>
      <c r="F353">
        <v>1</v>
      </c>
      <c r="G353">
        <v>1.2963530000000001</v>
      </c>
      <c r="H353">
        <v>1.2266000000000001E-2</v>
      </c>
      <c r="I353">
        <v>0.117603</v>
      </c>
      <c r="J353">
        <v>3.7940000000000001E-3</v>
      </c>
      <c r="K353" t="str">
        <f t="shared" si="5"/>
        <v>5</v>
      </c>
      <c r="L353" t="s">
        <v>40</v>
      </c>
      <c r="M353" t="s">
        <v>39</v>
      </c>
      <c r="N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353" t="e">
        <f>VLOOKUP(TableOMP[[#This Row],[Label]],TableAvg[],2,FALSE)</f>
        <v>#N/A</v>
      </c>
      <c r="P353" t="e">
        <f>VLOOKUP(TableOMP[[#This Row],[Label]],TableAvg[],3,FALSE)</f>
        <v>#N/A</v>
      </c>
      <c r="Q353" t="e">
        <f>TableOMP[[#This Row],[Avg]]-$U$2*TableOMP[[#This Row],[StdDev]]</f>
        <v>#N/A</v>
      </c>
      <c r="R353" t="e">
        <f>TableOMP[[#This Row],[Avg]]+$U$2*TableOMP[[#This Row],[StdDev]]</f>
        <v>#N/A</v>
      </c>
      <c r="S353" t="e">
        <f>IF(AND(TableOMP[[#This Row],[total_time]]&gt;=TableOMP[[#This Row],[Low]], TableOMP[[#This Row],[total_time]]&lt;=TableOMP[[#This Row],[High]]),1,0)</f>
        <v>#N/A</v>
      </c>
    </row>
    <row r="354" spans="1:19" x14ac:dyDescent="0.25">
      <c r="A354" t="s">
        <v>17</v>
      </c>
      <c r="B354">
        <v>100</v>
      </c>
      <c r="C354">
        <v>0</v>
      </c>
      <c r="D354">
        <v>0</v>
      </c>
      <c r="E354">
        <v>33</v>
      </c>
      <c r="F354">
        <v>1</v>
      </c>
      <c r="G354">
        <v>1.3596790000000001</v>
      </c>
      <c r="H354">
        <v>1.5186E-2</v>
      </c>
      <c r="I354">
        <v>0.15284700000000001</v>
      </c>
      <c r="J354">
        <v>4.7759999999999999E-3</v>
      </c>
      <c r="K354" t="str">
        <f t="shared" si="5"/>
        <v>5</v>
      </c>
      <c r="L354" t="s">
        <v>40</v>
      </c>
      <c r="M354" t="s">
        <v>39</v>
      </c>
      <c r="N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354" t="e">
        <f>VLOOKUP(TableOMP[[#This Row],[Label]],TableAvg[],2,FALSE)</f>
        <v>#N/A</v>
      </c>
      <c r="P354" t="e">
        <f>VLOOKUP(TableOMP[[#This Row],[Label]],TableAvg[],3,FALSE)</f>
        <v>#N/A</v>
      </c>
      <c r="Q354" t="e">
        <f>TableOMP[[#This Row],[Avg]]-$U$2*TableOMP[[#This Row],[StdDev]]</f>
        <v>#N/A</v>
      </c>
      <c r="R354" t="e">
        <f>TableOMP[[#This Row],[Avg]]+$U$2*TableOMP[[#This Row],[StdDev]]</f>
        <v>#N/A</v>
      </c>
      <c r="S354" t="e">
        <f>IF(AND(TableOMP[[#This Row],[total_time]]&gt;=TableOMP[[#This Row],[Low]], TableOMP[[#This Row],[total_time]]&lt;=TableOMP[[#This Row],[High]]),1,0)</f>
        <v>#N/A</v>
      </c>
    </row>
    <row r="355" spans="1:19" x14ac:dyDescent="0.25">
      <c r="A355" t="s">
        <v>17</v>
      </c>
      <c r="B355">
        <v>100</v>
      </c>
      <c r="C355">
        <v>0</v>
      </c>
      <c r="D355">
        <v>0</v>
      </c>
      <c r="E355">
        <v>34</v>
      </c>
      <c r="F355">
        <v>1</v>
      </c>
      <c r="G355">
        <v>1.3737870000000001</v>
      </c>
      <c r="H355">
        <v>1.3582E-2</v>
      </c>
      <c r="I355">
        <v>0.14251</v>
      </c>
      <c r="J355">
        <v>4.3179999999999998E-3</v>
      </c>
      <c r="K355" t="str">
        <f t="shared" si="5"/>
        <v>5</v>
      </c>
      <c r="L355" t="s">
        <v>40</v>
      </c>
      <c r="M355" t="s">
        <v>39</v>
      </c>
      <c r="N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355" t="e">
        <f>VLOOKUP(TableOMP[[#This Row],[Label]],TableAvg[],2,FALSE)</f>
        <v>#N/A</v>
      </c>
      <c r="P355" t="e">
        <f>VLOOKUP(TableOMP[[#This Row],[Label]],TableAvg[],3,FALSE)</f>
        <v>#N/A</v>
      </c>
      <c r="Q355" t="e">
        <f>TableOMP[[#This Row],[Avg]]-$U$2*TableOMP[[#This Row],[StdDev]]</f>
        <v>#N/A</v>
      </c>
      <c r="R355" t="e">
        <f>TableOMP[[#This Row],[Avg]]+$U$2*TableOMP[[#This Row],[StdDev]]</f>
        <v>#N/A</v>
      </c>
      <c r="S355" t="e">
        <f>IF(AND(TableOMP[[#This Row],[total_time]]&gt;=TableOMP[[#This Row],[Low]], TableOMP[[#This Row],[total_time]]&lt;=TableOMP[[#This Row],[High]]),1,0)</f>
        <v>#N/A</v>
      </c>
    </row>
    <row r="356" spans="1:19" x14ac:dyDescent="0.25">
      <c r="A356" t="s">
        <v>17</v>
      </c>
      <c r="B356">
        <v>100</v>
      </c>
      <c r="C356">
        <v>0</v>
      </c>
      <c r="D356">
        <v>0</v>
      </c>
      <c r="E356">
        <v>35</v>
      </c>
      <c r="F356">
        <v>1</v>
      </c>
      <c r="G356">
        <v>1.274057</v>
      </c>
      <c r="H356">
        <v>7.3439999999999998E-3</v>
      </c>
      <c r="I356">
        <v>7.5137999999999996E-2</v>
      </c>
      <c r="J356">
        <v>2.2100000000000002E-3</v>
      </c>
      <c r="K356" t="str">
        <f t="shared" si="5"/>
        <v>5</v>
      </c>
      <c r="L356" t="s">
        <v>40</v>
      </c>
      <c r="M356" t="s">
        <v>39</v>
      </c>
      <c r="N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356" t="e">
        <f>VLOOKUP(TableOMP[[#This Row],[Label]],TableAvg[],2,FALSE)</f>
        <v>#N/A</v>
      </c>
      <c r="P356" t="e">
        <f>VLOOKUP(TableOMP[[#This Row],[Label]],TableAvg[],3,FALSE)</f>
        <v>#N/A</v>
      </c>
      <c r="Q356" t="e">
        <f>TableOMP[[#This Row],[Avg]]-$U$2*TableOMP[[#This Row],[StdDev]]</f>
        <v>#N/A</v>
      </c>
      <c r="R356" t="e">
        <f>TableOMP[[#This Row],[Avg]]+$U$2*TableOMP[[#This Row],[StdDev]]</f>
        <v>#N/A</v>
      </c>
      <c r="S356" t="e">
        <f>IF(AND(TableOMP[[#This Row],[total_time]]&gt;=TableOMP[[#This Row],[Low]], TableOMP[[#This Row],[total_time]]&lt;=TableOMP[[#This Row],[High]]),1,0)</f>
        <v>#N/A</v>
      </c>
    </row>
    <row r="357" spans="1:19" x14ac:dyDescent="0.25">
      <c r="A357" t="s">
        <v>17</v>
      </c>
      <c r="B357">
        <v>100</v>
      </c>
      <c r="C357">
        <v>0</v>
      </c>
      <c r="D357">
        <v>0</v>
      </c>
      <c r="E357">
        <v>36</v>
      </c>
      <c r="F357">
        <v>1</v>
      </c>
      <c r="G357">
        <v>1.4188940000000001</v>
      </c>
      <c r="H357">
        <v>1.6074999999999999E-2</v>
      </c>
      <c r="I357">
        <v>0.14402699999999999</v>
      </c>
      <c r="J357">
        <v>4.1149999999999997E-3</v>
      </c>
      <c r="K357" t="str">
        <f t="shared" si="5"/>
        <v>5</v>
      </c>
      <c r="L357" t="s">
        <v>40</v>
      </c>
      <c r="M357" t="s">
        <v>39</v>
      </c>
      <c r="N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357" t="e">
        <f>VLOOKUP(TableOMP[[#This Row],[Label]],TableAvg[],2,FALSE)</f>
        <v>#N/A</v>
      </c>
      <c r="P357" t="e">
        <f>VLOOKUP(TableOMP[[#This Row],[Label]],TableAvg[],3,FALSE)</f>
        <v>#N/A</v>
      </c>
      <c r="Q357" t="e">
        <f>TableOMP[[#This Row],[Avg]]-$U$2*TableOMP[[#This Row],[StdDev]]</f>
        <v>#N/A</v>
      </c>
      <c r="R357" t="e">
        <f>TableOMP[[#This Row],[Avg]]+$U$2*TableOMP[[#This Row],[StdDev]]</f>
        <v>#N/A</v>
      </c>
      <c r="S357" t="e">
        <f>IF(AND(TableOMP[[#This Row],[total_time]]&gt;=TableOMP[[#This Row],[Low]], TableOMP[[#This Row],[total_time]]&lt;=TableOMP[[#This Row],[High]]),1,0)</f>
        <v>#N/A</v>
      </c>
    </row>
    <row r="358" spans="1:19" x14ac:dyDescent="0.25">
      <c r="A358" t="s">
        <v>17</v>
      </c>
      <c r="B358">
        <v>100</v>
      </c>
      <c r="C358">
        <v>0</v>
      </c>
      <c r="D358">
        <v>0</v>
      </c>
      <c r="E358">
        <v>37</v>
      </c>
      <c r="F358">
        <v>1</v>
      </c>
      <c r="G358">
        <v>1.4353720000000001</v>
      </c>
      <c r="H358">
        <v>1.8377000000000001E-2</v>
      </c>
      <c r="I358">
        <v>0.17925199999999999</v>
      </c>
      <c r="J358">
        <v>4.9789999999999999E-3</v>
      </c>
      <c r="K358" t="str">
        <f t="shared" si="5"/>
        <v>5</v>
      </c>
      <c r="L358" t="s">
        <v>40</v>
      </c>
      <c r="M358" t="s">
        <v>39</v>
      </c>
      <c r="N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358" t="e">
        <f>VLOOKUP(TableOMP[[#This Row],[Label]],TableAvg[],2,FALSE)</f>
        <v>#N/A</v>
      </c>
      <c r="P358" t="e">
        <f>VLOOKUP(TableOMP[[#This Row],[Label]],TableAvg[],3,FALSE)</f>
        <v>#N/A</v>
      </c>
      <c r="Q358" t="e">
        <f>TableOMP[[#This Row],[Avg]]-$U$2*TableOMP[[#This Row],[StdDev]]</f>
        <v>#N/A</v>
      </c>
      <c r="R358" t="e">
        <f>TableOMP[[#This Row],[Avg]]+$U$2*TableOMP[[#This Row],[StdDev]]</f>
        <v>#N/A</v>
      </c>
      <c r="S358" t="e">
        <f>IF(AND(TableOMP[[#This Row],[total_time]]&gt;=TableOMP[[#This Row],[Low]], TableOMP[[#This Row],[total_time]]&lt;=TableOMP[[#This Row],[High]]),1,0)</f>
        <v>#N/A</v>
      </c>
    </row>
    <row r="359" spans="1:19" x14ac:dyDescent="0.25">
      <c r="A359" t="s">
        <v>17</v>
      </c>
      <c r="B359">
        <v>100</v>
      </c>
      <c r="C359">
        <v>0</v>
      </c>
      <c r="D359">
        <v>0</v>
      </c>
      <c r="E359">
        <v>38</v>
      </c>
      <c r="F359">
        <v>1</v>
      </c>
      <c r="G359">
        <v>1.4402759999999999</v>
      </c>
      <c r="H359">
        <v>1.5146E-2</v>
      </c>
      <c r="I359">
        <v>0.16144900000000001</v>
      </c>
      <c r="J359">
        <v>4.3629999999999997E-3</v>
      </c>
      <c r="K359" t="str">
        <f t="shared" si="5"/>
        <v>5</v>
      </c>
      <c r="L359" t="s">
        <v>40</v>
      </c>
      <c r="M359" t="s">
        <v>39</v>
      </c>
      <c r="N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359" t="e">
        <f>VLOOKUP(TableOMP[[#This Row],[Label]],TableAvg[],2,FALSE)</f>
        <v>#N/A</v>
      </c>
      <c r="P359" t="e">
        <f>VLOOKUP(TableOMP[[#This Row],[Label]],TableAvg[],3,FALSE)</f>
        <v>#N/A</v>
      </c>
      <c r="Q359" t="e">
        <f>TableOMP[[#This Row],[Avg]]-$U$2*TableOMP[[#This Row],[StdDev]]</f>
        <v>#N/A</v>
      </c>
      <c r="R359" t="e">
        <f>TableOMP[[#This Row],[Avg]]+$U$2*TableOMP[[#This Row],[StdDev]]</f>
        <v>#N/A</v>
      </c>
      <c r="S359" t="e">
        <f>IF(AND(TableOMP[[#This Row],[total_time]]&gt;=TableOMP[[#This Row],[Low]], TableOMP[[#This Row],[total_time]]&lt;=TableOMP[[#This Row],[High]]),1,0)</f>
        <v>#N/A</v>
      </c>
    </row>
    <row r="360" spans="1:19" x14ac:dyDescent="0.25">
      <c r="A360" t="s">
        <v>17</v>
      </c>
      <c r="B360">
        <v>100</v>
      </c>
      <c r="C360">
        <v>0</v>
      </c>
      <c r="D360">
        <v>0</v>
      </c>
      <c r="E360">
        <v>39</v>
      </c>
      <c r="F360">
        <v>1</v>
      </c>
      <c r="G360">
        <v>1.324775</v>
      </c>
      <c r="H360">
        <v>1.9434E-2</v>
      </c>
      <c r="I360">
        <v>0.21756600000000001</v>
      </c>
      <c r="J360">
        <v>5.7250000000000001E-3</v>
      </c>
      <c r="K360" t="str">
        <f t="shared" si="5"/>
        <v>5</v>
      </c>
      <c r="L360" t="s">
        <v>40</v>
      </c>
      <c r="M360" t="s">
        <v>39</v>
      </c>
      <c r="N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360" t="e">
        <f>VLOOKUP(TableOMP[[#This Row],[Label]],TableAvg[],2,FALSE)</f>
        <v>#N/A</v>
      </c>
      <c r="P360" t="e">
        <f>VLOOKUP(TableOMP[[#This Row],[Label]],TableAvg[],3,FALSE)</f>
        <v>#N/A</v>
      </c>
      <c r="Q360" t="e">
        <f>TableOMP[[#This Row],[Avg]]-$U$2*TableOMP[[#This Row],[StdDev]]</f>
        <v>#N/A</v>
      </c>
      <c r="R360" t="e">
        <f>TableOMP[[#This Row],[Avg]]+$U$2*TableOMP[[#This Row],[StdDev]]</f>
        <v>#N/A</v>
      </c>
      <c r="S360" t="e">
        <f>IF(AND(TableOMP[[#This Row],[total_time]]&gt;=TableOMP[[#This Row],[Low]], TableOMP[[#This Row],[total_time]]&lt;=TableOMP[[#This Row],[High]]),1,0)</f>
        <v>#N/A</v>
      </c>
    </row>
    <row r="361" spans="1:19" x14ac:dyDescent="0.25">
      <c r="A361" t="s">
        <v>17</v>
      </c>
      <c r="B361">
        <v>100</v>
      </c>
      <c r="C361">
        <v>0</v>
      </c>
      <c r="D361">
        <v>0</v>
      </c>
      <c r="E361">
        <v>40</v>
      </c>
      <c r="F361">
        <v>1</v>
      </c>
      <c r="G361">
        <v>1.372641</v>
      </c>
      <c r="H361">
        <v>8.5299999999999994E-3</v>
      </c>
      <c r="I361">
        <v>0.191828</v>
      </c>
      <c r="J361">
        <v>4.9189999999999998E-3</v>
      </c>
      <c r="K361" t="str">
        <f t="shared" si="5"/>
        <v>5</v>
      </c>
      <c r="L361" t="s">
        <v>40</v>
      </c>
      <c r="M361" t="s">
        <v>39</v>
      </c>
      <c r="N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361" t="e">
        <f>VLOOKUP(TableOMP[[#This Row],[Label]],TableAvg[],2,FALSE)</f>
        <v>#N/A</v>
      </c>
      <c r="P361" t="e">
        <f>VLOOKUP(TableOMP[[#This Row],[Label]],TableAvg[],3,FALSE)</f>
        <v>#N/A</v>
      </c>
      <c r="Q361" t="e">
        <f>TableOMP[[#This Row],[Avg]]-$U$2*TableOMP[[#This Row],[StdDev]]</f>
        <v>#N/A</v>
      </c>
      <c r="R361" t="e">
        <f>TableOMP[[#This Row],[Avg]]+$U$2*TableOMP[[#This Row],[StdDev]]</f>
        <v>#N/A</v>
      </c>
      <c r="S361" t="e">
        <f>IF(AND(TableOMP[[#This Row],[total_time]]&gt;=TableOMP[[#This Row],[Low]], TableOMP[[#This Row],[total_time]]&lt;=TableOMP[[#This Row],[High]]),1,0)</f>
        <v>#N/A</v>
      </c>
    </row>
    <row r="362" spans="1:19" x14ac:dyDescent="0.25">
      <c r="A362" t="s">
        <v>17</v>
      </c>
      <c r="B362">
        <v>100</v>
      </c>
      <c r="C362">
        <v>0</v>
      </c>
      <c r="D362">
        <v>0</v>
      </c>
      <c r="E362">
        <v>41</v>
      </c>
      <c r="F362">
        <v>1</v>
      </c>
      <c r="G362">
        <v>1.3742639999999999</v>
      </c>
      <c r="H362">
        <v>1.1450999999999999E-2</v>
      </c>
      <c r="I362">
        <v>0.188447</v>
      </c>
      <c r="J362">
        <v>4.7109999999999999E-3</v>
      </c>
      <c r="K362" t="str">
        <f t="shared" si="5"/>
        <v>5</v>
      </c>
      <c r="L362" t="s">
        <v>40</v>
      </c>
      <c r="M362" t="s">
        <v>39</v>
      </c>
      <c r="N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362" t="e">
        <f>VLOOKUP(TableOMP[[#This Row],[Label]],TableAvg[],2,FALSE)</f>
        <v>#N/A</v>
      </c>
      <c r="P362" t="e">
        <f>VLOOKUP(TableOMP[[#This Row],[Label]],TableAvg[],3,FALSE)</f>
        <v>#N/A</v>
      </c>
      <c r="Q362" t="e">
        <f>TableOMP[[#This Row],[Avg]]-$U$2*TableOMP[[#This Row],[StdDev]]</f>
        <v>#N/A</v>
      </c>
      <c r="R362" t="e">
        <f>TableOMP[[#This Row],[Avg]]+$U$2*TableOMP[[#This Row],[StdDev]]</f>
        <v>#N/A</v>
      </c>
      <c r="S362" t="e">
        <f>IF(AND(TableOMP[[#This Row],[total_time]]&gt;=TableOMP[[#This Row],[Low]], TableOMP[[#This Row],[total_time]]&lt;=TableOMP[[#This Row],[High]]),1,0)</f>
        <v>#N/A</v>
      </c>
    </row>
    <row r="363" spans="1:19" x14ac:dyDescent="0.25">
      <c r="A363" t="s">
        <v>17</v>
      </c>
      <c r="B363">
        <v>100</v>
      </c>
      <c r="C363">
        <v>0</v>
      </c>
      <c r="D363">
        <v>0</v>
      </c>
      <c r="E363">
        <v>42</v>
      </c>
      <c r="F363">
        <v>1</v>
      </c>
      <c r="G363">
        <v>1.3599920000000001</v>
      </c>
      <c r="H363">
        <v>1.5966999999999999E-2</v>
      </c>
      <c r="I363">
        <v>0.22417599999999999</v>
      </c>
      <c r="J363">
        <v>5.4679999999999998E-3</v>
      </c>
      <c r="K363" t="str">
        <f t="shared" si="5"/>
        <v>5</v>
      </c>
      <c r="L363" t="s">
        <v>40</v>
      </c>
      <c r="M363" t="s">
        <v>39</v>
      </c>
      <c r="N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363" t="e">
        <f>VLOOKUP(TableOMP[[#This Row],[Label]],TableAvg[],2,FALSE)</f>
        <v>#N/A</v>
      </c>
      <c r="P363" t="e">
        <f>VLOOKUP(TableOMP[[#This Row],[Label]],TableAvg[],3,FALSE)</f>
        <v>#N/A</v>
      </c>
      <c r="Q363" t="e">
        <f>TableOMP[[#This Row],[Avg]]-$U$2*TableOMP[[#This Row],[StdDev]]</f>
        <v>#N/A</v>
      </c>
      <c r="R363" t="e">
        <f>TableOMP[[#This Row],[Avg]]+$U$2*TableOMP[[#This Row],[StdDev]]</f>
        <v>#N/A</v>
      </c>
      <c r="S363" t="e">
        <f>IF(AND(TableOMP[[#This Row],[total_time]]&gt;=TableOMP[[#This Row],[Low]], TableOMP[[#This Row],[total_time]]&lt;=TableOMP[[#This Row],[High]]),1,0)</f>
        <v>#N/A</v>
      </c>
    </row>
    <row r="364" spans="1:19" x14ac:dyDescent="0.25">
      <c r="A364" t="s">
        <v>17</v>
      </c>
      <c r="B364">
        <v>100</v>
      </c>
      <c r="C364">
        <v>0</v>
      </c>
      <c r="D364">
        <v>0</v>
      </c>
      <c r="E364">
        <v>43</v>
      </c>
      <c r="F364">
        <v>1</v>
      </c>
      <c r="G364">
        <v>1.3952770000000001</v>
      </c>
      <c r="H364">
        <v>1.4617E-2</v>
      </c>
      <c r="I364">
        <v>0.102738</v>
      </c>
      <c r="J364">
        <v>2.4459999999999998E-3</v>
      </c>
      <c r="K364" t="str">
        <f t="shared" si="5"/>
        <v>5</v>
      </c>
      <c r="L364" t="s">
        <v>40</v>
      </c>
      <c r="M364" t="s">
        <v>39</v>
      </c>
      <c r="N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364" t="e">
        <f>VLOOKUP(TableOMP[[#This Row],[Label]],TableAvg[],2,FALSE)</f>
        <v>#N/A</v>
      </c>
      <c r="P364" t="e">
        <f>VLOOKUP(TableOMP[[#This Row],[Label]],TableAvg[],3,FALSE)</f>
        <v>#N/A</v>
      </c>
      <c r="Q364" t="e">
        <f>TableOMP[[#This Row],[Avg]]-$U$2*TableOMP[[#This Row],[StdDev]]</f>
        <v>#N/A</v>
      </c>
      <c r="R364" t="e">
        <f>TableOMP[[#This Row],[Avg]]+$U$2*TableOMP[[#This Row],[StdDev]]</f>
        <v>#N/A</v>
      </c>
      <c r="S364" t="e">
        <f>IF(AND(TableOMP[[#This Row],[total_time]]&gt;=TableOMP[[#This Row],[Low]], TableOMP[[#This Row],[total_time]]&lt;=TableOMP[[#This Row],[High]]),1,0)</f>
        <v>#N/A</v>
      </c>
    </row>
    <row r="365" spans="1:19" x14ac:dyDescent="0.25">
      <c r="A365" t="s">
        <v>17</v>
      </c>
      <c r="B365">
        <v>100</v>
      </c>
      <c r="C365">
        <v>0</v>
      </c>
      <c r="D365">
        <v>0</v>
      </c>
      <c r="E365">
        <v>44</v>
      </c>
      <c r="F365">
        <v>1</v>
      </c>
      <c r="G365">
        <v>1.389705</v>
      </c>
      <c r="H365">
        <v>1.5443E-2</v>
      </c>
      <c r="I365">
        <v>0.241451</v>
      </c>
      <c r="J365">
        <v>5.6150000000000002E-3</v>
      </c>
      <c r="K365" t="str">
        <f t="shared" si="5"/>
        <v>5</v>
      </c>
      <c r="L365" t="s">
        <v>40</v>
      </c>
      <c r="M365" t="s">
        <v>39</v>
      </c>
      <c r="N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365" t="e">
        <f>VLOOKUP(TableOMP[[#This Row],[Label]],TableAvg[],2,FALSE)</f>
        <v>#N/A</v>
      </c>
      <c r="P365" t="e">
        <f>VLOOKUP(TableOMP[[#This Row],[Label]],TableAvg[],3,FALSE)</f>
        <v>#N/A</v>
      </c>
      <c r="Q365" t="e">
        <f>TableOMP[[#This Row],[Avg]]-$U$2*TableOMP[[#This Row],[StdDev]]</f>
        <v>#N/A</v>
      </c>
      <c r="R365" t="e">
        <f>TableOMP[[#This Row],[Avg]]+$U$2*TableOMP[[#This Row],[StdDev]]</f>
        <v>#N/A</v>
      </c>
      <c r="S365" t="e">
        <f>IF(AND(TableOMP[[#This Row],[total_time]]&gt;=TableOMP[[#This Row],[Low]], TableOMP[[#This Row],[total_time]]&lt;=TableOMP[[#This Row],[High]]),1,0)</f>
        <v>#N/A</v>
      </c>
    </row>
    <row r="366" spans="1:19" x14ac:dyDescent="0.25">
      <c r="A366" t="s">
        <v>17</v>
      </c>
      <c r="B366">
        <v>100</v>
      </c>
      <c r="C366">
        <v>0</v>
      </c>
      <c r="D366">
        <v>0</v>
      </c>
      <c r="E366">
        <v>45</v>
      </c>
      <c r="F366">
        <v>1</v>
      </c>
      <c r="G366">
        <v>1.424239</v>
      </c>
      <c r="H366">
        <v>1.6750000000000001E-2</v>
      </c>
      <c r="I366">
        <v>0.224305</v>
      </c>
      <c r="J366">
        <v>5.0980000000000001E-3</v>
      </c>
      <c r="K366" t="str">
        <f t="shared" si="5"/>
        <v>5</v>
      </c>
      <c r="L366" t="s">
        <v>40</v>
      </c>
      <c r="M366" t="s">
        <v>39</v>
      </c>
      <c r="N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366" t="e">
        <f>VLOOKUP(TableOMP[[#This Row],[Label]],TableAvg[],2,FALSE)</f>
        <v>#N/A</v>
      </c>
      <c r="P366" t="e">
        <f>VLOOKUP(TableOMP[[#This Row],[Label]],TableAvg[],3,FALSE)</f>
        <v>#N/A</v>
      </c>
      <c r="Q366" t="e">
        <f>TableOMP[[#This Row],[Avg]]-$U$2*TableOMP[[#This Row],[StdDev]]</f>
        <v>#N/A</v>
      </c>
      <c r="R366" t="e">
        <f>TableOMP[[#This Row],[Avg]]+$U$2*TableOMP[[#This Row],[StdDev]]</f>
        <v>#N/A</v>
      </c>
      <c r="S366" t="e">
        <f>IF(AND(TableOMP[[#This Row],[total_time]]&gt;=TableOMP[[#This Row],[Low]], TableOMP[[#This Row],[total_time]]&lt;=TableOMP[[#This Row],[High]]),1,0)</f>
        <v>#N/A</v>
      </c>
    </row>
    <row r="367" spans="1:19" x14ac:dyDescent="0.25">
      <c r="A367" t="s">
        <v>17</v>
      </c>
      <c r="B367">
        <v>100</v>
      </c>
      <c r="C367">
        <v>0</v>
      </c>
      <c r="D367">
        <v>0</v>
      </c>
      <c r="E367">
        <v>46</v>
      </c>
      <c r="F367">
        <v>1</v>
      </c>
      <c r="G367">
        <v>1.4713069999999999</v>
      </c>
      <c r="H367">
        <v>1.4428E-2</v>
      </c>
      <c r="I367">
        <v>0.23177900000000001</v>
      </c>
      <c r="J367">
        <v>5.1510000000000002E-3</v>
      </c>
      <c r="K367" t="str">
        <f t="shared" si="5"/>
        <v>5</v>
      </c>
      <c r="L367" t="s">
        <v>40</v>
      </c>
      <c r="M367" t="s">
        <v>39</v>
      </c>
      <c r="N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367" t="e">
        <f>VLOOKUP(TableOMP[[#This Row],[Label]],TableAvg[],2,FALSE)</f>
        <v>#N/A</v>
      </c>
      <c r="P367" t="e">
        <f>VLOOKUP(TableOMP[[#This Row],[Label]],TableAvg[],3,FALSE)</f>
        <v>#N/A</v>
      </c>
      <c r="Q367" t="e">
        <f>TableOMP[[#This Row],[Avg]]-$U$2*TableOMP[[#This Row],[StdDev]]</f>
        <v>#N/A</v>
      </c>
      <c r="R367" t="e">
        <f>TableOMP[[#This Row],[Avg]]+$U$2*TableOMP[[#This Row],[StdDev]]</f>
        <v>#N/A</v>
      </c>
      <c r="S367" t="e">
        <f>IF(AND(TableOMP[[#This Row],[total_time]]&gt;=TableOMP[[#This Row],[Low]], TableOMP[[#This Row],[total_time]]&lt;=TableOMP[[#This Row],[High]]),1,0)</f>
        <v>#N/A</v>
      </c>
    </row>
    <row r="368" spans="1:19" x14ac:dyDescent="0.25">
      <c r="A368" t="s">
        <v>17</v>
      </c>
      <c r="B368">
        <v>100</v>
      </c>
      <c r="C368">
        <v>0</v>
      </c>
      <c r="D368">
        <v>0</v>
      </c>
      <c r="E368">
        <v>47</v>
      </c>
      <c r="F368">
        <v>1</v>
      </c>
      <c r="G368">
        <v>1.4741839999999999</v>
      </c>
      <c r="H368">
        <v>1.6278999999999998E-2</v>
      </c>
      <c r="I368">
        <v>0.26180900000000001</v>
      </c>
      <c r="J368">
        <v>5.692E-3</v>
      </c>
      <c r="K368" t="str">
        <f t="shared" si="5"/>
        <v>5</v>
      </c>
      <c r="L368" t="s">
        <v>40</v>
      </c>
      <c r="M368" t="s">
        <v>39</v>
      </c>
      <c r="N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368" t="e">
        <f>VLOOKUP(TableOMP[[#This Row],[Label]],TableAvg[],2,FALSE)</f>
        <v>#N/A</v>
      </c>
      <c r="P368" t="e">
        <f>VLOOKUP(TableOMP[[#This Row],[Label]],TableAvg[],3,FALSE)</f>
        <v>#N/A</v>
      </c>
      <c r="Q368" t="e">
        <f>TableOMP[[#This Row],[Avg]]-$U$2*TableOMP[[#This Row],[StdDev]]</f>
        <v>#N/A</v>
      </c>
      <c r="R368" t="e">
        <f>TableOMP[[#This Row],[Avg]]+$U$2*TableOMP[[#This Row],[StdDev]]</f>
        <v>#N/A</v>
      </c>
      <c r="S368" t="e">
        <f>IF(AND(TableOMP[[#This Row],[total_time]]&gt;=TableOMP[[#This Row],[Low]], TableOMP[[#This Row],[total_time]]&lt;=TableOMP[[#This Row],[High]]),1,0)</f>
        <v>#N/A</v>
      </c>
    </row>
    <row r="369" spans="1:19" x14ac:dyDescent="0.25">
      <c r="A369" t="s">
        <v>17</v>
      </c>
      <c r="B369">
        <v>100</v>
      </c>
      <c r="C369">
        <v>0</v>
      </c>
      <c r="D369">
        <v>0</v>
      </c>
      <c r="E369">
        <v>48</v>
      </c>
      <c r="F369">
        <v>1</v>
      </c>
      <c r="G369">
        <v>1.6831149999999999</v>
      </c>
      <c r="H369">
        <v>1.9370999999999999E-2</v>
      </c>
      <c r="I369">
        <v>0.25842199999999999</v>
      </c>
      <c r="J369">
        <v>5.4980000000000003E-3</v>
      </c>
      <c r="K369" t="str">
        <f t="shared" si="5"/>
        <v>5</v>
      </c>
      <c r="L369" t="s">
        <v>40</v>
      </c>
      <c r="M369" t="s">
        <v>39</v>
      </c>
      <c r="N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369" t="e">
        <f>VLOOKUP(TableOMP[[#This Row],[Label]],TableAvg[],2,FALSE)</f>
        <v>#N/A</v>
      </c>
      <c r="P369" t="e">
        <f>VLOOKUP(TableOMP[[#This Row],[Label]],TableAvg[],3,FALSE)</f>
        <v>#N/A</v>
      </c>
      <c r="Q369" t="e">
        <f>TableOMP[[#This Row],[Avg]]-$U$2*TableOMP[[#This Row],[StdDev]]</f>
        <v>#N/A</v>
      </c>
      <c r="R369" t="e">
        <f>TableOMP[[#This Row],[Avg]]+$U$2*TableOMP[[#This Row],[StdDev]]</f>
        <v>#N/A</v>
      </c>
      <c r="S369" t="e">
        <f>IF(AND(TableOMP[[#This Row],[total_time]]&gt;=TableOMP[[#This Row],[Low]], TableOMP[[#This Row],[total_time]]&lt;=TableOMP[[#This Row],[High]]),1,0)</f>
        <v>#N/A</v>
      </c>
    </row>
    <row r="370" spans="1:19" x14ac:dyDescent="0.25">
      <c r="A370" t="s">
        <v>17</v>
      </c>
      <c r="B370">
        <v>100</v>
      </c>
      <c r="C370">
        <v>0</v>
      </c>
      <c r="D370">
        <v>0</v>
      </c>
      <c r="E370">
        <v>49</v>
      </c>
      <c r="F370">
        <v>1</v>
      </c>
      <c r="G370">
        <v>1.57359</v>
      </c>
      <c r="H370">
        <v>1.6518000000000001E-2</v>
      </c>
      <c r="I370">
        <v>0.306031</v>
      </c>
      <c r="J370">
        <v>6.3759999999999997E-3</v>
      </c>
      <c r="K370" t="str">
        <f t="shared" si="5"/>
        <v>5</v>
      </c>
      <c r="L370" t="s">
        <v>40</v>
      </c>
      <c r="M370" t="s">
        <v>39</v>
      </c>
      <c r="N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370" t="e">
        <f>VLOOKUP(TableOMP[[#This Row],[Label]],TableAvg[],2,FALSE)</f>
        <v>#N/A</v>
      </c>
      <c r="P370" t="e">
        <f>VLOOKUP(TableOMP[[#This Row],[Label]],TableAvg[],3,FALSE)</f>
        <v>#N/A</v>
      </c>
      <c r="Q370" t="e">
        <f>TableOMP[[#This Row],[Avg]]-$U$2*TableOMP[[#This Row],[StdDev]]</f>
        <v>#N/A</v>
      </c>
      <c r="R370" t="e">
        <f>TableOMP[[#This Row],[Avg]]+$U$2*TableOMP[[#This Row],[StdDev]]</f>
        <v>#N/A</v>
      </c>
      <c r="S370" t="e">
        <f>IF(AND(TableOMP[[#This Row],[total_time]]&gt;=TableOMP[[#This Row],[Low]], TableOMP[[#This Row],[total_time]]&lt;=TableOMP[[#This Row],[High]]),1,0)</f>
        <v>#N/A</v>
      </c>
    </row>
    <row r="371" spans="1:19" x14ac:dyDescent="0.25">
      <c r="A371" t="s">
        <v>17</v>
      </c>
      <c r="B371">
        <v>100</v>
      </c>
      <c r="C371">
        <v>0</v>
      </c>
      <c r="D371">
        <v>0</v>
      </c>
      <c r="E371">
        <v>50</v>
      </c>
      <c r="F371">
        <v>1</v>
      </c>
      <c r="G371">
        <v>1.512392</v>
      </c>
      <c r="H371">
        <v>1.6171000000000001E-2</v>
      </c>
      <c r="I371">
        <v>0.30258299999999999</v>
      </c>
      <c r="J371">
        <v>6.1749999999999999E-3</v>
      </c>
      <c r="K371" t="str">
        <f t="shared" si="5"/>
        <v>5</v>
      </c>
      <c r="L371" t="s">
        <v>40</v>
      </c>
      <c r="M371" t="s">
        <v>39</v>
      </c>
      <c r="N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371" t="e">
        <f>VLOOKUP(TableOMP[[#This Row],[Label]],TableAvg[],2,FALSE)</f>
        <v>#N/A</v>
      </c>
      <c r="P371" t="e">
        <f>VLOOKUP(TableOMP[[#This Row],[Label]],TableAvg[],3,FALSE)</f>
        <v>#N/A</v>
      </c>
      <c r="Q371" t="e">
        <f>TableOMP[[#This Row],[Avg]]-$U$2*TableOMP[[#This Row],[StdDev]]</f>
        <v>#N/A</v>
      </c>
      <c r="R371" t="e">
        <f>TableOMP[[#This Row],[Avg]]+$U$2*TableOMP[[#This Row],[StdDev]]</f>
        <v>#N/A</v>
      </c>
      <c r="S371" t="e">
        <f>IF(AND(TableOMP[[#This Row],[total_time]]&gt;=TableOMP[[#This Row],[Low]], TableOMP[[#This Row],[total_time]]&lt;=TableOMP[[#This Row],[High]]),1,0)</f>
        <v>#N/A</v>
      </c>
    </row>
    <row r="372" spans="1:19" x14ac:dyDescent="0.25">
      <c r="A372" t="s">
        <v>17</v>
      </c>
      <c r="B372">
        <v>100</v>
      </c>
      <c r="C372">
        <v>0</v>
      </c>
      <c r="D372">
        <v>0</v>
      </c>
      <c r="E372">
        <v>51</v>
      </c>
      <c r="F372">
        <v>1</v>
      </c>
      <c r="G372">
        <v>1.5945990000000001</v>
      </c>
      <c r="H372">
        <v>2.2577E-2</v>
      </c>
      <c r="I372">
        <v>0.31809199999999999</v>
      </c>
      <c r="J372">
        <v>6.3619999999999996E-3</v>
      </c>
      <c r="K372" t="str">
        <f t="shared" si="5"/>
        <v>5</v>
      </c>
      <c r="L372" t="s">
        <v>40</v>
      </c>
      <c r="M372" t="s">
        <v>39</v>
      </c>
      <c r="N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372" t="e">
        <f>VLOOKUP(TableOMP[[#This Row],[Label]],TableAvg[],2,FALSE)</f>
        <v>#N/A</v>
      </c>
      <c r="P372" t="e">
        <f>VLOOKUP(TableOMP[[#This Row],[Label]],TableAvg[],3,FALSE)</f>
        <v>#N/A</v>
      </c>
      <c r="Q372" t="e">
        <f>TableOMP[[#This Row],[Avg]]-$U$2*TableOMP[[#This Row],[StdDev]]</f>
        <v>#N/A</v>
      </c>
      <c r="R372" t="e">
        <f>TableOMP[[#This Row],[Avg]]+$U$2*TableOMP[[#This Row],[StdDev]]</f>
        <v>#N/A</v>
      </c>
      <c r="S372" t="e">
        <f>IF(AND(TableOMP[[#This Row],[total_time]]&gt;=TableOMP[[#This Row],[Low]], TableOMP[[#This Row],[total_time]]&lt;=TableOMP[[#This Row],[High]]),1,0)</f>
        <v>#N/A</v>
      </c>
    </row>
    <row r="373" spans="1:19" x14ac:dyDescent="0.25">
      <c r="A373" t="s">
        <v>17</v>
      </c>
      <c r="B373">
        <v>100</v>
      </c>
      <c r="C373">
        <v>0</v>
      </c>
      <c r="D373">
        <v>0</v>
      </c>
      <c r="E373">
        <v>52</v>
      </c>
      <c r="F373">
        <v>1</v>
      </c>
      <c r="G373">
        <v>1.764049</v>
      </c>
      <c r="H373">
        <v>1.8151E-2</v>
      </c>
      <c r="I373">
        <v>0.32496599999999998</v>
      </c>
      <c r="J373">
        <v>6.3720000000000001E-3</v>
      </c>
      <c r="K373" t="str">
        <f t="shared" si="5"/>
        <v>5</v>
      </c>
      <c r="L373" t="s">
        <v>40</v>
      </c>
      <c r="M373" t="s">
        <v>39</v>
      </c>
      <c r="N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373" t="e">
        <f>VLOOKUP(TableOMP[[#This Row],[Label]],TableAvg[],2,FALSE)</f>
        <v>#N/A</v>
      </c>
      <c r="P373" t="e">
        <f>VLOOKUP(TableOMP[[#This Row],[Label]],TableAvg[],3,FALSE)</f>
        <v>#N/A</v>
      </c>
      <c r="Q373" t="e">
        <f>TableOMP[[#This Row],[Avg]]-$U$2*TableOMP[[#This Row],[StdDev]]</f>
        <v>#N/A</v>
      </c>
      <c r="R373" t="e">
        <f>TableOMP[[#This Row],[Avg]]+$U$2*TableOMP[[#This Row],[StdDev]]</f>
        <v>#N/A</v>
      </c>
      <c r="S373" t="e">
        <f>IF(AND(TableOMP[[#This Row],[total_time]]&gt;=TableOMP[[#This Row],[Low]], TableOMP[[#This Row],[total_time]]&lt;=TableOMP[[#This Row],[High]]),1,0)</f>
        <v>#N/A</v>
      </c>
    </row>
    <row r="374" spans="1:19" x14ac:dyDescent="0.25">
      <c r="A374" t="s">
        <v>17</v>
      </c>
      <c r="B374">
        <v>100</v>
      </c>
      <c r="C374">
        <v>0</v>
      </c>
      <c r="D374">
        <v>0</v>
      </c>
      <c r="E374">
        <v>53</v>
      </c>
      <c r="F374">
        <v>1</v>
      </c>
      <c r="G374">
        <v>1.555439</v>
      </c>
      <c r="H374">
        <v>1.3065E-2</v>
      </c>
      <c r="I374">
        <v>0.33649699999999999</v>
      </c>
      <c r="J374">
        <v>6.4710000000000002E-3</v>
      </c>
      <c r="K374" t="str">
        <f t="shared" si="5"/>
        <v>5</v>
      </c>
      <c r="L374" t="s">
        <v>40</v>
      </c>
      <c r="M374" t="s">
        <v>39</v>
      </c>
      <c r="N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374" t="e">
        <f>VLOOKUP(TableOMP[[#This Row],[Label]],TableAvg[],2,FALSE)</f>
        <v>#N/A</v>
      </c>
      <c r="P374" t="e">
        <f>VLOOKUP(TableOMP[[#This Row],[Label]],TableAvg[],3,FALSE)</f>
        <v>#N/A</v>
      </c>
      <c r="Q374" t="e">
        <f>TableOMP[[#This Row],[Avg]]-$U$2*TableOMP[[#This Row],[StdDev]]</f>
        <v>#N/A</v>
      </c>
      <c r="R374" t="e">
        <f>TableOMP[[#This Row],[Avg]]+$U$2*TableOMP[[#This Row],[StdDev]]</f>
        <v>#N/A</v>
      </c>
      <c r="S374" t="e">
        <f>IF(AND(TableOMP[[#This Row],[total_time]]&gt;=TableOMP[[#This Row],[Low]], TableOMP[[#This Row],[total_time]]&lt;=TableOMP[[#This Row],[High]]),1,0)</f>
        <v>#N/A</v>
      </c>
    </row>
    <row r="375" spans="1:19" x14ac:dyDescent="0.25">
      <c r="A375" t="s">
        <v>17</v>
      </c>
      <c r="B375">
        <v>100</v>
      </c>
      <c r="C375">
        <v>0</v>
      </c>
      <c r="D375">
        <v>0</v>
      </c>
      <c r="E375">
        <v>54</v>
      </c>
      <c r="F375">
        <v>1</v>
      </c>
      <c r="G375">
        <v>1.5737380000000001</v>
      </c>
      <c r="H375">
        <v>1.4926999999999999E-2</v>
      </c>
      <c r="I375">
        <v>0.342775</v>
      </c>
      <c r="J375">
        <v>6.4669999999999997E-3</v>
      </c>
      <c r="K375" t="str">
        <f t="shared" si="5"/>
        <v>5</v>
      </c>
      <c r="L375" t="s">
        <v>40</v>
      </c>
      <c r="M375" t="s">
        <v>39</v>
      </c>
      <c r="N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375" t="e">
        <f>VLOOKUP(TableOMP[[#This Row],[Label]],TableAvg[],2,FALSE)</f>
        <v>#N/A</v>
      </c>
      <c r="P375" t="e">
        <f>VLOOKUP(TableOMP[[#This Row],[Label]],TableAvg[],3,FALSE)</f>
        <v>#N/A</v>
      </c>
      <c r="Q375" t="e">
        <f>TableOMP[[#This Row],[Avg]]-$U$2*TableOMP[[#This Row],[StdDev]]</f>
        <v>#N/A</v>
      </c>
      <c r="R375" t="e">
        <f>TableOMP[[#This Row],[Avg]]+$U$2*TableOMP[[#This Row],[StdDev]]</f>
        <v>#N/A</v>
      </c>
      <c r="S375" t="e">
        <f>IF(AND(TableOMP[[#This Row],[total_time]]&gt;=TableOMP[[#This Row],[Low]], TableOMP[[#This Row],[total_time]]&lt;=TableOMP[[#This Row],[High]]),1,0)</f>
        <v>#N/A</v>
      </c>
    </row>
    <row r="376" spans="1:19" x14ac:dyDescent="0.25">
      <c r="A376" t="s">
        <v>17</v>
      </c>
      <c r="B376">
        <v>100</v>
      </c>
      <c r="C376">
        <v>0</v>
      </c>
      <c r="D376">
        <v>0</v>
      </c>
      <c r="E376">
        <v>55</v>
      </c>
      <c r="F376">
        <v>1</v>
      </c>
      <c r="G376">
        <v>1.7680819999999999</v>
      </c>
      <c r="H376">
        <v>2.0202000000000001E-2</v>
      </c>
      <c r="I376">
        <v>0.34670400000000001</v>
      </c>
      <c r="J376">
        <v>6.4200000000000004E-3</v>
      </c>
      <c r="K376" t="str">
        <f t="shared" si="5"/>
        <v>5</v>
      </c>
      <c r="L376" t="s">
        <v>40</v>
      </c>
      <c r="M376" t="s">
        <v>39</v>
      </c>
      <c r="N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376" t="e">
        <f>VLOOKUP(TableOMP[[#This Row],[Label]],TableAvg[],2,FALSE)</f>
        <v>#N/A</v>
      </c>
      <c r="P376" t="e">
        <f>VLOOKUP(TableOMP[[#This Row],[Label]],TableAvg[],3,FALSE)</f>
        <v>#N/A</v>
      </c>
      <c r="Q376" t="e">
        <f>TableOMP[[#This Row],[Avg]]-$U$2*TableOMP[[#This Row],[StdDev]]</f>
        <v>#N/A</v>
      </c>
      <c r="R376" t="e">
        <f>TableOMP[[#This Row],[Avg]]+$U$2*TableOMP[[#This Row],[StdDev]]</f>
        <v>#N/A</v>
      </c>
      <c r="S376" t="e">
        <f>IF(AND(TableOMP[[#This Row],[total_time]]&gt;=TableOMP[[#This Row],[Low]], TableOMP[[#This Row],[total_time]]&lt;=TableOMP[[#This Row],[High]]),1,0)</f>
        <v>#N/A</v>
      </c>
    </row>
    <row r="377" spans="1:19" x14ac:dyDescent="0.25">
      <c r="A377" t="s">
        <v>17</v>
      </c>
      <c r="B377">
        <v>100</v>
      </c>
      <c r="C377">
        <v>0</v>
      </c>
      <c r="D377">
        <v>0</v>
      </c>
      <c r="E377">
        <v>56</v>
      </c>
      <c r="F377">
        <v>1</v>
      </c>
      <c r="G377">
        <v>1.623718</v>
      </c>
      <c r="H377">
        <v>1.8019E-2</v>
      </c>
      <c r="I377">
        <v>0.35261199999999998</v>
      </c>
      <c r="J377">
        <v>6.411E-3</v>
      </c>
      <c r="K377" t="str">
        <f t="shared" si="5"/>
        <v>5</v>
      </c>
      <c r="L377" t="s">
        <v>40</v>
      </c>
      <c r="M377" t="s">
        <v>39</v>
      </c>
      <c r="N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377" t="e">
        <f>VLOOKUP(TableOMP[[#This Row],[Label]],TableAvg[],2,FALSE)</f>
        <v>#N/A</v>
      </c>
      <c r="P377" t="e">
        <f>VLOOKUP(TableOMP[[#This Row],[Label]],TableAvg[],3,FALSE)</f>
        <v>#N/A</v>
      </c>
      <c r="Q377" t="e">
        <f>TableOMP[[#This Row],[Avg]]-$U$2*TableOMP[[#This Row],[StdDev]]</f>
        <v>#N/A</v>
      </c>
      <c r="R377" t="e">
        <f>TableOMP[[#This Row],[Avg]]+$U$2*TableOMP[[#This Row],[StdDev]]</f>
        <v>#N/A</v>
      </c>
      <c r="S377" t="e">
        <f>IF(AND(TableOMP[[#This Row],[total_time]]&gt;=TableOMP[[#This Row],[Low]], TableOMP[[#This Row],[total_time]]&lt;=TableOMP[[#This Row],[High]]),1,0)</f>
        <v>#N/A</v>
      </c>
    </row>
    <row r="378" spans="1:19" x14ac:dyDescent="0.25">
      <c r="A378" t="s">
        <v>17</v>
      </c>
      <c r="B378">
        <v>100</v>
      </c>
      <c r="C378">
        <v>0</v>
      </c>
      <c r="D378">
        <v>0</v>
      </c>
      <c r="E378">
        <v>57</v>
      </c>
      <c r="F378">
        <v>1</v>
      </c>
      <c r="G378">
        <v>1.9388380000000001</v>
      </c>
      <c r="H378">
        <v>1.7121000000000001E-2</v>
      </c>
      <c r="I378">
        <v>0.40274300000000002</v>
      </c>
      <c r="J378">
        <v>7.1919999999999996E-3</v>
      </c>
      <c r="K378" t="str">
        <f t="shared" si="5"/>
        <v>5</v>
      </c>
      <c r="L378" t="s">
        <v>40</v>
      </c>
      <c r="M378" t="s">
        <v>39</v>
      </c>
      <c r="N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378" t="e">
        <f>VLOOKUP(TableOMP[[#This Row],[Label]],TableAvg[],2,FALSE)</f>
        <v>#N/A</v>
      </c>
      <c r="P378" t="e">
        <f>VLOOKUP(TableOMP[[#This Row],[Label]],TableAvg[],3,FALSE)</f>
        <v>#N/A</v>
      </c>
      <c r="Q378" t="e">
        <f>TableOMP[[#This Row],[Avg]]-$U$2*TableOMP[[#This Row],[StdDev]]</f>
        <v>#N/A</v>
      </c>
      <c r="R378" t="e">
        <f>TableOMP[[#This Row],[Avg]]+$U$2*TableOMP[[#This Row],[StdDev]]</f>
        <v>#N/A</v>
      </c>
      <c r="S378" t="e">
        <f>IF(AND(TableOMP[[#This Row],[total_time]]&gt;=TableOMP[[#This Row],[Low]], TableOMP[[#This Row],[total_time]]&lt;=TableOMP[[#This Row],[High]]),1,0)</f>
        <v>#N/A</v>
      </c>
    </row>
    <row r="379" spans="1:19" x14ac:dyDescent="0.25">
      <c r="A379" t="s">
        <v>17</v>
      </c>
      <c r="B379">
        <v>100</v>
      </c>
      <c r="C379">
        <v>0</v>
      </c>
      <c r="D379">
        <v>0</v>
      </c>
      <c r="E379">
        <v>58</v>
      </c>
      <c r="F379">
        <v>1</v>
      </c>
      <c r="G379">
        <v>1.267949</v>
      </c>
      <c r="H379">
        <v>2.0603E-2</v>
      </c>
      <c r="I379">
        <v>0.355043</v>
      </c>
      <c r="J379">
        <v>6.2290000000000002E-3</v>
      </c>
      <c r="K379" t="str">
        <f t="shared" si="5"/>
        <v>5</v>
      </c>
      <c r="L379" t="s">
        <v>40</v>
      </c>
      <c r="M379" t="s">
        <v>39</v>
      </c>
      <c r="N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379" t="e">
        <f>VLOOKUP(TableOMP[[#This Row],[Label]],TableAvg[],2,FALSE)</f>
        <v>#N/A</v>
      </c>
      <c r="P379" t="e">
        <f>VLOOKUP(TableOMP[[#This Row],[Label]],TableAvg[],3,FALSE)</f>
        <v>#N/A</v>
      </c>
      <c r="Q379" t="e">
        <f>TableOMP[[#This Row],[Avg]]-$U$2*TableOMP[[#This Row],[StdDev]]</f>
        <v>#N/A</v>
      </c>
      <c r="R379" t="e">
        <f>TableOMP[[#This Row],[Avg]]+$U$2*TableOMP[[#This Row],[StdDev]]</f>
        <v>#N/A</v>
      </c>
      <c r="S379" t="e">
        <f>IF(AND(TableOMP[[#This Row],[total_time]]&gt;=TableOMP[[#This Row],[Low]], TableOMP[[#This Row],[total_time]]&lt;=TableOMP[[#This Row],[High]]),1,0)</f>
        <v>#N/A</v>
      </c>
    </row>
    <row r="380" spans="1:19" x14ac:dyDescent="0.25">
      <c r="A380" t="s">
        <v>17</v>
      </c>
      <c r="B380">
        <v>100</v>
      </c>
      <c r="C380">
        <v>0</v>
      </c>
      <c r="D380">
        <v>0</v>
      </c>
      <c r="E380">
        <v>59</v>
      </c>
      <c r="F380">
        <v>1</v>
      </c>
      <c r="G380">
        <v>1.2475560000000001</v>
      </c>
      <c r="H380">
        <v>1.5339999999999999E-2</v>
      </c>
      <c r="I380">
        <v>0.38663500000000001</v>
      </c>
      <c r="J380">
        <v>6.6660000000000001E-3</v>
      </c>
      <c r="K380" t="str">
        <f t="shared" si="5"/>
        <v>5</v>
      </c>
      <c r="L380" t="s">
        <v>40</v>
      </c>
      <c r="M380" t="s">
        <v>39</v>
      </c>
      <c r="N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380" t="e">
        <f>VLOOKUP(TableOMP[[#This Row],[Label]],TableAvg[],2,FALSE)</f>
        <v>#N/A</v>
      </c>
      <c r="P380" t="e">
        <f>VLOOKUP(TableOMP[[#This Row],[Label]],TableAvg[],3,FALSE)</f>
        <v>#N/A</v>
      </c>
      <c r="Q380" t="e">
        <f>TableOMP[[#This Row],[Avg]]-$U$2*TableOMP[[#This Row],[StdDev]]</f>
        <v>#N/A</v>
      </c>
      <c r="R380" t="e">
        <f>TableOMP[[#This Row],[Avg]]+$U$2*TableOMP[[#This Row],[StdDev]]</f>
        <v>#N/A</v>
      </c>
      <c r="S380" t="e">
        <f>IF(AND(TableOMP[[#This Row],[total_time]]&gt;=TableOMP[[#This Row],[Low]], TableOMP[[#This Row],[total_time]]&lt;=TableOMP[[#This Row],[High]]),1,0)</f>
        <v>#N/A</v>
      </c>
    </row>
    <row r="381" spans="1:19" x14ac:dyDescent="0.25">
      <c r="A381" t="s">
        <v>17</v>
      </c>
      <c r="B381">
        <v>100</v>
      </c>
      <c r="C381">
        <v>0</v>
      </c>
      <c r="D381">
        <v>0</v>
      </c>
      <c r="E381">
        <v>60</v>
      </c>
      <c r="F381">
        <v>1</v>
      </c>
      <c r="G381">
        <v>1.238866</v>
      </c>
      <c r="H381">
        <v>1.6802000000000001E-2</v>
      </c>
      <c r="I381">
        <v>0.41304400000000002</v>
      </c>
      <c r="J381">
        <v>7.0010000000000003E-3</v>
      </c>
      <c r="K381" t="str">
        <f t="shared" si="5"/>
        <v>5</v>
      </c>
      <c r="L381" t="s">
        <v>40</v>
      </c>
      <c r="M381" t="s">
        <v>39</v>
      </c>
      <c r="N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381" t="e">
        <f>VLOOKUP(TableOMP[[#This Row],[Label]],TableAvg[],2,FALSE)</f>
        <v>#N/A</v>
      </c>
      <c r="P381" t="e">
        <f>VLOOKUP(TableOMP[[#This Row],[Label]],TableAvg[],3,FALSE)</f>
        <v>#N/A</v>
      </c>
      <c r="Q381" t="e">
        <f>TableOMP[[#This Row],[Avg]]-$U$2*TableOMP[[#This Row],[StdDev]]</f>
        <v>#N/A</v>
      </c>
      <c r="R381" t="e">
        <f>TableOMP[[#This Row],[Avg]]+$U$2*TableOMP[[#This Row],[StdDev]]</f>
        <v>#N/A</v>
      </c>
      <c r="S381" t="e">
        <f>IF(AND(TableOMP[[#This Row],[total_time]]&gt;=TableOMP[[#This Row],[Low]], TableOMP[[#This Row],[total_time]]&lt;=TableOMP[[#This Row],[High]]),1,0)</f>
        <v>#N/A</v>
      </c>
    </row>
    <row r="382" spans="1:19" x14ac:dyDescent="0.25">
      <c r="A382" t="s">
        <v>17</v>
      </c>
      <c r="B382">
        <v>100</v>
      </c>
      <c r="C382">
        <v>0</v>
      </c>
      <c r="D382">
        <v>0</v>
      </c>
      <c r="E382">
        <v>61</v>
      </c>
      <c r="F382">
        <v>1</v>
      </c>
      <c r="G382">
        <v>1.3268040000000001</v>
      </c>
      <c r="H382">
        <v>2.5075E-2</v>
      </c>
      <c r="I382">
        <v>0.40333200000000002</v>
      </c>
      <c r="J382">
        <v>6.7219999999999997E-3</v>
      </c>
      <c r="K382" t="str">
        <f t="shared" si="5"/>
        <v>5</v>
      </c>
      <c r="L382" t="s">
        <v>40</v>
      </c>
      <c r="M382" t="s">
        <v>39</v>
      </c>
      <c r="N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382" t="e">
        <f>VLOOKUP(TableOMP[[#This Row],[Label]],TableAvg[],2,FALSE)</f>
        <v>#N/A</v>
      </c>
      <c r="P382" t="e">
        <f>VLOOKUP(TableOMP[[#This Row],[Label]],TableAvg[],3,FALSE)</f>
        <v>#N/A</v>
      </c>
      <c r="Q382" t="e">
        <f>TableOMP[[#This Row],[Avg]]-$U$2*TableOMP[[#This Row],[StdDev]]</f>
        <v>#N/A</v>
      </c>
      <c r="R382" t="e">
        <f>TableOMP[[#This Row],[Avg]]+$U$2*TableOMP[[#This Row],[StdDev]]</f>
        <v>#N/A</v>
      </c>
      <c r="S382" t="e">
        <f>IF(AND(TableOMP[[#This Row],[total_time]]&gt;=TableOMP[[#This Row],[Low]], TableOMP[[#This Row],[total_time]]&lt;=TableOMP[[#This Row],[High]]),1,0)</f>
        <v>#N/A</v>
      </c>
    </row>
    <row r="383" spans="1:19" x14ac:dyDescent="0.25">
      <c r="A383" t="s">
        <v>17</v>
      </c>
      <c r="B383">
        <v>100</v>
      </c>
      <c r="C383">
        <v>0</v>
      </c>
      <c r="D383">
        <v>0</v>
      </c>
      <c r="E383">
        <v>62</v>
      </c>
      <c r="F383">
        <v>1</v>
      </c>
      <c r="G383">
        <v>1.254292</v>
      </c>
      <c r="H383">
        <v>1.7575E-2</v>
      </c>
      <c r="I383">
        <v>0.418709</v>
      </c>
      <c r="J383">
        <v>6.8640000000000003E-3</v>
      </c>
      <c r="K383" t="str">
        <f t="shared" si="5"/>
        <v>5</v>
      </c>
      <c r="L383" t="s">
        <v>40</v>
      </c>
      <c r="M383" t="s">
        <v>39</v>
      </c>
      <c r="N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383" t="e">
        <f>VLOOKUP(TableOMP[[#This Row],[Label]],TableAvg[],2,FALSE)</f>
        <v>#N/A</v>
      </c>
      <c r="P383" t="e">
        <f>VLOOKUP(TableOMP[[#This Row],[Label]],TableAvg[],3,FALSE)</f>
        <v>#N/A</v>
      </c>
      <c r="Q383" t="e">
        <f>TableOMP[[#This Row],[Avg]]-$U$2*TableOMP[[#This Row],[StdDev]]</f>
        <v>#N/A</v>
      </c>
      <c r="R383" t="e">
        <f>TableOMP[[#This Row],[Avg]]+$U$2*TableOMP[[#This Row],[StdDev]]</f>
        <v>#N/A</v>
      </c>
      <c r="S383" t="e">
        <f>IF(AND(TableOMP[[#This Row],[total_time]]&gt;=TableOMP[[#This Row],[Low]], TableOMP[[#This Row],[total_time]]&lt;=TableOMP[[#This Row],[High]]),1,0)</f>
        <v>#N/A</v>
      </c>
    </row>
    <row r="384" spans="1:19" x14ac:dyDescent="0.25">
      <c r="A384" t="s">
        <v>17</v>
      </c>
      <c r="B384">
        <v>100</v>
      </c>
      <c r="C384">
        <v>0</v>
      </c>
      <c r="D384">
        <v>0</v>
      </c>
      <c r="E384">
        <v>63</v>
      </c>
      <c r="F384">
        <v>1</v>
      </c>
      <c r="G384">
        <v>1.2769520000000001</v>
      </c>
      <c r="H384">
        <v>1.5589E-2</v>
      </c>
      <c r="I384">
        <v>0.70332499999999998</v>
      </c>
      <c r="J384">
        <v>1.1344E-2</v>
      </c>
      <c r="K384" t="str">
        <f t="shared" si="5"/>
        <v>5</v>
      </c>
      <c r="L384" t="s">
        <v>40</v>
      </c>
      <c r="M384" t="s">
        <v>39</v>
      </c>
      <c r="N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384" t="e">
        <f>VLOOKUP(TableOMP[[#This Row],[Label]],TableAvg[],2,FALSE)</f>
        <v>#N/A</v>
      </c>
      <c r="P384" t="e">
        <f>VLOOKUP(TableOMP[[#This Row],[Label]],TableAvg[],3,FALSE)</f>
        <v>#N/A</v>
      </c>
      <c r="Q384" t="e">
        <f>TableOMP[[#This Row],[Avg]]-$U$2*TableOMP[[#This Row],[StdDev]]</f>
        <v>#N/A</v>
      </c>
      <c r="R384" t="e">
        <f>TableOMP[[#This Row],[Avg]]+$U$2*TableOMP[[#This Row],[StdDev]]</f>
        <v>#N/A</v>
      </c>
      <c r="S384" t="e">
        <f>IF(AND(TableOMP[[#This Row],[total_time]]&gt;=TableOMP[[#This Row],[Low]], TableOMP[[#This Row],[total_time]]&lt;=TableOMP[[#This Row],[High]]),1,0)</f>
        <v>#N/A</v>
      </c>
    </row>
    <row r="385" spans="1:19" x14ac:dyDescent="0.25">
      <c r="A385" t="s">
        <v>17</v>
      </c>
      <c r="B385">
        <v>100</v>
      </c>
      <c r="C385">
        <v>0</v>
      </c>
      <c r="D385">
        <v>0</v>
      </c>
      <c r="E385">
        <v>64</v>
      </c>
      <c r="F385">
        <v>1</v>
      </c>
      <c r="G385">
        <v>1.2628839999999999</v>
      </c>
      <c r="H385">
        <v>1.2174000000000001E-2</v>
      </c>
      <c r="I385">
        <v>0.51009700000000002</v>
      </c>
      <c r="J385">
        <v>8.097E-3</v>
      </c>
      <c r="K385" t="str">
        <f t="shared" si="5"/>
        <v>5</v>
      </c>
      <c r="L385" t="s">
        <v>40</v>
      </c>
      <c r="M385" t="s">
        <v>39</v>
      </c>
      <c r="N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385" t="e">
        <f>VLOOKUP(TableOMP[[#This Row],[Label]],TableAvg[],2,FALSE)</f>
        <v>#N/A</v>
      </c>
      <c r="P385" t="e">
        <f>VLOOKUP(TableOMP[[#This Row],[Label]],TableAvg[],3,FALSE)</f>
        <v>#N/A</v>
      </c>
      <c r="Q385" t="e">
        <f>TableOMP[[#This Row],[Avg]]-$U$2*TableOMP[[#This Row],[StdDev]]</f>
        <v>#N/A</v>
      </c>
      <c r="R385" t="e">
        <f>TableOMP[[#This Row],[Avg]]+$U$2*TableOMP[[#This Row],[StdDev]]</f>
        <v>#N/A</v>
      </c>
      <c r="S385" t="e">
        <f>IF(AND(TableOMP[[#This Row],[total_time]]&gt;=TableOMP[[#This Row],[Low]], TableOMP[[#This Row],[total_time]]&lt;=TableOMP[[#This Row],[High]]),1,0)</f>
        <v>#N/A</v>
      </c>
    </row>
    <row r="386" spans="1:19" x14ac:dyDescent="0.25">
      <c r="A386" t="s">
        <v>17</v>
      </c>
      <c r="B386">
        <v>10000</v>
      </c>
      <c r="C386">
        <v>0</v>
      </c>
      <c r="D386">
        <v>0</v>
      </c>
      <c r="E386">
        <v>1</v>
      </c>
      <c r="F386">
        <v>1</v>
      </c>
      <c r="G386">
        <v>2.680037</v>
      </c>
      <c r="H386">
        <v>5.6322999999999998E-2</v>
      </c>
      <c r="I386">
        <v>0</v>
      </c>
      <c r="J386">
        <v>0</v>
      </c>
      <c r="K386" t="str">
        <f t="shared" ref="K386:K449" si="6">MID(M386,22,1)</f>
        <v>5</v>
      </c>
      <c r="L386" t="s">
        <v>40</v>
      </c>
      <c r="M386" t="s">
        <v>39</v>
      </c>
      <c r="N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386">
        <f>VLOOKUP(TableOMP[[#This Row],[Label]],TableAvg[],2,FALSE)</f>
        <v>0</v>
      </c>
      <c r="P386">
        <f>VLOOKUP(TableOMP[[#This Row],[Label]],TableAvg[],3,FALSE)</f>
        <v>0</v>
      </c>
      <c r="Q386">
        <f>TableOMP[[#This Row],[Avg]]-$U$2*TableOMP[[#This Row],[StdDev]]</f>
        <v>0</v>
      </c>
      <c r="R386">
        <f>TableOMP[[#This Row],[Avg]]+$U$2*TableOMP[[#This Row],[StdDev]]</f>
        <v>0</v>
      </c>
      <c r="S386">
        <f>IF(AND(TableOMP[[#This Row],[total_time]]&gt;=TableOMP[[#This Row],[Low]], TableOMP[[#This Row],[total_time]]&lt;=TableOMP[[#This Row],[High]]),1,0)</f>
        <v>0</v>
      </c>
    </row>
    <row r="387" spans="1:19" x14ac:dyDescent="0.25">
      <c r="A387" t="s">
        <v>17</v>
      </c>
      <c r="B387">
        <v>10000</v>
      </c>
      <c r="C387">
        <v>0</v>
      </c>
      <c r="D387">
        <v>0</v>
      </c>
      <c r="E387">
        <v>2</v>
      </c>
      <c r="F387">
        <v>1</v>
      </c>
      <c r="G387">
        <v>2.0180989999999999</v>
      </c>
      <c r="H387">
        <v>0.15206600000000001</v>
      </c>
      <c r="I387">
        <v>3.0189000000000001E-2</v>
      </c>
      <c r="J387">
        <v>3.0189000000000001E-2</v>
      </c>
      <c r="K387" t="str">
        <f t="shared" si="6"/>
        <v>5</v>
      </c>
      <c r="L387" t="s">
        <v>40</v>
      </c>
      <c r="M387" t="s">
        <v>39</v>
      </c>
      <c r="N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387">
        <f>VLOOKUP(TableOMP[[#This Row],[Label]],TableAvg[],2,FALSE)</f>
        <v>0</v>
      </c>
      <c r="P387">
        <f>VLOOKUP(TableOMP[[#This Row],[Label]],TableAvg[],3,FALSE)</f>
        <v>0</v>
      </c>
      <c r="Q387">
        <f>TableOMP[[#This Row],[Avg]]-$U$2*TableOMP[[#This Row],[StdDev]]</f>
        <v>0</v>
      </c>
      <c r="R387">
        <f>TableOMP[[#This Row],[Avg]]+$U$2*TableOMP[[#This Row],[StdDev]]</f>
        <v>0</v>
      </c>
      <c r="S387">
        <f>IF(AND(TableOMP[[#This Row],[total_time]]&gt;=TableOMP[[#This Row],[Low]], TableOMP[[#This Row],[total_time]]&lt;=TableOMP[[#This Row],[High]]),1,0)</f>
        <v>0</v>
      </c>
    </row>
    <row r="388" spans="1:19" x14ac:dyDescent="0.25">
      <c r="A388" t="s">
        <v>17</v>
      </c>
      <c r="B388">
        <v>10000</v>
      </c>
      <c r="C388">
        <v>0</v>
      </c>
      <c r="D388">
        <v>0</v>
      </c>
      <c r="E388">
        <v>3</v>
      </c>
      <c r="F388">
        <v>1</v>
      </c>
      <c r="G388">
        <v>1.700701</v>
      </c>
      <c r="H388">
        <v>0.11343499999999999</v>
      </c>
      <c r="I388">
        <v>3.7557E-2</v>
      </c>
      <c r="J388">
        <v>1.8779000000000001E-2</v>
      </c>
      <c r="K388" t="str">
        <f t="shared" si="6"/>
        <v>5</v>
      </c>
      <c r="L388" t="s">
        <v>40</v>
      </c>
      <c r="M388" t="s">
        <v>39</v>
      </c>
      <c r="N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388">
        <f>VLOOKUP(TableOMP[[#This Row],[Label]],TableAvg[],2,FALSE)</f>
        <v>0</v>
      </c>
      <c r="P388">
        <f>VLOOKUP(TableOMP[[#This Row],[Label]],TableAvg[],3,FALSE)</f>
        <v>0</v>
      </c>
      <c r="Q388">
        <f>TableOMP[[#This Row],[Avg]]-$U$2*TableOMP[[#This Row],[StdDev]]</f>
        <v>0</v>
      </c>
      <c r="R388">
        <f>TableOMP[[#This Row],[Avg]]+$U$2*TableOMP[[#This Row],[StdDev]]</f>
        <v>0</v>
      </c>
      <c r="S388">
        <f>IF(AND(TableOMP[[#This Row],[total_time]]&gt;=TableOMP[[#This Row],[Low]], TableOMP[[#This Row],[total_time]]&lt;=TableOMP[[#This Row],[High]]),1,0)</f>
        <v>0</v>
      </c>
    </row>
    <row r="389" spans="1:19" x14ac:dyDescent="0.25">
      <c r="A389" t="s">
        <v>17</v>
      </c>
      <c r="B389">
        <v>10000</v>
      </c>
      <c r="C389">
        <v>0</v>
      </c>
      <c r="D389">
        <v>0</v>
      </c>
      <c r="E389">
        <v>4</v>
      </c>
      <c r="F389">
        <v>1</v>
      </c>
      <c r="G389">
        <v>1.558074</v>
      </c>
      <c r="H389">
        <v>0.109732</v>
      </c>
      <c r="I389">
        <v>5.4144999999999999E-2</v>
      </c>
      <c r="J389">
        <v>1.8048000000000002E-2</v>
      </c>
      <c r="K389" t="str">
        <f t="shared" si="6"/>
        <v>5</v>
      </c>
      <c r="L389" t="s">
        <v>40</v>
      </c>
      <c r="M389" t="s">
        <v>39</v>
      </c>
      <c r="N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389">
        <f>VLOOKUP(TableOMP[[#This Row],[Label]],TableAvg[],2,FALSE)</f>
        <v>0</v>
      </c>
      <c r="P389">
        <f>VLOOKUP(TableOMP[[#This Row],[Label]],TableAvg[],3,FALSE)</f>
        <v>0</v>
      </c>
      <c r="Q389">
        <f>TableOMP[[#This Row],[Avg]]-$U$2*TableOMP[[#This Row],[StdDev]]</f>
        <v>0</v>
      </c>
      <c r="R389">
        <f>TableOMP[[#This Row],[Avg]]+$U$2*TableOMP[[#This Row],[StdDev]]</f>
        <v>0</v>
      </c>
      <c r="S389">
        <f>IF(AND(TableOMP[[#This Row],[total_time]]&gt;=TableOMP[[#This Row],[Low]], TableOMP[[#This Row],[total_time]]&lt;=TableOMP[[#This Row],[High]]),1,0)</f>
        <v>0</v>
      </c>
    </row>
    <row r="390" spans="1:19" x14ac:dyDescent="0.25">
      <c r="A390" t="s">
        <v>17</v>
      </c>
      <c r="B390">
        <v>10000</v>
      </c>
      <c r="C390">
        <v>0</v>
      </c>
      <c r="D390">
        <v>0</v>
      </c>
      <c r="E390">
        <v>5</v>
      </c>
      <c r="F390">
        <v>1</v>
      </c>
      <c r="G390">
        <v>1.491306</v>
      </c>
      <c r="H390">
        <v>0.105624</v>
      </c>
      <c r="I390">
        <v>5.4317999999999998E-2</v>
      </c>
      <c r="J390">
        <v>1.3579000000000001E-2</v>
      </c>
      <c r="K390" t="str">
        <f t="shared" si="6"/>
        <v>5</v>
      </c>
      <c r="L390" t="s">
        <v>40</v>
      </c>
      <c r="M390" t="s">
        <v>39</v>
      </c>
      <c r="N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390">
        <f>VLOOKUP(TableOMP[[#This Row],[Label]],TableAvg[],2,FALSE)</f>
        <v>0</v>
      </c>
      <c r="P390">
        <f>VLOOKUP(TableOMP[[#This Row],[Label]],TableAvg[],3,FALSE)</f>
        <v>0</v>
      </c>
      <c r="Q390">
        <f>TableOMP[[#This Row],[Avg]]-$U$2*TableOMP[[#This Row],[StdDev]]</f>
        <v>0</v>
      </c>
      <c r="R390">
        <f>TableOMP[[#This Row],[Avg]]+$U$2*TableOMP[[#This Row],[StdDev]]</f>
        <v>0</v>
      </c>
      <c r="S390">
        <f>IF(AND(TableOMP[[#This Row],[total_time]]&gt;=TableOMP[[#This Row],[Low]], TableOMP[[#This Row],[total_time]]&lt;=TableOMP[[#This Row],[High]]),1,0)</f>
        <v>0</v>
      </c>
    </row>
    <row r="391" spans="1:19" x14ac:dyDescent="0.25">
      <c r="A391" t="s">
        <v>17</v>
      </c>
      <c r="B391">
        <v>10000</v>
      </c>
      <c r="C391">
        <v>0</v>
      </c>
      <c r="D391">
        <v>0</v>
      </c>
      <c r="E391">
        <v>6</v>
      </c>
      <c r="F391">
        <v>1</v>
      </c>
      <c r="G391">
        <v>1.4448049999999999</v>
      </c>
      <c r="H391">
        <v>0.102728</v>
      </c>
      <c r="I391">
        <v>6.0687999999999999E-2</v>
      </c>
      <c r="J391">
        <v>1.2137999999999999E-2</v>
      </c>
      <c r="K391" t="str">
        <f t="shared" si="6"/>
        <v>5</v>
      </c>
      <c r="L391" t="s">
        <v>40</v>
      </c>
      <c r="M391" t="s">
        <v>39</v>
      </c>
      <c r="N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391">
        <f>VLOOKUP(TableOMP[[#This Row],[Label]],TableAvg[],2,FALSE)</f>
        <v>0</v>
      </c>
      <c r="P391">
        <f>VLOOKUP(TableOMP[[#This Row],[Label]],TableAvg[],3,FALSE)</f>
        <v>0</v>
      </c>
      <c r="Q391">
        <f>TableOMP[[#This Row],[Avg]]-$U$2*TableOMP[[#This Row],[StdDev]]</f>
        <v>0</v>
      </c>
      <c r="R391">
        <f>TableOMP[[#This Row],[Avg]]+$U$2*TableOMP[[#This Row],[StdDev]]</f>
        <v>0</v>
      </c>
      <c r="S391">
        <f>IF(AND(TableOMP[[#This Row],[total_time]]&gt;=TableOMP[[#This Row],[Low]], TableOMP[[#This Row],[total_time]]&lt;=TableOMP[[#This Row],[High]]),1,0)</f>
        <v>0</v>
      </c>
    </row>
    <row r="392" spans="1:19" x14ac:dyDescent="0.25">
      <c r="A392" t="s">
        <v>17</v>
      </c>
      <c r="B392">
        <v>10000</v>
      </c>
      <c r="C392">
        <v>0</v>
      </c>
      <c r="D392">
        <v>0</v>
      </c>
      <c r="E392">
        <v>7</v>
      </c>
      <c r="F392">
        <v>1</v>
      </c>
      <c r="G392">
        <v>1.411071</v>
      </c>
      <c r="H392">
        <v>0.103641</v>
      </c>
      <c r="I392">
        <v>8.2045999999999994E-2</v>
      </c>
      <c r="J392">
        <v>1.3674E-2</v>
      </c>
      <c r="K392" t="str">
        <f t="shared" si="6"/>
        <v>5</v>
      </c>
      <c r="L392" t="s">
        <v>40</v>
      </c>
      <c r="M392" t="s">
        <v>39</v>
      </c>
      <c r="N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392">
        <f>VLOOKUP(TableOMP[[#This Row],[Label]],TableAvg[],2,FALSE)</f>
        <v>0</v>
      </c>
      <c r="P392">
        <f>VLOOKUP(TableOMP[[#This Row],[Label]],TableAvg[],3,FALSE)</f>
        <v>0</v>
      </c>
      <c r="Q392">
        <f>TableOMP[[#This Row],[Avg]]-$U$2*TableOMP[[#This Row],[StdDev]]</f>
        <v>0</v>
      </c>
      <c r="R392">
        <f>TableOMP[[#This Row],[Avg]]+$U$2*TableOMP[[#This Row],[StdDev]]</f>
        <v>0</v>
      </c>
      <c r="S392">
        <f>IF(AND(TableOMP[[#This Row],[total_time]]&gt;=TableOMP[[#This Row],[Low]], TableOMP[[#This Row],[total_time]]&lt;=TableOMP[[#This Row],[High]]),1,0)</f>
        <v>0</v>
      </c>
    </row>
    <row r="393" spans="1:19" x14ac:dyDescent="0.25">
      <c r="A393" t="s">
        <v>17</v>
      </c>
      <c r="B393">
        <v>10000</v>
      </c>
      <c r="C393">
        <v>0</v>
      </c>
      <c r="D393">
        <v>0</v>
      </c>
      <c r="E393">
        <v>8</v>
      </c>
      <c r="F393">
        <v>1</v>
      </c>
      <c r="G393">
        <v>1.392579</v>
      </c>
      <c r="H393">
        <v>0.104341</v>
      </c>
      <c r="I393">
        <v>7.7422000000000005E-2</v>
      </c>
      <c r="J393">
        <v>1.106E-2</v>
      </c>
      <c r="K393" t="str">
        <f t="shared" si="6"/>
        <v>5</v>
      </c>
      <c r="L393" t="s">
        <v>40</v>
      </c>
      <c r="M393" t="s">
        <v>39</v>
      </c>
      <c r="N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393">
        <f>VLOOKUP(TableOMP[[#This Row],[Label]],TableAvg[],2,FALSE)</f>
        <v>0</v>
      </c>
      <c r="P393">
        <f>VLOOKUP(TableOMP[[#This Row],[Label]],TableAvg[],3,FALSE)</f>
        <v>0</v>
      </c>
      <c r="Q393">
        <f>TableOMP[[#This Row],[Avg]]-$U$2*TableOMP[[#This Row],[StdDev]]</f>
        <v>0</v>
      </c>
      <c r="R393">
        <f>TableOMP[[#This Row],[Avg]]+$U$2*TableOMP[[#This Row],[StdDev]]</f>
        <v>0</v>
      </c>
      <c r="S393">
        <f>IF(AND(TableOMP[[#This Row],[total_time]]&gt;=TableOMP[[#This Row],[Low]], TableOMP[[#This Row],[total_time]]&lt;=TableOMP[[#This Row],[High]]),1,0)</f>
        <v>0</v>
      </c>
    </row>
    <row r="394" spans="1:19" x14ac:dyDescent="0.25">
      <c r="A394" t="s">
        <v>17</v>
      </c>
      <c r="B394">
        <v>10000</v>
      </c>
      <c r="C394">
        <v>0</v>
      </c>
      <c r="D394">
        <v>0</v>
      </c>
      <c r="E394">
        <v>9</v>
      </c>
      <c r="F394">
        <v>1</v>
      </c>
      <c r="G394">
        <v>1.378835</v>
      </c>
      <c r="H394">
        <v>0.107596</v>
      </c>
      <c r="I394">
        <v>9.9449999999999997E-2</v>
      </c>
      <c r="J394">
        <v>1.2430999999999999E-2</v>
      </c>
      <c r="K394" t="str">
        <f t="shared" si="6"/>
        <v>5</v>
      </c>
      <c r="L394" t="s">
        <v>40</v>
      </c>
      <c r="M394" t="s">
        <v>39</v>
      </c>
      <c r="N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394">
        <f>VLOOKUP(TableOMP[[#This Row],[Label]],TableAvg[],2,FALSE)</f>
        <v>0</v>
      </c>
      <c r="P394">
        <f>VLOOKUP(TableOMP[[#This Row],[Label]],TableAvg[],3,FALSE)</f>
        <v>0</v>
      </c>
      <c r="Q394">
        <f>TableOMP[[#This Row],[Avg]]-$U$2*TableOMP[[#This Row],[StdDev]]</f>
        <v>0</v>
      </c>
      <c r="R394">
        <f>TableOMP[[#This Row],[Avg]]+$U$2*TableOMP[[#This Row],[StdDev]]</f>
        <v>0</v>
      </c>
      <c r="S394">
        <f>IF(AND(TableOMP[[#This Row],[total_time]]&gt;=TableOMP[[#This Row],[Low]], TableOMP[[#This Row],[total_time]]&lt;=TableOMP[[#This Row],[High]]),1,0)</f>
        <v>0</v>
      </c>
    </row>
    <row r="395" spans="1:19" x14ac:dyDescent="0.25">
      <c r="A395" t="s">
        <v>17</v>
      </c>
      <c r="B395">
        <v>10000</v>
      </c>
      <c r="C395">
        <v>0</v>
      </c>
      <c r="D395">
        <v>0</v>
      </c>
      <c r="E395">
        <v>10</v>
      </c>
      <c r="F395">
        <v>1</v>
      </c>
      <c r="G395">
        <v>1.3852949999999999</v>
      </c>
      <c r="H395">
        <v>0.120931</v>
      </c>
      <c r="I395">
        <v>0.26539000000000001</v>
      </c>
      <c r="J395">
        <v>2.9488E-2</v>
      </c>
      <c r="K395" t="str">
        <f t="shared" si="6"/>
        <v>5</v>
      </c>
      <c r="L395" t="s">
        <v>40</v>
      </c>
      <c r="M395" t="s">
        <v>39</v>
      </c>
      <c r="N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395">
        <f>VLOOKUP(TableOMP[[#This Row],[Label]],TableAvg[],2,FALSE)</f>
        <v>0</v>
      </c>
      <c r="P395">
        <f>VLOOKUP(TableOMP[[#This Row],[Label]],TableAvg[],3,FALSE)</f>
        <v>0</v>
      </c>
      <c r="Q395">
        <f>TableOMP[[#This Row],[Avg]]-$U$2*TableOMP[[#This Row],[StdDev]]</f>
        <v>0</v>
      </c>
      <c r="R395">
        <f>TableOMP[[#This Row],[Avg]]+$U$2*TableOMP[[#This Row],[StdDev]]</f>
        <v>0</v>
      </c>
      <c r="S395">
        <f>IF(AND(TableOMP[[#This Row],[total_time]]&gt;=TableOMP[[#This Row],[Low]], TableOMP[[#This Row],[total_time]]&lt;=TableOMP[[#This Row],[High]]),1,0)</f>
        <v>0</v>
      </c>
    </row>
    <row r="396" spans="1:19" x14ac:dyDescent="0.25">
      <c r="A396" t="s">
        <v>17</v>
      </c>
      <c r="B396">
        <v>10000</v>
      </c>
      <c r="C396">
        <v>0</v>
      </c>
      <c r="D396">
        <v>0</v>
      </c>
      <c r="E396">
        <v>11</v>
      </c>
      <c r="F396">
        <v>1</v>
      </c>
      <c r="G396">
        <v>1.344468</v>
      </c>
      <c r="H396">
        <v>0.102104</v>
      </c>
      <c r="I396">
        <v>9.9501000000000006E-2</v>
      </c>
      <c r="J396">
        <v>9.9500000000000005E-3</v>
      </c>
      <c r="K396" t="str">
        <f t="shared" si="6"/>
        <v>5</v>
      </c>
      <c r="L396" t="s">
        <v>40</v>
      </c>
      <c r="M396" t="s">
        <v>39</v>
      </c>
      <c r="N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396">
        <f>VLOOKUP(TableOMP[[#This Row],[Label]],TableAvg[],2,FALSE)</f>
        <v>0</v>
      </c>
      <c r="P396">
        <f>VLOOKUP(TableOMP[[#This Row],[Label]],TableAvg[],3,FALSE)</f>
        <v>0</v>
      </c>
      <c r="Q396">
        <f>TableOMP[[#This Row],[Avg]]-$U$2*TableOMP[[#This Row],[StdDev]]</f>
        <v>0</v>
      </c>
      <c r="R396">
        <f>TableOMP[[#This Row],[Avg]]+$U$2*TableOMP[[#This Row],[StdDev]]</f>
        <v>0</v>
      </c>
      <c r="S396">
        <f>IF(AND(TableOMP[[#This Row],[total_time]]&gt;=TableOMP[[#This Row],[Low]], TableOMP[[#This Row],[total_time]]&lt;=TableOMP[[#This Row],[High]]),1,0)</f>
        <v>0</v>
      </c>
    </row>
    <row r="397" spans="1:19" x14ac:dyDescent="0.25">
      <c r="A397" t="s">
        <v>17</v>
      </c>
      <c r="B397">
        <v>10000</v>
      </c>
      <c r="C397">
        <v>0</v>
      </c>
      <c r="D397">
        <v>0</v>
      </c>
      <c r="E397">
        <v>12</v>
      </c>
      <c r="F397">
        <v>1</v>
      </c>
      <c r="G397">
        <v>1.3512139999999999</v>
      </c>
      <c r="H397">
        <v>0.10424799999999999</v>
      </c>
      <c r="I397">
        <v>0.12687000000000001</v>
      </c>
      <c r="J397">
        <v>1.1534000000000001E-2</v>
      </c>
      <c r="K397" t="str">
        <f t="shared" si="6"/>
        <v>5</v>
      </c>
      <c r="L397" t="s">
        <v>40</v>
      </c>
      <c r="M397" t="s">
        <v>39</v>
      </c>
      <c r="N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397">
        <f>VLOOKUP(TableOMP[[#This Row],[Label]],TableAvg[],2,FALSE)</f>
        <v>0</v>
      </c>
      <c r="P397">
        <f>VLOOKUP(TableOMP[[#This Row],[Label]],TableAvg[],3,FALSE)</f>
        <v>0</v>
      </c>
      <c r="Q397">
        <f>TableOMP[[#This Row],[Avg]]-$U$2*TableOMP[[#This Row],[StdDev]]</f>
        <v>0</v>
      </c>
      <c r="R397">
        <f>TableOMP[[#This Row],[Avg]]+$U$2*TableOMP[[#This Row],[StdDev]]</f>
        <v>0</v>
      </c>
      <c r="S397">
        <f>IF(AND(TableOMP[[#This Row],[total_time]]&gt;=TableOMP[[#This Row],[Low]], TableOMP[[#This Row],[total_time]]&lt;=TableOMP[[#This Row],[High]]),1,0)</f>
        <v>0</v>
      </c>
    </row>
    <row r="398" spans="1:19" x14ac:dyDescent="0.25">
      <c r="A398" t="s">
        <v>17</v>
      </c>
      <c r="B398">
        <v>10000</v>
      </c>
      <c r="C398">
        <v>0</v>
      </c>
      <c r="D398">
        <v>0</v>
      </c>
      <c r="E398">
        <v>13</v>
      </c>
      <c r="F398">
        <v>1</v>
      </c>
      <c r="G398">
        <v>1.355035</v>
      </c>
      <c r="H398">
        <v>0.10664899999999999</v>
      </c>
      <c r="I398">
        <v>0.109943</v>
      </c>
      <c r="J398">
        <v>9.162E-3</v>
      </c>
      <c r="K398" t="str">
        <f t="shared" si="6"/>
        <v>5</v>
      </c>
      <c r="L398" t="s">
        <v>40</v>
      </c>
      <c r="M398" t="s">
        <v>39</v>
      </c>
      <c r="N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398">
        <f>VLOOKUP(TableOMP[[#This Row],[Label]],TableAvg[],2,FALSE)</f>
        <v>0</v>
      </c>
      <c r="P398">
        <f>VLOOKUP(TableOMP[[#This Row],[Label]],TableAvg[],3,FALSE)</f>
        <v>0</v>
      </c>
      <c r="Q398">
        <f>TableOMP[[#This Row],[Avg]]-$U$2*TableOMP[[#This Row],[StdDev]]</f>
        <v>0</v>
      </c>
      <c r="R398">
        <f>TableOMP[[#This Row],[Avg]]+$U$2*TableOMP[[#This Row],[StdDev]]</f>
        <v>0</v>
      </c>
      <c r="S398">
        <f>IF(AND(TableOMP[[#This Row],[total_time]]&gt;=TableOMP[[#This Row],[Low]], TableOMP[[#This Row],[total_time]]&lt;=TableOMP[[#This Row],[High]]),1,0)</f>
        <v>0</v>
      </c>
    </row>
    <row r="399" spans="1:19" x14ac:dyDescent="0.25">
      <c r="A399" t="s">
        <v>17</v>
      </c>
      <c r="B399">
        <v>10000</v>
      </c>
      <c r="C399">
        <v>0</v>
      </c>
      <c r="D399">
        <v>0</v>
      </c>
      <c r="E399">
        <v>14</v>
      </c>
      <c r="F399">
        <v>1</v>
      </c>
      <c r="G399">
        <v>1.3817649999999999</v>
      </c>
      <c r="H399">
        <v>0.12897800000000001</v>
      </c>
      <c r="I399">
        <v>0.38317299999999999</v>
      </c>
      <c r="J399">
        <v>2.9475000000000001E-2</v>
      </c>
      <c r="K399" t="str">
        <f t="shared" si="6"/>
        <v>5</v>
      </c>
      <c r="L399" t="s">
        <v>40</v>
      </c>
      <c r="M399" t="s">
        <v>39</v>
      </c>
      <c r="N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399">
        <f>VLOOKUP(TableOMP[[#This Row],[Label]],TableAvg[],2,FALSE)</f>
        <v>0</v>
      </c>
      <c r="P399">
        <f>VLOOKUP(TableOMP[[#This Row],[Label]],TableAvg[],3,FALSE)</f>
        <v>0</v>
      </c>
      <c r="Q399">
        <f>TableOMP[[#This Row],[Avg]]-$U$2*TableOMP[[#This Row],[StdDev]]</f>
        <v>0</v>
      </c>
      <c r="R399">
        <f>TableOMP[[#This Row],[Avg]]+$U$2*TableOMP[[#This Row],[StdDev]]</f>
        <v>0</v>
      </c>
      <c r="S399">
        <f>IF(AND(TableOMP[[#This Row],[total_time]]&gt;=TableOMP[[#This Row],[Low]], TableOMP[[#This Row],[total_time]]&lt;=TableOMP[[#This Row],[High]]),1,0)</f>
        <v>0</v>
      </c>
    </row>
    <row r="400" spans="1:19" x14ac:dyDescent="0.25">
      <c r="A400" t="s">
        <v>17</v>
      </c>
      <c r="B400">
        <v>10000</v>
      </c>
      <c r="C400">
        <v>0</v>
      </c>
      <c r="D400">
        <v>0</v>
      </c>
      <c r="E400">
        <v>15</v>
      </c>
      <c r="F400">
        <v>1</v>
      </c>
      <c r="G400">
        <v>1.3737170000000001</v>
      </c>
      <c r="H400">
        <v>9.9964999999999998E-2</v>
      </c>
      <c r="I400">
        <v>0.13026299999999999</v>
      </c>
      <c r="J400">
        <v>9.3050000000000008E-3</v>
      </c>
      <c r="K400" t="str">
        <f t="shared" si="6"/>
        <v>5</v>
      </c>
      <c r="L400" t="s">
        <v>40</v>
      </c>
      <c r="M400" t="s">
        <v>39</v>
      </c>
      <c r="N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400">
        <f>VLOOKUP(TableOMP[[#This Row],[Label]],TableAvg[],2,FALSE)</f>
        <v>0</v>
      </c>
      <c r="P400">
        <f>VLOOKUP(TableOMP[[#This Row],[Label]],TableAvg[],3,FALSE)</f>
        <v>0</v>
      </c>
      <c r="Q400">
        <f>TableOMP[[#This Row],[Avg]]-$U$2*TableOMP[[#This Row],[StdDev]]</f>
        <v>0</v>
      </c>
      <c r="R400">
        <f>TableOMP[[#This Row],[Avg]]+$U$2*TableOMP[[#This Row],[StdDev]]</f>
        <v>0</v>
      </c>
      <c r="S400">
        <f>IF(AND(TableOMP[[#This Row],[total_time]]&gt;=TableOMP[[#This Row],[Low]], TableOMP[[#This Row],[total_time]]&lt;=TableOMP[[#This Row],[High]]),1,0)</f>
        <v>0</v>
      </c>
    </row>
    <row r="401" spans="1:19" x14ac:dyDescent="0.25">
      <c r="A401" t="s">
        <v>17</v>
      </c>
      <c r="B401">
        <v>10000</v>
      </c>
      <c r="C401">
        <v>0</v>
      </c>
      <c r="D401">
        <v>0</v>
      </c>
      <c r="E401">
        <v>16</v>
      </c>
      <c r="F401">
        <v>1</v>
      </c>
      <c r="G401">
        <v>1.3840950000000001</v>
      </c>
      <c r="H401">
        <v>0.10464900000000001</v>
      </c>
      <c r="I401">
        <v>0.100411</v>
      </c>
      <c r="J401">
        <v>6.6940000000000003E-3</v>
      </c>
      <c r="K401" t="str">
        <f t="shared" si="6"/>
        <v>5</v>
      </c>
      <c r="L401" t="s">
        <v>40</v>
      </c>
      <c r="M401" t="s">
        <v>39</v>
      </c>
      <c r="N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401">
        <f>VLOOKUP(TableOMP[[#This Row],[Label]],TableAvg[],2,FALSE)</f>
        <v>0</v>
      </c>
      <c r="P401">
        <f>VLOOKUP(TableOMP[[#This Row],[Label]],TableAvg[],3,FALSE)</f>
        <v>0</v>
      </c>
      <c r="Q401">
        <f>TableOMP[[#This Row],[Avg]]-$U$2*TableOMP[[#This Row],[StdDev]]</f>
        <v>0</v>
      </c>
      <c r="R401">
        <f>TableOMP[[#This Row],[Avg]]+$U$2*TableOMP[[#This Row],[StdDev]]</f>
        <v>0</v>
      </c>
      <c r="S401">
        <f>IF(AND(TableOMP[[#This Row],[total_time]]&gt;=TableOMP[[#This Row],[Low]], TableOMP[[#This Row],[total_time]]&lt;=TableOMP[[#This Row],[High]]),1,0)</f>
        <v>0</v>
      </c>
    </row>
    <row r="402" spans="1:19" x14ac:dyDescent="0.25">
      <c r="A402" t="s">
        <v>17</v>
      </c>
      <c r="B402">
        <v>10000</v>
      </c>
      <c r="C402">
        <v>0</v>
      </c>
      <c r="D402">
        <v>0</v>
      </c>
      <c r="E402">
        <v>17</v>
      </c>
      <c r="F402">
        <v>1</v>
      </c>
      <c r="G402">
        <v>1.345866</v>
      </c>
      <c r="H402">
        <v>0.104481</v>
      </c>
      <c r="I402">
        <v>0.14890500000000001</v>
      </c>
      <c r="J402">
        <v>9.3069999999999993E-3</v>
      </c>
      <c r="K402" t="str">
        <f t="shared" si="6"/>
        <v>5</v>
      </c>
      <c r="L402" t="s">
        <v>40</v>
      </c>
      <c r="M402" t="s">
        <v>39</v>
      </c>
      <c r="N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402">
        <f>VLOOKUP(TableOMP[[#This Row],[Label]],TableAvg[],2,FALSE)</f>
        <v>0</v>
      </c>
      <c r="P402">
        <f>VLOOKUP(TableOMP[[#This Row],[Label]],TableAvg[],3,FALSE)</f>
        <v>0</v>
      </c>
      <c r="Q402">
        <f>TableOMP[[#This Row],[Avg]]-$U$2*TableOMP[[#This Row],[StdDev]]</f>
        <v>0</v>
      </c>
      <c r="R402">
        <f>TableOMP[[#This Row],[Avg]]+$U$2*TableOMP[[#This Row],[StdDev]]</f>
        <v>0</v>
      </c>
      <c r="S402">
        <f>IF(AND(TableOMP[[#This Row],[total_time]]&gt;=TableOMP[[#This Row],[Low]], TableOMP[[#This Row],[total_time]]&lt;=TableOMP[[#This Row],[High]]),1,0)</f>
        <v>0</v>
      </c>
    </row>
    <row r="403" spans="1:19" x14ac:dyDescent="0.25">
      <c r="A403" t="s">
        <v>17</v>
      </c>
      <c r="B403">
        <v>10000</v>
      </c>
      <c r="C403">
        <v>0</v>
      </c>
      <c r="D403">
        <v>0</v>
      </c>
      <c r="E403">
        <v>18</v>
      </c>
      <c r="F403">
        <v>1</v>
      </c>
      <c r="G403">
        <v>1.3835109999999999</v>
      </c>
      <c r="H403">
        <v>0.104686</v>
      </c>
      <c r="I403">
        <v>0.16097400000000001</v>
      </c>
      <c r="J403">
        <v>9.469E-3</v>
      </c>
      <c r="K403" t="str">
        <f t="shared" si="6"/>
        <v>5</v>
      </c>
      <c r="L403" t="s">
        <v>40</v>
      </c>
      <c r="M403" t="s">
        <v>39</v>
      </c>
      <c r="N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403">
        <f>VLOOKUP(TableOMP[[#This Row],[Label]],TableAvg[],2,FALSE)</f>
        <v>0</v>
      </c>
      <c r="P403">
        <f>VLOOKUP(TableOMP[[#This Row],[Label]],TableAvg[],3,FALSE)</f>
        <v>0</v>
      </c>
      <c r="Q403">
        <f>TableOMP[[#This Row],[Avg]]-$U$2*TableOMP[[#This Row],[StdDev]]</f>
        <v>0</v>
      </c>
      <c r="R403">
        <f>TableOMP[[#This Row],[Avg]]+$U$2*TableOMP[[#This Row],[StdDev]]</f>
        <v>0</v>
      </c>
      <c r="S403">
        <f>IF(AND(TableOMP[[#This Row],[total_time]]&gt;=TableOMP[[#This Row],[Low]], TableOMP[[#This Row],[total_time]]&lt;=TableOMP[[#This Row],[High]]),1,0)</f>
        <v>0</v>
      </c>
    </row>
    <row r="404" spans="1:19" x14ac:dyDescent="0.25">
      <c r="A404" t="s">
        <v>17</v>
      </c>
      <c r="B404">
        <v>10000</v>
      </c>
      <c r="C404">
        <v>0</v>
      </c>
      <c r="D404">
        <v>0</v>
      </c>
      <c r="E404">
        <v>19</v>
      </c>
      <c r="F404">
        <v>1</v>
      </c>
      <c r="G404">
        <v>1.358757</v>
      </c>
      <c r="H404">
        <v>0.108921</v>
      </c>
      <c r="I404">
        <v>0.132965</v>
      </c>
      <c r="J404">
        <v>7.3870000000000003E-3</v>
      </c>
      <c r="K404" t="str">
        <f t="shared" si="6"/>
        <v>5</v>
      </c>
      <c r="L404" t="s">
        <v>40</v>
      </c>
      <c r="M404" t="s">
        <v>39</v>
      </c>
      <c r="N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404">
        <f>VLOOKUP(TableOMP[[#This Row],[Label]],TableAvg[],2,FALSE)</f>
        <v>0</v>
      </c>
      <c r="P404">
        <f>VLOOKUP(TableOMP[[#This Row],[Label]],TableAvg[],3,FALSE)</f>
        <v>0</v>
      </c>
      <c r="Q404">
        <f>TableOMP[[#This Row],[Avg]]-$U$2*TableOMP[[#This Row],[StdDev]]</f>
        <v>0</v>
      </c>
      <c r="R404">
        <f>TableOMP[[#This Row],[Avg]]+$U$2*TableOMP[[#This Row],[StdDev]]</f>
        <v>0</v>
      </c>
      <c r="S404">
        <f>IF(AND(TableOMP[[#This Row],[total_time]]&gt;=TableOMP[[#This Row],[Low]], TableOMP[[#This Row],[total_time]]&lt;=TableOMP[[#This Row],[High]]),1,0)</f>
        <v>0</v>
      </c>
    </row>
    <row r="405" spans="1:19" x14ac:dyDescent="0.25">
      <c r="A405" t="s">
        <v>17</v>
      </c>
      <c r="B405">
        <v>10000</v>
      </c>
      <c r="C405">
        <v>0</v>
      </c>
      <c r="D405">
        <v>0</v>
      </c>
      <c r="E405">
        <v>20</v>
      </c>
      <c r="F405">
        <v>1</v>
      </c>
      <c r="G405">
        <v>1.3676299999999999</v>
      </c>
      <c r="H405">
        <v>0.102663</v>
      </c>
      <c r="I405">
        <v>9.2354000000000006E-2</v>
      </c>
      <c r="J405">
        <v>4.8609999999999999E-3</v>
      </c>
      <c r="K405" t="str">
        <f t="shared" si="6"/>
        <v>5</v>
      </c>
      <c r="L405" t="s">
        <v>40</v>
      </c>
      <c r="M405" t="s">
        <v>39</v>
      </c>
      <c r="N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405">
        <f>VLOOKUP(TableOMP[[#This Row],[Label]],TableAvg[],2,FALSE)</f>
        <v>0</v>
      </c>
      <c r="P405">
        <f>VLOOKUP(TableOMP[[#This Row],[Label]],TableAvg[],3,FALSE)</f>
        <v>0</v>
      </c>
      <c r="Q405">
        <f>TableOMP[[#This Row],[Avg]]-$U$2*TableOMP[[#This Row],[StdDev]]</f>
        <v>0</v>
      </c>
      <c r="R405">
        <f>TableOMP[[#This Row],[Avg]]+$U$2*TableOMP[[#This Row],[StdDev]]</f>
        <v>0</v>
      </c>
      <c r="S405">
        <f>IF(AND(TableOMP[[#This Row],[total_time]]&gt;=TableOMP[[#This Row],[Low]], TableOMP[[#This Row],[total_time]]&lt;=TableOMP[[#This Row],[High]]),1,0)</f>
        <v>0</v>
      </c>
    </row>
    <row r="406" spans="1:19" x14ac:dyDescent="0.25">
      <c r="A406" t="s">
        <v>17</v>
      </c>
      <c r="B406">
        <v>10000</v>
      </c>
      <c r="C406">
        <v>0</v>
      </c>
      <c r="D406">
        <v>0</v>
      </c>
      <c r="E406">
        <v>21</v>
      </c>
      <c r="F406">
        <v>1</v>
      </c>
      <c r="G406">
        <v>1.4593</v>
      </c>
      <c r="H406">
        <v>0.13155800000000001</v>
      </c>
      <c r="I406">
        <v>0.61960099999999996</v>
      </c>
      <c r="J406">
        <v>3.0980000000000001E-2</v>
      </c>
      <c r="K406" t="str">
        <f t="shared" si="6"/>
        <v>5</v>
      </c>
      <c r="L406" t="s">
        <v>40</v>
      </c>
      <c r="M406" t="s">
        <v>39</v>
      </c>
      <c r="N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406">
        <f>VLOOKUP(TableOMP[[#This Row],[Label]],TableAvg[],2,FALSE)</f>
        <v>0</v>
      </c>
      <c r="P406">
        <f>VLOOKUP(TableOMP[[#This Row],[Label]],TableAvg[],3,FALSE)</f>
        <v>0</v>
      </c>
      <c r="Q406">
        <f>TableOMP[[#This Row],[Avg]]-$U$2*TableOMP[[#This Row],[StdDev]]</f>
        <v>0</v>
      </c>
      <c r="R406">
        <f>TableOMP[[#This Row],[Avg]]+$U$2*TableOMP[[#This Row],[StdDev]]</f>
        <v>0</v>
      </c>
      <c r="S406">
        <f>IF(AND(TableOMP[[#This Row],[total_time]]&gt;=TableOMP[[#This Row],[Low]], TableOMP[[#This Row],[total_time]]&lt;=TableOMP[[#This Row],[High]]),1,0)</f>
        <v>0</v>
      </c>
    </row>
    <row r="407" spans="1:19" x14ac:dyDescent="0.25">
      <c r="A407" t="s">
        <v>17</v>
      </c>
      <c r="B407">
        <v>10000</v>
      </c>
      <c r="C407">
        <v>0</v>
      </c>
      <c r="D407">
        <v>0</v>
      </c>
      <c r="E407">
        <v>22</v>
      </c>
      <c r="F407">
        <v>1</v>
      </c>
      <c r="G407">
        <v>1.39185</v>
      </c>
      <c r="H407">
        <v>0.11382200000000001</v>
      </c>
      <c r="I407">
        <v>0.23769199999999999</v>
      </c>
      <c r="J407">
        <v>1.1318999999999999E-2</v>
      </c>
      <c r="K407" t="str">
        <f t="shared" si="6"/>
        <v>5</v>
      </c>
      <c r="L407" t="s">
        <v>40</v>
      </c>
      <c r="M407" t="s">
        <v>39</v>
      </c>
      <c r="N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407">
        <f>VLOOKUP(TableOMP[[#This Row],[Label]],TableAvg[],2,FALSE)</f>
        <v>0</v>
      </c>
      <c r="P407">
        <f>VLOOKUP(TableOMP[[#This Row],[Label]],TableAvg[],3,FALSE)</f>
        <v>0</v>
      </c>
      <c r="Q407">
        <f>TableOMP[[#This Row],[Avg]]-$U$2*TableOMP[[#This Row],[StdDev]]</f>
        <v>0</v>
      </c>
      <c r="R407">
        <f>TableOMP[[#This Row],[Avg]]+$U$2*TableOMP[[#This Row],[StdDev]]</f>
        <v>0</v>
      </c>
      <c r="S407">
        <f>IF(AND(TableOMP[[#This Row],[total_time]]&gt;=TableOMP[[#This Row],[Low]], TableOMP[[#This Row],[total_time]]&lt;=TableOMP[[#This Row],[High]]),1,0)</f>
        <v>0</v>
      </c>
    </row>
    <row r="408" spans="1:19" x14ac:dyDescent="0.25">
      <c r="A408" t="s">
        <v>17</v>
      </c>
      <c r="B408">
        <v>10000</v>
      </c>
      <c r="C408">
        <v>0</v>
      </c>
      <c r="D408">
        <v>0</v>
      </c>
      <c r="E408">
        <v>23</v>
      </c>
      <c r="F408">
        <v>1</v>
      </c>
      <c r="G408">
        <v>1.400069</v>
      </c>
      <c r="H408">
        <v>0.112164</v>
      </c>
      <c r="I408">
        <v>0.57942199999999999</v>
      </c>
      <c r="J408">
        <v>2.6336999999999999E-2</v>
      </c>
      <c r="K408" t="str">
        <f t="shared" si="6"/>
        <v>5</v>
      </c>
      <c r="L408" t="s">
        <v>40</v>
      </c>
      <c r="M408" t="s">
        <v>39</v>
      </c>
      <c r="N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408">
        <f>VLOOKUP(TableOMP[[#This Row],[Label]],TableAvg[],2,FALSE)</f>
        <v>0</v>
      </c>
      <c r="P408">
        <f>VLOOKUP(TableOMP[[#This Row],[Label]],TableAvg[],3,FALSE)</f>
        <v>0</v>
      </c>
      <c r="Q408">
        <f>TableOMP[[#This Row],[Avg]]-$U$2*TableOMP[[#This Row],[StdDev]]</f>
        <v>0</v>
      </c>
      <c r="R408">
        <f>TableOMP[[#This Row],[Avg]]+$U$2*TableOMP[[#This Row],[StdDev]]</f>
        <v>0</v>
      </c>
      <c r="S408">
        <f>IF(AND(TableOMP[[#This Row],[total_time]]&gt;=TableOMP[[#This Row],[Low]], TableOMP[[#This Row],[total_time]]&lt;=TableOMP[[#This Row],[High]]),1,0)</f>
        <v>0</v>
      </c>
    </row>
    <row r="409" spans="1:19" x14ac:dyDescent="0.25">
      <c r="A409" t="s">
        <v>17</v>
      </c>
      <c r="B409">
        <v>10000</v>
      </c>
      <c r="C409">
        <v>0</v>
      </c>
      <c r="D409">
        <v>0</v>
      </c>
      <c r="E409">
        <v>24</v>
      </c>
      <c r="F409">
        <v>1</v>
      </c>
      <c r="G409">
        <v>1.392871</v>
      </c>
      <c r="H409">
        <v>0.10185900000000001</v>
      </c>
      <c r="I409">
        <v>0.14174400000000001</v>
      </c>
      <c r="J409">
        <v>6.1630000000000001E-3</v>
      </c>
      <c r="K409" t="str">
        <f t="shared" si="6"/>
        <v>5</v>
      </c>
      <c r="L409" t="s">
        <v>40</v>
      </c>
      <c r="M409" t="s">
        <v>39</v>
      </c>
      <c r="N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409">
        <f>VLOOKUP(TableOMP[[#This Row],[Label]],TableAvg[],2,FALSE)</f>
        <v>0</v>
      </c>
      <c r="P409">
        <f>VLOOKUP(TableOMP[[#This Row],[Label]],TableAvg[],3,FALSE)</f>
        <v>0</v>
      </c>
      <c r="Q409">
        <f>TableOMP[[#This Row],[Avg]]-$U$2*TableOMP[[#This Row],[StdDev]]</f>
        <v>0</v>
      </c>
      <c r="R409">
        <f>TableOMP[[#This Row],[Avg]]+$U$2*TableOMP[[#This Row],[StdDev]]</f>
        <v>0</v>
      </c>
      <c r="S409">
        <f>IF(AND(TableOMP[[#This Row],[total_time]]&gt;=TableOMP[[#This Row],[Low]], TableOMP[[#This Row],[total_time]]&lt;=TableOMP[[#This Row],[High]]),1,0)</f>
        <v>0</v>
      </c>
    </row>
    <row r="410" spans="1:19" x14ac:dyDescent="0.25">
      <c r="A410" t="s">
        <v>17</v>
      </c>
      <c r="B410">
        <v>10000</v>
      </c>
      <c r="C410">
        <v>0</v>
      </c>
      <c r="D410">
        <v>0</v>
      </c>
      <c r="E410">
        <v>25</v>
      </c>
      <c r="F410">
        <v>1</v>
      </c>
      <c r="G410">
        <v>1.4106190000000001</v>
      </c>
      <c r="H410">
        <v>0.107637</v>
      </c>
      <c r="I410">
        <v>0.13238900000000001</v>
      </c>
      <c r="J410">
        <v>5.5160000000000001E-3</v>
      </c>
      <c r="K410" t="str">
        <f t="shared" si="6"/>
        <v>5</v>
      </c>
      <c r="L410" t="s">
        <v>40</v>
      </c>
      <c r="M410" t="s">
        <v>39</v>
      </c>
      <c r="N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410">
        <f>VLOOKUP(TableOMP[[#This Row],[Label]],TableAvg[],2,FALSE)</f>
        <v>0</v>
      </c>
      <c r="P410">
        <f>VLOOKUP(TableOMP[[#This Row],[Label]],TableAvg[],3,FALSE)</f>
        <v>0</v>
      </c>
      <c r="Q410">
        <f>TableOMP[[#This Row],[Avg]]-$U$2*TableOMP[[#This Row],[StdDev]]</f>
        <v>0</v>
      </c>
      <c r="R410">
        <f>TableOMP[[#This Row],[Avg]]+$U$2*TableOMP[[#This Row],[StdDev]]</f>
        <v>0</v>
      </c>
      <c r="S410">
        <f>IF(AND(TableOMP[[#This Row],[total_time]]&gt;=TableOMP[[#This Row],[Low]], TableOMP[[#This Row],[total_time]]&lt;=TableOMP[[#This Row],[High]]),1,0)</f>
        <v>0</v>
      </c>
    </row>
    <row r="411" spans="1:19" x14ac:dyDescent="0.25">
      <c r="A411" t="s">
        <v>17</v>
      </c>
      <c r="B411">
        <v>10000</v>
      </c>
      <c r="C411">
        <v>0</v>
      </c>
      <c r="D411">
        <v>0</v>
      </c>
      <c r="E411">
        <v>26</v>
      </c>
      <c r="F411">
        <v>1</v>
      </c>
      <c r="G411">
        <v>1.3953409999999999</v>
      </c>
      <c r="H411">
        <v>0.104375</v>
      </c>
      <c r="I411">
        <v>0.124206</v>
      </c>
      <c r="J411">
        <v>4.9680000000000002E-3</v>
      </c>
      <c r="K411" t="str">
        <f t="shared" si="6"/>
        <v>5</v>
      </c>
      <c r="L411" t="s">
        <v>40</v>
      </c>
      <c r="M411" t="s">
        <v>39</v>
      </c>
      <c r="N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411">
        <f>VLOOKUP(TableOMP[[#This Row],[Label]],TableAvg[],2,FALSE)</f>
        <v>0</v>
      </c>
      <c r="P411">
        <f>VLOOKUP(TableOMP[[#This Row],[Label]],TableAvg[],3,FALSE)</f>
        <v>0</v>
      </c>
      <c r="Q411">
        <f>TableOMP[[#This Row],[Avg]]-$U$2*TableOMP[[#This Row],[StdDev]]</f>
        <v>0</v>
      </c>
      <c r="R411">
        <f>TableOMP[[#This Row],[Avg]]+$U$2*TableOMP[[#This Row],[StdDev]]</f>
        <v>0</v>
      </c>
      <c r="S411">
        <f>IF(AND(TableOMP[[#This Row],[total_time]]&gt;=TableOMP[[#This Row],[Low]], TableOMP[[#This Row],[total_time]]&lt;=TableOMP[[#This Row],[High]]),1,0)</f>
        <v>0</v>
      </c>
    </row>
    <row r="412" spans="1:19" x14ac:dyDescent="0.25">
      <c r="A412" t="s">
        <v>17</v>
      </c>
      <c r="B412">
        <v>10000</v>
      </c>
      <c r="C412">
        <v>0</v>
      </c>
      <c r="D412">
        <v>0</v>
      </c>
      <c r="E412">
        <v>27</v>
      </c>
      <c r="F412">
        <v>1</v>
      </c>
      <c r="G412">
        <v>1.400325</v>
      </c>
      <c r="H412">
        <v>0.110168</v>
      </c>
      <c r="I412">
        <v>0.12571099999999999</v>
      </c>
      <c r="J412">
        <v>4.8349999999999999E-3</v>
      </c>
      <c r="K412" t="str">
        <f t="shared" si="6"/>
        <v>5</v>
      </c>
      <c r="L412" t="s">
        <v>40</v>
      </c>
      <c r="M412" t="s">
        <v>39</v>
      </c>
      <c r="N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412">
        <f>VLOOKUP(TableOMP[[#This Row],[Label]],TableAvg[],2,FALSE)</f>
        <v>0</v>
      </c>
      <c r="P412">
        <f>VLOOKUP(TableOMP[[#This Row],[Label]],TableAvg[],3,FALSE)</f>
        <v>0</v>
      </c>
      <c r="Q412">
        <f>TableOMP[[#This Row],[Avg]]-$U$2*TableOMP[[#This Row],[StdDev]]</f>
        <v>0</v>
      </c>
      <c r="R412">
        <f>TableOMP[[#This Row],[Avg]]+$U$2*TableOMP[[#This Row],[StdDev]]</f>
        <v>0</v>
      </c>
      <c r="S412">
        <f>IF(AND(TableOMP[[#This Row],[total_time]]&gt;=TableOMP[[#This Row],[Low]], TableOMP[[#This Row],[total_time]]&lt;=TableOMP[[#This Row],[High]]),1,0)</f>
        <v>0</v>
      </c>
    </row>
    <row r="413" spans="1:19" x14ac:dyDescent="0.25">
      <c r="A413" t="s">
        <v>17</v>
      </c>
      <c r="B413">
        <v>10000</v>
      </c>
      <c r="C413">
        <v>0</v>
      </c>
      <c r="D413">
        <v>0</v>
      </c>
      <c r="E413">
        <v>28</v>
      </c>
      <c r="F413">
        <v>1</v>
      </c>
      <c r="G413">
        <v>1.7076880000000001</v>
      </c>
      <c r="H413">
        <v>0.14263300000000001</v>
      </c>
      <c r="I413">
        <v>0.21179400000000001</v>
      </c>
      <c r="J413">
        <v>7.8440000000000003E-3</v>
      </c>
      <c r="K413" t="str">
        <f t="shared" si="6"/>
        <v>5</v>
      </c>
      <c r="L413" t="s">
        <v>40</v>
      </c>
      <c r="M413" t="s">
        <v>39</v>
      </c>
      <c r="N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413">
        <f>VLOOKUP(TableOMP[[#This Row],[Label]],TableAvg[],2,FALSE)</f>
        <v>0</v>
      </c>
      <c r="P413">
        <f>VLOOKUP(TableOMP[[#This Row],[Label]],TableAvg[],3,FALSE)</f>
        <v>0</v>
      </c>
      <c r="Q413">
        <f>TableOMP[[#This Row],[Avg]]-$U$2*TableOMP[[#This Row],[StdDev]]</f>
        <v>0</v>
      </c>
      <c r="R413">
        <f>TableOMP[[#This Row],[Avg]]+$U$2*TableOMP[[#This Row],[StdDev]]</f>
        <v>0</v>
      </c>
      <c r="S413">
        <f>IF(AND(TableOMP[[#This Row],[total_time]]&gt;=TableOMP[[#This Row],[Low]], TableOMP[[#This Row],[total_time]]&lt;=TableOMP[[#This Row],[High]]),1,0)</f>
        <v>0</v>
      </c>
    </row>
    <row r="414" spans="1:19" x14ac:dyDescent="0.25">
      <c r="A414" t="s">
        <v>17</v>
      </c>
      <c r="B414">
        <v>10000</v>
      </c>
      <c r="C414">
        <v>0</v>
      </c>
      <c r="D414">
        <v>0</v>
      </c>
      <c r="E414">
        <v>29</v>
      </c>
      <c r="F414">
        <v>1</v>
      </c>
      <c r="G414">
        <v>1.489673</v>
      </c>
      <c r="H414">
        <v>0.113024</v>
      </c>
      <c r="I414">
        <v>0.18348</v>
      </c>
      <c r="J414">
        <v>6.5529999999999998E-3</v>
      </c>
      <c r="K414" t="str">
        <f t="shared" si="6"/>
        <v>5</v>
      </c>
      <c r="L414" t="s">
        <v>40</v>
      </c>
      <c r="M414" t="s">
        <v>39</v>
      </c>
      <c r="N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414">
        <f>VLOOKUP(TableOMP[[#This Row],[Label]],TableAvg[],2,FALSE)</f>
        <v>0</v>
      </c>
      <c r="P414">
        <f>VLOOKUP(TableOMP[[#This Row],[Label]],TableAvg[],3,FALSE)</f>
        <v>0</v>
      </c>
      <c r="Q414">
        <f>TableOMP[[#This Row],[Avg]]-$U$2*TableOMP[[#This Row],[StdDev]]</f>
        <v>0</v>
      </c>
      <c r="R414">
        <f>TableOMP[[#This Row],[Avg]]+$U$2*TableOMP[[#This Row],[StdDev]]</f>
        <v>0</v>
      </c>
      <c r="S414">
        <f>IF(AND(TableOMP[[#This Row],[total_time]]&gt;=TableOMP[[#This Row],[Low]], TableOMP[[#This Row],[total_time]]&lt;=TableOMP[[#This Row],[High]]),1,0)</f>
        <v>0</v>
      </c>
    </row>
    <row r="415" spans="1:19" x14ac:dyDescent="0.25">
      <c r="A415" t="s">
        <v>17</v>
      </c>
      <c r="B415">
        <v>10000</v>
      </c>
      <c r="C415">
        <v>0</v>
      </c>
      <c r="D415">
        <v>0</v>
      </c>
      <c r="E415">
        <v>30</v>
      </c>
      <c r="F415">
        <v>1</v>
      </c>
      <c r="G415">
        <v>1.4742930000000001</v>
      </c>
      <c r="H415">
        <v>0.10591100000000001</v>
      </c>
      <c r="I415">
        <v>0.12053800000000001</v>
      </c>
      <c r="J415">
        <v>4.156E-3</v>
      </c>
      <c r="K415" t="str">
        <f t="shared" si="6"/>
        <v>5</v>
      </c>
      <c r="L415" t="s">
        <v>40</v>
      </c>
      <c r="M415" t="s">
        <v>39</v>
      </c>
      <c r="N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415">
        <f>VLOOKUP(TableOMP[[#This Row],[Label]],TableAvg[],2,FALSE)</f>
        <v>0</v>
      </c>
      <c r="P415">
        <f>VLOOKUP(TableOMP[[#This Row],[Label]],TableAvg[],3,FALSE)</f>
        <v>0</v>
      </c>
      <c r="Q415">
        <f>TableOMP[[#This Row],[Avg]]-$U$2*TableOMP[[#This Row],[StdDev]]</f>
        <v>0</v>
      </c>
      <c r="R415">
        <f>TableOMP[[#This Row],[Avg]]+$U$2*TableOMP[[#This Row],[StdDev]]</f>
        <v>0</v>
      </c>
      <c r="S415">
        <f>IF(AND(TableOMP[[#This Row],[total_time]]&gt;=TableOMP[[#This Row],[Low]], TableOMP[[#This Row],[total_time]]&lt;=TableOMP[[#This Row],[High]]),1,0)</f>
        <v>0</v>
      </c>
    </row>
    <row r="416" spans="1:19" x14ac:dyDescent="0.25">
      <c r="A416" t="s">
        <v>17</v>
      </c>
      <c r="B416">
        <v>10000</v>
      </c>
      <c r="C416">
        <v>0</v>
      </c>
      <c r="D416">
        <v>0</v>
      </c>
      <c r="E416">
        <v>31</v>
      </c>
      <c r="F416">
        <v>1</v>
      </c>
      <c r="G416">
        <v>1.650323</v>
      </c>
      <c r="H416">
        <v>0.127357</v>
      </c>
      <c r="I416">
        <v>0.25971699999999998</v>
      </c>
      <c r="J416">
        <v>8.6569999999999998E-3</v>
      </c>
      <c r="K416" t="str">
        <f t="shared" si="6"/>
        <v>5</v>
      </c>
      <c r="L416" t="s">
        <v>40</v>
      </c>
      <c r="M416" t="s">
        <v>39</v>
      </c>
      <c r="N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416">
        <f>VLOOKUP(TableOMP[[#This Row],[Label]],TableAvg[],2,FALSE)</f>
        <v>0</v>
      </c>
      <c r="P416">
        <f>VLOOKUP(TableOMP[[#This Row],[Label]],TableAvg[],3,FALSE)</f>
        <v>0</v>
      </c>
      <c r="Q416">
        <f>TableOMP[[#This Row],[Avg]]-$U$2*TableOMP[[#This Row],[StdDev]]</f>
        <v>0</v>
      </c>
      <c r="R416">
        <f>TableOMP[[#This Row],[Avg]]+$U$2*TableOMP[[#This Row],[StdDev]]</f>
        <v>0</v>
      </c>
      <c r="S416">
        <f>IF(AND(TableOMP[[#This Row],[total_time]]&gt;=TableOMP[[#This Row],[Low]], TableOMP[[#This Row],[total_time]]&lt;=TableOMP[[#This Row],[High]]),1,0)</f>
        <v>0</v>
      </c>
    </row>
    <row r="417" spans="1:19" x14ac:dyDescent="0.25">
      <c r="A417" t="s">
        <v>17</v>
      </c>
      <c r="B417">
        <v>10000</v>
      </c>
      <c r="C417">
        <v>0</v>
      </c>
      <c r="D417">
        <v>0</v>
      </c>
      <c r="E417">
        <v>32</v>
      </c>
      <c r="F417">
        <v>1</v>
      </c>
      <c r="G417">
        <v>1.452966</v>
      </c>
      <c r="H417">
        <v>0.110537</v>
      </c>
      <c r="I417">
        <v>0.44583299999999998</v>
      </c>
      <c r="J417">
        <v>1.4382000000000001E-2</v>
      </c>
      <c r="K417" t="str">
        <f t="shared" si="6"/>
        <v>5</v>
      </c>
      <c r="L417" t="s">
        <v>40</v>
      </c>
      <c r="M417" t="s">
        <v>39</v>
      </c>
      <c r="N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417">
        <f>VLOOKUP(TableOMP[[#This Row],[Label]],TableAvg[],2,FALSE)</f>
        <v>0</v>
      </c>
      <c r="P417">
        <f>VLOOKUP(TableOMP[[#This Row],[Label]],TableAvg[],3,FALSE)</f>
        <v>0</v>
      </c>
      <c r="Q417">
        <f>TableOMP[[#This Row],[Avg]]-$U$2*TableOMP[[#This Row],[StdDev]]</f>
        <v>0</v>
      </c>
      <c r="R417">
        <f>TableOMP[[#This Row],[Avg]]+$U$2*TableOMP[[#This Row],[StdDev]]</f>
        <v>0</v>
      </c>
      <c r="S417">
        <f>IF(AND(TableOMP[[#This Row],[total_time]]&gt;=TableOMP[[#This Row],[Low]], TableOMP[[#This Row],[total_time]]&lt;=TableOMP[[#This Row],[High]]),1,0)</f>
        <v>0</v>
      </c>
    </row>
    <row r="418" spans="1:19" x14ac:dyDescent="0.25">
      <c r="A418" t="s">
        <v>17</v>
      </c>
      <c r="B418">
        <v>10000</v>
      </c>
      <c r="C418">
        <v>0</v>
      </c>
      <c r="D418">
        <v>0</v>
      </c>
      <c r="E418">
        <v>33</v>
      </c>
      <c r="F418">
        <v>1</v>
      </c>
      <c r="G418">
        <v>1.5397460000000001</v>
      </c>
      <c r="H418">
        <v>0.10519100000000001</v>
      </c>
      <c r="I418">
        <v>0.12764600000000001</v>
      </c>
      <c r="J418">
        <v>3.9890000000000004E-3</v>
      </c>
      <c r="K418" t="str">
        <f t="shared" si="6"/>
        <v>5</v>
      </c>
      <c r="L418" t="s">
        <v>40</v>
      </c>
      <c r="M418" t="s">
        <v>39</v>
      </c>
      <c r="N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418">
        <f>VLOOKUP(TableOMP[[#This Row],[Label]],TableAvg[],2,FALSE)</f>
        <v>0</v>
      </c>
      <c r="P418">
        <f>VLOOKUP(TableOMP[[#This Row],[Label]],TableAvg[],3,FALSE)</f>
        <v>0</v>
      </c>
      <c r="Q418">
        <f>TableOMP[[#This Row],[Avg]]-$U$2*TableOMP[[#This Row],[StdDev]]</f>
        <v>0</v>
      </c>
      <c r="R418">
        <f>TableOMP[[#This Row],[Avg]]+$U$2*TableOMP[[#This Row],[StdDev]]</f>
        <v>0</v>
      </c>
      <c r="S418">
        <f>IF(AND(TableOMP[[#This Row],[total_time]]&gt;=TableOMP[[#This Row],[Low]], TableOMP[[#This Row],[total_time]]&lt;=TableOMP[[#This Row],[High]]),1,0)</f>
        <v>0</v>
      </c>
    </row>
    <row r="419" spans="1:19" x14ac:dyDescent="0.25">
      <c r="A419" t="s">
        <v>17</v>
      </c>
      <c r="B419">
        <v>10000</v>
      </c>
      <c r="C419">
        <v>0</v>
      </c>
      <c r="D419">
        <v>0</v>
      </c>
      <c r="E419">
        <v>34</v>
      </c>
      <c r="F419">
        <v>1</v>
      </c>
      <c r="G419">
        <v>1.413343</v>
      </c>
      <c r="H419">
        <v>0.103826</v>
      </c>
      <c r="I419">
        <v>0.13311300000000001</v>
      </c>
      <c r="J419">
        <v>4.0340000000000003E-3</v>
      </c>
      <c r="K419" t="str">
        <f t="shared" si="6"/>
        <v>5</v>
      </c>
      <c r="L419" t="s">
        <v>40</v>
      </c>
      <c r="M419" t="s">
        <v>39</v>
      </c>
      <c r="N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419">
        <f>VLOOKUP(TableOMP[[#This Row],[Label]],TableAvg[],2,FALSE)</f>
        <v>0</v>
      </c>
      <c r="P419">
        <f>VLOOKUP(TableOMP[[#This Row],[Label]],TableAvg[],3,FALSE)</f>
        <v>0</v>
      </c>
      <c r="Q419">
        <f>TableOMP[[#This Row],[Avg]]-$U$2*TableOMP[[#This Row],[StdDev]]</f>
        <v>0</v>
      </c>
      <c r="R419">
        <f>TableOMP[[#This Row],[Avg]]+$U$2*TableOMP[[#This Row],[StdDev]]</f>
        <v>0</v>
      </c>
      <c r="S419">
        <f>IF(AND(TableOMP[[#This Row],[total_time]]&gt;=TableOMP[[#This Row],[Low]], TableOMP[[#This Row],[total_time]]&lt;=TableOMP[[#This Row],[High]]),1,0)</f>
        <v>0</v>
      </c>
    </row>
    <row r="420" spans="1:19" x14ac:dyDescent="0.25">
      <c r="A420" t="s">
        <v>17</v>
      </c>
      <c r="B420">
        <v>10000</v>
      </c>
      <c r="C420">
        <v>0</v>
      </c>
      <c r="D420">
        <v>0</v>
      </c>
      <c r="E420">
        <v>35</v>
      </c>
      <c r="F420">
        <v>1</v>
      </c>
      <c r="G420">
        <v>1.5873079999999999</v>
      </c>
      <c r="H420">
        <v>0.12720000000000001</v>
      </c>
      <c r="I420">
        <v>0.22447400000000001</v>
      </c>
      <c r="J420">
        <v>6.6020000000000002E-3</v>
      </c>
      <c r="K420" t="str">
        <f t="shared" si="6"/>
        <v>5</v>
      </c>
      <c r="L420" t="s">
        <v>40</v>
      </c>
      <c r="M420" t="s">
        <v>39</v>
      </c>
      <c r="N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420">
        <f>VLOOKUP(TableOMP[[#This Row],[Label]],TableAvg[],2,FALSE)</f>
        <v>0</v>
      </c>
      <c r="P420">
        <f>VLOOKUP(TableOMP[[#This Row],[Label]],TableAvg[],3,FALSE)</f>
        <v>0</v>
      </c>
      <c r="Q420">
        <f>TableOMP[[#This Row],[Avg]]-$U$2*TableOMP[[#This Row],[StdDev]]</f>
        <v>0</v>
      </c>
      <c r="R420">
        <f>TableOMP[[#This Row],[Avg]]+$U$2*TableOMP[[#This Row],[StdDev]]</f>
        <v>0</v>
      </c>
      <c r="S420">
        <f>IF(AND(TableOMP[[#This Row],[total_time]]&gt;=TableOMP[[#This Row],[Low]], TableOMP[[#This Row],[total_time]]&lt;=TableOMP[[#This Row],[High]]),1,0)</f>
        <v>0</v>
      </c>
    </row>
    <row r="421" spans="1:19" x14ac:dyDescent="0.25">
      <c r="A421" t="s">
        <v>17</v>
      </c>
      <c r="B421">
        <v>10000</v>
      </c>
      <c r="C421">
        <v>0</v>
      </c>
      <c r="D421">
        <v>0</v>
      </c>
      <c r="E421">
        <v>36</v>
      </c>
      <c r="F421">
        <v>1</v>
      </c>
      <c r="G421">
        <v>1.498381</v>
      </c>
      <c r="H421">
        <v>0.106394</v>
      </c>
      <c r="I421">
        <v>0.21976499999999999</v>
      </c>
      <c r="J421">
        <v>6.2789999999999999E-3</v>
      </c>
      <c r="K421" t="str">
        <f t="shared" si="6"/>
        <v>5</v>
      </c>
      <c r="L421" t="s">
        <v>40</v>
      </c>
      <c r="M421" t="s">
        <v>39</v>
      </c>
      <c r="N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421">
        <f>VLOOKUP(TableOMP[[#This Row],[Label]],TableAvg[],2,FALSE)</f>
        <v>0</v>
      </c>
      <c r="P421">
        <f>VLOOKUP(TableOMP[[#This Row],[Label]],TableAvg[],3,FALSE)</f>
        <v>0</v>
      </c>
      <c r="Q421">
        <f>TableOMP[[#This Row],[Avg]]-$U$2*TableOMP[[#This Row],[StdDev]]</f>
        <v>0</v>
      </c>
      <c r="R421">
        <f>TableOMP[[#This Row],[Avg]]+$U$2*TableOMP[[#This Row],[StdDev]]</f>
        <v>0</v>
      </c>
      <c r="S421">
        <f>IF(AND(TableOMP[[#This Row],[total_time]]&gt;=TableOMP[[#This Row],[Low]], TableOMP[[#This Row],[total_time]]&lt;=TableOMP[[#This Row],[High]]),1,0)</f>
        <v>0</v>
      </c>
    </row>
    <row r="422" spans="1:19" x14ac:dyDescent="0.25">
      <c r="A422" t="s">
        <v>17</v>
      </c>
      <c r="B422">
        <v>10000</v>
      </c>
      <c r="C422">
        <v>0</v>
      </c>
      <c r="D422">
        <v>0</v>
      </c>
      <c r="E422">
        <v>37</v>
      </c>
      <c r="F422">
        <v>1</v>
      </c>
      <c r="G422">
        <v>1.5878479999999999</v>
      </c>
      <c r="H422">
        <v>0.106332</v>
      </c>
      <c r="I422">
        <v>0.16037399999999999</v>
      </c>
      <c r="J422">
        <v>4.4549999999999998E-3</v>
      </c>
      <c r="K422" t="str">
        <f t="shared" si="6"/>
        <v>5</v>
      </c>
      <c r="L422" t="s">
        <v>40</v>
      </c>
      <c r="M422" t="s">
        <v>39</v>
      </c>
      <c r="N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422">
        <f>VLOOKUP(TableOMP[[#This Row],[Label]],TableAvg[],2,FALSE)</f>
        <v>0</v>
      </c>
      <c r="P422">
        <f>VLOOKUP(TableOMP[[#This Row],[Label]],TableAvg[],3,FALSE)</f>
        <v>0</v>
      </c>
      <c r="Q422">
        <f>TableOMP[[#This Row],[Avg]]-$U$2*TableOMP[[#This Row],[StdDev]]</f>
        <v>0</v>
      </c>
      <c r="R422">
        <f>TableOMP[[#This Row],[Avg]]+$U$2*TableOMP[[#This Row],[StdDev]]</f>
        <v>0</v>
      </c>
      <c r="S422">
        <f>IF(AND(TableOMP[[#This Row],[total_time]]&gt;=TableOMP[[#This Row],[Low]], TableOMP[[#This Row],[total_time]]&lt;=TableOMP[[#This Row],[High]]),1,0)</f>
        <v>0</v>
      </c>
    </row>
    <row r="423" spans="1:19" x14ac:dyDescent="0.25">
      <c r="A423" t="s">
        <v>17</v>
      </c>
      <c r="B423">
        <v>10000</v>
      </c>
      <c r="C423">
        <v>0</v>
      </c>
      <c r="D423">
        <v>0</v>
      </c>
      <c r="E423">
        <v>38</v>
      </c>
      <c r="F423">
        <v>1</v>
      </c>
      <c r="G423">
        <v>1.613048</v>
      </c>
      <c r="H423">
        <v>0.104143</v>
      </c>
      <c r="I423">
        <v>0.20805799999999999</v>
      </c>
      <c r="J423">
        <v>5.6230000000000004E-3</v>
      </c>
      <c r="K423" t="str">
        <f t="shared" si="6"/>
        <v>5</v>
      </c>
      <c r="L423" t="s">
        <v>40</v>
      </c>
      <c r="M423" t="s">
        <v>39</v>
      </c>
      <c r="N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423">
        <f>VLOOKUP(TableOMP[[#This Row],[Label]],TableAvg[],2,FALSE)</f>
        <v>0</v>
      </c>
      <c r="P423">
        <f>VLOOKUP(TableOMP[[#This Row],[Label]],TableAvg[],3,FALSE)</f>
        <v>0</v>
      </c>
      <c r="Q423">
        <f>TableOMP[[#This Row],[Avg]]-$U$2*TableOMP[[#This Row],[StdDev]]</f>
        <v>0</v>
      </c>
      <c r="R423">
        <f>TableOMP[[#This Row],[Avg]]+$U$2*TableOMP[[#This Row],[StdDev]]</f>
        <v>0</v>
      </c>
      <c r="S423">
        <f>IF(AND(TableOMP[[#This Row],[total_time]]&gt;=TableOMP[[#This Row],[Low]], TableOMP[[#This Row],[total_time]]&lt;=TableOMP[[#This Row],[High]]),1,0)</f>
        <v>0</v>
      </c>
    </row>
    <row r="424" spans="1:19" x14ac:dyDescent="0.25">
      <c r="A424" t="s">
        <v>17</v>
      </c>
      <c r="B424">
        <v>10000</v>
      </c>
      <c r="C424">
        <v>0</v>
      </c>
      <c r="D424">
        <v>0</v>
      </c>
      <c r="E424">
        <v>39</v>
      </c>
      <c r="F424">
        <v>1</v>
      </c>
      <c r="G424">
        <v>1.6677029999999999</v>
      </c>
      <c r="H424">
        <v>0.11694599999999999</v>
      </c>
      <c r="I424">
        <v>0.27819700000000003</v>
      </c>
      <c r="J424">
        <v>7.3210000000000003E-3</v>
      </c>
      <c r="K424" t="str">
        <f t="shared" si="6"/>
        <v>5</v>
      </c>
      <c r="L424" t="s">
        <v>40</v>
      </c>
      <c r="M424" t="s">
        <v>39</v>
      </c>
      <c r="N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424">
        <f>VLOOKUP(TableOMP[[#This Row],[Label]],TableAvg[],2,FALSE)</f>
        <v>0</v>
      </c>
      <c r="P424">
        <f>VLOOKUP(TableOMP[[#This Row],[Label]],TableAvg[],3,FALSE)</f>
        <v>0</v>
      </c>
      <c r="Q424">
        <f>TableOMP[[#This Row],[Avg]]-$U$2*TableOMP[[#This Row],[StdDev]]</f>
        <v>0</v>
      </c>
      <c r="R424">
        <f>TableOMP[[#This Row],[Avg]]+$U$2*TableOMP[[#This Row],[StdDev]]</f>
        <v>0</v>
      </c>
      <c r="S424">
        <f>IF(AND(TableOMP[[#This Row],[total_time]]&gt;=TableOMP[[#This Row],[Low]], TableOMP[[#This Row],[total_time]]&lt;=TableOMP[[#This Row],[High]]),1,0)</f>
        <v>0</v>
      </c>
    </row>
    <row r="425" spans="1:19" x14ac:dyDescent="0.25">
      <c r="A425" t="s">
        <v>17</v>
      </c>
      <c r="B425">
        <v>10000</v>
      </c>
      <c r="C425">
        <v>0</v>
      </c>
      <c r="D425">
        <v>0</v>
      </c>
      <c r="E425">
        <v>40</v>
      </c>
      <c r="F425">
        <v>1</v>
      </c>
      <c r="G425">
        <v>1.6428720000000001</v>
      </c>
      <c r="H425">
        <v>0.110475</v>
      </c>
      <c r="I425">
        <v>0.210919</v>
      </c>
      <c r="J425">
        <v>5.4079999999999996E-3</v>
      </c>
      <c r="K425" t="str">
        <f t="shared" si="6"/>
        <v>5</v>
      </c>
      <c r="L425" t="s">
        <v>40</v>
      </c>
      <c r="M425" t="s">
        <v>39</v>
      </c>
      <c r="N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425">
        <f>VLOOKUP(TableOMP[[#This Row],[Label]],TableAvg[],2,FALSE)</f>
        <v>0</v>
      </c>
      <c r="P425">
        <f>VLOOKUP(TableOMP[[#This Row],[Label]],TableAvg[],3,FALSE)</f>
        <v>0</v>
      </c>
      <c r="Q425">
        <f>TableOMP[[#This Row],[Avg]]-$U$2*TableOMP[[#This Row],[StdDev]]</f>
        <v>0</v>
      </c>
      <c r="R425">
        <f>TableOMP[[#This Row],[Avg]]+$U$2*TableOMP[[#This Row],[StdDev]]</f>
        <v>0</v>
      </c>
      <c r="S425">
        <f>IF(AND(TableOMP[[#This Row],[total_time]]&gt;=TableOMP[[#This Row],[Low]], TableOMP[[#This Row],[total_time]]&lt;=TableOMP[[#This Row],[High]]),1,0)</f>
        <v>0</v>
      </c>
    </row>
    <row r="426" spans="1:19" x14ac:dyDescent="0.25">
      <c r="A426" t="s">
        <v>17</v>
      </c>
      <c r="B426">
        <v>10000</v>
      </c>
      <c r="C426">
        <v>0</v>
      </c>
      <c r="D426">
        <v>0</v>
      </c>
      <c r="E426">
        <v>41</v>
      </c>
      <c r="F426">
        <v>1</v>
      </c>
      <c r="G426">
        <v>1.68136</v>
      </c>
      <c r="H426">
        <v>0.11232499999999999</v>
      </c>
      <c r="I426">
        <v>0.24068999999999999</v>
      </c>
      <c r="J426">
        <v>6.0169999999999998E-3</v>
      </c>
      <c r="K426" t="str">
        <f t="shared" si="6"/>
        <v>5</v>
      </c>
      <c r="L426" t="s">
        <v>40</v>
      </c>
      <c r="M426" t="s">
        <v>39</v>
      </c>
      <c r="N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426">
        <f>VLOOKUP(TableOMP[[#This Row],[Label]],TableAvg[],2,FALSE)</f>
        <v>0</v>
      </c>
      <c r="P426">
        <f>VLOOKUP(TableOMP[[#This Row],[Label]],TableAvg[],3,FALSE)</f>
        <v>0</v>
      </c>
      <c r="Q426">
        <f>TableOMP[[#This Row],[Avg]]-$U$2*TableOMP[[#This Row],[StdDev]]</f>
        <v>0</v>
      </c>
      <c r="R426">
        <f>TableOMP[[#This Row],[Avg]]+$U$2*TableOMP[[#This Row],[StdDev]]</f>
        <v>0</v>
      </c>
      <c r="S426">
        <f>IF(AND(TableOMP[[#This Row],[total_time]]&gt;=TableOMP[[#This Row],[Low]], TableOMP[[#This Row],[total_time]]&lt;=TableOMP[[#This Row],[High]]),1,0)</f>
        <v>0</v>
      </c>
    </row>
    <row r="427" spans="1:19" x14ac:dyDescent="0.25">
      <c r="A427" t="s">
        <v>17</v>
      </c>
      <c r="B427">
        <v>10000</v>
      </c>
      <c r="C427">
        <v>0</v>
      </c>
      <c r="D427">
        <v>0</v>
      </c>
      <c r="E427">
        <v>42</v>
      </c>
      <c r="F427">
        <v>1</v>
      </c>
      <c r="G427">
        <v>1.659135</v>
      </c>
      <c r="H427">
        <v>0.107736</v>
      </c>
      <c r="I427">
        <v>0.27522600000000003</v>
      </c>
      <c r="J427">
        <v>6.7130000000000002E-3</v>
      </c>
      <c r="K427" t="str">
        <f t="shared" si="6"/>
        <v>5</v>
      </c>
      <c r="L427" t="s">
        <v>40</v>
      </c>
      <c r="M427" t="s">
        <v>39</v>
      </c>
      <c r="N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427">
        <f>VLOOKUP(TableOMP[[#This Row],[Label]],TableAvg[],2,FALSE)</f>
        <v>0</v>
      </c>
      <c r="P427">
        <f>VLOOKUP(TableOMP[[#This Row],[Label]],TableAvg[],3,FALSE)</f>
        <v>0</v>
      </c>
      <c r="Q427">
        <f>TableOMP[[#This Row],[Avg]]-$U$2*TableOMP[[#This Row],[StdDev]]</f>
        <v>0</v>
      </c>
      <c r="R427">
        <f>TableOMP[[#This Row],[Avg]]+$U$2*TableOMP[[#This Row],[StdDev]]</f>
        <v>0</v>
      </c>
      <c r="S427">
        <f>IF(AND(TableOMP[[#This Row],[total_time]]&gt;=TableOMP[[#This Row],[Low]], TableOMP[[#This Row],[total_time]]&lt;=TableOMP[[#This Row],[High]]),1,0)</f>
        <v>0</v>
      </c>
    </row>
    <row r="428" spans="1:19" x14ac:dyDescent="0.25">
      <c r="A428" t="s">
        <v>17</v>
      </c>
      <c r="B428">
        <v>10000</v>
      </c>
      <c r="C428">
        <v>0</v>
      </c>
      <c r="D428">
        <v>0</v>
      </c>
      <c r="E428">
        <v>43</v>
      </c>
      <c r="F428">
        <v>1</v>
      </c>
      <c r="G428">
        <v>1.5119149999999999</v>
      </c>
      <c r="H428">
        <v>0.109445</v>
      </c>
      <c r="I428">
        <v>0.234845</v>
      </c>
      <c r="J428">
        <v>5.5919999999999997E-3</v>
      </c>
      <c r="K428" t="str">
        <f t="shared" si="6"/>
        <v>5</v>
      </c>
      <c r="L428" t="s">
        <v>40</v>
      </c>
      <c r="M428" t="s">
        <v>39</v>
      </c>
      <c r="N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428">
        <f>VLOOKUP(TableOMP[[#This Row],[Label]],TableAvg[],2,FALSE)</f>
        <v>0</v>
      </c>
      <c r="P428">
        <f>VLOOKUP(TableOMP[[#This Row],[Label]],TableAvg[],3,FALSE)</f>
        <v>0</v>
      </c>
      <c r="Q428">
        <f>TableOMP[[#This Row],[Avg]]-$U$2*TableOMP[[#This Row],[StdDev]]</f>
        <v>0</v>
      </c>
      <c r="R428">
        <f>TableOMP[[#This Row],[Avg]]+$U$2*TableOMP[[#This Row],[StdDev]]</f>
        <v>0</v>
      </c>
      <c r="S428">
        <f>IF(AND(TableOMP[[#This Row],[total_time]]&gt;=TableOMP[[#This Row],[Low]], TableOMP[[#This Row],[total_time]]&lt;=TableOMP[[#This Row],[High]]),1,0)</f>
        <v>0</v>
      </c>
    </row>
    <row r="429" spans="1:19" x14ac:dyDescent="0.25">
      <c r="A429" t="s">
        <v>17</v>
      </c>
      <c r="B429">
        <v>10000</v>
      </c>
      <c r="C429">
        <v>0</v>
      </c>
      <c r="D429">
        <v>0</v>
      </c>
      <c r="E429">
        <v>44</v>
      </c>
      <c r="F429">
        <v>1</v>
      </c>
      <c r="G429">
        <v>1.578559</v>
      </c>
      <c r="H429">
        <v>0.116867</v>
      </c>
      <c r="I429">
        <v>0.36154599999999998</v>
      </c>
      <c r="J429">
        <v>8.4080000000000005E-3</v>
      </c>
      <c r="K429" t="str">
        <f t="shared" si="6"/>
        <v>5</v>
      </c>
      <c r="L429" t="s">
        <v>40</v>
      </c>
      <c r="M429" t="s">
        <v>39</v>
      </c>
      <c r="N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429">
        <f>VLOOKUP(TableOMP[[#This Row],[Label]],TableAvg[],2,FALSE)</f>
        <v>0</v>
      </c>
      <c r="P429">
        <f>VLOOKUP(TableOMP[[#This Row],[Label]],TableAvg[],3,FALSE)</f>
        <v>0</v>
      </c>
      <c r="Q429">
        <f>TableOMP[[#This Row],[Avg]]-$U$2*TableOMP[[#This Row],[StdDev]]</f>
        <v>0</v>
      </c>
      <c r="R429">
        <f>TableOMP[[#This Row],[Avg]]+$U$2*TableOMP[[#This Row],[StdDev]]</f>
        <v>0</v>
      </c>
      <c r="S429">
        <f>IF(AND(TableOMP[[#This Row],[total_time]]&gt;=TableOMP[[#This Row],[Low]], TableOMP[[#This Row],[total_time]]&lt;=TableOMP[[#This Row],[High]]),1,0)</f>
        <v>0</v>
      </c>
    </row>
    <row r="430" spans="1:19" x14ac:dyDescent="0.25">
      <c r="A430" t="s">
        <v>17</v>
      </c>
      <c r="B430">
        <v>10000</v>
      </c>
      <c r="C430">
        <v>0</v>
      </c>
      <c r="D430">
        <v>0</v>
      </c>
      <c r="E430">
        <v>45</v>
      </c>
      <c r="F430">
        <v>1</v>
      </c>
      <c r="G430">
        <v>1.6216809999999999</v>
      </c>
      <c r="H430">
        <v>0.10989699999999999</v>
      </c>
      <c r="I430">
        <v>0.27409800000000001</v>
      </c>
      <c r="J430">
        <v>6.2290000000000002E-3</v>
      </c>
      <c r="K430" t="str">
        <f t="shared" si="6"/>
        <v>5</v>
      </c>
      <c r="L430" t="s">
        <v>40</v>
      </c>
      <c r="M430" t="s">
        <v>39</v>
      </c>
      <c r="N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430">
        <f>VLOOKUP(TableOMP[[#This Row],[Label]],TableAvg[],2,FALSE)</f>
        <v>0</v>
      </c>
      <c r="P430">
        <f>VLOOKUP(TableOMP[[#This Row],[Label]],TableAvg[],3,FALSE)</f>
        <v>0</v>
      </c>
      <c r="Q430">
        <f>TableOMP[[#This Row],[Avg]]-$U$2*TableOMP[[#This Row],[StdDev]]</f>
        <v>0</v>
      </c>
      <c r="R430">
        <f>TableOMP[[#This Row],[Avg]]+$U$2*TableOMP[[#This Row],[StdDev]]</f>
        <v>0</v>
      </c>
      <c r="S430">
        <f>IF(AND(TableOMP[[#This Row],[total_time]]&gt;=TableOMP[[#This Row],[Low]], TableOMP[[#This Row],[total_time]]&lt;=TableOMP[[#This Row],[High]]),1,0)</f>
        <v>0</v>
      </c>
    </row>
    <row r="431" spans="1:19" x14ac:dyDescent="0.25">
      <c r="A431" t="s">
        <v>17</v>
      </c>
      <c r="B431">
        <v>10000</v>
      </c>
      <c r="C431">
        <v>0</v>
      </c>
      <c r="D431">
        <v>0</v>
      </c>
      <c r="E431">
        <v>46</v>
      </c>
      <c r="F431">
        <v>1</v>
      </c>
      <c r="G431">
        <v>1.742408</v>
      </c>
      <c r="H431">
        <v>0.114826</v>
      </c>
      <c r="I431">
        <v>0.38398700000000002</v>
      </c>
      <c r="J431">
        <v>8.5330000000000007E-3</v>
      </c>
      <c r="K431" t="str">
        <f t="shared" si="6"/>
        <v>5</v>
      </c>
      <c r="L431" t="s">
        <v>40</v>
      </c>
      <c r="M431" t="s">
        <v>39</v>
      </c>
      <c r="N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431">
        <f>VLOOKUP(TableOMP[[#This Row],[Label]],TableAvg[],2,FALSE)</f>
        <v>0</v>
      </c>
      <c r="P431">
        <f>VLOOKUP(TableOMP[[#This Row],[Label]],TableAvg[],3,FALSE)</f>
        <v>0</v>
      </c>
      <c r="Q431">
        <f>TableOMP[[#This Row],[Avg]]-$U$2*TableOMP[[#This Row],[StdDev]]</f>
        <v>0</v>
      </c>
      <c r="R431">
        <f>TableOMP[[#This Row],[Avg]]+$U$2*TableOMP[[#This Row],[StdDev]]</f>
        <v>0</v>
      </c>
      <c r="S431">
        <f>IF(AND(TableOMP[[#This Row],[total_time]]&gt;=TableOMP[[#This Row],[Low]], TableOMP[[#This Row],[total_time]]&lt;=TableOMP[[#This Row],[High]]),1,0)</f>
        <v>0</v>
      </c>
    </row>
    <row r="432" spans="1:19" x14ac:dyDescent="0.25">
      <c r="A432" t="s">
        <v>17</v>
      </c>
      <c r="B432">
        <v>10000</v>
      </c>
      <c r="C432">
        <v>0</v>
      </c>
      <c r="D432">
        <v>0</v>
      </c>
      <c r="E432">
        <v>47</v>
      </c>
      <c r="F432">
        <v>1</v>
      </c>
      <c r="G432">
        <v>1.5995729999999999</v>
      </c>
      <c r="H432">
        <v>0.120896</v>
      </c>
      <c r="I432">
        <v>0.35711199999999999</v>
      </c>
      <c r="J432">
        <v>7.7629999999999999E-3</v>
      </c>
      <c r="K432" t="str">
        <f t="shared" si="6"/>
        <v>5</v>
      </c>
      <c r="L432" t="s">
        <v>40</v>
      </c>
      <c r="M432" t="s">
        <v>39</v>
      </c>
      <c r="N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432">
        <f>VLOOKUP(TableOMP[[#This Row],[Label]],TableAvg[],2,FALSE)</f>
        <v>0</v>
      </c>
      <c r="P432">
        <f>VLOOKUP(TableOMP[[#This Row],[Label]],TableAvg[],3,FALSE)</f>
        <v>0</v>
      </c>
      <c r="Q432">
        <f>TableOMP[[#This Row],[Avg]]-$U$2*TableOMP[[#This Row],[StdDev]]</f>
        <v>0</v>
      </c>
      <c r="R432">
        <f>TableOMP[[#This Row],[Avg]]+$U$2*TableOMP[[#This Row],[StdDev]]</f>
        <v>0</v>
      </c>
      <c r="S432">
        <f>IF(AND(TableOMP[[#This Row],[total_time]]&gt;=TableOMP[[#This Row],[Low]], TableOMP[[#This Row],[total_time]]&lt;=TableOMP[[#This Row],[High]]),1,0)</f>
        <v>0</v>
      </c>
    </row>
    <row r="433" spans="1:19" x14ac:dyDescent="0.25">
      <c r="A433" t="s">
        <v>17</v>
      </c>
      <c r="B433">
        <v>10000</v>
      </c>
      <c r="C433">
        <v>0</v>
      </c>
      <c r="D433">
        <v>0</v>
      </c>
      <c r="E433">
        <v>48</v>
      </c>
      <c r="F433">
        <v>1</v>
      </c>
      <c r="G433">
        <v>2.0264950000000002</v>
      </c>
      <c r="H433">
        <v>0.158947</v>
      </c>
      <c r="I433">
        <v>0.29782999999999998</v>
      </c>
      <c r="J433">
        <v>6.3369999999999998E-3</v>
      </c>
      <c r="K433" t="str">
        <f t="shared" si="6"/>
        <v>5</v>
      </c>
      <c r="L433" t="s">
        <v>40</v>
      </c>
      <c r="M433" t="s">
        <v>39</v>
      </c>
      <c r="N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433">
        <f>VLOOKUP(TableOMP[[#This Row],[Label]],TableAvg[],2,FALSE)</f>
        <v>0</v>
      </c>
      <c r="P433">
        <f>VLOOKUP(TableOMP[[#This Row],[Label]],TableAvg[],3,FALSE)</f>
        <v>0</v>
      </c>
      <c r="Q433">
        <f>TableOMP[[#This Row],[Avg]]-$U$2*TableOMP[[#This Row],[StdDev]]</f>
        <v>0</v>
      </c>
      <c r="R433">
        <f>TableOMP[[#This Row],[Avg]]+$U$2*TableOMP[[#This Row],[StdDev]]</f>
        <v>0</v>
      </c>
      <c r="S433">
        <f>IF(AND(TableOMP[[#This Row],[total_time]]&gt;=TableOMP[[#This Row],[Low]], TableOMP[[#This Row],[total_time]]&lt;=TableOMP[[#This Row],[High]]),1,0)</f>
        <v>0</v>
      </c>
    </row>
    <row r="434" spans="1:19" x14ac:dyDescent="0.25">
      <c r="A434" t="s">
        <v>17</v>
      </c>
      <c r="B434">
        <v>10000</v>
      </c>
      <c r="C434">
        <v>0</v>
      </c>
      <c r="D434">
        <v>0</v>
      </c>
      <c r="E434">
        <v>49</v>
      </c>
      <c r="F434">
        <v>1</v>
      </c>
      <c r="G434">
        <v>2.0509719999999998</v>
      </c>
      <c r="H434">
        <v>0.13106300000000001</v>
      </c>
      <c r="I434">
        <v>0.418047</v>
      </c>
      <c r="J434">
        <v>8.7089999999999997E-3</v>
      </c>
      <c r="K434" t="str">
        <f t="shared" si="6"/>
        <v>5</v>
      </c>
      <c r="L434" t="s">
        <v>40</v>
      </c>
      <c r="M434" t="s">
        <v>39</v>
      </c>
      <c r="N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434">
        <f>VLOOKUP(TableOMP[[#This Row],[Label]],TableAvg[],2,FALSE)</f>
        <v>0</v>
      </c>
      <c r="P434">
        <f>VLOOKUP(TableOMP[[#This Row],[Label]],TableAvg[],3,FALSE)</f>
        <v>0</v>
      </c>
      <c r="Q434">
        <f>TableOMP[[#This Row],[Avg]]-$U$2*TableOMP[[#This Row],[StdDev]]</f>
        <v>0</v>
      </c>
      <c r="R434">
        <f>TableOMP[[#This Row],[Avg]]+$U$2*TableOMP[[#This Row],[StdDev]]</f>
        <v>0</v>
      </c>
      <c r="S434">
        <f>IF(AND(TableOMP[[#This Row],[total_time]]&gt;=TableOMP[[#This Row],[Low]], TableOMP[[#This Row],[total_time]]&lt;=TableOMP[[#This Row],[High]]),1,0)</f>
        <v>0</v>
      </c>
    </row>
    <row r="435" spans="1:19" x14ac:dyDescent="0.25">
      <c r="A435" t="s">
        <v>17</v>
      </c>
      <c r="B435">
        <v>10000</v>
      </c>
      <c r="C435">
        <v>0</v>
      </c>
      <c r="D435">
        <v>0</v>
      </c>
      <c r="E435">
        <v>50</v>
      </c>
      <c r="F435">
        <v>1</v>
      </c>
      <c r="G435">
        <v>1.6053360000000001</v>
      </c>
      <c r="H435">
        <v>0.10817300000000001</v>
      </c>
      <c r="I435">
        <v>0.31224800000000003</v>
      </c>
      <c r="J435">
        <v>6.3720000000000001E-3</v>
      </c>
      <c r="K435" t="str">
        <f t="shared" si="6"/>
        <v>5</v>
      </c>
      <c r="L435" t="s">
        <v>40</v>
      </c>
      <c r="M435" t="s">
        <v>39</v>
      </c>
      <c r="N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435">
        <f>VLOOKUP(TableOMP[[#This Row],[Label]],TableAvg[],2,FALSE)</f>
        <v>0</v>
      </c>
      <c r="P435">
        <f>VLOOKUP(TableOMP[[#This Row],[Label]],TableAvg[],3,FALSE)</f>
        <v>0</v>
      </c>
      <c r="Q435">
        <f>TableOMP[[#This Row],[Avg]]-$U$2*TableOMP[[#This Row],[StdDev]]</f>
        <v>0</v>
      </c>
      <c r="R435">
        <f>TableOMP[[#This Row],[Avg]]+$U$2*TableOMP[[#This Row],[StdDev]]</f>
        <v>0</v>
      </c>
      <c r="S435">
        <f>IF(AND(TableOMP[[#This Row],[total_time]]&gt;=TableOMP[[#This Row],[Low]], TableOMP[[#This Row],[total_time]]&lt;=TableOMP[[#This Row],[High]]),1,0)</f>
        <v>0</v>
      </c>
    </row>
    <row r="436" spans="1:19" x14ac:dyDescent="0.25">
      <c r="A436" t="s">
        <v>17</v>
      </c>
      <c r="B436">
        <v>10000</v>
      </c>
      <c r="C436">
        <v>0</v>
      </c>
      <c r="D436">
        <v>0</v>
      </c>
      <c r="E436">
        <v>51</v>
      </c>
      <c r="F436">
        <v>1</v>
      </c>
      <c r="G436">
        <v>1.872959</v>
      </c>
      <c r="H436">
        <v>0.112771</v>
      </c>
      <c r="I436">
        <v>0.28234900000000002</v>
      </c>
      <c r="J436">
        <v>5.6470000000000001E-3</v>
      </c>
      <c r="K436" t="str">
        <f t="shared" si="6"/>
        <v>5</v>
      </c>
      <c r="L436" t="s">
        <v>40</v>
      </c>
      <c r="M436" t="s">
        <v>39</v>
      </c>
      <c r="N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436">
        <f>VLOOKUP(TableOMP[[#This Row],[Label]],TableAvg[],2,FALSE)</f>
        <v>0</v>
      </c>
      <c r="P436">
        <f>VLOOKUP(TableOMP[[#This Row],[Label]],TableAvg[],3,FALSE)</f>
        <v>0</v>
      </c>
      <c r="Q436">
        <f>TableOMP[[#This Row],[Avg]]-$U$2*TableOMP[[#This Row],[StdDev]]</f>
        <v>0</v>
      </c>
      <c r="R436">
        <f>TableOMP[[#This Row],[Avg]]+$U$2*TableOMP[[#This Row],[StdDev]]</f>
        <v>0</v>
      </c>
      <c r="S436">
        <f>IF(AND(TableOMP[[#This Row],[total_time]]&gt;=TableOMP[[#This Row],[Low]], TableOMP[[#This Row],[total_time]]&lt;=TableOMP[[#This Row],[High]]),1,0)</f>
        <v>0</v>
      </c>
    </row>
    <row r="437" spans="1:19" x14ac:dyDescent="0.25">
      <c r="A437" t="s">
        <v>17</v>
      </c>
      <c r="B437">
        <v>10000</v>
      </c>
      <c r="C437">
        <v>0</v>
      </c>
      <c r="D437">
        <v>0</v>
      </c>
      <c r="E437">
        <v>52</v>
      </c>
      <c r="F437">
        <v>1</v>
      </c>
      <c r="G437">
        <v>1.9789190000000001</v>
      </c>
      <c r="H437">
        <v>0.15040300000000001</v>
      </c>
      <c r="I437">
        <v>1.3791519999999999</v>
      </c>
      <c r="J437">
        <v>2.7042E-2</v>
      </c>
      <c r="K437" t="str">
        <f t="shared" si="6"/>
        <v>5</v>
      </c>
      <c r="L437" t="s">
        <v>40</v>
      </c>
      <c r="M437" t="s">
        <v>39</v>
      </c>
      <c r="N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437">
        <f>VLOOKUP(TableOMP[[#This Row],[Label]],TableAvg[],2,FALSE)</f>
        <v>0</v>
      </c>
      <c r="P437">
        <f>VLOOKUP(TableOMP[[#This Row],[Label]],TableAvg[],3,FALSE)</f>
        <v>0</v>
      </c>
      <c r="Q437">
        <f>TableOMP[[#This Row],[Avg]]-$U$2*TableOMP[[#This Row],[StdDev]]</f>
        <v>0</v>
      </c>
      <c r="R437">
        <f>TableOMP[[#This Row],[Avg]]+$U$2*TableOMP[[#This Row],[StdDev]]</f>
        <v>0</v>
      </c>
      <c r="S437">
        <f>IF(AND(TableOMP[[#This Row],[total_time]]&gt;=TableOMP[[#This Row],[Low]], TableOMP[[#This Row],[total_time]]&lt;=TableOMP[[#This Row],[High]]),1,0)</f>
        <v>0</v>
      </c>
    </row>
    <row r="438" spans="1:19" x14ac:dyDescent="0.25">
      <c r="A438" t="s">
        <v>17</v>
      </c>
      <c r="B438">
        <v>10000</v>
      </c>
      <c r="C438">
        <v>0</v>
      </c>
      <c r="D438">
        <v>0</v>
      </c>
      <c r="E438">
        <v>53</v>
      </c>
      <c r="F438">
        <v>1</v>
      </c>
      <c r="G438">
        <v>1.8655200000000001</v>
      </c>
      <c r="H438">
        <v>0.12917999999999999</v>
      </c>
      <c r="I438">
        <v>0.37189</v>
      </c>
      <c r="J438">
        <v>7.1520000000000004E-3</v>
      </c>
      <c r="K438" t="str">
        <f t="shared" si="6"/>
        <v>5</v>
      </c>
      <c r="L438" t="s">
        <v>40</v>
      </c>
      <c r="M438" t="s">
        <v>39</v>
      </c>
      <c r="N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438">
        <f>VLOOKUP(TableOMP[[#This Row],[Label]],TableAvg[],2,FALSE)</f>
        <v>0</v>
      </c>
      <c r="P438">
        <f>VLOOKUP(TableOMP[[#This Row],[Label]],TableAvg[],3,FALSE)</f>
        <v>0</v>
      </c>
      <c r="Q438">
        <f>TableOMP[[#This Row],[Avg]]-$U$2*TableOMP[[#This Row],[StdDev]]</f>
        <v>0</v>
      </c>
      <c r="R438">
        <f>TableOMP[[#This Row],[Avg]]+$U$2*TableOMP[[#This Row],[StdDev]]</f>
        <v>0</v>
      </c>
      <c r="S438">
        <f>IF(AND(TableOMP[[#This Row],[total_time]]&gt;=TableOMP[[#This Row],[Low]], TableOMP[[#This Row],[total_time]]&lt;=TableOMP[[#This Row],[High]]),1,0)</f>
        <v>0</v>
      </c>
    </row>
    <row r="439" spans="1:19" x14ac:dyDescent="0.25">
      <c r="A439" t="s">
        <v>17</v>
      </c>
      <c r="B439">
        <v>10000</v>
      </c>
      <c r="C439">
        <v>0</v>
      </c>
      <c r="D439">
        <v>0</v>
      </c>
      <c r="E439">
        <v>54</v>
      </c>
      <c r="F439">
        <v>1</v>
      </c>
      <c r="G439">
        <v>1.6658729999999999</v>
      </c>
      <c r="H439">
        <v>0.120045</v>
      </c>
      <c r="I439">
        <v>0.34268799999999999</v>
      </c>
      <c r="J439">
        <v>6.4660000000000004E-3</v>
      </c>
      <c r="K439" t="str">
        <f t="shared" si="6"/>
        <v>5</v>
      </c>
      <c r="L439" t="s">
        <v>40</v>
      </c>
      <c r="M439" t="s">
        <v>39</v>
      </c>
      <c r="N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439">
        <f>VLOOKUP(TableOMP[[#This Row],[Label]],TableAvg[],2,FALSE)</f>
        <v>0</v>
      </c>
      <c r="P439">
        <f>VLOOKUP(TableOMP[[#This Row],[Label]],TableAvg[],3,FALSE)</f>
        <v>0</v>
      </c>
      <c r="Q439">
        <f>TableOMP[[#This Row],[Avg]]-$U$2*TableOMP[[#This Row],[StdDev]]</f>
        <v>0</v>
      </c>
      <c r="R439">
        <f>TableOMP[[#This Row],[Avg]]+$U$2*TableOMP[[#This Row],[StdDev]]</f>
        <v>0</v>
      </c>
      <c r="S439">
        <f>IF(AND(TableOMP[[#This Row],[total_time]]&gt;=TableOMP[[#This Row],[Low]], TableOMP[[#This Row],[total_time]]&lt;=TableOMP[[#This Row],[High]]),1,0)</f>
        <v>0</v>
      </c>
    </row>
    <row r="440" spans="1:19" x14ac:dyDescent="0.25">
      <c r="A440" t="s">
        <v>17</v>
      </c>
      <c r="B440">
        <v>10000</v>
      </c>
      <c r="C440">
        <v>0</v>
      </c>
      <c r="D440">
        <v>0</v>
      </c>
      <c r="E440">
        <v>55</v>
      </c>
      <c r="F440">
        <v>1</v>
      </c>
      <c r="G440">
        <v>1.9016759999999999</v>
      </c>
      <c r="H440">
        <v>0.119952</v>
      </c>
      <c r="I440">
        <v>0.36865300000000001</v>
      </c>
      <c r="J440">
        <v>6.8269999999999997E-3</v>
      </c>
      <c r="K440" t="str">
        <f t="shared" si="6"/>
        <v>5</v>
      </c>
      <c r="L440" t="s">
        <v>40</v>
      </c>
      <c r="M440" t="s">
        <v>39</v>
      </c>
      <c r="N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440">
        <f>VLOOKUP(TableOMP[[#This Row],[Label]],TableAvg[],2,FALSE)</f>
        <v>0</v>
      </c>
      <c r="P440">
        <f>VLOOKUP(TableOMP[[#This Row],[Label]],TableAvg[],3,FALSE)</f>
        <v>0</v>
      </c>
      <c r="Q440">
        <f>TableOMP[[#This Row],[Avg]]-$U$2*TableOMP[[#This Row],[StdDev]]</f>
        <v>0</v>
      </c>
      <c r="R440">
        <f>TableOMP[[#This Row],[Avg]]+$U$2*TableOMP[[#This Row],[StdDev]]</f>
        <v>0</v>
      </c>
      <c r="S440">
        <f>IF(AND(TableOMP[[#This Row],[total_time]]&gt;=TableOMP[[#This Row],[Low]], TableOMP[[#This Row],[total_time]]&lt;=TableOMP[[#This Row],[High]]),1,0)</f>
        <v>0</v>
      </c>
    </row>
    <row r="441" spans="1:19" x14ac:dyDescent="0.25">
      <c r="A441" t="s">
        <v>17</v>
      </c>
      <c r="B441">
        <v>10000</v>
      </c>
      <c r="C441">
        <v>0</v>
      </c>
      <c r="D441">
        <v>0</v>
      </c>
      <c r="E441">
        <v>56</v>
      </c>
      <c r="F441">
        <v>1</v>
      </c>
      <c r="G441">
        <v>1.6975659999999999</v>
      </c>
      <c r="H441">
        <v>0.121029</v>
      </c>
      <c r="I441">
        <v>0.410219</v>
      </c>
      <c r="J441">
        <v>7.4590000000000004E-3</v>
      </c>
      <c r="K441" t="str">
        <f t="shared" si="6"/>
        <v>5</v>
      </c>
      <c r="L441" t="s">
        <v>40</v>
      </c>
      <c r="M441" t="s">
        <v>39</v>
      </c>
      <c r="N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441">
        <f>VLOOKUP(TableOMP[[#This Row],[Label]],TableAvg[],2,FALSE)</f>
        <v>0</v>
      </c>
      <c r="P441">
        <f>VLOOKUP(TableOMP[[#This Row],[Label]],TableAvg[],3,FALSE)</f>
        <v>0</v>
      </c>
      <c r="Q441">
        <f>TableOMP[[#This Row],[Avg]]-$U$2*TableOMP[[#This Row],[StdDev]]</f>
        <v>0</v>
      </c>
      <c r="R441">
        <f>TableOMP[[#This Row],[Avg]]+$U$2*TableOMP[[#This Row],[StdDev]]</f>
        <v>0</v>
      </c>
      <c r="S441">
        <f>IF(AND(TableOMP[[#This Row],[total_time]]&gt;=TableOMP[[#This Row],[Low]], TableOMP[[#This Row],[total_time]]&lt;=TableOMP[[#This Row],[High]]),1,0)</f>
        <v>0</v>
      </c>
    </row>
    <row r="442" spans="1:19" x14ac:dyDescent="0.25">
      <c r="A442" t="s">
        <v>17</v>
      </c>
      <c r="B442">
        <v>10000</v>
      </c>
      <c r="C442">
        <v>0</v>
      </c>
      <c r="D442">
        <v>0</v>
      </c>
      <c r="E442">
        <v>57</v>
      </c>
      <c r="F442">
        <v>1</v>
      </c>
      <c r="G442">
        <v>1.7484820000000001</v>
      </c>
      <c r="H442">
        <v>0.13167100000000001</v>
      </c>
      <c r="I442">
        <v>0.414441</v>
      </c>
      <c r="J442">
        <v>7.4009999999999996E-3</v>
      </c>
      <c r="K442" t="str">
        <f t="shared" si="6"/>
        <v>5</v>
      </c>
      <c r="L442" t="s">
        <v>40</v>
      </c>
      <c r="M442" t="s">
        <v>39</v>
      </c>
      <c r="N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442">
        <f>VLOOKUP(TableOMP[[#This Row],[Label]],TableAvg[],2,FALSE)</f>
        <v>0</v>
      </c>
      <c r="P442">
        <f>VLOOKUP(TableOMP[[#This Row],[Label]],TableAvg[],3,FALSE)</f>
        <v>0</v>
      </c>
      <c r="Q442">
        <f>TableOMP[[#This Row],[Avg]]-$U$2*TableOMP[[#This Row],[StdDev]]</f>
        <v>0</v>
      </c>
      <c r="R442">
        <f>TableOMP[[#This Row],[Avg]]+$U$2*TableOMP[[#This Row],[StdDev]]</f>
        <v>0</v>
      </c>
      <c r="S442">
        <f>IF(AND(TableOMP[[#This Row],[total_time]]&gt;=TableOMP[[#This Row],[Low]], TableOMP[[#This Row],[total_time]]&lt;=TableOMP[[#This Row],[High]]),1,0)</f>
        <v>0</v>
      </c>
    </row>
    <row r="443" spans="1:19" x14ac:dyDescent="0.25">
      <c r="A443" t="s">
        <v>17</v>
      </c>
      <c r="B443">
        <v>10000</v>
      </c>
      <c r="C443">
        <v>0</v>
      </c>
      <c r="D443">
        <v>0</v>
      </c>
      <c r="E443">
        <v>58</v>
      </c>
      <c r="F443">
        <v>1</v>
      </c>
      <c r="G443">
        <v>1.377885</v>
      </c>
      <c r="H443">
        <v>0.118989</v>
      </c>
      <c r="I443">
        <v>0.124888</v>
      </c>
      <c r="J443">
        <v>2.1909999999999998E-3</v>
      </c>
      <c r="K443" t="str">
        <f t="shared" si="6"/>
        <v>5</v>
      </c>
      <c r="L443" t="s">
        <v>40</v>
      </c>
      <c r="M443" t="s">
        <v>39</v>
      </c>
      <c r="N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443">
        <f>VLOOKUP(TableOMP[[#This Row],[Label]],TableAvg[],2,FALSE)</f>
        <v>0</v>
      </c>
      <c r="P443">
        <f>VLOOKUP(TableOMP[[#This Row],[Label]],TableAvg[],3,FALSE)</f>
        <v>0</v>
      </c>
      <c r="Q443">
        <f>TableOMP[[#This Row],[Avg]]-$U$2*TableOMP[[#This Row],[StdDev]]</f>
        <v>0</v>
      </c>
      <c r="R443">
        <f>TableOMP[[#This Row],[Avg]]+$U$2*TableOMP[[#This Row],[StdDev]]</f>
        <v>0</v>
      </c>
      <c r="S443">
        <f>IF(AND(TableOMP[[#This Row],[total_time]]&gt;=TableOMP[[#This Row],[Low]], TableOMP[[#This Row],[total_time]]&lt;=TableOMP[[#This Row],[High]]),1,0)</f>
        <v>0</v>
      </c>
    </row>
    <row r="444" spans="1:19" x14ac:dyDescent="0.25">
      <c r="A444" t="s">
        <v>17</v>
      </c>
      <c r="B444">
        <v>10000</v>
      </c>
      <c r="C444">
        <v>0</v>
      </c>
      <c r="D444">
        <v>0</v>
      </c>
      <c r="E444">
        <v>59</v>
      </c>
      <c r="F444">
        <v>1</v>
      </c>
      <c r="G444">
        <v>1.392012</v>
      </c>
      <c r="H444">
        <v>0.11895699999999999</v>
      </c>
      <c r="I444">
        <v>0.117384</v>
      </c>
      <c r="J444">
        <v>2.0240000000000002E-3</v>
      </c>
      <c r="K444" t="str">
        <f t="shared" si="6"/>
        <v>5</v>
      </c>
      <c r="L444" t="s">
        <v>40</v>
      </c>
      <c r="M444" t="s">
        <v>39</v>
      </c>
      <c r="N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444">
        <f>VLOOKUP(TableOMP[[#This Row],[Label]],TableAvg[],2,FALSE)</f>
        <v>0</v>
      </c>
      <c r="P444">
        <f>VLOOKUP(TableOMP[[#This Row],[Label]],TableAvg[],3,FALSE)</f>
        <v>0</v>
      </c>
      <c r="Q444">
        <f>TableOMP[[#This Row],[Avg]]-$U$2*TableOMP[[#This Row],[StdDev]]</f>
        <v>0</v>
      </c>
      <c r="R444">
        <f>TableOMP[[#This Row],[Avg]]+$U$2*TableOMP[[#This Row],[StdDev]]</f>
        <v>0</v>
      </c>
      <c r="S444">
        <f>IF(AND(TableOMP[[#This Row],[total_time]]&gt;=TableOMP[[#This Row],[Low]], TableOMP[[#This Row],[total_time]]&lt;=TableOMP[[#This Row],[High]]),1,0)</f>
        <v>0</v>
      </c>
    </row>
    <row r="445" spans="1:19" x14ac:dyDescent="0.25">
      <c r="A445" t="s">
        <v>17</v>
      </c>
      <c r="B445">
        <v>10000</v>
      </c>
      <c r="C445">
        <v>0</v>
      </c>
      <c r="D445">
        <v>0</v>
      </c>
      <c r="E445">
        <v>60</v>
      </c>
      <c r="F445">
        <v>1</v>
      </c>
      <c r="G445">
        <v>1.3756489999999999</v>
      </c>
      <c r="H445">
        <v>0.114204</v>
      </c>
      <c r="I445">
        <v>0.11221299999999999</v>
      </c>
      <c r="J445">
        <v>1.902E-3</v>
      </c>
      <c r="K445" t="str">
        <f t="shared" si="6"/>
        <v>5</v>
      </c>
      <c r="L445" t="s">
        <v>40</v>
      </c>
      <c r="M445" t="s">
        <v>39</v>
      </c>
      <c r="N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445">
        <f>VLOOKUP(TableOMP[[#This Row],[Label]],TableAvg[],2,FALSE)</f>
        <v>0</v>
      </c>
      <c r="P445">
        <f>VLOOKUP(TableOMP[[#This Row],[Label]],TableAvg[],3,FALSE)</f>
        <v>0</v>
      </c>
      <c r="Q445">
        <f>TableOMP[[#This Row],[Avg]]-$U$2*TableOMP[[#This Row],[StdDev]]</f>
        <v>0</v>
      </c>
      <c r="R445">
        <f>TableOMP[[#This Row],[Avg]]+$U$2*TableOMP[[#This Row],[StdDev]]</f>
        <v>0</v>
      </c>
      <c r="S445">
        <f>IF(AND(TableOMP[[#This Row],[total_time]]&gt;=TableOMP[[#This Row],[Low]], TableOMP[[#This Row],[total_time]]&lt;=TableOMP[[#This Row],[High]]),1,0)</f>
        <v>0</v>
      </c>
    </row>
    <row r="446" spans="1:19" x14ac:dyDescent="0.25">
      <c r="A446" t="s">
        <v>17</v>
      </c>
      <c r="B446">
        <v>10000</v>
      </c>
      <c r="C446">
        <v>0</v>
      </c>
      <c r="D446">
        <v>0</v>
      </c>
      <c r="E446">
        <v>61</v>
      </c>
      <c r="F446">
        <v>1</v>
      </c>
      <c r="G446">
        <v>1.472164</v>
      </c>
      <c r="H446">
        <v>0.110371</v>
      </c>
      <c r="I446">
        <v>0.11637</v>
      </c>
      <c r="J446">
        <v>1.9400000000000001E-3</v>
      </c>
      <c r="K446" t="str">
        <f t="shared" si="6"/>
        <v>5</v>
      </c>
      <c r="L446" t="s">
        <v>40</v>
      </c>
      <c r="M446" t="s">
        <v>39</v>
      </c>
      <c r="N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446">
        <f>VLOOKUP(TableOMP[[#This Row],[Label]],TableAvg[],2,FALSE)</f>
        <v>0</v>
      </c>
      <c r="P446">
        <f>VLOOKUP(TableOMP[[#This Row],[Label]],TableAvg[],3,FALSE)</f>
        <v>0</v>
      </c>
      <c r="Q446">
        <f>TableOMP[[#This Row],[Avg]]-$U$2*TableOMP[[#This Row],[StdDev]]</f>
        <v>0</v>
      </c>
      <c r="R446">
        <f>TableOMP[[#This Row],[Avg]]+$U$2*TableOMP[[#This Row],[StdDev]]</f>
        <v>0</v>
      </c>
      <c r="S446">
        <f>IF(AND(TableOMP[[#This Row],[total_time]]&gt;=TableOMP[[#This Row],[Low]], TableOMP[[#This Row],[total_time]]&lt;=TableOMP[[#This Row],[High]]),1,0)</f>
        <v>0</v>
      </c>
    </row>
    <row r="447" spans="1:19" x14ac:dyDescent="0.25">
      <c r="A447" t="s">
        <v>17</v>
      </c>
      <c r="B447">
        <v>10000</v>
      </c>
      <c r="C447">
        <v>0</v>
      </c>
      <c r="D447">
        <v>0</v>
      </c>
      <c r="E447">
        <v>62</v>
      </c>
      <c r="F447">
        <v>1</v>
      </c>
      <c r="G447">
        <v>1.3874059999999999</v>
      </c>
      <c r="H447">
        <v>0.11319700000000001</v>
      </c>
      <c r="I447">
        <v>0.14130200000000001</v>
      </c>
      <c r="J447">
        <v>2.3159999999999999E-3</v>
      </c>
      <c r="K447" t="str">
        <f t="shared" si="6"/>
        <v>5</v>
      </c>
      <c r="L447" t="s">
        <v>40</v>
      </c>
      <c r="M447" t="s">
        <v>39</v>
      </c>
      <c r="N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447">
        <f>VLOOKUP(TableOMP[[#This Row],[Label]],TableAvg[],2,FALSE)</f>
        <v>0</v>
      </c>
      <c r="P447">
        <f>VLOOKUP(TableOMP[[#This Row],[Label]],TableAvg[],3,FALSE)</f>
        <v>0</v>
      </c>
      <c r="Q447">
        <f>TableOMP[[#This Row],[Avg]]-$U$2*TableOMP[[#This Row],[StdDev]]</f>
        <v>0</v>
      </c>
      <c r="R447">
        <f>TableOMP[[#This Row],[Avg]]+$U$2*TableOMP[[#This Row],[StdDev]]</f>
        <v>0</v>
      </c>
      <c r="S447">
        <f>IF(AND(TableOMP[[#This Row],[total_time]]&gt;=TableOMP[[#This Row],[Low]], TableOMP[[#This Row],[total_time]]&lt;=TableOMP[[#This Row],[High]]),1,0)</f>
        <v>0</v>
      </c>
    </row>
    <row r="448" spans="1:19" x14ac:dyDescent="0.25">
      <c r="A448" t="s">
        <v>17</v>
      </c>
      <c r="B448">
        <v>10000</v>
      </c>
      <c r="C448">
        <v>0</v>
      </c>
      <c r="D448">
        <v>0</v>
      </c>
      <c r="E448">
        <v>63</v>
      </c>
      <c r="F448">
        <v>1</v>
      </c>
      <c r="G448">
        <v>1.3918200000000001</v>
      </c>
      <c r="H448">
        <v>0.116802</v>
      </c>
      <c r="I448">
        <v>0.14701900000000001</v>
      </c>
      <c r="J448">
        <v>2.3709999999999998E-3</v>
      </c>
      <c r="K448" t="str">
        <f t="shared" si="6"/>
        <v>5</v>
      </c>
      <c r="L448" t="s">
        <v>40</v>
      </c>
      <c r="M448" t="s">
        <v>39</v>
      </c>
      <c r="N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448">
        <f>VLOOKUP(TableOMP[[#This Row],[Label]],TableAvg[],2,FALSE)</f>
        <v>0</v>
      </c>
      <c r="P448">
        <f>VLOOKUP(TableOMP[[#This Row],[Label]],TableAvg[],3,FALSE)</f>
        <v>0</v>
      </c>
      <c r="Q448">
        <f>TableOMP[[#This Row],[Avg]]-$U$2*TableOMP[[#This Row],[StdDev]]</f>
        <v>0</v>
      </c>
      <c r="R448">
        <f>TableOMP[[#This Row],[Avg]]+$U$2*TableOMP[[#This Row],[StdDev]]</f>
        <v>0</v>
      </c>
      <c r="S448">
        <f>IF(AND(TableOMP[[#This Row],[total_time]]&gt;=TableOMP[[#This Row],[Low]], TableOMP[[#This Row],[total_time]]&lt;=TableOMP[[#This Row],[High]]),1,0)</f>
        <v>0</v>
      </c>
    </row>
    <row r="449" spans="1:19" x14ac:dyDescent="0.25">
      <c r="A449" t="s">
        <v>17</v>
      </c>
      <c r="B449">
        <v>10000</v>
      </c>
      <c r="C449">
        <v>0</v>
      </c>
      <c r="D449">
        <v>0</v>
      </c>
      <c r="E449">
        <v>64</v>
      </c>
      <c r="F449">
        <v>1</v>
      </c>
      <c r="G449">
        <v>1.3900680000000001</v>
      </c>
      <c r="H449">
        <v>0.11530899999999999</v>
      </c>
      <c r="I449">
        <v>0.114977</v>
      </c>
      <c r="J449">
        <v>1.825E-3</v>
      </c>
      <c r="K449" t="str">
        <f t="shared" si="6"/>
        <v>5</v>
      </c>
      <c r="L449" t="s">
        <v>40</v>
      </c>
      <c r="M449" t="s">
        <v>39</v>
      </c>
      <c r="N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449">
        <f>VLOOKUP(TableOMP[[#This Row],[Label]],TableAvg[],2,FALSE)</f>
        <v>0</v>
      </c>
      <c r="P449">
        <f>VLOOKUP(TableOMP[[#This Row],[Label]],TableAvg[],3,FALSE)</f>
        <v>0</v>
      </c>
      <c r="Q449">
        <f>TableOMP[[#This Row],[Avg]]-$U$2*TableOMP[[#This Row],[StdDev]]</f>
        <v>0</v>
      </c>
      <c r="R449">
        <f>TableOMP[[#This Row],[Avg]]+$U$2*TableOMP[[#This Row],[StdDev]]</f>
        <v>0</v>
      </c>
      <c r="S449">
        <f>IF(AND(TableOMP[[#This Row],[total_time]]&gt;=TableOMP[[#This Row],[Low]], TableOMP[[#This Row],[total_time]]&lt;=TableOMP[[#This Row],[High]]),1,0)</f>
        <v>0</v>
      </c>
    </row>
    <row r="450" spans="1:19" x14ac:dyDescent="0.25">
      <c r="A450" t="s">
        <v>17</v>
      </c>
      <c r="B450">
        <v>1000</v>
      </c>
      <c r="C450">
        <v>0</v>
      </c>
      <c r="D450">
        <v>0</v>
      </c>
      <c r="E450">
        <v>1</v>
      </c>
      <c r="F450">
        <v>1</v>
      </c>
      <c r="G450">
        <v>1.0614969999999999</v>
      </c>
      <c r="H450">
        <v>2.8830000000000001E-3</v>
      </c>
      <c r="I450">
        <v>0</v>
      </c>
      <c r="J450">
        <v>0</v>
      </c>
      <c r="K450" t="str">
        <f t="shared" ref="K450:K513" si="7">MID(M450,22,1)</f>
        <v>5</v>
      </c>
      <c r="L450" t="s">
        <v>40</v>
      </c>
      <c r="M450" t="s">
        <v>39</v>
      </c>
      <c r="N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450" t="e">
        <f>VLOOKUP(TableOMP[[#This Row],[Label]],TableAvg[],2,FALSE)</f>
        <v>#N/A</v>
      </c>
      <c r="P450" t="e">
        <f>VLOOKUP(TableOMP[[#This Row],[Label]],TableAvg[],3,FALSE)</f>
        <v>#N/A</v>
      </c>
      <c r="Q450" t="e">
        <f>TableOMP[[#This Row],[Avg]]-$U$2*TableOMP[[#This Row],[StdDev]]</f>
        <v>#N/A</v>
      </c>
      <c r="R450" t="e">
        <f>TableOMP[[#This Row],[Avg]]+$U$2*TableOMP[[#This Row],[StdDev]]</f>
        <v>#N/A</v>
      </c>
      <c r="S450" t="e">
        <f>IF(AND(TableOMP[[#This Row],[total_time]]&gt;=TableOMP[[#This Row],[Low]], TableOMP[[#This Row],[total_time]]&lt;=TableOMP[[#This Row],[High]]),1,0)</f>
        <v>#N/A</v>
      </c>
    </row>
    <row r="451" spans="1:19" x14ac:dyDescent="0.25">
      <c r="A451" t="s">
        <v>17</v>
      </c>
      <c r="B451">
        <v>1000</v>
      </c>
      <c r="C451">
        <v>0</v>
      </c>
      <c r="D451">
        <v>0</v>
      </c>
      <c r="E451">
        <v>2</v>
      </c>
      <c r="F451">
        <v>1</v>
      </c>
      <c r="G451">
        <v>1.0512699999999999</v>
      </c>
      <c r="H451">
        <v>2.764E-3</v>
      </c>
      <c r="I451">
        <v>1.0870000000000001E-3</v>
      </c>
      <c r="J451">
        <v>1.0870000000000001E-3</v>
      </c>
      <c r="K451" t="str">
        <f t="shared" si="7"/>
        <v>5</v>
      </c>
      <c r="L451" t="s">
        <v>40</v>
      </c>
      <c r="M451" t="s">
        <v>39</v>
      </c>
      <c r="N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451" t="e">
        <f>VLOOKUP(TableOMP[[#This Row],[Label]],TableAvg[],2,FALSE)</f>
        <v>#N/A</v>
      </c>
      <c r="P451" t="e">
        <f>VLOOKUP(TableOMP[[#This Row],[Label]],TableAvg[],3,FALSE)</f>
        <v>#N/A</v>
      </c>
      <c r="Q451" t="e">
        <f>TableOMP[[#This Row],[Avg]]-$U$2*TableOMP[[#This Row],[StdDev]]</f>
        <v>#N/A</v>
      </c>
      <c r="R451" t="e">
        <f>TableOMP[[#This Row],[Avg]]+$U$2*TableOMP[[#This Row],[StdDev]]</f>
        <v>#N/A</v>
      </c>
      <c r="S451" t="e">
        <f>IF(AND(TableOMP[[#This Row],[total_time]]&gt;=TableOMP[[#This Row],[Low]], TableOMP[[#This Row],[total_time]]&lt;=TableOMP[[#This Row],[High]]),1,0)</f>
        <v>#N/A</v>
      </c>
    </row>
    <row r="452" spans="1:19" x14ac:dyDescent="0.25">
      <c r="A452" t="s">
        <v>17</v>
      </c>
      <c r="B452">
        <v>1000</v>
      </c>
      <c r="C452">
        <v>0</v>
      </c>
      <c r="D452">
        <v>0</v>
      </c>
      <c r="E452">
        <v>3</v>
      </c>
      <c r="F452">
        <v>1</v>
      </c>
      <c r="G452">
        <v>1.05691</v>
      </c>
      <c r="H452">
        <v>2.8909999999999999E-3</v>
      </c>
      <c r="I452">
        <v>1.5560000000000001E-3</v>
      </c>
      <c r="J452">
        <v>7.7800000000000005E-4</v>
      </c>
      <c r="K452" t="str">
        <f t="shared" si="7"/>
        <v>5</v>
      </c>
      <c r="L452" t="s">
        <v>40</v>
      </c>
      <c r="M452" t="s">
        <v>39</v>
      </c>
      <c r="N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452" t="e">
        <f>VLOOKUP(TableOMP[[#This Row],[Label]],TableAvg[],2,FALSE)</f>
        <v>#N/A</v>
      </c>
      <c r="P452" t="e">
        <f>VLOOKUP(TableOMP[[#This Row],[Label]],TableAvg[],3,FALSE)</f>
        <v>#N/A</v>
      </c>
      <c r="Q452" t="e">
        <f>TableOMP[[#This Row],[Avg]]-$U$2*TableOMP[[#This Row],[StdDev]]</f>
        <v>#N/A</v>
      </c>
      <c r="R452" t="e">
        <f>TableOMP[[#This Row],[Avg]]+$U$2*TableOMP[[#This Row],[StdDev]]</f>
        <v>#N/A</v>
      </c>
      <c r="S452" t="e">
        <f>IF(AND(TableOMP[[#This Row],[total_time]]&gt;=TableOMP[[#This Row],[Low]], TableOMP[[#This Row],[total_time]]&lt;=TableOMP[[#This Row],[High]]),1,0)</f>
        <v>#N/A</v>
      </c>
    </row>
    <row r="453" spans="1:19" x14ac:dyDescent="0.25">
      <c r="A453" t="s">
        <v>17</v>
      </c>
      <c r="B453">
        <v>1000</v>
      </c>
      <c r="C453">
        <v>0</v>
      </c>
      <c r="D453">
        <v>0</v>
      </c>
      <c r="E453">
        <v>4</v>
      </c>
      <c r="F453">
        <v>1</v>
      </c>
      <c r="G453">
        <v>1.0528409999999999</v>
      </c>
      <c r="H453">
        <v>2.366E-3</v>
      </c>
      <c r="I453">
        <v>2.6199999999999999E-3</v>
      </c>
      <c r="J453">
        <v>8.7299999999999997E-4</v>
      </c>
      <c r="K453" t="str">
        <f t="shared" si="7"/>
        <v>5</v>
      </c>
      <c r="L453" t="s">
        <v>40</v>
      </c>
      <c r="M453" t="s">
        <v>39</v>
      </c>
      <c r="N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453" t="e">
        <f>VLOOKUP(TableOMP[[#This Row],[Label]],TableAvg[],2,FALSE)</f>
        <v>#N/A</v>
      </c>
      <c r="P453" t="e">
        <f>VLOOKUP(TableOMP[[#This Row],[Label]],TableAvg[],3,FALSE)</f>
        <v>#N/A</v>
      </c>
      <c r="Q453" t="e">
        <f>TableOMP[[#This Row],[Avg]]-$U$2*TableOMP[[#This Row],[StdDev]]</f>
        <v>#N/A</v>
      </c>
      <c r="R453" t="e">
        <f>TableOMP[[#This Row],[Avg]]+$U$2*TableOMP[[#This Row],[StdDev]]</f>
        <v>#N/A</v>
      </c>
      <c r="S453" t="e">
        <f>IF(AND(TableOMP[[#This Row],[total_time]]&gt;=TableOMP[[#This Row],[Low]], TableOMP[[#This Row],[total_time]]&lt;=TableOMP[[#This Row],[High]]),1,0)</f>
        <v>#N/A</v>
      </c>
    </row>
    <row r="454" spans="1:19" x14ac:dyDescent="0.25">
      <c r="A454" t="s">
        <v>17</v>
      </c>
      <c r="B454">
        <v>1000</v>
      </c>
      <c r="C454">
        <v>0</v>
      </c>
      <c r="D454">
        <v>0</v>
      </c>
      <c r="E454">
        <v>5</v>
      </c>
      <c r="F454">
        <v>1</v>
      </c>
      <c r="G454">
        <v>1.05765</v>
      </c>
      <c r="H454">
        <v>3.4359999999999998E-3</v>
      </c>
      <c r="I454">
        <v>3.6210000000000001E-3</v>
      </c>
      <c r="J454">
        <v>9.0499999999999999E-4</v>
      </c>
      <c r="K454" t="str">
        <f t="shared" si="7"/>
        <v>5</v>
      </c>
      <c r="L454" t="s">
        <v>40</v>
      </c>
      <c r="M454" t="s">
        <v>39</v>
      </c>
      <c r="N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454" t="e">
        <f>VLOOKUP(TableOMP[[#This Row],[Label]],TableAvg[],2,FALSE)</f>
        <v>#N/A</v>
      </c>
      <c r="P454" t="e">
        <f>VLOOKUP(TableOMP[[#This Row],[Label]],TableAvg[],3,FALSE)</f>
        <v>#N/A</v>
      </c>
      <c r="Q454" t="e">
        <f>TableOMP[[#This Row],[Avg]]-$U$2*TableOMP[[#This Row],[StdDev]]</f>
        <v>#N/A</v>
      </c>
      <c r="R454" t="e">
        <f>TableOMP[[#This Row],[Avg]]+$U$2*TableOMP[[#This Row],[StdDev]]</f>
        <v>#N/A</v>
      </c>
      <c r="S454" t="e">
        <f>IF(AND(TableOMP[[#This Row],[total_time]]&gt;=TableOMP[[#This Row],[Low]], TableOMP[[#This Row],[total_time]]&lt;=TableOMP[[#This Row],[High]]),1,0)</f>
        <v>#N/A</v>
      </c>
    </row>
    <row r="455" spans="1:19" x14ac:dyDescent="0.25">
      <c r="A455" t="s">
        <v>17</v>
      </c>
      <c r="B455">
        <v>1000</v>
      </c>
      <c r="C455">
        <v>0</v>
      </c>
      <c r="D455">
        <v>0</v>
      </c>
      <c r="E455">
        <v>6</v>
      </c>
      <c r="F455">
        <v>1</v>
      </c>
      <c r="G455">
        <v>1.081806</v>
      </c>
      <c r="H455">
        <v>3.5479999999999999E-3</v>
      </c>
      <c r="I455">
        <v>5.7749999999999998E-3</v>
      </c>
      <c r="J455">
        <v>1.155E-3</v>
      </c>
      <c r="K455" t="str">
        <f t="shared" si="7"/>
        <v>5</v>
      </c>
      <c r="L455" t="s">
        <v>40</v>
      </c>
      <c r="M455" t="s">
        <v>39</v>
      </c>
      <c r="N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455" t="e">
        <f>VLOOKUP(TableOMP[[#This Row],[Label]],TableAvg[],2,FALSE)</f>
        <v>#N/A</v>
      </c>
      <c r="P455" t="e">
        <f>VLOOKUP(TableOMP[[#This Row],[Label]],TableAvg[],3,FALSE)</f>
        <v>#N/A</v>
      </c>
      <c r="Q455" t="e">
        <f>TableOMP[[#This Row],[Avg]]-$U$2*TableOMP[[#This Row],[StdDev]]</f>
        <v>#N/A</v>
      </c>
      <c r="R455" t="e">
        <f>TableOMP[[#This Row],[Avg]]+$U$2*TableOMP[[#This Row],[StdDev]]</f>
        <v>#N/A</v>
      </c>
      <c r="S455" t="e">
        <f>IF(AND(TableOMP[[#This Row],[total_time]]&gt;=TableOMP[[#This Row],[Low]], TableOMP[[#This Row],[total_time]]&lt;=TableOMP[[#This Row],[High]]),1,0)</f>
        <v>#N/A</v>
      </c>
    </row>
    <row r="456" spans="1:19" x14ac:dyDescent="0.25">
      <c r="A456" t="s">
        <v>17</v>
      </c>
      <c r="B456">
        <v>1000</v>
      </c>
      <c r="C456">
        <v>0</v>
      </c>
      <c r="D456">
        <v>0</v>
      </c>
      <c r="E456">
        <v>7</v>
      </c>
      <c r="F456">
        <v>1</v>
      </c>
      <c r="G456">
        <v>1.0877540000000001</v>
      </c>
      <c r="H456">
        <v>4.4349999999999997E-3</v>
      </c>
      <c r="I456">
        <v>6.2789999999999999E-3</v>
      </c>
      <c r="J456">
        <v>1.0460000000000001E-3</v>
      </c>
      <c r="K456" t="str">
        <f t="shared" si="7"/>
        <v>5</v>
      </c>
      <c r="L456" t="s">
        <v>40</v>
      </c>
      <c r="M456" t="s">
        <v>39</v>
      </c>
      <c r="N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456" t="e">
        <f>VLOOKUP(TableOMP[[#This Row],[Label]],TableAvg[],2,FALSE)</f>
        <v>#N/A</v>
      </c>
      <c r="P456" t="e">
        <f>VLOOKUP(TableOMP[[#This Row],[Label]],TableAvg[],3,FALSE)</f>
        <v>#N/A</v>
      </c>
      <c r="Q456" t="e">
        <f>TableOMP[[#This Row],[Avg]]-$U$2*TableOMP[[#This Row],[StdDev]]</f>
        <v>#N/A</v>
      </c>
      <c r="R456" t="e">
        <f>TableOMP[[#This Row],[Avg]]+$U$2*TableOMP[[#This Row],[StdDev]]</f>
        <v>#N/A</v>
      </c>
      <c r="S456" t="e">
        <f>IF(AND(TableOMP[[#This Row],[total_time]]&gt;=TableOMP[[#This Row],[Low]], TableOMP[[#This Row],[total_time]]&lt;=TableOMP[[#This Row],[High]]),1,0)</f>
        <v>#N/A</v>
      </c>
    </row>
    <row r="457" spans="1:19" x14ac:dyDescent="0.25">
      <c r="A457" t="s">
        <v>17</v>
      </c>
      <c r="B457">
        <v>1000</v>
      </c>
      <c r="C457">
        <v>0</v>
      </c>
      <c r="D457">
        <v>0</v>
      </c>
      <c r="E457">
        <v>8</v>
      </c>
      <c r="F457">
        <v>1</v>
      </c>
      <c r="G457">
        <v>1.092465</v>
      </c>
      <c r="H457">
        <v>3.4229999999999998E-3</v>
      </c>
      <c r="I457">
        <v>5.1879999999999999E-3</v>
      </c>
      <c r="J457">
        <v>7.4100000000000001E-4</v>
      </c>
      <c r="K457" t="str">
        <f t="shared" si="7"/>
        <v>5</v>
      </c>
      <c r="L457" t="s">
        <v>40</v>
      </c>
      <c r="M457" t="s">
        <v>39</v>
      </c>
      <c r="N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457" t="e">
        <f>VLOOKUP(TableOMP[[#This Row],[Label]],TableAvg[],2,FALSE)</f>
        <v>#N/A</v>
      </c>
      <c r="P457" t="e">
        <f>VLOOKUP(TableOMP[[#This Row],[Label]],TableAvg[],3,FALSE)</f>
        <v>#N/A</v>
      </c>
      <c r="Q457" t="e">
        <f>TableOMP[[#This Row],[Avg]]-$U$2*TableOMP[[#This Row],[StdDev]]</f>
        <v>#N/A</v>
      </c>
      <c r="R457" t="e">
        <f>TableOMP[[#This Row],[Avg]]+$U$2*TableOMP[[#This Row],[StdDev]]</f>
        <v>#N/A</v>
      </c>
      <c r="S457" t="e">
        <f>IF(AND(TableOMP[[#This Row],[total_time]]&gt;=TableOMP[[#This Row],[Low]], TableOMP[[#This Row],[total_time]]&lt;=TableOMP[[#This Row],[High]]),1,0)</f>
        <v>#N/A</v>
      </c>
    </row>
    <row r="458" spans="1:19" x14ac:dyDescent="0.25">
      <c r="A458" t="s">
        <v>17</v>
      </c>
      <c r="B458">
        <v>1000</v>
      </c>
      <c r="C458">
        <v>0</v>
      </c>
      <c r="D458">
        <v>0</v>
      </c>
      <c r="E458">
        <v>9</v>
      </c>
      <c r="F458">
        <v>1</v>
      </c>
      <c r="G458">
        <v>1.083234</v>
      </c>
      <c r="H458">
        <v>4.9309999999999996E-3</v>
      </c>
      <c r="I458">
        <v>1.0694E-2</v>
      </c>
      <c r="J458">
        <v>1.3370000000000001E-3</v>
      </c>
      <c r="K458" t="str">
        <f t="shared" si="7"/>
        <v>5</v>
      </c>
      <c r="L458" t="s">
        <v>40</v>
      </c>
      <c r="M458" t="s">
        <v>39</v>
      </c>
      <c r="N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458" t="e">
        <f>VLOOKUP(TableOMP[[#This Row],[Label]],TableAvg[],2,FALSE)</f>
        <v>#N/A</v>
      </c>
      <c r="P458" t="e">
        <f>VLOOKUP(TableOMP[[#This Row],[Label]],TableAvg[],3,FALSE)</f>
        <v>#N/A</v>
      </c>
      <c r="Q458" t="e">
        <f>TableOMP[[#This Row],[Avg]]-$U$2*TableOMP[[#This Row],[StdDev]]</f>
        <v>#N/A</v>
      </c>
      <c r="R458" t="e">
        <f>TableOMP[[#This Row],[Avg]]+$U$2*TableOMP[[#This Row],[StdDev]]</f>
        <v>#N/A</v>
      </c>
      <c r="S458" t="e">
        <f>IF(AND(TableOMP[[#This Row],[total_time]]&gt;=TableOMP[[#This Row],[Low]], TableOMP[[#This Row],[total_time]]&lt;=TableOMP[[#This Row],[High]]),1,0)</f>
        <v>#N/A</v>
      </c>
    </row>
    <row r="459" spans="1:19" x14ac:dyDescent="0.25">
      <c r="A459" t="s">
        <v>17</v>
      </c>
      <c r="B459">
        <v>1000</v>
      </c>
      <c r="C459">
        <v>0</v>
      </c>
      <c r="D459">
        <v>0</v>
      </c>
      <c r="E459">
        <v>10</v>
      </c>
      <c r="F459">
        <v>1</v>
      </c>
      <c r="G459">
        <v>1.1003400000000001</v>
      </c>
      <c r="H459">
        <v>4.7340000000000004E-3</v>
      </c>
      <c r="I459">
        <v>1.1342E-2</v>
      </c>
      <c r="J459">
        <v>1.2600000000000001E-3</v>
      </c>
      <c r="K459" t="str">
        <f t="shared" si="7"/>
        <v>5</v>
      </c>
      <c r="L459" t="s">
        <v>40</v>
      </c>
      <c r="M459" t="s">
        <v>39</v>
      </c>
      <c r="N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459" t="e">
        <f>VLOOKUP(TableOMP[[#This Row],[Label]],TableAvg[],2,FALSE)</f>
        <v>#N/A</v>
      </c>
      <c r="P459" t="e">
        <f>VLOOKUP(TableOMP[[#This Row],[Label]],TableAvg[],3,FALSE)</f>
        <v>#N/A</v>
      </c>
      <c r="Q459" t="e">
        <f>TableOMP[[#This Row],[Avg]]-$U$2*TableOMP[[#This Row],[StdDev]]</f>
        <v>#N/A</v>
      </c>
      <c r="R459" t="e">
        <f>TableOMP[[#This Row],[Avg]]+$U$2*TableOMP[[#This Row],[StdDev]]</f>
        <v>#N/A</v>
      </c>
      <c r="S459" t="e">
        <f>IF(AND(TableOMP[[#This Row],[total_time]]&gt;=TableOMP[[#This Row],[Low]], TableOMP[[#This Row],[total_time]]&lt;=TableOMP[[#This Row],[High]]),1,0)</f>
        <v>#N/A</v>
      </c>
    </row>
    <row r="460" spans="1:19" x14ac:dyDescent="0.25">
      <c r="A460" t="s">
        <v>17</v>
      </c>
      <c r="B460">
        <v>1000</v>
      </c>
      <c r="C460">
        <v>0</v>
      </c>
      <c r="D460">
        <v>0</v>
      </c>
      <c r="E460">
        <v>11</v>
      </c>
      <c r="F460">
        <v>1</v>
      </c>
      <c r="G460">
        <v>1.1034740000000001</v>
      </c>
      <c r="H460">
        <v>4.8120000000000003E-3</v>
      </c>
      <c r="I460">
        <v>1.7482000000000001E-2</v>
      </c>
      <c r="J460">
        <v>1.748E-3</v>
      </c>
      <c r="K460" t="str">
        <f t="shared" si="7"/>
        <v>5</v>
      </c>
      <c r="L460" t="s">
        <v>40</v>
      </c>
      <c r="M460" t="s">
        <v>39</v>
      </c>
      <c r="N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460" t="e">
        <f>VLOOKUP(TableOMP[[#This Row],[Label]],TableAvg[],2,FALSE)</f>
        <v>#N/A</v>
      </c>
      <c r="P460" t="e">
        <f>VLOOKUP(TableOMP[[#This Row],[Label]],TableAvg[],3,FALSE)</f>
        <v>#N/A</v>
      </c>
      <c r="Q460" t="e">
        <f>TableOMP[[#This Row],[Avg]]-$U$2*TableOMP[[#This Row],[StdDev]]</f>
        <v>#N/A</v>
      </c>
      <c r="R460" t="e">
        <f>TableOMP[[#This Row],[Avg]]+$U$2*TableOMP[[#This Row],[StdDev]]</f>
        <v>#N/A</v>
      </c>
      <c r="S460" t="e">
        <f>IF(AND(TableOMP[[#This Row],[total_time]]&gt;=TableOMP[[#This Row],[Low]], TableOMP[[#This Row],[total_time]]&lt;=TableOMP[[#This Row],[High]]),1,0)</f>
        <v>#N/A</v>
      </c>
    </row>
    <row r="461" spans="1:19" x14ac:dyDescent="0.25">
      <c r="A461" t="s">
        <v>17</v>
      </c>
      <c r="B461">
        <v>1000</v>
      </c>
      <c r="C461">
        <v>0</v>
      </c>
      <c r="D461">
        <v>0</v>
      </c>
      <c r="E461">
        <v>12</v>
      </c>
      <c r="F461">
        <v>1</v>
      </c>
      <c r="G461">
        <v>1.124476</v>
      </c>
      <c r="H461">
        <v>5.7829999999999999E-3</v>
      </c>
      <c r="I461">
        <v>1.9456000000000001E-2</v>
      </c>
      <c r="J461">
        <v>1.769E-3</v>
      </c>
      <c r="K461" t="str">
        <f t="shared" si="7"/>
        <v>5</v>
      </c>
      <c r="L461" t="s">
        <v>40</v>
      </c>
      <c r="M461" t="s">
        <v>39</v>
      </c>
      <c r="N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461" t="e">
        <f>VLOOKUP(TableOMP[[#This Row],[Label]],TableAvg[],2,FALSE)</f>
        <v>#N/A</v>
      </c>
      <c r="P461" t="e">
        <f>VLOOKUP(TableOMP[[#This Row],[Label]],TableAvg[],3,FALSE)</f>
        <v>#N/A</v>
      </c>
      <c r="Q461" t="e">
        <f>TableOMP[[#This Row],[Avg]]-$U$2*TableOMP[[#This Row],[StdDev]]</f>
        <v>#N/A</v>
      </c>
      <c r="R461" t="e">
        <f>TableOMP[[#This Row],[Avg]]+$U$2*TableOMP[[#This Row],[StdDev]]</f>
        <v>#N/A</v>
      </c>
      <c r="S461" t="e">
        <f>IF(AND(TableOMP[[#This Row],[total_time]]&gt;=TableOMP[[#This Row],[Low]], TableOMP[[#This Row],[total_time]]&lt;=TableOMP[[#This Row],[High]]),1,0)</f>
        <v>#N/A</v>
      </c>
    </row>
    <row r="462" spans="1:19" x14ac:dyDescent="0.25">
      <c r="A462" t="s">
        <v>17</v>
      </c>
      <c r="B462">
        <v>1000</v>
      </c>
      <c r="C462">
        <v>0</v>
      </c>
      <c r="D462">
        <v>0</v>
      </c>
      <c r="E462">
        <v>13</v>
      </c>
      <c r="F462">
        <v>1</v>
      </c>
      <c r="G462">
        <v>1.1128579999999999</v>
      </c>
      <c r="H462">
        <v>5.7130000000000002E-3</v>
      </c>
      <c r="I462">
        <v>2.5772E-2</v>
      </c>
      <c r="J462">
        <v>2.1480000000000002E-3</v>
      </c>
      <c r="K462" t="str">
        <f t="shared" si="7"/>
        <v>5</v>
      </c>
      <c r="L462" t="s">
        <v>40</v>
      </c>
      <c r="M462" t="s">
        <v>39</v>
      </c>
      <c r="N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462" t="e">
        <f>VLOOKUP(TableOMP[[#This Row],[Label]],TableAvg[],2,FALSE)</f>
        <v>#N/A</v>
      </c>
      <c r="P462" t="e">
        <f>VLOOKUP(TableOMP[[#This Row],[Label]],TableAvg[],3,FALSE)</f>
        <v>#N/A</v>
      </c>
      <c r="Q462" t="e">
        <f>TableOMP[[#This Row],[Avg]]-$U$2*TableOMP[[#This Row],[StdDev]]</f>
        <v>#N/A</v>
      </c>
      <c r="R462" t="e">
        <f>TableOMP[[#This Row],[Avg]]+$U$2*TableOMP[[#This Row],[StdDev]]</f>
        <v>#N/A</v>
      </c>
      <c r="S462" t="e">
        <f>IF(AND(TableOMP[[#This Row],[total_time]]&gt;=TableOMP[[#This Row],[Low]], TableOMP[[#This Row],[total_time]]&lt;=TableOMP[[#This Row],[High]]),1,0)</f>
        <v>#N/A</v>
      </c>
    </row>
    <row r="463" spans="1:19" x14ac:dyDescent="0.25">
      <c r="A463" t="s">
        <v>17</v>
      </c>
      <c r="B463">
        <v>1000</v>
      </c>
      <c r="C463">
        <v>0</v>
      </c>
      <c r="D463">
        <v>0</v>
      </c>
      <c r="E463">
        <v>14</v>
      </c>
      <c r="F463">
        <v>1</v>
      </c>
      <c r="G463">
        <v>1.1360840000000001</v>
      </c>
      <c r="H463">
        <v>5.7289999999999997E-3</v>
      </c>
      <c r="I463">
        <v>2.7713000000000002E-2</v>
      </c>
      <c r="J463">
        <v>2.1320000000000002E-3</v>
      </c>
      <c r="K463" t="str">
        <f t="shared" si="7"/>
        <v>5</v>
      </c>
      <c r="L463" t="s">
        <v>40</v>
      </c>
      <c r="M463" t="s">
        <v>39</v>
      </c>
      <c r="N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463" t="e">
        <f>VLOOKUP(TableOMP[[#This Row],[Label]],TableAvg[],2,FALSE)</f>
        <v>#N/A</v>
      </c>
      <c r="P463" t="e">
        <f>VLOOKUP(TableOMP[[#This Row],[Label]],TableAvg[],3,FALSE)</f>
        <v>#N/A</v>
      </c>
      <c r="Q463" t="e">
        <f>TableOMP[[#This Row],[Avg]]-$U$2*TableOMP[[#This Row],[StdDev]]</f>
        <v>#N/A</v>
      </c>
      <c r="R463" t="e">
        <f>TableOMP[[#This Row],[Avg]]+$U$2*TableOMP[[#This Row],[StdDev]]</f>
        <v>#N/A</v>
      </c>
      <c r="S463" t="e">
        <f>IF(AND(TableOMP[[#This Row],[total_time]]&gt;=TableOMP[[#This Row],[Low]], TableOMP[[#This Row],[total_time]]&lt;=TableOMP[[#This Row],[High]]),1,0)</f>
        <v>#N/A</v>
      </c>
    </row>
    <row r="464" spans="1:19" x14ac:dyDescent="0.25">
      <c r="A464" t="s">
        <v>17</v>
      </c>
      <c r="B464">
        <v>1000</v>
      </c>
      <c r="C464">
        <v>0</v>
      </c>
      <c r="D464">
        <v>0</v>
      </c>
      <c r="E464">
        <v>15</v>
      </c>
      <c r="F464">
        <v>1</v>
      </c>
      <c r="G464">
        <v>1.14514</v>
      </c>
      <c r="H464">
        <v>8.1290000000000008E-3</v>
      </c>
      <c r="I464">
        <v>2.9061E-2</v>
      </c>
      <c r="J464">
        <v>2.0760000000000002E-3</v>
      </c>
      <c r="K464" t="str">
        <f t="shared" si="7"/>
        <v>5</v>
      </c>
      <c r="L464" t="s">
        <v>40</v>
      </c>
      <c r="M464" t="s">
        <v>39</v>
      </c>
      <c r="N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464" t="e">
        <f>VLOOKUP(TableOMP[[#This Row],[Label]],TableAvg[],2,FALSE)</f>
        <v>#N/A</v>
      </c>
      <c r="P464" t="e">
        <f>VLOOKUP(TableOMP[[#This Row],[Label]],TableAvg[],3,FALSE)</f>
        <v>#N/A</v>
      </c>
      <c r="Q464" t="e">
        <f>TableOMP[[#This Row],[Avg]]-$U$2*TableOMP[[#This Row],[StdDev]]</f>
        <v>#N/A</v>
      </c>
      <c r="R464" t="e">
        <f>TableOMP[[#This Row],[Avg]]+$U$2*TableOMP[[#This Row],[StdDev]]</f>
        <v>#N/A</v>
      </c>
      <c r="S464" t="e">
        <f>IF(AND(TableOMP[[#This Row],[total_time]]&gt;=TableOMP[[#This Row],[Low]], TableOMP[[#This Row],[total_time]]&lt;=TableOMP[[#This Row],[High]]),1,0)</f>
        <v>#N/A</v>
      </c>
    </row>
    <row r="465" spans="1:19" x14ac:dyDescent="0.25">
      <c r="A465" t="s">
        <v>17</v>
      </c>
      <c r="B465">
        <v>1000</v>
      </c>
      <c r="C465">
        <v>0</v>
      </c>
      <c r="D465">
        <v>0</v>
      </c>
      <c r="E465">
        <v>16</v>
      </c>
      <c r="F465">
        <v>1</v>
      </c>
      <c r="G465">
        <v>1.155203</v>
      </c>
      <c r="H465">
        <v>5.8919999999999997E-3</v>
      </c>
      <c r="I465">
        <v>1.9199999999999998E-2</v>
      </c>
      <c r="J465">
        <v>1.2800000000000001E-3</v>
      </c>
      <c r="K465" t="str">
        <f t="shared" si="7"/>
        <v>5</v>
      </c>
      <c r="L465" t="s">
        <v>40</v>
      </c>
      <c r="M465" t="s">
        <v>39</v>
      </c>
      <c r="N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465" t="e">
        <f>VLOOKUP(TableOMP[[#This Row],[Label]],TableAvg[],2,FALSE)</f>
        <v>#N/A</v>
      </c>
      <c r="P465" t="e">
        <f>VLOOKUP(TableOMP[[#This Row],[Label]],TableAvg[],3,FALSE)</f>
        <v>#N/A</v>
      </c>
      <c r="Q465" t="e">
        <f>TableOMP[[#This Row],[Avg]]-$U$2*TableOMP[[#This Row],[StdDev]]</f>
        <v>#N/A</v>
      </c>
      <c r="R465" t="e">
        <f>TableOMP[[#This Row],[Avg]]+$U$2*TableOMP[[#This Row],[StdDev]]</f>
        <v>#N/A</v>
      </c>
      <c r="S465" t="e">
        <f>IF(AND(TableOMP[[#This Row],[total_time]]&gt;=TableOMP[[#This Row],[Low]], TableOMP[[#This Row],[total_time]]&lt;=TableOMP[[#This Row],[High]]),1,0)</f>
        <v>#N/A</v>
      </c>
    </row>
    <row r="466" spans="1:19" x14ac:dyDescent="0.25">
      <c r="A466" t="s">
        <v>17</v>
      </c>
      <c r="B466">
        <v>1000</v>
      </c>
      <c r="C466">
        <v>0</v>
      </c>
      <c r="D466">
        <v>0</v>
      </c>
      <c r="E466">
        <v>17</v>
      </c>
      <c r="F466">
        <v>1</v>
      </c>
      <c r="G466">
        <v>1.168833</v>
      </c>
      <c r="H466">
        <v>6.1149999999999998E-3</v>
      </c>
      <c r="I466">
        <v>4.3965999999999998E-2</v>
      </c>
      <c r="J466">
        <v>2.748E-3</v>
      </c>
      <c r="K466" t="str">
        <f t="shared" si="7"/>
        <v>5</v>
      </c>
      <c r="L466" t="s">
        <v>40</v>
      </c>
      <c r="M466" t="s">
        <v>39</v>
      </c>
      <c r="N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466" t="e">
        <f>VLOOKUP(TableOMP[[#This Row],[Label]],TableAvg[],2,FALSE)</f>
        <v>#N/A</v>
      </c>
      <c r="P466" t="e">
        <f>VLOOKUP(TableOMP[[#This Row],[Label]],TableAvg[],3,FALSE)</f>
        <v>#N/A</v>
      </c>
      <c r="Q466" t="e">
        <f>TableOMP[[#This Row],[Avg]]-$U$2*TableOMP[[#This Row],[StdDev]]</f>
        <v>#N/A</v>
      </c>
      <c r="R466" t="e">
        <f>TableOMP[[#This Row],[Avg]]+$U$2*TableOMP[[#This Row],[StdDev]]</f>
        <v>#N/A</v>
      </c>
      <c r="S466" t="e">
        <f>IF(AND(TableOMP[[#This Row],[total_time]]&gt;=TableOMP[[#This Row],[Low]], TableOMP[[#This Row],[total_time]]&lt;=TableOMP[[#This Row],[High]]),1,0)</f>
        <v>#N/A</v>
      </c>
    </row>
    <row r="467" spans="1:19" x14ac:dyDescent="0.25">
      <c r="A467" t="s">
        <v>17</v>
      </c>
      <c r="B467">
        <v>1000</v>
      </c>
      <c r="C467">
        <v>0</v>
      </c>
      <c r="D467">
        <v>0</v>
      </c>
      <c r="E467">
        <v>18</v>
      </c>
      <c r="F467">
        <v>1</v>
      </c>
      <c r="G467">
        <v>1.1722220000000001</v>
      </c>
      <c r="H467">
        <v>8.9099999999999995E-3</v>
      </c>
      <c r="I467">
        <v>4.5547999999999998E-2</v>
      </c>
      <c r="J467">
        <v>2.679E-3</v>
      </c>
      <c r="K467" t="str">
        <f t="shared" si="7"/>
        <v>5</v>
      </c>
      <c r="L467" t="s">
        <v>40</v>
      </c>
      <c r="M467" t="s">
        <v>39</v>
      </c>
      <c r="N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467" t="e">
        <f>VLOOKUP(TableOMP[[#This Row],[Label]],TableAvg[],2,FALSE)</f>
        <v>#N/A</v>
      </c>
      <c r="P467" t="e">
        <f>VLOOKUP(TableOMP[[#This Row],[Label]],TableAvg[],3,FALSE)</f>
        <v>#N/A</v>
      </c>
      <c r="Q467" t="e">
        <f>TableOMP[[#This Row],[Avg]]-$U$2*TableOMP[[#This Row],[StdDev]]</f>
        <v>#N/A</v>
      </c>
      <c r="R467" t="e">
        <f>TableOMP[[#This Row],[Avg]]+$U$2*TableOMP[[#This Row],[StdDev]]</f>
        <v>#N/A</v>
      </c>
      <c r="S467" t="e">
        <f>IF(AND(TableOMP[[#This Row],[total_time]]&gt;=TableOMP[[#This Row],[Low]], TableOMP[[#This Row],[total_time]]&lt;=TableOMP[[#This Row],[High]]),1,0)</f>
        <v>#N/A</v>
      </c>
    </row>
    <row r="468" spans="1:19" x14ac:dyDescent="0.25">
      <c r="A468" t="s">
        <v>17</v>
      </c>
      <c r="B468">
        <v>1000</v>
      </c>
      <c r="C468">
        <v>0</v>
      </c>
      <c r="D468">
        <v>0</v>
      </c>
      <c r="E468">
        <v>19</v>
      </c>
      <c r="F468">
        <v>1</v>
      </c>
      <c r="G468">
        <v>1.182148</v>
      </c>
      <c r="H468">
        <v>8.0110000000000008E-3</v>
      </c>
      <c r="I468">
        <v>4.0634000000000003E-2</v>
      </c>
      <c r="J468">
        <v>2.2569999999999999E-3</v>
      </c>
      <c r="K468" t="str">
        <f t="shared" si="7"/>
        <v>5</v>
      </c>
      <c r="L468" t="s">
        <v>40</v>
      </c>
      <c r="M468" t="s">
        <v>39</v>
      </c>
      <c r="N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468" t="e">
        <f>VLOOKUP(TableOMP[[#This Row],[Label]],TableAvg[],2,FALSE)</f>
        <v>#N/A</v>
      </c>
      <c r="P468" t="e">
        <f>VLOOKUP(TableOMP[[#This Row],[Label]],TableAvg[],3,FALSE)</f>
        <v>#N/A</v>
      </c>
      <c r="Q468" t="e">
        <f>TableOMP[[#This Row],[Avg]]-$U$2*TableOMP[[#This Row],[StdDev]]</f>
        <v>#N/A</v>
      </c>
      <c r="R468" t="e">
        <f>TableOMP[[#This Row],[Avg]]+$U$2*TableOMP[[#This Row],[StdDev]]</f>
        <v>#N/A</v>
      </c>
      <c r="S468" t="e">
        <f>IF(AND(TableOMP[[#This Row],[total_time]]&gt;=TableOMP[[#This Row],[Low]], TableOMP[[#This Row],[total_time]]&lt;=TableOMP[[#This Row],[High]]),1,0)</f>
        <v>#N/A</v>
      </c>
    </row>
    <row r="469" spans="1:19" x14ac:dyDescent="0.25">
      <c r="A469" t="s">
        <v>17</v>
      </c>
      <c r="B469">
        <v>1000</v>
      </c>
      <c r="C469">
        <v>0</v>
      </c>
      <c r="D469">
        <v>0</v>
      </c>
      <c r="E469">
        <v>20</v>
      </c>
      <c r="F469">
        <v>1</v>
      </c>
      <c r="G469">
        <v>1.1583289999999999</v>
      </c>
      <c r="H469">
        <v>7.6680000000000003E-3</v>
      </c>
      <c r="I469">
        <v>5.3670000000000002E-2</v>
      </c>
      <c r="J469">
        <v>2.8249999999999998E-3</v>
      </c>
      <c r="K469" t="str">
        <f t="shared" si="7"/>
        <v>5</v>
      </c>
      <c r="L469" t="s">
        <v>40</v>
      </c>
      <c r="M469" t="s">
        <v>39</v>
      </c>
      <c r="N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469" t="e">
        <f>VLOOKUP(TableOMP[[#This Row],[Label]],TableAvg[],2,FALSE)</f>
        <v>#N/A</v>
      </c>
      <c r="P469" t="e">
        <f>VLOOKUP(TableOMP[[#This Row],[Label]],TableAvg[],3,FALSE)</f>
        <v>#N/A</v>
      </c>
      <c r="Q469" t="e">
        <f>TableOMP[[#This Row],[Avg]]-$U$2*TableOMP[[#This Row],[StdDev]]</f>
        <v>#N/A</v>
      </c>
      <c r="R469" t="e">
        <f>TableOMP[[#This Row],[Avg]]+$U$2*TableOMP[[#This Row],[StdDev]]</f>
        <v>#N/A</v>
      </c>
      <c r="S469" t="e">
        <f>IF(AND(TableOMP[[#This Row],[total_time]]&gt;=TableOMP[[#This Row],[Low]], TableOMP[[#This Row],[total_time]]&lt;=TableOMP[[#This Row],[High]]),1,0)</f>
        <v>#N/A</v>
      </c>
    </row>
    <row r="470" spans="1:19" x14ac:dyDescent="0.25">
      <c r="A470" t="s">
        <v>17</v>
      </c>
      <c r="B470">
        <v>1000</v>
      </c>
      <c r="C470">
        <v>0</v>
      </c>
      <c r="D470">
        <v>0</v>
      </c>
      <c r="E470">
        <v>21</v>
      </c>
      <c r="F470">
        <v>1</v>
      </c>
      <c r="G470">
        <v>1.2112540000000001</v>
      </c>
      <c r="H470">
        <v>8.2730000000000008E-3</v>
      </c>
      <c r="I470">
        <v>2.9998E-2</v>
      </c>
      <c r="J470">
        <v>1.5E-3</v>
      </c>
      <c r="K470" t="str">
        <f t="shared" si="7"/>
        <v>5</v>
      </c>
      <c r="L470" t="s">
        <v>40</v>
      </c>
      <c r="M470" t="s">
        <v>39</v>
      </c>
      <c r="N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470" t="e">
        <f>VLOOKUP(TableOMP[[#This Row],[Label]],TableAvg[],2,FALSE)</f>
        <v>#N/A</v>
      </c>
      <c r="P470" t="e">
        <f>VLOOKUP(TableOMP[[#This Row],[Label]],TableAvg[],3,FALSE)</f>
        <v>#N/A</v>
      </c>
      <c r="Q470" t="e">
        <f>TableOMP[[#This Row],[Avg]]-$U$2*TableOMP[[#This Row],[StdDev]]</f>
        <v>#N/A</v>
      </c>
      <c r="R470" t="e">
        <f>TableOMP[[#This Row],[Avg]]+$U$2*TableOMP[[#This Row],[StdDev]]</f>
        <v>#N/A</v>
      </c>
      <c r="S470" t="e">
        <f>IF(AND(TableOMP[[#This Row],[total_time]]&gt;=TableOMP[[#This Row],[Low]], TableOMP[[#This Row],[total_time]]&lt;=TableOMP[[#This Row],[High]]),1,0)</f>
        <v>#N/A</v>
      </c>
    </row>
    <row r="471" spans="1:19" x14ac:dyDescent="0.25">
      <c r="A471" t="s">
        <v>17</v>
      </c>
      <c r="B471">
        <v>1000</v>
      </c>
      <c r="C471">
        <v>0</v>
      </c>
      <c r="D471">
        <v>0</v>
      </c>
      <c r="E471">
        <v>22</v>
      </c>
      <c r="F471">
        <v>1</v>
      </c>
      <c r="G471">
        <v>1.2176769999999999</v>
      </c>
      <c r="H471">
        <v>1.3148E-2</v>
      </c>
      <c r="I471">
        <v>6.9442000000000004E-2</v>
      </c>
      <c r="J471">
        <v>3.307E-3</v>
      </c>
      <c r="K471" t="str">
        <f t="shared" si="7"/>
        <v>5</v>
      </c>
      <c r="L471" t="s">
        <v>40</v>
      </c>
      <c r="M471" t="s">
        <v>39</v>
      </c>
      <c r="N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471" t="e">
        <f>VLOOKUP(TableOMP[[#This Row],[Label]],TableAvg[],2,FALSE)</f>
        <v>#N/A</v>
      </c>
      <c r="P471" t="e">
        <f>VLOOKUP(TableOMP[[#This Row],[Label]],TableAvg[],3,FALSE)</f>
        <v>#N/A</v>
      </c>
      <c r="Q471" t="e">
        <f>TableOMP[[#This Row],[Avg]]-$U$2*TableOMP[[#This Row],[StdDev]]</f>
        <v>#N/A</v>
      </c>
      <c r="R471" t="e">
        <f>TableOMP[[#This Row],[Avg]]+$U$2*TableOMP[[#This Row],[StdDev]]</f>
        <v>#N/A</v>
      </c>
      <c r="S471" t="e">
        <f>IF(AND(TableOMP[[#This Row],[total_time]]&gt;=TableOMP[[#This Row],[Low]], TableOMP[[#This Row],[total_time]]&lt;=TableOMP[[#This Row],[High]]),1,0)</f>
        <v>#N/A</v>
      </c>
    </row>
    <row r="472" spans="1:19" x14ac:dyDescent="0.25">
      <c r="A472" t="s">
        <v>17</v>
      </c>
      <c r="B472">
        <v>1000</v>
      </c>
      <c r="C472">
        <v>0</v>
      </c>
      <c r="D472">
        <v>0</v>
      </c>
      <c r="E472">
        <v>23</v>
      </c>
      <c r="F472">
        <v>1</v>
      </c>
      <c r="G472">
        <v>1.1916279999999999</v>
      </c>
      <c r="H472">
        <v>1.3931000000000001E-2</v>
      </c>
      <c r="I472">
        <v>7.0822999999999997E-2</v>
      </c>
      <c r="J472">
        <v>3.2190000000000001E-3</v>
      </c>
      <c r="K472" t="str">
        <f t="shared" si="7"/>
        <v>5</v>
      </c>
      <c r="L472" t="s">
        <v>40</v>
      </c>
      <c r="M472" t="s">
        <v>39</v>
      </c>
      <c r="N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472" t="e">
        <f>VLOOKUP(TableOMP[[#This Row],[Label]],TableAvg[],2,FALSE)</f>
        <v>#N/A</v>
      </c>
      <c r="P472" t="e">
        <f>VLOOKUP(TableOMP[[#This Row],[Label]],TableAvg[],3,FALSE)</f>
        <v>#N/A</v>
      </c>
      <c r="Q472" t="e">
        <f>TableOMP[[#This Row],[Avg]]-$U$2*TableOMP[[#This Row],[StdDev]]</f>
        <v>#N/A</v>
      </c>
      <c r="R472" t="e">
        <f>TableOMP[[#This Row],[Avg]]+$U$2*TableOMP[[#This Row],[StdDev]]</f>
        <v>#N/A</v>
      </c>
      <c r="S472" t="e">
        <f>IF(AND(TableOMP[[#This Row],[total_time]]&gt;=TableOMP[[#This Row],[Low]], TableOMP[[#This Row],[total_time]]&lt;=TableOMP[[#This Row],[High]]),1,0)</f>
        <v>#N/A</v>
      </c>
    </row>
    <row r="473" spans="1:19" x14ac:dyDescent="0.25">
      <c r="A473" t="s">
        <v>17</v>
      </c>
      <c r="B473">
        <v>1000</v>
      </c>
      <c r="C473">
        <v>0</v>
      </c>
      <c r="D473">
        <v>0</v>
      </c>
      <c r="E473">
        <v>24</v>
      </c>
      <c r="F473">
        <v>1</v>
      </c>
      <c r="G473">
        <v>1.204898</v>
      </c>
      <c r="H473">
        <v>1.3837E-2</v>
      </c>
      <c r="I473">
        <v>7.6260999999999995E-2</v>
      </c>
      <c r="J473">
        <v>3.3159999999999999E-3</v>
      </c>
      <c r="K473" t="str">
        <f t="shared" si="7"/>
        <v>5</v>
      </c>
      <c r="L473" t="s">
        <v>40</v>
      </c>
      <c r="M473" t="s">
        <v>39</v>
      </c>
      <c r="N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473" t="e">
        <f>VLOOKUP(TableOMP[[#This Row],[Label]],TableAvg[],2,FALSE)</f>
        <v>#N/A</v>
      </c>
      <c r="P473" t="e">
        <f>VLOOKUP(TableOMP[[#This Row],[Label]],TableAvg[],3,FALSE)</f>
        <v>#N/A</v>
      </c>
      <c r="Q473" t="e">
        <f>TableOMP[[#This Row],[Avg]]-$U$2*TableOMP[[#This Row],[StdDev]]</f>
        <v>#N/A</v>
      </c>
      <c r="R473" t="e">
        <f>TableOMP[[#This Row],[Avg]]+$U$2*TableOMP[[#This Row],[StdDev]]</f>
        <v>#N/A</v>
      </c>
      <c r="S473" t="e">
        <f>IF(AND(TableOMP[[#This Row],[total_time]]&gt;=TableOMP[[#This Row],[Low]], TableOMP[[#This Row],[total_time]]&lt;=TableOMP[[#This Row],[High]]),1,0)</f>
        <v>#N/A</v>
      </c>
    </row>
    <row r="474" spans="1:19" x14ac:dyDescent="0.25">
      <c r="A474" t="s">
        <v>17</v>
      </c>
      <c r="B474">
        <v>1000</v>
      </c>
      <c r="C474">
        <v>0</v>
      </c>
      <c r="D474">
        <v>0</v>
      </c>
      <c r="E474">
        <v>25</v>
      </c>
      <c r="F474">
        <v>1</v>
      </c>
      <c r="G474">
        <v>1.2300420000000001</v>
      </c>
      <c r="H474">
        <v>1.2383E-2</v>
      </c>
      <c r="I474">
        <v>7.9047000000000006E-2</v>
      </c>
      <c r="J474">
        <v>3.2940000000000001E-3</v>
      </c>
      <c r="K474" t="str">
        <f t="shared" si="7"/>
        <v>5</v>
      </c>
      <c r="L474" t="s">
        <v>40</v>
      </c>
      <c r="M474" t="s">
        <v>39</v>
      </c>
      <c r="N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474" t="e">
        <f>VLOOKUP(TableOMP[[#This Row],[Label]],TableAvg[],2,FALSE)</f>
        <v>#N/A</v>
      </c>
      <c r="P474" t="e">
        <f>VLOOKUP(TableOMP[[#This Row],[Label]],TableAvg[],3,FALSE)</f>
        <v>#N/A</v>
      </c>
      <c r="Q474" t="e">
        <f>TableOMP[[#This Row],[Avg]]-$U$2*TableOMP[[#This Row],[StdDev]]</f>
        <v>#N/A</v>
      </c>
      <c r="R474" t="e">
        <f>TableOMP[[#This Row],[Avg]]+$U$2*TableOMP[[#This Row],[StdDev]]</f>
        <v>#N/A</v>
      </c>
      <c r="S474" t="e">
        <f>IF(AND(TableOMP[[#This Row],[total_time]]&gt;=TableOMP[[#This Row],[Low]], TableOMP[[#This Row],[total_time]]&lt;=TableOMP[[#This Row],[High]]),1,0)</f>
        <v>#N/A</v>
      </c>
    </row>
    <row r="475" spans="1:19" x14ac:dyDescent="0.25">
      <c r="A475" t="s">
        <v>17</v>
      </c>
      <c r="B475">
        <v>1000</v>
      </c>
      <c r="C475">
        <v>0</v>
      </c>
      <c r="D475">
        <v>0</v>
      </c>
      <c r="E475">
        <v>26</v>
      </c>
      <c r="F475">
        <v>1</v>
      </c>
      <c r="G475">
        <v>1.2576130000000001</v>
      </c>
      <c r="H475">
        <v>1.1254E-2</v>
      </c>
      <c r="I475">
        <v>8.6087999999999998E-2</v>
      </c>
      <c r="J475">
        <v>3.444E-3</v>
      </c>
      <c r="K475" t="str">
        <f t="shared" si="7"/>
        <v>5</v>
      </c>
      <c r="L475" t="s">
        <v>40</v>
      </c>
      <c r="M475" t="s">
        <v>39</v>
      </c>
      <c r="N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475" t="e">
        <f>VLOOKUP(TableOMP[[#This Row],[Label]],TableAvg[],2,FALSE)</f>
        <v>#N/A</v>
      </c>
      <c r="P475" t="e">
        <f>VLOOKUP(TableOMP[[#This Row],[Label]],TableAvg[],3,FALSE)</f>
        <v>#N/A</v>
      </c>
      <c r="Q475" t="e">
        <f>TableOMP[[#This Row],[Avg]]-$U$2*TableOMP[[#This Row],[StdDev]]</f>
        <v>#N/A</v>
      </c>
      <c r="R475" t="e">
        <f>TableOMP[[#This Row],[Avg]]+$U$2*TableOMP[[#This Row],[StdDev]]</f>
        <v>#N/A</v>
      </c>
      <c r="S475" t="e">
        <f>IF(AND(TableOMP[[#This Row],[total_time]]&gt;=TableOMP[[#This Row],[Low]], TableOMP[[#This Row],[total_time]]&lt;=TableOMP[[#This Row],[High]]),1,0)</f>
        <v>#N/A</v>
      </c>
    </row>
    <row r="476" spans="1:19" x14ac:dyDescent="0.25">
      <c r="A476" t="s">
        <v>17</v>
      </c>
      <c r="B476">
        <v>1000</v>
      </c>
      <c r="C476">
        <v>0</v>
      </c>
      <c r="D476">
        <v>0</v>
      </c>
      <c r="E476">
        <v>27</v>
      </c>
      <c r="F476">
        <v>1</v>
      </c>
      <c r="G476">
        <v>1.282354</v>
      </c>
      <c r="H476">
        <v>1.0695E-2</v>
      </c>
      <c r="I476">
        <v>7.2907E-2</v>
      </c>
      <c r="J476">
        <v>2.8040000000000001E-3</v>
      </c>
      <c r="K476" t="str">
        <f t="shared" si="7"/>
        <v>5</v>
      </c>
      <c r="L476" t="s">
        <v>40</v>
      </c>
      <c r="M476" t="s">
        <v>39</v>
      </c>
      <c r="N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476" t="e">
        <f>VLOOKUP(TableOMP[[#This Row],[Label]],TableAvg[],2,FALSE)</f>
        <v>#N/A</v>
      </c>
      <c r="P476" t="e">
        <f>VLOOKUP(TableOMP[[#This Row],[Label]],TableAvg[],3,FALSE)</f>
        <v>#N/A</v>
      </c>
      <c r="Q476" t="e">
        <f>TableOMP[[#This Row],[Avg]]-$U$2*TableOMP[[#This Row],[StdDev]]</f>
        <v>#N/A</v>
      </c>
      <c r="R476" t="e">
        <f>TableOMP[[#This Row],[Avg]]+$U$2*TableOMP[[#This Row],[StdDev]]</f>
        <v>#N/A</v>
      </c>
      <c r="S476" t="e">
        <f>IF(AND(TableOMP[[#This Row],[total_time]]&gt;=TableOMP[[#This Row],[Low]], TableOMP[[#This Row],[total_time]]&lt;=TableOMP[[#This Row],[High]]),1,0)</f>
        <v>#N/A</v>
      </c>
    </row>
    <row r="477" spans="1:19" x14ac:dyDescent="0.25">
      <c r="A477" t="s">
        <v>17</v>
      </c>
      <c r="B477">
        <v>1000</v>
      </c>
      <c r="C477">
        <v>0</v>
      </c>
      <c r="D477">
        <v>0</v>
      </c>
      <c r="E477">
        <v>28</v>
      </c>
      <c r="F477">
        <v>1</v>
      </c>
      <c r="G477">
        <v>1.287393</v>
      </c>
      <c r="H477">
        <v>6.5170000000000002E-3</v>
      </c>
      <c r="I477">
        <v>9.5021999999999995E-2</v>
      </c>
      <c r="J477">
        <v>3.519E-3</v>
      </c>
      <c r="K477" t="str">
        <f t="shared" si="7"/>
        <v>5</v>
      </c>
      <c r="L477" t="s">
        <v>40</v>
      </c>
      <c r="M477" t="s">
        <v>39</v>
      </c>
      <c r="N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477" t="e">
        <f>VLOOKUP(TableOMP[[#This Row],[Label]],TableAvg[],2,FALSE)</f>
        <v>#N/A</v>
      </c>
      <c r="P477" t="e">
        <f>VLOOKUP(TableOMP[[#This Row],[Label]],TableAvg[],3,FALSE)</f>
        <v>#N/A</v>
      </c>
      <c r="Q477" t="e">
        <f>TableOMP[[#This Row],[Avg]]-$U$2*TableOMP[[#This Row],[StdDev]]</f>
        <v>#N/A</v>
      </c>
      <c r="R477" t="e">
        <f>TableOMP[[#This Row],[Avg]]+$U$2*TableOMP[[#This Row],[StdDev]]</f>
        <v>#N/A</v>
      </c>
      <c r="S477" t="e">
        <f>IF(AND(TableOMP[[#This Row],[total_time]]&gt;=TableOMP[[#This Row],[Low]], TableOMP[[#This Row],[total_time]]&lt;=TableOMP[[#This Row],[High]]),1,0)</f>
        <v>#N/A</v>
      </c>
    </row>
    <row r="478" spans="1:19" x14ac:dyDescent="0.25">
      <c r="A478" t="s">
        <v>17</v>
      </c>
      <c r="B478">
        <v>1000</v>
      </c>
      <c r="C478">
        <v>0</v>
      </c>
      <c r="D478">
        <v>0</v>
      </c>
      <c r="E478">
        <v>29</v>
      </c>
      <c r="F478">
        <v>1</v>
      </c>
      <c r="G478">
        <v>1.217409</v>
      </c>
      <c r="H478">
        <v>1.3518000000000001E-2</v>
      </c>
      <c r="I478">
        <v>0.117077</v>
      </c>
      <c r="J478">
        <v>4.1809999999999998E-3</v>
      </c>
      <c r="K478" t="str">
        <f t="shared" si="7"/>
        <v>5</v>
      </c>
      <c r="L478" t="s">
        <v>40</v>
      </c>
      <c r="M478" t="s">
        <v>39</v>
      </c>
      <c r="N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478" t="e">
        <f>VLOOKUP(TableOMP[[#This Row],[Label]],TableAvg[],2,FALSE)</f>
        <v>#N/A</v>
      </c>
      <c r="P478" t="e">
        <f>VLOOKUP(TableOMP[[#This Row],[Label]],TableAvg[],3,FALSE)</f>
        <v>#N/A</v>
      </c>
      <c r="Q478" t="e">
        <f>TableOMP[[#This Row],[Avg]]-$U$2*TableOMP[[#This Row],[StdDev]]</f>
        <v>#N/A</v>
      </c>
      <c r="R478" t="e">
        <f>TableOMP[[#This Row],[Avg]]+$U$2*TableOMP[[#This Row],[StdDev]]</f>
        <v>#N/A</v>
      </c>
      <c r="S478" t="e">
        <f>IF(AND(TableOMP[[#This Row],[total_time]]&gt;=TableOMP[[#This Row],[Low]], TableOMP[[#This Row],[total_time]]&lt;=TableOMP[[#This Row],[High]]),1,0)</f>
        <v>#N/A</v>
      </c>
    </row>
    <row r="479" spans="1:19" x14ac:dyDescent="0.25">
      <c r="A479" t="s">
        <v>17</v>
      </c>
      <c r="B479">
        <v>1000</v>
      </c>
      <c r="C479">
        <v>0</v>
      </c>
      <c r="D479">
        <v>0</v>
      </c>
      <c r="E479">
        <v>30</v>
      </c>
      <c r="F479">
        <v>1</v>
      </c>
      <c r="G479">
        <v>1.2789189999999999</v>
      </c>
      <c r="H479">
        <v>1.6795999999999998E-2</v>
      </c>
      <c r="I479">
        <v>7.1664000000000005E-2</v>
      </c>
      <c r="J479">
        <v>2.4710000000000001E-3</v>
      </c>
      <c r="K479" t="str">
        <f t="shared" si="7"/>
        <v>5</v>
      </c>
      <c r="L479" t="s">
        <v>40</v>
      </c>
      <c r="M479" t="s">
        <v>39</v>
      </c>
      <c r="N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479" t="e">
        <f>VLOOKUP(TableOMP[[#This Row],[Label]],TableAvg[],2,FALSE)</f>
        <v>#N/A</v>
      </c>
      <c r="P479" t="e">
        <f>VLOOKUP(TableOMP[[#This Row],[Label]],TableAvg[],3,FALSE)</f>
        <v>#N/A</v>
      </c>
      <c r="Q479" t="e">
        <f>TableOMP[[#This Row],[Avg]]-$U$2*TableOMP[[#This Row],[StdDev]]</f>
        <v>#N/A</v>
      </c>
      <c r="R479" t="e">
        <f>TableOMP[[#This Row],[Avg]]+$U$2*TableOMP[[#This Row],[StdDev]]</f>
        <v>#N/A</v>
      </c>
      <c r="S479" t="e">
        <f>IF(AND(TableOMP[[#This Row],[total_time]]&gt;=TableOMP[[#This Row],[Low]], TableOMP[[#This Row],[total_time]]&lt;=TableOMP[[#This Row],[High]]),1,0)</f>
        <v>#N/A</v>
      </c>
    </row>
    <row r="480" spans="1:19" x14ac:dyDescent="0.25">
      <c r="A480" t="s">
        <v>17</v>
      </c>
      <c r="B480">
        <v>1000</v>
      </c>
      <c r="C480">
        <v>0</v>
      </c>
      <c r="D480">
        <v>0</v>
      </c>
      <c r="E480">
        <v>31</v>
      </c>
      <c r="F480">
        <v>1</v>
      </c>
      <c r="G480">
        <v>1.3265640000000001</v>
      </c>
      <c r="H480">
        <v>1.5081000000000001E-2</v>
      </c>
      <c r="I480">
        <v>0.13008</v>
      </c>
      <c r="J480">
        <v>4.3359999999999996E-3</v>
      </c>
      <c r="K480" t="str">
        <f t="shared" si="7"/>
        <v>5</v>
      </c>
      <c r="L480" t="s">
        <v>40</v>
      </c>
      <c r="M480" t="s">
        <v>39</v>
      </c>
      <c r="N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480" t="e">
        <f>VLOOKUP(TableOMP[[#This Row],[Label]],TableAvg[],2,FALSE)</f>
        <v>#N/A</v>
      </c>
      <c r="P480" t="e">
        <f>VLOOKUP(TableOMP[[#This Row],[Label]],TableAvg[],3,FALSE)</f>
        <v>#N/A</v>
      </c>
      <c r="Q480" t="e">
        <f>TableOMP[[#This Row],[Avg]]-$U$2*TableOMP[[#This Row],[StdDev]]</f>
        <v>#N/A</v>
      </c>
      <c r="R480" t="e">
        <f>TableOMP[[#This Row],[Avg]]+$U$2*TableOMP[[#This Row],[StdDev]]</f>
        <v>#N/A</v>
      </c>
      <c r="S480" t="e">
        <f>IF(AND(TableOMP[[#This Row],[total_time]]&gt;=TableOMP[[#This Row],[Low]], TableOMP[[#This Row],[total_time]]&lt;=TableOMP[[#This Row],[High]]),1,0)</f>
        <v>#N/A</v>
      </c>
    </row>
    <row r="481" spans="1:19" x14ac:dyDescent="0.25">
      <c r="A481" t="s">
        <v>17</v>
      </c>
      <c r="B481">
        <v>1000</v>
      </c>
      <c r="C481">
        <v>0</v>
      </c>
      <c r="D481">
        <v>0</v>
      </c>
      <c r="E481">
        <v>32</v>
      </c>
      <c r="F481">
        <v>1</v>
      </c>
      <c r="G481">
        <v>1.2864739999999999</v>
      </c>
      <c r="H481">
        <v>1.4030000000000001E-2</v>
      </c>
      <c r="I481">
        <v>7.1389999999999995E-2</v>
      </c>
      <c r="J481">
        <v>2.3029999999999999E-3</v>
      </c>
      <c r="K481" t="str">
        <f t="shared" si="7"/>
        <v>5</v>
      </c>
      <c r="L481" t="s">
        <v>40</v>
      </c>
      <c r="M481" t="s">
        <v>39</v>
      </c>
      <c r="N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481" t="e">
        <f>VLOOKUP(TableOMP[[#This Row],[Label]],TableAvg[],2,FALSE)</f>
        <v>#N/A</v>
      </c>
      <c r="P481" t="e">
        <f>VLOOKUP(TableOMP[[#This Row],[Label]],TableAvg[],3,FALSE)</f>
        <v>#N/A</v>
      </c>
      <c r="Q481" t="e">
        <f>TableOMP[[#This Row],[Avg]]-$U$2*TableOMP[[#This Row],[StdDev]]</f>
        <v>#N/A</v>
      </c>
      <c r="R481" t="e">
        <f>TableOMP[[#This Row],[Avg]]+$U$2*TableOMP[[#This Row],[StdDev]]</f>
        <v>#N/A</v>
      </c>
      <c r="S481" t="e">
        <f>IF(AND(TableOMP[[#This Row],[total_time]]&gt;=TableOMP[[#This Row],[Low]], TableOMP[[#This Row],[total_time]]&lt;=TableOMP[[#This Row],[High]]),1,0)</f>
        <v>#N/A</v>
      </c>
    </row>
    <row r="482" spans="1:19" x14ac:dyDescent="0.25">
      <c r="A482" t="s">
        <v>17</v>
      </c>
      <c r="B482">
        <v>1000</v>
      </c>
      <c r="C482">
        <v>0</v>
      </c>
      <c r="D482">
        <v>0</v>
      </c>
      <c r="E482">
        <v>33</v>
      </c>
      <c r="F482">
        <v>1</v>
      </c>
      <c r="G482">
        <v>1.390423</v>
      </c>
      <c r="H482">
        <v>1.0267999999999999E-2</v>
      </c>
      <c r="I482">
        <v>6.6431000000000004E-2</v>
      </c>
      <c r="J482">
        <v>2.0760000000000002E-3</v>
      </c>
      <c r="K482" t="str">
        <f t="shared" si="7"/>
        <v>5</v>
      </c>
      <c r="L482" t="s">
        <v>40</v>
      </c>
      <c r="M482" t="s">
        <v>39</v>
      </c>
      <c r="N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482" t="e">
        <f>VLOOKUP(TableOMP[[#This Row],[Label]],TableAvg[],2,FALSE)</f>
        <v>#N/A</v>
      </c>
      <c r="P482" t="e">
        <f>VLOOKUP(TableOMP[[#This Row],[Label]],TableAvg[],3,FALSE)</f>
        <v>#N/A</v>
      </c>
      <c r="Q482" t="e">
        <f>TableOMP[[#This Row],[Avg]]-$U$2*TableOMP[[#This Row],[StdDev]]</f>
        <v>#N/A</v>
      </c>
      <c r="R482" t="e">
        <f>TableOMP[[#This Row],[Avg]]+$U$2*TableOMP[[#This Row],[StdDev]]</f>
        <v>#N/A</v>
      </c>
      <c r="S482" t="e">
        <f>IF(AND(TableOMP[[#This Row],[total_time]]&gt;=TableOMP[[#This Row],[Low]], TableOMP[[#This Row],[total_time]]&lt;=TableOMP[[#This Row],[High]]),1,0)</f>
        <v>#N/A</v>
      </c>
    </row>
    <row r="483" spans="1:19" x14ac:dyDescent="0.25">
      <c r="A483" t="s">
        <v>17</v>
      </c>
      <c r="B483">
        <v>1000</v>
      </c>
      <c r="C483">
        <v>0</v>
      </c>
      <c r="D483">
        <v>0</v>
      </c>
      <c r="E483">
        <v>34</v>
      </c>
      <c r="F483">
        <v>1</v>
      </c>
      <c r="G483">
        <v>1.328325</v>
      </c>
      <c r="H483">
        <v>1.1821999999999999E-2</v>
      </c>
      <c r="I483">
        <v>0.13677300000000001</v>
      </c>
      <c r="J483">
        <v>4.1450000000000002E-3</v>
      </c>
      <c r="K483" t="str">
        <f t="shared" si="7"/>
        <v>5</v>
      </c>
      <c r="L483" t="s">
        <v>40</v>
      </c>
      <c r="M483" t="s">
        <v>39</v>
      </c>
      <c r="N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483" t="e">
        <f>VLOOKUP(TableOMP[[#This Row],[Label]],TableAvg[],2,FALSE)</f>
        <v>#N/A</v>
      </c>
      <c r="P483" t="e">
        <f>VLOOKUP(TableOMP[[#This Row],[Label]],TableAvg[],3,FALSE)</f>
        <v>#N/A</v>
      </c>
      <c r="Q483" t="e">
        <f>TableOMP[[#This Row],[Avg]]-$U$2*TableOMP[[#This Row],[StdDev]]</f>
        <v>#N/A</v>
      </c>
      <c r="R483" t="e">
        <f>TableOMP[[#This Row],[Avg]]+$U$2*TableOMP[[#This Row],[StdDev]]</f>
        <v>#N/A</v>
      </c>
      <c r="S483" t="e">
        <f>IF(AND(TableOMP[[#This Row],[total_time]]&gt;=TableOMP[[#This Row],[Low]], TableOMP[[#This Row],[total_time]]&lt;=TableOMP[[#This Row],[High]]),1,0)</f>
        <v>#N/A</v>
      </c>
    </row>
    <row r="484" spans="1:19" x14ac:dyDescent="0.25">
      <c r="A484" t="s">
        <v>17</v>
      </c>
      <c r="B484">
        <v>1000</v>
      </c>
      <c r="C484">
        <v>0</v>
      </c>
      <c r="D484">
        <v>0</v>
      </c>
      <c r="E484">
        <v>35</v>
      </c>
      <c r="F484">
        <v>1</v>
      </c>
      <c r="G484">
        <v>1.408806</v>
      </c>
      <c r="H484">
        <v>1.6528000000000001E-2</v>
      </c>
      <c r="I484">
        <v>0.15048500000000001</v>
      </c>
      <c r="J484">
        <v>4.4260000000000002E-3</v>
      </c>
      <c r="K484" t="str">
        <f t="shared" si="7"/>
        <v>5</v>
      </c>
      <c r="L484" t="s">
        <v>40</v>
      </c>
      <c r="M484" t="s">
        <v>39</v>
      </c>
      <c r="N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484" t="e">
        <f>VLOOKUP(TableOMP[[#This Row],[Label]],TableAvg[],2,FALSE)</f>
        <v>#N/A</v>
      </c>
      <c r="P484" t="e">
        <f>VLOOKUP(TableOMP[[#This Row],[Label]],TableAvg[],3,FALSE)</f>
        <v>#N/A</v>
      </c>
      <c r="Q484" t="e">
        <f>TableOMP[[#This Row],[Avg]]-$U$2*TableOMP[[#This Row],[StdDev]]</f>
        <v>#N/A</v>
      </c>
      <c r="R484" t="e">
        <f>TableOMP[[#This Row],[Avg]]+$U$2*TableOMP[[#This Row],[StdDev]]</f>
        <v>#N/A</v>
      </c>
      <c r="S484" t="e">
        <f>IF(AND(TableOMP[[#This Row],[total_time]]&gt;=TableOMP[[#This Row],[Low]], TableOMP[[#This Row],[total_time]]&lt;=TableOMP[[#This Row],[High]]),1,0)</f>
        <v>#N/A</v>
      </c>
    </row>
    <row r="485" spans="1:19" x14ac:dyDescent="0.25">
      <c r="A485" t="s">
        <v>17</v>
      </c>
      <c r="B485">
        <v>1000</v>
      </c>
      <c r="C485">
        <v>0</v>
      </c>
      <c r="D485">
        <v>0</v>
      </c>
      <c r="E485">
        <v>36</v>
      </c>
      <c r="F485">
        <v>1</v>
      </c>
      <c r="G485">
        <v>1.3451249999999999</v>
      </c>
      <c r="H485">
        <v>1.0459E-2</v>
      </c>
      <c r="I485">
        <v>8.3313999999999999E-2</v>
      </c>
      <c r="J485">
        <v>2.3800000000000002E-3</v>
      </c>
      <c r="K485" t="str">
        <f t="shared" si="7"/>
        <v>5</v>
      </c>
      <c r="L485" t="s">
        <v>40</v>
      </c>
      <c r="M485" t="s">
        <v>39</v>
      </c>
      <c r="N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485" t="e">
        <f>VLOOKUP(TableOMP[[#This Row],[Label]],TableAvg[],2,FALSE)</f>
        <v>#N/A</v>
      </c>
      <c r="P485" t="e">
        <f>VLOOKUP(TableOMP[[#This Row],[Label]],TableAvg[],3,FALSE)</f>
        <v>#N/A</v>
      </c>
      <c r="Q485" t="e">
        <f>TableOMP[[#This Row],[Avg]]-$U$2*TableOMP[[#This Row],[StdDev]]</f>
        <v>#N/A</v>
      </c>
      <c r="R485" t="e">
        <f>TableOMP[[#This Row],[Avg]]+$U$2*TableOMP[[#This Row],[StdDev]]</f>
        <v>#N/A</v>
      </c>
      <c r="S485" t="e">
        <f>IF(AND(TableOMP[[#This Row],[total_time]]&gt;=TableOMP[[#This Row],[Low]], TableOMP[[#This Row],[total_time]]&lt;=TableOMP[[#This Row],[High]]),1,0)</f>
        <v>#N/A</v>
      </c>
    </row>
    <row r="486" spans="1:19" x14ac:dyDescent="0.25">
      <c r="A486" t="s">
        <v>17</v>
      </c>
      <c r="B486">
        <v>1000</v>
      </c>
      <c r="C486">
        <v>0</v>
      </c>
      <c r="D486">
        <v>0</v>
      </c>
      <c r="E486">
        <v>37</v>
      </c>
      <c r="F486">
        <v>1</v>
      </c>
      <c r="G486">
        <v>1.2965</v>
      </c>
      <c r="H486">
        <v>1.1927E-2</v>
      </c>
      <c r="I486">
        <v>0.12557399999999999</v>
      </c>
      <c r="J486">
        <v>3.4880000000000002E-3</v>
      </c>
      <c r="K486" t="str">
        <f t="shared" si="7"/>
        <v>5</v>
      </c>
      <c r="L486" t="s">
        <v>40</v>
      </c>
      <c r="M486" t="s">
        <v>39</v>
      </c>
      <c r="N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486" t="e">
        <f>VLOOKUP(TableOMP[[#This Row],[Label]],TableAvg[],2,FALSE)</f>
        <v>#N/A</v>
      </c>
      <c r="P486" t="e">
        <f>VLOOKUP(TableOMP[[#This Row],[Label]],TableAvg[],3,FALSE)</f>
        <v>#N/A</v>
      </c>
      <c r="Q486" t="e">
        <f>TableOMP[[#This Row],[Avg]]-$U$2*TableOMP[[#This Row],[StdDev]]</f>
        <v>#N/A</v>
      </c>
      <c r="R486" t="e">
        <f>TableOMP[[#This Row],[Avg]]+$U$2*TableOMP[[#This Row],[StdDev]]</f>
        <v>#N/A</v>
      </c>
      <c r="S486" t="e">
        <f>IF(AND(TableOMP[[#This Row],[total_time]]&gt;=TableOMP[[#This Row],[Low]], TableOMP[[#This Row],[total_time]]&lt;=TableOMP[[#This Row],[High]]),1,0)</f>
        <v>#N/A</v>
      </c>
    </row>
    <row r="487" spans="1:19" x14ac:dyDescent="0.25">
      <c r="A487" t="s">
        <v>17</v>
      </c>
      <c r="B487">
        <v>1000</v>
      </c>
      <c r="C487">
        <v>0</v>
      </c>
      <c r="D487">
        <v>0</v>
      </c>
      <c r="E487">
        <v>38</v>
      </c>
      <c r="F487">
        <v>1</v>
      </c>
      <c r="G487">
        <v>1.349804</v>
      </c>
      <c r="H487">
        <v>1.7925E-2</v>
      </c>
      <c r="I487">
        <v>0.162437</v>
      </c>
      <c r="J487">
        <v>4.3899999999999998E-3</v>
      </c>
      <c r="K487" t="str">
        <f t="shared" si="7"/>
        <v>5</v>
      </c>
      <c r="L487" t="s">
        <v>40</v>
      </c>
      <c r="M487" t="s">
        <v>39</v>
      </c>
      <c r="N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487" t="e">
        <f>VLOOKUP(TableOMP[[#This Row],[Label]],TableAvg[],2,FALSE)</f>
        <v>#N/A</v>
      </c>
      <c r="P487" t="e">
        <f>VLOOKUP(TableOMP[[#This Row],[Label]],TableAvg[],3,FALSE)</f>
        <v>#N/A</v>
      </c>
      <c r="Q487" t="e">
        <f>TableOMP[[#This Row],[Avg]]-$U$2*TableOMP[[#This Row],[StdDev]]</f>
        <v>#N/A</v>
      </c>
      <c r="R487" t="e">
        <f>TableOMP[[#This Row],[Avg]]+$U$2*TableOMP[[#This Row],[StdDev]]</f>
        <v>#N/A</v>
      </c>
      <c r="S487" t="e">
        <f>IF(AND(TableOMP[[#This Row],[total_time]]&gt;=TableOMP[[#This Row],[Low]], TableOMP[[#This Row],[total_time]]&lt;=TableOMP[[#This Row],[High]]),1,0)</f>
        <v>#N/A</v>
      </c>
    </row>
    <row r="488" spans="1:19" x14ac:dyDescent="0.25">
      <c r="A488" t="s">
        <v>17</v>
      </c>
      <c r="B488">
        <v>1000</v>
      </c>
      <c r="C488">
        <v>0</v>
      </c>
      <c r="D488">
        <v>0</v>
      </c>
      <c r="E488">
        <v>39</v>
      </c>
      <c r="F488">
        <v>1</v>
      </c>
      <c r="G488">
        <v>1.4392400000000001</v>
      </c>
      <c r="H488">
        <v>1.9567000000000001E-2</v>
      </c>
      <c r="I488">
        <v>0.195961</v>
      </c>
      <c r="J488">
        <v>5.1570000000000001E-3</v>
      </c>
      <c r="K488" t="str">
        <f t="shared" si="7"/>
        <v>5</v>
      </c>
      <c r="L488" t="s">
        <v>40</v>
      </c>
      <c r="M488" t="s">
        <v>39</v>
      </c>
      <c r="N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488" t="e">
        <f>VLOOKUP(TableOMP[[#This Row],[Label]],TableAvg[],2,FALSE)</f>
        <v>#N/A</v>
      </c>
      <c r="P488" t="e">
        <f>VLOOKUP(TableOMP[[#This Row],[Label]],TableAvg[],3,FALSE)</f>
        <v>#N/A</v>
      </c>
      <c r="Q488" t="e">
        <f>TableOMP[[#This Row],[Avg]]-$U$2*TableOMP[[#This Row],[StdDev]]</f>
        <v>#N/A</v>
      </c>
      <c r="R488" t="e">
        <f>TableOMP[[#This Row],[Avg]]+$U$2*TableOMP[[#This Row],[StdDev]]</f>
        <v>#N/A</v>
      </c>
      <c r="S488" t="e">
        <f>IF(AND(TableOMP[[#This Row],[total_time]]&gt;=TableOMP[[#This Row],[Low]], TableOMP[[#This Row],[total_time]]&lt;=TableOMP[[#This Row],[High]]),1,0)</f>
        <v>#N/A</v>
      </c>
    </row>
    <row r="489" spans="1:19" x14ac:dyDescent="0.25">
      <c r="A489" t="s">
        <v>17</v>
      </c>
      <c r="B489">
        <v>1000</v>
      </c>
      <c r="C489">
        <v>0</v>
      </c>
      <c r="D489">
        <v>0</v>
      </c>
      <c r="E489">
        <v>40</v>
      </c>
      <c r="F489">
        <v>1</v>
      </c>
      <c r="G489">
        <v>1.348376</v>
      </c>
      <c r="H489">
        <v>1.6902E-2</v>
      </c>
      <c r="I489">
        <v>0.20171900000000001</v>
      </c>
      <c r="J489">
        <v>5.1720000000000004E-3</v>
      </c>
      <c r="K489" t="str">
        <f t="shared" si="7"/>
        <v>5</v>
      </c>
      <c r="L489" t="s">
        <v>40</v>
      </c>
      <c r="M489" t="s">
        <v>39</v>
      </c>
      <c r="N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489" t="e">
        <f>VLOOKUP(TableOMP[[#This Row],[Label]],TableAvg[],2,FALSE)</f>
        <v>#N/A</v>
      </c>
      <c r="P489" t="e">
        <f>VLOOKUP(TableOMP[[#This Row],[Label]],TableAvg[],3,FALSE)</f>
        <v>#N/A</v>
      </c>
      <c r="Q489" t="e">
        <f>TableOMP[[#This Row],[Avg]]-$U$2*TableOMP[[#This Row],[StdDev]]</f>
        <v>#N/A</v>
      </c>
      <c r="R489" t="e">
        <f>TableOMP[[#This Row],[Avg]]+$U$2*TableOMP[[#This Row],[StdDev]]</f>
        <v>#N/A</v>
      </c>
      <c r="S489" t="e">
        <f>IF(AND(TableOMP[[#This Row],[total_time]]&gt;=TableOMP[[#This Row],[Low]], TableOMP[[#This Row],[total_time]]&lt;=TableOMP[[#This Row],[High]]),1,0)</f>
        <v>#N/A</v>
      </c>
    </row>
    <row r="490" spans="1:19" x14ac:dyDescent="0.25">
      <c r="A490" t="s">
        <v>17</v>
      </c>
      <c r="B490">
        <v>1000</v>
      </c>
      <c r="C490">
        <v>0</v>
      </c>
      <c r="D490">
        <v>0</v>
      </c>
      <c r="E490">
        <v>41</v>
      </c>
      <c r="F490">
        <v>1</v>
      </c>
      <c r="G490">
        <v>1.478747</v>
      </c>
      <c r="H490">
        <v>1.7402999999999998E-2</v>
      </c>
      <c r="I490">
        <v>0.222055</v>
      </c>
      <c r="J490">
        <v>5.5510000000000004E-3</v>
      </c>
      <c r="K490" t="str">
        <f t="shared" si="7"/>
        <v>5</v>
      </c>
      <c r="L490" t="s">
        <v>40</v>
      </c>
      <c r="M490" t="s">
        <v>39</v>
      </c>
      <c r="N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490" t="e">
        <f>VLOOKUP(TableOMP[[#This Row],[Label]],TableAvg[],2,FALSE)</f>
        <v>#N/A</v>
      </c>
      <c r="P490" t="e">
        <f>VLOOKUP(TableOMP[[#This Row],[Label]],TableAvg[],3,FALSE)</f>
        <v>#N/A</v>
      </c>
      <c r="Q490" t="e">
        <f>TableOMP[[#This Row],[Avg]]-$U$2*TableOMP[[#This Row],[StdDev]]</f>
        <v>#N/A</v>
      </c>
      <c r="R490" t="e">
        <f>TableOMP[[#This Row],[Avg]]+$U$2*TableOMP[[#This Row],[StdDev]]</f>
        <v>#N/A</v>
      </c>
      <c r="S490" t="e">
        <f>IF(AND(TableOMP[[#This Row],[total_time]]&gt;=TableOMP[[#This Row],[Low]], TableOMP[[#This Row],[total_time]]&lt;=TableOMP[[#This Row],[High]]),1,0)</f>
        <v>#N/A</v>
      </c>
    </row>
    <row r="491" spans="1:19" x14ac:dyDescent="0.25">
      <c r="A491" t="s">
        <v>17</v>
      </c>
      <c r="B491">
        <v>1000</v>
      </c>
      <c r="C491">
        <v>0</v>
      </c>
      <c r="D491">
        <v>0</v>
      </c>
      <c r="E491">
        <v>42</v>
      </c>
      <c r="F491">
        <v>1</v>
      </c>
      <c r="G491">
        <v>1.5253159999999999</v>
      </c>
      <c r="H491">
        <v>1.4021E-2</v>
      </c>
      <c r="I491">
        <v>0.21756200000000001</v>
      </c>
      <c r="J491">
        <v>5.306E-3</v>
      </c>
      <c r="K491" t="str">
        <f t="shared" si="7"/>
        <v>5</v>
      </c>
      <c r="L491" t="s">
        <v>40</v>
      </c>
      <c r="M491" t="s">
        <v>39</v>
      </c>
      <c r="N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491" t="e">
        <f>VLOOKUP(TableOMP[[#This Row],[Label]],TableAvg[],2,FALSE)</f>
        <v>#N/A</v>
      </c>
      <c r="P491" t="e">
        <f>VLOOKUP(TableOMP[[#This Row],[Label]],TableAvg[],3,FALSE)</f>
        <v>#N/A</v>
      </c>
      <c r="Q491" t="e">
        <f>TableOMP[[#This Row],[Avg]]-$U$2*TableOMP[[#This Row],[StdDev]]</f>
        <v>#N/A</v>
      </c>
      <c r="R491" t="e">
        <f>TableOMP[[#This Row],[Avg]]+$U$2*TableOMP[[#This Row],[StdDev]]</f>
        <v>#N/A</v>
      </c>
      <c r="S491" t="e">
        <f>IF(AND(TableOMP[[#This Row],[total_time]]&gt;=TableOMP[[#This Row],[Low]], TableOMP[[#This Row],[total_time]]&lt;=TableOMP[[#This Row],[High]]),1,0)</f>
        <v>#N/A</v>
      </c>
    </row>
    <row r="492" spans="1:19" x14ac:dyDescent="0.25">
      <c r="A492" t="s">
        <v>17</v>
      </c>
      <c r="B492">
        <v>1000</v>
      </c>
      <c r="C492">
        <v>0</v>
      </c>
      <c r="D492">
        <v>0</v>
      </c>
      <c r="E492">
        <v>43</v>
      </c>
      <c r="F492">
        <v>1</v>
      </c>
      <c r="G492">
        <v>1.5447500000000001</v>
      </c>
      <c r="H492">
        <v>1.1276E-2</v>
      </c>
      <c r="I492">
        <v>0.214806</v>
      </c>
      <c r="J492">
        <v>5.1139999999999996E-3</v>
      </c>
      <c r="K492" t="str">
        <f t="shared" si="7"/>
        <v>5</v>
      </c>
      <c r="L492" t="s">
        <v>40</v>
      </c>
      <c r="M492" t="s">
        <v>39</v>
      </c>
      <c r="N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492" t="e">
        <f>VLOOKUP(TableOMP[[#This Row],[Label]],TableAvg[],2,FALSE)</f>
        <v>#N/A</v>
      </c>
      <c r="P492" t="e">
        <f>VLOOKUP(TableOMP[[#This Row],[Label]],TableAvg[],3,FALSE)</f>
        <v>#N/A</v>
      </c>
      <c r="Q492" t="e">
        <f>TableOMP[[#This Row],[Avg]]-$U$2*TableOMP[[#This Row],[StdDev]]</f>
        <v>#N/A</v>
      </c>
      <c r="R492" t="e">
        <f>TableOMP[[#This Row],[Avg]]+$U$2*TableOMP[[#This Row],[StdDev]]</f>
        <v>#N/A</v>
      </c>
      <c r="S492" t="e">
        <f>IF(AND(TableOMP[[#This Row],[total_time]]&gt;=TableOMP[[#This Row],[Low]], TableOMP[[#This Row],[total_time]]&lt;=TableOMP[[#This Row],[High]]),1,0)</f>
        <v>#N/A</v>
      </c>
    </row>
    <row r="493" spans="1:19" x14ac:dyDescent="0.25">
      <c r="A493" t="s">
        <v>17</v>
      </c>
      <c r="B493">
        <v>1000</v>
      </c>
      <c r="C493">
        <v>0</v>
      </c>
      <c r="D493">
        <v>0</v>
      </c>
      <c r="E493">
        <v>44</v>
      </c>
      <c r="F493">
        <v>1</v>
      </c>
      <c r="G493">
        <v>1.3942270000000001</v>
      </c>
      <c r="H493">
        <v>1.9186000000000002E-2</v>
      </c>
      <c r="I493">
        <v>0.25345800000000002</v>
      </c>
      <c r="J493">
        <v>5.8939999999999999E-3</v>
      </c>
      <c r="K493" t="str">
        <f t="shared" si="7"/>
        <v>5</v>
      </c>
      <c r="L493" t="s">
        <v>40</v>
      </c>
      <c r="M493" t="s">
        <v>39</v>
      </c>
      <c r="N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493" t="e">
        <f>VLOOKUP(TableOMP[[#This Row],[Label]],TableAvg[],2,FALSE)</f>
        <v>#N/A</v>
      </c>
      <c r="P493" t="e">
        <f>VLOOKUP(TableOMP[[#This Row],[Label]],TableAvg[],3,FALSE)</f>
        <v>#N/A</v>
      </c>
      <c r="Q493" t="e">
        <f>TableOMP[[#This Row],[Avg]]-$U$2*TableOMP[[#This Row],[StdDev]]</f>
        <v>#N/A</v>
      </c>
      <c r="R493" t="e">
        <f>TableOMP[[#This Row],[Avg]]+$U$2*TableOMP[[#This Row],[StdDev]]</f>
        <v>#N/A</v>
      </c>
      <c r="S493" t="e">
        <f>IF(AND(TableOMP[[#This Row],[total_time]]&gt;=TableOMP[[#This Row],[Low]], TableOMP[[#This Row],[total_time]]&lt;=TableOMP[[#This Row],[High]]),1,0)</f>
        <v>#N/A</v>
      </c>
    </row>
    <row r="494" spans="1:19" x14ac:dyDescent="0.25">
      <c r="A494" t="s">
        <v>17</v>
      </c>
      <c r="B494">
        <v>1000</v>
      </c>
      <c r="C494">
        <v>0</v>
      </c>
      <c r="D494">
        <v>0</v>
      </c>
      <c r="E494">
        <v>45</v>
      </c>
      <c r="F494">
        <v>1</v>
      </c>
      <c r="G494">
        <v>1.406234</v>
      </c>
      <c r="H494">
        <v>1.9462E-2</v>
      </c>
      <c r="I494">
        <v>0.15829699999999999</v>
      </c>
      <c r="J494">
        <v>3.5980000000000001E-3</v>
      </c>
      <c r="K494" t="str">
        <f t="shared" si="7"/>
        <v>5</v>
      </c>
      <c r="L494" t="s">
        <v>40</v>
      </c>
      <c r="M494" t="s">
        <v>39</v>
      </c>
      <c r="N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494" t="e">
        <f>VLOOKUP(TableOMP[[#This Row],[Label]],TableAvg[],2,FALSE)</f>
        <v>#N/A</v>
      </c>
      <c r="P494" t="e">
        <f>VLOOKUP(TableOMP[[#This Row],[Label]],TableAvg[],3,FALSE)</f>
        <v>#N/A</v>
      </c>
      <c r="Q494" t="e">
        <f>TableOMP[[#This Row],[Avg]]-$U$2*TableOMP[[#This Row],[StdDev]]</f>
        <v>#N/A</v>
      </c>
      <c r="R494" t="e">
        <f>TableOMP[[#This Row],[Avg]]+$U$2*TableOMP[[#This Row],[StdDev]]</f>
        <v>#N/A</v>
      </c>
      <c r="S494" t="e">
        <f>IF(AND(TableOMP[[#This Row],[total_time]]&gt;=TableOMP[[#This Row],[Low]], TableOMP[[#This Row],[total_time]]&lt;=TableOMP[[#This Row],[High]]),1,0)</f>
        <v>#N/A</v>
      </c>
    </row>
    <row r="495" spans="1:19" x14ac:dyDescent="0.25">
      <c r="A495" t="s">
        <v>17</v>
      </c>
      <c r="B495">
        <v>1000</v>
      </c>
      <c r="C495">
        <v>0</v>
      </c>
      <c r="D495">
        <v>0</v>
      </c>
      <c r="E495">
        <v>46</v>
      </c>
      <c r="F495">
        <v>1</v>
      </c>
      <c r="G495">
        <v>1.4324319999999999</v>
      </c>
      <c r="H495">
        <v>1.6756E-2</v>
      </c>
      <c r="I495">
        <v>0.25048799999999999</v>
      </c>
      <c r="J495">
        <v>5.5659999999999998E-3</v>
      </c>
      <c r="K495" t="str">
        <f t="shared" si="7"/>
        <v>5</v>
      </c>
      <c r="L495" t="s">
        <v>40</v>
      </c>
      <c r="M495" t="s">
        <v>39</v>
      </c>
      <c r="N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495" t="e">
        <f>VLOOKUP(TableOMP[[#This Row],[Label]],TableAvg[],2,FALSE)</f>
        <v>#N/A</v>
      </c>
      <c r="P495" t="e">
        <f>VLOOKUP(TableOMP[[#This Row],[Label]],TableAvg[],3,FALSE)</f>
        <v>#N/A</v>
      </c>
      <c r="Q495" t="e">
        <f>TableOMP[[#This Row],[Avg]]-$U$2*TableOMP[[#This Row],[StdDev]]</f>
        <v>#N/A</v>
      </c>
      <c r="R495" t="e">
        <f>TableOMP[[#This Row],[Avg]]+$U$2*TableOMP[[#This Row],[StdDev]]</f>
        <v>#N/A</v>
      </c>
      <c r="S495" t="e">
        <f>IF(AND(TableOMP[[#This Row],[total_time]]&gt;=TableOMP[[#This Row],[Low]], TableOMP[[#This Row],[total_time]]&lt;=TableOMP[[#This Row],[High]]),1,0)</f>
        <v>#N/A</v>
      </c>
    </row>
    <row r="496" spans="1:19" x14ac:dyDescent="0.25">
      <c r="A496" t="s">
        <v>17</v>
      </c>
      <c r="B496">
        <v>1000</v>
      </c>
      <c r="C496">
        <v>0</v>
      </c>
      <c r="D496">
        <v>0</v>
      </c>
      <c r="E496">
        <v>47</v>
      </c>
      <c r="F496">
        <v>1</v>
      </c>
      <c r="G496">
        <v>1.4564379999999999</v>
      </c>
      <c r="H496">
        <v>1.8388000000000002E-2</v>
      </c>
      <c r="I496">
        <v>0.27523199999999998</v>
      </c>
      <c r="J496">
        <v>5.9829999999999996E-3</v>
      </c>
      <c r="K496" t="str">
        <f t="shared" si="7"/>
        <v>5</v>
      </c>
      <c r="L496" t="s">
        <v>40</v>
      </c>
      <c r="M496" t="s">
        <v>39</v>
      </c>
      <c r="N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496" t="e">
        <f>VLOOKUP(TableOMP[[#This Row],[Label]],TableAvg[],2,FALSE)</f>
        <v>#N/A</v>
      </c>
      <c r="P496" t="e">
        <f>VLOOKUP(TableOMP[[#This Row],[Label]],TableAvg[],3,FALSE)</f>
        <v>#N/A</v>
      </c>
      <c r="Q496" t="e">
        <f>TableOMP[[#This Row],[Avg]]-$U$2*TableOMP[[#This Row],[StdDev]]</f>
        <v>#N/A</v>
      </c>
      <c r="R496" t="e">
        <f>TableOMP[[#This Row],[Avg]]+$U$2*TableOMP[[#This Row],[StdDev]]</f>
        <v>#N/A</v>
      </c>
      <c r="S496" t="e">
        <f>IF(AND(TableOMP[[#This Row],[total_time]]&gt;=TableOMP[[#This Row],[Low]], TableOMP[[#This Row],[total_time]]&lt;=TableOMP[[#This Row],[High]]),1,0)</f>
        <v>#N/A</v>
      </c>
    </row>
    <row r="497" spans="1:19" x14ac:dyDescent="0.25">
      <c r="A497" t="s">
        <v>17</v>
      </c>
      <c r="B497">
        <v>1000</v>
      </c>
      <c r="C497">
        <v>0</v>
      </c>
      <c r="D497">
        <v>0</v>
      </c>
      <c r="E497">
        <v>48</v>
      </c>
      <c r="F497">
        <v>1</v>
      </c>
      <c r="G497">
        <v>1.491924</v>
      </c>
      <c r="H497">
        <v>1.7208000000000001E-2</v>
      </c>
      <c r="I497">
        <v>0.287055</v>
      </c>
      <c r="J497">
        <v>6.1079999999999997E-3</v>
      </c>
      <c r="K497" t="str">
        <f t="shared" si="7"/>
        <v>5</v>
      </c>
      <c r="L497" t="s">
        <v>40</v>
      </c>
      <c r="M497" t="s">
        <v>39</v>
      </c>
      <c r="N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497" t="e">
        <f>VLOOKUP(TableOMP[[#This Row],[Label]],TableAvg[],2,FALSE)</f>
        <v>#N/A</v>
      </c>
      <c r="P497" t="e">
        <f>VLOOKUP(TableOMP[[#This Row],[Label]],TableAvg[],3,FALSE)</f>
        <v>#N/A</v>
      </c>
      <c r="Q497" t="e">
        <f>TableOMP[[#This Row],[Avg]]-$U$2*TableOMP[[#This Row],[StdDev]]</f>
        <v>#N/A</v>
      </c>
      <c r="R497" t="e">
        <f>TableOMP[[#This Row],[Avg]]+$U$2*TableOMP[[#This Row],[StdDev]]</f>
        <v>#N/A</v>
      </c>
      <c r="S497" t="e">
        <f>IF(AND(TableOMP[[#This Row],[total_time]]&gt;=TableOMP[[#This Row],[Low]], TableOMP[[#This Row],[total_time]]&lt;=TableOMP[[#This Row],[High]]),1,0)</f>
        <v>#N/A</v>
      </c>
    </row>
    <row r="498" spans="1:19" x14ac:dyDescent="0.25">
      <c r="A498" t="s">
        <v>17</v>
      </c>
      <c r="B498">
        <v>1000</v>
      </c>
      <c r="C498">
        <v>0</v>
      </c>
      <c r="D498">
        <v>0</v>
      </c>
      <c r="E498">
        <v>49</v>
      </c>
      <c r="F498">
        <v>1</v>
      </c>
      <c r="G498">
        <v>1.501995</v>
      </c>
      <c r="H498">
        <v>1.9553000000000001E-2</v>
      </c>
      <c r="I498">
        <v>0.28058699999999998</v>
      </c>
      <c r="J498">
        <v>5.8459999999999996E-3</v>
      </c>
      <c r="K498" t="str">
        <f t="shared" si="7"/>
        <v>5</v>
      </c>
      <c r="L498" t="s">
        <v>40</v>
      </c>
      <c r="M498" t="s">
        <v>39</v>
      </c>
      <c r="N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498" t="e">
        <f>VLOOKUP(TableOMP[[#This Row],[Label]],TableAvg[],2,FALSE)</f>
        <v>#N/A</v>
      </c>
      <c r="P498" t="e">
        <f>VLOOKUP(TableOMP[[#This Row],[Label]],TableAvg[],3,FALSE)</f>
        <v>#N/A</v>
      </c>
      <c r="Q498" t="e">
        <f>TableOMP[[#This Row],[Avg]]-$U$2*TableOMP[[#This Row],[StdDev]]</f>
        <v>#N/A</v>
      </c>
      <c r="R498" t="e">
        <f>TableOMP[[#This Row],[Avg]]+$U$2*TableOMP[[#This Row],[StdDev]]</f>
        <v>#N/A</v>
      </c>
      <c r="S498" t="e">
        <f>IF(AND(TableOMP[[#This Row],[total_time]]&gt;=TableOMP[[#This Row],[Low]], TableOMP[[#This Row],[total_time]]&lt;=TableOMP[[#This Row],[High]]),1,0)</f>
        <v>#N/A</v>
      </c>
    </row>
    <row r="499" spans="1:19" x14ac:dyDescent="0.25">
      <c r="A499" t="s">
        <v>17</v>
      </c>
      <c r="B499">
        <v>1000</v>
      </c>
      <c r="C499">
        <v>0</v>
      </c>
      <c r="D499">
        <v>0</v>
      </c>
      <c r="E499">
        <v>50</v>
      </c>
      <c r="F499">
        <v>1</v>
      </c>
      <c r="G499">
        <v>1.5307500000000001</v>
      </c>
      <c r="H499">
        <v>1.5998999999999999E-2</v>
      </c>
      <c r="I499">
        <v>0.28537499999999999</v>
      </c>
      <c r="J499">
        <v>5.8240000000000002E-3</v>
      </c>
      <c r="K499" t="str">
        <f t="shared" si="7"/>
        <v>5</v>
      </c>
      <c r="L499" t="s">
        <v>40</v>
      </c>
      <c r="M499" t="s">
        <v>39</v>
      </c>
      <c r="N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499" t="e">
        <f>VLOOKUP(TableOMP[[#This Row],[Label]],TableAvg[],2,FALSE)</f>
        <v>#N/A</v>
      </c>
      <c r="P499" t="e">
        <f>VLOOKUP(TableOMP[[#This Row],[Label]],TableAvg[],3,FALSE)</f>
        <v>#N/A</v>
      </c>
      <c r="Q499" t="e">
        <f>TableOMP[[#This Row],[Avg]]-$U$2*TableOMP[[#This Row],[StdDev]]</f>
        <v>#N/A</v>
      </c>
      <c r="R499" t="e">
        <f>TableOMP[[#This Row],[Avg]]+$U$2*TableOMP[[#This Row],[StdDev]]</f>
        <v>#N/A</v>
      </c>
      <c r="S499" t="e">
        <f>IF(AND(TableOMP[[#This Row],[total_time]]&gt;=TableOMP[[#This Row],[Low]], TableOMP[[#This Row],[total_time]]&lt;=TableOMP[[#This Row],[High]]),1,0)</f>
        <v>#N/A</v>
      </c>
    </row>
    <row r="500" spans="1:19" x14ac:dyDescent="0.25">
      <c r="A500" t="s">
        <v>17</v>
      </c>
      <c r="B500">
        <v>1000</v>
      </c>
      <c r="C500">
        <v>0</v>
      </c>
      <c r="D500">
        <v>0</v>
      </c>
      <c r="E500">
        <v>51</v>
      </c>
      <c r="F500">
        <v>1</v>
      </c>
      <c r="G500">
        <v>1.686563</v>
      </c>
      <c r="H500">
        <v>1.3481E-2</v>
      </c>
      <c r="I500">
        <v>0.32132500000000003</v>
      </c>
      <c r="J500">
        <v>6.4270000000000004E-3</v>
      </c>
      <c r="K500" t="str">
        <f t="shared" si="7"/>
        <v>5</v>
      </c>
      <c r="L500" t="s">
        <v>40</v>
      </c>
      <c r="M500" t="s">
        <v>39</v>
      </c>
      <c r="N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500" t="e">
        <f>VLOOKUP(TableOMP[[#This Row],[Label]],TableAvg[],2,FALSE)</f>
        <v>#N/A</v>
      </c>
      <c r="P500" t="e">
        <f>VLOOKUP(TableOMP[[#This Row],[Label]],TableAvg[],3,FALSE)</f>
        <v>#N/A</v>
      </c>
      <c r="Q500" t="e">
        <f>TableOMP[[#This Row],[Avg]]-$U$2*TableOMP[[#This Row],[StdDev]]</f>
        <v>#N/A</v>
      </c>
      <c r="R500" t="e">
        <f>TableOMP[[#This Row],[Avg]]+$U$2*TableOMP[[#This Row],[StdDev]]</f>
        <v>#N/A</v>
      </c>
      <c r="S500" t="e">
        <f>IF(AND(TableOMP[[#This Row],[total_time]]&gt;=TableOMP[[#This Row],[Low]], TableOMP[[#This Row],[total_time]]&lt;=TableOMP[[#This Row],[High]]),1,0)</f>
        <v>#N/A</v>
      </c>
    </row>
    <row r="501" spans="1:19" x14ac:dyDescent="0.25">
      <c r="A501" t="s">
        <v>17</v>
      </c>
      <c r="B501">
        <v>1000</v>
      </c>
      <c r="C501">
        <v>0</v>
      </c>
      <c r="D501">
        <v>0</v>
      </c>
      <c r="E501">
        <v>52</v>
      </c>
      <c r="F501">
        <v>1</v>
      </c>
      <c r="G501">
        <v>1.558392</v>
      </c>
      <c r="H501">
        <v>1.5701E-2</v>
      </c>
      <c r="I501">
        <v>0.31160199999999999</v>
      </c>
      <c r="J501">
        <v>6.11E-3</v>
      </c>
      <c r="K501" t="str">
        <f t="shared" si="7"/>
        <v>5</v>
      </c>
      <c r="L501" t="s">
        <v>40</v>
      </c>
      <c r="M501" t="s">
        <v>39</v>
      </c>
      <c r="N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501" t="e">
        <f>VLOOKUP(TableOMP[[#This Row],[Label]],TableAvg[],2,FALSE)</f>
        <v>#N/A</v>
      </c>
      <c r="P501" t="e">
        <f>VLOOKUP(TableOMP[[#This Row],[Label]],TableAvg[],3,FALSE)</f>
        <v>#N/A</v>
      </c>
      <c r="Q501" t="e">
        <f>TableOMP[[#This Row],[Avg]]-$U$2*TableOMP[[#This Row],[StdDev]]</f>
        <v>#N/A</v>
      </c>
      <c r="R501" t="e">
        <f>TableOMP[[#This Row],[Avg]]+$U$2*TableOMP[[#This Row],[StdDev]]</f>
        <v>#N/A</v>
      </c>
      <c r="S501" t="e">
        <f>IF(AND(TableOMP[[#This Row],[total_time]]&gt;=TableOMP[[#This Row],[Low]], TableOMP[[#This Row],[total_time]]&lt;=TableOMP[[#This Row],[High]]),1,0)</f>
        <v>#N/A</v>
      </c>
    </row>
    <row r="502" spans="1:19" x14ac:dyDescent="0.25">
      <c r="A502" t="s">
        <v>17</v>
      </c>
      <c r="B502">
        <v>1000</v>
      </c>
      <c r="C502">
        <v>0</v>
      </c>
      <c r="D502">
        <v>0</v>
      </c>
      <c r="E502">
        <v>53</v>
      </c>
      <c r="F502">
        <v>1</v>
      </c>
      <c r="G502">
        <v>1.5489809999999999</v>
      </c>
      <c r="H502">
        <v>1.3577000000000001E-2</v>
      </c>
      <c r="I502">
        <v>0.34640700000000002</v>
      </c>
      <c r="J502">
        <v>6.6620000000000004E-3</v>
      </c>
      <c r="K502" t="str">
        <f t="shared" si="7"/>
        <v>5</v>
      </c>
      <c r="L502" t="s">
        <v>40</v>
      </c>
      <c r="M502" t="s">
        <v>39</v>
      </c>
      <c r="N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502" t="e">
        <f>VLOOKUP(TableOMP[[#This Row],[Label]],TableAvg[],2,FALSE)</f>
        <v>#N/A</v>
      </c>
      <c r="P502" t="e">
        <f>VLOOKUP(TableOMP[[#This Row],[Label]],TableAvg[],3,FALSE)</f>
        <v>#N/A</v>
      </c>
      <c r="Q502" t="e">
        <f>TableOMP[[#This Row],[Avg]]-$U$2*TableOMP[[#This Row],[StdDev]]</f>
        <v>#N/A</v>
      </c>
      <c r="R502" t="e">
        <f>TableOMP[[#This Row],[Avg]]+$U$2*TableOMP[[#This Row],[StdDev]]</f>
        <v>#N/A</v>
      </c>
      <c r="S502" t="e">
        <f>IF(AND(TableOMP[[#This Row],[total_time]]&gt;=TableOMP[[#This Row],[Low]], TableOMP[[#This Row],[total_time]]&lt;=TableOMP[[#This Row],[High]]),1,0)</f>
        <v>#N/A</v>
      </c>
    </row>
    <row r="503" spans="1:19" x14ac:dyDescent="0.25">
      <c r="A503" t="s">
        <v>17</v>
      </c>
      <c r="B503">
        <v>1000</v>
      </c>
      <c r="C503">
        <v>0</v>
      </c>
      <c r="D503">
        <v>0</v>
      </c>
      <c r="E503">
        <v>54</v>
      </c>
      <c r="F503">
        <v>1</v>
      </c>
      <c r="G503">
        <v>1.659284</v>
      </c>
      <c r="H503">
        <v>1.1717E-2</v>
      </c>
      <c r="I503">
        <v>0.33972000000000002</v>
      </c>
      <c r="J503">
        <v>6.4099999999999999E-3</v>
      </c>
      <c r="K503" t="str">
        <f t="shared" si="7"/>
        <v>5</v>
      </c>
      <c r="L503" t="s">
        <v>40</v>
      </c>
      <c r="M503" t="s">
        <v>39</v>
      </c>
      <c r="N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503" t="e">
        <f>VLOOKUP(TableOMP[[#This Row],[Label]],TableAvg[],2,FALSE)</f>
        <v>#N/A</v>
      </c>
      <c r="P503" t="e">
        <f>VLOOKUP(TableOMP[[#This Row],[Label]],TableAvg[],3,FALSE)</f>
        <v>#N/A</v>
      </c>
      <c r="Q503" t="e">
        <f>TableOMP[[#This Row],[Avg]]-$U$2*TableOMP[[#This Row],[StdDev]]</f>
        <v>#N/A</v>
      </c>
      <c r="R503" t="e">
        <f>TableOMP[[#This Row],[Avg]]+$U$2*TableOMP[[#This Row],[StdDev]]</f>
        <v>#N/A</v>
      </c>
      <c r="S503" t="e">
        <f>IF(AND(TableOMP[[#This Row],[total_time]]&gt;=TableOMP[[#This Row],[Low]], TableOMP[[#This Row],[total_time]]&lt;=TableOMP[[#This Row],[High]]),1,0)</f>
        <v>#N/A</v>
      </c>
    </row>
    <row r="504" spans="1:19" x14ac:dyDescent="0.25">
      <c r="A504" t="s">
        <v>17</v>
      </c>
      <c r="B504">
        <v>1000</v>
      </c>
      <c r="C504">
        <v>0</v>
      </c>
      <c r="D504">
        <v>0</v>
      </c>
      <c r="E504">
        <v>55</v>
      </c>
      <c r="F504">
        <v>1</v>
      </c>
      <c r="G504">
        <v>1.62469</v>
      </c>
      <c r="H504">
        <v>2.1204000000000001E-2</v>
      </c>
      <c r="I504">
        <v>0.35478100000000001</v>
      </c>
      <c r="J504">
        <v>6.5700000000000003E-3</v>
      </c>
      <c r="K504" t="str">
        <f t="shared" si="7"/>
        <v>5</v>
      </c>
      <c r="L504" t="s">
        <v>40</v>
      </c>
      <c r="M504" t="s">
        <v>39</v>
      </c>
      <c r="N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504" t="e">
        <f>VLOOKUP(TableOMP[[#This Row],[Label]],TableAvg[],2,FALSE)</f>
        <v>#N/A</v>
      </c>
      <c r="P504" t="e">
        <f>VLOOKUP(TableOMP[[#This Row],[Label]],TableAvg[],3,FALSE)</f>
        <v>#N/A</v>
      </c>
      <c r="Q504" t="e">
        <f>TableOMP[[#This Row],[Avg]]-$U$2*TableOMP[[#This Row],[StdDev]]</f>
        <v>#N/A</v>
      </c>
      <c r="R504" t="e">
        <f>TableOMP[[#This Row],[Avg]]+$U$2*TableOMP[[#This Row],[StdDev]]</f>
        <v>#N/A</v>
      </c>
      <c r="S504" t="e">
        <f>IF(AND(TableOMP[[#This Row],[total_time]]&gt;=TableOMP[[#This Row],[Low]], TableOMP[[#This Row],[total_time]]&lt;=TableOMP[[#This Row],[High]]),1,0)</f>
        <v>#N/A</v>
      </c>
    </row>
    <row r="505" spans="1:19" x14ac:dyDescent="0.25">
      <c r="A505" t="s">
        <v>17</v>
      </c>
      <c r="B505">
        <v>1000</v>
      </c>
      <c r="C505">
        <v>0</v>
      </c>
      <c r="D505">
        <v>0</v>
      </c>
      <c r="E505">
        <v>56</v>
      </c>
      <c r="F505">
        <v>1</v>
      </c>
      <c r="G505">
        <v>1.8268329999999999</v>
      </c>
      <c r="H505">
        <v>1.6877E-2</v>
      </c>
      <c r="I505">
        <v>0.40556199999999998</v>
      </c>
      <c r="J505">
        <v>7.3740000000000003E-3</v>
      </c>
      <c r="K505" t="str">
        <f t="shared" si="7"/>
        <v>5</v>
      </c>
      <c r="L505" t="s">
        <v>40</v>
      </c>
      <c r="M505" t="s">
        <v>39</v>
      </c>
      <c r="N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505" t="e">
        <f>VLOOKUP(TableOMP[[#This Row],[Label]],TableAvg[],2,FALSE)</f>
        <v>#N/A</v>
      </c>
      <c r="P505" t="e">
        <f>VLOOKUP(TableOMP[[#This Row],[Label]],TableAvg[],3,FALSE)</f>
        <v>#N/A</v>
      </c>
      <c r="Q505" t="e">
        <f>TableOMP[[#This Row],[Avg]]-$U$2*TableOMP[[#This Row],[StdDev]]</f>
        <v>#N/A</v>
      </c>
      <c r="R505" t="e">
        <f>TableOMP[[#This Row],[Avg]]+$U$2*TableOMP[[#This Row],[StdDev]]</f>
        <v>#N/A</v>
      </c>
      <c r="S505" t="e">
        <f>IF(AND(TableOMP[[#This Row],[total_time]]&gt;=TableOMP[[#This Row],[Low]], TableOMP[[#This Row],[total_time]]&lt;=TableOMP[[#This Row],[High]]),1,0)</f>
        <v>#N/A</v>
      </c>
    </row>
    <row r="506" spans="1:19" x14ac:dyDescent="0.25">
      <c r="A506" t="s">
        <v>17</v>
      </c>
      <c r="B506">
        <v>1000</v>
      </c>
      <c r="C506">
        <v>0</v>
      </c>
      <c r="D506">
        <v>0</v>
      </c>
      <c r="E506">
        <v>57</v>
      </c>
      <c r="F506">
        <v>1</v>
      </c>
      <c r="G506">
        <v>1.893707</v>
      </c>
      <c r="H506">
        <v>2.3008000000000001E-2</v>
      </c>
      <c r="I506">
        <v>0.413267</v>
      </c>
      <c r="J506">
        <v>7.3800000000000003E-3</v>
      </c>
      <c r="K506" t="str">
        <f t="shared" si="7"/>
        <v>5</v>
      </c>
      <c r="L506" t="s">
        <v>40</v>
      </c>
      <c r="M506" t="s">
        <v>39</v>
      </c>
      <c r="N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506" t="e">
        <f>VLOOKUP(TableOMP[[#This Row],[Label]],TableAvg[],2,FALSE)</f>
        <v>#N/A</v>
      </c>
      <c r="P506" t="e">
        <f>VLOOKUP(TableOMP[[#This Row],[Label]],TableAvg[],3,FALSE)</f>
        <v>#N/A</v>
      </c>
      <c r="Q506" t="e">
        <f>TableOMP[[#This Row],[Avg]]-$U$2*TableOMP[[#This Row],[StdDev]]</f>
        <v>#N/A</v>
      </c>
      <c r="R506" t="e">
        <f>TableOMP[[#This Row],[Avg]]+$U$2*TableOMP[[#This Row],[StdDev]]</f>
        <v>#N/A</v>
      </c>
      <c r="S506" t="e">
        <f>IF(AND(TableOMP[[#This Row],[total_time]]&gt;=TableOMP[[#This Row],[Low]], TableOMP[[#This Row],[total_time]]&lt;=TableOMP[[#This Row],[High]]),1,0)</f>
        <v>#N/A</v>
      </c>
    </row>
    <row r="507" spans="1:19" x14ac:dyDescent="0.25">
      <c r="A507" t="s">
        <v>17</v>
      </c>
      <c r="B507">
        <v>1000</v>
      </c>
      <c r="C507">
        <v>0</v>
      </c>
      <c r="D507">
        <v>0</v>
      </c>
      <c r="E507">
        <v>58</v>
      </c>
      <c r="F507">
        <v>1</v>
      </c>
      <c r="G507">
        <v>1.2795620000000001</v>
      </c>
      <c r="H507">
        <v>1.5816E-2</v>
      </c>
      <c r="I507">
        <v>0.35458000000000001</v>
      </c>
      <c r="J507">
        <v>6.221E-3</v>
      </c>
      <c r="K507" t="str">
        <f t="shared" si="7"/>
        <v>5</v>
      </c>
      <c r="L507" t="s">
        <v>40</v>
      </c>
      <c r="M507" t="s">
        <v>39</v>
      </c>
      <c r="N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507" t="e">
        <f>VLOOKUP(TableOMP[[#This Row],[Label]],TableAvg[],2,FALSE)</f>
        <v>#N/A</v>
      </c>
      <c r="P507" t="e">
        <f>VLOOKUP(TableOMP[[#This Row],[Label]],TableAvg[],3,FALSE)</f>
        <v>#N/A</v>
      </c>
      <c r="Q507" t="e">
        <f>TableOMP[[#This Row],[Avg]]-$U$2*TableOMP[[#This Row],[StdDev]]</f>
        <v>#N/A</v>
      </c>
      <c r="R507" t="e">
        <f>TableOMP[[#This Row],[Avg]]+$U$2*TableOMP[[#This Row],[StdDev]]</f>
        <v>#N/A</v>
      </c>
      <c r="S507" t="e">
        <f>IF(AND(TableOMP[[#This Row],[total_time]]&gt;=TableOMP[[#This Row],[Low]], TableOMP[[#This Row],[total_time]]&lt;=TableOMP[[#This Row],[High]]),1,0)</f>
        <v>#N/A</v>
      </c>
    </row>
    <row r="508" spans="1:19" x14ac:dyDescent="0.25">
      <c r="A508" t="s">
        <v>17</v>
      </c>
      <c r="B508">
        <v>1000</v>
      </c>
      <c r="C508">
        <v>0</v>
      </c>
      <c r="D508">
        <v>0</v>
      </c>
      <c r="E508">
        <v>59</v>
      </c>
      <c r="F508">
        <v>1</v>
      </c>
      <c r="G508">
        <v>1.2989569999999999</v>
      </c>
      <c r="H508">
        <v>1.6383999999999999E-2</v>
      </c>
      <c r="I508">
        <v>0.36366700000000002</v>
      </c>
      <c r="J508">
        <v>6.2700000000000004E-3</v>
      </c>
      <c r="K508" t="str">
        <f t="shared" si="7"/>
        <v>5</v>
      </c>
      <c r="L508" t="s">
        <v>40</v>
      </c>
      <c r="M508" t="s">
        <v>39</v>
      </c>
      <c r="N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508" t="e">
        <f>VLOOKUP(TableOMP[[#This Row],[Label]],TableAvg[],2,FALSE)</f>
        <v>#N/A</v>
      </c>
      <c r="P508" t="e">
        <f>VLOOKUP(TableOMP[[#This Row],[Label]],TableAvg[],3,FALSE)</f>
        <v>#N/A</v>
      </c>
      <c r="Q508" t="e">
        <f>TableOMP[[#This Row],[Avg]]-$U$2*TableOMP[[#This Row],[StdDev]]</f>
        <v>#N/A</v>
      </c>
      <c r="R508" t="e">
        <f>TableOMP[[#This Row],[Avg]]+$U$2*TableOMP[[#This Row],[StdDev]]</f>
        <v>#N/A</v>
      </c>
      <c r="S508" t="e">
        <f>IF(AND(TableOMP[[#This Row],[total_time]]&gt;=TableOMP[[#This Row],[Low]], TableOMP[[#This Row],[total_time]]&lt;=TableOMP[[#This Row],[High]]),1,0)</f>
        <v>#N/A</v>
      </c>
    </row>
    <row r="509" spans="1:19" x14ac:dyDescent="0.25">
      <c r="A509" t="s">
        <v>17</v>
      </c>
      <c r="B509">
        <v>1000</v>
      </c>
      <c r="C509">
        <v>0</v>
      </c>
      <c r="D509">
        <v>0</v>
      </c>
      <c r="E509">
        <v>60</v>
      </c>
      <c r="F509">
        <v>1</v>
      </c>
      <c r="G509">
        <v>1.243099</v>
      </c>
      <c r="H509">
        <v>1.2460000000000001E-2</v>
      </c>
      <c r="I509">
        <v>0.38446200000000003</v>
      </c>
      <c r="J509">
        <v>6.5160000000000001E-3</v>
      </c>
      <c r="K509" t="str">
        <f t="shared" si="7"/>
        <v>5</v>
      </c>
      <c r="L509" t="s">
        <v>40</v>
      </c>
      <c r="M509" t="s">
        <v>39</v>
      </c>
      <c r="N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509" t="e">
        <f>VLOOKUP(TableOMP[[#This Row],[Label]],TableAvg[],2,FALSE)</f>
        <v>#N/A</v>
      </c>
      <c r="P509" t="e">
        <f>VLOOKUP(TableOMP[[#This Row],[Label]],TableAvg[],3,FALSE)</f>
        <v>#N/A</v>
      </c>
      <c r="Q509" t="e">
        <f>TableOMP[[#This Row],[Avg]]-$U$2*TableOMP[[#This Row],[StdDev]]</f>
        <v>#N/A</v>
      </c>
      <c r="R509" t="e">
        <f>TableOMP[[#This Row],[Avg]]+$U$2*TableOMP[[#This Row],[StdDev]]</f>
        <v>#N/A</v>
      </c>
      <c r="S509" t="e">
        <f>IF(AND(TableOMP[[#This Row],[total_time]]&gt;=TableOMP[[#This Row],[Low]], TableOMP[[#This Row],[total_time]]&lt;=TableOMP[[#This Row],[High]]),1,0)</f>
        <v>#N/A</v>
      </c>
    </row>
    <row r="510" spans="1:19" x14ac:dyDescent="0.25">
      <c r="A510" t="s">
        <v>17</v>
      </c>
      <c r="B510">
        <v>1000</v>
      </c>
      <c r="C510">
        <v>0</v>
      </c>
      <c r="D510">
        <v>0</v>
      </c>
      <c r="E510">
        <v>61</v>
      </c>
      <c r="F510">
        <v>1</v>
      </c>
      <c r="G510">
        <v>1.2587930000000001</v>
      </c>
      <c r="H510">
        <v>1.7580999999999999E-2</v>
      </c>
      <c r="I510">
        <v>0.40437400000000001</v>
      </c>
      <c r="J510">
        <v>6.7400000000000003E-3</v>
      </c>
      <c r="K510" t="str">
        <f t="shared" si="7"/>
        <v>5</v>
      </c>
      <c r="L510" t="s">
        <v>40</v>
      </c>
      <c r="M510" t="s">
        <v>39</v>
      </c>
      <c r="N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510" t="e">
        <f>VLOOKUP(TableOMP[[#This Row],[Label]],TableAvg[],2,FALSE)</f>
        <v>#N/A</v>
      </c>
      <c r="P510" t="e">
        <f>VLOOKUP(TableOMP[[#This Row],[Label]],TableAvg[],3,FALSE)</f>
        <v>#N/A</v>
      </c>
      <c r="Q510" t="e">
        <f>TableOMP[[#This Row],[Avg]]-$U$2*TableOMP[[#This Row],[StdDev]]</f>
        <v>#N/A</v>
      </c>
      <c r="R510" t="e">
        <f>TableOMP[[#This Row],[Avg]]+$U$2*TableOMP[[#This Row],[StdDev]]</f>
        <v>#N/A</v>
      </c>
      <c r="S510" t="e">
        <f>IF(AND(TableOMP[[#This Row],[total_time]]&gt;=TableOMP[[#This Row],[Low]], TableOMP[[#This Row],[total_time]]&lt;=TableOMP[[#This Row],[High]]),1,0)</f>
        <v>#N/A</v>
      </c>
    </row>
    <row r="511" spans="1:19" x14ac:dyDescent="0.25">
      <c r="A511" t="s">
        <v>17</v>
      </c>
      <c r="B511">
        <v>1000</v>
      </c>
      <c r="C511">
        <v>0</v>
      </c>
      <c r="D511">
        <v>0</v>
      </c>
      <c r="E511">
        <v>62</v>
      </c>
      <c r="F511">
        <v>1</v>
      </c>
      <c r="G511">
        <v>1.332363</v>
      </c>
      <c r="H511">
        <v>1.9948E-2</v>
      </c>
      <c r="I511">
        <v>0.43190600000000001</v>
      </c>
      <c r="J511">
        <v>7.0800000000000004E-3</v>
      </c>
      <c r="K511" t="str">
        <f t="shared" si="7"/>
        <v>5</v>
      </c>
      <c r="L511" t="s">
        <v>40</v>
      </c>
      <c r="M511" t="s">
        <v>39</v>
      </c>
      <c r="N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511" t="e">
        <f>VLOOKUP(TableOMP[[#This Row],[Label]],TableAvg[],2,FALSE)</f>
        <v>#N/A</v>
      </c>
      <c r="P511" t="e">
        <f>VLOOKUP(TableOMP[[#This Row],[Label]],TableAvg[],3,FALSE)</f>
        <v>#N/A</v>
      </c>
      <c r="Q511" t="e">
        <f>TableOMP[[#This Row],[Avg]]-$U$2*TableOMP[[#This Row],[StdDev]]</f>
        <v>#N/A</v>
      </c>
      <c r="R511" t="e">
        <f>TableOMP[[#This Row],[Avg]]+$U$2*TableOMP[[#This Row],[StdDev]]</f>
        <v>#N/A</v>
      </c>
      <c r="S511" t="e">
        <f>IF(AND(TableOMP[[#This Row],[total_time]]&gt;=TableOMP[[#This Row],[Low]], TableOMP[[#This Row],[total_time]]&lt;=TableOMP[[#This Row],[High]]),1,0)</f>
        <v>#N/A</v>
      </c>
    </row>
    <row r="512" spans="1:19" x14ac:dyDescent="0.25">
      <c r="A512" t="s">
        <v>17</v>
      </c>
      <c r="B512">
        <v>1000</v>
      </c>
      <c r="C512">
        <v>0</v>
      </c>
      <c r="D512">
        <v>0</v>
      </c>
      <c r="E512">
        <v>63</v>
      </c>
      <c r="F512">
        <v>1</v>
      </c>
      <c r="G512">
        <v>1.2669379999999999</v>
      </c>
      <c r="H512">
        <v>1.9637000000000002E-2</v>
      </c>
      <c r="I512">
        <v>0.46644400000000003</v>
      </c>
      <c r="J512">
        <v>7.5230000000000002E-3</v>
      </c>
      <c r="K512" t="str">
        <f t="shared" si="7"/>
        <v>5</v>
      </c>
      <c r="L512" t="s">
        <v>40</v>
      </c>
      <c r="M512" t="s">
        <v>39</v>
      </c>
      <c r="N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512" t="e">
        <f>VLOOKUP(TableOMP[[#This Row],[Label]],TableAvg[],2,FALSE)</f>
        <v>#N/A</v>
      </c>
      <c r="P512" t="e">
        <f>VLOOKUP(TableOMP[[#This Row],[Label]],TableAvg[],3,FALSE)</f>
        <v>#N/A</v>
      </c>
      <c r="Q512" t="e">
        <f>TableOMP[[#This Row],[Avg]]-$U$2*TableOMP[[#This Row],[StdDev]]</f>
        <v>#N/A</v>
      </c>
      <c r="R512" t="e">
        <f>TableOMP[[#This Row],[Avg]]+$U$2*TableOMP[[#This Row],[StdDev]]</f>
        <v>#N/A</v>
      </c>
      <c r="S512" t="e">
        <f>IF(AND(TableOMP[[#This Row],[total_time]]&gt;=TableOMP[[#This Row],[Low]], TableOMP[[#This Row],[total_time]]&lt;=TableOMP[[#This Row],[High]]),1,0)</f>
        <v>#N/A</v>
      </c>
    </row>
    <row r="513" spans="1:19" x14ac:dyDescent="0.25">
      <c r="A513" t="s">
        <v>17</v>
      </c>
      <c r="B513">
        <v>1000</v>
      </c>
      <c r="C513">
        <v>0</v>
      </c>
      <c r="D513">
        <v>0</v>
      </c>
      <c r="E513">
        <v>64</v>
      </c>
      <c r="F513">
        <v>1</v>
      </c>
      <c r="G513">
        <v>1.292467</v>
      </c>
      <c r="H513">
        <v>1.5066E-2</v>
      </c>
      <c r="I513">
        <v>0.52381800000000001</v>
      </c>
      <c r="J513">
        <v>8.3149999999999995E-3</v>
      </c>
      <c r="K513" t="str">
        <f t="shared" si="7"/>
        <v>5</v>
      </c>
      <c r="L513" t="s">
        <v>40</v>
      </c>
      <c r="M513" t="s">
        <v>39</v>
      </c>
      <c r="N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513" t="e">
        <f>VLOOKUP(TableOMP[[#This Row],[Label]],TableAvg[],2,FALSE)</f>
        <v>#N/A</v>
      </c>
      <c r="P513" t="e">
        <f>VLOOKUP(TableOMP[[#This Row],[Label]],TableAvg[],3,FALSE)</f>
        <v>#N/A</v>
      </c>
      <c r="Q513" t="e">
        <f>TableOMP[[#This Row],[Avg]]-$U$2*TableOMP[[#This Row],[StdDev]]</f>
        <v>#N/A</v>
      </c>
      <c r="R513" t="e">
        <f>TableOMP[[#This Row],[Avg]]+$U$2*TableOMP[[#This Row],[StdDev]]</f>
        <v>#N/A</v>
      </c>
      <c r="S513" t="e">
        <f>IF(AND(TableOMP[[#This Row],[total_time]]&gt;=TableOMP[[#This Row],[Low]], TableOMP[[#This Row],[total_time]]&lt;=TableOMP[[#This Row],[High]]),1,0)</f>
        <v>#N/A</v>
      </c>
    </row>
    <row r="514" spans="1:19" x14ac:dyDescent="0.25">
      <c r="A514" t="s">
        <v>17</v>
      </c>
      <c r="B514">
        <v>100</v>
      </c>
      <c r="C514">
        <v>0</v>
      </c>
      <c r="D514">
        <v>0</v>
      </c>
      <c r="E514">
        <v>1</v>
      </c>
      <c r="F514">
        <v>1</v>
      </c>
      <c r="G514">
        <v>1.0325690000000001</v>
      </c>
      <c r="H514">
        <v>2.0110000000000002E-3</v>
      </c>
      <c r="I514">
        <v>0</v>
      </c>
      <c r="J514">
        <v>0</v>
      </c>
      <c r="K514" t="str">
        <f t="shared" ref="K514:K577" si="8">MID(M514,22,1)</f>
        <v>5</v>
      </c>
      <c r="L514" t="s">
        <v>40</v>
      </c>
      <c r="M514" t="s">
        <v>39</v>
      </c>
      <c r="N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514" t="e">
        <f>VLOOKUP(TableOMP[[#This Row],[Label]],TableAvg[],2,FALSE)</f>
        <v>#N/A</v>
      </c>
      <c r="P514" t="e">
        <f>VLOOKUP(TableOMP[[#This Row],[Label]],TableAvg[],3,FALSE)</f>
        <v>#N/A</v>
      </c>
      <c r="Q514" t="e">
        <f>TableOMP[[#This Row],[Avg]]-$U$2*TableOMP[[#This Row],[StdDev]]</f>
        <v>#N/A</v>
      </c>
      <c r="R514" t="e">
        <f>TableOMP[[#This Row],[Avg]]+$U$2*TableOMP[[#This Row],[StdDev]]</f>
        <v>#N/A</v>
      </c>
      <c r="S514" t="e">
        <f>IF(AND(TableOMP[[#This Row],[total_time]]&gt;=TableOMP[[#This Row],[Low]], TableOMP[[#This Row],[total_time]]&lt;=TableOMP[[#This Row],[High]]),1,0)</f>
        <v>#N/A</v>
      </c>
    </row>
    <row r="515" spans="1:19" x14ac:dyDescent="0.25">
      <c r="A515" t="s">
        <v>17</v>
      </c>
      <c r="B515">
        <v>100</v>
      </c>
      <c r="C515">
        <v>0</v>
      </c>
      <c r="D515">
        <v>0</v>
      </c>
      <c r="E515">
        <v>2</v>
      </c>
      <c r="F515">
        <v>1</v>
      </c>
      <c r="G515">
        <v>1.040753</v>
      </c>
      <c r="H515">
        <v>1.3569999999999999E-3</v>
      </c>
      <c r="I515">
        <v>9.5500000000000001E-4</v>
      </c>
      <c r="J515">
        <v>9.5500000000000001E-4</v>
      </c>
      <c r="K515" t="str">
        <f t="shared" si="8"/>
        <v>5</v>
      </c>
      <c r="L515" t="s">
        <v>40</v>
      </c>
      <c r="M515" t="s">
        <v>39</v>
      </c>
      <c r="N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515" t="e">
        <f>VLOOKUP(TableOMP[[#This Row],[Label]],TableAvg[],2,FALSE)</f>
        <v>#N/A</v>
      </c>
      <c r="P515" t="e">
        <f>VLOOKUP(TableOMP[[#This Row],[Label]],TableAvg[],3,FALSE)</f>
        <v>#N/A</v>
      </c>
      <c r="Q515" t="e">
        <f>TableOMP[[#This Row],[Avg]]-$U$2*TableOMP[[#This Row],[StdDev]]</f>
        <v>#N/A</v>
      </c>
      <c r="R515" t="e">
        <f>TableOMP[[#This Row],[Avg]]+$U$2*TableOMP[[#This Row],[StdDev]]</f>
        <v>#N/A</v>
      </c>
      <c r="S515" t="e">
        <f>IF(AND(TableOMP[[#This Row],[total_time]]&gt;=TableOMP[[#This Row],[Low]], TableOMP[[#This Row],[total_time]]&lt;=TableOMP[[#This Row],[High]]),1,0)</f>
        <v>#N/A</v>
      </c>
    </row>
    <row r="516" spans="1:19" x14ac:dyDescent="0.25">
      <c r="A516" t="s">
        <v>17</v>
      </c>
      <c r="B516">
        <v>100</v>
      </c>
      <c r="C516">
        <v>0</v>
      </c>
      <c r="D516">
        <v>0</v>
      </c>
      <c r="E516">
        <v>3</v>
      </c>
      <c r="F516">
        <v>1</v>
      </c>
      <c r="G516">
        <v>1.0384070000000001</v>
      </c>
      <c r="H516">
        <v>1.9610000000000001E-3</v>
      </c>
      <c r="I516">
        <v>1.0300000000000001E-3</v>
      </c>
      <c r="J516">
        <v>5.1500000000000005E-4</v>
      </c>
      <c r="K516" t="str">
        <f t="shared" si="8"/>
        <v>5</v>
      </c>
      <c r="L516" t="s">
        <v>40</v>
      </c>
      <c r="M516" t="s">
        <v>39</v>
      </c>
      <c r="N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516" t="e">
        <f>VLOOKUP(TableOMP[[#This Row],[Label]],TableAvg[],2,FALSE)</f>
        <v>#N/A</v>
      </c>
      <c r="P516" t="e">
        <f>VLOOKUP(TableOMP[[#This Row],[Label]],TableAvg[],3,FALSE)</f>
        <v>#N/A</v>
      </c>
      <c r="Q516" t="e">
        <f>TableOMP[[#This Row],[Avg]]-$U$2*TableOMP[[#This Row],[StdDev]]</f>
        <v>#N/A</v>
      </c>
      <c r="R516" t="e">
        <f>TableOMP[[#This Row],[Avg]]+$U$2*TableOMP[[#This Row],[StdDev]]</f>
        <v>#N/A</v>
      </c>
      <c r="S516" t="e">
        <f>IF(AND(TableOMP[[#This Row],[total_time]]&gt;=TableOMP[[#This Row],[Low]], TableOMP[[#This Row],[total_time]]&lt;=TableOMP[[#This Row],[High]]),1,0)</f>
        <v>#N/A</v>
      </c>
    </row>
    <row r="517" spans="1:19" x14ac:dyDescent="0.25">
      <c r="A517" t="s">
        <v>17</v>
      </c>
      <c r="B517">
        <v>100</v>
      </c>
      <c r="C517">
        <v>0</v>
      </c>
      <c r="D517">
        <v>0</v>
      </c>
      <c r="E517">
        <v>4</v>
      </c>
      <c r="F517">
        <v>1</v>
      </c>
      <c r="G517">
        <v>1.0434209999999999</v>
      </c>
      <c r="H517">
        <v>2.2790000000000002E-3</v>
      </c>
      <c r="I517">
        <v>3.2889999999999998E-3</v>
      </c>
      <c r="J517">
        <v>1.096E-3</v>
      </c>
      <c r="K517" t="str">
        <f t="shared" si="8"/>
        <v>5</v>
      </c>
      <c r="L517" t="s">
        <v>40</v>
      </c>
      <c r="M517" t="s">
        <v>39</v>
      </c>
      <c r="N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517" t="e">
        <f>VLOOKUP(TableOMP[[#This Row],[Label]],TableAvg[],2,FALSE)</f>
        <v>#N/A</v>
      </c>
      <c r="P517" t="e">
        <f>VLOOKUP(TableOMP[[#This Row],[Label]],TableAvg[],3,FALSE)</f>
        <v>#N/A</v>
      </c>
      <c r="Q517" t="e">
        <f>TableOMP[[#This Row],[Avg]]-$U$2*TableOMP[[#This Row],[StdDev]]</f>
        <v>#N/A</v>
      </c>
      <c r="R517" t="e">
        <f>TableOMP[[#This Row],[Avg]]+$U$2*TableOMP[[#This Row],[StdDev]]</f>
        <v>#N/A</v>
      </c>
      <c r="S517" t="e">
        <f>IF(AND(TableOMP[[#This Row],[total_time]]&gt;=TableOMP[[#This Row],[Low]], TableOMP[[#This Row],[total_time]]&lt;=TableOMP[[#This Row],[High]]),1,0)</f>
        <v>#N/A</v>
      </c>
    </row>
    <row r="518" spans="1:19" x14ac:dyDescent="0.25">
      <c r="A518" t="s">
        <v>17</v>
      </c>
      <c r="B518">
        <v>100</v>
      </c>
      <c r="C518">
        <v>0</v>
      </c>
      <c r="D518">
        <v>0</v>
      </c>
      <c r="E518">
        <v>5</v>
      </c>
      <c r="F518">
        <v>1</v>
      </c>
      <c r="G518">
        <v>1.066055</v>
      </c>
      <c r="H518">
        <v>2.2260000000000001E-3</v>
      </c>
      <c r="I518">
        <v>3.4359999999999998E-3</v>
      </c>
      <c r="J518">
        <v>8.5899999999999995E-4</v>
      </c>
      <c r="K518" t="str">
        <f t="shared" si="8"/>
        <v>5</v>
      </c>
      <c r="L518" t="s">
        <v>40</v>
      </c>
      <c r="M518" t="s">
        <v>39</v>
      </c>
      <c r="N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518" t="e">
        <f>VLOOKUP(TableOMP[[#This Row],[Label]],TableAvg[],2,FALSE)</f>
        <v>#N/A</v>
      </c>
      <c r="P518" t="e">
        <f>VLOOKUP(TableOMP[[#This Row],[Label]],TableAvg[],3,FALSE)</f>
        <v>#N/A</v>
      </c>
      <c r="Q518" t="e">
        <f>TableOMP[[#This Row],[Avg]]-$U$2*TableOMP[[#This Row],[StdDev]]</f>
        <v>#N/A</v>
      </c>
      <c r="R518" t="e">
        <f>TableOMP[[#This Row],[Avg]]+$U$2*TableOMP[[#This Row],[StdDev]]</f>
        <v>#N/A</v>
      </c>
      <c r="S518" t="e">
        <f>IF(AND(TableOMP[[#This Row],[total_time]]&gt;=TableOMP[[#This Row],[Low]], TableOMP[[#This Row],[total_time]]&lt;=TableOMP[[#This Row],[High]]),1,0)</f>
        <v>#N/A</v>
      </c>
    </row>
    <row r="519" spans="1:19" x14ac:dyDescent="0.25">
      <c r="A519" t="s">
        <v>17</v>
      </c>
      <c r="B519">
        <v>100</v>
      </c>
      <c r="C519">
        <v>0</v>
      </c>
      <c r="D519">
        <v>0</v>
      </c>
      <c r="E519">
        <v>6</v>
      </c>
      <c r="F519">
        <v>1</v>
      </c>
      <c r="G519">
        <v>1.0597859999999999</v>
      </c>
      <c r="H519">
        <v>2.4009999999999999E-3</v>
      </c>
      <c r="I519">
        <v>6.9420000000000003E-3</v>
      </c>
      <c r="J519">
        <v>1.3879999999999999E-3</v>
      </c>
      <c r="K519" t="str">
        <f t="shared" si="8"/>
        <v>5</v>
      </c>
      <c r="L519" t="s">
        <v>40</v>
      </c>
      <c r="M519" t="s">
        <v>39</v>
      </c>
      <c r="N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519" t="e">
        <f>VLOOKUP(TableOMP[[#This Row],[Label]],TableAvg[],2,FALSE)</f>
        <v>#N/A</v>
      </c>
      <c r="P519" t="e">
        <f>VLOOKUP(TableOMP[[#This Row],[Label]],TableAvg[],3,FALSE)</f>
        <v>#N/A</v>
      </c>
      <c r="Q519" t="e">
        <f>TableOMP[[#This Row],[Avg]]-$U$2*TableOMP[[#This Row],[StdDev]]</f>
        <v>#N/A</v>
      </c>
      <c r="R519" t="e">
        <f>TableOMP[[#This Row],[Avg]]+$U$2*TableOMP[[#This Row],[StdDev]]</f>
        <v>#N/A</v>
      </c>
      <c r="S519" t="e">
        <f>IF(AND(TableOMP[[#This Row],[total_time]]&gt;=TableOMP[[#This Row],[Low]], TableOMP[[#This Row],[total_time]]&lt;=TableOMP[[#This Row],[High]]),1,0)</f>
        <v>#N/A</v>
      </c>
    </row>
    <row r="520" spans="1:19" x14ac:dyDescent="0.25">
      <c r="A520" t="s">
        <v>17</v>
      </c>
      <c r="B520">
        <v>100</v>
      </c>
      <c r="C520">
        <v>0</v>
      </c>
      <c r="D520">
        <v>0</v>
      </c>
      <c r="E520">
        <v>7</v>
      </c>
      <c r="F520">
        <v>1</v>
      </c>
      <c r="G520">
        <v>1.0620229999999999</v>
      </c>
      <c r="H520">
        <v>3.4039999999999999E-3</v>
      </c>
      <c r="I520">
        <v>9.5300000000000003E-3</v>
      </c>
      <c r="J520">
        <v>1.588E-3</v>
      </c>
      <c r="K520" t="str">
        <f t="shared" si="8"/>
        <v>5</v>
      </c>
      <c r="L520" t="s">
        <v>40</v>
      </c>
      <c r="M520" t="s">
        <v>39</v>
      </c>
      <c r="N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520" t="e">
        <f>VLOOKUP(TableOMP[[#This Row],[Label]],TableAvg[],2,FALSE)</f>
        <v>#N/A</v>
      </c>
      <c r="P520" t="e">
        <f>VLOOKUP(TableOMP[[#This Row],[Label]],TableAvg[],3,FALSE)</f>
        <v>#N/A</v>
      </c>
      <c r="Q520" t="e">
        <f>TableOMP[[#This Row],[Avg]]-$U$2*TableOMP[[#This Row],[StdDev]]</f>
        <v>#N/A</v>
      </c>
      <c r="R520" t="e">
        <f>TableOMP[[#This Row],[Avg]]+$U$2*TableOMP[[#This Row],[StdDev]]</f>
        <v>#N/A</v>
      </c>
      <c r="S520" t="e">
        <f>IF(AND(TableOMP[[#This Row],[total_time]]&gt;=TableOMP[[#This Row],[Low]], TableOMP[[#This Row],[total_time]]&lt;=TableOMP[[#This Row],[High]]),1,0)</f>
        <v>#N/A</v>
      </c>
    </row>
    <row r="521" spans="1:19" x14ac:dyDescent="0.25">
      <c r="A521" t="s">
        <v>17</v>
      </c>
      <c r="B521">
        <v>100</v>
      </c>
      <c r="C521">
        <v>0</v>
      </c>
      <c r="D521">
        <v>0</v>
      </c>
      <c r="E521">
        <v>8</v>
      </c>
      <c r="F521">
        <v>1</v>
      </c>
      <c r="G521">
        <v>1.0798840000000001</v>
      </c>
      <c r="H521">
        <v>4.2509999999999996E-3</v>
      </c>
      <c r="I521">
        <v>9.5090000000000001E-3</v>
      </c>
      <c r="J521">
        <v>1.358E-3</v>
      </c>
      <c r="K521" t="str">
        <f t="shared" si="8"/>
        <v>5</v>
      </c>
      <c r="L521" t="s">
        <v>40</v>
      </c>
      <c r="M521" t="s">
        <v>39</v>
      </c>
      <c r="N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521" t="e">
        <f>VLOOKUP(TableOMP[[#This Row],[Label]],TableAvg[],2,FALSE)</f>
        <v>#N/A</v>
      </c>
      <c r="P521" t="e">
        <f>VLOOKUP(TableOMP[[#This Row],[Label]],TableAvg[],3,FALSE)</f>
        <v>#N/A</v>
      </c>
      <c r="Q521" t="e">
        <f>TableOMP[[#This Row],[Avg]]-$U$2*TableOMP[[#This Row],[StdDev]]</f>
        <v>#N/A</v>
      </c>
      <c r="R521" t="e">
        <f>TableOMP[[#This Row],[Avg]]+$U$2*TableOMP[[#This Row],[StdDev]]</f>
        <v>#N/A</v>
      </c>
      <c r="S521" t="e">
        <f>IF(AND(TableOMP[[#This Row],[total_time]]&gt;=TableOMP[[#This Row],[Low]], TableOMP[[#This Row],[total_time]]&lt;=TableOMP[[#This Row],[High]]),1,0)</f>
        <v>#N/A</v>
      </c>
    </row>
    <row r="522" spans="1:19" x14ac:dyDescent="0.25">
      <c r="A522" t="s">
        <v>17</v>
      </c>
      <c r="B522">
        <v>100</v>
      </c>
      <c r="C522">
        <v>0</v>
      </c>
      <c r="D522">
        <v>0</v>
      </c>
      <c r="E522">
        <v>9</v>
      </c>
      <c r="F522">
        <v>1</v>
      </c>
      <c r="G522">
        <v>1.088713</v>
      </c>
      <c r="H522">
        <v>4.169E-3</v>
      </c>
      <c r="I522">
        <v>1.1096999999999999E-2</v>
      </c>
      <c r="J522">
        <v>1.387E-3</v>
      </c>
      <c r="K522" t="str">
        <f t="shared" si="8"/>
        <v>5</v>
      </c>
      <c r="L522" t="s">
        <v>40</v>
      </c>
      <c r="M522" t="s">
        <v>39</v>
      </c>
      <c r="N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522" t="e">
        <f>VLOOKUP(TableOMP[[#This Row],[Label]],TableAvg[],2,FALSE)</f>
        <v>#N/A</v>
      </c>
      <c r="P522" t="e">
        <f>VLOOKUP(TableOMP[[#This Row],[Label]],TableAvg[],3,FALSE)</f>
        <v>#N/A</v>
      </c>
      <c r="Q522" t="e">
        <f>TableOMP[[#This Row],[Avg]]-$U$2*TableOMP[[#This Row],[StdDev]]</f>
        <v>#N/A</v>
      </c>
      <c r="R522" t="e">
        <f>TableOMP[[#This Row],[Avg]]+$U$2*TableOMP[[#This Row],[StdDev]]</f>
        <v>#N/A</v>
      </c>
      <c r="S522" t="e">
        <f>IF(AND(TableOMP[[#This Row],[total_time]]&gt;=TableOMP[[#This Row],[Low]], TableOMP[[#This Row],[total_time]]&lt;=TableOMP[[#This Row],[High]]),1,0)</f>
        <v>#N/A</v>
      </c>
    </row>
    <row r="523" spans="1:19" x14ac:dyDescent="0.25">
      <c r="A523" t="s">
        <v>17</v>
      </c>
      <c r="B523">
        <v>100</v>
      </c>
      <c r="C523">
        <v>0</v>
      </c>
      <c r="D523">
        <v>0</v>
      </c>
      <c r="E523">
        <v>10</v>
      </c>
      <c r="F523">
        <v>1</v>
      </c>
      <c r="G523">
        <v>1.0868580000000001</v>
      </c>
      <c r="H523">
        <v>5.5539999999999999E-3</v>
      </c>
      <c r="I523">
        <v>1.8283000000000001E-2</v>
      </c>
      <c r="J523">
        <v>2.0309999999999998E-3</v>
      </c>
      <c r="K523" t="str">
        <f t="shared" si="8"/>
        <v>5</v>
      </c>
      <c r="L523" t="s">
        <v>40</v>
      </c>
      <c r="M523" t="s">
        <v>39</v>
      </c>
      <c r="N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523" t="e">
        <f>VLOOKUP(TableOMP[[#This Row],[Label]],TableAvg[],2,FALSE)</f>
        <v>#N/A</v>
      </c>
      <c r="P523" t="e">
        <f>VLOOKUP(TableOMP[[#This Row],[Label]],TableAvg[],3,FALSE)</f>
        <v>#N/A</v>
      </c>
      <c r="Q523" t="e">
        <f>TableOMP[[#This Row],[Avg]]-$U$2*TableOMP[[#This Row],[StdDev]]</f>
        <v>#N/A</v>
      </c>
      <c r="R523" t="e">
        <f>TableOMP[[#This Row],[Avg]]+$U$2*TableOMP[[#This Row],[StdDev]]</f>
        <v>#N/A</v>
      </c>
      <c r="S523" t="e">
        <f>IF(AND(TableOMP[[#This Row],[total_time]]&gt;=TableOMP[[#This Row],[Low]], TableOMP[[#This Row],[total_time]]&lt;=TableOMP[[#This Row],[High]]),1,0)</f>
        <v>#N/A</v>
      </c>
    </row>
    <row r="524" spans="1:19" x14ac:dyDescent="0.25">
      <c r="A524" t="s">
        <v>17</v>
      </c>
      <c r="B524">
        <v>100</v>
      </c>
      <c r="C524">
        <v>0</v>
      </c>
      <c r="D524">
        <v>0</v>
      </c>
      <c r="E524">
        <v>11</v>
      </c>
      <c r="F524">
        <v>1</v>
      </c>
      <c r="G524">
        <v>1.0999270000000001</v>
      </c>
      <c r="H524">
        <v>4.1190000000000003E-3</v>
      </c>
      <c r="I524">
        <v>1.9505000000000002E-2</v>
      </c>
      <c r="J524">
        <v>1.951E-3</v>
      </c>
      <c r="K524" t="str">
        <f t="shared" si="8"/>
        <v>5</v>
      </c>
      <c r="L524" t="s">
        <v>40</v>
      </c>
      <c r="M524" t="s">
        <v>39</v>
      </c>
      <c r="N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524" t="e">
        <f>VLOOKUP(TableOMP[[#This Row],[Label]],TableAvg[],2,FALSE)</f>
        <v>#N/A</v>
      </c>
      <c r="P524" t="e">
        <f>VLOOKUP(TableOMP[[#This Row],[Label]],TableAvg[],3,FALSE)</f>
        <v>#N/A</v>
      </c>
      <c r="Q524" t="e">
        <f>TableOMP[[#This Row],[Avg]]-$U$2*TableOMP[[#This Row],[StdDev]]</f>
        <v>#N/A</v>
      </c>
      <c r="R524" t="e">
        <f>TableOMP[[#This Row],[Avg]]+$U$2*TableOMP[[#This Row],[StdDev]]</f>
        <v>#N/A</v>
      </c>
      <c r="S524" t="e">
        <f>IF(AND(TableOMP[[#This Row],[total_time]]&gt;=TableOMP[[#This Row],[Low]], TableOMP[[#This Row],[total_time]]&lt;=TableOMP[[#This Row],[High]]),1,0)</f>
        <v>#N/A</v>
      </c>
    </row>
    <row r="525" spans="1:19" x14ac:dyDescent="0.25">
      <c r="A525" t="s">
        <v>17</v>
      </c>
      <c r="B525">
        <v>100</v>
      </c>
      <c r="C525">
        <v>0</v>
      </c>
      <c r="D525">
        <v>0</v>
      </c>
      <c r="E525">
        <v>12</v>
      </c>
      <c r="F525">
        <v>1</v>
      </c>
      <c r="G525">
        <v>1.1149420000000001</v>
      </c>
      <c r="H525">
        <v>5.4819999999999999E-3</v>
      </c>
      <c r="I525">
        <v>1.7985000000000001E-2</v>
      </c>
      <c r="J525">
        <v>1.635E-3</v>
      </c>
      <c r="K525" t="str">
        <f t="shared" si="8"/>
        <v>5</v>
      </c>
      <c r="L525" t="s">
        <v>40</v>
      </c>
      <c r="M525" t="s">
        <v>39</v>
      </c>
      <c r="N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525" t="e">
        <f>VLOOKUP(TableOMP[[#This Row],[Label]],TableAvg[],2,FALSE)</f>
        <v>#N/A</v>
      </c>
      <c r="P525" t="e">
        <f>VLOOKUP(TableOMP[[#This Row],[Label]],TableAvg[],3,FALSE)</f>
        <v>#N/A</v>
      </c>
      <c r="Q525" t="e">
        <f>TableOMP[[#This Row],[Avg]]-$U$2*TableOMP[[#This Row],[StdDev]]</f>
        <v>#N/A</v>
      </c>
      <c r="R525" t="e">
        <f>TableOMP[[#This Row],[Avg]]+$U$2*TableOMP[[#This Row],[StdDev]]</f>
        <v>#N/A</v>
      </c>
      <c r="S525" t="e">
        <f>IF(AND(TableOMP[[#This Row],[total_time]]&gt;=TableOMP[[#This Row],[Low]], TableOMP[[#This Row],[total_time]]&lt;=TableOMP[[#This Row],[High]]),1,0)</f>
        <v>#N/A</v>
      </c>
    </row>
    <row r="526" spans="1:19" x14ac:dyDescent="0.25">
      <c r="A526" t="s">
        <v>17</v>
      </c>
      <c r="B526">
        <v>100</v>
      </c>
      <c r="C526">
        <v>0</v>
      </c>
      <c r="D526">
        <v>0</v>
      </c>
      <c r="E526">
        <v>13</v>
      </c>
      <c r="F526">
        <v>1</v>
      </c>
      <c r="G526">
        <v>1.090937</v>
      </c>
      <c r="H526">
        <v>5.352E-3</v>
      </c>
      <c r="I526">
        <v>2.4275999999999999E-2</v>
      </c>
      <c r="J526">
        <v>2.0230000000000001E-3</v>
      </c>
      <c r="K526" t="str">
        <f t="shared" si="8"/>
        <v>5</v>
      </c>
      <c r="L526" t="s">
        <v>40</v>
      </c>
      <c r="M526" t="s">
        <v>39</v>
      </c>
      <c r="N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526" t="e">
        <f>VLOOKUP(TableOMP[[#This Row],[Label]],TableAvg[],2,FALSE)</f>
        <v>#N/A</v>
      </c>
      <c r="P526" t="e">
        <f>VLOOKUP(TableOMP[[#This Row],[Label]],TableAvg[],3,FALSE)</f>
        <v>#N/A</v>
      </c>
      <c r="Q526" t="e">
        <f>TableOMP[[#This Row],[Avg]]-$U$2*TableOMP[[#This Row],[StdDev]]</f>
        <v>#N/A</v>
      </c>
      <c r="R526" t="e">
        <f>TableOMP[[#This Row],[Avg]]+$U$2*TableOMP[[#This Row],[StdDev]]</f>
        <v>#N/A</v>
      </c>
      <c r="S526" t="e">
        <f>IF(AND(TableOMP[[#This Row],[total_time]]&gt;=TableOMP[[#This Row],[Low]], TableOMP[[#This Row],[total_time]]&lt;=TableOMP[[#This Row],[High]]),1,0)</f>
        <v>#N/A</v>
      </c>
    </row>
    <row r="527" spans="1:19" x14ac:dyDescent="0.25">
      <c r="A527" t="s">
        <v>17</v>
      </c>
      <c r="B527">
        <v>100</v>
      </c>
      <c r="C527">
        <v>0</v>
      </c>
      <c r="D527">
        <v>0</v>
      </c>
      <c r="E527">
        <v>14</v>
      </c>
      <c r="F527">
        <v>1</v>
      </c>
      <c r="G527">
        <v>1.133367</v>
      </c>
      <c r="H527">
        <v>4.2420000000000001E-3</v>
      </c>
      <c r="I527">
        <v>2.5340999999999999E-2</v>
      </c>
      <c r="J527">
        <v>1.949E-3</v>
      </c>
      <c r="K527" t="str">
        <f t="shared" si="8"/>
        <v>5</v>
      </c>
      <c r="L527" t="s">
        <v>40</v>
      </c>
      <c r="M527" t="s">
        <v>39</v>
      </c>
      <c r="N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527" t="e">
        <f>VLOOKUP(TableOMP[[#This Row],[Label]],TableAvg[],2,FALSE)</f>
        <v>#N/A</v>
      </c>
      <c r="P527" t="e">
        <f>VLOOKUP(TableOMP[[#This Row],[Label]],TableAvg[],3,FALSE)</f>
        <v>#N/A</v>
      </c>
      <c r="Q527" t="e">
        <f>TableOMP[[#This Row],[Avg]]-$U$2*TableOMP[[#This Row],[StdDev]]</f>
        <v>#N/A</v>
      </c>
      <c r="R527" t="e">
        <f>TableOMP[[#This Row],[Avg]]+$U$2*TableOMP[[#This Row],[StdDev]]</f>
        <v>#N/A</v>
      </c>
      <c r="S527" t="e">
        <f>IF(AND(TableOMP[[#This Row],[total_time]]&gt;=TableOMP[[#This Row],[Low]], TableOMP[[#This Row],[total_time]]&lt;=TableOMP[[#This Row],[High]]),1,0)</f>
        <v>#N/A</v>
      </c>
    </row>
    <row r="528" spans="1:19" x14ac:dyDescent="0.25">
      <c r="A528" t="s">
        <v>17</v>
      </c>
      <c r="B528">
        <v>100</v>
      </c>
      <c r="C528">
        <v>0</v>
      </c>
      <c r="D528">
        <v>0</v>
      </c>
      <c r="E528">
        <v>15</v>
      </c>
      <c r="F528">
        <v>1</v>
      </c>
      <c r="G528">
        <v>1.150269</v>
      </c>
      <c r="H528">
        <v>6.5880000000000001E-3</v>
      </c>
      <c r="I528">
        <v>3.3373E-2</v>
      </c>
      <c r="J528">
        <v>2.3839999999999998E-3</v>
      </c>
      <c r="K528" t="str">
        <f t="shared" si="8"/>
        <v>5</v>
      </c>
      <c r="L528" t="s">
        <v>40</v>
      </c>
      <c r="M528" t="s">
        <v>39</v>
      </c>
      <c r="N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528" t="e">
        <f>VLOOKUP(TableOMP[[#This Row],[Label]],TableAvg[],2,FALSE)</f>
        <v>#N/A</v>
      </c>
      <c r="P528" t="e">
        <f>VLOOKUP(TableOMP[[#This Row],[Label]],TableAvg[],3,FALSE)</f>
        <v>#N/A</v>
      </c>
      <c r="Q528" t="e">
        <f>TableOMP[[#This Row],[Avg]]-$U$2*TableOMP[[#This Row],[StdDev]]</f>
        <v>#N/A</v>
      </c>
      <c r="R528" t="e">
        <f>TableOMP[[#This Row],[Avg]]+$U$2*TableOMP[[#This Row],[StdDev]]</f>
        <v>#N/A</v>
      </c>
      <c r="S528" t="e">
        <f>IF(AND(TableOMP[[#This Row],[total_time]]&gt;=TableOMP[[#This Row],[Low]], TableOMP[[#This Row],[total_time]]&lt;=TableOMP[[#This Row],[High]]),1,0)</f>
        <v>#N/A</v>
      </c>
    </row>
    <row r="529" spans="1:19" x14ac:dyDescent="0.25">
      <c r="A529" t="s">
        <v>17</v>
      </c>
      <c r="B529">
        <v>100</v>
      </c>
      <c r="C529">
        <v>0</v>
      </c>
      <c r="D529">
        <v>0</v>
      </c>
      <c r="E529">
        <v>16</v>
      </c>
      <c r="F529">
        <v>1</v>
      </c>
      <c r="G529">
        <v>1.1338760000000001</v>
      </c>
      <c r="H529">
        <v>5.4640000000000001E-3</v>
      </c>
      <c r="I529">
        <v>3.8794000000000002E-2</v>
      </c>
      <c r="J529">
        <v>2.5860000000000002E-3</v>
      </c>
      <c r="K529" t="str">
        <f t="shared" si="8"/>
        <v>5</v>
      </c>
      <c r="L529" t="s">
        <v>40</v>
      </c>
      <c r="M529" t="s">
        <v>39</v>
      </c>
      <c r="N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529" t="e">
        <f>VLOOKUP(TableOMP[[#This Row],[Label]],TableAvg[],2,FALSE)</f>
        <v>#N/A</v>
      </c>
      <c r="P529" t="e">
        <f>VLOOKUP(TableOMP[[#This Row],[Label]],TableAvg[],3,FALSE)</f>
        <v>#N/A</v>
      </c>
      <c r="Q529" t="e">
        <f>TableOMP[[#This Row],[Avg]]-$U$2*TableOMP[[#This Row],[StdDev]]</f>
        <v>#N/A</v>
      </c>
      <c r="R529" t="e">
        <f>TableOMP[[#This Row],[Avg]]+$U$2*TableOMP[[#This Row],[StdDev]]</f>
        <v>#N/A</v>
      </c>
      <c r="S529" t="e">
        <f>IF(AND(TableOMP[[#This Row],[total_time]]&gt;=TableOMP[[#This Row],[Low]], TableOMP[[#This Row],[total_time]]&lt;=TableOMP[[#This Row],[High]]),1,0)</f>
        <v>#N/A</v>
      </c>
    </row>
    <row r="530" spans="1:19" x14ac:dyDescent="0.25">
      <c r="A530" t="s">
        <v>17</v>
      </c>
      <c r="B530">
        <v>100</v>
      </c>
      <c r="C530">
        <v>0</v>
      </c>
      <c r="D530">
        <v>0</v>
      </c>
      <c r="E530">
        <v>17</v>
      </c>
      <c r="F530">
        <v>1</v>
      </c>
      <c r="G530">
        <v>1.157373</v>
      </c>
      <c r="H530">
        <v>6.2129999999999998E-3</v>
      </c>
      <c r="I530">
        <v>4.3165000000000002E-2</v>
      </c>
      <c r="J530">
        <v>2.6979999999999999E-3</v>
      </c>
      <c r="K530" t="str">
        <f t="shared" si="8"/>
        <v>5</v>
      </c>
      <c r="L530" t="s">
        <v>40</v>
      </c>
      <c r="M530" t="s">
        <v>39</v>
      </c>
      <c r="N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530" t="e">
        <f>VLOOKUP(TableOMP[[#This Row],[Label]],TableAvg[],2,FALSE)</f>
        <v>#N/A</v>
      </c>
      <c r="P530" t="e">
        <f>VLOOKUP(TableOMP[[#This Row],[Label]],TableAvg[],3,FALSE)</f>
        <v>#N/A</v>
      </c>
      <c r="Q530" t="e">
        <f>TableOMP[[#This Row],[Avg]]-$U$2*TableOMP[[#This Row],[StdDev]]</f>
        <v>#N/A</v>
      </c>
      <c r="R530" t="e">
        <f>TableOMP[[#This Row],[Avg]]+$U$2*TableOMP[[#This Row],[StdDev]]</f>
        <v>#N/A</v>
      </c>
      <c r="S530" t="e">
        <f>IF(AND(TableOMP[[#This Row],[total_time]]&gt;=TableOMP[[#This Row],[Low]], TableOMP[[#This Row],[total_time]]&lt;=TableOMP[[#This Row],[High]]),1,0)</f>
        <v>#N/A</v>
      </c>
    </row>
    <row r="531" spans="1:19" x14ac:dyDescent="0.25">
      <c r="A531" t="s">
        <v>17</v>
      </c>
      <c r="B531">
        <v>100</v>
      </c>
      <c r="C531">
        <v>0</v>
      </c>
      <c r="D531">
        <v>0</v>
      </c>
      <c r="E531">
        <v>18</v>
      </c>
      <c r="F531">
        <v>1</v>
      </c>
      <c r="G531">
        <v>1.178877</v>
      </c>
      <c r="H531">
        <v>6.6230000000000004E-3</v>
      </c>
      <c r="I531">
        <v>4.6845999999999999E-2</v>
      </c>
      <c r="J531">
        <v>2.7560000000000002E-3</v>
      </c>
      <c r="K531" t="str">
        <f t="shared" si="8"/>
        <v>5</v>
      </c>
      <c r="L531" t="s">
        <v>40</v>
      </c>
      <c r="M531" t="s">
        <v>39</v>
      </c>
      <c r="N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531" t="e">
        <f>VLOOKUP(TableOMP[[#This Row],[Label]],TableAvg[],2,FALSE)</f>
        <v>#N/A</v>
      </c>
      <c r="P531" t="e">
        <f>VLOOKUP(TableOMP[[#This Row],[Label]],TableAvg[],3,FALSE)</f>
        <v>#N/A</v>
      </c>
      <c r="Q531" t="e">
        <f>TableOMP[[#This Row],[Avg]]-$U$2*TableOMP[[#This Row],[StdDev]]</f>
        <v>#N/A</v>
      </c>
      <c r="R531" t="e">
        <f>TableOMP[[#This Row],[Avg]]+$U$2*TableOMP[[#This Row],[StdDev]]</f>
        <v>#N/A</v>
      </c>
      <c r="S531" t="e">
        <f>IF(AND(TableOMP[[#This Row],[total_time]]&gt;=TableOMP[[#This Row],[Low]], TableOMP[[#This Row],[total_time]]&lt;=TableOMP[[#This Row],[High]]),1,0)</f>
        <v>#N/A</v>
      </c>
    </row>
    <row r="532" spans="1:19" x14ac:dyDescent="0.25">
      <c r="A532" t="s">
        <v>17</v>
      </c>
      <c r="B532">
        <v>100</v>
      </c>
      <c r="C532">
        <v>0</v>
      </c>
      <c r="D532">
        <v>0</v>
      </c>
      <c r="E532">
        <v>19</v>
      </c>
      <c r="F532">
        <v>1</v>
      </c>
      <c r="G532">
        <v>1.1928540000000001</v>
      </c>
      <c r="H532">
        <v>6.973E-3</v>
      </c>
      <c r="I532">
        <v>5.0965999999999997E-2</v>
      </c>
      <c r="J532">
        <v>2.8310000000000002E-3</v>
      </c>
      <c r="K532" t="str">
        <f t="shared" si="8"/>
        <v>5</v>
      </c>
      <c r="L532" t="s">
        <v>40</v>
      </c>
      <c r="M532" t="s">
        <v>39</v>
      </c>
      <c r="N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532" t="e">
        <f>VLOOKUP(TableOMP[[#This Row],[Label]],TableAvg[],2,FALSE)</f>
        <v>#N/A</v>
      </c>
      <c r="P532" t="e">
        <f>VLOOKUP(TableOMP[[#This Row],[Label]],TableAvg[],3,FALSE)</f>
        <v>#N/A</v>
      </c>
      <c r="Q532" t="e">
        <f>TableOMP[[#This Row],[Avg]]-$U$2*TableOMP[[#This Row],[StdDev]]</f>
        <v>#N/A</v>
      </c>
      <c r="R532" t="e">
        <f>TableOMP[[#This Row],[Avg]]+$U$2*TableOMP[[#This Row],[StdDev]]</f>
        <v>#N/A</v>
      </c>
      <c r="S532" t="e">
        <f>IF(AND(TableOMP[[#This Row],[total_time]]&gt;=TableOMP[[#This Row],[Low]], TableOMP[[#This Row],[total_time]]&lt;=TableOMP[[#This Row],[High]]),1,0)</f>
        <v>#N/A</v>
      </c>
    </row>
    <row r="533" spans="1:19" x14ac:dyDescent="0.25">
      <c r="A533" t="s">
        <v>17</v>
      </c>
      <c r="B533">
        <v>100</v>
      </c>
      <c r="C533">
        <v>0</v>
      </c>
      <c r="D533">
        <v>0</v>
      </c>
      <c r="E533">
        <v>20</v>
      </c>
      <c r="F533">
        <v>1</v>
      </c>
      <c r="G533">
        <v>1.181805</v>
      </c>
      <c r="H533">
        <v>5.6350000000000003E-3</v>
      </c>
      <c r="I533">
        <v>5.7623000000000001E-2</v>
      </c>
      <c r="J533">
        <v>3.0330000000000001E-3</v>
      </c>
      <c r="K533" t="str">
        <f t="shared" si="8"/>
        <v>5</v>
      </c>
      <c r="L533" t="s">
        <v>40</v>
      </c>
      <c r="M533" t="s">
        <v>39</v>
      </c>
      <c r="N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533" t="e">
        <f>VLOOKUP(TableOMP[[#This Row],[Label]],TableAvg[],2,FALSE)</f>
        <v>#N/A</v>
      </c>
      <c r="P533" t="e">
        <f>VLOOKUP(TableOMP[[#This Row],[Label]],TableAvg[],3,FALSE)</f>
        <v>#N/A</v>
      </c>
      <c r="Q533" t="e">
        <f>TableOMP[[#This Row],[Avg]]-$U$2*TableOMP[[#This Row],[StdDev]]</f>
        <v>#N/A</v>
      </c>
      <c r="R533" t="e">
        <f>TableOMP[[#This Row],[Avg]]+$U$2*TableOMP[[#This Row],[StdDev]]</f>
        <v>#N/A</v>
      </c>
      <c r="S533" t="e">
        <f>IF(AND(TableOMP[[#This Row],[total_time]]&gt;=TableOMP[[#This Row],[Low]], TableOMP[[#This Row],[total_time]]&lt;=TableOMP[[#This Row],[High]]),1,0)</f>
        <v>#N/A</v>
      </c>
    </row>
    <row r="534" spans="1:19" x14ac:dyDescent="0.25">
      <c r="A534" t="s">
        <v>17</v>
      </c>
      <c r="B534">
        <v>100</v>
      </c>
      <c r="C534">
        <v>0</v>
      </c>
      <c r="D534">
        <v>0</v>
      </c>
      <c r="E534">
        <v>21</v>
      </c>
      <c r="F534">
        <v>1</v>
      </c>
      <c r="G534">
        <v>1.21736</v>
      </c>
      <c r="H534">
        <v>7.5709999999999996E-3</v>
      </c>
      <c r="I534">
        <v>2.9753000000000002E-2</v>
      </c>
      <c r="J534">
        <v>1.488E-3</v>
      </c>
      <c r="K534" t="str">
        <f t="shared" si="8"/>
        <v>5</v>
      </c>
      <c r="L534" t="s">
        <v>40</v>
      </c>
      <c r="M534" t="s">
        <v>39</v>
      </c>
      <c r="N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534" t="e">
        <f>VLOOKUP(TableOMP[[#This Row],[Label]],TableAvg[],2,FALSE)</f>
        <v>#N/A</v>
      </c>
      <c r="P534" t="e">
        <f>VLOOKUP(TableOMP[[#This Row],[Label]],TableAvg[],3,FALSE)</f>
        <v>#N/A</v>
      </c>
      <c r="Q534" t="e">
        <f>TableOMP[[#This Row],[Avg]]-$U$2*TableOMP[[#This Row],[StdDev]]</f>
        <v>#N/A</v>
      </c>
      <c r="R534" t="e">
        <f>TableOMP[[#This Row],[Avg]]+$U$2*TableOMP[[#This Row],[StdDev]]</f>
        <v>#N/A</v>
      </c>
      <c r="S534" t="e">
        <f>IF(AND(TableOMP[[#This Row],[total_time]]&gt;=TableOMP[[#This Row],[Low]], TableOMP[[#This Row],[total_time]]&lt;=TableOMP[[#This Row],[High]]),1,0)</f>
        <v>#N/A</v>
      </c>
    </row>
    <row r="535" spans="1:19" x14ac:dyDescent="0.25">
      <c r="A535" t="s">
        <v>17</v>
      </c>
      <c r="B535">
        <v>100</v>
      </c>
      <c r="C535">
        <v>0</v>
      </c>
      <c r="D535">
        <v>0</v>
      </c>
      <c r="E535">
        <v>22</v>
      </c>
      <c r="F535">
        <v>1</v>
      </c>
      <c r="G535">
        <v>1.1898880000000001</v>
      </c>
      <c r="H535">
        <v>6.6880000000000004E-3</v>
      </c>
      <c r="I535">
        <v>7.0952000000000001E-2</v>
      </c>
      <c r="J535">
        <v>3.3790000000000001E-3</v>
      </c>
      <c r="K535" t="str">
        <f t="shared" si="8"/>
        <v>5</v>
      </c>
      <c r="L535" t="s">
        <v>40</v>
      </c>
      <c r="M535" t="s">
        <v>39</v>
      </c>
      <c r="N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535" t="e">
        <f>VLOOKUP(TableOMP[[#This Row],[Label]],TableAvg[],2,FALSE)</f>
        <v>#N/A</v>
      </c>
      <c r="P535" t="e">
        <f>VLOOKUP(TableOMP[[#This Row],[Label]],TableAvg[],3,FALSE)</f>
        <v>#N/A</v>
      </c>
      <c r="Q535" t="e">
        <f>TableOMP[[#This Row],[Avg]]-$U$2*TableOMP[[#This Row],[StdDev]]</f>
        <v>#N/A</v>
      </c>
      <c r="R535" t="e">
        <f>TableOMP[[#This Row],[Avg]]+$U$2*TableOMP[[#This Row],[StdDev]]</f>
        <v>#N/A</v>
      </c>
      <c r="S535" t="e">
        <f>IF(AND(TableOMP[[#This Row],[total_time]]&gt;=TableOMP[[#This Row],[Low]], TableOMP[[#This Row],[total_time]]&lt;=TableOMP[[#This Row],[High]]),1,0)</f>
        <v>#N/A</v>
      </c>
    </row>
    <row r="536" spans="1:19" x14ac:dyDescent="0.25">
      <c r="A536" t="s">
        <v>17</v>
      </c>
      <c r="B536">
        <v>100</v>
      </c>
      <c r="C536">
        <v>0</v>
      </c>
      <c r="D536">
        <v>0</v>
      </c>
      <c r="E536">
        <v>23</v>
      </c>
      <c r="F536">
        <v>1</v>
      </c>
      <c r="G536">
        <v>1.202944</v>
      </c>
      <c r="H536">
        <v>7.1409999999999998E-3</v>
      </c>
      <c r="I536">
        <v>3.986E-2</v>
      </c>
      <c r="J536">
        <v>1.812E-3</v>
      </c>
      <c r="K536" t="str">
        <f t="shared" si="8"/>
        <v>5</v>
      </c>
      <c r="L536" t="s">
        <v>40</v>
      </c>
      <c r="M536" t="s">
        <v>39</v>
      </c>
      <c r="N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536" t="e">
        <f>VLOOKUP(TableOMP[[#This Row],[Label]],TableAvg[],2,FALSE)</f>
        <v>#N/A</v>
      </c>
      <c r="P536" t="e">
        <f>VLOOKUP(TableOMP[[#This Row],[Label]],TableAvg[],3,FALSE)</f>
        <v>#N/A</v>
      </c>
      <c r="Q536" t="e">
        <f>TableOMP[[#This Row],[Avg]]-$U$2*TableOMP[[#This Row],[StdDev]]</f>
        <v>#N/A</v>
      </c>
      <c r="R536" t="e">
        <f>TableOMP[[#This Row],[Avg]]+$U$2*TableOMP[[#This Row],[StdDev]]</f>
        <v>#N/A</v>
      </c>
      <c r="S536" t="e">
        <f>IF(AND(TableOMP[[#This Row],[total_time]]&gt;=TableOMP[[#This Row],[Low]], TableOMP[[#This Row],[total_time]]&lt;=TableOMP[[#This Row],[High]]),1,0)</f>
        <v>#N/A</v>
      </c>
    </row>
    <row r="537" spans="1:19" x14ac:dyDescent="0.25">
      <c r="A537" t="s">
        <v>17</v>
      </c>
      <c r="B537">
        <v>100</v>
      </c>
      <c r="C537">
        <v>0</v>
      </c>
      <c r="D537">
        <v>0</v>
      </c>
      <c r="E537">
        <v>24</v>
      </c>
      <c r="F537">
        <v>1</v>
      </c>
      <c r="G537">
        <v>1.2320789999999999</v>
      </c>
      <c r="H537">
        <v>1.0926999999999999E-2</v>
      </c>
      <c r="I537">
        <v>8.1972000000000003E-2</v>
      </c>
      <c r="J537">
        <v>3.5639999999999999E-3</v>
      </c>
      <c r="K537" t="str">
        <f t="shared" si="8"/>
        <v>5</v>
      </c>
      <c r="L537" t="s">
        <v>40</v>
      </c>
      <c r="M537" t="s">
        <v>39</v>
      </c>
      <c r="N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537" t="e">
        <f>VLOOKUP(TableOMP[[#This Row],[Label]],TableAvg[],2,FALSE)</f>
        <v>#N/A</v>
      </c>
      <c r="P537" t="e">
        <f>VLOOKUP(TableOMP[[#This Row],[Label]],TableAvg[],3,FALSE)</f>
        <v>#N/A</v>
      </c>
      <c r="Q537" t="e">
        <f>TableOMP[[#This Row],[Avg]]-$U$2*TableOMP[[#This Row],[StdDev]]</f>
        <v>#N/A</v>
      </c>
      <c r="R537" t="e">
        <f>TableOMP[[#This Row],[Avg]]+$U$2*TableOMP[[#This Row],[StdDev]]</f>
        <v>#N/A</v>
      </c>
      <c r="S537" t="e">
        <f>IF(AND(TableOMP[[#This Row],[total_time]]&gt;=TableOMP[[#This Row],[Low]], TableOMP[[#This Row],[total_time]]&lt;=TableOMP[[#This Row],[High]]),1,0)</f>
        <v>#N/A</v>
      </c>
    </row>
    <row r="538" spans="1:19" x14ac:dyDescent="0.25">
      <c r="A538" t="s">
        <v>17</v>
      </c>
      <c r="B538">
        <v>100</v>
      </c>
      <c r="C538">
        <v>0</v>
      </c>
      <c r="D538">
        <v>0</v>
      </c>
      <c r="E538">
        <v>25</v>
      </c>
      <c r="F538">
        <v>1</v>
      </c>
      <c r="G538">
        <v>1.20966</v>
      </c>
      <c r="H538">
        <v>8.7950000000000007E-3</v>
      </c>
      <c r="I538">
        <v>6.0908999999999998E-2</v>
      </c>
      <c r="J538">
        <v>2.5379999999999999E-3</v>
      </c>
      <c r="K538" t="str">
        <f t="shared" si="8"/>
        <v>5</v>
      </c>
      <c r="L538" t="s">
        <v>40</v>
      </c>
      <c r="M538" t="s">
        <v>39</v>
      </c>
      <c r="N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538" t="e">
        <f>VLOOKUP(TableOMP[[#This Row],[Label]],TableAvg[],2,FALSE)</f>
        <v>#N/A</v>
      </c>
      <c r="P538" t="e">
        <f>VLOOKUP(TableOMP[[#This Row],[Label]],TableAvg[],3,FALSE)</f>
        <v>#N/A</v>
      </c>
      <c r="Q538" t="e">
        <f>TableOMP[[#This Row],[Avg]]-$U$2*TableOMP[[#This Row],[StdDev]]</f>
        <v>#N/A</v>
      </c>
      <c r="R538" t="e">
        <f>TableOMP[[#This Row],[Avg]]+$U$2*TableOMP[[#This Row],[StdDev]]</f>
        <v>#N/A</v>
      </c>
      <c r="S538" t="e">
        <f>IF(AND(TableOMP[[#This Row],[total_time]]&gt;=TableOMP[[#This Row],[Low]], TableOMP[[#This Row],[total_time]]&lt;=TableOMP[[#This Row],[High]]),1,0)</f>
        <v>#N/A</v>
      </c>
    </row>
    <row r="539" spans="1:19" x14ac:dyDescent="0.25">
      <c r="A539" t="s">
        <v>17</v>
      </c>
      <c r="B539">
        <v>100</v>
      </c>
      <c r="C539">
        <v>0</v>
      </c>
      <c r="D539">
        <v>0</v>
      </c>
      <c r="E539">
        <v>26</v>
      </c>
      <c r="F539">
        <v>1</v>
      </c>
      <c r="G539">
        <v>1.2295849999999999</v>
      </c>
      <c r="H539">
        <v>1.0673999999999999E-2</v>
      </c>
      <c r="I539">
        <v>9.2566999999999997E-2</v>
      </c>
      <c r="J539">
        <v>3.7030000000000001E-3</v>
      </c>
      <c r="K539" t="str">
        <f t="shared" si="8"/>
        <v>5</v>
      </c>
      <c r="L539" t="s">
        <v>40</v>
      </c>
      <c r="M539" t="s">
        <v>39</v>
      </c>
      <c r="N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539" t="e">
        <f>VLOOKUP(TableOMP[[#This Row],[Label]],TableAvg[],2,FALSE)</f>
        <v>#N/A</v>
      </c>
      <c r="P539" t="e">
        <f>VLOOKUP(TableOMP[[#This Row],[Label]],TableAvg[],3,FALSE)</f>
        <v>#N/A</v>
      </c>
      <c r="Q539" t="e">
        <f>TableOMP[[#This Row],[Avg]]-$U$2*TableOMP[[#This Row],[StdDev]]</f>
        <v>#N/A</v>
      </c>
      <c r="R539" t="e">
        <f>TableOMP[[#This Row],[Avg]]+$U$2*TableOMP[[#This Row],[StdDev]]</f>
        <v>#N/A</v>
      </c>
      <c r="S539" t="e">
        <f>IF(AND(TableOMP[[#This Row],[total_time]]&gt;=TableOMP[[#This Row],[Low]], TableOMP[[#This Row],[total_time]]&lt;=TableOMP[[#This Row],[High]]),1,0)</f>
        <v>#N/A</v>
      </c>
    </row>
    <row r="540" spans="1:19" x14ac:dyDescent="0.25">
      <c r="A540" t="s">
        <v>17</v>
      </c>
      <c r="B540">
        <v>100</v>
      </c>
      <c r="C540">
        <v>0</v>
      </c>
      <c r="D540">
        <v>0</v>
      </c>
      <c r="E540">
        <v>27</v>
      </c>
      <c r="F540">
        <v>1</v>
      </c>
      <c r="G540">
        <v>1.240653</v>
      </c>
      <c r="H540">
        <v>1.0824E-2</v>
      </c>
      <c r="I540">
        <v>5.1123000000000002E-2</v>
      </c>
      <c r="J540">
        <v>1.9659999999999999E-3</v>
      </c>
      <c r="K540" t="str">
        <f t="shared" si="8"/>
        <v>5</v>
      </c>
      <c r="L540" t="s">
        <v>40</v>
      </c>
      <c r="M540" t="s">
        <v>39</v>
      </c>
      <c r="N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540" t="e">
        <f>VLOOKUP(TableOMP[[#This Row],[Label]],TableAvg[],2,FALSE)</f>
        <v>#N/A</v>
      </c>
      <c r="P540" t="e">
        <f>VLOOKUP(TableOMP[[#This Row],[Label]],TableAvg[],3,FALSE)</f>
        <v>#N/A</v>
      </c>
      <c r="Q540" t="e">
        <f>TableOMP[[#This Row],[Avg]]-$U$2*TableOMP[[#This Row],[StdDev]]</f>
        <v>#N/A</v>
      </c>
      <c r="R540" t="e">
        <f>TableOMP[[#This Row],[Avg]]+$U$2*TableOMP[[#This Row],[StdDev]]</f>
        <v>#N/A</v>
      </c>
      <c r="S540" t="e">
        <f>IF(AND(TableOMP[[#This Row],[total_time]]&gt;=TableOMP[[#This Row],[Low]], TableOMP[[#This Row],[total_time]]&lt;=TableOMP[[#This Row],[High]]),1,0)</f>
        <v>#N/A</v>
      </c>
    </row>
    <row r="541" spans="1:19" x14ac:dyDescent="0.25">
      <c r="A541" t="s">
        <v>17</v>
      </c>
      <c r="B541">
        <v>100</v>
      </c>
      <c r="C541">
        <v>0</v>
      </c>
      <c r="D541">
        <v>0</v>
      </c>
      <c r="E541">
        <v>28</v>
      </c>
      <c r="F541">
        <v>1</v>
      </c>
      <c r="G541">
        <v>1.219352</v>
      </c>
      <c r="H541">
        <v>1.1042E-2</v>
      </c>
      <c r="I541">
        <v>9.6668000000000004E-2</v>
      </c>
      <c r="J541">
        <v>3.5799999999999998E-3</v>
      </c>
      <c r="K541" t="str">
        <f t="shared" si="8"/>
        <v>5</v>
      </c>
      <c r="L541" t="s">
        <v>40</v>
      </c>
      <c r="M541" t="s">
        <v>39</v>
      </c>
      <c r="N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541" t="e">
        <f>VLOOKUP(TableOMP[[#This Row],[Label]],TableAvg[],2,FALSE)</f>
        <v>#N/A</v>
      </c>
      <c r="P541" t="e">
        <f>VLOOKUP(TableOMP[[#This Row],[Label]],TableAvg[],3,FALSE)</f>
        <v>#N/A</v>
      </c>
      <c r="Q541" t="e">
        <f>TableOMP[[#This Row],[Avg]]-$U$2*TableOMP[[#This Row],[StdDev]]</f>
        <v>#N/A</v>
      </c>
      <c r="R541" t="e">
        <f>TableOMP[[#This Row],[Avg]]+$U$2*TableOMP[[#This Row],[StdDev]]</f>
        <v>#N/A</v>
      </c>
      <c r="S541" t="e">
        <f>IF(AND(TableOMP[[#This Row],[total_time]]&gt;=TableOMP[[#This Row],[Low]], TableOMP[[#This Row],[total_time]]&lt;=TableOMP[[#This Row],[High]]),1,0)</f>
        <v>#N/A</v>
      </c>
    </row>
    <row r="542" spans="1:19" x14ac:dyDescent="0.25">
      <c r="A542" t="s">
        <v>17</v>
      </c>
      <c r="B542">
        <v>100</v>
      </c>
      <c r="C542">
        <v>0</v>
      </c>
      <c r="D542">
        <v>0</v>
      </c>
      <c r="E542">
        <v>29</v>
      </c>
      <c r="F542">
        <v>1</v>
      </c>
      <c r="G542">
        <v>1.2103360000000001</v>
      </c>
      <c r="H542">
        <v>6.7809999999999997E-3</v>
      </c>
      <c r="I542">
        <v>5.4855000000000001E-2</v>
      </c>
      <c r="J542">
        <v>1.9589999999999998E-3</v>
      </c>
      <c r="K542" t="str">
        <f t="shared" si="8"/>
        <v>5</v>
      </c>
      <c r="L542" t="s">
        <v>40</v>
      </c>
      <c r="M542" t="s">
        <v>39</v>
      </c>
      <c r="N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542" t="e">
        <f>VLOOKUP(TableOMP[[#This Row],[Label]],TableAvg[],2,FALSE)</f>
        <v>#N/A</v>
      </c>
      <c r="P542" t="e">
        <f>VLOOKUP(TableOMP[[#This Row],[Label]],TableAvg[],3,FALSE)</f>
        <v>#N/A</v>
      </c>
      <c r="Q542" t="e">
        <f>TableOMP[[#This Row],[Avg]]-$U$2*TableOMP[[#This Row],[StdDev]]</f>
        <v>#N/A</v>
      </c>
      <c r="R542" t="e">
        <f>TableOMP[[#This Row],[Avg]]+$U$2*TableOMP[[#This Row],[StdDev]]</f>
        <v>#N/A</v>
      </c>
      <c r="S542" t="e">
        <f>IF(AND(TableOMP[[#This Row],[total_time]]&gt;=TableOMP[[#This Row],[Low]], TableOMP[[#This Row],[total_time]]&lt;=TableOMP[[#This Row],[High]]),1,0)</f>
        <v>#N/A</v>
      </c>
    </row>
    <row r="543" spans="1:19" x14ac:dyDescent="0.25">
      <c r="A543" t="s">
        <v>17</v>
      </c>
      <c r="B543">
        <v>100</v>
      </c>
      <c r="C543">
        <v>0</v>
      </c>
      <c r="D543">
        <v>0</v>
      </c>
      <c r="E543">
        <v>30</v>
      </c>
      <c r="F543">
        <v>1</v>
      </c>
      <c r="G543">
        <v>1.3099229999999999</v>
      </c>
      <c r="H543">
        <v>1.2453000000000001E-2</v>
      </c>
      <c r="I543">
        <v>0.111682</v>
      </c>
      <c r="J543">
        <v>3.8509999999999998E-3</v>
      </c>
      <c r="K543" t="str">
        <f t="shared" si="8"/>
        <v>5</v>
      </c>
      <c r="L543" t="s">
        <v>40</v>
      </c>
      <c r="M543" t="s">
        <v>39</v>
      </c>
      <c r="N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543" t="e">
        <f>VLOOKUP(TableOMP[[#This Row],[Label]],TableAvg[],2,FALSE)</f>
        <v>#N/A</v>
      </c>
      <c r="P543" t="e">
        <f>VLOOKUP(TableOMP[[#This Row],[Label]],TableAvg[],3,FALSE)</f>
        <v>#N/A</v>
      </c>
      <c r="Q543" t="e">
        <f>TableOMP[[#This Row],[Avg]]-$U$2*TableOMP[[#This Row],[StdDev]]</f>
        <v>#N/A</v>
      </c>
      <c r="R543" t="e">
        <f>TableOMP[[#This Row],[Avg]]+$U$2*TableOMP[[#This Row],[StdDev]]</f>
        <v>#N/A</v>
      </c>
      <c r="S543" t="e">
        <f>IF(AND(TableOMP[[#This Row],[total_time]]&gt;=TableOMP[[#This Row],[Low]], TableOMP[[#This Row],[total_time]]&lt;=TableOMP[[#This Row],[High]]),1,0)</f>
        <v>#N/A</v>
      </c>
    </row>
    <row r="544" spans="1:19" x14ac:dyDescent="0.25">
      <c r="A544" t="s">
        <v>17</v>
      </c>
      <c r="B544">
        <v>100</v>
      </c>
      <c r="C544">
        <v>0</v>
      </c>
      <c r="D544">
        <v>0</v>
      </c>
      <c r="E544">
        <v>31</v>
      </c>
      <c r="F544">
        <v>1</v>
      </c>
      <c r="G544">
        <v>1.3224610000000001</v>
      </c>
      <c r="H544">
        <v>8.8780000000000005E-3</v>
      </c>
      <c r="I544">
        <v>9.6254999999999993E-2</v>
      </c>
      <c r="J544">
        <v>3.209E-3</v>
      </c>
      <c r="K544" t="str">
        <f t="shared" si="8"/>
        <v>5</v>
      </c>
      <c r="L544" t="s">
        <v>40</v>
      </c>
      <c r="M544" t="s">
        <v>39</v>
      </c>
      <c r="N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544" t="e">
        <f>VLOOKUP(TableOMP[[#This Row],[Label]],TableAvg[],2,FALSE)</f>
        <v>#N/A</v>
      </c>
      <c r="P544" t="e">
        <f>VLOOKUP(TableOMP[[#This Row],[Label]],TableAvg[],3,FALSE)</f>
        <v>#N/A</v>
      </c>
      <c r="Q544" t="e">
        <f>TableOMP[[#This Row],[Avg]]-$U$2*TableOMP[[#This Row],[StdDev]]</f>
        <v>#N/A</v>
      </c>
      <c r="R544" t="e">
        <f>TableOMP[[#This Row],[Avg]]+$U$2*TableOMP[[#This Row],[StdDev]]</f>
        <v>#N/A</v>
      </c>
      <c r="S544" t="e">
        <f>IF(AND(TableOMP[[#This Row],[total_time]]&gt;=TableOMP[[#This Row],[Low]], TableOMP[[#This Row],[total_time]]&lt;=TableOMP[[#This Row],[High]]),1,0)</f>
        <v>#N/A</v>
      </c>
    </row>
    <row r="545" spans="1:19" x14ac:dyDescent="0.25">
      <c r="A545" t="s">
        <v>17</v>
      </c>
      <c r="B545">
        <v>100</v>
      </c>
      <c r="C545">
        <v>0</v>
      </c>
      <c r="D545">
        <v>0</v>
      </c>
      <c r="E545">
        <v>32</v>
      </c>
      <c r="F545">
        <v>1</v>
      </c>
      <c r="G545">
        <v>1.3428800000000001</v>
      </c>
      <c r="H545">
        <v>8.4399999999999996E-3</v>
      </c>
      <c r="I545">
        <v>7.7523999999999996E-2</v>
      </c>
      <c r="J545">
        <v>2.5010000000000002E-3</v>
      </c>
      <c r="K545" t="str">
        <f t="shared" si="8"/>
        <v>5</v>
      </c>
      <c r="L545" t="s">
        <v>40</v>
      </c>
      <c r="M545" t="s">
        <v>39</v>
      </c>
      <c r="N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545" t="e">
        <f>VLOOKUP(TableOMP[[#This Row],[Label]],TableAvg[],2,FALSE)</f>
        <v>#N/A</v>
      </c>
      <c r="P545" t="e">
        <f>VLOOKUP(TableOMP[[#This Row],[Label]],TableAvg[],3,FALSE)</f>
        <v>#N/A</v>
      </c>
      <c r="Q545" t="e">
        <f>TableOMP[[#This Row],[Avg]]-$U$2*TableOMP[[#This Row],[StdDev]]</f>
        <v>#N/A</v>
      </c>
      <c r="R545" t="e">
        <f>TableOMP[[#This Row],[Avg]]+$U$2*TableOMP[[#This Row],[StdDev]]</f>
        <v>#N/A</v>
      </c>
      <c r="S545" t="e">
        <f>IF(AND(TableOMP[[#This Row],[total_time]]&gt;=TableOMP[[#This Row],[Low]], TableOMP[[#This Row],[total_time]]&lt;=TableOMP[[#This Row],[High]]),1,0)</f>
        <v>#N/A</v>
      </c>
    </row>
    <row r="546" spans="1:19" x14ac:dyDescent="0.25">
      <c r="A546" t="s">
        <v>17</v>
      </c>
      <c r="B546">
        <v>100</v>
      </c>
      <c r="C546">
        <v>0</v>
      </c>
      <c r="D546">
        <v>0</v>
      </c>
      <c r="E546">
        <v>33</v>
      </c>
      <c r="F546">
        <v>1</v>
      </c>
      <c r="G546">
        <v>1.351013</v>
      </c>
      <c r="H546">
        <v>8.7869999999999997E-3</v>
      </c>
      <c r="I546">
        <v>0.14322499999999999</v>
      </c>
      <c r="J546">
        <v>4.4759999999999999E-3</v>
      </c>
      <c r="K546" t="str">
        <f t="shared" si="8"/>
        <v>5</v>
      </c>
      <c r="L546" t="s">
        <v>40</v>
      </c>
      <c r="M546" t="s">
        <v>39</v>
      </c>
      <c r="N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546" t="e">
        <f>VLOOKUP(TableOMP[[#This Row],[Label]],TableAvg[],2,FALSE)</f>
        <v>#N/A</v>
      </c>
      <c r="P546" t="e">
        <f>VLOOKUP(TableOMP[[#This Row],[Label]],TableAvg[],3,FALSE)</f>
        <v>#N/A</v>
      </c>
      <c r="Q546" t="e">
        <f>TableOMP[[#This Row],[Avg]]-$U$2*TableOMP[[#This Row],[StdDev]]</f>
        <v>#N/A</v>
      </c>
      <c r="R546" t="e">
        <f>TableOMP[[#This Row],[Avg]]+$U$2*TableOMP[[#This Row],[StdDev]]</f>
        <v>#N/A</v>
      </c>
      <c r="S546" t="e">
        <f>IF(AND(TableOMP[[#This Row],[total_time]]&gt;=TableOMP[[#This Row],[Low]], TableOMP[[#This Row],[total_time]]&lt;=TableOMP[[#This Row],[High]]),1,0)</f>
        <v>#N/A</v>
      </c>
    </row>
    <row r="547" spans="1:19" x14ac:dyDescent="0.25">
      <c r="A547" t="s">
        <v>17</v>
      </c>
      <c r="B547">
        <v>100</v>
      </c>
      <c r="C547">
        <v>0</v>
      </c>
      <c r="D547">
        <v>0</v>
      </c>
      <c r="E547">
        <v>34</v>
      </c>
      <c r="F547">
        <v>1</v>
      </c>
      <c r="G547">
        <v>1.284707</v>
      </c>
      <c r="H547">
        <v>9.3209999999999994E-3</v>
      </c>
      <c r="I547">
        <v>0.14609</v>
      </c>
      <c r="J547">
        <v>4.4270000000000004E-3</v>
      </c>
      <c r="K547" t="str">
        <f t="shared" si="8"/>
        <v>5</v>
      </c>
      <c r="L547" t="s">
        <v>40</v>
      </c>
      <c r="M547" t="s">
        <v>39</v>
      </c>
      <c r="N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547" t="e">
        <f>VLOOKUP(TableOMP[[#This Row],[Label]],TableAvg[],2,FALSE)</f>
        <v>#N/A</v>
      </c>
      <c r="P547" t="e">
        <f>VLOOKUP(TableOMP[[#This Row],[Label]],TableAvg[],3,FALSE)</f>
        <v>#N/A</v>
      </c>
      <c r="Q547" t="e">
        <f>TableOMP[[#This Row],[Avg]]-$U$2*TableOMP[[#This Row],[StdDev]]</f>
        <v>#N/A</v>
      </c>
      <c r="R547" t="e">
        <f>TableOMP[[#This Row],[Avg]]+$U$2*TableOMP[[#This Row],[StdDev]]</f>
        <v>#N/A</v>
      </c>
      <c r="S547" t="e">
        <f>IF(AND(TableOMP[[#This Row],[total_time]]&gt;=TableOMP[[#This Row],[Low]], TableOMP[[#This Row],[total_time]]&lt;=TableOMP[[#This Row],[High]]),1,0)</f>
        <v>#N/A</v>
      </c>
    </row>
    <row r="548" spans="1:19" x14ac:dyDescent="0.25">
      <c r="A548" t="s">
        <v>17</v>
      </c>
      <c r="B548">
        <v>100</v>
      </c>
      <c r="C548">
        <v>0</v>
      </c>
      <c r="D548">
        <v>0</v>
      </c>
      <c r="E548">
        <v>35</v>
      </c>
      <c r="F548">
        <v>1</v>
      </c>
      <c r="G548">
        <v>1.287679</v>
      </c>
      <c r="H548">
        <v>1.2213E-2</v>
      </c>
      <c r="I548">
        <v>8.6073999999999998E-2</v>
      </c>
      <c r="J548">
        <v>2.532E-3</v>
      </c>
      <c r="K548" t="str">
        <f t="shared" si="8"/>
        <v>5</v>
      </c>
      <c r="L548" t="s">
        <v>40</v>
      </c>
      <c r="M548" t="s">
        <v>39</v>
      </c>
      <c r="N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548" t="e">
        <f>VLOOKUP(TableOMP[[#This Row],[Label]],TableAvg[],2,FALSE)</f>
        <v>#N/A</v>
      </c>
      <c r="P548" t="e">
        <f>VLOOKUP(TableOMP[[#This Row],[Label]],TableAvg[],3,FALSE)</f>
        <v>#N/A</v>
      </c>
      <c r="Q548" t="e">
        <f>TableOMP[[#This Row],[Avg]]-$U$2*TableOMP[[#This Row],[StdDev]]</f>
        <v>#N/A</v>
      </c>
      <c r="R548" t="e">
        <f>TableOMP[[#This Row],[Avg]]+$U$2*TableOMP[[#This Row],[StdDev]]</f>
        <v>#N/A</v>
      </c>
      <c r="S548" t="e">
        <f>IF(AND(TableOMP[[#This Row],[total_time]]&gt;=TableOMP[[#This Row],[Low]], TableOMP[[#This Row],[total_time]]&lt;=TableOMP[[#This Row],[High]]),1,0)</f>
        <v>#N/A</v>
      </c>
    </row>
    <row r="549" spans="1:19" x14ac:dyDescent="0.25">
      <c r="A549" t="s">
        <v>17</v>
      </c>
      <c r="B549">
        <v>100</v>
      </c>
      <c r="C549">
        <v>0</v>
      </c>
      <c r="D549">
        <v>0</v>
      </c>
      <c r="E549">
        <v>36</v>
      </c>
      <c r="F549">
        <v>1</v>
      </c>
      <c r="G549">
        <v>1.2930999999999999</v>
      </c>
      <c r="H549">
        <v>9.2230000000000003E-3</v>
      </c>
      <c r="I549">
        <v>0.15635299999999999</v>
      </c>
      <c r="J549">
        <v>4.4669999999999996E-3</v>
      </c>
      <c r="K549" t="str">
        <f t="shared" si="8"/>
        <v>5</v>
      </c>
      <c r="L549" t="s">
        <v>40</v>
      </c>
      <c r="M549" t="s">
        <v>39</v>
      </c>
      <c r="N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549" t="e">
        <f>VLOOKUP(TableOMP[[#This Row],[Label]],TableAvg[],2,FALSE)</f>
        <v>#N/A</v>
      </c>
      <c r="P549" t="e">
        <f>VLOOKUP(TableOMP[[#This Row],[Label]],TableAvg[],3,FALSE)</f>
        <v>#N/A</v>
      </c>
      <c r="Q549" t="e">
        <f>TableOMP[[#This Row],[Avg]]-$U$2*TableOMP[[#This Row],[StdDev]]</f>
        <v>#N/A</v>
      </c>
      <c r="R549" t="e">
        <f>TableOMP[[#This Row],[Avg]]+$U$2*TableOMP[[#This Row],[StdDev]]</f>
        <v>#N/A</v>
      </c>
      <c r="S549" t="e">
        <f>IF(AND(TableOMP[[#This Row],[total_time]]&gt;=TableOMP[[#This Row],[Low]], TableOMP[[#This Row],[total_time]]&lt;=TableOMP[[#This Row],[High]]),1,0)</f>
        <v>#N/A</v>
      </c>
    </row>
    <row r="550" spans="1:19" x14ac:dyDescent="0.25">
      <c r="A550" t="s">
        <v>17</v>
      </c>
      <c r="B550">
        <v>100</v>
      </c>
      <c r="C550">
        <v>0</v>
      </c>
      <c r="D550">
        <v>0</v>
      </c>
      <c r="E550">
        <v>37</v>
      </c>
      <c r="F550">
        <v>1</v>
      </c>
      <c r="G550">
        <v>1.2995810000000001</v>
      </c>
      <c r="H550">
        <v>1.1856E-2</v>
      </c>
      <c r="I550">
        <v>0.19455800000000001</v>
      </c>
      <c r="J550">
        <v>5.4039999999999999E-3</v>
      </c>
      <c r="K550" t="str">
        <f t="shared" si="8"/>
        <v>5</v>
      </c>
      <c r="L550" t="s">
        <v>40</v>
      </c>
      <c r="M550" t="s">
        <v>39</v>
      </c>
      <c r="N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550" t="e">
        <f>VLOOKUP(TableOMP[[#This Row],[Label]],TableAvg[],2,FALSE)</f>
        <v>#N/A</v>
      </c>
      <c r="P550" t="e">
        <f>VLOOKUP(TableOMP[[#This Row],[Label]],TableAvg[],3,FALSE)</f>
        <v>#N/A</v>
      </c>
      <c r="Q550" t="e">
        <f>TableOMP[[#This Row],[Avg]]-$U$2*TableOMP[[#This Row],[StdDev]]</f>
        <v>#N/A</v>
      </c>
      <c r="R550" t="e">
        <f>TableOMP[[#This Row],[Avg]]+$U$2*TableOMP[[#This Row],[StdDev]]</f>
        <v>#N/A</v>
      </c>
      <c r="S550" t="e">
        <f>IF(AND(TableOMP[[#This Row],[total_time]]&gt;=TableOMP[[#This Row],[Low]], TableOMP[[#This Row],[total_time]]&lt;=TableOMP[[#This Row],[High]]),1,0)</f>
        <v>#N/A</v>
      </c>
    </row>
    <row r="551" spans="1:19" x14ac:dyDescent="0.25">
      <c r="A551" t="s">
        <v>17</v>
      </c>
      <c r="B551">
        <v>100</v>
      </c>
      <c r="C551">
        <v>0</v>
      </c>
      <c r="D551">
        <v>0</v>
      </c>
      <c r="E551">
        <v>38</v>
      </c>
      <c r="F551">
        <v>1</v>
      </c>
      <c r="G551">
        <v>1.3221080000000001</v>
      </c>
      <c r="H551">
        <v>1.3272000000000001E-2</v>
      </c>
      <c r="I551">
        <v>0.18847900000000001</v>
      </c>
      <c r="J551">
        <v>5.0939999999999996E-3</v>
      </c>
      <c r="K551" t="str">
        <f t="shared" si="8"/>
        <v>5</v>
      </c>
      <c r="L551" t="s">
        <v>40</v>
      </c>
      <c r="M551" t="s">
        <v>39</v>
      </c>
      <c r="N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551" t="e">
        <f>VLOOKUP(TableOMP[[#This Row],[Label]],TableAvg[],2,FALSE)</f>
        <v>#N/A</v>
      </c>
      <c r="P551" t="e">
        <f>VLOOKUP(TableOMP[[#This Row],[Label]],TableAvg[],3,FALSE)</f>
        <v>#N/A</v>
      </c>
      <c r="Q551" t="e">
        <f>TableOMP[[#This Row],[Avg]]-$U$2*TableOMP[[#This Row],[StdDev]]</f>
        <v>#N/A</v>
      </c>
      <c r="R551" t="e">
        <f>TableOMP[[#This Row],[Avg]]+$U$2*TableOMP[[#This Row],[StdDev]]</f>
        <v>#N/A</v>
      </c>
      <c r="S551" t="e">
        <f>IF(AND(TableOMP[[#This Row],[total_time]]&gt;=TableOMP[[#This Row],[Low]], TableOMP[[#This Row],[total_time]]&lt;=TableOMP[[#This Row],[High]]),1,0)</f>
        <v>#N/A</v>
      </c>
    </row>
    <row r="552" spans="1:19" x14ac:dyDescent="0.25">
      <c r="A552" t="s">
        <v>17</v>
      </c>
      <c r="B552">
        <v>100</v>
      </c>
      <c r="C552">
        <v>0</v>
      </c>
      <c r="D552">
        <v>0</v>
      </c>
      <c r="E552">
        <v>39</v>
      </c>
      <c r="F552">
        <v>1</v>
      </c>
      <c r="G552">
        <v>1.3223750000000001</v>
      </c>
      <c r="H552">
        <v>1.2113000000000001E-2</v>
      </c>
      <c r="I552">
        <v>0.117531</v>
      </c>
      <c r="J552">
        <v>3.0929999999999998E-3</v>
      </c>
      <c r="K552" t="str">
        <f t="shared" si="8"/>
        <v>5</v>
      </c>
      <c r="L552" t="s">
        <v>40</v>
      </c>
      <c r="M552" t="s">
        <v>39</v>
      </c>
      <c r="N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552" t="e">
        <f>VLOOKUP(TableOMP[[#This Row],[Label]],TableAvg[],2,FALSE)</f>
        <v>#N/A</v>
      </c>
      <c r="P552" t="e">
        <f>VLOOKUP(TableOMP[[#This Row],[Label]],TableAvg[],3,FALSE)</f>
        <v>#N/A</v>
      </c>
      <c r="Q552" t="e">
        <f>TableOMP[[#This Row],[Avg]]-$U$2*TableOMP[[#This Row],[StdDev]]</f>
        <v>#N/A</v>
      </c>
      <c r="R552" t="e">
        <f>TableOMP[[#This Row],[Avg]]+$U$2*TableOMP[[#This Row],[StdDev]]</f>
        <v>#N/A</v>
      </c>
      <c r="S552" t="e">
        <f>IF(AND(TableOMP[[#This Row],[total_time]]&gt;=TableOMP[[#This Row],[Low]], TableOMP[[#This Row],[total_time]]&lt;=TableOMP[[#This Row],[High]]),1,0)</f>
        <v>#N/A</v>
      </c>
    </row>
    <row r="553" spans="1:19" x14ac:dyDescent="0.25">
      <c r="A553" t="s">
        <v>17</v>
      </c>
      <c r="B553">
        <v>100</v>
      </c>
      <c r="C553">
        <v>0</v>
      </c>
      <c r="D553">
        <v>0</v>
      </c>
      <c r="E553">
        <v>40</v>
      </c>
      <c r="F553">
        <v>1</v>
      </c>
      <c r="G553">
        <v>1.4551259999999999</v>
      </c>
      <c r="H553">
        <v>1.6485E-2</v>
      </c>
      <c r="I553">
        <v>0.19997000000000001</v>
      </c>
      <c r="J553">
        <v>5.1269999999999996E-3</v>
      </c>
      <c r="K553" t="str">
        <f t="shared" si="8"/>
        <v>5</v>
      </c>
      <c r="L553" t="s">
        <v>40</v>
      </c>
      <c r="M553" t="s">
        <v>39</v>
      </c>
      <c r="N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553" t="e">
        <f>VLOOKUP(TableOMP[[#This Row],[Label]],TableAvg[],2,FALSE)</f>
        <v>#N/A</v>
      </c>
      <c r="P553" t="e">
        <f>VLOOKUP(TableOMP[[#This Row],[Label]],TableAvg[],3,FALSE)</f>
        <v>#N/A</v>
      </c>
      <c r="Q553" t="e">
        <f>TableOMP[[#This Row],[Avg]]-$U$2*TableOMP[[#This Row],[StdDev]]</f>
        <v>#N/A</v>
      </c>
      <c r="R553" t="e">
        <f>TableOMP[[#This Row],[Avg]]+$U$2*TableOMP[[#This Row],[StdDev]]</f>
        <v>#N/A</v>
      </c>
      <c r="S553" t="e">
        <f>IF(AND(TableOMP[[#This Row],[total_time]]&gt;=TableOMP[[#This Row],[Low]], TableOMP[[#This Row],[total_time]]&lt;=TableOMP[[#This Row],[High]]),1,0)</f>
        <v>#N/A</v>
      </c>
    </row>
    <row r="554" spans="1:19" x14ac:dyDescent="0.25">
      <c r="A554" t="s">
        <v>17</v>
      </c>
      <c r="B554">
        <v>100</v>
      </c>
      <c r="C554">
        <v>0</v>
      </c>
      <c r="D554">
        <v>0</v>
      </c>
      <c r="E554">
        <v>41</v>
      </c>
      <c r="F554">
        <v>1</v>
      </c>
      <c r="G554">
        <v>1.502291</v>
      </c>
      <c r="H554">
        <v>1.6386999999999999E-2</v>
      </c>
      <c r="I554">
        <v>0.20141300000000001</v>
      </c>
      <c r="J554">
        <v>5.0350000000000004E-3</v>
      </c>
      <c r="K554" t="str">
        <f t="shared" si="8"/>
        <v>5</v>
      </c>
      <c r="L554" t="s">
        <v>40</v>
      </c>
      <c r="M554" t="s">
        <v>39</v>
      </c>
      <c r="N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554" t="e">
        <f>VLOOKUP(TableOMP[[#This Row],[Label]],TableAvg[],2,FALSE)</f>
        <v>#N/A</v>
      </c>
      <c r="P554" t="e">
        <f>VLOOKUP(TableOMP[[#This Row],[Label]],TableAvg[],3,FALSE)</f>
        <v>#N/A</v>
      </c>
      <c r="Q554" t="e">
        <f>TableOMP[[#This Row],[Avg]]-$U$2*TableOMP[[#This Row],[StdDev]]</f>
        <v>#N/A</v>
      </c>
      <c r="R554" t="e">
        <f>TableOMP[[#This Row],[Avg]]+$U$2*TableOMP[[#This Row],[StdDev]]</f>
        <v>#N/A</v>
      </c>
      <c r="S554" t="e">
        <f>IF(AND(TableOMP[[#This Row],[total_time]]&gt;=TableOMP[[#This Row],[Low]], TableOMP[[#This Row],[total_time]]&lt;=TableOMP[[#This Row],[High]]),1,0)</f>
        <v>#N/A</v>
      </c>
    </row>
    <row r="555" spans="1:19" x14ac:dyDescent="0.25">
      <c r="A555" t="s">
        <v>17</v>
      </c>
      <c r="B555">
        <v>100</v>
      </c>
      <c r="C555">
        <v>0</v>
      </c>
      <c r="D555">
        <v>0</v>
      </c>
      <c r="E555">
        <v>42</v>
      </c>
      <c r="F555">
        <v>1</v>
      </c>
      <c r="G555">
        <v>1.5187200000000001</v>
      </c>
      <c r="H555">
        <v>1.8155000000000001E-2</v>
      </c>
      <c r="I555">
        <v>0.23011300000000001</v>
      </c>
      <c r="J555">
        <v>5.6129999999999999E-3</v>
      </c>
      <c r="K555" t="str">
        <f t="shared" si="8"/>
        <v>5</v>
      </c>
      <c r="L555" t="s">
        <v>40</v>
      </c>
      <c r="M555" t="s">
        <v>39</v>
      </c>
      <c r="N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555" t="e">
        <f>VLOOKUP(TableOMP[[#This Row],[Label]],TableAvg[],2,FALSE)</f>
        <v>#N/A</v>
      </c>
      <c r="P555" t="e">
        <f>VLOOKUP(TableOMP[[#This Row],[Label]],TableAvg[],3,FALSE)</f>
        <v>#N/A</v>
      </c>
      <c r="Q555" t="e">
        <f>TableOMP[[#This Row],[Avg]]-$U$2*TableOMP[[#This Row],[StdDev]]</f>
        <v>#N/A</v>
      </c>
      <c r="R555" t="e">
        <f>TableOMP[[#This Row],[Avg]]+$U$2*TableOMP[[#This Row],[StdDev]]</f>
        <v>#N/A</v>
      </c>
      <c r="S555" t="e">
        <f>IF(AND(TableOMP[[#This Row],[total_time]]&gt;=TableOMP[[#This Row],[Low]], TableOMP[[#This Row],[total_time]]&lt;=TableOMP[[#This Row],[High]]),1,0)</f>
        <v>#N/A</v>
      </c>
    </row>
    <row r="556" spans="1:19" x14ac:dyDescent="0.25">
      <c r="A556" t="s">
        <v>17</v>
      </c>
      <c r="B556">
        <v>100</v>
      </c>
      <c r="C556">
        <v>0</v>
      </c>
      <c r="D556">
        <v>0</v>
      </c>
      <c r="E556">
        <v>43</v>
      </c>
      <c r="F556">
        <v>1</v>
      </c>
      <c r="G556">
        <v>1.5851770000000001</v>
      </c>
      <c r="H556">
        <v>1.0800000000000001E-2</v>
      </c>
      <c r="I556">
        <v>0.235154</v>
      </c>
      <c r="J556">
        <v>5.5989999999999998E-3</v>
      </c>
      <c r="K556" t="str">
        <f t="shared" si="8"/>
        <v>5</v>
      </c>
      <c r="L556" t="s">
        <v>40</v>
      </c>
      <c r="M556" t="s">
        <v>39</v>
      </c>
      <c r="N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556" t="e">
        <f>VLOOKUP(TableOMP[[#This Row],[Label]],TableAvg[],2,FALSE)</f>
        <v>#N/A</v>
      </c>
      <c r="P556" t="e">
        <f>VLOOKUP(TableOMP[[#This Row],[Label]],TableAvg[],3,FALSE)</f>
        <v>#N/A</v>
      </c>
      <c r="Q556" t="e">
        <f>TableOMP[[#This Row],[Avg]]-$U$2*TableOMP[[#This Row],[StdDev]]</f>
        <v>#N/A</v>
      </c>
      <c r="R556" t="e">
        <f>TableOMP[[#This Row],[Avg]]+$U$2*TableOMP[[#This Row],[StdDev]]</f>
        <v>#N/A</v>
      </c>
      <c r="S556" t="e">
        <f>IF(AND(TableOMP[[#This Row],[total_time]]&gt;=TableOMP[[#This Row],[Low]], TableOMP[[#This Row],[total_time]]&lt;=TableOMP[[#This Row],[High]]),1,0)</f>
        <v>#N/A</v>
      </c>
    </row>
    <row r="557" spans="1:19" x14ac:dyDescent="0.25">
      <c r="A557" t="s">
        <v>17</v>
      </c>
      <c r="B557">
        <v>100</v>
      </c>
      <c r="C557">
        <v>0</v>
      </c>
      <c r="D557">
        <v>0</v>
      </c>
      <c r="E557">
        <v>44</v>
      </c>
      <c r="F557">
        <v>1</v>
      </c>
      <c r="G557">
        <v>1.3975550000000001</v>
      </c>
      <c r="H557">
        <v>1.4303E-2</v>
      </c>
      <c r="I557">
        <v>0.24372199999999999</v>
      </c>
      <c r="J557">
        <v>5.6680000000000003E-3</v>
      </c>
      <c r="K557" t="str">
        <f t="shared" si="8"/>
        <v>5</v>
      </c>
      <c r="L557" t="s">
        <v>40</v>
      </c>
      <c r="M557" t="s">
        <v>39</v>
      </c>
      <c r="N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557" t="e">
        <f>VLOOKUP(TableOMP[[#This Row],[Label]],TableAvg[],2,FALSE)</f>
        <v>#N/A</v>
      </c>
      <c r="P557" t="e">
        <f>VLOOKUP(TableOMP[[#This Row],[Label]],TableAvg[],3,FALSE)</f>
        <v>#N/A</v>
      </c>
      <c r="Q557" t="e">
        <f>TableOMP[[#This Row],[Avg]]-$U$2*TableOMP[[#This Row],[StdDev]]</f>
        <v>#N/A</v>
      </c>
      <c r="R557" t="e">
        <f>TableOMP[[#This Row],[Avg]]+$U$2*TableOMP[[#This Row],[StdDev]]</f>
        <v>#N/A</v>
      </c>
      <c r="S557" t="e">
        <f>IF(AND(TableOMP[[#This Row],[total_time]]&gt;=TableOMP[[#This Row],[Low]], TableOMP[[#This Row],[total_time]]&lt;=TableOMP[[#This Row],[High]]),1,0)</f>
        <v>#N/A</v>
      </c>
    </row>
    <row r="558" spans="1:19" x14ac:dyDescent="0.25">
      <c r="A558" t="s">
        <v>17</v>
      </c>
      <c r="B558">
        <v>100</v>
      </c>
      <c r="C558">
        <v>0</v>
      </c>
      <c r="D558">
        <v>0</v>
      </c>
      <c r="E558">
        <v>45</v>
      </c>
      <c r="F558">
        <v>1</v>
      </c>
      <c r="G558">
        <v>1.6048439999999999</v>
      </c>
      <c r="H558">
        <v>1.5513000000000001E-2</v>
      </c>
      <c r="I558">
        <v>0.27318500000000001</v>
      </c>
      <c r="J558">
        <v>6.2090000000000001E-3</v>
      </c>
      <c r="K558" t="str">
        <f t="shared" si="8"/>
        <v>5</v>
      </c>
      <c r="L558" t="s">
        <v>40</v>
      </c>
      <c r="M558" t="s">
        <v>39</v>
      </c>
      <c r="N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558" t="e">
        <f>VLOOKUP(TableOMP[[#This Row],[Label]],TableAvg[],2,FALSE)</f>
        <v>#N/A</v>
      </c>
      <c r="P558" t="e">
        <f>VLOOKUP(TableOMP[[#This Row],[Label]],TableAvg[],3,FALSE)</f>
        <v>#N/A</v>
      </c>
      <c r="Q558" t="e">
        <f>TableOMP[[#This Row],[Avg]]-$U$2*TableOMP[[#This Row],[StdDev]]</f>
        <v>#N/A</v>
      </c>
      <c r="R558" t="e">
        <f>TableOMP[[#This Row],[Avg]]+$U$2*TableOMP[[#This Row],[StdDev]]</f>
        <v>#N/A</v>
      </c>
      <c r="S558" t="e">
        <f>IF(AND(TableOMP[[#This Row],[total_time]]&gt;=TableOMP[[#This Row],[Low]], TableOMP[[#This Row],[total_time]]&lt;=TableOMP[[#This Row],[High]]),1,0)</f>
        <v>#N/A</v>
      </c>
    </row>
    <row r="559" spans="1:19" x14ac:dyDescent="0.25">
      <c r="A559" t="s">
        <v>17</v>
      </c>
      <c r="B559">
        <v>100</v>
      </c>
      <c r="C559">
        <v>0</v>
      </c>
      <c r="D559">
        <v>0</v>
      </c>
      <c r="E559">
        <v>46</v>
      </c>
      <c r="F559">
        <v>1</v>
      </c>
      <c r="G559">
        <v>1.442369</v>
      </c>
      <c r="H559">
        <v>2.1231E-2</v>
      </c>
      <c r="I559">
        <v>0.57984199999999997</v>
      </c>
      <c r="J559">
        <v>1.2885000000000001E-2</v>
      </c>
      <c r="K559" t="str">
        <f t="shared" si="8"/>
        <v>5</v>
      </c>
      <c r="L559" t="s">
        <v>40</v>
      </c>
      <c r="M559" t="s">
        <v>39</v>
      </c>
      <c r="N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559" t="e">
        <f>VLOOKUP(TableOMP[[#This Row],[Label]],TableAvg[],2,FALSE)</f>
        <v>#N/A</v>
      </c>
      <c r="P559" t="e">
        <f>VLOOKUP(TableOMP[[#This Row],[Label]],TableAvg[],3,FALSE)</f>
        <v>#N/A</v>
      </c>
      <c r="Q559" t="e">
        <f>TableOMP[[#This Row],[Avg]]-$U$2*TableOMP[[#This Row],[StdDev]]</f>
        <v>#N/A</v>
      </c>
      <c r="R559" t="e">
        <f>TableOMP[[#This Row],[Avg]]+$U$2*TableOMP[[#This Row],[StdDev]]</f>
        <v>#N/A</v>
      </c>
      <c r="S559" t="e">
        <f>IF(AND(TableOMP[[#This Row],[total_time]]&gt;=TableOMP[[#This Row],[Low]], TableOMP[[#This Row],[total_time]]&lt;=TableOMP[[#This Row],[High]]),1,0)</f>
        <v>#N/A</v>
      </c>
    </row>
    <row r="560" spans="1:19" x14ac:dyDescent="0.25">
      <c r="A560" t="s">
        <v>17</v>
      </c>
      <c r="B560">
        <v>100</v>
      </c>
      <c r="C560">
        <v>0</v>
      </c>
      <c r="D560">
        <v>0</v>
      </c>
      <c r="E560">
        <v>47</v>
      </c>
      <c r="F560">
        <v>1</v>
      </c>
      <c r="G560">
        <v>1.442056</v>
      </c>
      <c r="H560">
        <v>1.1957000000000001E-2</v>
      </c>
      <c r="I560">
        <v>0.28582600000000002</v>
      </c>
      <c r="J560">
        <v>6.2139999999999999E-3</v>
      </c>
      <c r="K560" t="str">
        <f t="shared" si="8"/>
        <v>5</v>
      </c>
      <c r="L560" t="s">
        <v>40</v>
      </c>
      <c r="M560" t="s">
        <v>39</v>
      </c>
      <c r="N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560" t="e">
        <f>VLOOKUP(TableOMP[[#This Row],[Label]],TableAvg[],2,FALSE)</f>
        <v>#N/A</v>
      </c>
      <c r="P560" t="e">
        <f>VLOOKUP(TableOMP[[#This Row],[Label]],TableAvg[],3,FALSE)</f>
        <v>#N/A</v>
      </c>
      <c r="Q560" t="e">
        <f>TableOMP[[#This Row],[Avg]]-$U$2*TableOMP[[#This Row],[StdDev]]</f>
        <v>#N/A</v>
      </c>
      <c r="R560" t="e">
        <f>TableOMP[[#This Row],[Avg]]+$U$2*TableOMP[[#This Row],[StdDev]]</f>
        <v>#N/A</v>
      </c>
      <c r="S560" t="e">
        <f>IF(AND(TableOMP[[#This Row],[total_time]]&gt;=TableOMP[[#This Row],[Low]], TableOMP[[#This Row],[total_time]]&lt;=TableOMP[[#This Row],[High]]),1,0)</f>
        <v>#N/A</v>
      </c>
    </row>
    <row r="561" spans="1:19" x14ac:dyDescent="0.25">
      <c r="A561" t="s">
        <v>17</v>
      </c>
      <c r="B561">
        <v>100</v>
      </c>
      <c r="C561">
        <v>0</v>
      </c>
      <c r="D561">
        <v>0</v>
      </c>
      <c r="E561">
        <v>48</v>
      </c>
      <c r="F561">
        <v>1</v>
      </c>
      <c r="G561">
        <v>1.5064010000000001</v>
      </c>
      <c r="H561">
        <v>1.787E-2</v>
      </c>
      <c r="I561">
        <v>0.28961999999999999</v>
      </c>
      <c r="J561">
        <v>6.1619999999999999E-3</v>
      </c>
      <c r="K561" t="str">
        <f t="shared" si="8"/>
        <v>5</v>
      </c>
      <c r="L561" t="s">
        <v>40</v>
      </c>
      <c r="M561" t="s">
        <v>39</v>
      </c>
      <c r="N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561" t="e">
        <f>VLOOKUP(TableOMP[[#This Row],[Label]],TableAvg[],2,FALSE)</f>
        <v>#N/A</v>
      </c>
      <c r="P561" t="e">
        <f>VLOOKUP(TableOMP[[#This Row],[Label]],TableAvg[],3,FALSE)</f>
        <v>#N/A</v>
      </c>
      <c r="Q561" t="e">
        <f>TableOMP[[#This Row],[Avg]]-$U$2*TableOMP[[#This Row],[StdDev]]</f>
        <v>#N/A</v>
      </c>
      <c r="R561" t="e">
        <f>TableOMP[[#This Row],[Avg]]+$U$2*TableOMP[[#This Row],[StdDev]]</f>
        <v>#N/A</v>
      </c>
      <c r="S561" t="e">
        <f>IF(AND(TableOMP[[#This Row],[total_time]]&gt;=TableOMP[[#This Row],[Low]], TableOMP[[#This Row],[total_time]]&lt;=TableOMP[[#This Row],[High]]),1,0)</f>
        <v>#N/A</v>
      </c>
    </row>
    <row r="562" spans="1:19" x14ac:dyDescent="0.25">
      <c r="A562" t="s">
        <v>17</v>
      </c>
      <c r="B562">
        <v>100</v>
      </c>
      <c r="C562">
        <v>0</v>
      </c>
      <c r="D562">
        <v>0</v>
      </c>
      <c r="E562">
        <v>49</v>
      </c>
      <c r="F562">
        <v>1</v>
      </c>
      <c r="G562">
        <v>1.4752130000000001</v>
      </c>
      <c r="H562">
        <v>2.6379E-2</v>
      </c>
      <c r="I562">
        <v>0.33089099999999999</v>
      </c>
      <c r="J562">
        <v>6.894E-3</v>
      </c>
      <c r="K562" t="str">
        <f t="shared" si="8"/>
        <v>5</v>
      </c>
      <c r="L562" t="s">
        <v>40</v>
      </c>
      <c r="M562" t="s">
        <v>39</v>
      </c>
      <c r="N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562" t="e">
        <f>VLOOKUP(TableOMP[[#This Row],[Label]],TableAvg[],2,FALSE)</f>
        <v>#N/A</v>
      </c>
      <c r="P562" t="e">
        <f>VLOOKUP(TableOMP[[#This Row],[Label]],TableAvg[],3,FALSE)</f>
        <v>#N/A</v>
      </c>
      <c r="Q562" t="e">
        <f>TableOMP[[#This Row],[Avg]]-$U$2*TableOMP[[#This Row],[StdDev]]</f>
        <v>#N/A</v>
      </c>
      <c r="R562" t="e">
        <f>TableOMP[[#This Row],[Avg]]+$U$2*TableOMP[[#This Row],[StdDev]]</f>
        <v>#N/A</v>
      </c>
      <c r="S562" t="e">
        <f>IF(AND(TableOMP[[#This Row],[total_time]]&gt;=TableOMP[[#This Row],[Low]], TableOMP[[#This Row],[total_time]]&lt;=TableOMP[[#This Row],[High]]),1,0)</f>
        <v>#N/A</v>
      </c>
    </row>
    <row r="563" spans="1:19" x14ac:dyDescent="0.25">
      <c r="A563" t="s">
        <v>17</v>
      </c>
      <c r="B563">
        <v>100</v>
      </c>
      <c r="C563">
        <v>0</v>
      </c>
      <c r="D563">
        <v>0</v>
      </c>
      <c r="E563">
        <v>50</v>
      </c>
      <c r="F563">
        <v>1</v>
      </c>
      <c r="G563">
        <v>1.6717390000000001</v>
      </c>
      <c r="H563">
        <v>1.8991000000000001E-2</v>
      </c>
      <c r="I563">
        <v>0.31459999999999999</v>
      </c>
      <c r="J563">
        <v>6.4200000000000004E-3</v>
      </c>
      <c r="K563" t="str">
        <f t="shared" si="8"/>
        <v>5</v>
      </c>
      <c r="L563" t="s">
        <v>40</v>
      </c>
      <c r="M563" t="s">
        <v>39</v>
      </c>
      <c r="N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563" t="e">
        <f>VLOOKUP(TableOMP[[#This Row],[Label]],TableAvg[],2,FALSE)</f>
        <v>#N/A</v>
      </c>
      <c r="P563" t="e">
        <f>VLOOKUP(TableOMP[[#This Row],[Label]],TableAvg[],3,FALSE)</f>
        <v>#N/A</v>
      </c>
      <c r="Q563" t="e">
        <f>TableOMP[[#This Row],[Avg]]-$U$2*TableOMP[[#This Row],[StdDev]]</f>
        <v>#N/A</v>
      </c>
      <c r="R563" t="e">
        <f>TableOMP[[#This Row],[Avg]]+$U$2*TableOMP[[#This Row],[StdDev]]</f>
        <v>#N/A</v>
      </c>
      <c r="S563" t="e">
        <f>IF(AND(TableOMP[[#This Row],[total_time]]&gt;=TableOMP[[#This Row],[Low]], TableOMP[[#This Row],[total_time]]&lt;=TableOMP[[#This Row],[High]]),1,0)</f>
        <v>#N/A</v>
      </c>
    </row>
    <row r="564" spans="1:19" x14ac:dyDescent="0.25">
      <c r="A564" t="s">
        <v>17</v>
      </c>
      <c r="B564">
        <v>100</v>
      </c>
      <c r="C564">
        <v>0</v>
      </c>
      <c r="D564">
        <v>0</v>
      </c>
      <c r="E564">
        <v>51</v>
      </c>
      <c r="F564">
        <v>1</v>
      </c>
      <c r="G564">
        <v>1.493255</v>
      </c>
      <c r="H564">
        <v>1.1792E-2</v>
      </c>
      <c r="I564">
        <v>0.33496900000000002</v>
      </c>
      <c r="J564">
        <v>6.6990000000000001E-3</v>
      </c>
      <c r="K564" t="str">
        <f t="shared" si="8"/>
        <v>5</v>
      </c>
      <c r="L564" t="s">
        <v>40</v>
      </c>
      <c r="M564" t="s">
        <v>39</v>
      </c>
      <c r="N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564" t="e">
        <f>VLOOKUP(TableOMP[[#This Row],[Label]],TableAvg[],2,FALSE)</f>
        <v>#N/A</v>
      </c>
      <c r="P564" t="e">
        <f>VLOOKUP(TableOMP[[#This Row],[Label]],TableAvg[],3,FALSE)</f>
        <v>#N/A</v>
      </c>
      <c r="Q564" t="e">
        <f>TableOMP[[#This Row],[Avg]]-$U$2*TableOMP[[#This Row],[StdDev]]</f>
        <v>#N/A</v>
      </c>
      <c r="R564" t="e">
        <f>TableOMP[[#This Row],[Avg]]+$U$2*TableOMP[[#This Row],[StdDev]]</f>
        <v>#N/A</v>
      </c>
      <c r="S564" t="e">
        <f>IF(AND(TableOMP[[#This Row],[total_time]]&gt;=TableOMP[[#This Row],[Low]], TableOMP[[#This Row],[total_time]]&lt;=TableOMP[[#This Row],[High]]),1,0)</f>
        <v>#N/A</v>
      </c>
    </row>
    <row r="565" spans="1:19" x14ac:dyDescent="0.25">
      <c r="A565" t="s">
        <v>17</v>
      </c>
      <c r="B565">
        <v>100</v>
      </c>
      <c r="C565">
        <v>0</v>
      </c>
      <c r="D565">
        <v>0</v>
      </c>
      <c r="E565">
        <v>52</v>
      </c>
      <c r="F565">
        <v>1</v>
      </c>
      <c r="G565">
        <v>1.8171219999999999</v>
      </c>
      <c r="H565">
        <v>2.5222000000000001E-2</v>
      </c>
      <c r="I565">
        <v>0.328206</v>
      </c>
      <c r="J565">
        <v>6.4349999999999997E-3</v>
      </c>
      <c r="K565" t="str">
        <f t="shared" si="8"/>
        <v>5</v>
      </c>
      <c r="L565" t="s">
        <v>40</v>
      </c>
      <c r="M565" t="s">
        <v>39</v>
      </c>
      <c r="N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565" t="e">
        <f>VLOOKUP(TableOMP[[#This Row],[Label]],TableAvg[],2,FALSE)</f>
        <v>#N/A</v>
      </c>
      <c r="P565" t="e">
        <f>VLOOKUP(TableOMP[[#This Row],[Label]],TableAvg[],3,FALSE)</f>
        <v>#N/A</v>
      </c>
      <c r="Q565" t="e">
        <f>TableOMP[[#This Row],[Avg]]-$U$2*TableOMP[[#This Row],[StdDev]]</f>
        <v>#N/A</v>
      </c>
      <c r="R565" t="e">
        <f>TableOMP[[#This Row],[Avg]]+$U$2*TableOMP[[#This Row],[StdDev]]</f>
        <v>#N/A</v>
      </c>
      <c r="S565" t="e">
        <f>IF(AND(TableOMP[[#This Row],[total_time]]&gt;=TableOMP[[#This Row],[Low]], TableOMP[[#This Row],[total_time]]&lt;=TableOMP[[#This Row],[High]]),1,0)</f>
        <v>#N/A</v>
      </c>
    </row>
    <row r="566" spans="1:19" x14ac:dyDescent="0.25">
      <c r="A566" t="s">
        <v>17</v>
      </c>
      <c r="B566">
        <v>100</v>
      </c>
      <c r="C566">
        <v>0</v>
      </c>
      <c r="D566">
        <v>0</v>
      </c>
      <c r="E566">
        <v>53</v>
      </c>
      <c r="F566">
        <v>1</v>
      </c>
      <c r="G566">
        <v>1.7289000000000001</v>
      </c>
      <c r="H566">
        <v>2.3963000000000002E-2</v>
      </c>
      <c r="I566">
        <v>0.357095</v>
      </c>
      <c r="J566">
        <v>6.8669999999999998E-3</v>
      </c>
      <c r="K566" t="str">
        <f t="shared" si="8"/>
        <v>5</v>
      </c>
      <c r="L566" t="s">
        <v>40</v>
      </c>
      <c r="M566" t="s">
        <v>39</v>
      </c>
      <c r="N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566" t="e">
        <f>VLOOKUP(TableOMP[[#This Row],[Label]],TableAvg[],2,FALSE)</f>
        <v>#N/A</v>
      </c>
      <c r="P566" t="e">
        <f>VLOOKUP(TableOMP[[#This Row],[Label]],TableAvg[],3,FALSE)</f>
        <v>#N/A</v>
      </c>
      <c r="Q566" t="e">
        <f>TableOMP[[#This Row],[Avg]]-$U$2*TableOMP[[#This Row],[StdDev]]</f>
        <v>#N/A</v>
      </c>
      <c r="R566" t="e">
        <f>TableOMP[[#This Row],[Avg]]+$U$2*TableOMP[[#This Row],[StdDev]]</f>
        <v>#N/A</v>
      </c>
      <c r="S566" t="e">
        <f>IF(AND(TableOMP[[#This Row],[total_time]]&gt;=TableOMP[[#This Row],[Low]], TableOMP[[#This Row],[total_time]]&lt;=TableOMP[[#This Row],[High]]),1,0)</f>
        <v>#N/A</v>
      </c>
    </row>
    <row r="567" spans="1:19" x14ac:dyDescent="0.25">
      <c r="A567" t="s">
        <v>17</v>
      </c>
      <c r="B567">
        <v>100</v>
      </c>
      <c r="C567">
        <v>0</v>
      </c>
      <c r="D567">
        <v>0</v>
      </c>
      <c r="E567">
        <v>54</v>
      </c>
      <c r="F567">
        <v>1</v>
      </c>
      <c r="G567">
        <v>1.872106</v>
      </c>
      <c r="H567">
        <v>1.2009000000000001E-2</v>
      </c>
      <c r="I567">
        <v>0.52984799999999999</v>
      </c>
      <c r="J567">
        <v>9.9970000000000007E-3</v>
      </c>
      <c r="K567" t="str">
        <f t="shared" si="8"/>
        <v>5</v>
      </c>
      <c r="L567" t="s">
        <v>40</v>
      </c>
      <c r="M567" t="s">
        <v>39</v>
      </c>
      <c r="N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567" t="e">
        <f>VLOOKUP(TableOMP[[#This Row],[Label]],TableAvg[],2,FALSE)</f>
        <v>#N/A</v>
      </c>
      <c r="P567" t="e">
        <f>VLOOKUP(TableOMP[[#This Row],[Label]],TableAvg[],3,FALSE)</f>
        <v>#N/A</v>
      </c>
      <c r="Q567" t="e">
        <f>TableOMP[[#This Row],[Avg]]-$U$2*TableOMP[[#This Row],[StdDev]]</f>
        <v>#N/A</v>
      </c>
      <c r="R567" t="e">
        <f>TableOMP[[#This Row],[Avg]]+$U$2*TableOMP[[#This Row],[StdDev]]</f>
        <v>#N/A</v>
      </c>
      <c r="S567" t="e">
        <f>IF(AND(TableOMP[[#This Row],[total_time]]&gt;=TableOMP[[#This Row],[Low]], TableOMP[[#This Row],[total_time]]&lt;=TableOMP[[#This Row],[High]]),1,0)</f>
        <v>#N/A</v>
      </c>
    </row>
    <row r="568" spans="1:19" x14ac:dyDescent="0.25">
      <c r="A568" t="s">
        <v>17</v>
      </c>
      <c r="B568">
        <v>100</v>
      </c>
      <c r="C568">
        <v>0</v>
      </c>
      <c r="D568">
        <v>0</v>
      </c>
      <c r="E568">
        <v>55</v>
      </c>
      <c r="F568">
        <v>1</v>
      </c>
      <c r="G568">
        <v>1.589961</v>
      </c>
      <c r="H568">
        <v>1.367E-2</v>
      </c>
      <c r="I568">
        <v>0.40162799999999999</v>
      </c>
      <c r="J568">
        <v>7.4380000000000002E-3</v>
      </c>
      <c r="K568" t="str">
        <f t="shared" si="8"/>
        <v>5</v>
      </c>
      <c r="L568" t="s">
        <v>40</v>
      </c>
      <c r="M568" t="s">
        <v>39</v>
      </c>
      <c r="N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568" t="e">
        <f>VLOOKUP(TableOMP[[#This Row],[Label]],TableAvg[],2,FALSE)</f>
        <v>#N/A</v>
      </c>
      <c r="P568" t="e">
        <f>VLOOKUP(TableOMP[[#This Row],[Label]],TableAvg[],3,FALSE)</f>
        <v>#N/A</v>
      </c>
      <c r="Q568" t="e">
        <f>TableOMP[[#This Row],[Avg]]-$U$2*TableOMP[[#This Row],[StdDev]]</f>
        <v>#N/A</v>
      </c>
      <c r="R568" t="e">
        <f>TableOMP[[#This Row],[Avg]]+$U$2*TableOMP[[#This Row],[StdDev]]</f>
        <v>#N/A</v>
      </c>
      <c r="S568" t="e">
        <f>IF(AND(TableOMP[[#This Row],[total_time]]&gt;=TableOMP[[#This Row],[Low]], TableOMP[[#This Row],[total_time]]&lt;=TableOMP[[#This Row],[High]]),1,0)</f>
        <v>#N/A</v>
      </c>
    </row>
    <row r="569" spans="1:19" x14ac:dyDescent="0.25">
      <c r="A569" t="s">
        <v>17</v>
      </c>
      <c r="B569">
        <v>100</v>
      </c>
      <c r="C569">
        <v>0</v>
      </c>
      <c r="D569">
        <v>0</v>
      </c>
      <c r="E569">
        <v>56</v>
      </c>
      <c r="F569">
        <v>1</v>
      </c>
      <c r="G569">
        <v>1.8805529999999999</v>
      </c>
      <c r="H569">
        <v>1.4605999999999999E-2</v>
      </c>
      <c r="I569">
        <v>0.40126299999999998</v>
      </c>
      <c r="J569">
        <v>7.2960000000000004E-3</v>
      </c>
      <c r="K569" t="str">
        <f t="shared" si="8"/>
        <v>5</v>
      </c>
      <c r="L569" t="s">
        <v>40</v>
      </c>
      <c r="M569" t="s">
        <v>39</v>
      </c>
      <c r="N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569" t="e">
        <f>VLOOKUP(TableOMP[[#This Row],[Label]],TableAvg[],2,FALSE)</f>
        <v>#N/A</v>
      </c>
      <c r="P569" t="e">
        <f>VLOOKUP(TableOMP[[#This Row],[Label]],TableAvg[],3,FALSE)</f>
        <v>#N/A</v>
      </c>
      <c r="Q569" t="e">
        <f>TableOMP[[#This Row],[Avg]]-$U$2*TableOMP[[#This Row],[StdDev]]</f>
        <v>#N/A</v>
      </c>
      <c r="R569" t="e">
        <f>TableOMP[[#This Row],[Avg]]+$U$2*TableOMP[[#This Row],[StdDev]]</f>
        <v>#N/A</v>
      </c>
      <c r="S569" t="e">
        <f>IF(AND(TableOMP[[#This Row],[total_time]]&gt;=TableOMP[[#This Row],[Low]], TableOMP[[#This Row],[total_time]]&lt;=TableOMP[[#This Row],[High]]),1,0)</f>
        <v>#N/A</v>
      </c>
    </row>
    <row r="570" spans="1:19" x14ac:dyDescent="0.25">
      <c r="A570" t="s">
        <v>17</v>
      </c>
      <c r="B570">
        <v>100</v>
      </c>
      <c r="C570">
        <v>0</v>
      </c>
      <c r="D570">
        <v>0</v>
      </c>
      <c r="E570">
        <v>57</v>
      </c>
      <c r="F570">
        <v>1</v>
      </c>
      <c r="G570">
        <v>1.9839009999999999</v>
      </c>
      <c r="H570">
        <v>1.5980999999999999E-2</v>
      </c>
      <c r="I570">
        <v>0.39065499999999997</v>
      </c>
      <c r="J570">
        <v>6.9760000000000004E-3</v>
      </c>
      <c r="K570" t="str">
        <f t="shared" si="8"/>
        <v>5</v>
      </c>
      <c r="L570" t="s">
        <v>40</v>
      </c>
      <c r="M570" t="s">
        <v>39</v>
      </c>
      <c r="N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570" t="e">
        <f>VLOOKUP(TableOMP[[#This Row],[Label]],TableAvg[],2,FALSE)</f>
        <v>#N/A</v>
      </c>
      <c r="P570" t="e">
        <f>VLOOKUP(TableOMP[[#This Row],[Label]],TableAvg[],3,FALSE)</f>
        <v>#N/A</v>
      </c>
      <c r="Q570" t="e">
        <f>TableOMP[[#This Row],[Avg]]-$U$2*TableOMP[[#This Row],[StdDev]]</f>
        <v>#N/A</v>
      </c>
      <c r="R570" t="e">
        <f>TableOMP[[#This Row],[Avg]]+$U$2*TableOMP[[#This Row],[StdDev]]</f>
        <v>#N/A</v>
      </c>
      <c r="S570" t="e">
        <f>IF(AND(TableOMP[[#This Row],[total_time]]&gt;=TableOMP[[#This Row],[Low]], TableOMP[[#This Row],[total_time]]&lt;=TableOMP[[#This Row],[High]]),1,0)</f>
        <v>#N/A</v>
      </c>
    </row>
    <row r="571" spans="1:19" x14ac:dyDescent="0.25">
      <c r="A571" t="s">
        <v>17</v>
      </c>
      <c r="B571">
        <v>100</v>
      </c>
      <c r="C571">
        <v>0</v>
      </c>
      <c r="D571">
        <v>0</v>
      </c>
      <c r="E571">
        <v>58</v>
      </c>
      <c r="F571">
        <v>1</v>
      </c>
      <c r="G571">
        <v>1.2442070000000001</v>
      </c>
      <c r="H571">
        <v>2.0618999999999998E-2</v>
      </c>
      <c r="I571">
        <v>0.33177299999999998</v>
      </c>
      <c r="J571">
        <v>5.8209999999999998E-3</v>
      </c>
      <c r="K571" t="str">
        <f t="shared" si="8"/>
        <v>5</v>
      </c>
      <c r="L571" t="s">
        <v>40</v>
      </c>
      <c r="M571" t="s">
        <v>39</v>
      </c>
      <c r="N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571" t="e">
        <f>VLOOKUP(TableOMP[[#This Row],[Label]],TableAvg[],2,FALSE)</f>
        <v>#N/A</v>
      </c>
      <c r="P571" t="e">
        <f>VLOOKUP(TableOMP[[#This Row],[Label]],TableAvg[],3,FALSE)</f>
        <v>#N/A</v>
      </c>
      <c r="Q571" t="e">
        <f>TableOMP[[#This Row],[Avg]]-$U$2*TableOMP[[#This Row],[StdDev]]</f>
        <v>#N/A</v>
      </c>
      <c r="R571" t="e">
        <f>TableOMP[[#This Row],[Avg]]+$U$2*TableOMP[[#This Row],[StdDev]]</f>
        <v>#N/A</v>
      </c>
      <c r="S571" t="e">
        <f>IF(AND(TableOMP[[#This Row],[total_time]]&gt;=TableOMP[[#This Row],[Low]], TableOMP[[#This Row],[total_time]]&lt;=TableOMP[[#This Row],[High]]),1,0)</f>
        <v>#N/A</v>
      </c>
    </row>
    <row r="572" spans="1:19" x14ac:dyDescent="0.25">
      <c r="A572" t="s">
        <v>17</v>
      </c>
      <c r="B572">
        <v>100</v>
      </c>
      <c r="C572">
        <v>0</v>
      </c>
      <c r="D572">
        <v>0</v>
      </c>
      <c r="E572">
        <v>59</v>
      </c>
      <c r="F572">
        <v>1</v>
      </c>
      <c r="G572">
        <v>1.2840860000000001</v>
      </c>
      <c r="H572">
        <v>2.3813000000000001E-2</v>
      </c>
      <c r="I572">
        <v>0.360236</v>
      </c>
      <c r="J572">
        <v>6.2110000000000004E-3</v>
      </c>
      <c r="K572" t="str">
        <f t="shared" si="8"/>
        <v>5</v>
      </c>
      <c r="L572" t="s">
        <v>40</v>
      </c>
      <c r="M572" t="s">
        <v>39</v>
      </c>
      <c r="N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572" t="e">
        <f>VLOOKUP(TableOMP[[#This Row],[Label]],TableAvg[],2,FALSE)</f>
        <v>#N/A</v>
      </c>
      <c r="P572" t="e">
        <f>VLOOKUP(TableOMP[[#This Row],[Label]],TableAvg[],3,FALSE)</f>
        <v>#N/A</v>
      </c>
      <c r="Q572" t="e">
        <f>TableOMP[[#This Row],[Avg]]-$U$2*TableOMP[[#This Row],[StdDev]]</f>
        <v>#N/A</v>
      </c>
      <c r="R572" t="e">
        <f>TableOMP[[#This Row],[Avg]]+$U$2*TableOMP[[#This Row],[StdDev]]</f>
        <v>#N/A</v>
      </c>
      <c r="S572" t="e">
        <f>IF(AND(TableOMP[[#This Row],[total_time]]&gt;=TableOMP[[#This Row],[Low]], TableOMP[[#This Row],[total_time]]&lt;=TableOMP[[#This Row],[High]]),1,0)</f>
        <v>#N/A</v>
      </c>
    </row>
    <row r="573" spans="1:19" x14ac:dyDescent="0.25">
      <c r="A573" t="s">
        <v>17</v>
      </c>
      <c r="B573">
        <v>100</v>
      </c>
      <c r="C573">
        <v>0</v>
      </c>
      <c r="D573">
        <v>0</v>
      </c>
      <c r="E573">
        <v>60</v>
      </c>
      <c r="F573">
        <v>1</v>
      </c>
      <c r="G573">
        <v>1.2566299999999999</v>
      </c>
      <c r="H573">
        <v>1.8508E-2</v>
      </c>
      <c r="I573">
        <v>0.39158199999999999</v>
      </c>
      <c r="J573">
        <v>6.6369999999999997E-3</v>
      </c>
      <c r="K573" t="str">
        <f t="shared" si="8"/>
        <v>5</v>
      </c>
      <c r="L573" t="s">
        <v>40</v>
      </c>
      <c r="M573" t="s">
        <v>39</v>
      </c>
      <c r="N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573" t="e">
        <f>VLOOKUP(TableOMP[[#This Row],[Label]],TableAvg[],2,FALSE)</f>
        <v>#N/A</v>
      </c>
      <c r="P573" t="e">
        <f>VLOOKUP(TableOMP[[#This Row],[Label]],TableAvg[],3,FALSE)</f>
        <v>#N/A</v>
      </c>
      <c r="Q573" t="e">
        <f>TableOMP[[#This Row],[Avg]]-$U$2*TableOMP[[#This Row],[StdDev]]</f>
        <v>#N/A</v>
      </c>
      <c r="R573" t="e">
        <f>TableOMP[[#This Row],[Avg]]+$U$2*TableOMP[[#This Row],[StdDev]]</f>
        <v>#N/A</v>
      </c>
      <c r="S573" t="e">
        <f>IF(AND(TableOMP[[#This Row],[total_time]]&gt;=TableOMP[[#This Row],[Low]], TableOMP[[#This Row],[total_time]]&lt;=TableOMP[[#This Row],[High]]),1,0)</f>
        <v>#N/A</v>
      </c>
    </row>
    <row r="574" spans="1:19" x14ac:dyDescent="0.25">
      <c r="A574" t="s">
        <v>17</v>
      </c>
      <c r="B574">
        <v>100</v>
      </c>
      <c r="C574">
        <v>0</v>
      </c>
      <c r="D574">
        <v>0</v>
      </c>
      <c r="E574">
        <v>61</v>
      </c>
      <c r="F574">
        <v>1</v>
      </c>
      <c r="G574">
        <v>1.27671</v>
      </c>
      <c r="H574">
        <v>2.6009999999999998E-2</v>
      </c>
      <c r="I574">
        <v>0.42359599999999997</v>
      </c>
      <c r="J574">
        <v>7.0600000000000003E-3</v>
      </c>
      <c r="K574" t="str">
        <f t="shared" si="8"/>
        <v>5</v>
      </c>
      <c r="L574" t="s">
        <v>40</v>
      </c>
      <c r="M574" t="s">
        <v>39</v>
      </c>
      <c r="N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574" t="e">
        <f>VLOOKUP(TableOMP[[#This Row],[Label]],TableAvg[],2,FALSE)</f>
        <v>#N/A</v>
      </c>
      <c r="P574" t="e">
        <f>VLOOKUP(TableOMP[[#This Row],[Label]],TableAvg[],3,FALSE)</f>
        <v>#N/A</v>
      </c>
      <c r="Q574" t="e">
        <f>TableOMP[[#This Row],[Avg]]-$U$2*TableOMP[[#This Row],[StdDev]]</f>
        <v>#N/A</v>
      </c>
      <c r="R574" t="e">
        <f>TableOMP[[#This Row],[Avg]]+$U$2*TableOMP[[#This Row],[StdDev]]</f>
        <v>#N/A</v>
      </c>
      <c r="S574" t="e">
        <f>IF(AND(TableOMP[[#This Row],[total_time]]&gt;=TableOMP[[#This Row],[Low]], TableOMP[[#This Row],[total_time]]&lt;=TableOMP[[#This Row],[High]]),1,0)</f>
        <v>#N/A</v>
      </c>
    </row>
    <row r="575" spans="1:19" x14ac:dyDescent="0.25">
      <c r="A575" t="s">
        <v>17</v>
      </c>
      <c r="B575">
        <v>100</v>
      </c>
      <c r="C575">
        <v>0</v>
      </c>
      <c r="D575">
        <v>0</v>
      </c>
      <c r="E575">
        <v>62</v>
      </c>
      <c r="F575">
        <v>1</v>
      </c>
      <c r="G575">
        <v>1.291846</v>
      </c>
      <c r="H575">
        <v>1.4012E-2</v>
      </c>
      <c r="I575">
        <v>0.42517300000000002</v>
      </c>
      <c r="J575">
        <v>6.9699999999999996E-3</v>
      </c>
      <c r="K575" t="str">
        <f t="shared" si="8"/>
        <v>5</v>
      </c>
      <c r="L575" t="s">
        <v>40</v>
      </c>
      <c r="M575" t="s">
        <v>39</v>
      </c>
      <c r="N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575" t="e">
        <f>VLOOKUP(TableOMP[[#This Row],[Label]],TableAvg[],2,FALSE)</f>
        <v>#N/A</v>
      </c>
      <c r="P575" t="e">
        <f>VLOOKUP(TableOMP[[#This Row],[Label]],TableAvg[],3,FALSE)</f>
        <v>#N/A</v>
      </c>
      <c r="Q575" t="e">
        <f>TableOMP[[#This Row],[Avg]]-$U$2*TableOMP[[#This Row],[StdDev]]</f>
        <v>#N/A</v>
      </c>
      <c r="R575" t="e">
        <f>TableOMP[[#This Row],[Avg]]+$U$2*TableOMP[[#This Row],[StdDev]]</f>
        <v>#N/A</v>
      </c>
      <c r="S575" t="e">
        <f>IF(AND(TableOMP[[#This Row],[total_time]]&gt;=TableOMP[[#This Row],[Low]], TableOMP[[#This Row],[total_time]]&lt;=TableOMP[[#This Row],[High]]),1,0)</f>
        <v>#N/A</v>
      </c>
    </row>
    <row r="576" spans="1:19" x14ac:dyDescent="0.25">
      <c r="A576" t="s">
        <v>17</v>
      </c>
      <c r="B576">
        <v>100</v>
      </c>
      <c r="C576">
        <v>0</v>
      </c>
      <c r="D576">
        <v>0</v>
      </c>
      <c r="E576">
        <v>63</v>
      </c>
      <c r="F576">
        <v>1</v>
      </c>
      <c r="G576">
        <v>1.278797</v>
      </c>
      <c r="H576">
        <v>1.8957999999999999E-2</v>
      </c>
      <c r="I576">
        <v>0.49699199999999999</v>
      </c>
      <c r="J576">
        <v>8.0160000000000006E-3</v>
      </c>
      <c r="K576" t="str">
        <f t="shared" si="8"/>
        <v>5</v>
      </c>
      <c r="L576" t="s">
        <v>40</v>
      </c>
      <c r="M576" t="s">
        <v>39</v>
      </c>
      <c r="N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576" t="e">
        <f>VLOOKUP(TableOMP[[#This Row],[Label]],TableAvg[],2,FALSE)</f>
        <v>#N/A</v>
      </c>
      <c r="P576" t="e">
        <f>VLOOKUP(TableOMP[[#This Row],[Label]],TableAvg[],3,FALSE)</f>
        <v>#N/A</v>
      </c>
      <c r="Q576" t="e">
        <f>TableOMP[[#This Row],[Avg]]-$U$2*TableOMP[[#This Row],[StdDev]]</f>
        <v>#N/A</v>
      </c>
      <c r="R576" t="e">
        <f>TableOMP[[#This Row],[Avg]]+$U$2*TableOMP[[#This Row],[StdDev]]</f>
        <v>#N/A</v>
      </c>
      <c r="S576" t="e">
        <f>IF(AND(TableOMP[[#This Row],[total_time]]&gt;=TableOMP[[#This Row],[Low]], TableOMP[[#This Row],[total_time]]&lt;=TableOMP[[#This Row],[High]]),1,0)</f>
        <v>#N/A</v>
      </c>
    </row>
    <row r="577" spans="1:19" x14ac:dyDescent="0.25">
      <c r="A577" t="s">
        <v>17</v>
      </c>
      <c r="B577">
        <v>100</v>
      </c>
      <c r="C577">
        <v>0</v>
      </c>
      <c r="D577">
        <v>0</v>
      </c>
      <c r="E577">
        <v>64</v>
      </c>
      <c r="F577">
        <v>1</v>
      </c>
      <c r="G577">
        <v>1.259282</v>
      </c>
      <c r="H577">
        <v>1.4532E-2</v>
      </c>
      <c r="I577">
        <v>0.53651800000000005</v>
      </c>
      <c r="J577">
        <v>8.5159999999999993E-3</v>
      </c>
      <c r="K577" t="str">
        <f t="shared" si="8"/>
        <v>5</v>
      </c>
      <c r="L577" t="s">
        <v>40</v>
      </c>
      <c r="M577" t="s">
        <v>39</v>
      </c>
      <c r="N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577" t="e">
        <f>VLOOKUP(TableOMP[[#This Row],[Label]],TableAvg[],2,FALSE)</f>
        <v>#N/A</v>
      </c>
      <c r="P577" t="e">
        <f>VLOOKUP(TableOMP[[#This Row],[Label]],TableAvg[],3,FALSE)</f>
        <v>#N/A</v>
      </c>
      <c r="Q577" t="e">
        <f>TableOMP[[#This Row],[Avg]]-$U$2*TableOMP[[#This Row],[StdDev]]</f>
        <v>#N/A</v>
      </c>
      <c r="R577" t="e">
        <f>TableOMP[[#This Row],[Avg]]+$U$2*TableOMP[[#This Row],[StdDev]]</f>
        <v>#N/A</v>
      </c>
      <c r="S577" t="e">
        <f>IF(AND(TableOMP[[#This Row],[total_time]]&gt;=TableOMP[[#This Row],[Low]], TableOMP[[#This Row],[total_time]]&lt;=TableOMP[[#This Row],[High]]),1,0)</f>
        <v>#N/A</v>
      </c>
    </row>
    <row r="578" spans="1:19" x14ac:dyDescent="0.25">
      <c r="A578" t="s">
        <v>17</v>
      </c>
      <c r="B578">
        <v>10000</v>
      </c>
      <c r="C578">
        <v>0</v>
      </c>
      <c r="D578">
        <v>0</v>
      </c>
      <c r="E578">
        <v>1</v>
      </c>
      <c r="F578">
        <v>1</v>
      </c>
      <c r="G578">
        <v>2.7049660000000002</v>
      </c>
      <c r="H578">
        <v>7.8428999999999999E-2</v>
      </c>
      <c r="I578">
        <v>0</v>
      </c>
      <c r="J578">
        <v>0</v>
      </c>
      <c r="K578" t="str">
        <f t="shared" ref="K578:K641" si="9">MID(M578,22,1)</f>
        <v>5</v>
      </c>
      <c r="L578" t="s">
        <v>40</v>
      </c>
      <c r="M578" t="s">
        <v>39</v>
      </c>
      <c r="N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578">
        <f>VLOOKUP(TableOMP[[#This Row],[Label]],TableAvg[],2,FALSE)</f>
        <v>0</v>
      </c>
      <c r="P578">
        <f>VLOOKUP(TableOMP[[#This Row],[Label]],TableAvg[],3,FALSE)</f>
        <v>0</v>
      </c>
      <c r="Q578">
        <f>TableOMP[[#This Row],[Avg]]-$U$2*TableOMP[[#This Row],[StdDev]]</f>
        <v>0</v>
      </c>
      <c r="R578">
        <f>TableOMP[[#This Row],[Avg]]+$U$2*TableOMP[[#This Row],[StdDev]]</f>
        <v>0</v>
      </c>
      <c r="S578">
        <f>IF(AND(TableOMP[[#This Row],[total_time]]&gt;=TableOMP[[#This Row],[Low]], TableOMP[[#This Row],[total_time]]&lt;=TableOMP[[#This Row],[High]]),1,0)</f>
        <v>0</v>
      </c>
    </row>
    <row r="579" spans="1:19" x14ac:dyDescent="0.25">
      <c r="A579" t="s">
        <v>17</v>
      </c>
      <c r="B579">
        <v>10000</v>
      </c>
      <c r="C579">
        <v>0</v>
      </c>
      <c r="D579">
        <v>0</v>
      </c>
      <c r="E579">
        <v>2</v>
      </c>
      <c r="F579">
        <v>1</v>
      </c>
      <c r="G579">
        <v>1.954793</v>
      </c>
      <c r="H579">
        <v>0.120306</v>
      </c>
      <c r="I579">
        <v>3.0737E-2</v>
      </c>
      <c r="J579">
        <v>3.0737E-2</v>
      </c>
      <c r="K579" t="str">
        <f t="shared" si="9"/>
        <v>5</v>
      </c>
      <c r="L579" t="s">
        <v>40</v>
      </c>
      <c r="M579" t="s">
        <v>39</v>
      </c>
      <c r="N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579">
        <f>VLOOKUP(TableOMP[[#This Row],[Label]],TableAvg[],2,FALSE)</f>
        <v>0</v>
      </c>
      <c r="P579">
        <f>VLOOKUP(TableOMP[[#This Row],[Label]],TableAvg[],3,FALSE)</f>
        <v>0</v>
      </c>
      <c r="Q579">
        <f>TableOMP[[#This Row],[Avg]]-$U$2*TableOMP[[#This Row],[StdDev]]</f>
        <v>0</v>
      </c>
      <c r="R579">
        <f>TableOMP[[#This Row],[Avg]]+$U$2*TableOMP[[#This Row],[StdDev]]</f>
        <v>0</v>
      </c>
      <c r="S579">
        <f>IF(AND(TableOMP[[#This Row],[total_time]]&gt;=TableOMP[[#This Row],[Low]], TableOMP[[#This Row],[total_time]]&lt;=TableOMP[[#This Row],[High]]),1,0)</f>
        <v>0</v>
      </c>
    </row>
    <row r="580" spans="1:19" x14ac:dyDescent="0.25">
      <c r="A580" t="s">
        <v>17</v>
      </c>
      <c r="B580">
        <v>10000</v>
      </c>
      <c r="C580">
        <v>0</v>
      </c>
      <c r="D580">
        <v>0</v>
      </c>
      <c r="E580">
        <v>3</v>
      </c>
      <c r="F580">
        <v>1</v>
      </c>
      <c r="G580">
        <v>2.8739479999999999</v>
      </c>
      <c r="H580">
        <v>0.112486</v>
      </c>
      <c r="I580">
        <v>3.9132E-2</v>
      </c>
      <c r="J580">
        <v>1.9566E-2</v>
      </c>
      <c r="K580" t="str">
        <f t="shared" si="9"/>
        <v>5</v>
      </c>
      <c r="L580" t="s">
        <v>40</v>
      </c>
      <c r="M580" t="s">
        <v>39</v>
      </c>
      <c r="N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580">
        <f>VLOOKUP(TableOMP[[#This Row],[Label]],TableAvg[],2,FALSE)</f>
        <v>0</v>
      </c>
      <c r="P580">
        <f>VLOOKUP(TableOMP[[#This Row],[Label]],TableAvg[],3,FALSE)</f>
        <v>0</v>
      </c>
      <c r="Q580">
        <f>TableOMP[[#This Row],[Avg]]-$U$2*TableOMP[[#This Row],[StdDev]]</f>
        <v>0</v>
      </c>
      <c r="R580">
        <f>TableOMP[[#This Row],[Avg]]+$U$2*TableOMP[[#This Row],[StdDev]]</f>
        <v>0</v>
      </c>
      <c r="S580">
        <f>IF(AND(TableOMP[[#This Row],[total_time]]&gt;=TableOMP[[#This Row],[Low]], TableOMP[[#This Row],[total_time]]&lt;=TableOMP[[#This Row],[High]]),1,0)</f>
        <v>0</v>
      </c>
    </row>
    <row r="581" spans="1:19" x14ac:dyDescent="0.25">
      <c r="A581" t="s">
        <v>17</v>
      </c>
      <c r="B581">
        <v>10000</v>
      </c>
      <c r="C581">
        <v>0</v>
      </c>
      <c r="D581">
        <v>0</v>
      </c>
      <c r="E581">
        <v>4</v>
      </c>
      <c r="F581">
        <v>1</v>
      </c>
      <c r="G581">
        <v>1.559828</v>
      </c>
      <c r="H581">
        <v>0.109206</v>
      </c>
      <c r="I581">
        <v>4.9667999999999997E-2</v>
      </c>
      <c r="J581">
        <v>1.6556000000000001E-2</v>
      </c>
      <c r="K581" t="str">
        <f t="shared" si="9"/>
        <v>5</v>
      </c>
      <c r="L581" t="s">
        <v>40</v>
      </c>
      <c r="M581" t="s">
        <v>39</v>
      </c>
      <c r="N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581">
        <f>VLOOKUP(TableOMP[[#This Row],[Label]],TableAvg[],2,FALSE)</f>
        <v>0</v>
      </c>
      <c r="P581">
        <f>VLOOKUP(TableOMP[[#This Row],[Label]],TableAvg[],3,FALSE)</f>
        <v>0</v>
      </c>
      <c r="Q581">
        <f>TableOMP[[#This Row],[Avg]]-$U$2*TableOMP[[#This Row],[StdDev]]</f>
        <v>0</v>
      </c>
      <c r="R581">
        <f>TableOMP[[#This Row],[Avg]]+$U$2*TableOMP[[#This Row],[StdDev]]</f>
        <v>0</v>
      </c>
      <c r="S581">
        <f>IF(AND(TableOMP[[#This Row],[total_time]]&gt;=TableOMP[[#This Row],[Low]], TableOMP[[#This Row],[total_time]]&lt;=TableOMP[[#This Row],[High]]),1,0)</f>
        <v>0</v>
      </c>
    </row>
    <row r="582" spans="1:19" x14ac:dyDescent="0.25">
      <c r="A582" t="s">
        <v>17</v>
      </c>
      <c r="B582">
        <v>10000</v>
      </c>
      <c r="C582">
        <v>0</v>
      </c>
      <c r="D582">
        <v>0</v>
      </c>
      <c r="E582">
        <v>5</v>
      </c>
      <c r="F582">
        <v>1</v>
      </c>
      <c r="G582">
        <v>1.49678</v>
      </c>
      <c r="H582">
        <v>0.108737</v>
      </c>
      <c r="I582">
        <v>6.0593000000000001E-2</v>
      </c>
      <c r="J582">
        <v>1.5148E-2</v>
      </c>
      <c r="K582" t="str">
        <f t="shared" si="9"/>
        <v>5</v>
      </c>
      <c r="L582" t="s">
        <v>40</v>
      </c>
      <c r="M582" t="s">
        <v>39</v>
      </c>
      <c r="N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582">
        <f>VLOOKUP(TableOMP[[#This Row],[Label]],TableAvg[],2,FALSE)</f>
        <v>0</v>
      </c>
      <c r="P582">
        <f>VLOOKUP(TableOMP[[#This Row],[Label]],TableAvg[],3,FALSE)</f>
        <v>0</v>
      </c>
      <c r="Q582">
        <f>TableOMP[[#This Row],[Avg]]-$U$2*TableOMP[[#This Row],[StdDev]]</f>
        <v>0</v>
      </c>
      <c r="R582">
        <f>TableOMP[[#This Row],[Avg]]+$U$2*TableOMP[[#This Row],[StdDev]]</f>
        <v>0</v>
      </c>
      <c r="S582">
        <f>IF(AND(TableOMP[[#This Row],[total_time]]&gt;=TableOMP[[#This Row],[Low]], TableOMP[[#This Row],[total_time]]&lt;=TableOMP[[#This Row],[High]]),1,0)</f>
        <v>0</v>
      </c>
    </row>
    <row r="583" spans="1:19" x14ac:dyDescent="0.25">
      <c r="A583" t="s">
        <v>17</v>
      </c>
      <c r="B583">
        <v>10000</v>
      </c>
      <c r="C583">
        <v>0</v>
      </c>
      <c r="D583">
        <v>0</v>
      </c>
      <c r="E583">
        <v>6</v>
      </c>
      <c r="F583">
        <v>1</v>
      </c>
      <c r="G583">
        <v>1.446979</v>
      </c>
      <c r="H583">
        <v>0.10574600000000001</v>
      </c>
      <c r="I583">
        <v>6.4818000000000001E-2</v>
      </c>
      <c r="J583">
        <v>1.2964E-2</v>
      </c>
      <c r="K583" t="str">
        <f t="shared" si="9"/>
        <v>5</v>
      </c>
      <c r="L583" t="s">
        <v>40</v>
      </c>
      <c r="M583" t="s">
        <v>39</v>
      </c>
      <c r="N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583">
        <f>VLOOKUP(TableOMP[[#This Row],[Label]],TableAvg[],2,FALSE)</f>
        <v>0</v>
      </c>
      <c r="P583">
        <f>VLOOKUP(TableOMP[[#This Row],[Label]],TableAvg[],3,FALSE)</f>
        <v>0</v>
      </c>
      <c r="Q583">
        <f>TableOMP[[#This Row],[Avg]]-$U$2*TableOMP[[#This Row],[StdDev]]</f>
        <v>0</v>
      </c>
      <c r="R583">
        <f>TableOMP[[#This Row],[Avg]]+$U$2*TableOMP[[#This Row],[StdDev]]</f>
        <v>0</v>
      </c>
      <c r="S583">
        <f>IF(AND(TableOMP[[#This Row],[total_time]]&gt;=TableOMP[[#This Row],[Low]], TableOMP[[#This Row],[total_time]]&lt;=TableOMP[[#This Row],[High]]),1,0)</f>
        <v>0</v>
      </c>
    </row>
    <row r="584" spans="1:19" x14ac:dyDescent="0.25">
      <c r="A584" t="s">
        <v>17</v>
      </c>
      <c r="B584">
        <v>10000</v>
      </c>
      <c r="C584">
        <v>0</v>
      </c>
      <c r="D584">
        <v>0</v>
      </c>
      <c r="E584">
        <v>7</v>
      </c>
      <c r="F584">
        <v>1</v>
      </c>
      <c r="G584">
        <v>1.402973</v>
      </c>
      <c r="H584">
        <v>0.10724599999999999</v>
      </c>
      <c r="I584">
        <v>8.2302E-2</v>
      </c>
      <c r="J584">
        <v>1.3717E-2</v>
      </c>
      <c r="K584" t="str">
        <f t="shared" si="9"/>
        <v>5</v>
      </c>
      <c r="L584" t="s">
        <v>40</v>
      </c>
      <c r="M584" t="s">
        <v>39</v>
      </c>
      <c r="N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584">
        <f>VLOOKUP(TableOMP[[#This Row],[Label]],TableAvg[],2,FALSE)</f>
        <v>0</v>
      </c>
      <c r="P584">
        <f>VLOOKUP(TableOMP[[#This Row],[Label]],TableAvg[],3,FALSE)</f>
        <v>0</v>
      </c>
      <c r="Q584">
        <f>TableOMP[[#This Row],[Avg]]-$U$2*TableOMP[[#This Row],[StdDev]]</f>
        <v>0</v>
      </c>
      <c r="R584">
        <f>TableOMP[[#This Row],[Avg]]+$U$2*TableOMP[[#This Row],[StdDev]]</f>
        <v>0</v>
      </c>
      <c r="S584">
        <f>IF(AND(TableOMP[[#This Row],[total_time]]&gt;=TableOMP[[#This Row],[Low]], TableOMP[[#This Row],[total_time]]&lt;=TableOMP[[#This Row],[High]]),1,0)</f>
        <v>0</v>
      </c>
    </row>
    <row r="585" spans="1:19" x14ac:dyDescent="0.25">
      <c r="A585" t="s">
        <v>17</v>
      </c>
      <c r="B585">
        <v>10000</v>
      </c>
      <c r="C585">
        <v>0</v>
      </c>
      <c r="D585">
        <v>0</v>
      </c>
      <c r="E585">
        <v>8</v>
      </c>
      <c r="F585">
        <v>1</v>
      </c>
      <c r="G585">
        <v>1.3955919999999999</v>
      </c>
      <c r="H585">
        <v>0.10809100000000001</v>
      </c>
      <c r="I585">
        <v>9.0638999999999997E-2</v>
      </c>
      <c r="J585">
        <v>1.2947999999999999E-2</v>
      </c>
      <c r="K585" t="str">
        <f t="shared" si="9"/>
        <v>5</v>
      </c>
      <c r="L585" t="s">
        <v>40</v>
      </c>
      <c r="M585" t="s">
        <v>39</v>
      </c>
      <c r="N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585">
        <f>VLOOKUP(TableOMP[[#This Row],[Label]],TableAvg[],2,FALSE)</f>
        <v>0</v>
      </c>
      <c r="P585">
        <f>VLOOKUP(TableOMP[[#This Row],[Label]],TableAvg[],3,FALSE)</f>
        <v>0</v>
      </c>
      <c r="Q585">
        <f>TableOMP[[#This Row],[Avg]]-$U$2*TableOMP[[#This Row],[StdDev]]</f>
        <v>0</v>
      </c>
      <c r="R585">
        <f>TableOMP[[#This Row],[Avg]]+$U$2*TableOMP[[#This Row],[StdDev]]</f>
        <v>0</v>
      </c>
      <c r="S585">
        <f>IF(AND(TableOMP[[#This Row],[total_time]]&gt;=TableOMP[[#This Row],[Low]], TableOMP[[#This Row],[total_time]]&lt;=TableOMP[[#This Row],[High]]),1,0)</f>
        <v>0</v>
      </c>
    </row>
    <row r="586" spans="1:19" x14ac:dyDescent="0.25">
      <c r="A586" t="s">
        <v>17</v>
      </c>
      <c r="B586">
        <v>10000</v>
      </c>
      <c r="C586">
        <v>0</v>
      </c>
      <c r="D586">
        <v>0</v>
      </c>
      <c r="E586">
        <v>9</v>
      </c>
      <c r="F586">
        <v>1</v>
      </c>
      <c r="G586">
        <v>1.3787199999999999</v>
      </c>
      <c r="H586">
        <v>0.10871</v>
      </c>
      <c r="I586">
        <v>9.1633999999999993E-2</v>
      </c>
      <c r="J586">
        <v>1.1454000000000001E-2</v>
      </c>
      <c r="K586" t="str">
        <f t="shared" si="9"/>
        <v>5</v>
      </c>
      <c r="L586" t="s">
        <v>40</v>
      </c>
      <c r="M586" t="s">
        <v>39</v>
      </c>
      <c r="N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586">
        <f>VLOOKUP(TableOMP[[#This Row],[Label]],TableAvg[],2,FALSE)</f>
        <v>0</v>
      </c>
      <c r="P586">
        <f>VLOOKUP(TableOMP[[#This Row],[Label]],TableAvg[],3,FALSE)</f>
        <v>0</v>
      </c>
      <c r="Q586">
        <f>TableOMP[[#This Row],[Avg]]-$U$2*TableOMP[[#This Row],[StdDev]]</f>
        <v>0</v>
      </c>
      <c r="R586">
        <f>TableOMP[[#This Row],[Avg]]+$U$2*TableOMP[[#This Row],[StdDev]]</f>
        <v>0</v>
      </c>
      <c r="S586">
        <f>IF(AND(TableOMP[[#This Row],[total_time]]&gt;=TableOMP[[#This Row],[Low]], TableOMP[[#This Row],[total_time]]&lt;=TableOMP[[#This Row],[High]]),1,0)</f>
        <v>0</v>
      </c>
    </row>
    <row r="587" spans="1:19" x14ac:dyDescent="0.25">
      <c r="A587" t="s">
        <v>17</v>
      </c>
      <c r="B587">
        <v>10000</v>
      </c>
      <c r="C587">
        <v>0</v>
      </c>
      <c r="D587">
        <v>0</v>
      </c>
      <c r="E587">
        <v>10</v>
      </c>
      <c r="F587">
        <v>1</v>
      </c>
      <c r="G587">
        <v>1.365367</v>
      </c>
      <c r="H587">
        <v>0.10957</v>
      </c>
      <c r="I587">
        <v>0.106632</v>
      </c>
      <c r="J587">
        <v>1.1847999999999999E-2</v>
      </c>
      <c r="K587" t="str">
        <f t="shared" si="9"/>
        <v>5</v>
      </c>
      <c r="L587" t="s">
        <v>40</v>
      </c>
      <c r="M587" t="s">
        <v>39</v>
      </c>
      <c r="N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587">
        <f>VLOOKUP(TableOMP[[#This Row],[Label]],TableAvg[],2,FALSE)</f>
        <v>0</v>
      </c>
      <c r="P587">
        <f>VLOOKUP(TableOMP[[#This Row],[Label]],TableAvg[],3,FALSE)</f>
        <v>0</v>
      </c>
      <c r="Q587">
        <f>TableOMP[[#This Row],[Avg]]-$U$2*TableOMP[[#This Row],[StdDev]]</f>
        <v>0</v>
      </c>
      <c r="R587">
        <f>TableOMP[[#This Row],[Avg]]+$U$2*TableOMP[[#This Row],[StdDev]]</f>
        <v>0</v>
      </c>
      <c r="S587">
        <f>IF(AND(TableOMP[[#This Row],[total_time]]&gt;=TableOMP[[#This Row],[Low]], TableOMP[[#This Row],[total_time]]&lt;=TableOMP[[#This Row],[High]]),1,0)</f>
        <v>0</v>
      </c>
    </row>
    <row r="588" spans="1:19" x14ac:dyDescent="0.25">
      <c r="A588" t="s">
        <v>17</v>
      </c>
      <c r="B588">
        <v>10000</v>
      </c>
      <c r="C588">
        <v>0</v>
      </c>
      <c r="D588">
        <v>0</v>
      </c>
      <c r="E588">
        <v>11</v>
      </c>
      <c r="F588">
        <v>1</v>
      </c>
      <c r="G588">
        <v>1.361483</v>
      </c>
      <c r="H588">
        <v>0.10537000000000001</v>
      </c>
      <c r="I588">
        <v>0.100687</v>
      </c>
      <c r="J588">
        <v>1.0069E-2</v>
      </c>
      <c r="K588" t="str">
        <f t="shared" si="9"/>
        <v>5</v>
      </c>
      <c r="L588" t="s">
        <v>40</v>
      </c>
      <c r="M588" t="s">
        <v>39</v>
      </c>
      <c r="N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588">
        <f>VLOOKUP(TableOMP[[#This Row],[Label]],TableAvg[],2,FALSE)</f>
        <v>0</v>
      </c>
      <c r="P588">
        <f>VLOOKUP(TableOMP[[#This Row],[Label]],TableAvg[],3,FALSE)</f>
        <v>0</v>
      </c>
      <c r="Q588">
        <f>TableOMP[[#This Row],[Avg]]-$U$2*TableOMP[[#This Row],[StdDev]]</f>
        <v>0</v>
      </c>
      <c r="R588">
        <f>TableOMP[[#This Row],[Avg]]+$U$2*TableOMP[[#This Row],[StdDev]]</f>
        <v>0</v>
      </c>
      <c r="S588">
        <f>IF(AND(TableOMP[[#This Row],[total_time]]&gt;=TableOMP[[#This Row],[Low]], TableOMP[[#This Row],[total_time]]&lt;=TableOMP[[#This Row],[High]]),1,0)</f>
        <v>0</v>
      </c>
    </row>
    <row r="589" spans="1:19" x14ac:dyDescent="0.25">
      <c r="A589" t="s">
        <v>17</v>
      </c>
      <c r="B589">
        <v>10000</v>
      </c>
      <c r="C589">
        <v>0</v>
      </c>
      <c r="D589">
        <v>0</v>
      </c>
      <c r="E589">
        <v>12</v>
      </c>
      <c r="F589">
        <v>1</v>
      </c>
      <c r="G589">
        <v>1.353715</v>
      </c>
      <c r="H589">
        <v>0.102599</v>
      </c>
      <c r="I589">
        <v>0.116188</v>
      </c>
      <c r="J589">
        <v>1.0562999999999999E-2</v>
      </c>
      <c r="K589" t="str">
        <f t="shared" si="9"/>
        <v>5</v>
      </c>
      <c r="L589" t="s">
        <v>40</v>
      </c>
      <c r="M589" t="s">
        <v>39</v>
      </c>
      <c r="N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589">
        <f>VLOOKUP(TableOMP[[#This Row],[Label]],TableAvg[],2,FALSE)</f>
        <v>0</v>
      </c>
      <c r="P589">
        <f>VLOOKUP(TableOMP[[#This Row],[Label]],TableAvg[],3,FALSE)</f>
        <v>0</v>
      </c>
      <c r="Q589">
        <f>TableOMP[[#This Row],[Avg]]-$U$2*TableOMP[[#This Row],[StdDev]]</f>
        <v>0</v>
      </c>
      <c r="R589">
        <f>TableOMP[[#This Row],[Avg]]+$U$2*TableOMP[[#This Row],[StdDev]]</f>
        <v>0</v>
      </c>
      <c r="S589">
        <f>IF(AND(TableOMP[[#This Row],[total_time]]&gt;=TableOMP[[#This Row],[Low]], TableOMP[[#This Row],[total_time]]&lt;=TableOMP[[#This Row],[High]]),1,0)</f>
        <v>0</v>
      </c>
    </row>
    <row r="590" spans="1:19" x14ac:dyDescent="0.25">
      <c r="A590" t="s">
        <v>17</v>
      </c>
      <c r="B590">
        <v>10000</v>
      </c>
      <c r="C590">
        <v>0</v>
      </c>
      <c r="D590">
        <v>0</v>
      </c>
      <c r="E590">
        <v>13</v>
      </c>
      <c r="F590">
        <v>1</v>
      </c>
      <c r="G590">
        <v>1.4261459999999999</v>
      </c>
      <c r="H590">
        <v>0.131054</v>
      </c>
      <c r="I590">
        <v>0.11715200000000001</v>
      </c>
      <c r="J590">
        <v>9.7630000000000008E-3</v>
      </c>
      <c r="K590" t="str">
        <f t="shared" si="9"/>
        <v>5</v>
      </c>
      <c r="L590" t="s">
        <v>40</v>
      </c>
      <c r="M590" t="s">
        <v>39</v>
      </c>
      <c r="N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590">
        <f>VLOOKUP(TableOMP[[#This Row],[Label]],TableAvg[],2,FALSE)</f>
        <v>0</v>
      </c>
      <c r="P590">
        <f>VLOOKUP(TableOMP[[#This Row],[Label]],TableAvg[],3,FALSE)</f>
        <v>0</v>
      </c>
      <c r="Q590">
        <f>TableOMP[[#This Row],[Avg]]-$U$2*TableOMP[[#This Row],[StdDev]]</f>
        <v>0</v>
      </c>
      <c r="R590">
        <f>TableOMP[[#This Row],[Avg]]+$U$2*TableOMP[[#This Row],[StdDev]]</f>
        <v>0</v>
      </c>
      <c r="S590">
        <f>IF(AND(TableOMP[[#This Row],[total_time]]&gt;=TableOMP[[#This Row],[Low]], TableOMP[[#This Row],[total_time]]&lt;=TableOMP[[#This Row],[High]]),1,0)</f>
        <v>0</v>
      </c>
    </row>
    <row r="591" spans="1:19" x14ac:dyDescent="0.25">
      <c r="A591" t="s">
        <v>17</v>
      </c>
      <c r="B591">
        <v>10000</v>
      </c>
      <c r="C591">
        <v>0</v>
      </c>
      <c r="D591">
        <v>0</v>
      </c>
      <c r="E591">
        <v>14</v>
      </c>
      <c r="F591">
        <v>1</v>
      </c>
      <c r="G591">
        <v>1.357672</v>
      </c>
      <c r="H591">
        <v>0.107976</v>
      </c>
      <c r="I591">
        <v>0.14625099999999999</v>
      </c>
      <c r="J591">
        <v>1.125E-2</v>
      </c>
      <c r="K591" t="str">
        <f t="shared" si="9"/>
        <v>5</v>
      </c>
      <c r="L591" t="s">
        <v>40</v>
      </c>
      <c r="M591" t="s">
        <v>39</v>
      </c>
      <c r="N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591">
        <f>VLOOKUP(TableOMP[[#This Row],[Label]],TableAvg[],2,FALSE)</f>
        <v>0</v>
      </c>
      <c r="P591">
        <f>VLOOKUP(TableOMP[[#This Row],[Label]],TableAvg[],3,FALSE)</f>
        <v>0</v>
      </c>
      <c r="Q591">
        <f>TableOMP[[#This Row],[Avg]]-$U$2*TableOMP[[#This Row],[StdDev]]</f>
        <v>0</v>
      </c>
      <c r="R591">
        <f>TableOMP[[#This Row],[Avg]]+$U$2*TableOMP[[#This Row],[StdDev]]</f>
        <v>0</v>
      </c>
      <c r="S591">
        <f>IF(AND(TableOMP[[#This Row],[total_time]]&gt;=TableOMP[[#This Row],[Low]], TableOMP[[#This Row],[total_time]]&lt;=TableOMP[[#This Row],[High]]),1,0)</f>
        <v>0</v>
      </c>
    </row>
    <row r="592" spans="1:19" x14ac:dyDescent="0.25">
      <c r="A592" t="s">
        <v>17</v>
      </c>
      <c r="B592">
        <v>10000</v>
      </c>
      <c r="C592">
        <v>0</v>
      </c>
      <c r="D592">
        <v>0</v>
      </c>
      <c r="E592">
        <v>15</v>
      </c>
      <c r="F592">
        <v>1</v>
      </c>
      <c r="G592">
        <v>1.3569119999999999</v>
      </c>
      <c r="H592">
        <v>0.104905</v>
      </c>
      <c r="I592">
        <v>0.11978</v>
      </c>
      <c r="J592">
        <v>8.5559999999999994E-3</v>
      </c>
      <c r="K592" t="str">
        <f t="shared" si="9"/>
        <v>5</v>
      </c>
      <c r="L592" t="s">
        <v>40</v>
      </c>
      <c r="M592" t="s">
        <v>39</v>
      </c>
      <c r="N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592">
        <f>VLOOKUP(TableOMP[[#This Row],[Label]],TableAvg[],2,FALSE)</f>
        <v>0</v>
      </c>
      <c r="P592">
        <f>VLOOKUP(TableOMP[[#This Row],[Label]],TableAvg[],3,FALSE)</f>
        <v>0</v>
      </c>
      <c r="Q592">
        <f>TableOMP[[#This Row],[Avg]]-$U$2*TableOMP[[#This Row],[StdDev]]</f>
        <v>0</v>
      </c>
      <c r="R592">
        <f>TableOMP[[#This Row],[Avg]]+$U$2*TableOMP[[#This Row],[StdDev]]</f>
        <v>0</v>
      </c>
      <c r="S592">
        <f>IF(AND(TableOMP[[#This Row],[total_time]]&gt;=TableOMP[[#This Row],[Low]], TableOMP[[#This Row],[total_time]]&lt;=TableOMP[[#This Row],[High]]),1,0)</f>
        <v>0</v>
      </c>
    </row>
    <row r="593" spans="1:19" x14ac:dyDescent="0.25">
      <c r="A593" t="s">
        <v>17</v>
      </c>
      <c r="B593">
        <v>10000</v>
      </c>
      <c r="C593">
        <v>0</v>
      </c>
      <c r="D593">
        <v>0</v>
      </c>
      <c r="E593">
        <v>16</v>
      </c>
      <c r="F593">
        <v>1</v>
      </c>
      <c r="G593">
        <v>1.345197</v>
      </c>
      <c r="H593">
        <v>0.106562</v>
      </c>
      <c r="I593">
        <v>0.17183399999999999</v>
      </c>
      <c r="J593">
        <v>1.1455999999999999E-2</v>
      </c>
      <c r="K593" t="str">
        <f t="shared" si="9"/>
        <v>5</v>
      </c>
      <c r="L593" t="s">
        <v>40</v>
      </c>
      <c r="M593" t="s">
        <v>39</v>
      </c>
      <c r="N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593">
        <f>VLOOKUP(TableOMP[[#This Row],[Label]],TableAvg[],2,FALSE)</f>
        <v>0</v>
      </c>
      <c r="P593">
        <f>VLOOKUP(TableOMP[[#This Row],[Label]],TableAvg[],3,FALSE)</f>
        <v>0</v>
      </c>
      <c r="Q593">
        <f>TableOMP[[#This Row],[Avg]]-$U$2*TableOMP[[#This Row],[StdDev]]</f>
        <v>0</v>
      </c>
      <c r="R593">
        <f>TableOMP[[#This Row],[Avg]]+$U$2*TableOMP[[#This Row],[StdDev]]</f>
        <v>0</v>
      </c>
      <c r="S593">
        <f>IF(AND(TableOMP[[#This Row],[total_time]]&gt;=TableOMP[[#This Row],[Low]], TableOMP[[#This Row],[total_time]]&lt;=TableOMP[[#This Row],[High]]),1,0)</f>
        <v>0</v>
      </c>
    </row>
    <row r="594" spans="1:19" x14ac:dyDescent="0.25">
      <c r="A594" t="s">
        <v>17</v>
      </c>
      <c r="B594">
        <v>10000</v>
      </c>
      <c r="C594">
        <v>0</v>
      </c>
      <c r="D594">
        <v>0</v>
      </c>
      <c r="E594">
        <v>17</v>
      </c>
      <c r="F594">
        <v>1</v>
      </c>
      <c r="G594">
        <v>1.3689579999999999</v>
      </c>
      <c r="H594">
        <v>0.10251300000000001</v>
      </c>
      <c r="I594">
        <v>0.12787599999999999</v>
      </c>
      <c r="J594">
        <v>7.9920000000000008E-3</v>
      </c>
      <c r="K594" t="str">
        <f t="shared" si="9"/>
        <v>5</v>
      </c>
      <c r="L594" t="s">
        <v>40</v>
      </c>
      <c r="M594" t="s">
        <v>39</v>
      </c>
      <c r="N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594">
        <f>VLOOKUP(TableOMP[[#This Row],[Label]],TableAvg[],2,FALSE)</f>
        <v>0</v>
      </c>
      <c r="P594">
        <f>VLOOKUP(TableOMP[[#This Row],[Label]],TableAvg[],3,FALSE)</f>
        <v>0</v>
      </c>
      <c r="Q594">
        <f>TableOMP[[#This Row],[Avg]]-$U$2*TableOMP[[#This Row],[StdDev]]</f>
        <v>0</v>
      </c>
      <c r="R594">
        <f>TableOMP[[#This Row],[Avg]]+$U$2*TableOMP[[#This Row],[StdDev]]</f>
        <v>0</v>
      </c>
      <c r="S594">
        <f>IF(AND(TableOMP[[#This Row],[total_time]]&gt;=TableOMP[[#This Row],[Low]], TableOMP[[#This Row],[total_time]]&lt;=TableOMP[[#This Row],[High]]),1,0)</f>
        <v>0</v>
      </c>
    </row>
    <row r="595" spans="1:19" x14ac:dyDescent="0.25">
      <c r="A595" t="s">
        <v>17</v>
      </c>
      <c r="B595">
        <v>10000</v>
      </c>
      <c r="C595">
        <v>0</v>
      </c>
      <c r="D595">
        <v>0</v>
      </c>
      <c r="E595">
        <v>18</v>
      </c>
      <c r="F595">
        <v>1</v>
      </c>
      <c r="G595">
        <v>1.406369</v>
      </c>
      <c r="H595">
        <v>0.102551</v>
      </c>
      <c r="I595">
        <v>0.104424</v>
      </c>
      <c r="J595">
        <v>6.143E-3</v>
      </c>
      <c r="K595" t="str">
        <f t="shared" si="9"/>
        <v>5</v>
      </c>
      <c r="L595" t="s">
        <v>40</v>
      </c>
      <c r="M595" t="s">
        <v>39</v>
      </c>
      <c r="N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595">
        <f>VLOOKUP(TableOMP[[#This Row],[Label]],TableAvg[],2,FALSE)</f>
        <v>0</v>
      </c>
      <c r="P595">
        <f>VLOOKUP(TableOMP[[#This Row],[Label]],TableAvg[],3,FALSE)</f>
        <v>0</v>
      </c>
      <c r="Q595">
        <f>TableOMP[[#This Row],[Avg]]-$U$2*TableOMP[[#This Row],[StdDev]]</f>
        <v>0</v>
      </c>
      <c r="R595">
        <f>TableOMP[[#This Row],[Avg]]+$U$2*TableOMP[[#This Row],[StdDev]]</f>
        <v>0</v>
      </c>
      <c r="S595">
        <f>IF(AND(TableOMP[[#This Row],[total_time]]&gt;=TableOMP[[#This Row],[Low]], TableOMP[[#This Row],[total_time]]&lt;=TableOMP[[#This Row],[High]]),1,0)</f>
        <v>0</v>
      </c>
    </row>
    <row r="596" spans="1:19" x14ac:dyDescent="0.25">
      <c r="A596" t="s">
        <v>17</v>
      </c>
      <c r="B596">
        <v>10000</v>
      </c>
      <c r="C596">
        <v>0</v>
      </c>
      <c r="D596">
        <v>0</v>
      </c>
      <c r="E596">
        <v>19</v>
      </c>
      <c r="F596">
        <v>1</v>
      </c>
      <c r="G596">
        <v>1.396687</v>
      </c>
      <c r="H596">
        <v>0.11111699999999999</v>
      </c>
      <c r="I596">
        <v>0.119741</v>
      </c>
      <c r="J596">
        <v>6.6519999999999999E-3</v>
      </c>
      <c r="K596" t="str">
        <f t="shared" si="9"/>
        <v>5</v>
      </c>
      <c r="L596" t="s">
        <v>40</v>
      </c>
      <c r="M596" t="s">
        <v>39</v>
      </c>
      <c r="N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596">
        <f>VLOOKUP(TableOMP[[#This Row],[Label]],TableAvg[],2,FALSE)</f>
        <v>0</v>
      </c>
      <c r="P596">
        <f>VLOOKUP(TableOMP[[#This Row],[Label]],TableAvg[],3,FALSE)</f>
        <v>0</v>
      </c>
      <c r="Q596">
        <f>TableOMP[[#This Row],[Avg]]-$U$2*TableOMP[[#This Row],[StdDev]]</f>
        <v>0</v>
      </c>
      <c r="R596">
        <f>TableOMP[[#This Row],[Avg]]+$U$2*TableOMP[[#This Row],[StdDev]]</f>
        <v>0</v>
      </c>
      <c r="S596">
        <f>IF(AND(TableOMP[[#This Row],[total_time]]&gt;=TableOMP[[#This Row],[Low]], TableOMP[[#This Row],[total_time]]&lt;=TableOMP[[#This Row],[High]]),1,0)</f>
        <v>0</v>
      </c>
    </row>
    <row r="597" spans="1:19" x14ac:dyDescent="0.25">
      <c r="A597" t="s">
        <v>17</v>
      </c>
      <c r="B597">
        <v>10000</v>
      </c>
      <c r="C597">
        <v>0</v>
      </c>
      <c r="D597">
        <v>0</v>
      </c>
      <c r="E597">
        <v>20</v>
      </c>
      <c r="F597">
        <v>1</v>
      </c>
      <c r="G597">
        <v>1.3995059999999999</v>
      </c>
      <c r="H597">
        <v>0.10884199999999999</v>
      </c>
      <c r="I597">
        <v>0.114075</v>
      </c>
      <c r="J597">
        <v>6.0039999999999998E-3</v>
      </c>
      <c r="K597" t="str">
        <f t="shared" si="9"/>
        <v>5</v>
      </c>
      <c r="L597" t="s">
        <v>40</v>
      </c>
      <c r="M597" t="s">
        <v>39</v>
      </c>
      <c r="N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597">
        <f>VLOOKUP(TableOMP[[#This Row],[Label]],TableAvg[],2,FALSE)</f>
        <v>0</v>
      </c>
      <c r="P597">
        <f>VLOOKUP(TableOMP[[#This Row],[Label]],TableAvg[],3,FALSE)</f>
        <v>0</v>
      </c>
      <c r="Q597">
        <f>TableOMP[[#This Row],[Avg]]-$U$2*TableOMP[[#This Row],[StdDev]]</f>
        <v>0</v>
      </c>
      <c r="R597">
        <f>TableOMP[[#This Row],[Avg]]+$U$2*TableOMP[[#This Row],[StdDev]]</f>
        <v>0</v>
      </c>
      <c r="S597">
        <f>IF(AND(TableOMP[[#This Row],[total_time]]&gt;=TableOMP[[#This Row],[Low]], TableOMP[[#This Row],[total_time]]&lt;=TableOMP[[#This Row],[High]]),1,0)</f>
        <v>0</v>
      </c>
    </row>
    <row r="598" spans="1:19" x14ac:dyDescent="0.25">
      <c r="A598" t="s">
        <v>17</v>
      </c>
      <c r="B598">
        <v>10000</v>
      </c>
      <c r="C598">
        <v>0</v>
      </c>
      <c r="D598">
        <v>0</v>
      </c>
      <c r="E598">
        <v>21</v>
      </c>
      <c r="F598">
        <v>1</v>
      </c>
      <c r="G598">
        <v>1.4290909999999999</v>
      </c>
      <c r="H598">
        <v>0.15817100000000001</v>
      </c>
      <c r="I598">
        <v>0.98242700000000005</v>
      </c>
      <c r="J598">
        <v>4.9120999999999998E-2</v>
      </c>
      <c r="K598" t="str">
        <f t="shared" si="9"/>
        <v>5</v>
      </c>
      <c r="L598" t="s">
        <v>40</v>
      </c>
      <c r="M598" t="s">
        <v>39</v>
      </c>
      <c r="N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598">
        <f>VLOOKUP(TableOMP[[#This Row],[Label]],TableAvg[],2,FALSE)</f>
        <v>0</v>
      </c>
      <c r="P598">
        <f>VLOOKUP(TableOMP[[#This Row],[Label]],TableAvg[],3,FALSE)</f>
        <v>0</v>
      </c>
      <c r="Q598">
        <f>TableOMP[[#This Row],[Avg]]-$U$2*TableOMP[[#This Row],[StdDev]]</f>
        <v>0</v>
      </c>
      <c r="R598">
        <f>TableOMP[[#This Row],[Avg]]+$U$2*TableOMP[[#This Row],[StdDev]]</f>
        <v>0</v>
      </c>
      <c r="S598">
        <f>IF(AND(TableOMP[[#This Row],[total_time]]&gt;=TableOMP[[#This Row],[Low]], TableOMP[[#This Row],[total_time]]&lt;=TableOMP[[#This Row],[High]]),1,0)</f>
        <v>0</v>
      </c>
    </row>
    <row r="599" spans="1:19" x14ac:dyDescent="0.25">
      <c r="A599" t="s">
        <v>17</v>
      </c>
      <c r="B599">
        <v>10000</v>
      </c>
      <c r="C599">
        <v>0</v>
      </c>
      <c r="D599">
        <v>0</v>
      </c>
      <c r="E599">
        <v>22</v>
      </c>
      <c r="F599">
        <v>1</v>
      </c>
      <c r="G599">
        <v>1.398274</v>
      </c>
      <c r="H599">
        <v>0.118155</v>
      </c>
      <c r="I599">
        <v>0.147338</v>
      </c>
      <c r="J599">
        <v>7.0159999999999997E-3</v>
      </c>
      <c r="K599" t="str">
        <f t="shared" si="9"/>
        <v>5</v>
      </c>
      <c r="L599" t="s">
        <v>40</v>
      </c>
      <c r="M599" t="s">
        <v>39</v>
      </c>
      <c r="N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599">
        <f>VLOOKUP(TableOMP[[#This Row],[Label]],TableAvg[],2,FALSE)</f>
        <v>0</v>
      </c>
      <c r="P599">
        <f>VLOOKUP(TableOMP[[#This Row],[Label]],TableAvg[],3,FALSE)</f>
        <v>0</v>
      </c>
      <c r="Q599">
        <f>TableOMP[[#This Row],[Avg]]-$U$2*TableOMP[[#This Row],[StdDev]]</f>
        <v>0</v>
      </c>
      <c r="R599">
        <f>TableOMP[[#This Row],[Avg]]+$U$2*TableOMP[[#This Row],[StdDev]]</f>
        <v>0</v>
      </c>
      <c r="S599">
        <f>IF(AND(TableOMP[[#This Row],[total_time]]&gt;=TableOMP[[#This Row],[Low]], TableOMP[[#This Row],[total_time]]&lt;=TableOMP[[#This Row],[High]]),1,0)</f>
        <v>0</v>
      </c>
    </row>
    <row r="600" spans="1:19" x14ac:dyDescent="0.25">
      <c r="A600" t="s">
        <v>17</v>
      </c>
      <c r="B600">
        <v>10000</v>
      </c>
      <c r="C600">
        <v>0</v>
      </c>
      <c r="D600">
        <v>0</v>
      </c>
      <c r="E600">
        <v>23</v>
      </c>
      <c r="F600">
        <v>1</v>
      </c>
      <c r="G600">
        <v>1.3910800000000001</v>
      </c>
      <c r="H600">
        <v>0.104569</v>
      </c>
      <c r="I600">
        <v>0.15589</v>
      </c>
      <c r="J600">
        <v>7.0860000000000003E-3</v>
      </c>
      <c r="K600" t="str">
        <f t="shared" si="9"/>
        <v>5</v>
      </c>
      <c r="L600" t="s">
        <v>40</v>
      </c>
      <c r="M600" t="s">
        <v>39</v>
      </c>
      <c r="N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600">
        <f>VLOOKUP(TableOMP[[#This Row],[Label]],TableAvg[],2,FALSE)</f>
        <v>0</v>
      </c>
      <c r="P600">
        <f>VLOOKUP(TableOMP[[#This Row],[Label]],TableAvg[],3,FALSE)</f>
        <v>0</v>
      </c>
      <c r="Q600">
        <f>TableOMP[[#This Row],[Avg]]-$U$2*TableOMP[[#This Row],[StdDev]]</f>
        <v>0</v>
      </c>
      <c r="R600">
        <f>TableOMP[[#This Row],[Avg]]+$U$2*TableOMP[[#This Row],[StdDev]]</f>
        <v>0</v>
      </c>
      <c r="S600">
        <f>IF(AND(TableOMP[[#This Row],[total_time]]&gt;=TableOMP[[#This Row],[Low]], TableOMP[[#This Row],[total_time]]&lt;=TableOMP[[#This Row],[High]]),1,0)</f>
        <v>0</v>
      </c>
    </row>
    <row r="601" spans="1:19" x14ac:dyDescent="0.25">
      <c r="A601" t="s">
        <v>17</v>
      </c>
      <c r="B601">
        <v>10000</v>
      </c>
      <c r="C601">
        <v>0</v>
      </c>
      <c r="D601">
        <v>0</v>
      </c>
      <c r="E601">
        <v>24</v>
      </c>
      <c r="F601">
        <v>1</v>
      </c>
      <c r="G601">
        <v>1.404852</v>
      </c>
      <c r="H601">
        <v>0.111665</v>
      </c>
      <c r="I601">
        <v>0.15062400000000001</v>
      </c>
      <c r="J601">
        <v>6.5490000000000001E-3</v>
      </c>
      <c r="K601" t="str">
        <f t="shared" si="9"/>
        <v>5</v>
      </c>
      <c r="L601" t="s">
        <v>40</v>
      </c>
      <c r="M601" t="s">
        <v>39</v>
      </c>
      <c r="N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601">
        <f>VLOOKUP(TableOMP[[#This Row],[Label]],TableAvg[],2,FALSE)</f>
        <v>0</v>
      </c>
      <c r="P601">
        <f>VLOOKUP(TableOMP[[#This Row],[Label]],TableAvg[],3,FALSE)</f>
        <v>0</v>
      </c>
      <c r="Q601">
        <f>TableOMP[[#This Row],[Avg]]-$U$2*TableOMP[[#This Row],[StdDev]]</f>
        <v>0</v>
      </c>
      <c r="R601">
        <f>TableOMP[[#This Row],[Avg]]+$U$2*TableOMP[[#This Row],[StdDev]]</f>
        <v>0</v>
      </c>
      <c r="S601">
        <f>IF(AND(TableOMP[[#This Row],[total_time]]&gt;=TableOMP[[#This Row],[Low]], TableOMP[[#This Row],[total_time]]&lt;=TableOMP[[#This Row],[High]]),1,0)</f>
        <v>0</v>
      </c>
    </row>
    <row r="602" spans="1:19" x14ac:dyDescent="0.25">
      <c r="A602" t="s">
        <v>17</v>
      </c>
      <c r="B602">
        <v>10000</v>
      </c>
      <c r="C602">
        <v>0</v>
      </c>
      <c r="D602">
        <v>0</v>
      </c>
      <c r="E602">
        <v>25</v>
      </c>
      <c r="F602">
        <v>1</v>
      </c>
      <c r="G602">
        <v>1.390072</v>
      </c>
      <c r="H602">
        <v>0.112223</v>
      </c>
      <c r="I602">
        <v>0.13788500000000001</v>
      </c>
      <c r="J602">
        <v>5.7450000000000001E-3</v>
      </c>
      <c r="K602" t="str">
        <f t="shared" si="9"/>
        <v>5</v>
      </c>
      <c r="L602" t="s">
        <v>40</v>
      </c>
      <c r="M602" t="s">
        <v>39</v>
      </c>
      <c r="N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602">
        <f>VLOOKUP(TableOMP[[#This Row],[Label]],TableAvg[],2,FALSE)</f>
        <v>0</v>
      </c>
      <c r="P602">
        <f>VLOOKUP(TableOMP[[#This Row],[Label]],TableAvg[],3,FALSE)</f>
        <v>0</v>
      </c>
      <c r="Q602">
        <f>TableOMP[[#This Row],[Avg]]-$U$2*TableOMP[[#This Row],[StdDev]]</f>
        <v>0</v>
      </c>
      <c r="R602">
        <f>TableOMP[[#This Row],[Avg]]+$U$2*TableOMP[[#This Row],[StdDev]]</f>
        <v>0</v>
      </c>
      <c r="S602">
        <f>IF(AND(TableOMP[[#This Row],[total_time]]&gt;=TableOMP[[#This Row],[Low]], TableOMP[[#This Row],[total_time]]&lt;=TableOMP[[#This Row],[High]]),1,0)</f>
        <v>0</v>
      </c>
    </row>
    <row r="603" spans="1:19" x14ac:dyDescent="0.25">
      <c r="A603" t="s">
        <v>17</v>
      </c>
      <c r="B603">
        <v>10000</v>
      </c>
      <c r="C603">
        <v>0</v>
      </c>
      <c r="D603">
        <v>0</v>
      </c>
      <c r="E603">
        <v>26</v>
      </c>
      <c r="F603">
        <v>1</v>
      </c>
      <c r="G603">
        <v>1.4322159999999999</v>
      </c>
      <c r="H603">
        <v>0.102573</v>
      </c>
      <c r="I603">
        <v>0.13117200000000001</v>
      </c>
      <c r="J603">
        <v>5.2469999999999999E-3</v>
      </c>
      <c r="K603" t="str">
        <f t="shared" si="9"/>
        <v>5</v>
      </c>
      <c r="L603" t="s">
        <v>40</v>
      </c>
      <c r="M603" t="s">
        <v>39</v>
      </c>
      <c r="N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603">
        <f>VLOOKUP(TableOMP[[#This Row],[Label]],TableAvg[],2,FALSE)</f>
        <v>0</v>
      </c>
      <c r="P603">
        <f>VLOOKUP(TableOMP[[#This Row],[Label]],TableAvg[],3,FALSE)</f>
        <v>0</v>
      </c>
      <c r="Q603">
        <f>TableOMP[[#This Row],[Avg]]-$U$2*TableOMP[[#This Row],[StdDev]]</f>
        <v>0</v>
      </c>
      <c r="R603">
        <f>TableOMP[[#This Row],[Avg]]+$U$2*TableOMP[[#This Row],[StdDev]]</f>
        <v>0</v>
      </c>
      <c r="S603">
        <f>IF(AND(TableOMP[[#This Row],[total_time]]&gt;=TableOMP[[#This Row],[Low]], TableOMP[[#This Row],[total_time]]&lt;=TableOMP[[#This Row],[High]]),1,0)</f>
        <v>0</v>
      </c>
    </row>
    <row r="604" spans="1:19" x14ac:dyDescent="0.25">
      <c r="A604" t="s">
        <v>17</v>
      </c>
      <c r="B604">
        <v>10000</v>
      </c>
      <c r="C604">
        <v>0</v>
      </c>
      <c r="D604">
        <v>0</v>
      </c>
      <c r="E604">
        <v>27</v>
      </c>
      <c r="F604">
        <v>1</v>
      </c>
      <c r="G604">
        <v>1.583445</v>
      </c>
      <c r="H604">
        <v>0.120214</v>
      </c>
      <c r="I604">
        <v>0.131971</v>
      </c>
      <c r="J604">
        <v>5.0759999999999998E-3</v>
      </c>
      <c r="K604" t="str">
        <f t="shared" si="9"/>
        <v>5</v>
      </c>
      <c r="L604" t="s">
        <v>40</v>
      </c>
      <c r="M604" t="s">
        <v>39</v>
      </c>
      <c r="N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604">
        <f>VLOOKUP(TableOMP[[#This Row],[Label]],TableAvg[],2,FALSE)</f>
        <v>0</v>
      </c>
      <c r="P604">
        <f>VLOOKUP(TableOMP[[#This Row],[Label]],TableAvg[],3,FALSE)</f>
        <v>0</v>
      </c>
      <c r="Q604">
        <f>TableOMP[[#This Row],[Avg]]-$U$2*TableOMP[[#This Row],[StdDev]]</f>
        <v>0</v>
      </c>
      <c r="R604">
        <f>TableOMP[[#This Row],[Avg]]+$U$2*TableOMP[[#This Row],[StdDev]]</f>
        <v>0</v>
      </c>
      <c r="S604">
        <f>IF(AND(TableOMP[[#This Row],[total_time]]&gt;=TableOMP[[#This Row],[Low]], TableOMP[[#This Row],[total_time]]&lt;=TableOMP[[#This Row],[High]]),1,0)</f>
        <v>0</v>
      </c>
    </row>
    <row r="605" spans="1:19" x14ac:dyDescent="0.25">
      <c r="A605" t="s">
        <v>17</v>
      </c>
      <c r="B605">
        <v>10000</v>
      </c>
      <c r="C605">
        <v>0</v>
      </c>
      <c r="D605">
        <v>0</v>
      </c>
      <c r="E605">
        <v>28</v>
      </c>
      <c r="F605">
        <v>1</v>
      </c>
      <c r="G605">
        <v>22.377330000000001</v>
      </c>
      <c r="H605">
        <v>21.115829000000002</v>
      </c>
      <c r="I605">
        <v>0.17483000000000001</v>
      </c>
      <c r="J605">
        <v>6.4749999999999999E-3</v>
      </c>
      <c r="K605" t="str">
        <f t="shared" si="9"/>
        <v>5</v>
      </c>
      <c r="L605" t="s">
        <v>40</v>
      </c>
      <c r="M605" t="s">
        <v>39</v>
      </c>
      <c r="N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605">
        <f>VLOOKUP(TableOMP[[#This Row],[Label]],TableAvg[],2,FALSE)</f>
        <v>0</v>
      </c>
      <c r="P605">
        <f>VLOOKUP(TableOMP[[#This Row],[Label]],TableAvg[],3,FALSE)</f>
        <v>0</v>
      </c>
      <c r="Q605">
        <f>TableOMP[[#This Row],[Avg]]-$U$2*TableOMP[[#This Row],[StdDev]]</f>
        <v>0</v>
      </c>
      <c r="R605">
        <f>TableOMP[[#This Row],[Avg]]+$U$2*TableOMP[[#This Row],[StdDev]]</f>
        <v>0</v>
      </c>
      <c r="S605">
        <f>IF(AND(TableOMP[[#This Row],[total_time]]&gt;=TableOMP[[#This Row],[Low]], TableOMP[[#This Row],[total_time]]&lt;=TableOMP[[#This Row],[High]]),1,0)</f>
        <v>0</v>
      </c>
    </row>
    <row r="606" spans="1:19" x14ac:dyDescent="0.25">
      <c r="A606" t="s">
        <v>17</v>
      </c>
      <c r="B606">
        <v>10000</v>
      </c>
      <c r="C606">
        <v>0</v>
      </c>
      <c r="D606">
        <v>0</v>
      </c>
      <c r="E606">
        <v>29</v>
      </c>
      <c r="F606">
        <v>1</v>
      </c>
      <c r="G606">
        <v>1.4875860000000001</v>
      </c>
      <c r="H606">
        <v>0.11273900000000001</v>
      </c>
      <c r="I606">
        <v>0.15634200000000001</v>
      </c>
      <c r="J606">
        <v>5.5840000000000004E-3</v>
      </c>
      <c r="K606" t="str">
        <f t="shared" si="9"/>
        <v>5</v>
      </c>
      <c r="L606" t="s">
        <v>40</v>
      </c>
      <c r="M606" t="s">
        <v>39</v>
      </c>
      <c r="N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606">
        <f>VLOOKUP(TableOMP[[#This Row],[Label]],TableAvg[],2,FALSE)</f>
        <v>0</v>
      </c>
      <c r="P606">
        <f>VLOOKUP(TableOMP[[#This Row],[Label]],TableAvg[],3,FALSE)</f>
        <v>0</v>
      </c>
      <c r="Q606">
        <f>TableOMP[[#This Row],[Avg]]-$U$2*TableOMP[[#This Row],[StdDev]]</f>
        <v>0</v>
      </c>
      <c r="R606">
        <f>TableOMP[[#This Row],[Avg]]+$U$2*TableOMP[[#This Row],[StdDev]]</f>
        <v>0</v>
      </c>
      <c r="S606">
        <f>IF(AND(TableOMP[[#This Row],[total_time]]&gt;=TableOMP[[#This Row],[Low]], TableOMP[[#This Row],[total_time]]&lt;=TableOMP[[#This Row],[High]]),1,0)</f>
        <v>0</v>
      </c>
    </row>
    <row r="607" spans="1:19" x14ac:dyDescent="0.25">
      <c r="A607" t="s">
        <v>17</v>
      </c>
      <c r="B607">
        <v>10000</v>
      </c>
      <c r="C607">
        <v>0</v>
      </c>
      <c r="D607">
        <v>0</v>
      </c>
      <c r="E607">
        <v>30</v>
      </c>
      <c r="F607">
        <v>1</v>
      </c>
      <c r="G607">
        <v>305.10965599999997</v>
      </c>
      <c r="H607">
        <v>303.81530600000002</v>
      </c>
      <c r="I607">
        <v>0.18806899999999999</v>
      </c>
      <c r="J607">
        <v>6.4850000000000003E-3</v>
      </c>
      <c r="K607" t="str">
        <f t="shared" si="9"/>
        <v>5</v>
      </c>
      <c r="L607" t="s">
        <v>40</v>
      </c>
      <c r="M607" t="s">
        <v>39</v>
      </c>
      <c r="N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607">
        <f>VLOOKUP(TableOMP[[#This Row],[Label]],TableAvg[],2,FALSE)</f>
        <v>0</v>
      </c>
      <c r="P607">
        <f>VLOOKUP(TableOMP[[#This Row],[Label]],TableAvg[],3,FALSE)</f>
        <v>0</v>
      </c>
      <c r="Q607">
        <f>TableOMP[[#This Row],[Avg]]-$U$2*TableOMP[[#This Row],[StdDev]]</f>
        <v>0</v>
      </c>
      <c r="R607">
        <f>TableOMP[[#This Row],[Avg]]+$U$2*TableOMP[[#This Row],[StdDev]]</f>
        <v>0</v>
      </c>
      <c r="S607">
        <f>IF(AND(TableOMP[[#This Row],[total_time]]&gt;=TableOMP[[#This Row],[Low]], TableOMP[[#This Row],[total_time]]&lt;=TableOMP[[#This Row],[High]]),1,0)</f>
        <v>0</v>
      </c>
    </row>
    <row r="608" spans="1:19" x14ac:dyDescent="0.25">
      <c r="A608" t="s">
        <v>17</v>
      </c>
      <c r="B608">
        <v>10000</v>
      </c>
      <c r="C608">
        <v>0</v>
      </c>
      <c r="D608">
        <v>0</v>
      </c>
      <c r="E608">
        <v>31</v>
      </c>
      <c r="F608">
        <v>1</v>
      </c>
      <c r="G608">
        <v>1.3989199999999999</v>
      </c>
      <c r="H608">
        <v>0.11161</v>
      </c>
      <c r="I608">
        <v>0.18012500000000001</v>
      </c>
      <c r="J608">
        <v>6.0039999999999998E-3</v>
      </c>
      <c r="K608" t="str">
        <f t="shared" si="9"/>
        <v>5</v>
      </c>
      <c r="L608" t="s">
        <v>40</v>
      </c>
      <c r="M608" t="s">
        <v>39</v>
      </c>
      <c r="N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608">
        <f>VLOOKUP(TableOMP[[#This Row],[Label]],TableAvg[],2,FALSE)</f>
        <v>0</v>
      </c>
      <c r="P608">
        <f>VLOOKUP(TableOMP[[#This Row],[Label]],TableAvg[],3,FALSE)</f>
        <v>0</v>
      </c>
      <c r="Q608">
        <f>TableOMP[[#This Row],[Avg]]-$U$2*TableOMP[[#This Row],[StdDev]]</f>
        <v>0</v>
      </c>
      <c r="R608">
        <f>TableOMP[[#This Row],[Avg]]+$U$2*TableOMP[[#This Row],[StdDev]]</f>
        <v>0</v>
      </c>
      <c r="S608">
        <f>IF(AND(TableOMP[[#This Row],[total_time]]&gt;=TableOMP[[#This Row],[Low]], TableOMP[[#This Row],[total_time]]&lt;=TableOMP[[#This Row],[High]]),1,0)</f>
        <v>0</v>
      </c>
    </row>
    <row r="609" spans="1:19" x14ac:dyDescent="0.25">
      <c r="A609" t="s">
        <v>17</v>
      </c>
      <c r="B609">
        <v>10000</v>
      </c>
      <c r="C609">
        <v>0</v>
      </c>
      <c r="D609">
        <v>0</v>
      </c>
      <c r="E609">
        <v>32</v>
      </c>
      <c r="F609">
        <v>1</v>
      </c>
      <c r="G609">
        <v>1.5157210000000001</v>
      </c>
      <c r="H609">
        <v>0.104224</v>
      </c>
      <c r="I609">
        <v>0.23932600000000001</v>
      </c>
      <c r="J609">
        <v>7.7200000000000003E-3</v>
      </c>
      <c r="K609" t="str">
        <f t="shared" si="9"/>
        <v>5</v>
      </c>
      <c r="L609" t="s">
        <v>40</v>
      </c>
      <c r="M609" t="s">
        <v>39</v>
      </c>
      <c r="N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609">
        <f>VLOOKUP(TableOMP[[#This Row],[Label]],TableAvg[],2,FALSE)</f>
        <v>0</v>
      </c>
      <c r="P609">
        <f>VLOOKUP(TableOMP[[#This Row],[Label]],TableAvg[],3,FALSE)</f>
        <v>0</v>
      </c>
      <c r="Q609">
        <f>TableOMP[[#This Row],[Avg]]-$U$2*TableOMP[[#This Row],[StdDev]]</f>
        <v>0</v>
      </c>
      <c r="R609">
        <f>TableOMP[[#This Row],[Avg]]+$U$2*TableOMP[[#This Row],[StdDev]]</f>
        <v>0</v>
      </c>
      <c r="S609">
        <f>IF(AND(TableOMP[[#This Row],[total_time]]&gt;=TableOMP[[#This Row],[Low]], TableOMP[[#This Row],[total_time]]&lt;=TableOMP[[#This Row],[High]]),1,0)</f>
        <v>0</v>
      </c>
    </row>
    <row r="610" spans="1:19" x14ac:dyDescent="0.25">
      <c r="A610" t="s">
        <v>17</v>
      </c>
      <c r="B610">
        <v>10000</v>
      </c>
      <c r="C610">
        <v>0</v>
      </c>
      <c r="D610">
        <v>0</v>
      </c>
      <c r="E610">
        <v>33</v>
      </c>
      <c r="F610">
        <v>1</v>
      </c>
      <c r="G610">
        <v>1.4258729999999999</v>
      </c>
      <c r="H610">
        <v>0.105672</v>
      </c>
      <c r="I610">
        <v>0.122238</v>
      </c>
      <c r="J610">
        <v>3.82E-3</v>
      </c>
      <c r="K610" t="str">
        <f t="shared" si="9"/>
        <v>5</v>
      </c>
      <c r="L610" t="s">
        <v>40</v>
      </c>
      <c r="M610" t="s">
        <v>39</v>
      </c>
      <c r="N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610">
        <f>VLOOKUP(TableOMP[[#This Row],[Label]],TableAvg[],2,FALSE)</f>
        <v>0</v>
      </c>
      <c r="P610">
        <f>VLOOKUP(TableOMP[[#This Row],[Label]],TableAvg[],3,FALSE)</f>
        <v>0</v>
      </c>
      <c r="Q610">
        <f>TableOMP[[#This Row],[Avg]]-$U$2*TableOMP[[#This Row],[StdDev]]</f>
        <v>0</v>
      </c>
      <c r="R610">
        <f>TableOMP[[#This Row],[Avg]]+$U$2*TableOMP[[#This Row],[StdDev]]</f>
        <v>0</v>
      </c>
      <c r="S610">
        <f>IF(AND(TableOMP[[#This Row],[total_time]]&gt;=TableOMP[[#This Row],[Low]], TableOMP[[#This Row],[total_time]]&lt;=TableOMP[[#This Row],[High]]),1,0)</f>
        <v>0</v>
      </c>
    </row>
    <row r="611" spans="1:19" x14ac:dyDescent="0.25">
      <c r="A611" t="s">
        <v>17</v>
      </c>
      <c r="B611">
        <v>10000</v>
      </c>
      <c r="C611">
        <v>0</v>
      </c>
      <c r="D611">
        <v>0</v>
      </c>
      <c r="E611">
        <v>34</v>
      </c>
      <c r="F611">
        <v>1</v>
      </c>
      <c r="G611">
        <v>1.5435490000000001</v>
      </c>
      <c r="H611">
        <v>0.10266599999999999</v>
      </c>
      <c r="I611">
        <v>0.19916500000000001</v>
      </c>
      <c r="J611">
        <v>6.0350000000000004E-3</v>
      </c>
      <c r="K611" t="str">
        <f t="shared" si="9"/>
        <v>5</v>
      </c>
      <c r="L611" t="s">
        <v>40</v>
      </c>
      <c r="M611" t="s">
        <v>39</v>
      </c>
      <c r="N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611">
        <f>VLOOKUP(TableOMP[[#This Row],[Label]],TableAvg[],2,FALSE)</f>
        <v>0</v>
      </c>
      <c r="P611">
        <f>VLOOKUP(TableOMP[[#This Row],[Label]],TableAvg[],3,FALSE)</f>
        <v>0</v>
      </c>
      <c r="Q611">
        <f>TableOMP[[#This Row],[Avg]]-$U$2*TableOMP[[#This Row],[StdDev]]</f>
        <v>0</v>
      </c>
      <c r="R611">
        <f>TableOMP[[#This Row],[Avg]]+$U$2*TableOMP[[#This Row],[StdDev]]</f>
        <v>0</v>
      </c>
      <c r="S611">
        <f>IF(AND(TableOMP[[#This Row],[total_time]]&gt;=TableOMP[[#This Row],[Low]], TableOMP[[#This Row],[total_time]]&lt;=TableOMP[[#This Row],[High]]),1,0)</f>
        <v>0</v>
      </c>
    </row>
    <row r="612" spans="1:19" x14ac:dyDescent="0.25">
      <c r="A612" t="s">
        <v>17</v>
      </c>
      <c r="B612">
        <v>10000</v>
      </c>
      <c r="C612">
        <v>0</v>
      </c>
      <c r="D612">
        <v>0</v>
      </c>
      <c r="E612">
        <v>35</v>
      </c>
      <c r="F612">
        <v>1</v>
      </c>
      <c r="G612">
        <v>1.4382919999999999</v>
      </c>
      <c r="H612">
        <v>0.103953</v>
      </c>
      <c r="I612">
        <v>0.22012899999999999</v>
      </c>
      <c r="J612">
        <v>6.4739999999999997E-3</v>
      </c>
      <c r="K612" t="str">
        <f t="shared" si="9"/>
        <v>5</v>
      </c>
      <c r="L612" t="s">
        <v>40</v>
      </c>
      <c r="M612" t="s">
        <v>39</v>
      </c>
      <c r="N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612">
        <f>VLOOKUP(TableOMP[[#This Row],[Label]],TableAvg[],2,FALSE)</f>
        <v>0</v>
      </c>
      <c r="P612">
        <f>VLOOKUP(TableOMP[[#This Row],[Label]],TableAvg[],3,FALSE)</f>
        <v>0</v>
      </c>
      <c r="Q612">
        <f>TableOMP[[#This Row],[Avg]]-$U$2*TableOMP[[#This Row],[StdDev]]</f>
        <v>0</v>
      </c>
      <c r="R612">
        <f>TableOMP[[#This Row],[Avg]]+$U$2*TableOMP[[#This Row],[StdDev]]</f>
        <v>0</v>
      </c>
      <c r="S612">
        <f>IF(AND(TableOMP[[#This Row],[total_time]]&gt;=TableOMP[[#This Row],[Low]], TableOMP[[#This Row],[total_time]]&lt;=TableOMP[[#This Row],[High]]),1,0)</f>
        <v>0</v>
      </c>
    </row>
    <row r="613" spans="1:19" x14ac:dyDescent="0.25">
      <c r="A613" t="s">
        <v>17</v>
      </c>
      <c r="B613">
        <v>10000</v>
      </c>
      <c r="C613">
        <v>0</v>
      </c>
      <c r="D613">
        <v>0</v>
      </c>
      <c r="E613">
        <v>36</v>
      </c>
      <c r="F613">
        <v>1</v>
      </c>
      <c r="G613">
        <v>1.553992</v>
      </c>
      <c r="H613">
        <v>0.11118500000000001</v>
      </c>
      <c r="I613">
        <v>0.23139799999999999</v>
      </c>
      <c r="J613">
        <v>6.6109999999999997E-3</v>
      </c>
      <c r="K613" t="str">
        <f t="shared" si="9"/>
        <v>5</v>
      </c>
      <c r="L613" t="s">
        <v>40</v>
      </c>
      <c r="M613" t="s">
        <v>39</v>
      </c>
      <c r="N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613">
        <f>VLOOKUP(TableOMP[[#This Row],[Label]],TableAvg[],2,FALSE)</f>
        <v>0</v>
      </c>
      <c r="P613">
        <f>VLOOKUP(TableOMP[[#This Row],[Label]],TableAvg[],3,FALSE)</f>
        <v>0</v>
      </c>
      <c r="Q613">
        <f>TableOMP[[#This Row],[Avg]]-$U$2*TableOMP[[#This Row],[StdDev]]</f>
        <v>0</v>
      </c>
      <c r="R613">
        <f>TableOMP[[#This Row],[Avg]]+$U$2*TableOMP[[#This Row],[StdDev]]</f>
        <v>0</v>
      </c>
      <c r="S613">
        <f>IF(AND(TableOMP[[#This Row],[total_time]]&gt;=TableOMP[[#This Row],[Low]], TableOMP[[#This Row],[total_time]]&lt;=TableOMP[[#This Row],[High]]),1,0)</f>
        <v>0</v>
      </c>
    </row>
    <row r="614" spans="1:19" x14ac:dyDescent="0.25">
      <c r="A614" t="s">
        <v>17</v>
      </c>
      <c r="B614">
        <v>10000</v>
      </c>
      <c r="C614">
        <v>0</v>
      </c>
      <c r="D614">
        <v>0</v>
      </c>
      <c r="E614">
        <v>37</v>
      </c>
      <c r="F614">
        <v>1</v>
      </c>
      <c r="G614">
        <v>1.4478409999999999</v>
      </c>
      <c r="H614">
        <v>0.10970100000000001</v>
      </c>
      <c r="I614">
        <v>0.12523799999999999</v>
      </c>
      <c r="J614">
        <v>3.4789999999999999E-3</v>
      </c>
      <c r="K614" t="str">
        <f t="shared" si="9"/>
        <v>5</v>
      </c>
      <c r="L614" t="s">
        <v>40</v>
      </c>
      <c r="M614" t="s">
        <v>39</v>
      </c>
      <c r="N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614">
        <f>VLOOKUP(TableOMP[[#This Row],[Label]],TableAvg[],2,FALSE)</f>
        <v>0</v>
      </c>
      <c r="P614">
        <f>VLOOKUP(TableOMP[[#This Row],[Label]],TableAvg[],3,FALSE)</f>
        <v>0</v>
      </c>
      <c r="Q614">
        <f>TableOMP[[#This Row],[Avg]]-$U$2*TableOMP[[#This Row],[StdDev]]</f>
        <v>0</v>
      </c>
      <c r="R614">
        <f>TableOMP[[#This Row],[Avg]]+$U$2*TableOMP[[#This Row],[StdDev]]</f>
        <v>0</v>
      </c>
      <c r="S614">
        <f>IF(AND(TableOMP[[#This Row],[total_time]]&gt;=TableOMP[[#This Row],[Low]], TableOMP[[#This Row],[total_time]]&lt;=TableOMP[[#This Row],[High]]),1,0)</f>
        <v>0</v>
      </c>
    </row>
    <row r="615" spans="1:19" x14ac:dyDescent="0.25">
      <c r="A615" t="s">
        <v>17</v>
      </c>
      <c r="B615">
        <v>10000</v>
      </c>
      <c r="C615">
        <v>0</v>
      </c>
      <c r="D615">
        <v>0</v>
      </c>
      <c r="E615">
        <v>38</v>
      </c>
      <c r="F615">
        <v>1</v>
      </c>
      <c r="G615">
        <v>1.494397</v>
      </c>
      <c r="H615">
        <v>0.112733</v>
      </c>
      <c r="I615">
        <v>0.26003500000000002</v>
      </c>
      <c r="J615">
        <v>7.0280000000000004E-3</v>
      </c>
      <c r="K615" t="str">
        <f t="shared" si="9"/>
        <v>5</v>
      </c>
      <c r="L615" t="s">
        <v>40</v>
      </c>
      <c r="M615" t="s">
        <v>39</v>
      </c>
      <c r="N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615">
        <f>VLOOKUP(TableOMP[[#This Row],[Label]],TableAvg[],2,FALSE)</f>
        <v>0</v>
      </c>
      <c r="P615">
        <f>VLOOKUP(TableOMP[[#This Row],[Label]],TableAvg[],3,FALSE)</f>
        <v>0</v>
      </c>
      <c r="Q615">
        <f>TableOMP[[#This Row],[Avg]]-$U$2*TableOMP[[#This Row],[StdDev]]</f>
        <v>0</v>
      </c>
      <c r="R615">
        <f>TableOMP[[#This Row],[Avg]]+$U$2*TableOMP[[#This Row],[StdDev]]</f>
        <v>0</v>
      </c>
      <c r="S615">
        <f>IF(AND(TableOMP[[#This Row],[total_time]]&gt;=TableOMP[[#This Row],[Low]], TableOMP[[#This Row],[total_time]]&lt;=TableOMP[[#This Row],[High]]),1,0)</f>
        <v>0</v>
      </c>
    </row>
    <row r="616" spans="1:19" x14ac:dyDescent="0.25">
      <c r="A616" t="s">
        <v>17</v>
      </c>
      <c r="B616">
        <v>10000</v>
      </c>
      <c r="C616">
        <v>0</v>
      </c>
      <c r="D616">
        <v>0</v>
      </c>
      <c r="E616">
        <v>39</v>
      </c>
      <c r="F616">
        <v>1</v>
      </c>
      <c r="G616">
        <v>1.6253949999999999</v>
      </c>
      <c r="H616">
        <v>0.10566</v>
      </c>
      <c r="I616">
        <v>0.193603</v>
      </c>
      <c r="J616">
        <v>5.0949999999999997E-3</v>
      </c>
      <c r="K616" t="str">
        <f t="shared" si="9"/>
        <v>5</v>
      </c>
      <c r="L616" t="s">
        <v>40</v>
      </c>
      <c r="M616" t="s">
        <v>39</v>
      </c>
      <c r="N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616">
        <f>VLOOKUP(TableOMP[[#This Row],[Label]],TableAvg[],2,FALSE)</f>
        <v>0</v>
      </c>
      <c r="P616">
        <f>VLOOKUP(TableOMP[[#This Row],[Label]],TableAvg[],3,FALSE)</f>
        <v>0</v>
      </c>
      <c r="Q616">
        <f>TableOMP[[#This Row],[Avg]]-$U$2*TableOMP[[#This Row],[StdDev]]</f>
        <v>0</v>
      </c>
      <c r="R616">
        <f>TableOMP[[#This Row],[Avg]]+$U$2*TableOMP[[#This Row],[StdDev]]</f>
        <v>0</v>
      </c>
      <c r="S616">
        <f>IF(AND(TableOMP[[#This Row],[total_time]]&gt;=TableOMP[[#This Row],[Low]], TableOMP[[#This Row],[total_time]]&lt;=TableOMP[[#This Row],[High]]),1,0)</f>
        <v>0</v>
      </c>
    </row>
    <row r="617" spans="1:19" x14ac:dyDescent="0.25">
      <c r="A617" t="s">
        <v>17</v>
      </c>
      <c r="B617">
        <v>10000</v>
      </c>
      <c r="C617">
        <v>0</v>
      </c>
      <c r="D617">
        <v>0</v>
      </c>
      <c r="E617">
        <v>40</v>
      </c>
      <c r="F617">
        <v>1</v>
      </c>
      <c r="G617">
        <v>1.5344279999999999</v>
      </c>
      <c r="H617">
        <v>0.112895</v>
      </c>
      <c r="I617">
        <v>0.22859199999999999</v>
      </c>
      <c r="J617">
        <v>5.8609999999999999E-3</v>
      </c>
      <c r="K617" t="str">
        <f t="shared" si="9"/>
        <v>5</v>
      </c>
      <c r="L617" t="s">
        <v>40</v>
      </c>
      <c r="M617" t="s">
        <v>39</v>
      </c>
      <c r="N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617">
        <f>VLOOKUP(TableOMP[[#This Row],[Label]],TableAvg[],2,FALSE)</f>
        <v>0</v>
      </c>
      <c r="P617">
        <f>VLOOKUP(TableOMP[[#This Row],[Label]],TableAvg[],3,FALSE)</f>
        <v>0</v>
      </c>
      <c r="Q617">
        <f>TableOMP[[#This Row],[Avg]]-$U$2*TableOMP[[#This Row],[StdDev]]</f>
        <v>0</v>
      </c>
      <c r="R617">
        <f>TableOMP[[#This Row],[Avg]]+$U$2*TableOMP[[#This Row],[StdDev]]</f>
        <v>0</v>
      </c>
      <c r="S617">
        <f>IF(AND(TableOMP[[#This Row],[total_time]]&gt;=TableOMP[[#This Row],[Low]], TableOMP[[#This Row],[total_time]]&lt;=TableOMP[[#This Row],[High]]),1,0)</f>
        <v>0</v>
      </c>
    </row>
    <row r="618" spans="1:19" x14ac:dyDescent="0.25">
      <c r="A618" t="s">
        <v>17</v>
      </c>
      <c r="B618">
        <v>10000</v>
      </c>
      <c r="C618">
        <v>0</v>
      </c>
      <c r="D618">
        <v>0</v>
      </c>
      <c r="E618">
        <v>41</v>
      </c>
      <c r="F618">
        <v>1</v>
      </c>
      <c r="G618">
        <v>1.6602749999999999</v>
      </c>
      <c r="H618">
        <v>0.108075</v>
      </c>
      <c r="I618">
        <v>0.30084300000000003</v>
      </c>
      <c r="J618">
        <v>7.5209999999999999E-3</v>
      </c>
      <c r="K618" t="str">
        <f t="shared" si="9"/>
        <v>5</v>
      </c>
      <c r="L618" t="s">
        <v>40</v>
      </c>
      <c r="M618" t="s">
        <v>39</v>
      </c>
      <c r="N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618">
        <f>VLOOKUP(TableOMP[[#This Row],[Label]],TableAvg[],2,FALSE)</f>
        <v>0</v>
      </c>
      <c r="P618">
        <f>VLOOKUP(TableOMP[[#This Row],[Label]],TableAvg[],3,FALSE)</f>
        <v>0</v>
      </c>
      <c r="Q618">
        <f>TableOMP[[#This Row],[Avg]]-$U$2*TableOMP[[#This Row],[StdDev]]</f>
        <v>0</v>
      </c>
      <c r="R618">
        <f>TableOMP[[#This Row],[Avg]]+$U$2*TableOMP[[#This Row],[StdDev]]</f>
        <v>0</v>
      </c>
      <c r="S618">
        <f>IF(AND(TableOMP[[#This Row],[total_time]]&gt;=TableOMP[[#This Row],[Low]], TableOMP[[#This Row],[total_time]]&lt;=TableOMP[[#This Row],[High]]),1,0)</f>
        <v>0</v>
      </c>
    </row>
    <row r="619" spans="1:19" x14ac:dyDescent="0.25">
      <c r="A619" t="s">
        <v>17</v>
      </c>
      <c r="B619">
        <v>10000</v>
      </c>
      <c r="C619">
        <v>0</v>
      </c>
      <c r="D619">
        <v>0</v>
      </c>
      <c r="E619">
        <v>42</v>
      </c>
      <c r="F619">
        <v>1</v>
      </c>
      <c r="G619">
        <v>1.7070590000000001</v>
      </c>
      <c r="H619">
        <v>0.10652399999999999</v>
      </c>
      <c r="I619">
        <v>0.24612999999999999</v>
      </c>
      <c r="J619">
        <v>6.0029999999999997E-3</v>
      </c>
      <c r="K619" t="str">
        <f t="shared" si="9"/>
        <v>5</v>
      </c>
      <c r="L619" t="s">
        <v>40</v>
      </c>
      <c r="M619" t="s">
        <v>39</v>
      </c>
      <c r="N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619">
        <f>VLOOKUP(TableOMP[[#This Row],[Label]],TableAvg[],2,FALSE)</f>
        <v>0</v>
      </c>
      <c r="P619">
        <f>VLOOKUP(TableOMP[[#This Row],[Label]],TableAvg[],3,FALSE)</f>
        <v>0</v>
      </c>
      <c r="Q619">
        <f>TableOMP[[#This Row],[Avg]]-$U$2*TableOMP[[#This Row],[StdDev]]</f>
        <v>0</v>
      </c>
      <c r="R619">
        <f>TableOMP[[#This Row],[Avg]]+$U$2*TableOMP[[#This Row],[StdDev]]</f>
        <v>0</v>
      </c>
      <c r="S619">
        <f>IF(AND(TableOMP[[#This Row],[total_time]]&gt;=TableOMP[[#This Row],[Low]], TableOMP[[#This Row],[total_time]]&lt;=TableOMP[[#This Row],[High]]),1,0)</f>
        <v>0</v>
      </c>
    </row>
    <row r="620" spans="1:19" x14ac:dyDescent="0.25">
      <c r="A620" t="s">
        <v>17</v>
      </c>
      <c r="B620">
        <v>10000</v>
      </c>
      <c r="C620">
        <v>0</v>
      </c>
      <c r="D620">
        <v>0</v>
      </c>
      <c r="E620">
        <v>43</v>
      </c>
      <c r="F620">
        <v>1</v>
      </c>
      <c r="G620">
        <v>1.6974130000000001</v>
      </c>
      <c r="H620">
        <v>0.109065</v>
      </c>
      <c r="I620">
        <v>0.158861</v>
      </c>
      <c r="J620">
        <v>3.7820000000000002E-3</v>
      </c>
      <c r="K620" t="str">
        <f t="shared" si="9"/>
        <v>5</v>
      </c>
      <c r="L620" t="s">
        <v>40</v>
      </c>
      <c r="M620" t="s">
        <v>39</v>
      </c>
      <c r="N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620">
        <f>VLOOKUP(TableOMP[[#This Row],[Label]],TableAvg[],2,FALSE)</f>
        <v>0</v>
      </c>
      <c r="P620">
        <f>VLOOKUP(TableOMP[[#This Row],[Label]],TableAvg[],3,FALSE)</f>
        <v>0</v>
      </c>
      <c r="Q620">
        <f>TableOMP[[#This Row],[Avg]]-$U$2*TableOMP[[#This Row],[StdDev]]</f>
        <v>0</v>
      </c>
      <c r="R620">
        <f>TableOMP[[#This Row],[Avg]]+$U$2*TableOMP[[#This Row],[StdDev]]</f>
        <v>0</v>
      </c>
      <c r="S620">
        <f>IF(AND(TableOMP[[#This Row],[total_time]]&gt;=TableOMP[[#This Row],[Low]], TableOMP[[#This Row],[total_time]]&lt;=TableOMP[[#This Row],[High]]),1,0)</f>
        <v>0</v>
      </c>
    </row>
    <row r="621" spans="1:19" x14ac:dyDescent="0.25">
      <c r="A621" t="s">
        <v>17</v>
      </c>
      <c r="B621">
        <v>10000</v>
      </c>
      <c r="C621">
        <v>0</v>
      </c>
      <c r="D621">
        <v>0</v>
      </c>
      <c r="E621">
        <v>44</v>
      </c>
      <c r="F621">
        <v>1</v>
      </c>
      <c r="G621">
        <v>8.3928019999999997</v>
      </c>
      <c r="H621">
        <v>6.8331059999999999</v>
      </c>
      <c r="I621">
        <v>0.33317600000000003</v>
      </c>
      <c r="J621">
        <v>7.7479999999999997E-3</v>
      </c>
      <c r="K621" t="str">
        <f t="shared" si="9"/>
        <v>5</v>
      </c>
      <c r="L621" t="s">
        <v>40</v>
      </c>
      <c r="M621" t="s">
        <v>39</v>
      </c>
      <c r="N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621">
        <f>VLOOKUP(TableOMP[[#This Row],[Label]],TableAvg[],2,FALSE)</f>
        <v>0</v>
      </c>
      <c r="P621">
        <f>VLOOKUP(TableOMP[[#This Row],[Label]],TableAvg[],3,FALSE)</f>
        <v>0</v>
      </c>
      <c r="Q621">
        <f>TableOMP[[#This Row],[Avg]]-$U$2*TableOMP[[#This Row],[StdDev]]</f>
        <v>0</v>
      </c>
      <c r="R621">
        <f>TableOMP[[#This Row],[Avg]]+$U$2*TableOMP[[#This Row],[StdDev]]</f>
        <v>0</v>
      </c>
      <c r="S621">
        <f>IF(AND(TableOMP[[#This Row],[total_time]]&gt;=TableOMP[[#This Row],[Low]], TableOMP[[#This Row],[total_time]]&lt;=TableOMP[[#This Row],[High]]),1,0)</f>
        <v>0</v>
      </c>
    </row>
    <row r="622" spans="1:19" x14ac:dyDescent="0.25">
      <c r="A622" t="s">
        <v>17</v>
      </c>
      <c r="B622">
        <v>10000</v>
      </c>
      <c r="C622">
        <v>0</v>
      </c>
      <c r="D622">
        <v>0</v>
      </c>
      <c r="E622">
        <v>45</v>
      </c>
      <c r="F622">
        <v>1</v>
      </c>
      <c r="G622">
        <v>1.6176729999999999</v>
      </c>
      <c r="H622">
        <v>0.113885</v>
      </c>
      <c r="I622">
        <v>0.32944899999999999</v>
      </c>
      <c r="J622">
        <v>7.4869999999999997E-3</v>
      </c>
      <c r="K622" t="str">
        <f t="shared" si="9"/>
        <v>5</v>
      </c>
      <c r="L622" t="s">
        <v>40</v>
      </c>
      <c r="M622" t="s">
        <v>39</v>
      </c>
      <c r="N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622">
        <f>VLOOKUP(TableOMP[[#This Row],[Label]],TableAvg[],2,FALSE)</f>
        <v>0</v>
      </c>
      <c r="P622">
        <f>VLOOKUP(TableOMP[[#This Row],[Label]],TableAvg[],3,FALSE)</f>
        <v>0</v>
      </c>
      <c r="Q622">
        <f>TableOMP[[#This Row],[Avg]]-$U$2*TableOMP[[#This Row],[StdDev]]</f>
        <v>0</v>
      </c>
      <c r="R622">
        <f>TableOMP[[#This Row],[Avg]]+$U$2*TableOMP[[#This Row],[StdDev]]</f>
        <v>0</v>
      </c>
      <c r="S622">
        <f>IF(AND(TableOMP[[#This Row],[total_time]]&gt;=TableOMP[[#This Row],[Low]], TableOMP[[#This Row],[total_time]]&lt;=TableOMP[[#This Row],[High]]),1,0)</f>
        <v>0</v>
      </c>
    </row>
    <row r="623" spans="1:19" x14ac:dyDescent="0.25">
      <c r="A623" t="s">
        <v>17</v>
      </c>
      <c r="B623">
        <v>10000</v>
      </c>
      <c r="C623">
        <v>0</v>
      </c>
      <c r="D623">
        <v>0</v>
      </c>
      <c r="E623">
        <v>46</v>
      </c>
      <c r="F623">
        <v>1</v>
      </c>
      <c r="G623">
        <v>1.5349809999999999</v>
      </c>
      <c r="H623">
        <v>0.10999200000000001</v>
      </c>
      <c r="I623">
        <v>0.229494</v>
      </c>
      <c r="J623">
        <v>5.1000000000000004E-3</v>
      </c>
      <c r="K623" t="str">
        <f t="shared" si="9"/>
        <v>5</v>
      </c>
      <c r="L623" t="s">
        <v>40</v>
      </c>
      <c r="M623" t="s">
        <v>39</v>
      </c>
      <c r="N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623">
        <f>VLOOKUP(TableOMP[[#This Row],[Label]],TableAvg[],2,FALSE)</f>
        <v>0</v>
      </c>
      <c r="P623">
        <f>VLOOKUP(TableOMP[[#This Row],[Label]],TableAvg[],3,FALSE)</f>
        <v>0</v>
      </c>
      <c r="Q623">
        <f>TableOMP[[#This Row],[Avg]]-$U$2*TableOMP[[#This Row],[StdDev]]</f>
        <v>0</v>
      </c>
      <c r="R623">
        <f>TableOMP[[#This Row],[Avg]]+$U$2*TableOMP[[#This Row],[StdDev]]</f>
        <v>0</v>
      </c>
      <c r="S623">
        <f>IF(AND(TableOMP[[#This Row],[total_time]]&gt;=TableOMP[[#This Row],[Low]], TableOMP[[#This Row],[total_time]]&lt;=TableOMP[[#This Row],[High]]),1,0)</f>
        <v>0</v>
      </c>
    </row>
    <row r="624" spans="1:19" x14ac:dyDescent="0.25">
      <c r="A624" t="s">
        <v>17</v>
      </c>
      <c r="B624">
        <v>10000</v>
      </c>
      <c r="C624">
        <v>0</v>
      </c>
      <c r="D624">
        <v>0</v>
      </c>
      <c r="E624">
        <v>47</v>
      </c>
      <c r="F624">
        <v>1</v>
      </c>
      <c r="G624">
        <v>1.6941870000000001</v>
      </c>
      <c r="H624">
        <v>0.118129</v>
      </c>
      <c r="I624">
        <v>0.41183399999999998</v>
      </c>
      <c r="J624">
        <v>8.9529999999999992E-3</v>
      </c>
      <c r="K624" t="str">
        <f t="shared" si="9"/>
        <v>5</v>
      </c>
      <c r="L624" t="s">
        <v>40</v>
      </c>
      <c r="M624" t="s">
        <v>39</v>
      </c>
      <c r="N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624">
        <f>VLOOKUP(TableOMP[[#This Row],[Label]],TableAvg[],2,FALSE)</f>
        <v>0</v>
      </c>
      <c r="P624">
        <f>VLOOKUP(TableOMP[[#This Row],[Label]],TableAvg[],3,FALSE)</f>
        <v>0</v>
      </c>
      <c r="Q624">
        <f>TableOMP[[#This Row],[Avg]]-$U$2*TableOMP[[#This Row],[StdDev]]</f>
        <v>0</v>
      </c>
      <c r="R624">
        <f>TableOMP[[#This Row],[Avg]]+$U$2*TableOMP[[#This Row],[StdDev]]</f>
        <v>0</v>
      </c>
      <c r="S624">
        <f>IF(AND(TableOMP[[#This Row],[total_time]]&gt;=TableOMP[[#This Row],[Low]], TableOMP[[#This Row],[total_time]]&lt;=TableOMP[[#This Row],[High]]),1,0)</f>
        <v>0</v>
      </c>
    </row>
    <row r="625" spans="1:19" x14ac:dyDescent="0.25">
      <c r="A625" t="s">
        <v>17</v>
      </c>
      <c r="B625">
        <v>10000</v>
      </c>
      <c r="C625">
        <v>0</v>
      </c>
      <c r="D625">
        <v>0</v>
      </c>
      <c r="E625">
        <v>48</v>
      </c>
      <c r="F625">
        <v>1</v>
      </c>
      <c r="G625">
        <v>1.895089</v>
      </c>
      <c r="H625">
        <v>0.12948599999999999</v>
      </c>
      <c r="I625">
        <v>0.32047399999999998</v>
      </c>
      <c r="J625">
        <v>6.8190000000000004E-3</v>
      </c>
      <c r="K625" t="str">
        <f t="shared" si="9"/>
        <v>5</v>
      </c>
      <c r="L625" t="s">
        <v>40</v>
      </c>
      <c r="M625" t="s">
        <v>39</v>
      </c>
      <c r="N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625">
        <f>VLOOKUP(TableOMP[[#This Row],[Label]],TableAvg[],2,FALSE)</f>
        <v>0</v>
      </c>
      <c r="P625">
        <f>VLOOKUP(TableOMP[[#This Row],[Label]],TableAvg[],3,FALSE)</f>
        <v>0</v>
      </c>
      <c r="Q625">
        <f>TableOMP[[#This Row],[Avg]]-$U$2*TableOMP[[#This Row],[StdDev]]</f>
        <v>0</v>
      </c>
      <c r="R625">
        <f>TableOMP[[#This Row],[Avg]]+$U$2*TableOMP[[#This Row],[StdDev]]</f>
        <v>0</v>
      </c>
      <c r="S625">
        <f>IF(AND(TableOMP[[#This Row],[total_time]]&gt;=TableOMP[[#This Row],[Low]], TableOMP[[#This Row],[total_time]]&lt;=TableOMP[[#This Row],[High]]),1,0)</f>
        <v>0</v>
      </c>
    </row>
    <row r="626" spans="1:19" x14ac:dyDescent="0.25">
      <c r="A626" t="s">
        <v>17</v>
      </c>
      <c r="B626">
        <v>10000</v>
      </c>
      <c r="C626">
        <v>0</v>
      </c>
      <c r="D626">
        <v>0</v>
      </c>
      <c r="E626">
        <v>49</v>
      </c>
      <c r="F626">
        <v>1</v>
      </c>
      <c r="G626">
        <v>1.936218</v>
      </c>
      <c r="H626">
        <v>0.116192</v>
      </c>
      <c r="I626">
        <v>0.32198100000000002</v>
      </c>
      <c r="J626">
        <v>6.7080000000000004E-3</v>
      </c>
      <c r="K626" t="str">
        <f t="shared" si="9"/>
        <v>5</v>
      </c>
      <c r="L626" t="s">
        <v>40</v>
      </c>
      <c r="M626" t="s">
        <v>39</v>
      </c>
      <c r="N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626">
        <f>VLOOKUP(TableOMP[[#This Row],[Label]],TableAvg[],2,FALSE)</f>
        <v>0</v>
      </c>
      <c r="P626">
        <f>VLOOKUP(TableOMP[[#This Row],[Label]],TableAvg[],3,FALSE)</f>
        <v>0</v>
      </c>
      <c r="Q626">
        <f>TableOMP[[#This Row],[Avg]]-$U$2*TableOMP[[#This Row],[StdDev]]</f>
        <v>0</v>
      </c>
      <c r="R626">
        <f>TableOMP[[#This Row],[Avg]]+$U$2*TableOMP[[#This Row],[StdDev]]</f>
        <v>0</v>
      </c>
      <c r="S626">
        <f>IF(AND(TableOMP[[#This Row],[total_time]]&gt;=TableOMP[[#This Row],[Low]], TableOMP[[#This Row],[total_time]]&lt;=TableOMP[[#This Row],[High]]),1,0)</f>
        <v>0</v>
      </c>
    </row>
    <row r="627" spans="1:19" x14ac:dyDescent="0.25">
      <c r="A627" t="s">
        <v>17</v>
      </c>
      <c r="B627">
        <v>10000</v>
      </c>
      <c r="C627">
        <v>0</v>
      </c>
      <c r="D627">
        <v>0</v>
      </c>
      <c r="E627">
        <v>50</v>
      </c>
      <c r="F627">
        <v>1</v>
      </c>
      <c r="G627">
        <v>1.9120630000000001</v>
      </c>
      <c r="H627">
        <v>0.116643</v>
      </c>
      <c r="I627">
        <v>0.34953400000000001</v>
      </c>
      <c r="J627">
        <v>7.1329999999999996E-3</v>
      </c>
      <c r="K627" t="str">
        <f t="shared" si="9"/>
        <v>5</v>
      </c>
      <c r="L627" t="s">
        <v>40</v>
      </c>
      <c r="M627" t="s">
        <v>39</v>
      </c>
      <c r="N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627">
        <f>VLOOKUP(TableOMP[[#This Row],[Label]],TableAvg[],2,FALSE)</f>
        <v>0</v>
      </c>
      <c r="P627">
        <f>VLOOKUP(TableOMP[[#This Row],[Label]],TableAvg[],3,FALSE)</f>
        <v>0</v>
      </c>
      <c r="Q627">
        <f>TableOMP[[#This Row],[Avg]]-$U$2*TableOMP[[#This Row],[StdDev]]</f>
        <v>0</v>
      </c>
      <c r="R627">
        <f>TableOMP[[#This Row],[Avg]]+$U$2*TableOMP[[#This Row],[StdDev]]</f>
        <v>0</v>
      </c>
      <c r="S627">
        <f>IF(AND(TableOMP[[#This Row],[total_time]]&gt;=TableOMP[[#This Row],[Low]], TableOMP[[#This Row],[total_time]]&lt;=TableOMP[[#This Row],[High]]),1,0)</f>
        <v>0</v>
      </c>
    </row>
    <row r="628" spans="1:19" x14ac:dyDescent="0.25">
      <c r="A628" t="s">
        <v>17</v>
      </c>
      <c r="B628">
        <v>10000</v>
      </c>
      <c r="C628">
        <v>0</v>
      </c>
      <c r="D628">
        <v>0</v>
      </c>
      <c r="E628">
        <v>51</v>
      </c>
      <c r="F628">
        <v>1</v>
      </c>
      <c r="G628">
        <v>1.8736740000000001</v>
      </c>
      <c r="H628">
        <v>0.116065</v>
      </c>
      <c r="I628">
        <v>0.36018099999999997</v>
      </c>
      <c r="J628">
        <v>7.2040000000000003E-3</v>
      </c>
      <c r="K628" t="str">
        <f t="shared" si="9"/>
        <v>5</v>
      </c>
      <c r="L628" t="s">
        <v>40</v>
      </c>
      <c r="M628" t="s">
        <v>39</v>
      </c>
      <c r="N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628">
        <f>VLOOKUP(TableOMP[[#This Row],[Label]],TableAvg[],2,FALSE)</f>
        <v>0</v>
      </c>
      <c r="P628">
        <f>VLOOKUP(TableOMP[[#This Row],[Label]],TableAvg[],3,FALSE)</f>
        <v>0</v>
      </c>
      <c r="Q628">
        <f>TableOMP[[#This Row],[Avg]]-$U$2*TableOMP[[#This Row],[StdDev]]</f>
        <v>0</v>
      </c>
      <c r="R628">
        <f>TableOMP[[#This Row],[Avg]]+$U$2*TableOMP[[#This Row],[StdDev]]</f>
        <v>0</v>
      </c>
      <c r="S628">
        <f>IF(AND(TableOMP[[#This Row],[total_time]]&gt;=TableOMP[[#This Row],[Low]], TableOMP[[#This Row],[total_time]]&lt;=TableOMP[[#This Row],[High]]),1,0)</f>
        <v>0</v>
      </c>
    </row>
    <row r="629" spans="1:19" x14ac:dyDescent="0.25">
      <c r="A629" t="s">
        <v>17</v>
      </c>
      <c r="B629">
        <v>10000</v>
      </c>
      <c r="C629">
        <v>0</v>
      </c>
      <c r="D629">
        <v>0</v>
      </c>
      <c r="E629">
        <v>52</v>
      </c>
      <c r="F629">
        <v>1</v>
      </c>
      <c r="G629">
        <v>1.7668459999999999</v>
      </c>
      <c r="H629">
        <v>0.13281799999999999</v>
      </c>
      <c r="I629">
        <v>0.32827600000000001</v>
      </c>
      <c r="J629">
        <v>6.437E-3</v>
      </c>
      <c r="K629" t="str">
        <f t="shared" si="9"/>
        <v>5</v>
      </c>
      <c r="L629" t="s">
        <v>40</v>
      </c>
      <c r="M629" t="s">
        <v>39</v>
      </c>
      <c r="N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629">
        <f>VLOOKUP(TableOMP[[#This Row],[Label]],TableAvg[],2,FALSE)</f>
        <v>0</v>
      </c>
      <c r="P629">
        <f>VLOOKUP(TableOMP[[#This Row],[Label]],TableAvg[],3,FALSE)</f>
        <v>0</v>
      </c>
      <c r="Q629">
        <f>TableOMP[[#This Row],[Avg]]-$U$2*TableOMP[[#This Row],[StdDev]]</f>
        <v>0</v>
      </c>
      <c r="R629">
        <f>TableOMP[[#This Row],[Avg]]+$U$2*TableOMP[[#This Row],[StdDev]]</f>
        <v>0</v>
      </c>
      <c r="S629">
        <f>IF(AND(TableOMP[[#This Row],[total_time]]&gt;=TableOMP[[#This Row],[Low]], TableOMP[[#This Row],[total_time]]&lt;=TableOMP[[#This Row],[High]]),1,0)</f>
        <v>0</v>
      </c>
    </row>
    <row r="630" spans="1:19" x14ac:dyDescent="0.25">
      <c r="A630" t="s">
        <v>17</v>
      </c>
      <c r="B630">
        <v>10000</v>
      </c>
      <c r="C630">
        <v>0</v>
      </c>
      <c r="D630">
        <v>0</v>
      </c>
      <c r="E630">
        <v>53</v>
      </c>
      <c r="F630">
        <v>1</v>
      </c>
      <c r="G630">
        <v>1.9595149999999999</v>
      </c>
      <c r="H630">
        <v>0.127384</v>
      </c>
      <c r="I630">
        <v>0.342167</v>
      </c>
      <c r="J630">
        <v>6.5799999999999999E-3</v>
      </c>
      <c r="K630" t="str">
        <f t="shared" si="9"/>
        <v>5</v>
      </c>
      <c r="L630" t="s">
        <v>40</v>
      </c>
      <c r="M630" t="s">
        <v>39</v>
      </c>
      <c r="N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630">
        <f>VLOOKUP(TableOMP[[#This Row],[Label]],TableAvg[],2,FALSE)</f>
        <v>0</v>
      </c>
      <c r="P630">
        <f>VLOOKUP(TableOMP[[#This Row],[Label]],TableAvg[],3,FALSE)</f>
        <v>0</v>
      </c>
      <c r="Q630">
        <f>TableOMP[[#This Row],[Avg]]-$U$2*TableOMP[[#This Row],[StdDev]]</f>
        <v>0</v>
      </c>
      <c r="R630">
        <f>TableOMP[[#This Row],[Avg]]+$U$2*TableOMP[[#This Row],[StdDev]]</f>
        <v>0</v>
      </c>
      <c r="S630">
        <f>IF(AND(TableOMP[[#This Row],[total_time]]&gt;=TableOMP[[#This Row],[Low]], TableOMP[[#This Row],[total_time]]&lt;=TableOMP[[#This Row],[High]]),1,0)</f>
        <v>0</v>
      </c>
    </row>
    <row r="631" spans="1:19" x14ac:dyDescent="0.25">
      <c r="A631" t="s">
        <v>17</v>
      </c>
      <c r="B631">
        <v>10000</v>
      </c>
      <c r="C631">
        <v>0</v>
      </c>
      <c r="D631">
        <v>0</v>
      </c>
      <c r="E631">
        <v>54</v>
      </c>
      <c r="F631">
        <v>1</v>
      </c>
      <c r="G631">
        <v>1.7541279999999999</v>
      </c>
      <c r="H631">
        <v>0.12709500000000001</v>
      </c>
      <c r="I631">
        <v>0.319656</v>
      </c>
      <c r="J631">
        <v>6.0309999999999999E-3</v>
      </c>
      <c r="K631" t="str">
        <f t="shared" si="9"/>
        <v>5</v>
      </c>
      <c r="L631" t="s">
        <v>40</v>
      </c>
      <c r="M631" t="s">
        <v>39</v>
      </c>
      <c r="N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631">
        <f>VLOOKUP(TableOMP[[#This Row],[Label]],TableAvg[],2,FALSE)</f>
        <v>0</v>
      </c>
      <c r="P631">
        <f>VLOOKUP(TableOMP[[#This Row],[Label]],TableAvg[],3,FALSE)</f>
        <v>0</v>
      </c>
      <c r="Q631">
        <f>TableOMP[[#This Row],[Avg]]-$U$2*TableOMP[[#This Row],[StdDev]]</f>
        <v>0</v>
      </c>
      <c r="R631">
        <f>TableOMP[[#This Row],[Avg]]+$U$2*TableOMP[[#This Row],[StdDev]]</f>
        <v>0</v>
      </c>
      <c r="S631">
        <f>IF(AND(TableOMP[[#This Row],[total_time]]&gt;=TableOMP[[#This Row],[Low]], TableOMP[[#This Row],[total_time]]&lt;=TableOMP[[#This Row],[High]]),1,0)</f>
        <v>0</v>
      </c>
    </row>
    <row r="632" spans="1:19" x14ac:dyDescent="0.25">
      <c r="A632" t="s">
        <v>17</v>
      </c>
      <c r="B632">
        <v>10000</v>
      </c>
      <c r="C632">
        <v>0</v>
      </c>
      <c r="D632">
        <v>0</v>
      </c>
      <c r="E632">
        <v>55</v>
      </c>
      <c r="F632">
        <v>1</v>
      </c>
      <c r="G632">
        <v>2.0180410000000002</v>
      </c>
      <c r="H632">
        <v>0.121892</v>
      </c>
      <c r="I632">
        <v>0.379411</v>
      </c>
      <c r="J632">
        <v>7.0260000000000001E-3</v>
      </c>
      <c r="K632" t="str">
        <f t="shared" si="9"/>
        <v>5</v>
      </c>
      <c r="L632" t="s">
        <v>40</v>
      </c>
      <c r="M632" t="s">
        <v>39</v>
      </c>
      <c r="N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632">
        <f>VLOOKUP(TableOMP[[#This Row],[Label]],TableAvg[],2,FALSE)</f>
        <v>0</v>
      </c>
      <c r="P632">
        <f>VLOOKUP(TableOMP[[#This Row],[Label]],TableAvg[],3,FALSE)</f>
        <v>0</v>
      </c>
      <c r="Q632">
        <f>TableOMP[[#This Row],[Avg]]-$U$2*TableOMP[[#This Row],[StdDev]]</f>
        <v>0</v>
      </c>
      <c r="R632">
        <f>TableOMP[[#This Row],[Avg]]+$U$2*TableOMP[[#This Row],[StdDev]]</f>
        <v>0</v>
      </c>
      <c r="S632">
        <f>IF(AND(TableOMP[[#This Row],[total_time]]&gt;=TableOMP[[#This Row],[Low]], TableOMP[[#This Row],[total_time]]&lt;=TableOMP[[#This Row],[High]]),1,0)</f>
        <v>0</v>
      </c>
    </row>
    <row r="633" spans="1:19" x14ac:dyDescent="0.25">
      <c r="A633" t="s">
        <v>17</v>
      </c>
      <c r="B633">
        <v>10000</v>
      </c>
      <c r="C633">
        <v>0</v>
      </c>
      <c r="D633">
        <v>0</v>
      </c>
      <c r="E633">
        <v>56</v>
      </c>
      <c r="F633">
        <v>1</v>
      </c>
      <c r="G633">
        <v>1.7587029999999999</v>
      </c>
      <c r="H633">
        <v>0.12322900000000001</v>
      </c>
      <c r="I633">
        <v>0.36719499999999999</v>
      </c>
      <c r="J633">
        <v>6.6759999999999996E-3</v>
      </c>
      <c r="K633" t="str">
        <f t="shared" si="9"/>
        <v>5</v>
      </c>
      <c r="L633" t="s">
        <v>40</v>
      </c>
      <c r="M633" t="s">
        <v>39</v>
      </c>
      <c r="N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633">
        <f>VLOOKUP(TableOMP[[#This Row],[Label]],TableAvg[],2,FALSE)</f>
        <v>0</v>
      </c>
      <c r="P633">
        <f>VLOOKUP(TableOMP[[#This Row],[Label]],TableAvg[],3,FALSE)</f>
        <v>0</v>
      </c>
      <c r="Q633">
        <f>TableOMP[[#This Row],[Avg]]-$U$2*TableOMP[[#This Row],[StdDev]]</f>
        <v>0</v>
      </c>
      <c r="R633">
        <f>TableOMP[[#This Row],[Avg]]+$U$2*TableOMP[[#This Row],[StdDev]]</f>
        <v>0</v>
      </c>
      <c r="S633">
        <f>IF(AND(TableOMP[[#This Row],[total_time]]&gt;=TableOMP[[#This Row],[Low]], TableOMP[[#This Row],[total_time]]&lt;=TableOMP[[#This Row],[High]]),1,0)</f>
        <v>0</v>
      </c>
    </row>
    <row r="634" spans="1:19" x14ac:dyDescent="0.25">
      <c r="A634" t="s">
        <v>17</v>
      </c>
      <c r="B634">
        <v>10000</v>
      </c>
      <c r="C634">
        <v>0</v>
      </c>
      <c r="D634">
        <v>0</v>
      </c>
      <c r="E634">
        <v>57</v>
      </c>
      <c r="F634">
        <v>1</v>
      </c>
      <c r="G634">
        <v>7.6861230000000003</v>
      </c>
      <c r="H634">
        <v>5.755916</v>
      </c>
      <c r="I634">
        <v>0.36310700000000001</v>
      </c>
      <c r="J634">
        <v>6.4840000000000002E-3</v>
      </c>
      <c r="K634" t="str">
        <f t="shared" si="9"/>
        <v>5</v>
      </c>
      <c r="L634" t="s">
        <v>40</v>
      </c>
      <c r="M634" t="s">
        <v>39</v>
      </c>
      <c r="N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634">
        <f>VLOOKUP(TableOMP[[#This Row],[Label]],TableAvg[],2,FALSE)</f>
        <v>0</v>
      </c>
      <c r="P634">
        <f>VLOOKUP(TableOMP[[#This Row],[Label]],TableAvg[],3,FALSE)</f>
        <v>0</v>
      </c>
      <c r="Q634">
        <f>TableOMP[[#This Row],[Avg]]-$U$2*TableOMP[[#This Row],[StdDev]]</f>
        <v>0</v>
      </c>
      <c r="R634">
        <f>TableOMP[[#This Row],[Avg]]+$U$2*TableOMP[[#This Row],[StdDev]]</f>
        <v>0</v>
      </c>
      <c r="S634">
        <f>IF(AND(TableOMP[[#This Row],[total_time]]&gt;=TableOMP[[#This Row],[Low]], TableOMP[[#This Row],[total_time]]&lt;=TableOMP[[#This Row],[High]]),1,0)</f>
        <v>0</v>
      </c>
    </row>
    <row r="635" spans="1:19" x14ac:dyDescent="0.25">
      <c r="A635" t="s">
        <v>17</v>
      </c>
      <c r="B635">
        <v>10000</v>
      </c>
      <c r="C635">
        <v>0</v>
      </c>
      <c r="D635">
        <v>0</v>
      </c>
      <c r="E635">
        <v>58</v>
      </c>
      <c r="F635">
        <v>1</v>
      </c>
      <c r="G635">
        <v>8.8001740000000002</v>
      </c>
      <c r="H635">
        <v>7.4203640000000002</v>
      </c>
      <c r="I635">
        <v>0.101243</v>
      </c>
      <c r="J635">
        <v>1.776E-3</v>
      </c>
      <c r="K635" t="str">
        <f t="shared" si="9"/>
        <v>5</v>
      </c>
      <c r="L635" t="s">
        <v>40</v>
      </c>
      <c r="M635" t="s">
        <v>39</v>
      </c>
      <c r="N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635">
        <f>VLOOKUP(TableOMP[[#This Row],[Label]],TableAvg[],2,FALSE)</f>
        <v>0</v>
      </c>
      <c r="P635">
        <f>VLOOKUP(TableOMP[[#This Row],[Label]],TableAvg[],3,FALSE)</f>
        <v>0</v>
      </c>
      <c r="Q635">
        <f>TableOMP[[#This Row],[Avg]]-$U$2*TableOMP[[#This Row],[StdDev]]</f>
        <v>0</v>
      </c>
      <c r="R635">
        <f>TableOMP[[#This Row],[Avg]]+$U$2*TableOMP[[#This Row],[StdDev]]</f>
        <v>0</v>
      </c>
      <c r="S635">
        <f>IF(AND(TableOMP[[#This Row],[total_time]]&gt;=TableOMP[[#This Row],[Low]], TableOMP[[#This Row],[total_time]]&lt;=TableOMP[[#This Row],[High]]),1,0)</f>
        <v>0</v>
      </c>
    </row>
    <row r="636" spans="1:19" x14ac:dyDescent="0.25">
      <c r="A636" t="s">
        <v>17</v>
      </c>
      <c r="B636">
        <v>10000</v>
      </c>
      <c r="C636">
        <v>0</v>
      </c>
      <c r="D636">
        <v>0</v>
      </c>
      <c r="E636">
        <v>59</v>
      </c>
      <c r="F636">
        <v>1</v>
      </c>
      <c r="G636">
        <v>1.437589</v>
      </c>
      <c r="H636">
        <v>0.119989</v>
      </c>
      <c r="I636">
        <v>9.6440999999999999E-2</v>
      </c>
      <c r="J636">
        <v>1.663E-3</v>
      </c>
      <c r="K636" t="str">
        <f t="shared" si="9"/>
        <v>5</v>
      </c>
      <c r="L636" t="s">
        <v>40</v>
      </c>
      <c r="M636" t="s">
        <v>39</v>
      </c>
      <c r="N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636">
        <f>VLOOKUP(TableOMP[[#This Row],[Label]],TableAvg[],2,FALSE)</f>
        <v>0</v>
      </c>
      <c r="P636">
        <f>VLOOKUP(TableOMP[[#This Row],[Label]],TableAvg[],3,FALSE)</f>
        <v>0</v>
      </c>
      <c r="Q636">
        <f>TableOMP[[#This Row],[Avg]]-$U$2*TableOMP[[#This Row],[StdDev]]</f>
        <v>0</v>
      </c>
      <c r="R636">
        <f>TableOMP[[#This Row],[Avg]]+$U$2*TableOMP[[#This Row],[StdDev]]</f>
        <v>0</v>
      </c>
      <c r="S636">
        <f>IF(AND(TableOMP[[#This Row],[total_time]]&gt;=TableOMP[[#This Row],[Low]], TableOMP[[#This Row],[total_time]]&lt;=TableOMP[[#This Row],[High]]),1,0)</f>
        <v>0</v>
      </c>
    </row>
    <row r="637" spans="1:19" x14ac:dyDescent="0.25">
      <c r="A637" t="s">
        <v>17</v>
      </c>
      <c r="B637">
        <v>10000</v>
      </c>
      <c r="C637">
        <v>0</v>
      </c>
      <c r="D637">
        <v>0</v>
      </c>
      <c r="E637">
        <v>60</v>
      </c>
      <c r="F637">
        <v>1</v>
      </c>
      <c r="G637">
        <v>1.459568</v>
      </c>
      <c r="H637">
        <v>0.119521</v>
      </c>
      <c r="I637">
        <v>0.119951</v>
      </c>
      <c r="J637">
        <v>2.0330000000000001E-3</v>
      </c>
      <c r="K637" t="str">
        <f t="shared" si="9"/>
        <v>5</v>
      </c>
      <c r="L637" t="s">
        <v>40</v>
      </c>
      <c r="M637" t="s">
        <v>39</v>
      </c>
      <c r="N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637">
        <f>VLOOKUP(TableOMP[[#This Row],[Label]],TableAvg[],2,FALSE)</f>
        <v>0</v>
      </c>
      <c r="P637">
        <f>VLOOKUP(TableOMP[[#This Row],[Label]],TableAvg[],3,FALSE)</f>
        <v>0</v>
      </c>
      <c r="Q637">
        <f>TableOMP[[#This Row],[Avg]]-$U$2*TableOMP[[#This Row],[StdDev]]</f>
        <v>0</v>
      </c>
      <c r="R637">
        <f>TableOMP[[#This Row],[Avg]]+$U$2*TableOMP[[#This Row],[StdDev]]</f>
        <v>0</v>
      </c>
      <c r="S637">
        <f>IF(AND(TableOMP[[#This Row],[total_time]]&gt;=TableOMP[[#This Row],[Low]], TableOMP[[#This Row],[total_time]]&lt;=TableOMP[[#This Row],[High]]),1,0)</f>
        <v>0</v>
      </c>
    </row>
    <row r="638" spans="1:19" x14ac:dyDescent="0.25">
      <c r="A638" t="s">
        <v>17</v>
      </c>
      <c r="B638">
        <v>10000</v>
      </c>
      <c r="C638">
        <v>0</v>
      </c>
      <c r="D638">
        <v>0</v>
      </c>
      <c r="E638">
        <v>61</v>
      </c>
      <c r="F638">
        <v>1</v>
      </c>
      <c r="G638">
        <v>1.382949</v>
      </c>
      <c r="H638">
        <v>0.11305900000000001</v>
      </c>
      <c r="I638">
        <v>9.8110000000000003E-2</v>
      </c>
      <c r="J638">
        <v>1.635E-3</v>
      </c>
      <c r="K638" t="str">
        <f t="shared" si="9"/>
        <v>5</v>
      </c>
      <c r="L638" t="s">
        <v>40</v>
      </c>
      <c r="M638" t="s">
        <v>39</v>
      </c>
      <c r="N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638">
        <f>VLOOKUP(TableOMP[[#This Row],[Label]],TableAvg[],2,FALSE)</f>
        <v>0</v>
      </c>
      <c r="P638">
        <f>VLOOKUP(TableOMP[[#This Row],[Label]],TableAvg[],3,FALSE)</f>
        <v>0</v>
      </c>
      <c r="Q638">
        <f>TableOMP[[#This Row],[Avg]]-$U$2*TableOMP[[#This Row],[StdDev]]</f>
        <v>0</v>
      </c>
      <c r="R638">
        <f>TableOMP[[#This Row],[Avg]]+$U$2*TableOMP[[#This Row],[StdDev]]</f>
        <v>0</v>
      </c>
      <c r="S638">
        <f>IF(AND(TableOMP[[#This Row],[total_time]]&gt;=TableOMP[[#This Row],[Low]], TableOMP[[#This Row],[total_time]]&lt;=TableOMP[[#This Row],[High]]),1,0)</f>
        <v>0</v>
      </c>
    </row>
    <row r="639" spans="1:19" x14ac:dyDescent="0.25">
      <c r="A639" t="s">
        <v>17</v>
      </c>
      <c r="B639">
        <v>10000</v>
      </c>
      <c r="C639">
        <v>0</v>
      </c>
      <c r="D639">
        <v>0</v>
      </c>
      <c r="E639">
        <v>62</v>
      </c>
      <c r="F639">
        <v>1</v>
      </c>
      <c r="G639">
        <v>1.480154</v>
      </c>
      <c r="H639">
        <v>0.12065099999999999</v>
      </c>
      <c r="I639">
        <v>0.12513299999999999</v>
      </c>
      <c r="J639">
        <v>2.0509999999999999E-3</v>
      </c>
      <c r="K639" t="str">
        <f t="shared" si="9"/>
        <v>5</v>
      </c>
      <c r="L639" t="s">
        <v>40</v>
      </c>
      <c r="M639" t="s">
        <v>39</v>
      </c>
      <c r="N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639">
        <f>VLOOKUP(TableOMP[[#This Row],[Label]],TableAvg[],2,FALSE)</f>
        <v>0</v>
      </c>
      <c r="P639">
        <f>VLOOKUP(TableOMP[[#This Row],[Label]],TableAvg[],3,FALSE)</f>
        <v>0</v>
      </c>
      <c r="Q639">
        <f>TableOMP[[#This Row],[Avg]]-$U$2*TableOMP[[#This Row],[StdDev]]</f>
        <v>0</v>
      </c>
      <c r="R639">
        <f>TableOMP[[#This Row],[Avg]]+$U$2*TableOMP[[#This Row],[StdDev]]</f>
        <v>0</v>
      </c>
      <c r="S639">
        <f>IF(AND(TableOMP[[#This Row],[total_time]]&gt;=TableOMP[[#This Row],[Low]], TableOMP[[#This Row],[total_time]]&lt;=TableOMP[[#This Row],[High]]),1,0)</f>
        <v>0</v>
      </c>
    </row>
    <row r="640" spans="1:19" x14ac:dyDescent="0.25">
      <c r="A640" t="s">
        <v>17</v>
      </c>
      <c r="B640">
        <v>10000</v>
      </c>
      <c r="C640">
        <v>0</v>
      </c>
      <c r="D640">
        <v>0</v>
      </c>
      <c r="E640">
        <v>63</v>
      </c>
      <c r="F640">
        <v>1</v>
      </c>
      <c r="G640">
        <v>1.3845240000000001</v>
      </c>
      <c r="H640">
        <v>0.117128</v>
      </c>
      <c r="I640">
        <v>0.12559000000000001</v>
      </c>
      <c r="J640">
        <v>2.026E-3</v>
      </c>
      <c r="K640" t="str">
        <f t="shared" si="9"/>
        <v>5</v>
      </c>
      <c r="L640" t="s">
        <v>40</v>
      </c>
      <c r="M640" t="s">
        <v>39</v>
      </c>
      <c r="N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640">
        <f>VLOOKUP(TableOMP[[#This Row],[Label]],TableAvg[],2,FALSE)</f>
        <v>0</v>
      </c>
      <c r="P640">
        <f>VLOOKUP(TableOMP[[#This Row],[Label]],TableAvg[],3,FALSE)</f>
        <v>0</v>
      </c>
      <c r="Q640">
        <f>TableOMP[[#This Row],[Avg]]-$U$2*TableOMP[[#This Row],[StdDev]]</f>
        <v>0</v>
      </c>
      <c r="R640">
        <f>TableOMP[[#This Row],[Avg]]+$U$2*TableOMP[[#This Row],[StdDev]]</f>
        <v>0</v>
      </c>
      <c r="S640">
        <f>IF(AND(TableOMP[[#This Row],[total_time]]&gt;=TableOMP[[#This Row],[Low]], TableOMP[[#This Row],[total_time]]&lt;=TableOMP[[#This Row],[High]]),1,0)</f>
        <v>0</v>
      </c>
    </row>
    <row r="641" spans="1:19" x14ac:dyDescent="0.25">
      <c r="A641" t="s">
        <v>17</v>
      </c>
      <c r="B641">
        <v>10000</v>
      </c>
      <c r="C641">
        <v>0</v>
      </c>
      <c r="D641">
        <v>0</v>
      </c>
      <c r="E641">
        <v>64</v>
      </c>
      <c r="F641">
        <v>1</v>
      </c>
      <c r="G641">
        <v>1.3970309999999999</v>
      </c>
      <c r="H641">
        <v>0.12633900000000001</v>
      </c>
      <c r="I641">
        <v>0.18384500000000001</v>
      </c>
      <c r="J641">
        <v>2.918E-3</v>
      </c>
      <c r="K641" t="str">
        <f t="shared" si="9"/>
        <v>5</v>
      </c>
      <c r="L641" t="s">
        <v>40</v>
      </c>
      <c r="M641" t="s">
        <v>39</v>
      </c>
      <c r="N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641">
        <f>VLOOKUP(TableOMP[[#This Row],[Label]],TableAvg[],2,FALSE)</f>
        <v>0</v>
      </c>
      <c r="P641">
        <f>VLOOKUP(TableOMP[[#This Row],[Label]],TableAvg[],3,FALSE)</f>
        <v>0</v>
      </c>
      <c r="Q641">
        <f>TableOMP[[#This Row],[Avg]]-$U$2*TableOMP[[#This Row],[StdDev]]</f>
        <v>0</v>
      </c>
      <c r="R641">
        <f>TableOMP[[#This Row],[Avg]]+$U$2*TableOMP[[#This Row],[StdDev]]</f>
        <v>0</v>
      </c>
      <c r="S641">
        <f>IF(AND(TableOMP[[#This Row],[total_time]]&gt;=TableOMP[[#This Row],[Low]], TableOMP[[#This Row],[total_time]]&lt;=TableOMP[[#This Row],[High]]),1,0)</f>
        <v>0</v>
      </c>
    </row>
    <row r="642" spans="1:19" x14ac:dyDescent="0.25">
      <c r="A642" t="s">
        <v>17</v>
      </c>
      <c r="B642">
        <v>1000</v>
      </c>
      <c r="C642">
        <v>0</v>
      </c>
      <c r="D642">
        <v>0</v>
      </c>
      <c r="E642">
        <v>1</v>
      </c>
      <c r="F642">
        <v>1</v>
      </c>
      <c r="G642">
        <v>1.060721</v>
      </c>
      <c r="H642">
        <v>5.9820000000000003E-3</v>
      </c>
      <c r="I642">
        <v>0</v>
      </c>
      <c r="J642">
        <v>0</v>
      </c>
      <c r="K642" t="str">
        <f t="shared" ref="K642:K705" si="10">MID(M642,22,1)</f>
        <v>5</v>
      </c>
      <c r="L642" t="s">
        <v>40</v>
      </c>
      <c r="M642" t="s">
        <v>39</v>
      </c>
      <c r="N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642" t="e">
        <f>VLOOKUP(TableOMP[[#This Row],[Label]],TableAvg[],2,FALSE)</f>
        <v>#N/A</v>
      </c>
      <c r="P642" t="e">
        <f>VLOOKUP(TableOMP[[#This Row],[Label]],TableAvg[],3,FALSE)</f>
        <v>#N/A</v>
      </c>
      <c r="Q642" t="e">
        <f>TableOMP[[#This Row],[Avg]]-$U$2*TableOMP[[#This Row],[StdDev]]</f>
        <v>#N/A</v>
      </c>
      <c r="R642" t="e">
        <f>TableOMP[[#This Row],[Avg]]+$U$2*TableOMP[[#This Row],[StdDev]]</f>
        <v>#N/A</v>
      </c>
      <c r="S642" t="e">
        <f>IF(AND(TableOMP[[#This Row],[total_time]]&gt;=TableOMP[[#This Row],[Low]], TableOMP[[#This Row],[total_time]]&lt;=TableOMP[[#This Row],[High]]),1,0)</f>
        <v>#N/A</v>
      </c>
    </row>
    <row r="643" spans="1:19" x14ac:dyDescent="0.25">
      <c r="A643" t="s">
        <v>17</v>
      </c>
      <c r="B643">
        <v>1000</v>
      </c>
      <c r="C643">
        <v>0</v>
      </c>
      <c r="D643">
        <v>0</v>
      </c>
      <c r="E643">
        <v>2</v>
      </c>
      <c r="F643">
        <v>1</v>
      </c>
      <c r="G643">
        <v>1.0494129999999999</v>
      </c>
      <c r="H643">
        <v>2.9090000000000001E-3</v>
      </c>
      <c r="I643">
        <v>1.0250000000000001E-3</v>
      </c>
      <c r="J643">
        <v>1.0250000000000001E-3</v>
      </c>
      <c r="K643" t="str">
        <f t="shared" si="10"/>
        <v>5</v>
      </c>
      <c r="L643" t="s">
        <v>40</v>
      </c>
      <c r="M643" t="s">
        <v>39</v>
      </c>
      <c r="N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643" t="e">
        <f>VLOOKUP(TableOMP[[#This Row],[Label]],TableAvg[],2,FALSE)</f>
        <v>#N/A</v>
      </c>
      <c r="P643" t="e">
        <f>VLOOKUP(TableOMP[[#This Row],[Label]],TableAvg[],3,FALSE)</f>
        <v>#N/A</v>
      </c>
      <c r="Q643" t="e">
        <f>TableOMP[[#This Row],[Avg]]-$U$2*TableOMP[[#This Row],[StdDev]]</f>
        <v>#N/A</v>
      </c>
      <c r="R643" t="e">
        <f>TableOMP[[#This Row],[Avg]]+$U$2*TableOMP[[#This Row],[StdDev]]</f>
        <v>#N/A</v>
      </c>
      <c r="S643" t="e">
        <f>IF(AND(TableOMP[[#This Row],[total_time]]&gt;=TableOMP[[#This Row],[Low]], TableOMP[[#This Row],[total_time]]&lt;=TableOMP[[#This Row],[High]]),1,0)</f>
        <v>#N/A</v>
      </c>
    </row>
    <row r="644" spans="1:19" x14ac:dyDescent="0.25">
      <c r="A644" t="s">
        <v>17</v>
      </c>
      <c r="B644">
        <v>1000</v>
      </c>
      <c r="C644">
        <v>0</v>
      </c>
      <c r="D644">
        <v>0</v>
      </c>
      <c r="E644">
        <v>3</v>
      </c>
      <c r="F644">
        <v>1</v>
      </c>
      <c r="G644">
        <v>1.0492680000000001</v>
      </c>
      <c r="H644">
        <v>2.9619999999999998E-3</v>
      </c>
      <c r="I644">
        <v>1.7960000000000001E-3</v>
      </c>
      <c r="J644">
        <v>8.9800000000000004E-4</v>
      </c>
      <c r="K644" t="str">
        <f t="shared" si="10"/>
        <v>5</v>
      </c>
      <c r="L644" t="s">
        <v>40</v>
      </c>
      <c r="M644" t="s">
        <v>39</v>
      </c>
      <c r="N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644" t="e">
        <f>VLOOKUP(TableOMP[[#This Row],[Label]],TableAvg[],2,FALSE)</f>
        <v>#N/A</v>
      </c>
      <c r="P644" t="e">
        <f>VLOOKUP(TableOMP[[#This Row],[Label]],TableAvg[],3,FALSE)</f>
        <v>#N/A</v>
      </c>
      <c r="Q644" t="e">
        <f>TableOMP[[#This Row],[Avg]]-$U$2*TableOMP[[#This Row],[StdDev]]</f>
        <v>#N/A</v>
      </c>
      <c r="R644" t="e">
        <f>TableOMP[[#This Row],[Avg]]+$U$2*TableOMP[[#This Row],[StdDev]]</f>
        <v>#N/A</v>
      </c>
      <c r="S644" t="e">
        <f>IF(AND(TableOMP[[#This Row],[total_time]]&gt;=TableOMP[[#This Row],[Low]], TableOMP[[#This Row],[total_time]]&lt;=TableOMP[[#This Row],[High]]),1,0)</f>
        <v>#N/A</v>
      </c>
    </row>
    <row r="645" spans="1:19" x14ac:dyDescent="0.25">
      <c r="A645" t="s">
        <v>17</v>
      </c>
      <c r="B645">
        <v>1000</v>
      </c>
      <c r="C645">
        <v>0</v>
      </c>
      <c r="D645">
        <v>0</v>
      </c>
      <c r="E645">
        <v>4</v>
      </c>
      <c r="F645">
        <v>1</v>
      </c>
      <c r="G645">
        <v>1.0551999999999999</v>
      </c>
      <c r="H645">
        <v>2.794E-3</v>
      </c>
      <c r="I645">
        <v>2.6359999999999999E-3</v>
      </c>
      <c r="J645">
        <v>8.7900000000000001E-4</v>
      </c>
      <c r="K645" t="str">
        <f t="shared" si="10"/>
        <v>5</v>
      </c>
      <c r="L645" t="s">
        <v>40</v>
      </c>
      <c r="M645" t="s">
        <v>39</v>
      </c>
      <c r="N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645" t="e">
        <f>VLOOKUP(TableOMP[[#This Row],[Label]],TableAvg[],2,FALSE)</f>
        <v>#N/A</v>
      </c>
      <c r="P645" t="e">
        <f>VLOOKUP(TableOMP[[#This Row],[Label]],TableAvg[],3,FALSE)</f>
        <v>#N/A</v>
      </c>
      <c r="Q645" t="e">
        <f>TableOMP[[#This Row],[Avg]]-$U$2*TableOMP[[#This Row],[StdDev]]</f>
        <v>#N/A</v>
      </c>
      <c r="R645" t="e">
        <f>TableOMP[[#This Row],[Avg]]+$U$2*TableOMP[[#This Row],[StdDev]]</f>
        <v>#N/A</v>
      </c>
      <c r="S645" t="e">
        <f>IF(AND(TableOMP[[#This Row],[total_time]]&gt;=TableOMP[[#This Row],[Low]], TableOMP[[#This Row],[total_time]]&lt;=TableOMP[[#This Row],[High]]),1,0)</f>
        <v>#N/A</v>
      </c>
    </row>
    <row r="646" spans="1:19" x14ac:dyDescent="0.25">
      <c r="A646" t="s">
        <v>17</v>
      </c>
      <c r="B646">
        <v>1000</v>
      </c>
      <c r="C646">
        <v>0</v>
      </c>
      <c r="D646">
        <v>0</v>
      </c>
      <c r="E646">
        <v>5</v>
      </c>
      <c r="F646">
        <v>1</v>
      </c>
      <c r="G646">
        <v>1.056848</v>
      </c>
      <c r="H646">
        <v>3.1380000000000002E-3</v>
      </c>
      <c r="I646">
        <v>2.4880000000000002E-3</v>
      </c>
      <c r="J646">
        <v>6.2200000000000005E-4</v>
      </c>
      <c r="K646" t="str">
        <f t="shared" si="10"/>
        <v>5</v>
      </c>
      <c r="L646" t="s">
        <v>40</v>
      </c>
      <c r="M646" t="s">
        <v>39</v>
      </c>
      <c r="N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646" t="e">
        <f>VLOOKUP(TableOMP[[#This Row],[Label]],TableAvg[],2,FALSE)</f>
        <v>#N/A</v>
      </c>
      <c r="P646" t="e">
        <f>VLOOKUP(TableOMP[[#This Row],[Label]],TableAvg[],3,FALSE)</f>
        <v>#N/A</v>
      </c>
      <c r="Q646" t="e">
        <f>TableOMP[[#This Row],[Avg]]-$U$2*TableOMP[[#This Row],[StdDev]]</f>
        <v>#N/A</v>
      </c>
      <c r="R646" t="e">
        <f>TableOMP[[#This Row],[Avg]]+$U$2*TableOMP[[#This Row],[StdDev]]</f>
        <v>#N/A</v>
      </c>
      <c r="S646" t="e">
        <f>IF(AND(TableOMP[[#This Row],[total_time]]&gt;=TableOMP[[#This Row],[Low]], TableOMP[[#This Row],[total_time]]&lt;=TableOMP[[#This Row],[High]]),1,0)</f>
        <v>#N/A</v>
      </c>
    </row>
    <row r="647" spans="1:19" x14ac:dyDescent="0.25">
      <c r="A647" t="s">
        <v>17</v>
      </c>
      <c r="B647">
        <v>1000</v>
      </c>
      <c r="C647">
        <v>0</v>
      </c>
      <c r="D647">
        <v>0</v>
      </c>
      <c r="E647">
        <v>6</v>
      </c>
      <c r="F647">
        <v>1</v>
      </c>
      <c r="G647">
        <v>1.0580560000000001</v>
      </c>
      <c r="H647">
        <v>2.9740000000000001E-3</v>
      </c>
      <c r="I647">
        <v>6.3540000000000003E-3</v>
      </c>
      <c r="J647">
        <v>1.271E-3</v>
      </c>
      <c r="K647" t="str">
        <f t="shared" si="10"/>
        <v>5</v>
      </c>
      <c r="L647" t="s">
        <v>40</v>
      </c>
      <c r="M647" t="s">
        <v>39</v>
      </c>
      <c r="N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647" t="e">
        <f>VLOOKUP(TableOMP[[#This Row],[Label]],TableAvg[],2,FALSE)</f>
        <v>#N/A</v>
      </c>
      <c r="P647" t="e">
        <f>VLOOKUP(TableOMP[[#This Row],[Label]],TableAvg[],3,FALSE)</f>
        <v>#N/A</v>
      </c>
      <c r="Q647" t="e">
        <f>TableOMP[[#This Row],[Avg]]-$U$2*TableOMP[[#This Row],[StdDev]]</f>
        <v>#N/A</v>
      </c>
      <c r="R647" t="e">
        <f>TableOMP[[#This Row],[Avg]]+$U$2*TableOMP[[#This Row],[StdDev]]</f>
        <v>#N/A</v>
      </c>
      <c r="S647" t="e">
        <f>IF(AND(TableOMP[[#This Row],[total_time]]&gt;=TableOMP[[#This Row],[Low]], TableOMP[[#This Row],[total_time]]&lt;=TableOMP[[#This Row],[High]]),1,0)</f>
        <v>#N/A</v>
      </c>
    </row>
    <row r="648" spans="1:19" x14ac:dyDescent="0.25">
      <c r="A648" t="s">
        <v>17</v>
      </c>
      <c r="B648">
        <v>1000</v>
      </c>
      <c r="C648">
        <v>0</v>
      </c>
      <c r="D648">
        <v>0</v>
      </c>
      <c r="E648">
        <v>7</v>
      </c>
      <c r="F648">
        <v>1</v>
      </c>
      <c r="G648">
        <v>1.0744100000000001</v>
      </c>
      <c r="H648">
        <v>3.82E-3</v>
      </c>
      <c r="I648">
        <v>5.1370000000000001E-3</v>
      </c>
      <c r="J648">
        <v>8.5599999999999999E-4</v>
      </c>
      <c r="K648" t="str">
        <f t="shared" si="10"/>
        <v>5</v>
      </c>
      <c r="L648" t="s">
        <v>40</v>
      </c>
      <c r="M648" t="s">
        <v>39</v>
      </c>
      <c r="N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648" t="e">
        <f>VLOOKUP(TableOMP[[#This Row],[Label]],TableAvg[],2,FALSE)</f>
        <v>#N/A</v>
      </c>
      <c r="P648" t="e">
        <f>VLOOKUP(TableOMP[[#This Row],[Label]],TableAvg[],3,FALSE)</f>
        <v>#N/A</v>
      </c>
      <c r="Q648" t="e">
        <f>TableOMP[[#This Row],[Avg]]-$U$2*TableOMP[[#This Row],[StdDev]]</f>
        <v>#N/A</v>
      </c>
      <c r="R648" t="e">
        <f>TableOMP[[#This Row],[Avg]]+$U$2*TableOMP[[#This Row],[StdDev]]</f>
        <v>#N/A</v>
      </c>
      <c r="S648" t="e">
        <f>IF(AND(TableOMP[[#This Row],[total_time]]&gt;=TableOMP[[#This Row],[Low]], TableOMP[[#This Row],[total_time]]&lt;=TableOMP[[#This Row],[High]]),1,0)</f>
        <v>#N/A</v>
      </c>
    </row>
    <row r="649" spans="1:19" x14ac:dyDescent="0.25">
      <c r="A649" t="s">
        <v>17</v>
      </c>
      <c r="B649">
        <v>1000</v>
      </c>
      <c r="C649">
        <v>0</v>
      </c>
      <c r="D649">
        <v>0</v>
      </c>
      <c r="E649">
        <v>8</v>
      </c>
      <c r="F649">
        <v>1</v>
      </c>
      <c r="G649">
        <v>1.0825260000000001</v>
      </c>
      <c r="H649">
        <v>4.4450000000000002E-3</v>
      </c>
      <c r="I649">
        <v>1.1793E-2</v>
      </c>
      <c r="J649">
        <v>1.6850000000000001E-3</v>
      </c>
      <c r="K649" t="str">
        <f t="shared" si="10"/>
        <v>5</v>
      </c>
      <c r="L649" t="s">
        <v>40</v>
      </c>
      <c r="M649" t="s">
        <v>39</v>
      </c>
      <c r="N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649" t="e">
        <f>VLOOKUP(TableOMP[[#This Row],[Label]],TableAvg[],2,FALSE)</f>
        <v>#N/A</v>
      </c>
      <c r="P649" t="e">
        <f>VLOOKUP(TableOMP[[#This Row],[Label]],TableAvg[],3,FALSE)</f>
        <v>#N/A</v>
      </c>
      <c r="Q649" t="e">
        <f>TableOMP[[#This Row],[Avg]]-$U$2*TableOMP[[#This Row],[StdDev]]</f>
        <v>#N/A</v>
      </c>
      <c r="R649" t="e">
        <f>TableOMP[[#This Row],[Avg]]+$U$2*TableOMP[[#This Row],[StdDev]]</f>
        <v>#N/A</v>
      </c>
      <c r="S649" t="e">
        <f>IF(AND(TableOMP[[#This Row],[total_time]]&gt;=TableOMP[[#This Row],[Low]], TableOMP[[#This Row],[total_time]]&lt;=TableOMP[[#This Row],[High]]),1,0)</f>
        <v>#N/A</v>
      </c>
    </row>
    <row r="650" spans="1:19" x14ac:dyDescent="0.25">
      <c r="A650" t="s">
        <v>17</v>
      </c>
      <c r="B650">
        <v>1000</v>
      </c>
      <c r="C650">
        <v>0</v>
      </c>
      <c r="D650">
        <v>0</v>
      </c>
      <c r="E650">
        <v>9</v>
      </c>
      <c r="F650">
        <v>1</v>
      </c>
      <c r="G650">
        <v>1.074872</v>
      </c>
      <c r="H650">
        <v>5.9849999999999999E-3</v>
      </c>
      <c r="I650">
        <v>1.0802000000000001E-2</v>
      </c>
      <c r="J650">
        <v>1.3500000000000001E-3</v>
      </c>
      <c r="K650" t="str">
        <f t="shared" si="10"/>
        <v>5</v>
      </c>
      <c r="L650" t="s">
        <v>40</v>
      </c>
      <c r="M650" t="s">
        <v>39</v>
      </c>
      <c r="N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650" t="e">
        <f>VLOOKUP(TableOMP[[#This Row],[Label]],TableAvg[],2,FALSE)</f>
        <v>#N/A</v>
      </c>
      <c r="P650" t="e">
        <f>VLOOKUP(TableOMP[[#This Row],[Label]],TableAvg[],3,FALSE)</f>
        <v>#N/A</v>
      </c>
      <c r="Q650" t="e">
        <f>TableOMP[[#This Row],[Avg]]-$U$2*TableOMP[[#This Row],[StdDev]]</f>
        <v>#N/A</v>
      </c>
      <c r="R650" t="e">
        <f>TableOMP[[#This Row],[Avg]]+$U$2*TableOMP[[#This Row],[StdDev]]</f>
        <v>#N/A</v>
      </c>
      <c r="S650" t="e">
        <f>IF(AND(TableOMP[[#This Row],[total_time]]&gt;=TableOMP[[#This Row],[Low]], TableOMP[[#This Row],[total_time]]&lt;=TableOMP[[#This Row],[High]]),1,0)</f>
        <v>#N/A</v>
      </c>
    </row>
    <row r="651" spans="1:19" x14ac:dyDescent="0.25">
      <c r="A651" t="s">
        <v>17</v>
      </c>
      <c r="B651">
        <v>1000</v>
      </c>
      <c r="C651">
        <v>0</v>
      </c>
      <c r="D651">
        <v>0</v>
      </c>
      <c r="E651">
        <v>10</v>
      </c>
      <c r="F651">
        <v>1</v>
      </c>
      <c r="G651">
        <v>1.111272</v>
      </c>
      <c r="H651">
        <v>5.2500000000000003E-3</v>
      </c>
      <c r="I651">
        <v>1.5048000000000001E-2</v>
      </c>
      <c r="J651">
        <v>1.6720000000000001E-3</v>
      </c>
      <c r="K651" t="str">
        <f t="shared" si="10"/>
        <v>5</v>
      </c>
      <c r="L651" t="s">
        <v>40</v>
      </c>
      <c r="M651" t="s">
        <v>39</v>
      </c>
      <c r="N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651" t="e">
        <f>VLOOKUP(TableOMP[[#This Row],[Label]],TableAvg[],2,FALSE)</f>
        <v>#N/A</v>
      </c>
      <c r="P651" t="e">
        <f>VLOOKUP(TableOMP[[#This Row],[Label]],TableAvg[],3,FALSE)</f>
        <v>#N/A</v>
      </c>
      <c r="Q651" t="e">
        <f>TableOMP[[#This Row],[Avg]]-$U$2*TableOMP[[#This Row],[StdDev]]</f>
        <v>#N/A</v>
      </c>
      <c r="R651" t="e">
        <f>TableOMP[[#This Row],[Avg]]+$U$2*TableOMP[[#This Row],[StdDev]]</f>
        <v>#N/A</v>
      </c>
      <c r="S651" t="e">
        <f>IF(AND(TableOMP[[#This Row],[total_time]]&gt;=TableOMP[[#This Row],[Low]], TableOMP[[#This Row],[total_time]]&lt;=TableOMP[[#This Row],[High]]),1,0)</f>
        <v>#N/A</v>
      </c>
    </row>
    <row r="652" spans="1:19" x14ac:dyDescent="0.25">
      <c r="A652" t="s">
        <v>17</v>
      </c>
      <c r="B652">
        <v>1000</v>
      </c>
      <c r="C652">
        <v>0</v>
      </c>
      <c r="D652">
        <v>0</v>
      </c>
      <c r="E652">
        <v>11</v>
      </c>
      <c r="F652">
        <v>1</v>
      </c>
      <c r="G652">
        <v>1.102757</v>
      </c>
      <c r="H652">
        <v>1.4004000000000001E-2</v>
      </c>
      <c r="I652">
        <v>1.8157E-2</v>
      </c>
      <c r="J652">
        <v>1.8159999999999999E-3</v>
      </c>
      <c r="K652" t="str">
        <f t="shared" si="10"/>
        <v>5</v>
      </c>
      <c r="L652" t="s">
        <v>40</v>
      </c>
      <c r="M652" t="s">
        <v>39</v>
      </c>
      <c r="N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652" t="e">
        <f>VLOOKUP(TableOMP[[#This Row],[Label]],TableAvg[],2,FALSE)</f>
        <v>#N/A</v>
      </c>
      <c r="P652" t="e">
        <f>VLOOKUP(TableOMP[[#This Row],[Label]],TableAvg[],3,FALSE)</f>
        <v>#N/A</v>
      </c>
      <c r="Q652" t="e">
        <f>TableOMP[[#This Row],[Avg]]-$U$2*TableOMP[[#This Row],[StdDev]]</f>
        <v>#N/A</v>
      </c>
      <c r="R652" t="e">
        <f>TableOMP[[#This Row],[Avg]]+$U$2*TableOMP[[#This Row],[StdDev]]</f>
        <v>#N/A</v>
      </c>
      <c r="S652" t="e">
        <f>IF(AND(TableOMP[[#This Row],[total_time]]&gt;=TableOMP[[#This Row],[Low]], TableOMP[[#This Row],[total_time]]&lt;=TableOMP[[#This Row],[High]]),1,0)</f>
        <v>#N/A</v>
      </c>
    </row>
    <row r="653" spans="1:19" x14ac:dyDescent="0.25">
      <c r="A653" t="s">
        <v>17</v>
      </c>
      <c r="B653">
        <v>1000</v>
      </c>
      <c r="C653">
        <v>0</v>
      </c>
      <c r="D653">
        <v>0</v>
      </c>
      <c r="E653">
        <v>12</v>
      </c>
      <c r="F653">
        <v>1</v>
      </c>
      <c r="G653">
        <v>1.116047</v>
      </c>
      <c r="H653">
        <v>6.4780000000000003E-3</v>
      </c>
      <c r="I653">
        <v>2.0896000000000001E-2</v>
      </c>
      <c r="J653">
        <v>1.9E-3</v>
      </c>
      <c r="K653" t="str">
        <f t="shared" si="10"/>
        <v>5</v>
      </c>
      <c r="L653" t="s">
        <v>40</v>
      </c>
      <c r="M653" t="s">
        <v>39</v>
      </c>
      <c r="N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653" t="e">
        <f>VLOOKUP(TableOMP[[#This Row],[Label]],TableAvg[],2,FALSE)</f>
        <v>#N/A</v>
      </c>
      <c r="P653" t="e">
        <f>VLOOKUP(TableOMP[[#This Row],[Label]],TableAvg[],3,FALSE)</f>
        <v>#N/A</v>
      </c>
      <c r="Q653" t="e">
        <f>TableOMP[[#This Row],[Avg]]-$U$2*TableOMP[[#This Row],[StdDev]]</f>
        <v>#N/A</v>
      </c>
      <c r="R653" t="e">
        <f>TableOMP[[#This Row],[Avg]]+$U$2*TableOMP[[#This Row],[StdDev]]</f>
        <v>#N/A</v>
      </c>
      <c r="S653" t="e">
        <f>IF(AND(TableOMP[[#This Row],[total_time]]&gt;=TableOMP[[#This Row],[Low]], TableOMP[[#This Row],[total_time]]&lt;=TableOMP[[#This Row],[High]]),1,0)</f>
        <v>#N/A</v>
      </c>
    </row>
    <row r="654" spans="1:19" x14ac:dyDescent="0.25">
      <c r="A654" t="s">
        <v>17</v>
      </c>
      <c r="B654">
        <v>1000</v>
      </c>
      <c r="C654">
        <v>0</v>
      </c>
      <c r="D654">
        <v>0</v>
      </c>
      <c r="E654">
        <v>13</v>
      </c>
      <c r="F654">
        <v>1</v>
      </c>
      <c r="G654">
        <v>1.1370359999999999</v>
      </c>
      <c r="H654">
        <v>4.0239999999999998E-3</v>
      </c>
      <c r="I654">
        <v>1.1820000000000001E-2</v>
      </c>
      <c r="J654">
        <v>9.8499999999999998E-4</v>
      </c>
      <c r="K654" t="str">
        <f t="shared" si="10"/>
        <v>5</v>
      </c>
      <c r="L654" t="s">
        <v>40</v>
      </c>
      <c r="M654" t="s">
        <v>39</v>
      </c>
      <c r="N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654" t="e">
        <f>VLOOKUP(TableOMP[[#This Row],[Label]],TableAvg[],2,FALSE)</f>
        <v>#N/A</v>
      </c>
      <c r="P654" t="e">
        <f>VLOOKUP(TableOMP[[#This Row],[Label]],TableAvg[],3,FALSE)</f>
        <v>#N/A</v>
      </c>
      <c r="Q654" t="e">
        <f>TableOMP[[#This Row],[Avg]]-$U$2*TableOMP[[#This Row],[StdDev]]</f>
        <v>#N/A</v>
      </c>
      <c r="R654" t="e">
        <f>TableOMP[[#This Row],[Avg]]+$U$2*TableOMP[[#This Row],[StdDev]]</f>
        <v>#N/A</v>
      </c>
      <c r="S654" t="e">
        <f>IF(AND(TableOMP[[#This Row],[total_time]]&gt;=TableOMP[[#This Row],[Low]], TableOMP[[#This Row],[total_time]]&lt;=TableOMP[[#This Row],[High]]),1,0)</f>
        <v>#N/A</v>
      </c>
    </row>
    <row r="655" spans="1:19" x14ac:dyDescent="0.25">
      <c r="A655" t="s">
        <v>17</v>
      </c>
      <c r="B655">
        <v>1000</v>
      </c>
      <c r="C655">
        <v>0</v>
      </c>
      <c r="D655">
        <v>0</v>
      </c>
      <c r="E655">
        <v>14</v>
      </c>
      <c r="F655">
        <v>1</v>
      </c>
      <c r="G655">
        <v>1.153837</v>
      </c>
      <c r="H655">
        <v>6.8370000000000002E-3</v>
      </c>
      <c r="I655">
        <v>2.7328999999999999E-2</v>
      </c>
      <c r="J655">
        <v>2.1020000000000001E-3</v>
      </c>
      <c r="K655" t="str">
        <f t="shared" si="10"/>
        <v>5</v>
      </c>
      <c r="L655" t="s">
        <v>40</v>
      </c>
      <c r="M655" t="s">
        <v>39</v>
      </c>
      <c r="N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655" t="e">
        <f>VLOOKUP(TableOMP[[#This Row],[Label]],TableAvg[],2,FALSE)</f>
        <v>#N/A</v>
      </c>
      <c r="P655" t="e">
        <f>VLOOKUP(TableOMP[[#This Row],[Label]],TableAvg[],3,FALSE)</f>
        <v>#N/A</v>
      </c>
      <c r="Q655" t="e">
        <f>TableOMP[[#This Row],[Avg]]-$U$2*TableOMP[[#This Row],[StdDev]]</f>
        <v>#N/A</v>
      </c>
      <c r="R655" t="e">
        <f>TableOMP[[#This Row],[Avg]]+$U$2*TableOMP[[#This Row],[StdDev]]</f>
        <v>#N/A</v>
      </c>
      <c r="S655" t="e">
        <f>IF(AND(TableOMP[[#This Row],[total_time]]&gt;=TableOMP[[#This Row],[Low]], TableOMP[[#This Row],[total_time]]&lt;=TableOMP[[#This Row],[High]]),1,0)</f>
        <v>#N/A</v>
      </c>
    </row>
    <row r="656" spans="1:19" x14ac:dyDescent="0.25">
      <c r="A656" t="s">
        <v>17</v>
      </c>
      <c r="B656">
        <v>1000</v>
      </c>
      <c r="C656">
        <v>0</v>
      </c>
      <c r="D656">
        <v>0</v>
      </c>
      <c r="E656">
        <v>15</v>
      </c>
      <c r="F656">
        <v>1</v>
      </c>
      <c r="G656">
        <v>1.1512629999999999</v>
      </c>
      <c r="H656">
        <v>8.038E-3</v>
      </c>
      <c r="I656">
        <v>3.2967999999999997E-2</v>
      </c>
      <c r="J656">
        <v>2.3549999999999999E-3</v>
      </c>
      <c r="K656" t="str">
        <f t="shared" si="10"/>
        <v>5</v>
      </c>
      <c r="L656" t="s">
        <v>40</v>
      </c>
      <c r="M656" t="s">
        <v>39</v>
      </c>
      <c r="N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656" t="e">
        <f>VLOOKUP(TableOMP[[#This Row],[Label]],TableAvg[],2,FALSE)</f>
        <v>#N/A</v>
      </c>
      <c r="P656" t="e">
        <f>VLOOKUP(TableOMP[[#This Row],[Label]],TableAvg[],3,FALSE)</f>
        <v>#N/A</v>
      </c>
      <c r="Q656" t="e">
        <f>TableOMP[[#This Row],[Avg]]-$U$2*TableOMP[[#This Row],[StdDev]]</f>
        <v>#N/A</v>
      </c>
      <c r="R656" t="e">
        <f>TableOMP[[#This Row],[Avg]]+$U$2*TableOMP[[#This Row],[StdDev]]</f>
        <v>#N/A</v>
      </c>
      <c r="S656" t="e">
        <f>IF(AND(TableOMP[[#This Row],[total_time]]&gt;=TableOMP[[#This Row],[Low]], TableOMP[[#This Row],[total_time]]&lt;=TableOMP[[#This Row],[High]]),1,0)</f>
        <v>#N/A</v>
      </c>
    </row>
    <row r="657" spans="1:19" x14ac:dyDescent="0.25">
      <c r="A657" t="s">
        <v>17</v>
      </c>
      <c r="B657">
        <v>1000</v>
      </c>
      <c r="C657">
        <v>0</v>
      </c>
      <c r="D657">
        <v>0</v>
      </c>
      <c r="E657">
        <v>16</v>
      </c>
      <c r="F657">
        <v>1</v>
      </c>
      <c r="G657">
        <v>1.1445449999999999</v>
      </c>
      <c r="H657">
        <v>7.4250000000000002E-3</v>
      </c>
      <c r="I657">
        <v>1.6024E-2</v>
      </c>
      <c r="J657">
        <v>1.0679999999999999E-3</v>
      </c>
      <c r="K657" t="str">
        <f t="shared" si="10"/>
        <v>5</v>
      </c>
      <c r="L657" t="s">
        <v>40</v>
      </c>
      <c r="M657" t="s">
        <v>39</v>
      </c>
      <c r="N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657" t="e">
        <f>VLOOKUP(TableOMP[[#This Row],[Label]],TableAvg[],2,FALSE)</f>
        <v>#N/A</v>
      </c>
      <c r="P657" t="e">
        <f>VLOOKUP(TableOMP[[#This Row],[Label]],TableAvg[],3,FALSE)</f>
        <v>#N/A</v>
      </c>
      <c r="Q657" t="e">
        <f>TableOMP[[#This Row],[Avg]]-$U$2*TableOMP[[#This Row],[StdDev]]</f>
        <v>#N/A</v>
      </c>
      <c r="R657" t="e">
        <f>TableOMP[[#This Row],[Avg]]+$U$2*TableOMP[[#This Row],[StdDev]]</f>
        <v>#N/A</v>
      </c>
      <c r="S657" t="e">
        <f>IF(AND(TableOMP[[#This Row],[total_time]]&gt;=TableOMP[[#This Row],[Low]], TableOMP[[#This Row],[total_time]]&lt;=TableOMP[[#This Row],[High]]),1,0)</f>
        <v>#N/A</v>
      </c>
    </row>
    <row r="658" spans="1:19" x14ac:dyDescent="0.25">
      <c r="A658" t="s">
        <v>17</v>
      </c>
      <c r="B658">
        <v>1000</v>
      </c>
      <c r="C658">
        <v>0</v>
      </c>
      <c r="D658">
        <v>0</v>
      </c>
      <c r="E658">
        <v>17</v>
      </c>
      <c r="F658">
        <v>1</v>
      </c>
      <c r="G658">
        <v>1.177446</v>
      </c>
      <c r="H658">
        <v>7.4939999999999998E-3</v>
      </c>
      <c r="I658">
        <v>2.2085E-2</v>
      </c>
      <c r="J658">
        <v>1.3799999999999999E-3</v>
      </c>
      <c r="K658" t="str">
        <f t="shared" si="10"/>
        <v>5</v>
      </c>
      <c r="L658" t="s">
        <v>40</v>
      </c>
      <c r="M658" t="s">
        <v>39</v>
      </c>
      <c r="N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658" t="e">
        <f>VLOOKUP(TableOMP[[#This Row],[Label]],TableAvg[],2,FALSE)</f>
        <v>#N/A</v>
      </c>
      <c r="P658" t="e">
        <f>VLOOKUP(TableOMP[[#This Row],[Label]],TableAvg[],3,FALSE)</f>
        <v>#N/A</v>
      </c>
      <c r="Q658" t="e">
        <f>TableOMP[[#This Row],[Avg]]-$U$2*TableOMP[[#This Row],[StdDev]]</f>
        <v>#N/A</v>
      </c>
      <c r="R658" t="e">
        <f>TableOMP[[#This Row],[Avg]]+$U$2*TableOMP[[#This Row],[StdDev]]</f>
        <v>#N/A</v>
      </c>
      <c r="S658" t="e">
        <f>IF(AND(TableOMP[[#This Row],[total_time]]&gt;=TableOMP[[#This Row],[Low]], TableOMP[[#This Row],[total_time]]&lt;=TableOMP[[#This Row],[High]]),1,0)</f>
        <v>#N/A</v>
      </c>
    </row>
    <row r="659" spans="1:19" x14ac:dyDescent="0.25">
      <c r="A659" t="s">
        <v>17</v>
      </c>
      <c r="B659">
        <v>1000</v>
      </c>
      <c r="C659">
        <v>0</v>
      </c>
      <c r="D659">
        <v>0</v>
      </c>
      <c r="E659">
        <v>18</v>
      </c>
      <c r="F659">
        <v>1</v>
      </c>
      <c r="G659">
        <v>1.1657740000000001</v>
      </c>
      <c r="H659">
        <v>9.2530000000000008E-3</v>
      </c>
      <c r="I659">
        <v>4.0159E-2</v>
      </c>
      <c r="J659">
        <v>2.362E-3</v>
      </c>
      <c r="K659" t="str">
        <f t="shared" si="10"/>
        <v>5</v>
      </c>
      <c r="L659" t="s">
        <v>40</v>
      </c>
      <c r="M659" t="s">
        <v>39</v>
      </c>
      <c r="N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659" t="e">
        <f>VLOOKUP(TableOMP[[#This Row],[Label]],TableAvg[],2,FALSE)</f>
        <v>#N/A</v>
      </c>
      <c r="P659" t="e">
        <f>VLOOKUP(TableOMP[[#This Row],[Label]],TableAvg[],3,FALSE)</f>
        <v>#N/A</v>
      </c>
      <c r="Q659" t="e">
        <f>TableOMP[[#This Row],[Avg]]-$U$2*TableOMP[[#This Row],[StdDev]]</f>
        <v>#N/A</v>
      </c>
      <c r="R659" t="e">
        <f>TableOMP[[#This Row],[Avg]]+$U$2*TableOMP[[#This Row],[StdDev]]</f>
        <v>#N/A</v>
      </c>
      <c r="S659" t="e">
        <f>IF(AND(TableOMP[[#This Row],[total_time]]&gt;=TableOMP[[#This Row],[Low]], TableOMP[[#This Row],[total_time]]&lt;=TableOMP[[#This Row],[High]]),1,0)</f>
        <v>#N/A</v>
      </c>
    </row>
    <row r="660" spans="1:19" x14ac:dyDescent="0.25">
      <c r="A660" t="s">
        <v>17</v>
      </c>
      <c r="B660">
        <v>1000</v>
      </c>
      <c r="C660">
        <v>0</v>
      </c>
      <c r="D660">
        <v>0</v>
      </c>
      <c r="E660">
        <v>19</v>
      </c>
      <c r="F660">
        <v>1</v>
      </c>
      <c r="G660">
        <v>1.1948080000000001</v>
      </c>
      <c r="H660">
        <v>5.7349999999999996E-3</v>
      </c>
      <c r="I660">
        <v>2.3531E-2</v>
      </c>
      <c r="J660">
        <v>1.307E-3</v>
      </c>
      <c r="K660" t="str">
        <f t="shared" si="10"/>
        <v>5</v>
      </c>
      <c r="L660" t="s">
        <v>40</v>
      </c>
      <c r="M660" t="s">
        <v>39</v>
      </c>
      <c r="N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660" t="e">
        <f>VLOOKUP(TableOMP[[#This Row],[Label]],TableAvg[],2,FALSE)</f>
        <v>#N/A</v>
      </c>
      <c r="P660" t="e">
        <f>VLOOKUP(TableOMP[[#This Row],[Label]],TableAvg[],3,FALSE)</f>
        <v>#N/A</v>
      </c>
      <c r="Q660" t="e">
        <f>TableOMP[[#This Row],[Avg]]-$U$2*TableOMP[[#This Row],[StdDev]]</f>
        <v>#N/A</v>
      </c>
      <c r="R660" t="e">
        <f>TableOMP[[#This Row],[Avg]]+$U$2*TableOMP[[#This Row],[StdDev]]</f>
        <v>#N/A</v>
      </c>
      <c r="S660" t="e">
        <f>IF(AND(TableOMP[[#This Row],[total_time]]&gt;=TableOMP[[#This Row],[Low]], TableOMP[[#This Row],[total_time]]&lt;=TableOMP[[#This Row],[High]]),1,0)</f>
        <v>#N/A</v>
      </c>
    </row>
    <row r="661" spans="1:19" x14ac:dyDescent="0.25">
      <c r="A661" t="s">
        <v>17</v>
      </c>
      <c r="B661">
        <v>1000</v>
      </c>
      <c r="C661">
        <v>0</v>
      </c>
      <c r="D661">
        <v>0</v>
      </c>
      <c r="E661">
        <v>20</v>
      </c>
      <c r="F661">
        <v>1</v>
      </c>
      <c r="G661">
        <v>1.1971309999999999</v>
      </c>
      <c r="H661">
        <v>1.0427000000000001E-2</v>
      </c>
      <c r="I661">
        <v>5.4600999999999997E-2</v>
      </c>
      <c r="J661">
        <v>2.8739999999999998E-3</v>
      </c>
      <c r="K661" t="str">
        <f t="shared" si="10"/>
        <v>5</v>
      </c>
      <c r="L661" t="s">
        <v>40</v>
      </c>
      <c r="M661" t="s">
        <v>39</v>
      </c>
      <c r="N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661" t="e">
        <f>VLOOKUP(TableOMP[[#This Row],[Label]],TableAvg[],2,FALSE)</f>
        <v>#N/A</v>
      </c>
      <c r="P661" t="e">
        <f>VLOOKUP(TableOMP[[#This Row],[Label]],TableAvg[],3,FALSE)</f>
        <v>#N/A</v>
      </c>
      <c r="Q661" t="e">
        <f>TableOMP[[#This Row],[Avg]]-$U$2*TableOMP[[#This Row],[StdDev]]</f>
        <v>#N/A</v>
      </c>
      <c r="R661" t="e">
        <f>TableOMP[[#This Row],[Avg]]+$U$2*TableOMP[[#This Row],[StdDev]]</f>
        <v>#N/A</v>
      </c>
      <c r="S661" t="e">
        <f>IF(AND(TableOMP[[#This Row],[total_time]]&gt;=TableOMP[[#This Row],[Low]], TableOMP[[#This Row],[total_time]]&lt;=TableOMP[[#This Row],[High]]),1,0)</f>
        <v>#N/A</v>
      </c>
    </row>
    <row r="662" spans="1:19" x14ac:dyDescent="0.25">
      <c r="A662" t="s">
        <v>17</v>
      </c>
      <c r="B662">
        <v>1000</v>
      </c>
      <c r="C662">
        <v>0</v>
      </c>
      <c r="D662">
        <v>0</v>
      </c>
      <c r="E662">
        <v>21</v>
      </c>
      <c r="F662">
        <v>1</v>
      </c>
      <c r="G662">
        <v>1.1991449999999999</v>
      </c>
      <c r="H662">
        <v>1.6163E-2</v>
      </c>
      <c r="I662">
        <v>5.9174999999999998E-2</v>
      </c>
      <c r="J662">
        <v>2.9589999999999998E-3</v>
      </c>
      <c r="K662" t="str">
        <f t="shared" si="10"/>
        <v>5</v>
      </c>
      <c r="L662" t="s">
        <v>40</v>
      </c>
      <c r="M662" t="s">
        <v>39</v>
      </c>
      <c r="N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662" t="e">
        <f>VLOOKUP(TableOMP[[#This Row],[Label]],TableAvg[],2,FALSE)</f>
        <v>#N/A</v>
      </c>
      <c r="P662" t="e">
        <f>VLOOKUP(TableOMP[[#This Row],[Label]],TableAvg[],3,FALSE)</f>
        <v>#N/A</v>
      </c>
      <c r="Q662" t="e">
        <f>TableOMP[[#This Row],[Avg]]-$U$2*TableOMP[[#This Row],[StdDev]]</f>
        <v>#N/A</v>
      </c>
      <c r="R662" t="e">
        <f>TableOMP[[#This Row],[Avg]]+$U$2*TableOMP[[#This Row],[StdDev]]</f>
        <v>#N/A</v>
      </c>
      <c r="S662" t="e">
        <f>IF(AND(TableOMP[[#This Row],[total_time]]&gt;=TableOMP[[#This Row],[Low]], TableOMP[[#This Row],[total_time]]&lt;=TableOMP[[#This Row],[High]]),1,0)</f>
        <v>#N/A</v>
      </c>
    </row>
    <row r="663" spans="1:19" x14ac:dyDescent="0.25">
      <c r="A663" t="s">
        <v>17</v>
      </c>
      <c r="B663">
        <v>1000</v>
      </c>
      <c r="C663">
        <v>0</v>
      </c>
      <c r="D663">
        <v>0</v>
      </c>
      <c r="E663">
        <v>22</v>
      </c>
      <c r="F663">
        <v>1</v>
      </c>
      <c r="G663">
        <v>1.180639</v>
      </c>
      <c r="H663">
        <v>9.5289999999999993E-3</v>
      </c>
      <c r="I663">
        <v>6.6251000000000004E-2</v>
      </c>
      <c r="J663">
        <v>3.1549999999999998E-3</v>
      </c>
      <c r="K663" t="str">
        <f t="shared" si="10"/>
        <v>5</v>
      </c>
      <c r="L663" t="s">
        <v>40</v>
      </c>
      <c r="M663" t="s">
        <v>39</v>
      </c>
      <c r="N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663" t="e">
        <f>VLOOKUP(TableOMP[[#This Row],[Label]],TableAvg[],2,FALSE)</f>
        <v>#N/A</v>
      </c>
      <c r="P663" t="e">
        <f>VLOOKUP(TableOMP[[#This Row],[Label]],TableAvg[],3,FALSE)</f>
        <v>#N/A</v>
      </c>
      <c r="Q663" t="e">
        <f>TableOMP[[#This Row],[Avg]]-$U$2*TableOMP[[#This Row],[StdDev]]</f>
        <v>#N/A</v>
      </c>
      <c r="R663" t="e">
        <f>TableOMP[[#This Row],[Avg]]+$U$2*TableOMP[[#This Row],[StdDev]]</f>
        <v>#N/A</v>
      </c>
      <c r="S663" t="e">
        <f>IF(AND(TableOMP[[#This Row],[total_time]]&gt;=TableOMP[[#This Row],[Low]], TableOMP[[#This Row],[total_time]]&lt;=TableOMP[[#This Row],[High]]),1,0)</f>
        <v>#N/A</v>
      </c>
    </row>
    <row r="664" spans="1:19" x14ac:dyDescent="0.25">
      <c r="A664" t="s">
        <v>17</v>
      </c>
      <c r="B664">
        <v>1000</v>
      </c>
      <c r="C664">
        <v>0</v>
      </c>
      <c r="D664">
        <v>0</v>
      </c>
      <c r="E664">
        <v>23</v>
      </c>
      <c r="F664">
        <v>1</v>
      </c>
      <c r="G664">
        <v>1.2292080000000001</v>
      </c>
      <c r="H664">
        <v>1.1560000000000001E-2</v>
      </c>
      <c r="I664">
        <v>6.1991999999999998E-2</v>
      </c>
      <c r="J664">
        <v>2.8180000000000002E-3</v>
      </c>
      <c r="K664" t="str">
        <f t="shared" si="10"/>
        <v>5</v>
      </c>
      <c r="L664" t="s">
        <v>40</v>
      </c>
      <c r="M664" t="s">
        <v>39</v>
      </c>
      <c r="N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664" t="e">
        <f>VLOOKUP(TableOMP[[#This Row],[Label]],TableAvg[],2,FALSE)</f>
        <v>#N/A</v>
      </c>
      <c r="P664" t="e">
        <f>VLOOKUP(TableOMP[[#This Row],[Label]],TableAvg[],3,FALSE)</f>
        <v>#N/A</v>
      </c>
      <c r="Q664" t="e">
        <f>TableOMP[[#This Row],[Avg]]-$U$2*TableOMP[[#This Row],[StdDev]]</f>
        <v>#N/A</v>
      </c>
      <c r="R664" t="e">
        <f>TableOMP[[#This Row],[Avg]]+$U$2*TableOMP[[#This Row],[StdDev]]</f>
        <v>#N/A</v>
      </c>
      <c r="S664" t="e">
        <f>IF(AND(TableOMP[[#This Row],[total_time]]&gt;=TableOMP[[#This Row],[Low]], TableOMP[[#This Row],[total_time]]&lt;=TableOMP[[#This Row],[High]]),1,0)</f>
        <v>#N/A</v>
      </c>
    </row>
    <row r="665" spans="1:19" x14ac:dyDescent="0.25">
      <c r="A665" t="s">
        <v>17</v>
      </c>
      <c r="B665">
        <v>1000</v>
      </c>
      <c r="C665">
        <v>0</v>
      </c>
      <c r="D665">
        <v>0</v>
      </c>
      <c r="E665">
        <v>24</v>
      </c>
      <c r="F665">
        <v>1</v>
      </c>
      <c r="G665">
        <v>1.2302550000000001</v>
      </c>
      <c r="H665">
        <v>1.3044E-2</v>
      </c>
      <c r="I665">
        <v>7.6269000000000003E-2</v>
      </c>
      <c r="J665">
        <v>3.3159999999999999E-3</v>
      </c>
      <c r="K665" t="str">
        <f t="shared" si="10"/>
        <v>5</v>
      </c>
      <c r="L665" t="s">
        <v>40</v>
      </c>
      <c r="M665" t="s">
        <v>39</v>
      </c>
      <c r="N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665" t="e">
        <f>VLOOKUP(TableOMP[[#This Row],[Label]],TableAvg[],2,FALSE)</f>
        <v>#N/A</v>
      </c>
      <c r="P665" t="e">
        <f>VLOOKUP(TableOMP[[#This Row],[Label]],TableAvg[],3,FALSE)</f>
        <v>#N/A</v>
      </c>
      <c r="Q665" t="e">
        <f>TableOMP[[#This Row],[Avg]]-$U$2*TableOMP[[#This Row],[StdDev]]</f>
        <v>#N/A</v>
      </c>
      <c r="R665" t="e">
        <f>TableOMP[[#This Row],[Avg]]+$U$2*TableOMP[[#This Row],[StdDev]]</f>
        <v>#N/A</v>
      </c>
      <c r="S665" t="e">
        <f>IF(AND(TableOMP[[#This Row],[total_time]]&gt;=TableOMP[[#This Row],[Low]], TableOMP[[#This Row],[total_time]]&lt;=TableOMP[[#This Row],[High]]),1,0)</f>
        <v>#N/A</v>
      </c>
    </row>
    <row r="666" spans="1:19" x14ac:dyDescent="0.25">
      <c r="A666" t="s">
        <v>17</v>
      </c>
      <c r="B666">
        <v>1000</v>
      </c>
      <c r="C666">
        <v>0</v>
      </c>
      <c r="D666">
        <v>0</v>
      </c>
      <c r="E666">
        <v>25</v>
      </c>
      <c r="F666">
        <v>1</v>
      </c>
      <c r="G666">
        <v>1.2280629999999999</v>
      </c>
      <c r="H666">
        <v>1.3811E-2</v>
      </c>
      <c r="I666">
        <v>7.2552000000000005E-2</v>
      </c>
      <c r="J666">
        <v>3.0230000000000001E-3</v>
      </c>
      <c r="K666" t="str">
        <f t="shared" si="10"/>
        <v>5</v>
      </c>
      <c r="L666" t="s">
        <v>40</v>
      </c>
      <c r="M666" t="s">
        <v>39</v>
      </c>
      <c r="N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666" t="e">
        <f>VLOOKUP(TableOMP[[#This Row],[Label]],TableAvg[],2,FALSE)</f>
        <v>#N/A</v>
      </c>
      <c r="P666" t="e">
        <f>VLOOKUP(TableOMP[[#This Row],[Label]],TableAvg[],3,FALSE)</f>
        <v>#N/A</v>
      </c>
      <c r="Q666" t="e">
        <f>TableOMP[[#This Row],[Avg]]-$U$2*TableOMP[[#This Row],[StdDev]]</f>
        <v>#N/A</v>
      </c>
      <c r="R666" t="e">
        <f>TableOMP[[#This Row],[Avg]]+$U$2*TableOMP[[#This Row],[StdDev]]</f>
        <v>#N/A</v>
      </c>
      <c r="S666" t="e">
        <f>IF(AND(TableOMP[[#This Row],[total_time]]&gt;=TableOMP[[#This Row],[Low]], TableOMP[[#This Row],[total_time]]&lt;=TableOMP[[#This Row],[High]]),1,0)</f>
        <v>#N/A</v>
      </c>
    </row>
    <row r="667" spans="1:19" x14ac:dyDescent="0.25">
      <c r="A667" t="s">
        <v>17</v>
      </c>
      <c r="B667">
        <v>1000</v>
      </c>
      <c r="C667">
        <v>0</v>
      </c>
      <c r="D667">
        <v>0</v>
      </c>
      <c r="E667">
        <v>26</v>
      </c>
      <c r="F667">
        <v>1</v>
      </c>
      <c r="G667">
        <v>1.213106</v>
      </c>
      <c r="H667">
        <v>1.1789000000000001E-2</v>
      </c>
      <c r="I667">
        <v>8.6629999999999999E-2</v>
      </c>
      <c r="J667">
        <v>3.4650000000000002E-3</v>
      </c>
      <c r="K667" t="str">
        <f t="shared" si="10"/>
        <v>5</v>
      </c>
      <c r="L667" t="s">
        <v>40</v>
      </c>
      <c r="M667" t="s">
        <v>39</v>
      </c>
      <c r="N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667" t="e">
        <f>VLOOKUP(TableOMP[[#This Row],[Label]],TableAvg[],2,FALSE)</f>
        <v>#N/A</v>
      </c>
      <c r="P667" t="e">
        <f>VLOOKUP(TableOMP[[#This Row],[Label]],TableAvg[],3,FALSE)</f>
        <v>#N/A</v>
      </c>
      <c r="Q667" t="e">
        <f>TableOMP[[#This Row],[Avg]]-$U$2*TableOMP[[#This Row],[StdDev]]</f>
        <v>#N/A</v>
      </c>
      <c r="R667" t="e">
        <f>TableOMP[[#This Row],[Avg]]+$U$2*TableOMP[[#This Row],[StdDev]]</f>
        <v>#N/A</v>
      </c>
      <c r="S667" t="e">
        <f>IF(AND(TableOMP[[#This Row],[total_time]]&gt;=TableOMP[[#This Row],[Low]], TableOMP[[#This Row],[total_time]]&lt;=TableOMP[[#This Row],[High]]),1,0)</f>
        <v>#N/A</v>
      </c>
    </row>
    <row r="668" spans="1:19" x14ac:dyDescent="0.25">
      <c r="A668" t="s">
        <v>17</v>
      </c>
      <c r="B668">
        <v>1000</v>
      </c>
      <c r="C668">
        <v>0</v>
      </c>
      <c r="D668">
        <v>0</v>
      </c>
      <c r="E668">
        <v>27</v>
      </c>
      <c r="F668">
        <v>1</v>
      </c>
      <c r="G668">
        <v>1.2435449999999999</v>
      </c>
      <c r="H668">
        <v>1.0389000000000001E-2</v>
      </c>
      <c r="I668">
        <v>5.1712000000000001E-2</v>
      </c>
      <c r="J668">
        <v>1.9889999999999999E-3</v>
      </c>
      <c r="K668" t="str">
        <f t="shared" si="10"/>
        <v>5</v>
      </c>
      <c r="L668" t="s">
        <v>40</v>
      </c>
      <c r="M668" t="s">
        <v>39</v>
      </c>
      <c r="N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668" t="e">
        <f>VLOOKUP(TableOMP[[#This Row],[Label]],TableAvg[],2,FALSE)</f>
        <v>#N/A</v>
      </c>
      <c r="P668" t="e">
        <f>VLOOKUP(TableOMP[[#This Row],[Label]],TableAvg[],3,FALSE)</f>
        <v>#N/A</v>
      </c>
      <c r="Q668" t="e">
        <f>TableOMP[[#This Row],[Avg]]-$U$2*TableOMP[[#This Row],[StdDev]]</f>
        <v>#N/A</v>
      </c>
      <c r="R668" t="e">
        <f>TableOMP[[#This Row],[Avg]]+$U$2*TableOMP[[#This Row],[StdDev]]</f>
        <v>#N/A</v>
      </c>
      <c r="S668" t="e">
        <f>IF(AND(TableOMP[[#This Row],[total_time]]&gt;=TableOMP[[#This Row],[Low]], TableOMP[[#This Row],[total_time]]&lt;=TableOMP[[#This Row],[High]]),1,0)</f>
        <v>#N/A</v>
      </c>
    </row>
    <row r="669" spans="1:19" x14ac:dyDescent="0.25">
      <c r="A669" t="s">
        <v>17</v>
      </c>
      <c r="B669">
        <v>1000</v>
      </c>
      <c r="C669">
        <v>0</v>
      </c>
      <c r="D669">
        <v>0</v>
      </c>
      <c r="E669">
        <v>28</v>
      </c>
      <c r="F669">
        <v>1</v>
      </c>
      <c r="G669">
        <v>1.2833619999999999</v>
      </c>
      <c r="H669">
        <v>9.3050000000000008E-3</v>
      </c>
      <c r="I669">
        <v>0.104666</v>
      </c>
      <c r="J669">
        <v>3.8769999999999998E-3</v>
      </c>
      <c r="K669" t="str">
        <f t="shared" si="10"/>
        <v>5</v>
      </c>
      <c r="L669" t="s">
        <v>40</v>
      </c>
      <c r="M669" t="s">
        <v>39</v>
      </c>
      <c r="N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669" t="e">
        <f>VLOOKUP(TableOMP[[#This Row],[Label]],TableAvg[],2,FALSE)</f>
        <v>#N/A</v>
      </c>
      <c r="P669" t="e">
        <f>VLOOKUP(TableOMP[[#This Row],[Label]],TableAvg[],3,FALSE)</f>
        <v>#N/A</v>
      </c>
      <c r="Q669" t="e">
        <f>TableOMP[[#This Row],[Avg]]-$U$2*TableOMP[[#This Row],[StdDev]]</f>
        <v>#N/A</v>
      </c>
      <c r="R669" t="e">
        <f>TableOMP[[#This Row],[Avg]]+$U$2*TableOMP[[#This Row],[StdDev]]</f>
        <v>#N/A</v>
      </c>
      <c r="S669" t="e">
        <f>IF(AND(TableOMP[[#This Row],[total_time]]&gt;=TableOMP[[#This Row],[Low]], TableOMP[[#This Row],[total_time]]&lt;=TableOMP[[#This Row],[High]]),1,0)</f>
        <v>#N/A</v>
      </c>
    </row>
    <row r="670" spans="1:19" x14ac:dyDescent="0.25">
      <c r="A670" t="s">
        <v>17</v>
      </c>
      <c r="B670">
        <v>1000</v>
      </c>
      <c r="C670">
        <v>0</v>
      </c>
      <c r="D670">
        <v>0</v>
      </c>
      <c r="E670">
        <v>29</v>
      </c>
      <c r="F670">
        <v>1</v>
      </c>
      <c r="G670">
        <v>1.2196009999999999</v>
      </c>
      <c r="H670">
        <v>1.5032E-2</v>
      </c>
      <c r="I670">
        <v>0.11584700000000001</v>
      </c>
      <c r="J670">
        <v>4.1370000000000001E-3</v>
      </c>
      <c r="K670" t="str">
        <f t="shared" si="10"/>
        <v>5</v>
      </c>
      <c r="L670" t="s">
        <v>40</v>
      </c>
      <c r="M670" t="s">
        <v>39</v>
      </c>
      <c r="N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670" t="e">
        <f>VLOOKUP(TableOMP[[#This Row],[Label]],TableAvg[],2,FALSE)</f>
        <v>#N/A</v>
      </c>
      <c r="P670" t="e">
        <f>VLOOKUP(TableOMP[[#This Row],[Label]],TableAvg[],3,FALSE)</f>
        <v>#N/A</v>
      </c>
      <c r="Q670" t="e">
        <f>TableOMP[[#This Row],[Avg]]-$U$2*TableOMP[[#This Row],[StdDev]]</f>
        <v>#N/A</v>
      </c>
      <c r="R670" t="e">
        <f>TableOMP[[#This Row],[Avg]]+$U$2*TableOMP[[#This Row],[StdDev]]</f>
        <v>#N/A</v>
      </c>
      <c r="S670" t="e">
        <f>IF(AND(TableOMP[[#This Row],[total_time]]&gt;=TableOMP[[#This Row],[Low]], TableOMP[[#This Row],[total_time]]&lt;=TableOMP[[#This Row],[High]]),1,0)</f>
        <v>#N/A</v>
      </c>
    </row>
    <row r="671" spans="1:19" x14ac:dyDescent="0.25">
      <c r="A671" t="s">
        <v>17</v>
      </c>
      <c r="B671">
        <v>1000</v>
      </c>
      <c r="C671">
        <v>0</v>
      </c>
      <c r="D671">
        <v>0</v>
      </c>
      <c r="E671">
        <v>30</v>
      </c>
      <c r="F671">
        <v>1</v>
      </c>
      <c r="G671">
        <v>1.2222869999999999</v>
      </c>
      <c r="H671">
        <v>1.3329000000000001E-2</v>
      </c>
      <c r="I671">
        <v>9.1116000000000003E-2</v>
      </c>
      <c r="J671">
        <v>3.1419999999999998E-3</v>
      </c>
      <c r="K671" t="str">
        <f t="shared" si="10"/>
        <v>5</v>
      </c>
      <c r="L671" t="s">
        <v>40</v>
      </c>
      <c r="M671" t="s">
        <v>39</v>
      </c>
      <c r="N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671" t="e">
        <f>VLOOKUP(TableOMP[[#This Row],[Label]],TableAvg[],2,FALSE)</f>
        <v>#N/A</v>
      </c>
      <c r="P671" t="e">
        <f>VLOOKUP(TableOMP[[#This Row],[Label]],TableAvg[],3,FALSE)</f>
        <v>#N/A</v>
      </c>
      <c r="Q671" t="e">
        <f>TableOMP[[#This Row],[Avg]]-$U$2*TableOMP[[#This Row],[StdDev]]</f>
        <v>#N/A</v>
      </c>
      <c r="R671" t="e">
        <f>TableOMP[[#This Row],[Avg]]+$U$2*TableOMP[[#This Row],[StdDev]]</f>
        <v>#N/A</v>
      </c>
      <c r="S671" t="e">
        <f>IF(AND(TableOMP[[#This Row],[total_time]]&gt;=TableOMP[[#This Row],[Low]], TableOMP[[#This Row],[total_time]]&lt;=TableOMP[[#This Row],[High]]),1,0)</f>
        <v>#N/A</v>
      </c>
    </row>
    <row r="672" spans="1:19" x14ac:dyDescent="0.25">
      <c r="A672" t="s">
        <v>17</v>
      </c>
      <c r="B672">
        <v>1000</v>
      </c>
      <c r="C672">
        <v>0</v>
      </c>
      <c r="D672">
        <v>0</v>
      </c>
      <c r="E672">
        <v>31</v>
      </c>
      <c r="F672">
        <v>1</v>
      </c>
      <c r="G672">
        <v>1.327491</v>
      </c>
      <c r="H672">
        <v>1.3631000000000001E-2</v>
      </c>
      <c r="I672">
        <v>0.128414</v>
      </c>
      <c r="J672">
        <v>4.28E-3</v>
      </c>
      <c r="K672" t="str">
        <f t="shared" si="10"/>
        <v>5</v>
      </c>
      <c r="L672" t="s">
        <v>40</v>
      </c>
      <c r="M672" t="s">
        <v>39</v>
      </c>
      <c r="N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672" t="e">
        <f>VLOOKUP(TableOMP[[#This Row],[Label]],TableAvg[],2,FALSE)</f>
        <v>#N/A</v>
      </c>
      <c r="P672" t="e">
        <f>VLOOKUP(TableOMP[[#This Row],[Label]],TableAvg[],3,FALSE)</f>
        <v>#N/A</v>
      </c>
      <c r="Q672" t="e">
        <f>TableOMP[[#This Row],[Avg]]-$U$2*TableOMP[[#This Row],[StdDev]]</f>
        <v>#N/A</v>
      </c>
      <c r="R672" t="e">
        <f>TableOMP[[#This Row],[Avg]]+$U$2*TableOMP[[#This Row],[StdDev]]</f>
        <v>#N/A</v>
      </c>
      <c r="S672" t="e">
        <f>IF(AND(TableOMP[[#This Row],[total_time]]&gt;=TableOMP[[#This Row],[Low]], TableOMP[[#This Row],[total_time]]&lt;=TableOMP[[#This Row],[High]]),1,0)</f>
        <v>#N/A</v>
      </c>
    </row>
    <row r="673" spans="1:19" x14ac:dyDescent="0.25">
      <c r="A673" t="s">
        <v>17</v>
      </c>
      <c r="B673">
        <v>1000</v>
      </c>
      <c r="C673">
        <v>0</v>
      </c>
      <c r="D673">
        <v>0</v>
      </c>
      <c r="E673">
        <v>32</v>
      </c>
      <c r="F673">
        <v>1</v>
      </c>
      <c r="G673">
        <v>1.234648</v>
      </c>
      <c r="H673">
        <v>1.2475E-2</v>
      </c>
      <c r="I673">
        <v>0.12531700000000001</v>
      </c>
      <c r="J673">
        <v>4.0419999999999996E-3</v>
      </c>
      <c r="K673" t="str">
        <f t="shared" si="10"/>
        <v>5</v>
      </c>
      <c r="L673" t="s">
        <v>40</v>
      </c>
      <c r="M673" t="s">
        <v>39</v>
      </c>
      <c r="N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673" t="e">
        <f>VLOOKUP(TableOMP[[#This Row],[Label]],TableAvg[],2,FALSE)</f>
        <v>#N/A</v>
      </c>
      <c r="P673" t="e">
        <f>VLOOKUP(TableOMP[[#This Row],[Label]],TableAvg[],3,FALSE)</f>
        <v>#N/A</v>
      </c>
      <c r="Q673" t="e">
        <f>TableOMP[[#This Row],[Avg]]-$U$2*TableOMP[[#This Row],[StdDev]]</f>
        <v>#N/A</v>
      </c>
      <c r="R673" t="e">
        <f>TableOMP[[#This Row],[Avg]]+$U$2*TableOMP[[#This Row],[StdDev]]</f>
        <v>#N/A</v>
      </c>
      <c r="S673" t="e">
        <f>IF(AND(TableOMP[[#This Row],[total_time]]&gt;=TableOMP[[#This Row],[Low]], TableOMP[[#This Row],[total_time]]&lt;=TableOMP[[#This Row],[High]]),1,0)</f>
        <v>#N/A</v>
      </c>
    </row>
    <row r="674" spans="1:19" x14ac:dyDescent="0.25">
      <c r="A674" t="s">
        <v>17</v>
      </c>
      <c r="B674">
        <v>1000</v>
      </c>
      <c r="C674">
        <v>0</v>
      </c>
      <c r="D674">
        <v>0</v>
      </c>
      <c r="E674">
        <v>33</v>
      </c>
      <c r="F674">
        <v>1</v>
      </c>
      <c r="G674">
        <v>1.255744</v>
      </c>
      <c r="H674">
        <v>1.5646E-2</v>
      </c>
      <c r="I674">
        <v>0.12856300000000001</v>
      </c>
      <c r="J674">
        <v>4.0179999999999999E-3</v>
      </c>
      <c r="K674" t="str">
        <f t="shared" si="10"/>
        <v>5</v>
      </c>
      <c r="L674" t="s">
        <v>40</v>
      </c>
      <c r="M674" t="s">
        <v>39</v>
      </c>
      <c r="N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674" t="e">
        <f>VLOOKUP(TableOMP[[#This Row],[Label]],TableAvg[],2,FALSE)</f>
        <v>#N/A</v>
      </c>
      <c r="P674" t="e">
        <f>VLOOKUP(TableOMP[[#This Row],[Label]],TableAvg[],3,FALSE)</f>
        <v>#N/A</v>
      </c>
      <c r="Q674" t="e">
        <f>TableOMP[[#This Row],[Avg]]-$U$2*TableOMP[[#This Row],[StdDev]]</f>
        <v>#N/A</v>
      </c>
      <c r="R674" t="e">
        <f>TableOMP[[#This Row],[Avg]]+$U$2*TableOMP[[#This Row],[StdDev]]</f>
        <v>#N/A</v>
      </c>
      <c r="S674" t="e">
        <f>IF(AND(TableOMP[[#This Row],[total_time]]&gt;=TableOMP[[#This Row],[Low]], TableOMP[[#This Row],[total_time]]&lt;=TableOMP[[#This Row],[High]]),1,0)</f>
        <v>#N/A</v>
      </c>
    </row>
    <row r="675" spans="1:19" x14ac:dyDescent="0.25">
      <c r="A675" t="s">
        <v>17</v>
      </c>
      <c r="B675">
        <v>1000</v>
      </c>
      <c r="C675">
        <v>0</v>
      </c>
      <c r="D675">
        <v>0</v>
      </c>
      <c r="E675">
        <v>34</v>
      </c>
      <c r="F675">
        <v>1</v>
      </c>
      <c r="G675">
        <v>1.3723989999999999</v>
      </c>
      <c r="H675">
        <v>1.2843E-2</v>
      </c>
      <c r="I675">
        <v>8.3957000000000004E-2</v>
      </c>
      <c r="J675">
        <v>2.5439999999999998E-3</v>
      </c>
      <c r="K675" t="str">
        <f t="shared" si="10"/>
        <v>5</v>
      </c>
      <c r="L675" t="s">
        <v>40</v>
      </c>
      <c r="M675" t="s">
        <v>39</v>
      </c>
      <c r="N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675" t="e">
        <f>VLOOKUP(TableOMP[[#This Row],[Label]],TableAvg[],2,FALSE)</f>
        <v>#N/A</v>
      </c>
      <c r="P675" t="e">
        <f>VLOOKUP(TableOMP[[#This Row],[Label]],TableAvg[],3,FALSE)</f>
        <v>#N/A</v>
      </c>
      <c r="Q675" t="e">
        <f>TableOMP[[#This Row],[Avg]]-$U$2*TableOMP[[#This Row],[StdDev]]</f>
        <v>#N/A</v>
      </c>
      <c r="R675" t="e">
        <f>TableOMP[[#This Row],[Avg]]+$U$2*TableOMP[[#This Row],[StdDev]]</f>
        <v>#N/A</v>
      </c>
      <c r="S675" t="e">
        <f>IF(AND(TableOMP[[#This Row],[total_time]]&gt;=TableOMP[[#This Row],[Low]], TableOMP[[#This Row],[total_time]]&lt;=TableOMP[[#This Row],[High]]),1,0)</f>
        <v>#N/A</v>
      </c>
    </row>
    <row r="676" spans="1:19" x14ac:dyDescent="0.25">
      <c r="A676" t="s">
        <v>17</v>
      </c>
      <c r="B676">
        <v>1000</v>
      </c>
      <c r="C676">
        <v>0</v>
      </c>
      <c r="D676">
        <v>0</v>
      </c>
      <c r="E676">
        <v>35</v>
      </c>
      <c r="F676">
        <v>1</v>
      </c>
      <c r="G676">
        <v>1.290089</v>
      </c>
      <c r="H676">
        <v>1.7181999999999999E-2</v>
      </c>
      <c r="I676">
        <v>0.158279</v>
      </c>
      <c r="J676">
        <v>4.6550000000000003E-3</v>
      </c>
      <c r="K676" t="str">
        <f t="shared" si="10"/>
        <v>5</v>
      </c>
      <c r="L676" t="s">
        <v>40</v>
      </c>
      <c r="M676" t="s">
        <v>39</v>
      </c>
      <c r="N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676" t="e">
        <f>VLOOKUP(TableOMP[[#This Row],[Label]],TableAvg[],2,FALSE)</f>
        <v>#N/A</v>
      </c>
      <c r="P676" t="e">
        <f>VLOOKUP(TableOMP[[#This Row],[Label]],TableAvg[],3,FALSE)</f>
        <v>#N/A</v>
      </c>
      <c r="Q676" t="e">
        <f>TableOMP[[#This Row],[Avg]]-$U$2*TableOMP[[#This Row],[StdDev]]</f>
        <v>#N/A</v>
      </c>
      <c r="R676" t="e">
        <f>TableOMP[[#This Row],[Avg]]+$U$2*TableOMP[[#This Row],[StdDev]]</f>
        <v>#N/A</v>
      </c>
      <c r="S676" t="e">
        <f>IF(AND(TableOMP[[#This Row],[total_time]]&gt;=TableOMP[[#This Row],[Low]], TableOMP[[#This Row],[total_time]]&lt;=TableOMP[[#This Row],[High]]),1,0)</f>
        <v>#N/A</v>
      </c>
    </row>
    <row r="677" spans="1:19" x14ac:dyDescent="0.25">
      <c r="A677" t="s">
        <v>17</v>
      </c>
      <c r="B677">
        <v>1000</v>
      </c>
      <c r="C677">
        <v>0</v>
      </c>
      <c r="D677">
        <v>0</v>
      </c>
      <c r="E677">
        <v>36</v>
      </c>
      <c r="F677">
        <v>1</v>
      </c>
      <c r="G677">
        <v>1.313202</v>
      </c>
      <c r="H677">
        <v>1.6691000000000001E-2</v>
      </c>
      <c r="I677">
        <v>0.14766199999999999</v>
      </c>
      <c r="J677">
        <v>4.2189999999999997E-3</v>
      </c>
      <c r="K677" t="str">
        <f t="shared" si="10"/>
        <v>5</v>
      </c>
      <c r="L677" t="s">
        <v>40</v>
      </c>
      <c r="M677" t="s">
        <v>39</v>
      </c>
      <c r="N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677" t="e">
        <f>VLOOKUP(TableOMP[[#This Row],[Label]],TableAvg[],2,FALSE)</f>
        <v>#N/A</v>
      </c>
      <c r="P677" t="e">
        <f>VLOOKUP(TableOMP[[#This Row],[Label]],TableAvg[],3,FALSE)</f>
        <v>#N/A</v>
      </c>
      <c r="Q677" t="e">
        <f>TableOMP[[#This Row],[Avg]]-$U$2*TableOMP[[#This Row],[StdDev]]</f>
        <v>#N/A</v>
      </c>
      <c r="R677" t="e">
        <f>TableOMP[[#This Row],[Avg]]+$U$2*TableOMP[[#This Row],[StdDev]]</f>
        <v>#N/A</v>
      </c>
      <c r="S677" t="e">
        <f>IF(AND(TableOMP[[#This Row],[total_time]]&gt;=TableOMP[[#This Row],[Low]], TableOMP[[#This Row],[total_time]]&lt;=TableOMP[[#This Row],[High]]),1,0)</f>
        <v>#N/A</v>
      </c>
    </row>
    <row r="678" spans="1:19" x14ac:dyDescent="0.25">
      <c r="A678" t="s">
        <v>17</v>
      </c>
      <c r="B678">
        <v>1000</v>
      </c>
      <c r="C678">
        <v>0</v>
      </c>
      <c r="D678">
        <v>0</v>
      </c>
      <c r="E678">
        <v>37</v>
      </c>
      <c r="F678">
        <v>1</v>
      </c>
      <c r="G678">
        <v>1.3432759999999999</v>
      </c>
      <c r="H678">
        <v>2.0861000000000001E-2</v>
      </c>
      <c r="I678">
        <v>0.172899</v>
      </c>
      <c r="J678">
        <v>4.803E-3</v>
      </c>
      <c r="K678" t="str">
        <f t="shared" si="10"/>
        <v>5</v>
      </c>
      <c r="L678" t="s">
        <v>40</v>
      </c>
      <c r="M678" t="s">
        <v>39</v>
      </c>
      <c r="N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678" t="e">
        <f>VLOOKUP(TableOMP[[#This Row],[Label]],TableAvg[],2,FALSE)</f>
        <v>#N/A</v>
      </c>
      <c r="P678" t="e">
        <f>VLOOKUP(TableOMP[[#This Row],[Label]],TableAvg[],3,FALSE)</f>
        <v>#N/A</v>
      </c>
      <c r="Q678" t="e">
        <f>TableOMP[[#This Row],[Avg]]-$U$2*TableOMP[[#This Row],[StdDev]]</f>
        <v>#N/A</v>
      </c>
      <c r="R678" t="e">
        <f>TableOMP[[#This Row],[Avg]]+$U$2*TableOMP[[#This Row],[StdDev]]</f>
        <v>#N/A</v>
      </c>
      <c r="S678" t="e">
        <f>IF(AND(TableOMP[[#This Row],[total_time]]&gt;=TableOMP[[#This Row],[Low]], TableOMP[[#This Row],[total_time]]&lt;=TableOMP[[#This Row],[High]]),1,0)</f>
        <v>#N/A</v>
      </c>
    </row>
    <row r="679" spans="1:19" x14ac:dyDescent="0.25">
      <c r="A679" t="s">
        <v>17</v>
      </c>
      <c r="B679">
        <v>1000</v>
      </c>
      <c r="C679">
        <v>0</v>
      </c>
      <c r="D679">
        <v>0</v>
      </c>
      <c r="E679">
        <v>38</v>
      </c>
      <c r="F679">
        <v>1</v>
      </c>
      <c r="G679">
        <v>1.4599789999999999</v>
      </c>
      <c r="H679">
        <v>1.8851E-2</v>
      </c>
      <c r="I679">
        <v>0.16908200000000001</v>
      </c>
      <c r="J679">
        <v>4.5700000000000003E-3</v>
      </c>
      <c r="K679" t="str">
        <f t="shared" si="10"/>
        <v>5</v>
      </c>
      <c r="L679" t="s">
        <v>40</v>
      </c>
      <c r="M679" t="s">
        <v>39</v>
      </c>
      <c r="N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679" t="e">
        <f>VLOOKUP(TableOMP[[#This Row],[Label]],TableAvg[],2,FALSE)</f>
        <v>#N/A</v>
      </c>
      <c r="P679" t="e">
        <f>VLOOKUP(TableOMP[[#This Row],[Label]],TableAvg[],3,FALSE)</f>
        <v>#N/A</v>
      </c>
      <c r="Q679" t="e">
        <f>TableOMP[[#This Row],[Avg]]-$U$2*TableOMP[[#This Row],[StdDev]]</f>
        <v>#N/A</v>
      </c>
      <c r="R679" t="e">
        <f>TableOMP[[#This Row],[Avg]]+$U$2*TableOMP[[#This Row],[StdDev]]</f>
        <v>#N/A</v>
      </c>
      <c r="S679" t="e">
        <f>IF(AND(TableOMP[[#This Row],[total_time]]&gt;=TableOMP[[#This Row],[Low]], TableOMP[[#This Row],[total_time]]&lt;=TableOMP[[#This Row],[High]]),1,0)</f>
        <v>#N/A</v>
      </c>
    </row>
    <row r="680" spans="1:19" x14ac:dyDescent="0.25">
      <c r="A680" t="s">
        <v>17</v>
      </c>
      <c r="B680">
        <v>1000</v>
      </c>
      <c r="C680">
        <v>0</v>
      </c>
      <c r="D680">
        <v>0</v>
      </c>
      <c r="E680">
        <v>39</v>
      </c>
      <c r="F680">
        <v>1</v>
      </c>
      <c r="G680">
        <v>1.330314</v>
      </c>
      <c r="H680">
        <v>1.3391E-2</v>
      </c>
      <c r="I680">
        <v>0.10054299999999999</v>
      </c>
      <c r="J680">
        <v>2.6459999999999999E-3</v>
      </c>
      <c r="K680" t="str">
        <f t="shared" si="10"/>
        <v>5</v>
      </c>
      <c r="L680" t="s">
        <v>40</v>
      </c>
      <c r="M680" t="s">
        <v>39</v>
      </c>
      <c r="N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680" t="e">
        <f>VLOOKUP(TableOMP[[#This Row],[Label]],TableAvg[],2,FALSE)</f>
        <v>#N/A</v>
      </c>
      <c r="P680" t="e">
        <f>VLOOKUP(TableOMP[[#This Row],[Label]],TableAvg[],3,FALSE)</f>
        <v>#N/A</v>
      </c>
      <c r="Q680" t="e">
        <f>TableOMP[[#This Row],[Avg]]-$U$2*TableOMP[[#This Row],[StdDev]]</f>
        <v>#N/A</v>
      </c>
      <c r="R680" t="e">
        <f>TableOMP[[#This Row],[Avg]]+$U$2*TableOMP[[#This Row],[StdDev]]</f>
        <v>#N/A</v>
      </c>
      <c r="S680" t="e">
        <f>IF(AND(TableOMP[[#This Row],[total_time]]&gt;=TableOMP[[#This Row],[Low]], TableOMP[[#This Row],[total_time]]&lt;=TableOMP[[#This Row],[High]]),1,0)</f>
        <v>#N/A</v>
      </c>
    </row>
    <row r="681" spans="1:19" x14ac:dyDescent="0.25">
      <c r="A681" t="s">
        <v>17</v>
      </c>
      <c r="B681">
        <v>1000</v>
      </c>
      <c r="C681">
        <v>0</v>
      </c>
      <c r="D681">
        <v>0</v>
      </c>
      <c r="E681">
        <v>40</v>
      </c>
      <c r="F681">
        <v>1</v>
      </c>
      <c r="G681">
        <v>1.376034</v>
      </c>
      <c r="H681">
        <v>2.0711E-2</v>
      </c>
      <c r="I681">
        <v>0.18093000000000001</v>
      </c>
      <c r="J681">
        <v>4.6389999999999999E-3</v>
      </c>
      <c r="K681" t="str">
        <f t="shared" si="10"/>
        <v>5</v>
      </c>
      <c r="L681" t="s">
        <v>40</v>
      </c>
      <c r="M681" t="s">
        <v>39</v>
      </c>
      <c r="N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681" t="e">
        <f>VLOOKUP(TableOMP[[#This Row],[Label]],TableAvg[],2,FALSE)</f>
        <v>#N/A</v>
      </c>
      <c r="P681" t="e">
        <f>VLOOKUP(TableOMP[[#This Row],[Label]],TableAvg[],3,FALSE)</f>
        <v>#N/A</v>
      </c>
      <c r="Q681" t="e">
        <f>TableOMP[[#This Row],[Avg]]-$U$2*TableOMP[[#This Row],[StdDev]]</f>
        <v>#N/A</v>
      </c>
      <c r="R681" t="e">
        <f>TableOMP[[#This Row],[Avg]]+$U$2*TableOMP[[#This Row],[StdDev]]</f>
        <v>#N/A</v>
      </c>
      <c r="S681" t="e">
        <f>IF(AND(TableOMP[[#This Row],[total_time]]&gt;=TableOMP[[#This Row],[Low]], TableOMP[[#This Row],[total_time]]&lt;=TableOMP[[#This Row],[High]]),1,0)</f>
        <v>#N/A</v>
      </c>
    </row>
    <row r="682" spans="1:19" x14ac:dyDescent="0.25">
      <c r="A682" t="s">
        <v>17</v>
      </c>
      <c r="B682">
        <v>1000</v>
      </c>
      <c r="C682">
        <v>0</v>
      </c>
      <c r="D682">
        <v>0</v>
      </c>
      <c r="E682">
        <v>41</v>
      </c>
      <c r="F682">
        <v>1</v>
      </c>
      <c r="G682">
        <v>2.3176329999999998</v>
      </c>
      <c r="H682">
        <v>1.5517E-2</v>
      </c>
      <c r="I682">
        <v>0.22453699999999999</v>
      </c>
      <c r="J682">
        <v>5.6129999999999999E-3</v>
      </c>
      <c r="K682" t="str">
        <f t="shared" si="10"/>
        <v>5</v>
      </c>
      <c r="L682" t="s">
        <v>40</v>
      </c>
      <c r="M682" t="s">
        <v>39</v>
      </c>
      <c r="N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682" t="e">
        <f>VLOOKUP(TableOMP[[#This Row],[Label]],TableAvg[],2,FALSE)</f>
        <v>#N/A</v>
      </c>
      <c r="P682" t="e">
        <f>VLOOKUP(TableOMP[[#This Row],[Label]],TableAvg[],3,FALSE)</f>
        <v>#N/A</v>
      </c>
      <c r="Q682" t="e">
        <f>TableOMP[[#This Row],[Avg]]-$U$2*TableOMP[[#This Row],[StdDev]]</f>
        <v>#N/A</v>
      </c>
      <c r="R682" t="e">
        <f>TableOMP[[#This Row],[Avg]]+$U$2*TableOMP[[#This Row],[StdDev]]</f>
        <v>#N/A</v>
      </c>
      <c r="S682" t="e">
        <f>IF(AND(TableOMP[[#This Row],[total_time]]&gt;=TableOMP[[#This Row],[Low]], TableOMP[[#This Row],[total_time]]&lt;=TableOMP[[#This Row],[High]]),1,0)</f>
        <v>#N/A</v>
      </c>
    </row>
    <row r="683" spans="1:19" x14ac:dyDescent="0.25">
      <c r="A683" t="s">
        <v>17</v>
      </c>
      <c r="B683">
        <v>1000</v>
      </c>
      <c r="C683">
        <v>0</v>
      </c>
      <c r="D683">
        <v>0</v>
      </c>
      <c r="E683">
        <v>42</v>
      </c>
      <c r="F683">
        <v>1</v>
      </c>
      <c r="G683">
        <v>34.430295000000001</v>
      </c>
      <c r="H683">
        <v>2.223954</v>
      </c>
      <c r="I683">
        <v>0.22974900000000001</v>
      </c>
      <c r="J683">
        <v>5.6039999999999996E-3</v>
      </c>
      <c r="K683" t="str">
        <f t="shared" si="10"/>
        <v>5</v>
      </c>
      <c r="L683" t="s">
        <v>40</v>
      </c>
      <c r="M683" t="s">
        <v>39</v>
      </c>
      <c r="N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683" t="e">
        <f>VLOOKUP(TableOMP[[#This Row],[Label]],TableAvg[],2,FALSE)</f>
        <v>#N/A</v>
      </c>
      <c r="P683" t="e">
        <f>VLOOKUP(TableOMP[[#This Row],[Label]],TableAvg[],3,FALSE)</f>
        <v>#N/A</v>
      </c>
      <c r="Q683" t="e">
        <f>TableOMP[[#This Row],[Avg]]-$U$2*TableOMP[[#This Row],[StdDev]]</f>
        <v>#N/A</v>
      </c>
      <c r="R683" t="e">
        <f>TableOMP[[#This Row],[Avg]]+$U$2*TableOMP[[#This Row],[StdDev]]</f>
        <v>#N/A</v>
      </c>
      <c r="S683" t="e">
        <f>IF(AND(TableOMP[[#This Row],[total_time]]&gt;=TableOMP[[#This Row],[Low]], TableOMP[[#This Row],[total_time]]&lt;=TableOMP[[#This Row],[High]]),1,0)</f>
        <v>#N/A</v>
      </c>
    </row>
    <row r="684" spans="1:19" x14ac:dyDescent="0.25">
      <c r="A684" t="s">
        <v>17</v>
      </c>
      <c r="B684">
        <v>1000</v>
      </c>
      <c r="C684">
        <v>0</v>
      </c>
      <c r="D684">
        <v>0</v>
      </c>
      <c r="E684">
        <v>43</v>
      </c>
      <c r="F684">
        <v>1</v>
      </c>
      <c r="G684">
        <v>1.4681439999999999</v>
      </c>
      <c r="H684">
        <v>6.4897999999999997E-2</v>
      </c>
      <c r="I684">
        <v>0.29455599999999998</v>
      </c>
      <c r="J684">
        <v>7.0130000000000001E-3</v>
      </c>
      <c r="K684" t="str">
        <f t="shared" si="10"/>
        <v>5</v>
      </c>
      <c r="L684" t="s">
        <v>40</v>
      </c>
      <c r="M684" t="s">
        <v>39</v>
      </c>
      <c r="N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684" t="e">
        <f>VLOOKUP(TableOMP[[#This Row],[Label]],TableAvg[],2,FALSE)</f>
        <v>#N/A</v>
      </c>
      <c r="P684" t="e">
        <f>VLOOKUP(TableOMP[[#This Row],[Label]],TableAvg[],3,FALSE)</f>
        <v>#N/A</v>
      </c>
      <c r="Q684" t="e">
        <f>TableOMP[[#This Row],[Avg]]-$U$2*TableOMP[[#This Row],[StdDev]]</f>
        <v>#N/A</v>
      </c>
      <c r="R684" t="e">
        <f>TableOMP[[#This Row],[Avg]]+$U$2*TableOMP[[#This Row],[StdDev]]</f>
        <v>#N/A</v>
      </c>
      <c r="S684" t="e">
        <f>IF(AND(TableOMP[[#This Row],[total_time]]&gt;=TableOMP[[#This Row],[Low]], TableOMP[[#This Row],[total_time]]&lt;=TableOMP[[#This Row],[High]]),1,0)</f>
        <v>#N/A</v>
      </c>
    </row>
    <row r="685" spans="1:19" x14ac:dyDescent="0.25">
      <c r="A685" t="s">
        <v>17</v>
      </c>
      <c r="B685">
        <v>1000</v>
      </c>
      <c r="C685">
        <v>0</v>
      </c>
      <c r="D685">
        <v>0</v>
      </c>
      <c r="E685">
        <v>44</v>
      </c>
      <c r="F685">
        <v>1</v>
      </c>
      <c r="G685">
        <v>2.6917599999999999</v>
      </c>
      <c r="H685">
        <v>2.0289000000000001E-2</v>
      </c>
      <c r="I685">
        <v>0.234953</v>
      </c>
      <c r="J685">
        <v>5.4640000000000001E-3</v>
      </c>
      <c r="K685" t="str">
        <f t="shared" si="10"/>
        <v>5</v>
      </c>
      <c r="L685" t="s">
        <v>40</v>
      </c>
      <c r="M685" t="s">
        <v>39</v>
      </c>
      <c r="N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685" t="e">
        <f>VLOOKUP(TableOMP[[#This Row],[Label]],TableAvg[],2,FALSE)</f>
        <v>#N/A</v>
      </c>
      <c r="P685" t="e">
        <f>VLOOKUP(TableOMP[[#This Row],[Label]],TableAvg[],3,FALSE)</f>
        <v>#N/A</v>
      </c>
      <c r="Q685" t="e">
        <f>TableOMP[[#This Row],[Avg]]-$U$2*TableOMP[[#This Row],[StdDev]]</f>
        <v>#N/A</v>
      </c>
      <c r="R685" t="e">
        <f>TableOMP[[#This Row],[Avg]]+$U$2*TableOMP[[#This Row],[StdDev]]</f>
        <v>#N/A</v>
      </c>
      <c r="S685" t="e">
        <f>IF(AND(TableOMP[[#This Row],[total_time]]&gt;=TableOMP[[#This Row],[Low]], TableOMP[[#This Row],[total_time]]&lt;=TableOMP[[#This Row],[High]]),1,0)</f>
        <v>#N/A</v>
      </c>
    </row>
    <row r="686" spans="1:19" x14ac:dyDescent="0.25">
      <c r="A686" t="s">
        <v>17</v>
      </c>
      <c r="B686">
        <v>1000</v>
      </c>
      <c r="C686">
        <v>0</v>
      </c>
      <c r="D686">
        <v>0</v>
      </c>
      <c r="E686">
        <v>45</v>
      </c>
      <c r="F686">
        <v>1</v>
      </c>
      <c r="G686">
        <v>1.449978</v>
      </c>
      <c r="H686">
        <v>1.5448E-2</v>
      </c>
      <c r="I686">
        <v>0.238089</v>
      </c>
      <c r="J686">
        <v>5.411E-3</v>
      </c>
      <c r="K686" t="str">
        <f t="shared" si="10"/>
        <v>5</v>
      </c>
      <c r="L686" t="s">
        <v>40</v>
      </c>
      <c r="M686" t="s">
        <v>39</v>
      </c>
      <c r="N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686" t="e">
        <f>VLOOKUP(TableOMP[[#This Row],[Label]],TableAvg[],2,FALSE)</f>
        <v>#N/A</v>
      </c>
      <c r="P686" t="e">
        <f>VLOOKUP(TableOMP[[#This Row],[Label]],TableAvg[],3,FALSE)</f>
        <v>#N/A</v>
      </c>
      <c r="Q686" t="e">
        <f>TableOMP[[#This Row],[Avg]]-$U$2*TableOMP[[#This Row],[StdDev]]</f>
        <v>#N/A</v>
      </c>
      <c r="R686" t="e">
        <f>TableOMP[[#This Row],[Avg]]+$U$2*TableOMP[[#This Row],[StdDev]]</f>
        <v>#N/A</v>
      </c>
      <c r="S686" t="e">
        <f>IF(AND(TableOMP[[#This Row],[total_time]]&gt;=TableOMP[[#This Row],[Low]], TableOMP[[#This Row],[total_time]]&lt;=TableOMP[[#This Row],[High]]),1,0)</f>
        <v>#N/A</v>
      </c>
    </row>
    <row r="687" spans="1:19" x14ac:dyDescent="0.25">
      <c r="A687" t="s">
        <v>17</v>
      </c>
      <c r="B687">
        <v>1000</v>
      </c>
      <c r="C687">
        <v>0</v>
      </c>
      <c r="D687">
        <v>0</v>
      </c>
      <c r="E687">
        <v>46</v>
      </c>
      <c r="F687">
        <v>1</v>
      </c>
      <c r="G687">
        <v>1.598352</v>
      </c>
      <c r="H687">
        <v>1.8110000000000001E-2</v>
      </c>
      <c r="I687">
        <v>0.26483000000000001</v>
      </c>
      <c r="J687">
        <v>5.8849999999999996E-3</v>
      </c>
      <c r="K687" t="str">
        <f t="shared" si="10"/>
        <v>5</v>
      </c>
      <c r="L687" t="s">
        <v>40</v>
      </c>
      <c r="M687" t="s">
        <v>39</v>
      </c>
      <c r="N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687" t="e">
        <f>VLOOKUP(TableOMP[[#This Row],[Label]],TableAvg[],2,FALSE)</f>
        <v>#N/A</v>
      </c>
      <c r="P687" t="e">
        <f>VLOOKUP(TableOMP[[#This Row],[Label]],TableAvg[],3,FALSE)</f>
        <v>#N/A</v>
      </c>
      <c r="Q687" t="e">
        <f>TableOMP[[#This Row],[Avg]]-$U$2*TableOMP[[#This Row],[StdDev]]</f>
        <v>#N/A</v>
      </c>
      <c r="R687" t="e">
        <f>TableOMP[[#This Row],[Avg]]+$U$2*TableOMP[[#This Row],[StdDev]]</f>
        <v>#N/A</v>
      </c>
      <c r="S687" t="e">
        <f>IF(AND(TableOMP[[#This Row],[total_time]]&gt;=TableOMP[[#This Row],[Low]], TableOMP[[#This Row],[total_time]]&lt;=TableOMP[[#This Row],[High]]),1,0)</f>
        <v>#N/A</v>
      </c>
    </row>
    <row r="688" spans="1:19" x14ac:dyDescent="0.25">
      <c r="A688" t="s">
        <v>17</v>
      </c>
      <c r="B688">
        <v>1000</v>
      </c>
      <c r="C688">
        <v>0</v>
      </c>
      <c r="D688">
        <v>0</v>
      </c>
      <c r="E688">
        <v>47</v>
      </c>
      <c r="F688">
        <v>1</v>
      </c>
      <c r="G688">
        <v>1.484011</v>
      </c>
      <c r="H688">
        <v>1.5737999999999999E-2</v>
      </c>
      <c r="I688">
        <v>0.160244</v>
      </c>
      <c r="J688">
        <v>3.4840000000000001E-3</v>
      </c>
      <c r="K688" t="str">
        <f t="shared" si="10"/>
        <v>5</v>
      </c>
      <c r="L688" t="s">
        <v>40</v>
      </c>
      <c r="M688" t="s">
        <v>39</v>
      </c>
      <c r="N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688" t="e">
        <f>VLOOKUP(TableOMP[[#This Row],[Label]],TableAvg[],2,FALSE)</f>
        <v>#N/A</v>
      </c>
      <c r="P688" t="e">
        <f>VLOOKUP(TableOMP[[#This Row],[Label]],TableAvg[],3,FALSE)</f>
        <v>#N/A</v>
      </c>
      <c r="Q688" t="e">
        <f>TableOMP[[#This Row],[Avg]]-$U$2*TableOMP[[#This Row],[StdDev]]</f>
        <v>#N/A</v>
      </c>
      <c r="R688" t="e">
        <f>TableOMP[[#This Row],[Avg]]+$U$2*TableOMP[[#This Row],[StdDev]]</f>
        <v>#N/A</v>
      </c>
      <c r="S688" t="e">
        <f>IF(AND(TableOMP[[#This Row],[total_time]]&gt;=TableOMP[[#This Row],[Low]], TableOMP[[#This Row],[total_time]]&lt;=TableOMP[[#This Row],[High]]),1,0)</f>
        <v>#N/A</v>
      </c>
    </row>
    <row r="689" spans="1:19" x14ac:dyDescent="0.25">
      <c r="A689" t="s">
        <v>17</v>
      </c>
      <c r="B689">
        <v>1000</v>
      </c>
      <c r="C689">
        <v>0</v>
      </c>
      <c r="D689">
        <v>0</v>
      </c>
      <c r="E689">
        <v>48</v>
      </c>
      <c r="F689">
        <v>1</v>
      </c>
      <c r="G689">
        <v>1.4998180000000001</v>
      </c>
      <c r="H689">
        <v>3.2952000000000002E-2</v>
      </c>
      <c r="I689">
        <v>0.256407</v>
      </c>
      <c r="J689">
        <v>5.4549999999999998E-3</v>
      </c>
      <c r="K689" t="str">
        <f t="shared" si="10"/>
        <v>5</v>
      </c>
      <c r="L689" t="s">
        <v>40</v>
      </c>
      <c r="M689" t="s">
        <v>39</v>
      </c>
      <c r="N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689" t="e">
        <f>VLOOKUP(TableOMP[[#This Row],[Label]],TableAvg[],2,FALSE)</f>
        <v>#N/A</v>
      </c>
      <c r="P689" t="e">
        <f>VLOOKUP(TableOMP[[#This Row],[Label]],TableAvg[],3,FALSE)</f>
        <v>#N/A</v>
      </c>
      <c r="Q689" t="e">
        <f>TableOMP[[#This Row],[Avg]]-$U$2*TableOMP[[#This Row],[StdDev]]</f>
        <v>#N/A</v>
      </c>
      <c r="R689" t="e">
        <f>TableOMP[[#This Row],[Avg]]+$U$2*TableOMP[[#This Row],[StdDev]]</f>
        <v>#N/A</v>
      </c>
      <c r="S689" t="e">
        <f>IF(AND(TableOMP[[#This Row],[total_time]]&gt;=TableOMP[[#This Row],[Low]], TableOMP[[#This Row],[total_time]]&lt;=TableOMP[[#This Row],[High]]),1,0)</f>
        <v>#N/A</v>
      </c>
    </row>
    <row r="690" spans="1:19" x14ac:dyDescent="0.25">
      <c r="A690" t="s">
        <v>17</v>
      </c>
      <c r="B690">
        <v>1000</v>
      </c>
      <c r="C690">
        <v>0</v>
      </c>
      <c r="D690">
        <v>0</v>
      </c>
      <c r="E690">
        <v>49</v>
      </c>
      <c r="F690">
        <v>1</v>
      </c>
      <c r="G690">
        <v>1.545018</v>
      </c>
      <c r="H690">
        <v>1.5639E-2</v>
      </c>
      <c r="I690">
        <v>0.14782799999999999</v>
      </c>
      <c r="J690">
        <v>3.0799999999999998E-3</v>
      </c>
      <c r="K690" t="str">
        <f t="shared" si="10"/>
        <v>5</v>
      </c>
      <c r="L690" t="s">
        <v>40</v>
      </c>
      <c r="M690" t="s">
        <v>39</v>
      </c>
      <c r="N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690" t="e">
        <f>VLOOKUP(TableOMP[[#This Row],[Label]],TableAvg[],2,FALSE)</f>
        <v>#N/A</v>
      </c>
      <c r="P690" t="e">
        <f>VLOOKUP(TableOMP[[#This Row],[Label]],TableAvg[],3,FALSE)</f>
        <v>#N/A</v>
      </c>
      <c r="Q690" t="e">
        <f>TableOMP[[#This Row],[Avg]]-$U$2*TableOMP[[#This Row],[StdDev]]</f>
        <v>#N/A</v>
      </c>
      <c r="R690" t="e">
        <f>TableOMP[[#This Row],[Avg]]+$U$2*TableOMP[[#This Row],[StdDev]]</f>
        <v>#N/A</v>
      </c>
      <c r="S690" t="e">
        <f>IF(AND(TableOMP[[#This Row],[total_time]]&gt;=TableOMP[[#This Row],[Low]], TableOMP[[#This Row],[total_time]]&lt;=TableOMP[[#This Row],[High]]),1,0)</f>
        <v>#N/A</v>
      </c>
    </row>
    <row r="691" spans="1:19" x14ac:dyDescent="0.25">
      <c r="A691" t="s">
        <v>17</v>
      </c>
      <c r="B691">
        <v>1000</v>
      </c>
      <c r="C691">
        <v>0</v>
      </c>
      <c r="D691">
        <v>0</v>
      </c>
      <c r="E691">
        <v>50</v>
      </c>
      <c r="F691">
        <v>1</v>
      </c>
      <c r="G691">
        <v>5.3834429999999998</v>
      </c>
      <c r="H691">
        <v>3.0006000000000001E-2</v>
      </c>
      <c r="I691">
        <v>0.28878199999999998</v>
      </c>
      <c r="J691">
        <v>5.8939999999999999E-3</v>
      </c>
      <c r="K691" t="str">
        <f t="shared" si="10"/>
        <v>5</v>
      </c>
      <c r="L691" t="s">
        <v>40</v>
      </c>
      <c r="M691" t="s">
        <v>39</v>
      </c>
      <c r="N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691" t="e">
        <f>VLOOKUP(TableOMP[[#This Row],[Label]],TableAvg[],2,FALSE)</f>
        <v>#N/A</v>
      </c>
      <c r="P691" t="e">
        <f>VLOOKUP(TableOMP[[#This Row],[Label]],TableAvg[],3,FALSE)</f>
        <v>#N/A</v>
      </c>
      <c r="Q691" t="e">
        <f>TableOMP[[#This Row],[Avg]]-$U$2*TableOMP[[#This Row],[StdDev]]</f>
        <v>#N/A</v>
      </c>
      <c r="R691" t="e">
        <f>TableOMP[[#This Row],[Avg]]+$U$2*TableOMP[[#This Row],[StdDev]]</f>
        <v>#N/A</v>
      </c>
      <c r="S691" t="e">
        <f>IF(AND(TableOMP[[#This Row],[total_time]]&gt;=TableOMP[[#This Row],[Low]], TableOMP[[#This Row],[total_time]]&lt;=TableOMP[[#This Row],[High]]),1,0)</f>
        <v>#N/A</v>
      </c>
    </row>
    <row r="692" spans="1:19" x14ac:dyDescent="0.25">
      <c r="A692" t="s">
        <v>17</v>
      </c>
      <c r="B692">
        <v>1000</v>
      </c>
      <c r="C692">
        <v>0</v>
      </c>
      <c r="D692">
        <v>0</v>
      </c>
      <c r="E692">
        <v>51</v>
      </c>
      <c r="F692">
        <v>1</v>
      </c>
      <c r="G692">
        <v>1.517503</v>
      </c>
      <c r="H692">
        <v>1.7544000000000001E-2</v>
      </c>
      <c r="I692">
        <v>0.344113</v>
      </c>
      <c r="J692">
        <v>6.8820000000000001E-3</v>
      </c>
      <c r="K692" t="str">
        <f t="shared" si="10"/>
        <v>5</v>
      </c>
      <c r="L692" t="s">
        <v>40</v>
      </c>
      <c r="M692" t="s">
        <v>39</v>
      </c>
      <c r="N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692" t="e">
        <f>VLOOKUP(TableOMP[[#This Row],[Label]],TableAvg[],2,FALSE)</f>
        <v>#N/A</v>
      </c>
      <c r="P692" t="e">
        <f>VLOOKUP(TableOMP[[#This Row],[Label]],TableAvg[],3,FALSE)</f>
        <v>#N/A</v>
      </c>
      <c r="Q692" t="e">
        <f>TableOMP[[#This Row],[Avg]]-$U$2*TableOMP[[#This Row],[StdDev]]</f>
        <v>#N/A</v>
      </c>
      <c r="R692" t="e">
        <f>TableOMP[[#This Row],[Avg]]+$U$2*TableOMP[[#This Row],[StdDev]]</f>
        <v>#N/A</v>
      </c>
      <c r="S692" t="e">
        <f>IF(AND(TableOMP[[#This Row],[total_time]]&gt;=TableOMP[[#This Row],[Low]], TableOMP[[#This Row],[total_time]]&lt;=TableOMP[[#This Row],[High]]),1,0)</f>
        <v>#N/A</v>
      </c>
    </row>
    <row r="693" spans="1:19" x14ac:dyDescent="0.25">
      <c r="A693" t="s">
        <v>17</v>
      </c>
      <c r="B693">
        <v>1000</v>
      </c>
      <c r="C693">
        <v>0</v>
      </c>
      <c r="D693">
        <v>0</v>
      </c>
      <c r="E693">
        <v>52</v>
      </c>
      <c r="F693">
        <v>1</v>
      </c>
      <c r="G693">
        <v>2.124012</v>
      </c>
      <c r="H693">
        <v>2.4601999999999999E-2</v>
      </c>
      <c r="I693">
        <v>0.30769999999999997</v>
      </c>
      <c r="J693">
        <v>6.0330000000000002E-3</v>
      </c>
      <c r="K693" t="str">
        <f t="shared" si="10"/>
        <v>5</v>
      </c>
      <c r="L693" t="s">
        <v>40</v>
      </c>
      <c r="M693" t="s">
        <v>39</v>
      </c>
      <c r="N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693" t="e">
        <f>VLOOKUP(TableOMP[[#This Row],[Label]],TableAvg[],2,FALSE)</f>
        <v>#N/A</v>
      </c>
      <c r="P693" t="e">
        <f>VLOOKUP(TableOMP[[#This Row],[Label]],TableAvg[],3,FALSE)</f>
        <v>#N/A</v>
      </c>
      <c r="Q693" t="e">
        <f>TableOMP[[#This Row],[Avg]]-$U$2*TableOMP[[#This Row],[StdDev]]</f>
        <v>#N/A</v>
      </c>
      <c r="R693" t="e">
        <f>TableOMP[[#This Row],[Avg]]+$U$2*TableOMP[[#This Row],[StdDev]]</f>
        <v>#N/A</v>
      </c>
      <c r="S693" t="e">
        <f>IF(AND(TableOMP[[#This Row],[total_time]]&gt;=TableOMP[[#This Row],[Low]], TableOMP[[#This Row],[total_time]]&lt;=TableOMP[[#This Row],[High]]),1,0)</f>
        <v>#N/A</v>
      </c>
    </row>
    <row r="694" spans="1:19" x14ac:dyDescent="0.25">
      <c r="A694" t="s">
        <v>17</v>
      </c>
      <c r="B694">
        <v>1000</v>
      </c>
      <c r="C694">
        <v>0</v>
      </c>
      <c r="D694">
        <v>0</v>
      </c>
      <c r="E694">
        <v>53</v>
      </c>
      <c r="F694">
        <v>1</v>
      </c>
      <c r="G694">
        <v>1.733398</v>
      </c>
      <c r="H694">
        <v>1.4264000000000001E-2</v>
      </c>
      <c r="I694">
        <v>0.35119800000000001</v>
      </c>
      <c r="J694">
        <v>6.7539999999999996E-3</v>
      </c>
      <c r="K694" t="str">
        <f t="shared" si="10"/>
        <v>5</v>
      </c>
      <c r="L694" t="s">
        <v>40</v>
      </c>
      <c r="M694" t="s">
        <v>39</v>
      </c>
      <c r="N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694" t="e">
        <f>VLOOKUP(TableOMP[[#This Row],[Label]],TableAvg[],2,FALSE)</f>
        <v>#N/A</v>
      </c>
      <c r="P694" t="e">
        <f>VLOOKUP(TableOMP[[#This Row],[Label]],TableAvg[],3,FALSE)</f>
        <v>#N/A</v>
      </c>
      <c r="Q694" t="e">
        <f>TableOMP[[#This Row],[Avg]]-$U$2*TableOMP[[#This Row],[StdDev]]</f>
        <v>#N/A</v>
      </c>
      <c r="R694" t="e">
        <f>TableOMP[[#This Row],[Avg]]+$U$2*TableOMP[[#This Row],[StdDev]]</f>
        <v>#N/A</v>
      </c>
      <c r="S694" t="e">
        <f>IF(AND(TableOMP[[#This Row],[total_time]]&gt;=TableOMP[[#This Row],[Low]], TableOMP[[#This Row],[total_time]]&lt;=TableOMP[[#This Row],[High]]),1,0)</f>
        <v>#N/A</v>
      </c>
    </row>
    <row r="695" spans="1:19" x14ac:dyDescent="0.25">
      <c r="A695" t="s">
        <v>17</v>
      </c>
      <c r="B695">
        <v>1000</v>
      </c>
      <c r="C695">
        <v>0</v>
      </c>
      <c r="D695">
        <v>0</v>
      </c>
      <c r="E695">
        <v>54</v>
      </c>
      <c r="F695">
        <v>1</v>
      </c>
      <c r="G695">
        <v>1.568748</v>
      </c>
      <c r="H695">
        <v>2.0511000000000001E-2</v>
      </c>
      <c r="I695">
        <v>0.32807199999999997</v>
      </c>
      <c r="J695">
        <v>6.1900000000000002E-3</v>
      </c>
      <c r="K695" t="str">
        <f t="shared" si="10"/>
        <v>5</v>
      </c>
      <c r="L695" t="s">
        <v>40</v>
      </c>
      <c r="M695" t="s">
        <v>39</v>
      </c>
      <c r="N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695" t="e">
        <f>VLOOKUP(TableOMP[[#This Row],[Label]],TableAvg[],2,FALSE)</f>
        <v>#N/A</v>
      </c>
      <c r="P695" t="e">
        <f>VLOOKUP(TableOMP[[#This Row],[Label]],TableAvg[],3,FALSE)</f>
        <v>#N/A</v>
      </c>
      <c r="Q695" t="e">
        <f>TableOMP[[#This Row],[Avg]]-$U$2*TableOMP[[#This Row],[StdDev]]</f>
        <v>#N/A</v>
      </c>
      <c r="R695" t="e">
        <f>TableOMP[[#This Row],[Avg]]+$U$2*TableOMP[[#This Row],[StdDev]]</f>
        <v>#N/A</v>
      </c>
      <c r="S695" t="e">
        <f>IF(AND(TableOMP[[#This Row],[total_time]]&gt;=TableOMP[[#This Row],[Low]], TableOMP[[#This Row],[total_time]]&lt;=TableOMP[[#This Row],[High]]),1,0)</f>
        <v>#N/A</v>
      </c>
    </row>
    <row r="696" spans="1:19" x14ac:dyDescent="0.25">
      <c r="A696" t="s">
        <v>17</v>
      </c>
      <c r="B696">
        <v>1000</v>
      </c>
      <c r="C696">
        <v>0</v>
      </c>
      <c r="D696">
        <v>0</v>
      </c>
      <c r="E696">
        <v>55</v>
      </c>
      <c r="F696">
        <v>1</v>
      </c>
      <c r="G696">
        <v>1.8991119999999999</v>
      </c>
      <c r="H696">
        <v>2.2279E-2</v>
      </c>
      <c r="I696">
        <v>0.34437600000000002</v>
      </c>
      <c r="J696">
        <v>6.3769999999999999E-3</v>
      </c>
      <c r="K696" t="str">
        <f t="shared" si="10"/>
        <v>5</v>
      </c>
      <c r="L696" t="s">
        <v>40</v>
      </c>
      <c r="M696" t="s">
        <v>39</v>
      </c>
      <c r="N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696" t="e">
        <f>VLOOKUP(TableOMP[[#This Row],[Label]],TableAvg[],2,FALSE)</f>
        <v>#N/A</v>
      </c>
      <c r="P696" t="e">
        <f>VLOOKUP(TableOMP[[#This Row],[Label]],TableAvg[],3,FALSE)</f>
        <v>#N/A</v>
      </c>
      <c r="Q696" t="e">
        <f>TableOMP[[#This Row],[Avg]]-$U$2*TableOMP[[#This Row],[StdDev]]</f>
        <v>#N/A</v>
      </c>
      <c r="R696" t="e">
        <f>TableOMP[[#This Row],[Avg]]+$U$2*TableOMP[[#This Row],[StdDev]]</f>
        <v>#N/A</v>
      </c>
      <c r="S696" t="e">
        <f>IF(AND(TableOMP[[#This Row],[total_time]]&gt;=TableOMP[[#This Row],[Low]], TableOMP[[#This Row],[total_time]]&lt;=TableOMP[[#This Row],[High]]),1,0)</f>
        <v>#N/A</v>
      </c>
    </row>
    <row r="697" spans="1:19" x14ac:dyDescent="0.25">
      <c r="A697" t="s">
        <v>17</v>
      </c>
      <c r="B697">
        <v>1000</v>
      </c>
      <c r="C697">
        <v>0</v>
      </c>
      <c r="D697">
        <v>0</v>
      </c>
      <c r="E697">
        <v>56</v>
      </c>
      <c r="F697">
        <v>1</v>
      </c>
      <c r="G697">
        <v>1.642293</v>
      </c>
      <c r="H697">
        <v>2.1604000000000002E-2</v>
      </c>
      <c r="I697">
        <v>0.36872199999999999</v>
      </c>
      <c r="J697">
        <v>6.7039999999999999E-3</v>
      </c>
      <c r="K697" t="str">
        <f t="shared" si="10"/>
        <v>5</v>
      </c>
      <c r="L697" t="s">
        <v>40</v>
      </c>
      <c r="M697" t="s">
        <v>39</v>
      </c>
      <c r="N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697" t="e">
        <f>VLOOKUP(TableOMP[[#This Row],[Label]],TableAvg[],2,FALSE)</f>
        <v>#N/A</v>
      </c>
      <c r="P697" t="e">
        <f>VLOOKUP(TableOMP[[#This Row],[Label]],TableAvg[],3,FALSE)</f>
        <v>#N/A</v>
      </c>
      <c r="Q697" t="e">
        <f>TableOMP[[#This Row],[Avg]]-$U$2*TableOMP[[#This Row],[StdDev]]</f>
        <v>#N/A</v>
      </c>
      <c r="R697" t="e">
        <f>TableOMP[[#This Row],[Avg]]+$U$2*TableOMP[[#This Row],[StdDev]]</f>
        <v>#N/A</v>
      </c>
      <c r="S697" t="e">
        <f>IF(AND(TableOMP[[#This Row],[total_time]]&gt;=TableOMP[[#This Row],[Low]], TableOMP[[#This Row],[total_time]]&lt;=TableOMP[[#This Row],[High]]),1,0)</f>
        <v>#N/A</v>
      </c>
    </row>
    <row r="698" spans="1:19" x14ac:dyDescent="0.25">
      <c r="A698" t="s">
        <v>17</v>
      </c>
      <c r="B698">
        <v>1000</v>
      </c>
      <c r="C698">
        <v>0</v>
      </c>
      <c r="D698">
        <v>0</v>
      </c>
      <c r="E698">
        <v>57</v>
      </c>
      <c r="F698">
        <v>1</v>
      </c>
      <c r="G698">
        <v>40.975160000000002</v>
      </c>
      <c r="H698">
        <v>2.4321380000000001</v>
      </c>
      <c r="I698">
        <v>0.40315699999999999</v>
      </c>
      <c r="J698">
        <v>7.1989999999999997E-3</v>
      </c>
      <c r="K698" t="str">
        <f t="shared" si="10"/>
        <v>5</v>
      </c>
      <c r="L698" t="s">
        <v>40</v>
      </c>
      <c r="M698" t="s">
        <v>39</v>
      </c>
      <c r="N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698" t="e">
        <f>VLOOKUP(TableOMP[[#This Row],[Label]],TableAvg[],2,FALSE)</f>
        <v>#N/A</v>
      </c>
      <c r="P698" t="e">
        <f>VLOOKUP(TableOMP[[#This Row],[Label]],TableAvg[],3,FALSE)</f>
        <v>#N/A</v>
      </c>
      <c r="Q698" t="e">
        <f>TableOMP[[#This Row],[Avg]]-$U$2*TableOMP[[#This Row],[StdDev]]</f>
        <v>#N/A</v>
      </c>
      <c r="R698" t="e">
        <f>TableOMP[[#This Row],[Avg]]+$U$2*TableOMP[[#This Row],[StdDev]]</f>
        <v>#N/A</v>
      </c>
      <c r="S698" t="e">
        <f>IF(AND(TableOMP[[#This Row],[total_time]]&gt;=TableOMP[[#This Row],[Low]], TableOMP[[#This Row],[total_time]]&lt;=TableOMP[[#This Row],[High]]),1,0)</f>
        <v>#N/A</v>
      </c>
    </row>
    <row r="699" spans="1:19" x14ac:dyDescent="0.25">
      <c r="A699" t="s">
        <v>17</v>
      </c>
      <c r="B699">
        <v>1000</v>
      </c>
      <c r="C699">
        <v>0</v>
      </c>
      <c r="D699">
        <v>0</v>
      </c>
      <c r="E699">
        <v>58</v>
      </c>
      <c r="F699">
        <v>1</v>
      </c>
      <c r="G699">
        <v>1.2977179999999999</v>
      </c>
      <c r="H699">
        <v>1.9571999999999999E-2</v>
      </c>
      <c r="I699">
        <v>0.34927900000000001</v>
      </c>
      <c r="J699">
        <v>6.1279999999999998E-3</v>
      </c>
      <c r="K699" t="str">
        <f t="shared" si="10"/>
        <v>5</v>
      </c>
      <c r="L699" t="s">
        <v>40</v>
      </c>
      <c r="M699" t="s">
        <v>39</v>
      </c>
      <c r="N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699" t="e">
        <f>VLOOKUP(TableOMP[[#This Row],[Label]],TableAvg[],2,FALSE)</f>
        <v>#N/A</v>
      </c>
      <c r="P699" t="e">
        <f>VLOOKUP(TableOMP[[#This Row],[Label]],TableAvg[],3,FALSE)</f>
        <v>#N/A</v>
      </c>
      <c r="Q699" t="e">
        <f>TableOMP[[#This Row],[Avg]]-$U$2*TableOMP[[#This Row],[StdDev]]</f>
        <v>#N/A</v>
      </c>
      <c r="R699" t="e">
        <f>TableOMP[[#This Row],[Avg]]+$U$2*TableOMP[[#This Row],[StdDev]]</f>
        <v>#N/A</v>
      </c>
      <c r="S699" t="e">
        <f>IF(AND(TableOMP[[#This Row],[total_time]]&gt;=TableOMP[[#This Row],[Low]], TableOMP[[#This Row],[total_time]]&lt;=TableOMP[[#This Row],[High]]),1,0)</f>
        <v>#N/A</v>
      </c>
    </row>
    <row r="700" spans="1:19" x14ac:dyDescent="0.25">
      <c r="A700" t="s">
        <v>17</v>
      </c>
      <c r="B700">
        <v>1000</v>
      </c>
      <c r="C700">
        <v>0</v>
      </c>
      <c r="D700">
        <v>0</v>
      </c>
      <c r="E700">
        <v>59</v>
      </c>
      <c r="F700">
        <v>1</v>
      </c>
      <c r="G700">
        <v>1.2509220000000001</v>
      </c>
      <c r="H700">
        <v>1.3664000000000001E-2</v>
      </c>
      <c r="I700">
        <v>0.32766800000000001</v>
      </c>
      <c r="J700">
        <v>5.6490000000000004E-3</v>
      </c>
      <c r="K700" t="str">
        <f t="shared" si="10"/>
        <v>5</v>
      </c>
      <c r="L700" t="s">
        <v>40</v>
      </c>
      <c r="M700" t="s">
        <v>39</v>
      </c>
      <c r="N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700" t="e">
        <f>VLOOKUP(TableOMP[[#This Row],[Label]],TableAvg[],2,FALSE)</f>
        <v>#N/A</v>
      </c>
      <c r="P700" t="e">
        <f>VLOOKUP(TableOMP[[#This Row],[Label]],TableAvg[],3,FALSE)</f>
        <v>#N/A</v>
      </c>
      <c r="Q700" t="e">
        <f>TableOMP[[#This Row],[Avg]]-$U$2*TableOMP[[#This Row],[StdDev]]</f>
        <v>#N/A</v>
      </c>
      <c r="R700" t="e">
        <f>TableOMP[[#This Row],[Avg]]+$U$2*TableOMP[[#This Row],[StdDev]]</f>
        <v>#N/A</v>
      </c>
      <c r="S700" t="e">
        <f>IF(AND(TableOMP[[#This Row],[total_time]]&gt;=TableOMP[[#This Row],[Low]], TableOMP[[#This Row],[total_time]]&lt;=TableOMP[[#This Row],[High]]),1,0)</f>
        <v>#N/A</v>
      </c>
    </row>
    <row r="701" spans="1:19" x14ac:dyDescent="0.25">
      <c r="A701" t="s">
        <v>17</v>
      </c>
      <c r="B701">
        <v>1000</v>
      </c>
      <c r="C701">
        <v>0</v>
      </c>
      <c r="D701">
        <v>0</v>
      </c>
      <c r="E701">
        <v>60</v>
      </c>
      <c r="F701">
        <v>1</v>
      </c>
      <c r="G701">
        <v>1.2469410000000001</v>
      </c>
      <c r="H701">
        <v>1.4846E-2</v>
      </c>
      <c r="I701">
        <v>0.39482800000000001</v>
      </c>
      <c r="J701">
        <v>6.692E-3</v>
      </c>
      <c r="K701" t="str">
        <f t="shared" si="10"/>
        <v>5</v>
      </c>
      <c r="L701" t="s">
        <v>40</v>
      </c>
      <c r="M701" t="s">
        <v>39</v>
      </c>
      <c r="N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701" t="e">
        <f>VLOOKUP(TableOMP[[#This Row],[Label]],TableAvg[],2,FALSE)</f>
        <v>#N/A</v>
      </c>
      <c r="P701" t="e">
        <f>VLOOKUP(TableOMP[[#This Row],[Label]],TableAvg[],3,FALSE)</f>
        <v>#N/A</v>
      </c>
      <c r="Q701" t="e">
        <f>TableOMP[[#This Row],[Avg]]-$U$2*TableOMP[[#This Row],[StdDev]]</f>
        <v>#N/A</v>
      </c>
      <c r="R701" t="e">
        <f>TableOMP[[#This Row],[Avg]]+$U$2*TableOMP[[#This Row],[StdDev]]</f>
        <v>#N/A</v>
      </c>
      <c r="S701" t="e">
        <f>IF(AND(TableOMP[[#This Row],[total_time]]&gt;=TableOMP[[#This Row],[Low]], TableOMP[[#This Row],[total_time]]&lt;=TableOMP[[#This Row],[High]]),1,0)</f>
        <v>#N/A</v>
      </c>
    </row>
    <row r="702" spans="1:19" x14ac:dyDescent="0.25">
      <c r="A702" t="s">
        <v>17</v>
      </c>
      <c r="B702">
        <v>1000</v>
      </c>
      <c r="C702">
        <v>0</v>
      </c>
      <c r="D702">
        <v>0</v>
      </c>
      <c r="E702">
        <v>61</v>
      </c>
      <c r="F702">
        <v>1</v>
      </c>
      <c r="G702">
        <v>1.272413</v>
      </c>
      <c r="H702">
        <v>3.0981999999999999E-2</v>
      </c>
      <c r="I702">
        <v>0.41504400000000002</v>
      </c>
      <c r="J702">
        <v>6.9170000000000004E-3</v>
      </c>
      <c r="K702" t="str">
        <f t="shared" si="10"/>
        <v>5</v>
      </c>
      <c r="L702" t="s">
        <v>40</v>
      </c>
      <c r="M702" t="s">
        <v>39</v>
      </c>
      <c r="N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702" t="e">
        <f>VLOOKUP(TableOMP[[#This Row],[Label]],TableAvg[],2,FALSE)</f>
        <v>#N/A</v>
      </c>
      <c r="P702" t="e">
        <f>VLOOKUP(TableOMP[[#This Row],[Label]],TableAvg[],3,FALSE)</f>
        <v>#N/A</v>
      </c>
      <c r="Q702" t="e">
        <f>TableOMP[[#This Row],[Avg]]-$U$2*TableOMP[[#This Row],[StdDev]]</f>
        <v>#N/A</v>
      </c>
      <c r="R702" t="e">
        <f>TableOMP[[#This Row],[Avg]]+$U$2*TableOMP[[#This Row],[StdDev]]</f>
        <v>#N/A</v>
      </c>
      <c r="S702" t="e">
        <f>IF(AND(TableOMP[[#This Row],[total_time]]&gt;=TableOMP[[#This Row],[Low]], TableOMP[[#This Row],[total_time]]&lt;=TableOMP[[#This Row],[High]]),1,0)</f>
        <v>#N/A</v>
      </c>
    </row>
    <row r="703" spans="1:19" x14ac:dyDescent="0.25">
      <c r="A703" t="s">
        <v>17</v>
      </c>
      <c r="B703">
        <v>1000</v>
      </c>
      <c r="C703">
        <v>0</v>
      </c>
      <c r="D703">
        <v>0</v>
      </c>
      <c r="E703">
        <v>62</v>
      </c>
      <c r="F703">
        <v>1</v>
      </c>
      <c r="G703">
        <v>1.2617179999999999</v>
      </c>
      <c r="H703">
        <v>1.8026E-2</v>
      </c>
      <c r="I703">
        <v>0.43226700000000001</v>
      </c>
      <c r="J703">
        <v>7.0860000000000003E-3</v>
      </c>
      <c r="K703" t="str">
        <f t="shared" si="10"/>
        <v>5</v>
      </c>
      <c r="L703" t="s">
        <v>40</v>
      </c>
      <c r="M703" t="s">
        <v>39</v>
      </c>
      <c r="N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703" t="e">
        <f>VLOOKUP(TableOMP[[#This Row],[Label]],TableAvg[],2,FALSE)</f>
        <v>#N/A</v>
      </c>
      <c r="P703" t="e">
        <f>VLOOKUP(TableOMP[[#This Row],[Label]],TableAvg[],3,FALSE)</f>
        <v>#N/A</v>
      </c>
      <c r="Q703" t="e">
        <f>TableOMP[[#This Row],[Avg]]-$U$2*TableOMP[[#This Row],[StdDev]]</f>
        <v>#N/A</v>
      </c>
      <c r="R703" t="e">
        <f>TableOMP[[#This Row],[Avg]]+$U$2*TableOMP[[#This Row],[StdDev]]</f>
        <v>#N/A</v>
      </c>
      <c r="S703" t="e">
        <f>IF(AND(TableOMP[[#This Row],[total_time]]&gt;=TableOMP[[#This Row],[Low]], TableOMP[[#This Row],[total_time]]&lt;=TableOMP[[#This Row],[High]]),1,0)</f>
        <v>#N/A</v>
      </c>
    </row>
    <row r="704" spans="1:19" x14ac:dyDescent="0.25">
      <c r="A704" t="s">
        <v>17</v>
      </c>
      <c r="B704">
        <v>1000</v>
      </c>
      <c r="C704">
        <v>0</v>
      </c>
      <c r="D704">
        <v>0</v>
      </c>
      <c r="E704">
        <v>63</v>
      </c>
      <c r="F704">
        <v>1</v>
      </c>
      <c r="G704">
        <v>1.2570170000000001</v>
      </c>
      <c r="H704">
        <v>1.3410999999999999E-2</v>
      </c>
      <c r="I704">
        <v>0.47114800000000001</v>
      </c>
      <c r="J704">
        <v>7.5989999999999999E-3</v>
      </c>
      <c r="K704" t="str">
        <f t="shared" si="10"/>
        <v>5</v>
      </c>
      <c r="L704" t="s">
        <v>40</v>
      </c>
      <c r="M704" t="s">
        <v>39</v>
      </c>
      <c r="N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704" t="e">
        <f>VLOOKUP(TableOMP[[#This Row],[Label]],TableAvg[],2,FALSE)</f>
        <v>#N/A</v>
      </c>
      <c r="P704" t="e">
        <f>VLOOKUP(TableOMP[[#This Row],[Label]],TableAvg[],3,FALSE)</f>
        <v>#N/A</v>
      </c>
      <c r="Q704" t="e">
        <f>TableOMP[[#This Row],[Avg]]-$U$2*TableOMP[[#This Row],[StdDev]]</f>
        <v>#N/A</v>
      </c>
      <c r="R704" t="e">
        <f>TableOMP[[#This Row],[Avg]]+$U$2*TableOMP[[#This Row],[StdDev]]</f>
        <v>#N/A</v>
      </c>
      <c r="S704" t="e">
        <f>IF(AND(TableOMP[[#This Row],[total_time]]&gt;=TableOMP[[#This Row],[Low]], TableOMP[[#This Row],[total_time]]&lt;=TableOMP[[#This Row],[High]]),1,0)</f>
        <v>#N/A</v>
      </c>
    </row>
    <row r="705" spans="1:19" x14ac:dyDescent="0.25">
      <c r="A705" t="s">
        <v>17</v>
      </c>
      <c r="B705">
        <v>1000</v>
      </c>
      <c r="C705">
        <v>0</v>
      </c>
      <c r="D705">
        <v>0</v>
      </c>
      <c r="E705">
        <v>64</v>
      </c>
      <c r="F705">
        <v>1</v>
      </c>
      <c r="G705">
        <v>1.2894559999999999</v>
      </c>
      <c r="H705">
        <v>1.3641E-2</v>
      </c>
      <c r="I705">
        <v>0.484572</v>
      </c>
      <c r="J705">
        <v>7.6920000000000001E-3</v>
      </c>
      <c r="K705" t="str">
        <f t="shared" si="10"/>
        <v>5</v>
      </c>
      <c r="L705" t="s">
        <v>40</v>
      </c>
      <c r="M705" t="s">
        <v>39</v>
      </c>
      <c r="N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705" t="e">
        <f>VLOOKUP(TableOMP[[#This Row],[Label]],TableAvg[],2,FALSE)</f>
        <v>#N/A</v>
      </c>
      <c r="P705" t="e">
        <f>VLOOKUP(TableOMP[[#This Row],[Label]],TableAvg[],3,FALSE)</f>
        <v>#N/A</v>
      </c>
      <c r="Q705" t="e">
        <f>TableOMP[[#This Row],[Avg]]-$U$2*TableOMP[[#This Row],[StdDev]]</f>
        <v>#N/A</v>
      </c>
      <c r="R705" t="e">
        <f>TableOMP[[#This Row],[Avg]]+$U$2*TableOMP[[#This Row],[StdDev]]</f>
        <v>#N/A</v>
      </c>
      <c r="S705" t="e">
        <f>IF(AND(TableOMP[[#This Row],[total_time]]&gt;=TableOMP[[#This Row],[Low]], TableOMP[[#This Row],[total_time]]&lt;=TableOMP[[#This Row],[High]]),1,0)</f>
        <v>#N/A</v>
      </c>
    </row>
    <row r="706" spans="1:19" x14ac:dyDescent="0.25">
      <c r="A706" t="s">
        <v>17</v>
      </c>
      <c r="B706">
        <v>100</v>
      </c>
      <c r="C706">
        <v>0</v>
      </c>
      <c r="D706">
        <v>0</v>
      </c>
      <c r="E706">
        <v>1</v>
      </c>
      <c r="F706">
        <v>1</v>
      </c>
      <c r="G706">
        <v>1.041431</v>
      </c>
      <c r="H706">
        <v>1.081E-2</v>
      </c>
      <c r="I706">
        <v>0</v>
      </c>
      <c r="J706">
        <v>0</v>
      </c>
      <c r="K706" t="str">
        <f t="shared" ref="K706:K769" si="11">MID(M706,22,1)</f>
        <v>5</v>
      </c>
      <c r="L706" t="s">
        <v>40</v>
      </c>
      <c r="M706" t="s">
        <v>39</v>
      </c>
      <c r="N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706" t="e">
        <f>VLOOKUP(TableOMP[[#This Row],[Label]],TableAvg[],2,FALSE)</f>
        <v>#N/A</v>
      </c>
      <c r="P706" t="e">
        <f>VLOOKUP(TableOMP[[#This Row],[Label]],TableAvg[],3,FALSE)</f>
        <v>#N/A</v>
      </c>
      <c r="Q706" t="e">
        <f>TableOMP[[#This Row],[Avg]]-$U$2*TableOMP[[#This Row],[StdDev]]</f>
        <v>#N/A</v>
      </c>
      <c r="R706" t="e">
        <f>TableOMP[[#This Row],[Avg]]+$U$2*TableOMP[[#This Row],[StdDev]]</f>
        <v>#N/A</v>
      </c>
      <c r="S706" t="e">
        <f>IF(AND(TableOMP[[#This Row],[total_time]]&gt;=TableOMP[[#This Row],[Low]], TableOMP[[#This Row],[total_time]]&lt;=TableOMP[[#This Row],[High]]),1,0)</f>
        <v>#N/A</v>
      </c>
    </row>
    <row r="707" spans="1:19" x14ac:dyDescent="0.25">
      <c r="A707" t="s">
        <v>17</v>
      </c>
      <c r="B707">
        <v>100</v>
      </c>
      <c r="C707">
        <v>0</v>
      </c>
      <c r="D707">
        <v>0</v>
      </c>
      <c r="E707">
        <v>2</v>
      </c>
      <c r="F707">
        <v>1</v>
      </c>
      <c r="G707">
        <v>1.0512010000000001</v>
      </c>
      <c r="H707">
        <v>1.377E-3</v>
      </c>
      <c r="I707">
        <v>2.5900000000000001E-4</v>
      </c>
      <c r="J707">
        <v>2.5900000000000001E-4</v>
      </c>
      <c r="K707" t="str">
        <f t="shared" si="11"/>
        <v>5</v>
      </c>
      <c r="L707" t="s">
        <v>40</v>
      </c>
      <c r="M707" t="s">
        <v>39</v>
      </c>
      <c r="N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707" t="e">
        <f>VLOOKUP(TableOMP[[#This Row],[Label]],TableAvg[],2,FALSE)</f>
        <v>#N/A</v>
      </c>
      <c r="P707" t="e">
        <f>VLOOKUP(TableOMP[[#This Row],[Label]],TableAvg[],3,FALSE)</f>
        <v>#N/A</v>
      </c>
      <c r="Q707" t="e">
        <f>TableOMP[[#This Row],[Avg]]-$U$2*TableOMP[[#This Row],[StdDev]]</f>
        <v>#N/A</v>
      </c>
      <c r="R707" t="e">
        <f>TableOMP[[#This Row],[Avg]]+$U$2*TableOMP[[#This Row],[StdDev]]</f>
        <v>#N/A</v>
      </c>
      <c r="S707" t="e">
        <f>IF(AND(TableOMP[[#This Row],[total_time]]&gt;=TableOMP[[#This Row],[Low]], TableOMP[[#This Row],[total_time]]&lt;=TableOMP[[#This Row],[High]]),1,0)</f>
        <v>#N/A</v>
      </c>
    </row>
    <row r="708" spans="1:19" x14ac:dyDescent="0.25">
      <c r="A708" t="s">
        <v>17</v>
      </c>
      <c r="B708">
        <v>100</v>
      </c>
      <c r="C708">
        <v>0</v>
      </c>
      <c r="D708">
        <v>0</v>
      </c>
      <c r="E708">
        <v>3</v>
      </c>
      <c r="F708">
        <v>1</v>
      </c>
      <c r="G708">
        <v>1.0395019999999999</v>
      </c>
      <c r="H708">
        <v>1.4920000000000001E-3</v>
      </c>
      <c r="I708">
        <v>1.977E-3</v>
      </c>
      <c r="J708">
        <v>9.8799999999999995E-4</v>
      </c>
      <c r="K708" t="str">
        <f t="shared" si="11"/>
        <v>5</v>
      </c>
      <c r="L708" t="s">
        <v>40</v>
      </c>
      <c r="M708" t="s">
        <v>39</v>
      </c>
      <c r="N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708" t="e">
        <f>VLOOKUP(TableOMP[[#This Row],[Label]],TableAvg[],2,FALSE)</f>
        <v>#N/A</v>
      </c>
      <c r="P708" t="e">
        <f>VLOOKUP(TableOMP[[#This Row],[Label]],TableAvg[],3,FALSE)</f>
        <v>#N/A</v>
      </c>
      <c r="Q708" t="e">
        <f>TableOMP[[#This Row],[Avg]]-$U$2*TableOMP[[#This Row],[StdDev]]</f>
        <v>#N/A</v>
      </c>
      <c r="R708" t="e">
        <f>TableOMP[[#This Row],[Avg]]+$U$2*TableOMP[[#This Row],[StdDev]]</f>
        <v>#N/A</v>
      </c>
      <c r="S708" t="e">
        <f>IF(AND(TableOMP[[#This Row],[total_time]]&gt;=TableOMP[[#This Row],[Low]], TableOMP[[#This Row],[total_time]]&lt;=TableOMP[[#This Row],[High]]),1,0)</f>
        <v>#N/A</v>
      </c>
    </row>
    <row r="709" spans="1:19" x14ac:dyDescent="0.25">
      <c r="A709" t="s">
        <v>17</v>
      </c>
      <c r="B709">
        <v>100</v>
      </c>
      <c r="C709">
        <v>0</v>
      </c>
      <c r="D709">
        <v>0</v>
      </c>
      <c r="E709">
        <v>4</v>
      </c>
      <c r="F709">
        <v>1</v>
      </c>
      <c r="G709">
        <v>1.043901</v>
      </c>
      <c r="H709">
        <v>2.1389999999999998E-3</v>
      </c>
      <c r="I709">
        <v>3.1779999999999998E-3</v>
      </c>
      <c r="J709">
        <v>1.059E-3</v>
      </c>
      <c r="K709" t="str">
        <f t="shared" si="11"/>
        <v>5</v>
      </c>
      <c r="L709" t="s">
        <v>40</v>
      </c>
      <c r="M709" t="s">
        <v>39</v>
      </c>
      <c r="N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709" t="e">
        <f>VLOOKUP(TableOMP[[#This Row],[Label]],TableAvg[],2,FALSE)</f>
        <v>#N/A</v>
      </c>
      <c r="P709" t="e">
        <f>VLOOKUP(TableOMP[[#This Row],[Label]],TableAvg[],3,FALSE)</f>
        <v>#N/A</v>
      </c>
      <c r="Q709" t="e">
        <f>TableOMP[[#This Row],[Avg]]-$U$2*TableOMP[[#This Row],[StdDev]]</f>
        <v>#N/A</v>
      </c>
      <c r="R709" t="e">
        <f>TableOMP[[#This Row],[Avg]]+$U$2*TableOMP[[#This Row],[StdDev]]</f>
        <v>#N/A</v>
      </c>
      <c r="S709" t="e">
        <f>IF(AND(TableOMP[[#This Row],[total_time]]&gt;=TableOMP[[#This Row],[Low]], TableOMP[[#This Row],[total_time]]&lt;=TableOMP[[#This Row],[High]]),1,0)</f>
        <v>#N/A</v>
      </c>
    </row>
    <row r="710" spans="1:19" x14ac:dyDescent="0.25">
      <c r="A710" t="s">
        <v>17</v>
      </c>
      <c r="B710">
        <v>100</v>
      </c>
      <c r="C710">
        <v>0</v>
      </c>
      <c r="D710">
        <v>0</v>
      </c>
      <c r="E710">
        <v>5</v>
      </c>
      <c r="F710">
        <v>1</v>
      </c>
      <c r="G710">
        <v>1.048672</v>
      </c>
      <c r="H710">
        <v>1.8550000000000001E-3</v>
      </c>
      <c r="I710">
        <v>5.2630000000000003E-3</v>
      </c>
      <c r="J710">
        <v>1.3159999999999999E-3</v>
      </c>
      <c r="K710" t="str">
        <f t="shared" si="11"/>
        <v>5</v>
      </c>
      <c r="L710" t="s">
        <v>40</v>
      </c>
      <c r="M710" t="s">
        <v>39</v>
      </c>
      <c r="N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710" t="e">
        <f>VLOOKUP(TableOMP[[#This Row],[Label]],TableAvg[],2,FALSE)</f>
        <v>#N/A</v>
      </c>
      <c r="P710" t="e">
        <f>VLOOKUP(TableOMP[[#This Row],[Label]],TableAvg[],3,FALSE)</f>
        <v>#N/A</v>
      </c>
      <c r="Q710" t="e">
        <f>TableOMP[[#This Row],[Avg]]-$U$2*TableOMP[[#This Row],[StdDev]]</f>
        <v>#N/A</v>
      </c>
      <c r="R710" t="e">
        <f>TableOMP[[#This Row],[Avg]]+$U$2*TableOMP[[#This Row],[StdDev]]</f>
        <v>#N/A</v>
      </c>
      <c r="S710" t="e">
        <f>IF(AND(TableOMP[[#This Row],[total_time]]&gt;=TableOMP[[#This Row],[Low]], TableOMP[[#This Row],[total_time]]&lt;=TableOMP[[#This Row],[High]]),1,0)</f>
        <v>#N/A</v>
      </c>
    </row>
    <row r="711" spans="1:19" x14ac:dyDescent="0.25">
      <c r="A711" t="s">
        <v>17</v>
      </c>
      <c r="B711">
        <v>100</v>
      </c>
      <c r="C711">
        <v>0</v>
      </c>
      <c r="D711">
        <v>0</v>
      </c>
      <c r="E711">
        <v>6</v>
      </c>
      <c r="F711">
        <v>1</v>
      </c>
      <c r="G711">
        <v>1.0598050000000001</v>
      </c>
      <c r="H711">
        <v>2.444E-3</v>
      </c>
      <c r="I711">
        <v>8.2140000000000008E-3</v>
      </c>
      <c r="J711">
        <v>1.6429999999999999E-3</v>
      </c>
      <c r="K711" t="str">
        <f t="shared" si="11"/>
        <v>5</v>
      </c>
      <c r="L711" t="s">
        <v>40</v>
      </c>
      <c r="M711" t="s">
        <v>39</v>
      </c>
      <c r="N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711" t="e">
        <f>VLOOKUP(TableOMP[[#This Row],[Label]],TableAvg[],2,FALSE)</f>
        <v>#N/A</v>
      </c>
      <c r="P711" t="e">
        <f>VLOOKUP(TableOMP[[#This Row],[Label]],TableAvg[],3,FALSE)</f>
        <v>#N/A</v>
      </c>
      <c r="Q711" t="e">
        <f>TableOMP[[#This Row],[Avg]]-$U$2*TableOMP[[#This Row],[StdDev]]</f>
        <v>#N/A</v>
      </c>
      <c r="R711" t="e">
        <f>TableOMP[[#This Row],[Avg]]+$U$2*TableOMP[[#This Row],[StdDev]]</f>
        <v>#N/A</v>
      </c>
      <c r="S711" t="e">
        <f>IF(AND(TableOMP[[#This Row],[total_time]]&gt;=TableOMP[[#This Row],[Low]], TableOMP[[#This Row],[total_time]]&lt;=TableOMP[[#This Row],[High]]),1,0)</f>
        <v>#N/A</v>
      </c>
    </row>
    <row r="712" spans="1:19" x14ac:dyDescent="0.25">
      <c r="A712" t="s">
        <v>17</v>
      </c>
      <c r="B712">
        <v>100</v>
      </c>
      <c r="C712">
        <v>0</v>
      </c>
      <c r="D712">
        <v>0</v>
      </c>
      <c r="E712">
        <v>7</v>
      </c>
      <c r="F712">
        <v>1</v>
      </c>
      <c r="G712">
        <v>1.0814049999999999</v>
      </c>
      <c r="H712">
        <v>2.977E-3</v>
      </c>
      <c r="I712">
        <v>8.3800000000000003E-3</v>
      </c>
      <c r="J712">
        <v>1.397E-3</v>
      </c>
      <c r="K712" t="str">
        <f t="shared" si="11"/>
        <v>5</v>
      </c>
      <c r="L712" t="s">
        <v>40</v>
      </c>
      <c r="M712" t="s">
        <v>39</v>
      </c>
      <c r="N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712" t="e">
        <f>VLOOKUP(TableOMP[[#This Row],[Label]],TableAvg[],2,FALSE)</f>
        <v>#N/A</v>
      </c>
      <c r="P712" t="e">
        <f>VLOOKUP(TableOMP[[#This Row],[Label]],TableAvg[],3,FALSE)</f>
        <v>#N/A</v>
      </c>
      <c r="Q712" t="e">
        <f>TableOMP[[#This Row],[Avg]]-$U$2*TableOMP[[#This Row],[StdDev]]</f>
        <v>#N/A</v>
      </c>
      <c r="R712" t="e">
        <f>TableOMP[[#This Row],[Avg]]+$U$2*TableOMP[[#This Row],[StdDev]]</f>
        <v>#N/A</v>
      </c>
      <c r="S712" t="e">
        <f>IF(AND(TableOMP[[#This Row],[total_time]]&gt;=TableOMP[[#This Row],[Low]], TableOMP[[#This Row],[total_time]]&lt;=TableOMP[[#This Row],[High]]),1,0)</f>
        <v>#N/A</v>
      </c>
    </row>
    <row r="713" spans="1:19" x14ac:dyDescent="0.25">
      <c r="A713" t="s">
        <v>17</v>
      </c>
      <c r="B713">
        <v>100</v>
      </c>
      <c r="C713">
        <v>0</v>
      </c>
      <c r="D713">
        <v>0</v>
      </c>
      <c r="E713">
        <v>8</v>
      </c>
      <c r="F713">
        <v>1</v>
      </c>
      <c r="G713">
        <v>1.082336</v>
      </c>
      <c r="H713">
        <v>2.8500000000000001E-3</v>
      </c>
      <c r="I713">
        <v>5.7790000000000003E-3</v>
      </c>
      <c r="J713">
        <v>8.2600000000000002E-4</v>
      </c>
      <c r="K713" t="str">
        <f t="shared" si="11"/>
        <v>5</v>
      </c>
      <c r="L713" t="s">
        <v>40</v>
      </c>
      <c r="M713" t="s">
        <v>39</v>
      </c>
      <c r="N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713" t="e">
        <f>VLOOKUP(TableOMP[[#This Row],[Label]],TableAvg[],2,FALSE)</f>
        <v>#N/A</v>
      </c>
      <c r="P713" t="e">
        <f>VLOOKUP(TableOMP[[#This Row],[Label]],TableAvg[],3,FALSE)</f>
        <v>#N/A</v>
      </c>
      <c r="Q713" t="e">
        <f>TableOMP[[#This Row],[Avg]]-$U$2*TableOMP[[#This Row],[StdDev]]</f>
        <v>#N/A</v>
      </c>
      <c r="R713" t="e">
        <f>TableOMP[[#This Row],[Avg]]+$U$2*TableOMP[[#This Row],[StdDev]]</f>
        <v>#N/A</v>
      </c>
      <c r="S713" t="e">
        <f>IF(AND(TableOMP[[#This Row],[total_time]]&gt;=TableOMP[[#This Row],[Low]], TableOMP[[#This Row],[total_time]]&lt;=TableOMP[[#This Row],[High]]),1,0)</f>
        <v>#N/A</v>
      </c>
    </row>
    <row r="714" spans="1:19" x14ac:dyDescent="0.25">
      <c r="A714" t="s">
        <v>17</v>
      </c>
      <c r="B714">
        <v>100</v>
      </c>
      <c r="C714">
        <v>0</v>
      </c>
      <c r="D714">
        <v>0</v>
      </c>
      <c r="E714">
        <v>9</v>
      </c>
      <c r="F714">
        <v>1</v>
      </c>
      <c r="G714">
        <v>1.092535</v>
      </c>
      <c r="H714">
        <v>4.8580000000000003E-3</v>
      </c>
      <c r="I714">
        <v>1.196E-2</v>
      </c>
      <c r="J714">
        <v>1.495E-3</v>
      </c>
      <c r="K714" t="str">
        <f t="shared" si="11"/>
        <v>5</v>
      </c>
      <c r="L714" t="s">
        <v>40</v>
      </c>
      <c r="M714" t="s">
        <v>39</v>
      </c>
      <c r="N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714" t="e">
        <f>VLOOKUP(TableOMP[[#This Row],[Label]],TableAvg[],2,FALSE)</f>
        <v>#N/A</v>
      </c>
      <c r="P714" t="e">
        <f>VLOOKUP(TableOMP[[#This Row],[Label]],TableAvg[],3,FALSE)</f>
        <v>#N/A</v>
      </c>
      <c r="Q714" t="e">
        <f>TableOMP[[#This Row],[Avg]]-$U$2*TableOMP[[#This Row],[StdDev]]</f>
        <v>#N/A</v>
      </c>
      <c r="R714" t="e">
        <f>TableOMP[[#This Row],[Avg]]+$U$2*TableOMP[[#This Row],[StdDev]]</f>
        <v>#N/A</v>
      </c>
      <c r="S714" t="e">
        <f>IF(AND(TableOMP[[#This Row],[total_time]]&gt;=TableOMP[[#This Row],[Low]], TableOMP[[#This Row],[total_time]]&lt;=TableOMP[[#This Row],[High]]),1,0)</f>
        <v>#N/A</v>
      </c>
    </row>
    <row r="715" spans="1:19" x14ac:dyDescent="0.25">
      <c r="A715" t="s">
        <v>17</v>
      </c>
      <c r="B715">
        <v>100</v>
      </c>
      <c r="C715">
        <v>0</v>
      </c>
      <c r="D715">
        <v>0</v>
      </c>
      <c r="E715">
        <v>10</v>
      </c>
      <c r="F715">
        <v>1</v>
      </c>
      <c r="G715">
        <v>1.102142</v>
      </c>
      <c r="H715">
        <v>3.9230000000000003E-3</v>
      </c>
      <c r="I715">
        <v>9.7000000000000003E-3</v>
      </c>
      <c r="J715">
        <v>1.078E-3</v>
      </c>
      <c r="K715" t="str">
        <f t="shared" si="11"/>
        <v>5</v>
      </c>
      <c r="L715" t="s">
        <v>40</v>
      </c>
      <c r="M715" t="s">
        <v>39</v>
      </c>
      <c r="N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715" t="e">
        <f>VLOOKUP(TableOMP[[#This Row],[Label]],TableAvg[],2,FALSE)</f>
        <v>#N/A</v>
      </c>
      <c r="P715" t="e">
        <f>VLOOKUP(TableOMP[[#This Row],[Label]],TableAvg[],3,FALSE)</f>
        <v>#N/A</v>
      </c>
      <c r="Q715" t="e">
        <f>TableOMP[[#This Row],[Avg]]-$U$2*TableOMP[[#This Row],[StdDev]]</f>
        <v>#N/A</v>
      </c>
      <c r="R715" t="e">
        <f>TableOMP[[#This Row],[Avg]]+$U$2*TableOMP[[#This Row],[StdDev]]</f>
        <v>#N/A</v>
      </c>
      <c r="S715" t="e">
        <f>IF(AND(TableOMP[[#This Row],[total_time]]&gt;=TableOMP[[#This Row],[Low]], TableOMP[[#This Row],[total_time]]&lt;=TableOMP[[#This Row],[High]]),1,0)</f>
        <v>#N/A</v>
      </c>
    </row>
    <row r="716" spans="1:19" x14ac:dyDescent="0.25">
      <c r="A716" t="s">
        <v>17</v>
      </c>
      <c r="B716">
        <v>100</v>
      </c>
      <c r="C716">
        <v>0</v>
      </c>
      <c r="D716">
        <v>0</v>
      </c>
      <c r="E716">
        <v>11</v>
      </c>
      <c r="F716">
        <v>1</v>
      </c>
      <c r="G716">
        <v>1.096724</v>
      </c>
      <c r="H716">
        <v>5.287E-3</v>
      </c>
      <c r="I716">
        <v>1.7255E-2</v>
      </c>
      <c r="J716">
        <v>1.725E-3</v>
      </c>
      <c r="K716" t="str">
        <f t="shared" si="11"/>
        <v>5</v>
      </c>
      <c r="L716" t="s">
        <v>40</v>
      </c>
      <c r="M716" t="s">
        <v>39</v>
      </c>
      <c r="N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716" t="e">
        <f>VLOOKUP(TableOMP[[#This Row],[Label]],TableAvg[],2,FALSE)</f>
        <v>#N/A</v>
      </c>
      <c r="P716" t="e">
        <f>VLOOKUP(TableOMP[[#This Row],[Label]],TableAvg[],3,FALSE)</f>
        <v>#N/A</v>
      </c>
      <c r="Q716" t="e">
        <f>TableOMP[[#This Row],[Avg]]-$U$2*TableOMP[[#This Row],[StdDev]]</f>
        <v>#N/A</v>
      </c>
      <c r="R716" t="e">
        <f>TableOMP[[#This Row],[Avg]]+$U$2*TableOMP[[#This Row],[StdDev]]</f>
        <v>#N/A</v>
      </c>
      <c r="S716" t="e">
        <f>IF(AND(TableOMP[[#This Row],[total_time]]&gt;=TableOMP[[#This Row],[Low]], TableOMP[[#This Row],[total_time]]&lt;=TableOMP[[#This Row],[High]]),1,0)</f>
        <v>#N/A</v>
      </c>
    </row>
    <row r="717" spans="1:19" x14ac:dyDescent="0.25">
      <c r="A717" t="s">
        <v>17</v>
      </c>
      <c r="B717">
        <v>100</v>
      </c>
      <c r="C717">
        <v>0</v>
      </c>
      <c r="D717">
        <v>0</v>
      </c>
      <c r="E717">
        <v>12</v>
      </c>
      <c r="F717">
        <v>1</v>
      </c>
      <c r="G717">
        <v>1.1101220000000001</v>
      </c>
      <c r="H717">
        <v>4.5729999999999998E-3</v>
      </c>
      <c r="I717">
        <v>1.6504999999999999E-2</v>
      </c>
      <c r="J717">
        <v>1.5E-3</v>
      </c>
      <c r="K717" t="str">
        <f t="shared" si="11"/>
        <v>5</v>
      </c>
      <c r="L717" t="s">
        <v>40</v>
      </c>
      <c r="M717" t="s">
        <v>39</v>
      </c>
      <c r="N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717" t="e">
        <f>VLOOKUP(TableOMP[[#This Row],[Label]],TableAvg[],2,FALSE)</f>
        <v>#N/A</v>
      </c>
      <c r="P717" t="e">
        <f>VLOOKUP(TableOMP[[#This Row],[Label]],TableAvg[],3,FALSE)</f>
        <v>#N/A</v>
      </c>
      <c r="Q717" t="e">
        <f>TableOMP[[#This Row],[Avg]]-$U$2*TableOMP[[#This Row],[StdDev]]</f>
        <v>#N/A</v>
      </c>
      <c r="R717" t="e">
        <f>TableOMP[[#This Row],[Avg]]+$U$2*TableOMP[[#This Row],[StdDev]]</f>
        <v>#N/A</v>
      </c>
      <c r="S717" t="e">
        <f>IF(AND(TableOMP[[#This Row],[total_time]]&gt;=TableOMP[[#This Row],[Low]], TableOMP[[#This Row],[total_time]]&lt;=TableOMP[[#This Row],[High]]),1,0)</f>
        <v>#N/A</v>
      </c>
    </row>
    <row r="718" spans="1:19" x14ac:dyDescent="0.25">
      <c r="A718" t="s">
        <v>17</v>
      </c>
      <c r="B718">
        <v>100</v>
      </c>
      <c r="C718">
        <v>0</v>
      </c>
      <c r="D718">
        <v>0</v>
      </c>
      <c r="E718">
        <v>13</v>
      </c>
      <c r="F718">
        <v>1</v>
      </c>
      <c r="G718">
        <v>1.117035</v>
      </c>
      <c r="H718">
        <v>3.8509999999999998E-3</v>
      </c>
      <c r="I718">
        <v>3.8344000000000003E-2</v>
      </c>
      <c r="J718">
        <v>3.1949999999999999E-3</v>
      </c>
      <c r="K718" t="str">
        <f t="shared" si="11"/>
        <v>5</v>
      </c>
      <c r="L718" t="s">
        <v>40</v>
      </c>
      <c r="M718" t="s">
        <v>39</v>
      </c>
      <c r="N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718" t="e">
        <f>VLOOKUP(TableOMP[[#This Row],[Label]],TableAvg[],2,FALSE)</f>
        <v>#N/A</v>
      </c>
      <c r="P718" t="e">
        <f>VLOOKUP(TableOMP[[#This Row],[Label]],TableAvg[],3,FALSE)</f>
        <v>#N/A</v>
      </c>
      <c r="Q718" t="e">
        <f>TableOMP[[#This Row],[Avg]]-$U$2*TableOMP[[#This Row],[StdDev]]</f>
        <v>#N/A</v>
      </c>
      <c r="R718" t="e">
        <f>TableOMP[[#This Row],[Avg]]+$U$2*TableOMP[[#This Row],[StdDev]]</f>
        <v>#N/A</v>
      </c>
      <c r="S718" t="e">
        <f>IF(AND(TableOMP[[#This Row],[total_time]]&gt;=TableOMP[[#This Row],[Low]], TableOMP[[#This Row],[total_time]]&lt;=TableOMP[[#This Row],[High]]),1,0)</f>
        <v>#N/A</v>
      </c>
    </row>
    <row r="719" spans="1:19" x14ac:dyDescent="0.25">
      <c r="A719" t="s">
        <v>17</v>
      </c>
      <c r="B719">
        <v>100</v>
      </c>
      <c r="C719">
        <v>0</v>
      </c>
      <c r="D719">
        <v>0</v>
      </c>
      <c r="E719">
        <v>14</v>
      </c>
      <c r="F719">
        <v>1</v>
      </c>
      <c r="G719">
        <v>1.128746</v>
      </c>
      <c r="H719">
        <v>4.9280000000000001E-3</v>
      </c>
      <c r="I719">
        <v>3.1274999999999997E-2</v>
      </c>
      <c r="J719">
        <v>2.4060000000000002E-3</v>
      </c>
      <c r="K719" t="str">
        <f t="shared" si="11"/>
        <v>5</v>
      </c>
      <c r="L719" t="s">
        <v>40</v>
      </c>
      <c r="M719" t="s">
        <v>39</v>
      </c>
      <c r="N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719" t="e">
        <f>VLOOKUP(TableOMP[[#This Row],[Label]],TableAvg[],2,FALSE)</f>
        <v>#N/A</v>
      </c>
      <c r="P719" t="e">
        <f>VLOOKUP(TableOMP[[#This Row],[Label]],TableAvg[],3,FALSE)</f>
        <v>#N/A</v>
      </c>
      <c r="Q719" t="e">
        <f>TableOMP[[#This Row],[Avg]]-$U$2*TableOMP[[#This Row],[StdDev]]</f>
        <v>#N/A</v>
      </c>
      <c r="R719" t="e">
        <f>TableOMP[[#This Row],[Avg]]+$U$2*TableOMP[[#This Row],[StdDev]]</f>
        <v>#N/A</v>
      </c>
      <c r="S719" t="e">
        <f>IF(AND(TableOMP[[#This Row],[total_time]]&gt;=TableOMP[[#This Row],[Low]], TableOMP[[#This Row],[total_time]]&lt;=TableOMP[[#This Row],[High]]),1,0)</f>
        <v>#N/A</v>
      </c>
    </row>
    <row r="720" spans="1:19" x14ac:dyDescent="0.25">
      <c r="A720" t="s">
        <v>17</v>
      </c>
      <c r="B720">
        <v>100</v>
      </c>
      <c r="C720">
        <v>0</v>
      </c>
      <c r="D720">
        <v>0</v>
      </c>
      <c r="E720">
        <v>15</v>
      </c>
      <c r="F720">
        <v>1</v>
      </c>
      <c r="G720">
        <v>1.127065</v>
      </c>
      <c r="H720">
        <v>4.8820000000000001E-3</v>
      </c>
      <c r="I720">
        <v>2.5003999999999998E-2</v>
      </c>
      <c r="J720">
        <v>1.786E-3</v>
      </c>
      <c r="K720" t="str">
        <f t="shared" si="11"/>
        <v>5</v>
      </c>
      <c r="L720" t="s">
        <v>40</v>
      </c>
      <c r="M720" t="s">
        <v>39</v>
      </c>
      <c r="N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720" t="e">
        <f>VLOOKUP(TableOMP[[#This Row],[Label]],TableAvg[],2,FALSE)</f>
        <v>#N/A</v>
      </c>
      <c r="P720" t="e">
        <f>VLOOKUP(TableOMP[[#This Row],[Label]],TableAvg[],3,FALSE)</f>
        <v>#N/A</v>
      </c>
      <c r="Q720" t="e">
        <f>TableOMP[[#This Row],[Avg]]-$U$2*TableOMP[[#This Row],[StdDev]]</f>
        <v>#N/A</v>
      </c>
      <c r="R720" t="e">
        <f>TableOMP[[#This Row],[Avg]]+$U$2*TableOMP[[#This Row],[StdDev]]</f>
        <v>#N/A</v>
      </c>
      <c r="S720" t="e">
        <f>IF(AND(TableOMP[[#This Row],[total_time]]&gt;=TableOMP[[#This Row],[Low]], TableOMP[[#This Row],[total_time]]&lt;=TableOMP[[#This Row],[High]]),1,0)</f>
        <v>#N/A</v>
      </c>
    </row>
    <row r="721" spans="1:19" x14ac:dyDescent="0.25">
      <c r="A721" t="s">
        <v>17</v>
      </c>
      <c r="B721">
        <v>100</v>
      </c>
      <c r="C721">
        <v>0</v>
      </c>
      <c r="D721">
        <v>0</v>
      </c>
      <c r="E721">
        <v>16</v>
      </c>
      <c r="F721">
        <v>1</v>
      </c>
      <c r="G721">
        <v>1.1534530000000001</v>
      </c>
      <c r="H721">
        <v>6.6220000000000003E-3</v>
      </c>
      <c r="I721">
        <v>3.6958999999999999E-2</v>
      </c>
      <c r="J721">
        <v>2.464E-3</v>
      </c>
      <c r="K721" t="str">
        <f t="shared" si="11"/>
        <v>5</v>
      </c>
      <c r="L721" t="s">
        <v>40</v>
      </c>
      <c r="M721" t="s">
        <v>39</v>
      </c>
      <c r="N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721" t="e">
        <f>VLOOKUP(TableOMP[[#This Row],[Label]],TableAvg[],2,FALSE)</f>
        <v>#N/A</v>
      </c>
      <c r="P721" t="e">
        <f>VLOOKUP(TableOMP[[#This Row],[Label]],TableAvg[],3,FALSE)</f>
        <v>#N/A</v>
      </c>
      <c r="Q721" t="e">
        <f>TableOMP[[#This Row],[Avg]]-$U$2*TableOMP[[#This Row],[StdDev]]</f>
        <v>#N/A</v>
      </c>
      <c r="R721" t="e">
        <f>TableOMP[[#This Row],[Avg]]+$U$2*TableOMP[[#This Row],[StdDev]]</f>
        <v>#N/A</v>
      </c>
      <c r="S721" t="e">
        <f>IF(AND(TableOMP[[#This Row],[total_time]]&gt;=TableOMP[[#This Row],[Low]], TableOMP[[#This Row],[total_time]]&lt;=TableOMP[[#This Row],[High]]),1,0)</f>
        <v>#N/A</v>
      </c>
    </row>
    <row r="722" spans="1:19" x14ac:dyDescent="0.25">
      <c r="A722" t="s">
        <v>17</v>
      </c>
      <c r="B722">
        <v>100</v>
      </c>
      <c r="C722">
        <v>0</v>
      </c>
      <c r="D722">
        <v>0</v>
      </c>
      <c r="E722">
        <v>17</v>
      </c>
      <c r="F722">
        <v>1</v>
      </c>
      <c r="G722">
        <v>1.17476</v>
      </c>
      <c r="H722">
        <v>7.3600000000000002E-3</v>
      </c>
      <c r="I722">
        <v>2.1368000000000002E-2</v>
      </c>
      <c r="J722">
        <v>1.335E-3</v>
      </c>
      <c r="K722" t="str">
        <f t="shared" si="11"/>
        <v>5</v>
      </c>
      <c r="L722" t="s">
        <v>40</v>
      </c>
      <c r="M722" t="s">
        <v>39</v>
      </c>
      <c r="N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722" t="e">
        <f>VLOOKUP(TableOMP[[#This Row],[Label]],TableAvg[],2,FALSE)</f>
        <v>#N/A</v>
      </c>
      <c r="P722" t="e">
        <f>VLOOKUP(TableOMP[[#This Row],[Label]],TableAvg[],3,FALSE)</f>
        <v>#N/A</v>
      </c>
      <c r="Q722" t="e">
        <f>TableOMP[[#This Row],[Avg]]-$U$2*TableOMP[[#This Row],[StdDev]]</f>
        <v>#N/A</v>
      </c>
      <c r="R722" t="e">
        <f>TableOMP[[#This Row],[Avg]]+$U$2*TableOMP[[#This Row],[StdDev]]</f>
        <v>#N/A</v>
      </c>
      <c r="S722" t="e">
        <f>IF(AND(TableOMP[[#This Row],[total_time]]&gt;=TableOMP[[#This Row],[Low]], TableOMP[[#This Row],[total_time]]&lt;=TableOMP[[#This Row],[High]]),1,0)</f>
        <v>#N/A</v>
      </c>
    </row>
    <row r="723" spans="1:19" x14ac:dyDescent="0.25">
      <c r="A723" t="s">
        <v>17</v>
      </c>
      <c r="B723">
        <v>100</v>
      </c>
      <c r="C723">
        <v>0</v>
      </c>
      <c r="D723">
        <v>0</v>
      </c>
      <c r="E723">
        <v>18</v>
      </c>
      <c r="F723">
        <v>1</v>
      </c>
      <c r="G723">
        <v>1.150749</v>
      </c>
      <c r="H723">
        <v>9.5469999999999999E-3</v>
      </c>
      <c r="I723">
        <v>4.4809000000000002E-2</v>
      </c>
      <c r="J723">
        <v>2.6359999999999999E-3</v>
      </c>
      <c r="K723" t="str">
        <f t="shared" si="11"/>
        <v>5</v>
      </c>
      <c r="L723" t="s">
        <v>40</v>
      </c>
      <c r="M723" t="s">
        <v>39</v>
      </c>
      <c r="N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723" t="e">
        <f>VLOOKUP(TableOMP[[#This Row],[Label]],TableAvg[],2,FALSE)</f>
        <v>#N/A</v>
      </c>
      <c r="P723" t="e">
        <f>VLOOKUP(TableOMP[[#This Row],[Label]],TableAvg[],3,FALSE)</f>
        <v>#N/A</v>
      </c>
      <c r="Q723" t="e">
        <f>TableOMP[[#This Row],[Avg]]-$U$2*TableOMP[[#This Row],[StdDev]]</f>
        <v>#N/A</v>
      </c>
      <c r="R723" t="e">
        <f>TableOMP[[#This Row],[Avg]]+$U$2*TableOMP[[#This Row],[StdDev]]</f>
        <v>#N/A</v>
      </c>
      <c r="S723" t="e">
        <f>IF(AND(TableOMP[[#This Row],[total_time]]&gt;=TableOMP[[#This Row],[Low]], TableOMP[[#This Row],[total_time]]&lt;=TableOMP[[#This Row],[High]]),1,0)</f>
        <v>#N/A</v>
      </c>
    </row>
    <row r="724" spans="1:19" x14ac:dyDescent="0.25">
      <c r="A724" t="s">
        <v>17</v>
      </c>
      <c r="B724">
        <v>100</v>
      </c>
      <c r="C724">
        <v>0</v>
      </c>
      <c r="D724">
        <v>0</v>
      </c>
      <c r="E724">
        <v>19</v>
      </c>
      <c r="F724">
        <v>1</v>
      </c>
      <c r="G724">
        <v>1.1787209999999999</v>
      </c>
      <c r="H724">
        <v>6.5139999999999998E-3</v>
      </c>
      <c r="I724">
        <v>2.3321999999999999E-2</v>
      </c>
      <c r="J724">
        <v>1.2960000000000001E-3</v>
      </c>
      <c r="K724" t="str">
        <f t="shared" si="11"/>
        <v>5</v>
      </c>
      <c r="L724" t="s">
        <v>40</v>
      </c>
      <c r="M724" t="s">
        <v>39</v>
      </c>
      <c r="N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724" t="e">
        <f>VLOOKUP(TableOMP[[#This Row],[Label]],TableAvg[],2,FALSE)</f>
        <v>#N/A</v>
      </c>
      <c r="P724" t="e">
        <f>VLOOKUP(TableOMP[[#This Row],[Label]],TableAvg[],3,FALSE)</f>
        <v>#N/A</v>
      </c>
      <c r="Q724" t="e">
        <f>TableOMP[[#This Row],[Avg]]-$U$2*TableOMP[[#This Row],[StdDev]]</f>
        <v>#N/A</v>
      </c>
      <c r="R724" t="e">
        <f>TableOMP[[#This Row],[Avg]]+$U$2*TableOMP[[#This Row],[StdDev]]</f>
        <v>#N/A</v>
      </c>
      <c r="S724" t="e">
        <f>IF(AND(TableOMP[[#This Row],[total_time]]&gt;=TableOMP[[#This Row],[Low]], TableOMP[[#This Row],[total_time]]&lt;=TableOMP[[#This Row],[High]]),1,0)</f>
        <v>#N/A</v>
      </c>
    </row>
    <row r="725" spans="1:19" x14ac:dyDescent="0.25">
      <c r="A725" t="s">
        <v>17</v>
      </c>
      <c r="B725">
        <v>100</v>
      </c>
      <c r="C725">
        <v>0</v>
      </c>
      <c r="D725">
        <v>0</v>
      </c>
      <c r="E725">
        <v>20</v>
      </c>
      <c r="F725">
        <v>1</v>
      </c>
      <c r="G725">
        <v>1.1528179999999999</v>
      </c>
      <c r="H725">
        <v>5.1320000000000003E-3</v>
      </c>
      <c r="I725">
        <v>5.0416999999999997E-2</v>
      </c>
      <c r="J725">
        <v>2.6540000000000001E-3</v>
      </c>
      <c r="K725" t="str">
        <f t="shared" si="11"/>
        <v>5</v>
      </c>
      <c r="L725" t="s">
        <v>40</v>
      </c>
      <c r="M725" t="s">
        <v>39</v>
      </c>
      <c r="N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725" t="e">
        <f>VLOOKUP(TableOMP[[#This Row],[Label]],TableAvg[],2,FALSE)</f>
        <v>#N/A</v>
      </c>
      <c r="P725" t="e">
        <f>VLOOKUP(TableOMP[[#This Row],[Label]],TableAvg[],3,FALSE)</f>
        <v>#N/A</v>
      </c>
      <c r="Q725" t="e">
        <f>TableOMP[[#This Row],[Avg]]-$U$2*TableOMP[[#This Row],[StdDev]]</f>
        <v>#N/A</v>
      </c>
      <c r="R725" t="e">
        <f>TableOMP[[#This Row],[Avg]]+$U$2*TableOMP[[#This Row],[StdDev]]</f>
        <v>#N/A</v>
      </c>
      <c r="S725" t="e">
        <f>IF(AND(TableOMP[[#This Row],[total_time]]&gt;=TableOMP[[#This Row],[Low]], TableOMP[[#This Row],[total_time]]&lt;=TableOMP[[#This Row],[High]]),1,0)</f>
        <v>#N/A</v>
      </c>
    </row>
    <row r="726" spans="1:19" x14ac:dyDescent="0.25">
      <c r="A726" t="s">
        <v>17</v>
      </c>
      <c r="B726">
        <v>100</v>
      </c>
      <c r="C726">
        <v>0</v>
      </c>
      <c r="D726">
        <v>0</v>
      </c>
      <c r="E726">
        <v>21</v>
      </c>
      <c r="F726">
        <v>1</v>
      </c>
      <c r="G726">
        <v>1.192286</v>
      </c>
      <c r="H726">
        <v>5.6979999999999999E-3</v>
      </c>
      <c r="I726">
        <v>5.3895999999999999E-2</v>
      </c>
      <c r="J726">
        <v>2.6949999999999999E-3</v>
      </c>
      <c r="K726" t="str">
        <f t="shared" si="11"/>
        <v>5</v>
      </c>
      <c r="L726" t="s">
        <v>40</v>
      </c>
      <c r="M726" t="s">
        <v>39</v>
      </c>
      <c r="N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726" t="e">
        <f>VLOOKUP(TableOMP[[#This Row],[Label]],TableAvg[],2,FALSE)</f>
        <v>#N/A</v>
      </c>
      <c r="P726" t="e">
        <f>VLOOKUP(TableOMP[[#This Row],[Label]],TableAvg[],3,FALSE)</f>
        <v>#N/A</v>
      </c>
      <c r="Q726" t="e">
        <f>TableOMP[[#This Row],[Avg]]-$U$2*TableOMP[[#This Row],[StdDev]]</f>
        <v>#N/A</v>
      </c>
      <c r="R726" t="e">
        <f>TableOMP[[#This Row],[Avg]]+$U$2*TableOMP[[#This Row],[StdDev]]</f>
        <v>#N/A</v>
      </c>
      <c r="S726" t="e">
        <f>IF(AND(TableOMP[[#This Row],[total_time]]&gt;=TableOMP[[#This Row],[Low]], TableOMP[[#This Row],[total_time]]&lt;=TableOMP[[#This Row],[High]]),1,0)</f>
        <v>#N/A</v>
      </c>
    </row>
    <row r="727" spans="1:19" x14ac:dyDescent="0.25">
      <c r="A727" t="s">
        <v>17</v>
      </c>
      <c r="B727">
        <v>100</v>
      </c>
      <c r="C727">
        <v>0</v>
      </c>
      <c r="D727">
        <v>0</v>
      </c>
      <c r="E727">
        <v>22</v>
      </c>
      <c r="F727">
        <v>1</v>
      </c>
      <c r="G727">
        <v>1.2099880000000001</v>
      </c>
      <c r="H727">
        <v>9.9909999999999999E-3</v>
      </c>
      <c r="I727">
        <v>6.6643999999999995E-2</v>
      </c>
      <c r="J727">
        <v>3.1740000000000002E-3</v>
      </c>
      <c r="K727" t="str">
        <f t="shared" si="11"/>
        <v>5</v>
      </c>
      <c r="L727" t="s">
        <v>40</v>
      </c>
      <c r="M727" t="s">
        <v>39</v>
      </c>
      <c r="N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727" t="e">
        <f>VLOOKUP(TableOMP[[#This Row],[Label]],TableAvg[],2,FALSE)</f>
        <v>#N/A</v>
      </c>
      <c r="P727" t="e">
        <f>VLOOKUP(TableOMP[[#This Row],[Label]],TableAvg[],3,FALSE)</f>
        <v>#N/A</v>
      </c>
      <c r="Q727" t="e">
        <f>TableOMP[[#This Row],[Avg]]-$U$2*TableOMP[[#This Row],[StdDev]]</f>
        <v>#N/A</v>
      </c>
      <c r="R727" t="e">
        <f>TableOMP[[#This Row],[Avg]]+$U$2*TableOMP[[#This Row],[StdDev]]</f>
        <v>#N/A</v>
      </c>
      <c r="S727" t="e">
        <f>IF(AND(TableOMP[[#This Row],[total_time]]&gt;=TableOMP[[#This Row],[Low]], TableOMP[[#This Row],[total_time]]&lt;=TableOMP[[#This Row],[High]]),1,0)</f>
        <v>#N/A</v>
      </c>
    </row>
    <row r="728" spans="1:19" x14ac:dyDescent="0.25">
      <c r="A728" t="s">
        <v>17</v>
      </c>
      <c r="B728">
        <v>100</v>
      </c>
      <c r="C728">
        <v>0</v>
      </c>
      <c r="D728">
        <v>0</v>
      </c>
      <c r="E728">
        <v>23</v>
      </c>
      <c r="F728">
        <v>1</v>
      </c>
      <c r="G728">
        <v>1.208167</v>
      </c>
      <c r="H728">
        <v>7.9550000000000003E-3</v>
      </c>
      <c r="I728">
        <v>6.7663000000000001E-2</v>
      </c>
      <c r="J728">
        <v>3.0760000000000002E-3</v>
      </c>
      <c r="K728" t="str">
        <f t="shared" si="11"/>
        <v>5</v>
      </c>
      <c r="L728" t="s">
        <v>40</v>
      </c>
      <c r="M728" t="s">
        <v>39</v>
      </c>
      <c r="N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728" t="e">
        <f>VLOOKUP(TableOMP[[#This Row],[Label]],TableAvg[],2,FALSE)</f>
        <v>#N/A</v>
      </c>
      <c r="P728" t="e">
        <f>VLOOKUP(TableOMP[[#This Row],[Label]],TableAvg[],3,FALSE)</f>
        <v>#N/A</v>
      </c>
      <c r="Q728" t="e">
        <f>TableOMP[[#This Row],[Avg]]-$U$2*TableOMP[[#This Row],[StdDev]]</f>
        <v>#N/A</v>
      </c>
      <c r="R728" t="e">
        <f>TableOMP[[#This Row],[Avg]]+$U$2*TableOMP[[#This Row],[StdDev]]</f>
        <v>#N/A</v>
      </c>
      <c r="S728" t="e">
        <f>IF(AND(TableOMP[[#This Row],[total_time]]&gt;=TableOMP[[#This Row],[Low]], TableOMP[[#This Row],[total_time]]&lt;=TableOMP[[#This Row],[High]]),1,0)</f>
        <v>#N/A</v>
      </c>
    </row>
    <row r="729" spans="1:19" x14ac:dyDescent="0.25">
      <c r="A729" t="s">
        <v>17</v>
      </c>
      <c r="B729">
        <v>100</v>
      </c>
      <c r="C729">
        <v>0</v>
      </c>
      <c r="D729">
        <v>0</v>
      </c>
      <c r="E729">
        <v>24</v>
      </c>
      <c r="F729">
        <v>1</v>
      </c>
      <c r="G729">
        <v>1.222523</v>
      </c>
      <c r="H729">
        <v>1.0670000000000001E-2</v>
      </c>
      <c r="I729">
        <v>7.2119000000000003E-2</v>
      </c>
      <c r="J729">
        <v>3.1359999999999999E-3</v>
      </c>
      <c r="K729" t="str">
        <f t="shared" si="11"/>
        <v>5</v>
      </c>
      <c r="L729" t="s">
        <v>40</v>
      </c>
      <c r="M729" t="s">
        <v>39</v>
      </c>
      <c r="N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729" t="e">
        <f>VLOOKUP(TableOMP[[#This Row],[Label]],TableAvg[],2,FALSE)</f>
        <v>#N/A</v>
      </c>
      <c r="P729" t="e">
        <f>VLOOKUP(TableOMP[[#This Row],[Label]],TableAvg[],3,FALSE)</f>
        <v>#N/A</v>
      </c>
      <c r="Q729" t="e">
        <f>TableOMP[[#This Row],[Avg]]-$U$2*TableOMP[[#This Row],[StdDev]]</f>
        <v>#N/A</v>
      </c>
      <c r="R729" t="e">
        <f>TableOMP[[#This Row],[Avg]]+$U$2*TableOMP[[#This Row],[StdDev]]</f>
        <v>#N/A</v>
      </c>
      <c r="S729" t="e">
        <f>IF(AND(TableOMP[[#This Row],[total_time]]&gt;=TableOMP[[#This Row],[Low]], TableOMP[[#This Row],[total_time]]&lt;=TableOMP[[#This Row],[High]]),1,0)</f>
        <v>#N/A</v>
      </c>
    </row>
    <row r="730" spans="1:19" x14ac:dyDescent="0.25">
      <c r="A730" t="s">
        <v>17</v>
      </c>
      <c r="B730">
        <v>100</v>
      </c>
      <c r="C730">
        <v>0</v>
      </c>
      <c r="D730">
        <v>0</v>
      </c>
      <c r="E730">
        <v>25</v>
      </c>
      <c r="F730">
        <v>1</v>
      </c>
      <c r="G730">
        <v>1.197697</v>
      </c>
      <c r="H730">
        <v>7.6750000000000004E-3</v>
      </c>
      <c r="I730">
        <v>8.4329000000000001E-2</v>
      </c>
      <c r="J730">
        <v>3.5140000000000002E-3</v>
      </c>
      <c r="K730" t="str">
        <f t="shared" si="11"/>
        <v>5</v>
      </c>
      <c r="L730" t="s">
        <v>40</v>
      </c>
      <c r="M730" t="s">
        <v>39</v>
      </c>
      <c r="N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730" t="e">
        <f>VLOOKUP(TableOMP[[#This Row],[Label]],TableAvg[],2,FALSE)</f>
        <v>#N/A</v>
      </c>
      <c r="P730" t="e">
        <f>VLOOKUP(TableOMP[[#This Row],[Label]],TableAvg[],3,FALSE)</f>
        <v>#N/A</v>
      </c>
      <c r="Q730" t="e">
        <f>TableOMP[[#This Row],[Avg]]-$U$2*TableOMP[[#This Row],[StdDev]]</f>
        <v>#N/A</v>
      </c>
      <c r="R730" t="e">
        <f>TableOMP[[#This Row],[Avg]]+$U$2*TableOMP[[#This Row],[StdDev]]</f>
        <v>#N/A</v>
      </c>
      <c r="S730" t="e">
        <f>IF(AND(TableOMP[[#This Row],[total_time]]&gt;=TableOMP[[#This Row],[Low]], TableOMP[[#This Row],[total_time]]&lt;=TableOMP[[#This Row],[High]]),1,0)</f>
        <v>#N/A</v>
      </c>
    </row>
    <row r="731" spans="1:19" x14ac:dyDescent="0.25">
      <c r="A731" t="s">
        <v>17</v>
      </c>
      <c r="B731">
        <v>100</v>
      </c>
      <c r="C731">
        <v>0</v>
      </c>
      <c r="D731">
        <v>0</v>
      </c>
      <c r="E731">
        <v>26</v>
      </c>
      <c r="F731">
        <v>1</v>
      </c>
      <c r="G731">
        <v>1.220591</v>
      </c>
      <c r="H731">
        <v>7.8499999999999993E-3</v>
      </c>
      <c r="I731">
        <v>9.2105999999999993E-2</v>
      </c>
      <c r="J731">
        <v>3.6840000000000002E-3</v>
      </c>
      <c r="K731" t="str">
        <f t="shared" si="11"/>
        <v>5</v>
      </c>
      <c r="L731" t="s">
        <v>40</v>
      </c>
      <c r="M731" t="s">
        <v>39</v>
      </c>
      <c r="N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731" t="e">
        <f>VLOOKUP(TableOMP[[#This Row],[Label]],TableAvg[],2,FALSE)</f>
        <v>#N/A</v>
      </c>
      <c r="P731" t="e">
        <f>VLOOKUP(TableOMP[[#This Row],[Label]],TableAvg[],3,FALSE)</f>
        <v>#N/A</v>
      </c>
      <c r="Q731" t="e">
        <f>TableOMP[[#This Row],[Avg]]-$U$2*TableOMP[[#This Row],[StdDev]]</f>
        <v>#N/A</v>
      </c>
      <c r="R731" t="e">
        <f>TableOMP[[#This Row],[Avg]]+$U$2*TableOMP[[#This Row],[StdDev]]</f>
        <v>#N/A</v>
      </c>
      <c r="S731" t="e">
        <f>IF(AND(TableOMP[[#This Row],[total_time]]&gt;=TableOMP[[#This Row],[Low]], TableOMP[[#This Row],[total_time]]&lt;=TableOMP[[#This Row],[High]]),1,0)</f>
        <v>#N/A</v>
      </c>
    </row>
    <row r="732" spans="1:19" x14ac:dyDescent="0.25">
      <c r="A732" t="s">
        <v>17</v>
      </c>
      <c r="B732">
        <v>100</v>
      </c>
      <c r="C732">
        <v>0</v>
      </c>
      <c r="D732">
        <v>0</v>
      </c>
      <c r="E732">
        <v>27</v>
      </c>
      <c r="F732">
        <v>1</v>
      </c>
      <c r="G732">
        <v>1.2219040000000001</v>
      </c>
      <c r="H732">
        <v>1.129E-2</v>
      </c>
      <c r="I732">
        <v>9.7417000000000004E-2</v>
      </c>
      <c r="J732">
        <v>3.7469999999999999E-3</v>
      </c>
      <c r="K732" t="str">
        <f t="shared" si="11"/>
        <v>5</v>
      </c>
      <c r="L732" t="s">
        <v>40</v>
      </c>
      <c r="M732" t="s">
        <v>39</v>
      </c>
      <c r="N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732" t="e">
        <f>VLOOKUP(TableOMP[[#This Row],[Label]],TableAvg[],2,FALSE)</f>
        <v>#N/A</v>
      </c>
      <c r="P732" t="e">
        <f>VLOOKUP(TableOMP[[#This Row],[Label]],TableAvg[],3,FALSE)</f>
        <v>#N/A</v>
      </c>
      <c r="Q732" t="e">
        <f>TableOMP[[#This Row],[Avg]]-$U$2*TableOMP[[#This Row],[StdDev]]</f>
        <v>#N/A</v>
      </c>
      <c r="R732" t="e">
        <f>TableOMP[[#This Row],[Avg]]+$U$2*TableOMP[[#This Row],[StdDev]]</f>
        <v>#N/A</v>
      </c>
      <c r="S732" t="e">
        <f>IF(AND(TableOMP[[#This Row],[total_time]]&gt;=TableOMP[[#This Row],[Low]], TableOMP[[#This Row],[total_time]]&lt;=TableOMP[[#This Row],[High]]),1,0)</f>
        <v>#N/A</v>
      </c>
    </row>
    <row r="733" spans="1:19" x14ac:dyDescent="0.25">
      <c r="A733" t="s">
        <v>17</v>
      </c>
      <c r="B733">
        <v>100</v>
      </c>
      <c r="C733">
        <v>0</v>
      </c>
      <c r="D733">
        <v>0</v>
      </c>
      <c r="E733">
        <v>28</v>
      </c>
      <c r="F733">
        <v>1</v>
      </c>
      <c r="G733">
        <v>1.2571909999999999</v>
      </c>
      <c r="H733">
        <v>7.2230000000000003E-3</v>
      </c>
      <c r="I733">
        <v>8.4767999999999996E-2</v>
      </c>
      <c r="J733">
        <v>3.14E-3</v>
      </c>
      <c r="K733" t="str">
        <f t="shared" si="11"/>
        <v>5</v>
      </c>
      <c r="L733" t="s">
        <v>40</v>
      </c>
      <c r="M733" t="s">
        <v>39</v>
      </c>
      <c r="N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733" t="e">
        <f>VLOOKUP(TableOMP[[#This Row],[Label]],TableAvg[],2,FALSE)</f>
        <v>#N/A</v>
      </c>
      <c r="P733" t="e">
        <f>VLOOKUP(TableOMP[[#This Row],[Label]],TableAvg[],3,FALSE)</f>
        <v>#N/A</v>
      </c>
      <c r="Q733" t="e">
        <f>TableOMP[[#This Row],[Avg]]-$U$2*TableOMP[[#This Row],[StdDev]]</f>
        <v>#N/A</v>
      </c>
      <c r="R733" t="e">
        <f>TableOMP[[#This Row],[Avg]]+$U$2*TableOMP[[#This Row],[StdDev]]</f>
        <v>#N/A</v>
      </c>
      <c r="S733" t="e">
        <f>IF(AND(TableOMP[[#This Row],[total_time]]&gt;=TableOMP[[#This Row],[Low]], TableOMP[[#This Row],[total_time]]&lt;=TableOMP[[#This Row],[High]]),1,0)</f>
        <v>#N/A</v>
      </c>
    </row>
    <row r="734" spans="1:19" x14ac:dyDescent="0.25">
      <c r="A734" t="s">
        <v>17</v>
      </c>
      <c r="B734">
        <v>100</v>
      </c>
      <c r="C734">
        <v>0</v>
      </c>
      <c r="D734">
        <v>0</v>
      </c>
      <c r="E734">
        <v>29</v>
      </c>
      <c r="F734">
        <v>1</v>
      </c>
      <c r="G734">
        <v>1.2686269999999999</v>
      </c>
      <c r="H734">
        <v>1.2985E-2</v>
      </c>
      <c r="I734">
        <v>0.10262300000000001</v>
      </c>
      <c r="J734">
        <v>3.6649999999999999E-3</v>
      </c>
      <c r="K734" t="str">
        <f t="shared" si="11"/>
        <v>5</v>
      </c>
      <c r="L734" t="s">
        <v>40</v>
      </c>
      <c r="M734" t="s">
        <v>39</v>
      </c>
      <c r="N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734" t="e">
        <f>VLOOKUP(TableOMP[[#This Row],[Label]],TableAvg[],2,FALSE)</f>
        <v>#N/A</v>
      </c>
      <c r="P734" t="e">
        <f>VLOOKUP(TableOMP[[#This Row],[Label]],TableAvg[],3,FALSE)</f>
        <v>#N/A</v>
      </c>
      <c r="Q734" t="e">
        <f>TableOMP[[#This Row],[Avg]]-$U$2*TableOMP[[#This Row],[StdDev]]</f>
        <v>#N/A</v>
      </c>
      <c r="R734" t="e">
        <f>TableOMP[[#This Row],[Avg]]+$U$2*TableOMP[[#This Row],[StdDev]]</f>
        <v>#N/A</v>
      </c>
      <c r="S734" t="e">
        <f>IF(AND(TableOMP[[#This Row],[total_time]]&gt;=TableOMP[[#This Row],[Low]], TableOMP[[#This Row],[total_time]]&lt;=TableOMP[[#This Row],[High]]),1,0)</f>
        <v>#N/A</v>
      </c>
    </row>
    <row r="735" spans="1:19" x14ac:dyDescent="0.25">
      <c r="A735" t="s">
        <v>17</v>
      </c>
      <c r="B735">
        <v>100</v>
      </c>
      <c r="C735">
        <v>0</v>
      </c>
      <c r="D735">
        <v>0</v>
      </c>
      <c r="E735">
        <v>30</v>
      </c>
      <c r="F735">
        <v>1</v>
      </c>
      <c r="G735">
        <v>1.2537799999999999</v>
      </c>
      <c r="H735">
        <v>7.9760000000000005E-3</v>
      </c>
      <c r="I735">
        <v>0.114825</v>
      </c>
      <c r="J735">
        <v>3.9589999999999998E-3</v>
      </c>
      <c r="K735" t="str">
        <f t="shared" si="11"/>
        <v>5</v>
      </c>
      <c r="L735" t="s">
        <v>40</v>
      </c>
      <c r="M735" t="s">
        <v>39</v>
      </c>
      <c r="N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735" t="e">
        <f>VLOOKUP(TableOMP[[#This Row],[Label]],TableAvg[],2,FALSE)</f>
        <v>#N/A</v>
      </c>
      <c r="P735" t="e">
        <f>VLOOKUP(TableOMP[[#This Row],[Label]],TableAvg[],3,FALSE)</f>
        <v>#N/A</v>
      </c>
      <c r="Q735" t="e">
        <f>TableOMP[[#This Row],[Avg]]-$U$2*TableOMP[[#This Row],[StdDev]]</f>
        <v>#N/A</v>
      </c>
      <c r="R735" t="e">
        <f>TableOMP[[#This Row],[Avg]]+$U$2*TableOMP[[#This Row],[StdDev]]</f>
        <v>#N/A</v>
      </c>
      <c r="S735" t="e">
        <f>IF(AND(TableOMP[[#This Row],[total_time]]&gt;=TableOMP[[#This Row],[Low]], TableOMP[[#This Row],[total_time]]&lt;=TableOMP[[#This Row],[High]]),1,0)</f>
        <v>#N/A</v>
      </c>
    </row>
    <row r="736" spans="1:19" x14ac:dyDescent="0.25">
      <c r="A736" t="s">
        <v>17</v>
      </c>
      <c r="B736">
        <v>100</v>
      </c>
      <c r="C736">
        <v>0</v>
      </c>
      <c r="D736">
        <v>0</v>
      </c>
      <c r="E736">
        <v>31</v>
      </c>
      <c r="F736">
        <v>1</v>
      </c>
      <c r="G736">
        <v>1.316913</v>
      </c>
      <c r="H736">
        <v>7.1630000000000001E-3</v>
      </c>
      <c r="I736">
        <v>0.12570700000000001</v>
      </c>
      <c r="J736">
        <v>4.1900000000000001E-3</v>
      </c>
      <c r="K736" t="str">
        <f t="shared" si="11"/>
        <v>5</v>
      </c>
      <c r="L736" t="s">
        <v>40</v>
      </c>
      <c r="M736" t="s">
        <v>39</v>
      </c>
      <c r="N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736" t="e">
        <f>VLOOKUP(TableOMP[[#This Row],[Label]],TableAvg[],2,FALSE)</f>
        <v>#N/A</v>
      </c>
      <c r="P736" t="e">
        <f>VLOOKUP(TableOMP[[#This Row],[Label]],TableAvg[],3,FALSE)</f>
        <v>#N/A</v>
      </c>
      <c r="Q736" t="e">
        <f>TableOMP[[#This Row],[Avg]]-$U$2*TableOMP[[#This Row],[StdDev]]</f>
        <v>#N/A</v>
      </c>
      <c r="R736" t="e">
        <f>TableOMP[[#This Row],[Avg]]+$U$2*TableOMP[[#This Row],[StdDev]]</f>
        <v>#N/A</v>
      </c>
      <c r="S736" t="e">
        <f>IF(AND(TableOMP[[#This Row],[total_time]]&gt;=TableOMP[[#This Row],[Low]], TableOMP[[#This Row],[total_time]]&lt;=TableOMP[[#This Row],[High]]),1,0)</f>
        <v>#N/A</v>
      </c>
    </row>
    <row r="737" spans="1:19" x14ac:dyDescent="0.25">
      <c r="A737" t="s">
        <v>17</v>
      </c>
      <c r="B737">
        <v>100</v>
      </c>
      <c r="C737">
        <v>0</v>
      </c>
      <c r="D737">
        <v>0</v>
      </c>
      <c r="E737">
        <v>32</v>
      </c>
      <c r="F737">
        <v>1</v>
      </c>
      <c r="G737">
        <v>1.2593719999999999</v>
      </c>
      <c r="H737">
        <v>1.1132E-2</v>
      </c>
      <c r="I737">
        <v>0.142702</v>
      </c>
      <c r="J737">
        <v>4.6030000000000003E-3</v>
      </c>
      <c r="K737" t="str">
        <f t="shared" si="11"/>
        <v>5</v>
      </c>
      <c r="L737" t="s">
        <v>40</v>
      </c>
      <c r="M737" t="s">
        <v>39</v>
      </c>
      <c r="N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737" t="e">
        <f>VLOOKUP(TableOMP[[#This Row],[Label]],TableAvg[],2,FALSE)</f>
        <v>#N/A</v>
      </c>
      <c r="P737" t="e">
        <f>VLOOKUP(TableOMP[[#This Row],[Label]],TableAvg[],3,FALSE)</f>
        <v>#N/A</v>
      </c>
      <c r="Q737" t="e">
        <f>TableOMP[[#This Row],[Avg]]-$U$2*TableOMP[[#This Row],[StdDev]]</f>
        <v>#N/A</v>
      </c>
      <c r="R737" t="e">
        <f>TableOMP[[#This Row],[Avg]]+$U$2*TableOMP[[#This Row],[StdDev]]</f>
        <v>#N/A</v>
      </c>
      <c r="S737" t="e">
        <f>IF(AND(TableOMP[[#This Row],[total_time]]&gt;=TableOMP[[#This Row],[Low]], TableOMP[[#This Row],[total_time]]&lt;=TableOMP[[#This Row],[High]]),1,0)</f>
        <v>#N/A</v>
      </c>
    </row>
    <row r="738" spans="1:19" x14ac:dyDescent="0.25">
      <c r="A738" t="s">
        <v>17</v>
      </c>
      <c r="B738">
        <v>100</v>
      </c>
      <c r="C738">
        <v>0</v>
      </c>
      <c r="D738">
        <v>0</v>
      </c>
      <c r="E738">
        <v>33</v>
      </c>
      <c r="F738">
        <v>1</v>
      </c>
      <c r="G738">
        <v>1.280213</v>
      </c>
      <c r="H738">
        <v>1.1495999999999999E-2</v>
      </c>
      <c r="I738">
        <v>8.1331000000000001E-2</v>
      </c>
      <c r="J738">
        <v>2.542E-3</v>
      </c>
      <c r="K738" t="str">
        <f t="shared" si="11"/>
        <v>5</v>
      </c>
      <c r="L738" t="s">
        <v>40</v>
      </c>
      <c r="M738" t="s">
        <v>39</v>
      </c>
      <c r="N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738" t="e">
        <f>VLOOKUP(TableOMP[[#This Row],[Label]],TableAvg[],2,FALSE)</f>
        <v>#N/A</v>
      </c>
      <c r="P738" t="e">
        <f>VLOOKUP(TableOMP[[#This Row],[Label]],TableAvg[],3,FALSE)</f>
        <v>#N/A</v>
      </c>
      <c r="Q738" t="e">
        <f>TableOMP[[#This Row],[Avg]]-$U$2*TableOMP[[#This Row],[StdDev]]</f>
        <v>#N/A</v>
      </c>
      <c r="R738" t="e">
        <f>TableOMP[[#This Row],[Avg]]+$U$2*TableOMP[[#This Row],[StdDev]]</f>
        <v>#N/A</v>
      </c>
      <c r="S738" t="e">
        <f>IF(AND(TableOMP[[#This Row],[total_time]]&gt;=TableOMP[[#This Row],[Low]], TableOMP[[#This Row],[total_time]]&lt;=TableOMP[[#This Row],[High]]),1,0)</f>
        <v>#N/A</v>
      </c>
    </row>
    <row r="739" spans="1:19" x14ac:dyDescent="0.25">
      <c r="A739" t="s">
        <v>17</v>
      </c>
      <c r="B739">
        <v>100</v>
      </c>
      <c r="C739">
        <v>0</v>
      </c>
      <c r="D739">
        <v>0</v>
      </c>
      <c r="E739">
        <v>34</v>
      </c>
      <c r="F739">
        <v>1</v>
      </c>
      <c r="G739">
        <v>1.280016</v>
      </c>
      <c r="H739">
        <v>1.304E-2</v>
      </c>
      <c r="I739">
        <v>0.12628700000000001</v>
      </c>
      <c r="J739">
        <v>3.8270000000000001E-3</v>
      </c>
      <c r="K739" t="str">
        <f t="shared" si="11"/>
        <v>5</v>
      </c>
      <c r="L739" t="s">
        <v>40</v>
      </c>
      <c r="M739" t="s">
        <v>39</v>
      </c>
      <c r="N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739" t="e">
        <f>VLOOKUP(TableOMP[[#This Row],[Label]],TableAvg[],2,FALSE)</f>
        <v>#N/A</v>
      </c>
      <c r="P739" t="e">
        <f>VLOOKUP(TableOMP[[#This Row],[Label]],TableAvg[],3,FALSE)</f>
        <v>#N/A</v>
      </c>
      <c r="Q739" t="e">
        <f>TableOMP[[#This Row],[Avg]]-$U$2*TableOMP[[#This Row],[StdDev]]</f>
        <v>#N/A</v>
      </c>
      <c r="R739" t="e">
        <f>TableOMP[[#This Row],[Avg]]+$U$2*TableOMP[[#This Row],[StdDev]]</f>
        <v>#N/A</v>
      </c>
      <c r="S739" t="e">
        <f>IF(AND(TableOMP[[#This Row],[total_time]]&gt;=TableOMP[[#This Row],[Low]], TableOMP[[#This Row],[total_time]]&lt;=TableOMP[[#This Row],[High]]),1,0)</f>
        <v>#N/A</v>
      </c>
    </row>
    <row r="740" spans="1:19" x14ac:dyDescent="0.25">
      <c r="A740" t="s">
        <v>17</v>
      </c>
      <c r="B740">
        <v>100</v>
      </c>
      <c r="C740">
        <v>0</v>
      </c>
      <c r="D740">
        <v>0</v>
      </c>
      <c r="E740">
        <v>35</v>
      </c>
      <c r="F740">
        <v>1</v>
      </c>
      <c r="G740">
        <v>1.415187</v>
      </c>
      <c r="H740">
        <v>1.5124E-2</v>
      </c>
      <c r="I740">
        <v>0.15617200000000001</v>
      </c>
      <c r="J740">
        <v>4.5929999999999999E-3</v>
      </c>
      <c r="K740" t="str">
        <f t="shared" si="11"/>
        <v>5</v>
      </c>
      <c r="L740" t="s">
        <v>40</v>
      </c>
      <c r="M740" t="s">
        <v>39</v>
      </c>
      <c r="N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740" t="e">
        <f>VLOOKUP(TableOMP[[#This Row],[Label]],TableAvg[],2,FALSE)</f>
        <v>#N/A</v>
      </c>
      <c r="P740" t="e">
        <f>VLOOKUP(TableOMP[[#This Row],[Label]],TableAvg[],3,FALSE)</f>
        <v>#N/A</v>
      </c>
      <c r="Q740" t="e">
        <f>TableOMP[[#This Row],[Avg]]-$U$2*TableOMP[[#This Row],[StdDev]]</f>
        <v>#N/A</v>
      </c>
      <c r="R740" t="e">
        <f>TableOMP[[#This Row],[Avg]]+$U$2*TableOMP[[#This Row],[StdDev]]</f>
        <v>#N/A</v>
      </c>
      <c r="S740" t="e">
        <f>IF(AND(TableOMP[[#This Row],[total_time]]&gt;=TableOMP[[#This Row],[Low]], TableOMP[[#This Row],[total_time]]&lt;=TableOMP[[#This Row],[High]]),1,0)</f>
        <v>#N/A</v>
      </c>
    </row>
    <row r="741" spans="1:19" x14ac:dyDescent="0.25">
      <c r="A741" t="s">
        <v>17</v>
      </c>
      <c r="B741">
        <v>100</v>
      </c>
      <c r="C741">
        <v>0</v>
      </c>
      <c r="D741">
        <v>0</v>
      </c>
      <c r="E741">
        <v>36</v>
      </c>
      <c r="F741">
        <v>1</v>
      </c>
      <c r="G741">
        <v>1.373761</v>
      </c>
      <c r="H741">
        <v>1.0902999999999999E-2</v>
      </c>
      <c r="I741">
        <v>8.1188999999999997E-2</v>
      </c>
      <c r="J741">
        <v>2.32E-3</v>
      </c>
      <c r="K741" t="str">
        <f t="shared" si="11"/>
        <v>5</v>
      </c>
      <c r="L741" t="s">
        <v>40</v>
      </c>
      <c r="M741" t="s">
        <v>39</v>
      </c>
      <c r="N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741" t="e">
        <f>VLOOKUP(TableOMP[[#This Row],[Label]],TableAvg[],2,FALSE)</f>
        <v>#N/A</v>
      </c>
      <c r="P741" t="e">
        <f>VLOOKUP(TableOMP[[#This Row],[Label]],TableAvg[],3,FALSE)</f>
        <v>#N/A</v>
      </c>
      <c r="Q741" t="e">
        <f>TableOMP[[#This Row],[Avg]]-$U$2*TableOMP[[#This Row],[StdDev]]</f>
        <v>#N/A</v>
      </c>
      <c r="R741" t="e">
        <f>TableOMP[[#This Row],[Avg]]+$U$2*TableOMP[[#This Row],[StdDev]]</f>
        <v>#N/A</v>
      </c>
      <c r="S741" t="e">
        <f>IF(AND(TableOMP[[#This Row],[total_time]]&gt;=TableOMP[[#This Row],[Low]], TableOMP[[#This Row],[total_time]]&lt;=TableOMP[[#This Row],[High]]),1,0)</f>
        <v>#N/A</v>
      </c>
    </row>
    <row r="742" spans="1:19" x14ac:dyDescent="0.25">
      <c r="A742" t="s">
        <v>17</v>
      </c>
      <c r="B742">
        <v>100</v>
      </c>
      <c r="C742">
        <v>0</v>
      </c>
      <c r="D742">
        <v>0</v>
      </c>
      <c r="E742">
        <v>37</v>
      </c>
      <c r="F742">
        <v>1</v>
      </c>
      <c r="G742">
        <v>1.442466</v>
      </c>
      <c r="H742">
        <v>1.4008E-2</v>
      </c>
      <c r="I742">
        <v>0.17529900000000001</v>
      </c>
      <c r="J742">
        <v>4.8690000000000001E-3</v>
      </c>
      <c r="K742" t="str">
        <f t="shared" si="11"/>
        <v>5</v>
      </c>
      <c r="L742" t="s">
        <v>40</v>
      </c>
      <c r="M742" t="s">
        <v>39</v>
      </c>
      <c r="N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742" t="e">
        <f>VLOOKUP(TableOMP[[#This Row],[Label]],TableAvg[],2,FALSE)</f>
        <v>#N/A</v>
      </c>
      <c r="P742" t="e">
        <f>VLOOKUP(TableOMP[[#This Row],[Label]],TableAvg[],3,FALSE)</f>
        <v>#N/A</v>
      </c>
      <c r="Q742" t="e">
        <f>TableOMP[[#This Row],[Avg]]-$U$2*TableOMP[[#This Row],[StdDev]]</f>
        <v>#N/A</v>
      </c>
      <c r="R742" t="e">
        <f>TableOMP[[#This Row],[Avg]]+$U$2*TableOMP[[#This Row],[StdDev]]</f>
        <v>#N/A</v>
      </c>
      <c r="S742" t="e">
        <f>IF(AND(TableOMP[[#This Row],[total_time]]&gt;=TableOMP[[#This Row],[Low]], TableOMP[[#This Row],[total_time]]&lt;=TableOMP[[#This Row],[High]]),1,0)</f>
        <v>#N/A</v>
      </c>
    </row>
    <row r="743" spans="1:19" x14ac:dyDescent="0.25">
      <c r="A743" t="s">
        <v>17</v>
      </c>
      <c r="B743">
        <v>100</v>
      </c>
      <c r="C743">
        <v>0</v>
      </c>
      <c r="D743">
        <v>0</v>
      </c>
      <c r="E743">
        <v>38</v>
      </c>
      <c r="F743">
        <v>1</v>
      </c>
      <c r="G743">
        <v>1.4097569999999999</v>
      </c>
      <c r="H743">
        <v>1.5594E-2</v>
      </c>
      <c r="I743">
        <v>0.17687900000000001</v>
      </c>
      <c r="J743">
        <v>4.7809999999999997E-3</v>
      </c>
      <c r="K743" t="str">
        <f t="shared" si="11"/>
        <v>5</v>
      </c>
      <c r="L743" t="s">
        <v>40</v>
      </c>
      <c r="M743" t="s">
        <v>39</v>
      </c>
      <c r="N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743" t="e">
        <f>VLOOKUP(TableOMP[[#This Row],[Label]],TableAvg[],2,FALSE)</f>
        <v>#N/A</v>
      </c>
      <c r="P743" t="e">
        <f>VLOOKUP(TableOMP[[#This Row],[Label]],TableAvg[],3,FALSE)</f>
        <v>#N/A</v>
      </c>
      <c r="Q743" t="e">
        <f>TableOMP[[#This Row],[Avg]]-$U$2*TableOMP[[#This Row],[StdDev]]</f>
        <v>#N/A</v>
      </c>
      <c r="R743" t="e">
        <f>TableOMP[[#This Row],[Avg]]+$U$2*TableOMP[[#This Row],[StdDev]]</f>
        <v>#N/A</v>
      </c>
      <c r="S743" t="e">
        <f>IF(AND(TableOMP[[#This Row],[total_time]]&gt;=TableOMP[[#This Row],[Low]], TableOMP[[#This Row],[total_time]]&lt;=TableOMP[[#This Row],[High]]),1,0)</f>
        <v>#N/A</v>
      </c>
    </row>
    <row r="744" spans="1:19" x14ac:dyDescent="0.25">
      <c r="A744" t="s">
        <v>17</v>
      </c>
      <c r="B744">
        <v>100</v>
      </c>
      <c r="C744">
        <v>0</v>
      </c>
      <c r="D744">
        <v>0</v>
      </c>
      <c r="E744">
        <v>39</v>
      </c>
      <c r="F744">
        <v>1</v>
      </c>
      <c r="G744">
        <v>1.476024</v>
      </c>
      <c r="H744">
        <v>1.3386E-2</v>
      </c>
      <c r="I744">
        <v>0.173096</v>
      </c>
      <c r="J744">
        <v>4.555E-3</v>
      </c>
      <c r="K744" t="str">
        <f t="shared" si="11"/>
        <v>5</v>
      </c>
      <c r="L744" t="s">
        <v>40</v>
      </c>
      <c r="M744" t="s">
        <v>39</v>
      </c>
      <c r="N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744" t="e">
        <f>VLOOKUP(TableOMP[[#This Row],[Label]],TableAvg[],2,FALSE)</f>
        <v>#N/A</v>
      </c>
      <c r="P744" t="e">
        <f>VLOOKUP(TableOMP[[#This Row],[Label]],TableAvg[],3,FALSE)</f>
        <v>#N/A</v>
      </c>
      <c r="Q744" t="e">
        <f>TableOMP[[#This Row],[Avg]]-$U$2*TableOMP[[#This Row],[StdDev]]</f>
        <v>#N/A</v>
      </c>
      <c r="R744" t="e">
        <f>TableOMP[[#This Row],[Avg]]+$U$2*TableOMP[[#This Row],[StdDev]]</f>
        <v>#N/A</v>
      </c>
      <c r="S744" t="e">
        <f>IF(AND(TableOMP[[#This Row],[total_time]]&gt;=TableOMP[[#This Row],[Low]], TableOMP[[#This Row],[total_time]]&lt;=TableOMP[[#This Row],[High]]),1,0)</f>
        <v>#N/A</v>
      </c>
    </row>
    <row r="745" spans="1:19" x14ac:dyDescent="0.25">
      <c r="A745" t="s">
        <v>17</v>
      </c>
      <c r="B745">
        <v>100</v>
      </c>
      <c r="C745">
        <v>0</v>
      </c>
      <c r="D745">
        <v>0</v>
      </c>
      <c r="E745">
        <v>40</v>
      </c>
      <c r="F745">
        <v>1</v>
      </c>
      <c r="G745">
        <v>1.350484</v>
      </c>
      <c r="H745">
        <v>1.6582E-2</v>
      </c>
      <c r="I745">
        <v>0.19833100000000001</v>
      </c>
      <c r="J745">
        <v>5.0850000000000001E-3</v>
      </c>
      <c r="K745" t="str">
        <f t="shared" si="11"/>
        <v>5</v>
      </c>
      <c r="L745" t="s">
        <v>40</v>
      </c>
      <c r="M745" t="s">
        <v>39</v>
      </c>
      <c r="N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745" t="e">
        <f>VLOOKUP(TableOMP[[#This Row],[Label]],TableAvg[],2,FALSE)</f>
        <v>#N/A</v>
      </c>
      <c r="P745" t="e">
        <f>VLOOKUP(TableOMP[[#This Row],[Label]],TableAvg[],3,FALSE)</f>
        <v>#N/A</v>
      </c>
      <c r="Q745" t="e">
        <f>TableOMP[[#This Row],[Avg]]-$U$2*TableOMP[[#This Row],[StdDev]]</f>
        <v>#N/A</v>
      </c>
      <c r="R745" t="e">
        <f>TableOMP[[#This Row],[Avg]]+$U$2*TableOMP[[#This Row],[StdDev]]</f>
        <v>#N/A</v>
      </c>
      <c r="S745" t="e">
        <f>IF(AND(TableOMP[[#This Row],[total_time]]&gt;=TableOMP[[#This Row],[Low]], TableOMP[[#This Row],[total_time]]&lt;=TableOMP[[#This Row],[High]]),1,0)</f>
        <v>#N/A</v>
      </c>
    </row>
    <row r="746" spans="1:19" x14ac:dyDescent="0.25">
      <c r="A746" t="s">
        <v>17</v>
      </c>
      <c r="B746">
        <v>100</v>
      </c>
      <c r="C746">
        <v>0</v>
      </c>
      <c r="D746">
        <v>0</v>
      </c>
      <c r="E746">
        <v>41</v>
      </c>
      <c r="F746">
        <v>1</v>
      </c>
      <c r="G746">
        <v>1.4982409999999999</v>
      </c>
      <c r="H746">
        <v>1.0054E-2</v>
      </c>
      <c r="I746">
        <v>0.141654</v>
      </c>
      <c r="J746">
        <v>3.5409999999999999E-3</v>
      </c>
      <c r="K746" t="str">
        <f t="shared" si="11"/>
        <v>5</v>
      </c>
      <c r="L746" t="s">
        <v>40</v>
      </c>
      <c r="M746" t="s">
        <v>39</v>
      </c>
      <c r="N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746" t="e">
        <f>VLOOKUP(TableOMP[[#This Row],[Label]],TableAvg[],2,FALSE)</f>
        <v>#N/A</v>
      </c>
      <c r="P746" t="e">
        <f>VLOOKUP(TableOMP[[#This Row],[Label]],TableAvg[],3,FALSE)</f>
        <v>#N/A</v>
      </c>
      <c r="Q746" t="e">
        <f>TableOMP[[#This Row],[Avg]]-$U$2*TableOMP[[#This Row],[StdDev]]</f>
        <v>#N/A</v>
      </c>
      <c r="R746" t="e">
        <f>TableOMP[[#This Row],[Avg]]+$U$2*TableOMP[[#This Row],[StdDev]]</f>
        <v>#N/A</v>
      </c>
      <c r="S746" t="e">
        <f>IF(AND(TableOMP[[#This Row],[total_time]]&gt;=TableOMP[[#This Row],[Low]], TableOMP[[#This Row],[total_time]]&lt;=TableOMP[[#This Row],[High]]),1,0)</f>
        <v>#N/A</v>
      </c>
    </row>
    <row r="747" spans="1:19" x14ac:dyDescent="0.25">
      <c r="A747" t="s">
        <v>17</v>
      </c>
      <c r="B747">
        <v>100</v>
      </c>
      <c r="C747">
        <v>0</v>
      </c>
      <c r="D747">
        <v>0</v>
      </c>
      <c r="E747">
        <v>42</v>
      </c>
      <c r="F747">
        <v>1</v>
      </c>
      <c r="G747">
        <v>1.5341009999999999</v>
      </c>
      <c r="H747">
        <v>1.3752E-2</v>
      </c>
      <c r="I747">
        <v>0.114833</v>
      </c>
      <c r="J747">
        <v>2.8010000000000001E-3</v>
      </c>
      <c r="K747" t="str">
        <f t="shared" si="11"/>
        <v>5</v>
      </c>
      <c r="L747" t="s">
        <v>40</v>
      </c>
      <c r="M747" t="s">
        <v>39</v>
      </c>
      <c r="N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747" t="e">
        <f>VLOOKUP(TableOMP[[#This Row],[Label]],TableAvg[],2,FALSE)</f>
        <v>#N/A</v>
      </c>
      <c r="P747" t="e">
        <f>VLOOKUP(TableOMP[[#This Row],[Label]],TableAvg[],3,FALSE)</f>
        <v>#N/A</v>
      </c>
      <c r="Q747" t="e">
        <f>TableOMP[[#This Row],[Avg]]-$U$2*TableOMP[[#This Row],[StdDev]]</f>
        <v>#N/A</v>
      </c>
      <c r="R747" t="e">
        <f>TableOMP[[#This Row],[Avg]]+$U$2*TableOMP[[#This Row],[StdDev]]</f>
        <v>#N/A</v>
      </c>
      <c r="S747" t="e">
        <f>IF(AND(TableOMP[[#This Row],[total_time]]&gt;=TableOMP[[#This Row],[Low]], TableOMP[[#This Row],[total_time]]&lt;=TableOMP[[#This Row],[High]]),1,0)</f>
        <v>#N/A</v>
      </c>
    </row>
    <row r="748" spans="1:19" x14ac:dyDescent="0.25">
      <c r="A748" t="s">
        <v>17</v>
      </c>
      <c r="B748">
        <v>100</v>
      </c>
      <c r="C748">
        <v>0</v>
      </c>
      <c r="D748">
        <v>0</v>
      </c>
      <c r="E748">
        <v>43</v>
      </c>
      <c r="F748">
        <v>1</v>
      </c>
      <c r="G748">
        <v>1.5608649999999999</v>
      </c>
      <c r="H748">
        <v>1.9372E-2</v>
      </c>
      <c r="I748">
        <v>0.23563400000000001</v>
      </c>
      <c r="J748">
        <v>5.6100000000000004E-3</v>
      </c>
      <c r="K748" t="str">
        <f t="shared" si="11"/>
        <v>5</v>
      </c>
      <c r="L748" t="s">
        <v>40</v>
      </c>
      <c r="M748" t="s">
        <v>39</v>
      </c>
      <c r="N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748" t="e">
        <f>VLOOKUP(TableOMP[[#This Row],[Label]],TableAvg[],2,FALSE)</f>
        <v>#N/A</v>
      </c>
      <c r="P748" t="e">
        <f>VLOOKUP(TableOMP[[#This Row],[Label]],TableAvg[],3,FALSE)</f>
        <v>#N/A</v>
      </c>
      <c r="Q748" t="e">
        <f>TableOMP[[#This Row],[Avg]]-$U$2*TableOMP[[#This Row],[StdDev]]</f>
        <v>#N/A</v>
      </c>
      <c r="R748" t="e">
        <f>TableOMP[[#This Row],[Avg]]+$U$2*TableOMP[[#This Row],[StdDev]]</f>
        <v>#N/A</v>
      </c>
      <c r="S748" t="e">
        <f>IF(AND(TableOMP[[#This Row],[total_time]]&gt;=TableOMP[[#This Row],[Low]], TableOMP[[#This Row],[total_time]]&lt;=TableOMP[[#This Row],[High]]),1,0)</f>
        <v>#N/A</v>
      </c>
    </row>
    <row r="749" spans="1:19" x14ac:dyDescent="0.25">
      <c r="A749" t="s">
        <v>17</v>
      </c>
      <c r="B749">
        <v>100</v>
      </c>
      <c r="C749">
        <v>0</v>
      </c>
      <c r="D749">
        <v>0</v>
      </c>
      <c r="E749">
        <v>44</v>
      </c>
      <c r="F749">
        <v>1</v>
      </c>
      <c r="G749">
        <v>1.432048</v>
      </c>
      <c r="H749">
        <v>1.3252E-2</v>
      </c>
      <c r="I749">
        <v>0.25190800000000002</v>
      </c>
      <c r="J749">
        <v>5.8580000000000004E-3</v>
      </c>
      <c r="K749" t="str">
        <f t="shared" si="11"/>
        <v>5</v>
      </c>
      <c r="L749" t="s">
        <v>40</v>
      </c>
      <c r="M749" t="s">
        <v>39</v>
      </c>
      <c r="N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749" t="e">
        <f>VLOOKUP(TableOMP[[#This Row],[Label]],TableAvg[],2,FALSE)</f>
        <v>#N/A</v>
      </c>
      <c r="P749" t="e">
        <f>VLOOKUP(TableOMP[[#This Row],[Label]],TableAvg[],3,FALSE)</f>
        <v>#N/A</v>
      </c>
      <c r="Q749" t="e">
        <f>TableOMP[[#This Row],[Avg]]-$U$2*TableOMP[[#This Row],[StdDev]]</f>
        <v>#N/A</v>
      </c>
      <c r="R749" t="e">
        <f>TableOMP[[#This Row],[Avg]]+$U$2*TableOMP[[#This Row],[StdDev]]</f>
        <v>#N/A</v>
      </c>
      <c r="S749" t="e">
        <f>IF(AND(TableOMP[[#This Row],[total_time]]&gt;=TableOMP[[#This Row],[Low]], TableOMP[[#This Row],[total_time]]&lt;=TableOMP[[#This Row],[High]]),1,0)</f>
        <v>#N/A</v>
      </c>
    </row>
    <row r="750" spans="1:19" x14ac:dyDescent="0.25">
      <c r="A750" t="s">
        <v>17</v>
      </c>
      <c r="B750">
        <v>100</v>
      </c>
      <c r="C750">
        <v>0</v>
      </c>
      <c r="D750">
        <v>0</v>
      </c>
      <c r="E750">
        <v>45</v>
      </c>
      <c r="F750">
        <v>1</v>
      </c>
      <c r="G750">
        <v>1.417305</v>
      </c>
      <c r="H750">
        <v>1.8891999999999999E-2</v>
      </c>
      <c r="I750">
        <v>0.25978699999999999</v>
      </c>
      <c r="J750">
        <v>5.9040000000000004E-3</v>
      </c>
      <c r="K750" t="str">
        <f t="shared" si="11"/>
        <v>5</v>
      </c>
      <c r="L750" t="s">
        <v>40</v>
      </c>
      <c r="M750" t="s">
        <v>39</v>
      </c>
      <c r="N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750" t="e">
        <f>VLOOKUP(TableOMP[[#This Row],[Label]],TableAvg[],2,FALSE)</f>
        <v>#N/A</v>
      </c>
      <c r="P750" t="e">
        <f>VLOOKUP(TableOMP[[#This Row],[Label]],TableAvg[],3,FALSE)</f>
        <v>#N/A</v>
      </c>
      <c r="Q750" t="e">
        <f>TableOMP[[#This Row],[Avg]]-$U$2*TableOMP[[#This Row],[StdDev]]</f>
        <v>#N/A</v>
      </c>
      <c r="R750" t="e">
        <f>TableOMP[[#This Row],[Avg]]+$U$2*TableOMP[[#This Row],[StdDev]]</f>
        <v>#N/A</v>
      </c>
      <c r="S750" t="e">
        <f>IF(AND(TableOMP[[#This Row],[total_time]]&gt;=TableOMP[[#This Row],[Low]], TableOMP[[#This Row],[total_time]]&lt;=TableOMP[[#This Row],[High]]),1,0)</f>
        <v>#N/A</v>
      </c>
    </row>
    <row r="751" spans="1:19" x14ac:dyDescent="0.25">
      <c r="A751" t="s">
        <v>17</v>
      </c>
      <c r="B751">
        <v>100</v>
      </c>
      <c r="C751">
        <v>0</v>
      </c>
      <c r="D751">
        <v>0</v>
      </c>
      <c r="E751">
        <v>46</v>
      </c>
      <c r="F751">
        <v>1</v>
      </c>
      <c r="G751">
        <v>1.4488030000000001</v>
      </c>
      <c r="H751">
        <v>1.8859999999999998E-2</v>
      </c>
      <c r="I751">
        <v>0.24126400000000001</v>
      </c>
      <c r="J751">
        <v>5.3610000000000003E-3</v>
      </c>
      <c r="K751" t="str">
        <f t="shared" si="11"/>
        <v>5</v>
      </c>
      <c r="L751" t="s">
        <v>40</v>
      </c>
      <c r="M751" t="s">
        <v>39</v>
      </c>
      <c r="N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751" t="e">
        <f>VLOOKUP(TableOMP[[#This Row],[Label]],TableAvg[],2,FALSE)</f>
        <v>#N/A</v>
      </c>
      <c r="P751" t="e">
        <f>VLOOKUP(TableOMP[[#This Row],[Label]],TableAvg[],3,FALSE)</f>
        <v>#N/A</v>
      </c>
      <c r="Q751" t="e">
        <f>TableOMP[[#This Row],[Avg]]-$U$2*TableOMP[[#This Row],[StdDev]]</f>
        <v>#N/A</v>
      </c>
      <c r="R751" t="e">
        <f>TableOMP[[#This Row],[Avg]]+$U$2*TableOMP[[#This Row],[StdDev]]</f>
        <v>#N/A</v>
      </c>
      <c r="S751" t="e">
        <f>IF(AND(TableOMP[[#This Row],[total_time]]&gt;=TableOMP[[#This Row],[Low]], TableOMP[[#This Row],[total_time]]&lt;=TableOMP[[#This Row],[High]]),1,0)</f>
        <v>#N/A</v>
      </c>
    </row>
    <row r="752" spans="1:19" x14ac:dyDescent="0.25">
      <c r="A752" t="s">
        <v>17</v>
      </c>
      <c r="B752">
        <v>100</v>
      </c>
      <c r="C752">
        <v>0</v>
      </c>
      <c r="D752">
        <v>0</v>
      </c>
      <c r="E752">
        <v>47</v>
      </c>
      <c r="F752">
        <v>1</v>
      </c>
      <c r="G752">
        <v>1.4932000000000001</v>
      </c>
      <c r="H752">
        <v>1.2791E-2</v>
      </c>
      <c r="I752">
        <v>0.25270300000000001</v>
      </c>
      <c r="J752">
        <v>5.4939999999999998E-3</v>
      </c>
      <c r="K752" t="str">
        <f t="shared" si="11"/>
        <v>5</v>
      </c>
      <c r="L752" t="s">
        <v>40</v>
      </c>
      <c r="M752" t="s">
        <v>39</v>
      </c>
      <c r="N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752" t="e">
        <f>VLOOKUP(TableOMP[[#This Row],[Label]],TableAvg[],2,FALSE)</f>
        <v>#N/A</v>
      </c>
      <c r="P752" t="e">
        <f>VLOOKUP(TableOMP[[#This Row],[Label]],TableAvg[],3,FALSE)</f>
        <v>#N/A</v>
      </c>
      <c r="Q752" t="e">
        <f>TableOMP[[#This Row],[Avg]]-$U$2*TableOMP[[#This Row],[StdDev]]</f>
        <v>#N/A</v>
      </c>
      <c r="R752" t="e">
        <f>TableOMP[[#This Row],[Avg]]+$U$2*TableOMP[[#This Row],[StdDev]]</f>
        <v>#N/A</v>
      </c>
      <c r="S752" t="e">
        <f>IF(AND(TableOMP[[#This Row],[total_time]]&gt;=TableOMP[[#This Row],[Low]], TableOMP[[#This Row],[total_time]]&lt;=TableOMP[[#This Row],[High]]),1,0)</f>
        <v>#N/A</v>
      </c>
    </row>
    <row r="753" spans="1:19" x14ac:dyDescent="0.25">
      <c r="A753" t="s">
        <v>17</v>
      </c>
      <c r="B753">
        <v>100</v>
      </c>
      <c r="C753">
        <v>0</v>
      </c>
      <c r="D753">
        <v>0</v>
      </c>
      <c r="E753">
        <v>48</v>
      </c>
      <c r="F753">
        <v>1</v>
      </c>
      <c r="G753">
        <v>1.4796229999999999</v>
      </c>
      <c r="H753">
        <v>2.1248E-2</v>
      </c>
      <c r="I753">
        <v>0.27295900000000001</v>
      </c>
      <c r="J753">
        <v>5.8079999999999998E-3</v>
      </c>
      <c r="K753" t="str">
        <f t="shared" si="11"/>
        <v>5</v>
      </c>
      <c r="L753" t="s">
        <v>40</v>
      </c>
      <c r="M753" t="s">
        <v>39</v>
      </c>
      <c r="N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753" t="e">
        <f>VLOOKUP(TableOMP[[#This Row],[Label]],TableAvg[],2,FALSE)</f>
        <v>#N/A</v>
      </c>
      <c r="P753" t="e">
        <f>VLOOKUP(TableOMP[[#This Row],[Label]],TableAvg[],3,FALSE)</f>
        <v>#N/A</v>
      </c>
      <c r="Q753" t="e">
        <f>TableOMP[[#This Row],[Avg]]-$U$2*TableOMP[[#This Row],[StdDev]]</f>
        <v>#N/A</v>
      </c>
      <c r="R753" t="e">
        <f>TableOMP[[#This Row],[Avg]]+$U$2*TableOMP[[#This Row],[StdDev]]</f>
        <v>#N/A</v>
      </c>
      <c r="S753" t="e">
        <f>IF(AND(TableOMP[[#This Row],[total_time]]&gt;=TableOMP[[#This Row],[Low]], TableOMP[[#This Row],[total_time]]&lt;=TableOMP[[#This Row],[High]]),1,0)</f>
        <v>#N/A</v>
      </c>
    </row>
    <row r="754" spans="1:19" x14ac:dyDescent="0.25">
      <c r="A754" t="s">
        <v>17</v>
      </c>
      <c r="B754">
        <v>100</v>
      </c>
      <c r="C754">
        <v>0</v>
      </c>
      <c r="D754">
        <v>0</v>
      </c>
      <c r="E754">
        <v>49</v>
      </c>
      <c r="F754">
        <v>1</v>
      </c>
      <c r="G754">
        <v>1.6884710000000001</v>
      </c>
      <c r="H754">
        <v>2.0489E-2</v>
      </c>
      <c r="I754">
        <v>0.28010400000000002</v>
      </c>
      <c r="J754">
        <v>5.8349999999999999E-3</v>
      </c>
      <c r="K754" t="str">
        <f t="shared" si="11"/>
        <v>5</v>
      </c>
      <c r="L754" t="s">
        <v>40</v>
      </c>
      <c r="M754" t="s">
        <v>39</v>
      </c>
      <c r="N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754" t="e">
        <f>VLOOKUP(TableOMP[[#This Row],[Label]],TableAvg[],2,FALSE)</f>
        <v>#N/A</v>
      </c>
      <c r="P754" t="e">
        <f>VLOOKUP(TableOMP[[#This Row],[Label]],TableAvg[],3,FALSE)</f>
        <v>#N/A</v>
      </c>
      <c r="Q754" t="e">
        <f>TableOMP[[#This Row],[Avg]]-$U$2*TableOMP[[#This Row],[StdDev]]</f>
        <v>#N/A</v>
      </c>
      <c r="R754" t="e">
        <f>TableOMP[[#This Row],[Avg]]+$U$2*TableOMP[[#This Row],[StdDev]]</f>
        <v>#N/A</v>
      </c>
      <c r="S754" t="e">
        <f>IF(AND(TableOMP[[#This Row],[total_time]]&gt;=TableOMP[[#This Row],[Low]], TableOMP[[#This Row],[total_time]]&lt;=TableOMP[[#This Row],[High]]),1,0)</f>
        <v>#N/A</v>
      </c>
    </row>
    <row r="755" spans="1:19" x14ac:dyDescent="0.25">
      <c r="A755" t="s">
        <v>17</v>
      </c>
      <c r="B755">
        <v>100</v>
      </c>
      <c r="C755">
        <v>0</v>
      </c>
      <c r="D755">
        <v>0</v>
      </c>
      <c r="E755">
        <v>50</v>
      </c>
      <c r="F755">
        <v>1</v>
      </c>
      <c r="G755">
        <v>1.495501</v>
      </c>
      <c r="H755">
        <v>1.5755999999999999E-2</v>
      </c>
      <c r="I755">
        <v>0.274447</v>
      </c>
      <c r="J755">
        <v>5.6010000000000001E-3</v>
      </c>
      <c r="K755" t="str">
        <f t="shared" si="11"/>
        <v>5</v>
      </c>
      <c r="L755" t="s">
        <v>40</v>
      </c>
      <c r="M755" t="s">
        <v>39</v>
      </c>
      <c r="N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755" t="e">
        <f>VLOOKUP(TableOMP[[#This Row],[Label]],TableAvg[],2,FALSE)</f>
        <v>#N/A</v>
      </c>
      <c r="P755" t="e">
        <f>VLOOKUP(TableOMP[[#This Row],[Label]],TableAvg[],3,FALSE)</f>
        <v>#N/A</v>
      </c>
      <c r="Q755" t="e">
        <f>TableOMP[[#This Row],[Avg]]-$U$2*TableOMP[[#This Row],[StdDev]]</f>
        <v>#N/A</v>
      </c>
      <c r="R755" t="e">
        <f>TableOMP[[#This Row],[Avg]]+$U$2*TableOMP[[#This Row],[StdDev]]</f>
        <v>#N/A</v>
      </c>
      <c r="S755" t="e">
        <f>IF(AND(TableOMP[[#This Row],[total_time]]&gt;=TableOMP[[#This Row],[Low]], TableOMP[[#This Row],[total_time]]&lt;=TableOMP[[#This Row],[High]]),1,0)</f>
        <v>#N/A</v>
      </c>
    </row>
    <row r="756" spans="1:19" x14ac:dyDescent="0.25">
      <c r="A756" t="s">
        <v>17</v>
      </c>
      <c r="B756">
        <v>100</v>
      </c>
      <c r="C756">
        <v>0</v>
      </c>
      <c r="D756">
        <v>0</v>
      </c>
      <c r="E756">
        <v>51</v>
      </c>
      <c r="F756">
        <v>1</v>
      </c>
      <c r="G756">
        <v>1.7805850000000001</v>
      </c>
      <c r="H756">
        <v>2.1364000000000001E-2</v>
      </c>
      <c r="I756">
        <v>0.28353499999999998</v>
      </c>
      <c r="J756">
        <v>5.6709999999999998E-3</v>
      </c>
      <c r="K756" t="str">
        <f t="shared" si="11"/>
        <v>5</v>
      </c>
      <c r="L756" t="s">
        <v>40</v>
      </c>
      <c r="M756" t="s">
        <v>39</v>
      </c>
      <c r="N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756" t="e">
        <f>VLOOKUP(TableOMP[[#This Row],[Label]],TableAvg[],2,FALSE)</f>
        <v>#N/A</v>
      </c>
      <c r="P756" t="e">
        <f>VLOOKUP(TableOMP[[#This Row],[Label]],TableAvg[],3,FALSE)</f>
        <v>#N/A</v>
      </c>
      <c r="Q756" t="e">
        <f>TableOMP[[#This Row],[Avg]]-$U$2*TableOMP[[#This Row],[StdDev]]</f>
        <v>#N/A</v>
      </c>
      <c r="R756" t="e">
        <f>TableOMP[[#This Row],[Avg]]+$U$2*TableOMP[[#This Row],[StdDev]]</f>
        <v>#N/A</v>
      </c>
      <c r="S756" t="e">
        <f>IF(AND(TableOMP[[#This Row],[total_time]]&gt;=TableOMP[[#This Row],[Low]], TableOMP[[#This Row],[total_time]]&lt;=TableOMP[[#This Row],[High]]),1,0)</f>
        <v>#N/A</v>
      </c>
    </row>
    <row r="757" spans="1:19" x14ac:dyDescent="0.25">
      <c r="A757" t="s">
        <v>17</v>
      </c>
      <c r="B757">
        <v>100</v>
      </c>
      <c r="C757">
        <v>0</v>
      </c>
      <c r="D757">
        <v>0</v>
      </c>
      <c r="E757">
        <v>52</v>
      </c>
      <c r="F757">
        <v>1</v>
      </c>
      <c r="G757">
        <v>1.5745750000000001</v>
      </c>
      <c r="H757">
        <v>3.0980000000000001E-2</v>
      </c>
      <c r="I757">
        <v>0.48674200000000001</v>
      </c>
      <c r="J757">
        <v>9.5440000000000004E-3</v>
      </c>
      <c r="K757" t="str">
        <f t="shared" si="11"/>
        <v>5</v>
      </c>
      <c r="L757" t="s">
        <v>40</v>
      </c>
      <c r="M757" t="s">
        <v>39</v>
      </c>
      <c r="N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757" t="e">
        <f>VLOOKUP(TableOMP[[#This Row],[Label]],TableAvg[],2,FALSE)</f>
        <v>#N/A</v>
      </c>
      <c r="P757" t="e">
        <f>VLOOKUP(TableOMP[[#This Row],[Label]],TableAvg[],3,FALSE)</f>
        <v>#N/A</v>
      </c>
      <c r="Q757" t="e">
        <f>TableOMP[[#This Row],[Avg]]-$U$2*TableOMP[[#This Row],[StdDev]]</f>
        <v>#N/A</v>
      </c>
      <c r="R757" t="e">
        <f>TableOMP[[#This Row],[Avg]]+$U$2*TableOMP[[#This Row],[StdDev]]</f>
        <v>#N/A</v>
      </c>
      <c r="S757" t="e">
        <f>IF(AND(TableOMP[[#This Row],[total_time]]&gt;=TableOMP[[#This Row],[Low]], TableOMP[[#This Row],[total_time]]&lt;=TableOMP[[#This Row],[High]]),1,0)</f>
        <v>#N/A</v>
      </c>
    </row>
    <row r="758" spans="1:19" x14ac:dyDescent="0.25">
      <c r="A758" t="s">
        <v>17</v>
      </c>
      <c r="B758">
        <v>100</v>
      </c>
      <c r="C758">
        <v>0</v>
      </c>
      <c r="D758">
        <v>0</v>
      </c>
      <c r="E758">
        <v>53</v>
      </c>
      <c r="F758">
        <v>1</v>
      </c>
      <c r="G758">
        <v>1.570773</v>
      </c>
      <c r="H758">
        <v>3.2199999999999999E-2</v>
      </c>
      <c r="I758">
        <v>0.349993</v>
      </c>
      <c r="J758">
        <v>6.731E-3</v>
      </c>
      <c r="K758" t="str">
        <f t="shared" si="11"/>
        <v>5</v>
      </c>
      <c r="L758" t="s">
        <v>40</v>
      </c>
      <c r="M758" t="s">
        <v>39</v>
      </c>
      <c r="N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758" t="e">
        <f>VLOOKUP(TableOMP[[#This Row],[Label]],TableAvg[],2,FALSE)</f>
        <v>#N/A</v>
      </c>
      <c r="P758" t="e">
        <f>VLOOKUP(TableOMP[[#This Row],[Label]],TableAvg[],3,FALSE)</f>
        <v>#N/A</v>
      </c>
      <c r="Q758" t="e">
        <f>TableOMP[[#This Row],[Avg]]-$U$2*TableOMP[[#This Row],[StdDev]]</f>
        <v>#N/A</v>
      </c>
      <c r="R758" t="e">
        <f>TableOMP[[#This Row],[Avg]]+$U$2*TableOMP[[#This Row],[StdDev]]</f>
        <v>#N/A</v>
      </c>
      <c r="S758" t="e">
        <f>IF(AND(TableOMP[[#This Row],[total_time]]&gt;=TableOMP[[#This Row],[Low]], TableOMP[[#This Row],[total_time]]&lt;=TableOMP[[#This Row],[High]]),1,0)</f>
        <v>#N/A</v>
      </c>
    </row>
    <row r="759" spans="1:19" x14ac:dyDescent="0.25">
      <c r="A759" t="s">
        <v>17</v>
      </c>
      <c r="B759">
        <v>100</v>
      </c>
      <c r="C759">
        <v>0</v>
      </c>
      <c r="D759">
        <v>0</v>
      </c>
      <c r="E759">
        <v>54</v>
      </c>
      <c r="F759">
        <v>1</v>
      </c>
      <c r="G759">
        <v>1.812341</v>
      </c>
      <c r="H759">
        <v>2.0813999999999999E-2</v>
      </c>
      <c r="I759">
        <v>0.357047</v>
      </c>
      <c r="J759">
        <v>6.7369999999999999E-3</v>
      </c>
      <c r="K759" t="str">
        <f t="shared" si="11"/>
        <v>5</v>
      </c>
      <c r="L759" t="s">
        <v>40</v>
      </c>
      <c r="M759" t="s">
        <v>39</v>
      </c>
      <c r="N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759" t="e">
        <f>VLOOKUP(TableOMP[[#This Row],[Label]],TableAvg[],2,FALSE)</f>
        <v>#N/A</v>
      </c>
      <c r="P759" t="e">
        <f>VLOOKUP(TableOMP[[#This Row],[Label]],TableAvg[],3,FALSE)</f>
        <v>#N/A</v>
      </c>
      <c r="Q759" t="e">
        <f>TableOMP[[#This Row],[Avg]]-$U$2*TableOMP[[#This Row],[StdDev]]</f>
        <v>#N/A</v>
      </c>
      <c r="R759" t="e">
        <f>TableOMP[[#This Row],[Avg]]+$U$2*TableOMP[[#This Row],[StdDev]]</f>
        <v>#N/A</v>
      </c>
      <c r="S759" t="e">
        <f>IF(AND(TableOMP[[#This Row],[total_time]]&gt;=TableOMP[[#This Row],[Low]], TableOMP[[#This Row],[total_time]]&lt;=TableOMP[[#This Row],[High]]),1,0)</f>
        <v>#N/A</v>
      </c>
    </row>
    <row r="760" spans="1:19" x14ac:dyDescent="0.25">
      <c r="A760" t="s">
        <v>17</v>
      </c>
      <c r="B760">
        <v>100</v>
      </c>
      <c r="C760">
        <v>0</v>
      </c>
      <c r="D760">
        <v>0</v>
      </c>
      <c r="E760">
        <v>55</v>
      </c>
      <c r="F760">
        <v>1</v>
      </c>
      <c r="G760">
        <v>1.846068</v>
      </c>
      <c r="H760">
        <v>1.4612999999999999E-2</v>
      </c>
      <c r="I760">
        <v>0.35730000000000001</v>
      </c>
      <c r="J760">
        <v>6.6169999999999996E-3</v>
      </c>
      <c r="K760" t="str">
        <f t="shared" si="11"/>
        <v>5</v>
      </c>
      <c r="L760" t="s">
        <v>40</v>
      </c>
      <c r="M760" t="s">
        <v>39</v>
      </c>
      <c r="N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760" t="e">
        <f>VLOOKUP(TableOMP[[#This Row],[Label]],TableAvg[],2,FALSE)</f>
        <v>#N/A</v>
      </c>
      <c r="P760" t="e">
        <f>VLOOKUP(TableOMP[[#This Row],[Label]],TableAvg[],3,FALSE)</f>
        <v>#N/A</v>
      </c>
      <c r="Q760" t="e">
        <f>TableOMP[[#This Row],[Avg]]-$U$2*TableOMP[[#This Row],[StdDev]]</f>
        <v>#N/A</v>
      </c>
      <c r="R760" t="e">
        <f>TableOMP[[#This Row],[Avg]]+$U$2*TableOMP[[#This Row],[StdDev]]</f>
        <v>#N/A</v>
      </c>
      <c r="S760" t="e">
        <f>IF(AND(TableOMP[[#This Row],[total_time]]&gt;=TableOMP[[#This Row],[Low]], TableOMP[[#This Row],[total_time]]&lt;=TableOMP[[#This Row],[High]]),1,0)</f>
        <v>#N/A</v>
      </c>
    </row>
    <row r="761" spans="1:19" x14ac:dyDescent="0.25">
      <c r="A761" t="s">
        <v>17</v>
      </c>
      <c r="B761">
        <v>100</v>
      </c>
      <c r="C761">
        <v>0</v>
      </c>
      <c r="D761">
        <v>0</v>
      </c>
      <c r="E761">
        <v>56</v>
      </c>
      <c r="F761">
        <v>1</v>
      </c>
      <c r="G761">
        <v>1.8577779999999999</v>
      </c>
      <c r="H761">
        <v>4.172E-2</v>
      </c>
      <c r="I761">
        <v>2.3494929999999998</v>
      </c>
      <c r="J761">
        <v>4.2717999999999999E-2</v>
      </c>
      <c r="K761" t="str">
        <f t="shared" si="11"/>
        <v>5</v>
      </c>
      <c r="L761" t="s">
        <v>40</v>
      </c>
      <c r="M761" t="s">
        <v>39</v>
      </c>
      <c r="N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761" t="e">
        <f>VLOOKUP(TableOMP[[#This Row],[Label]],TableAvg[],2,FALSE)</f>
        <v>#N/A</v>
      </c>
      <c r="P761" t="e">
        <f>VLOOKUP(TableOMP[[#This Row],[Label]],TableAvg[],3,FALSE)</f>
        <v>#N/A</v>
      </c>
      <c r="Q761" t="e">
        <f>TableOMP[[#This Row],[Avg]]-$U$2*TableOMP[[#This Row],[StdDev]]</f>
        <v>#N/A</v>
      </c>
      <c r="R761" t="e">
        <f>TableOMP[[#This Row],[Avg]]+$U$2*TableOMP[[#This Row],[StdDev]]</f>
        <v>#N/A</v>
      </c>
      <c r="S761" t="e">
        <f>IF(AND(TableOMP[[#This Row],[total_time]]&gt;=TableOMP[[#This Row],[Low]], TableOMP[[#This Row],[total_time]]&lt;=TableOMP[[#This Row],[High]]),1,0)</f>
        <v>#N/A</v>
      </c>
    </row>
    <row r="762" spans="1:19" x14ac:dyDescent="0.25">
      <c r="A762" t="s">
        <v>17</v>
      </c>
      <c r="B762">
        <v>100</v>
      </c>
      <c r="C762">
        <v>0</v>
      </c>
      <c r="D762">
        <v>0</v>
      </c>
      <c r="E762">
        <v>57</v>
      </c>
      <c r="F762">
        <v>1</v>
      </c>
      <c r="G762">
        <v>1.590635</v>
      </c>
      <c r="H762">
        <v>1.1932E-2</v>
      </c>
      <c r="I762">
        <v>0.38819300000000001</v>
      </c>
      <c r="J762">
        <v>6.9319999999999998E-3</v>
      </c>
      <c r="K762" t="str">
        <f t="shared" si="11"/>
        <v>5</v>
      </c>
      <c r="L762" t="s">
        <v>40</v>
      </c>
      <c r="M762" t="s">
        <v>39</v>
      </c>
      <c r="N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762" t="e">
        <f>VLOOKUP(TableOMP[[#This Row],[Label]],TableAvg[],2,FALSE)</f>
        <v>#N/A</v>
      </c>
      <c r="P762" t="e">
        <f>VLOOKUP(TableOMP[[#This Row],[Label]],TableAvg[],3,FALSE)</f>
        <v>#N/A</v>
      </c>
      <c r="Q762" t="e">
        <f>TableOMP[[#This Row],[Avg]]-$U$2*TableOMP[[#This Row],[StdDev]]</f>
        <v>#N/A</v>
      </c>
      <c r="R762" t="e">
        <f>TableOMP[[#This Row],[Avg]]+$U$2*TableOMP[[#This Row],[StdDev]]</f>
        <v>#N/A</v>
      </c>
      <c r="S762" t="e">
        <f>IF(AND(TableOMP[[#This Row],[total_time]]&gt;=TableOMP[[#This Row],[Low]], TableOMP[[#This Row],[total_time]]&lt;=TableOMP[[#This Row],[High]]),1,0)</f>
        <v>#N/A</v>
      </c>
    </row>
    <row r="763" spans="1:19" x14ac:dyDescent="0.25">
      <c r="A763" t="s">
        <v>17</v>
      </c>
      <c r="B763">
        <v>100</v>
      </c>
      <c r="C763">
        <v>0</v>
      </c>
      <c r="D763">
        <v>0</v>
      </c>
      <c r="E763">
        <v>58</v>
      </c>
      <c r="F763">
        <v>1</v>
      </c>
      <c r="G763">
        <v>1.2423850000000001</v>
      </c>
      <c r="H763">
        <v>1.9203999999999999E-2</v>
      </c>
      <c r="I763">
        <v>0.35725499999999999</v>
      </c>
      <c r="J763">
        <v>6.2680000000000001E-3</v>
      </c>
      <c r="K763" t="str">
        <f t="shared" si="11"/>
        <v>5</v>
      </c>
      <c r="L763" t="s">
        <v>40</v>
      </c>
      <c r="M763" t="s">
        <v>39</v>
      </c>
      <c r="N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763" t="e">
        <f>VLOOKUP(TableOMP[[#This Row],[Label]],TableAvg[],2,FALSE)</f>
        <v>#N/A</v>
      </c>
      <c r="P763" t="e">
        <f>VLOOKUP(TableOMP[[#This Row],[Label]],TableAvg[],3,FALSE)</f>
        <v>#N/A</v>
      </c>
      <c r="Q763" t="e">
        <f>TableOMP[[#This Row],[Avg]]-$U$2*TableOMP[[#This Row],[StdDev]]</f>
        <v>#N/A</v>
      </c>
      <c r="R763" t="e">
        <f>TableOMP[[#This Row],[Avg]]+$U$2*TableOMP[[#This Row],[StdDev]]</f>
        <v>#N/A</v>
      </c>
      <c r="S763" t="e">
        <f>IF(AND(TableOMP[[#This Row],[total_time]]&gt;=TableOMP[[#This Row],[Low]], TableOMP[[#This Row],[total_time]]&lt;=TableOMP[[#This Row],[High]]),1,0)</f>
        <v>#N/A</v>
      </c>
    </row>
    <row r="764" spans="1:19" x14ac:dyDescent="0.25">
      <c r="A764" t="s">
        <v>17</v>
      </c>
      <c r="B764">
        <v>100</v>
      </c>
      <c r="C764">
        <v>0</v>
      </c>
      <c r="D764">
        <v>0</v>
      </c>
      <c r="E764">
        <v>59</v>
      </c>
      <c r="F764">
        <v>1</v>
      </c>
      <c r="G764">
        <v>1.306203</v>
      </c>
      <c r="H764">
        <v>2.4442999999999999E-2</v>
      </c>
      <c r="I764">
        <v>0.37589899999999998</v>
      </c>
      <c r="J764">
        <v>6.4809999999999998E-3</v>
      </c>
      <c r="K764" t="str">
        <f t="shared" si="11"/>
        <v>5</v>
      </c>
      <c r="L764" t="s">
        <v>40</v>
      </c>
      <c r="M764" t="s">
        <v>39</v>
      </c>
      <c r="N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764" t="e">
        <f>VLOOKUP(TableOMP[[#This Row],[Label]],TableAvg[],2,FALSE)</f>
        <v>#N/A</v>
      </c>
      <c r="P764" t="e">
        <f>VLOOKUP(TableOMP[[#This Row],[Label]],TableAvg[],3,FALSE)</f>
        <v>#N/A</v>
      </c>
      <c r="Q764" t="e">
        <f>TableOMP[[#This Row],[Avg]]-$U$2*TableOMP[[#This Row],[StdDev]]</f>
        <v>#N/A</v>
      </c>
      <c r="R764" t="e">
        <f>TableOMP[[#This Row],[Avg]]+$U$2*TableOMP[[#This Row],[StdDev]]</f>
        <v>#N/A</v>
      </c>
      <c r="S764" t="e">
        <f>IF(AND(TableOMP[[#This Row],[total_time]]&gt;=TableOMP[[#This Row],[Low]], TableOMP[[#This Row],[total_time]]&lt;=TableOMP[[#This Row],[High]]),1,0)</f>
        <v>#N/A</v>
      </c>
    </row>
    <row r="765" spans="1:19" x14ac:dyDescent="0.25">
      <c r="A765" t="s">
        <v>17</v>
      </c>
      <c r="B765">
        <v>100</v>
      </c>
      <c r="C765">
        <v>0</v>
      </c>
      <c r="D765">
        <v>0</v>
      </c>
      <c r="E765">
        <v>60</v>
      </c>
      <c r="F765">
        <v>1</v>
      </c>
      <c r="G765">
        <v>1.25481</v>
      </c>
      <c r="H765">
        <v>1.9512999999999999E-2</v>
      </c>
      <c r="I765">
        <v>0.39172899999999999</v>
      </c>
      <c r="J765">
        <v>6.6389999999999999E-3</v>
      </c>
      <c r="K765" t="str">
        <f t="shared" si="11"/>
        <v>5</v>
      </c>
      <c r="L765" t="s">
        <v>40</v>
      </c>
      <c r="M765" t="s">
        <v>39</v>
      </c>
      <c r="N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765" t="e">
        <f>VLOOKUP(TableOMP[[#This Row],[Label]],TableAvg[],2,FALSE)</f>
        <v>#N/A</v>
      </c>
      <c r="P765" t="e">
        <f>VLOOKUP(TableOMP[[#This Row],[Label]],TableAvg[],3,FALSE)</f>
        <v>#N/A</v>
      </c>
      <c r="Q765" t="e">
        <f>TableOMP[[#This Row],[Avg]]-$U$2*TableOMP[[#This Row],[StdDev]]</f>
        <v>#N/A</v>
      </c>
      <c r="R765" t="e">
        <f>TableOMP[[#This Row],[Avg]]+$U$2*TableOMP[[#This Row],[StdDev]]</f>
        <v>#N/A</v>
      </c>
      <c r="S765" t="e">
        <f>IF(AND(TableOMP[[#This Row],[total_time]]&gt;=TableOMP[[#This Row],[Low]], TableOMP[[#This Row],[total_time]]&lt;=TableOMP[[#This Row],[High]]),1,0)</f>
        <v>#N/A</v>
      </c>
    </row>
    <row r="766" spans="1:19" x14ac:dyDescent="0.25">
      <c r="A766" t="s">
        <v>17</v>
      </c>
      <c r="B766">
        <v>100</v>
      </c>
      <c r="C766">
        <v>0</v>
      </c>
      <c r="D766">
        <v>0</v>
      </c>
      <c r="E766">
        <v>61</v>
      </c>
      <c r="F766">
        <v>1</v>
      </c>
      <c r="G766">
        <v>1.294435</v>
      </c>
      <c r="H766">
        <v>1.9016999999999999E-2</v>
      </c>
      <c r="I766">
        <v>0.43792300000000001</v>
      </c>
      <c r="J766">
        <v>7.2989999999999999E-3</v>
      </c>
      <c r="K766" t="str">
        <f t="shared" si="11"/>
        <v>5</v>
      </c>
      <c r="L766" t="s">
        <v>40</v>
      </c>
      <c r="M766" t="s">
        <v>39</v>
      </c>
      <c r="N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766" t="e">
        <f>VLOOKUP(TableOMP[[#This Row],[Label]],TableAvg[],2,FALSE)</f>
        <v>#N/A</v>
      </c>
      <c r="P766" t="e">
        <f>VLOOKUP(TableOMP[[#This Row],[Label]],TableAvg[],3,FALSE)</f>
        <v>#N/A</v>
      </c>
      <c r="Q766" t="e">
        <f>TableOMP[[#This Row],[Avg]]-$U$2*TableOMP[[#This Row],[StdDev]]</f>
        <v>#N/A</v>
      </c>
      <c r="R766" t="e">
        <f>TableOMP[[#This Row],[Avg]]+$U$2*TableOMP[[#This Row],[StdDev]]</f>
        <v>#N/A</v>
      </c>
      <c r="S766" t="e">
        <f>IF(AND(TableOMP[[#This Row],[total_time]]&gt;=TableOMP[[#This Row],[Low]], TableOMP[[#This Row],[total_time]]&lt;=TableOMP[[#This Row],[High]]),1,0)</f>
        <v>#N/A</v>
      </c>
    </row>
    <row r="767" spans="1:19" x14ac:dyDescent="0.25">
      <c r="A767" t="s">
        <v>17</v>
      </c>
      <c r="B767">
        <v>100</v>
      </c>
      <c r="C767">
        <v>0</v>
      </c>
      <c r="D767">
        <v>0</v>
      </c>
      <c r="E767">
        <v>62</v>
      </c>
      <c r="F767">
        <v>1</v>
      </c>
      <c r="G767">
        <v>1.2598370000000001</v>
      </c>
      <c r="H767">
        <v>1.6926E-2</v>
      </c>
      <c r="I767">
        <v>0.468831</v>
      </c>
      <c r="J767">
        <v>7.6860000000000001E-3</v>
      </c>
      <c r="K767" t="str">
        <f t="shared" si="11"/>
        <v>5</v>
      </c>
      <c r="L767" t="s">
        <v>40</v>
      </c>
      <c r="M767" t="s">
        <v>39</v>
      </c>
      <c r="N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767" t="e">
        <f>VLOOKUP(TableOMP[[#This Row],[Label]],TableAvg[],2,FALSE)</f>
        <v>#N/A</v>
      </c>
      <c r="P767" t="e">
        <f>VLOOKUP(TableOMP[[#This Row],[Label]],TableAvg[],3,FALSE)</f>
        <v>#N/A</v>
      </c>
      <c r="Q767" t="e">
        <f>TableOMP[[#This Row],[Avg]]-$U$2*TableOMP[[#This Row],[StdDev]]</f>
        <v>#N/A</v>
      </c>
      <c r="R767" t="e">
        <f>TableOMP[[#This Row],[Avg]]+$U$2*TableOMP[[#This Row],[StdDev]]</f>
        <v>#N/A</v>
      </c>
      <c r="S767" t="e">
        <f>IF(AND(TableOMP[[#This Row],[total_time]]&gt;=TableOMP[[#This Row],[Low]], TableOMP[[#This Row],[total_time]]&lt;=TableOMP[[#This Row],[High]]),1,0)</f>
        <v>#N/A</v>
      </c>
    </row>
    <row r="768" spans="1:19" x14ac:dyDescent="0.25">
      <c r="A768" t="s">
        <v>17</v>
      </c>
      <c r="B768">
        <v>100</v>
      </c>
      <c r="C768">
        <v>0</v>
      </c>
      <c r="D768">
        <v>0</v>
      </c>
      <c r="E768">
        <v>63</v>
      </c>
      <c r="F768">
        <v>1</v>
      </c>
      <c r="G768">
        <v>1.3077749999999999</v>
      </c>
      <c r="H768">
        <v>1.5502999999999999E-2</v>
      </c>
      <c r="I768">
        <v>0.45909699999999998</v>
      </c>
      <c r="J768">
        <v>7.4050000000000001E-3</v>
      </c>
      <c r="K768" t="str">
        <f t="shared" si="11"/>
        <v>5</v>
      </c>
      <c r="L768" t="s">
        <v>40</v>
      </c>
      <c r="M768" t="s">
        <v>39</v>
      </c>
      <c r="N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768" t="e">
        <f>VLOOKUP(TableOMP[[#This Row],[Label]],TableAvg[],2,FALSE)</f>
        <v>#N/A</v>
      </c>
      <c r="P768" t="e">
        <f>VLOOKUP(TableOMP[[#This Row],[Label]],TableAvg[],3,FALSE)</f>
        <v>#N/A</v>
      </c>
      <c r="Q768" t="e">
        <f>TableOMP[[#This Row],[Avg]]-$U$2*TableOMP[[#This Row],[StdDev]]</f>
        <v>#N/A</v>
      </c>
      <c r="R768" t="e">
        <f>TableOMP[[#This Row],[Avg]]+$U$2*TableOMP[[#This Row],[StdDev]]</f>
        <v>#N/A</v>
      </c>
      <c r="S768" t="e">
        <f>IF(AND(TableOMP[[#This Row],[total_time]]&gt;=TableOMP[[#This Row],[Low]], TableOMP[[#This Row],[total_time]]&lt;=TableOMP[[#This Row],[High]]),1,0)</f>
        <v>#N/A</v>
      </c>
    </row>
    <row r="769" spans="1:19" x14ac:dyDescent="0.25">
      <c r="A769" t="s">
        <v>17</v>
      </c>
      <c r="B769">
        <v>100</v>
      </c>
      <c r="C769">
        <v>0</v>
      </c>
      <c r="D769">
        <v>0</v>
      </c>
      <c r="E769">
        <v>64</v>
      </c>
      <c r="F769">
        <v>1</v>
      </c>
      <c r="G769">
        <v>1.269801</v>
      </c>
      <c r="H769">
        <v>1.8543E-2</v>
      </c>
      <c r="I769">
        <v>0.54428699999999997</v>
      </c>
      <c r="J769">
        <v>8.6390000000000008E-3</v>
      </c>
      <c r="K769" t="str">
        <f t="shared" si="11"/>
        <v>5</v>
      </c>
      <c r="L769" t="s">
        <v>40</v>
      </c>
      <c r="M769" t="s">
        <v>39</v>
      </c>
      <c r="N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769" t="e">
        <f>VLOOKUP(TableOMP[[#This Row],[Label]],TableAvg[],2,FALSE)</f>
        <v>#N/A</v>
      </c>
      <c r="P769" t="e">
        <f>VLOOKUP(TableOMP[[#This Row],[Label]],TableAvg[],3,FALSE)</f>
        <v>#N/A</v>
      </c>
      <c r="Q769" t="e">
        <f>TableOMP[[#This Row],[Avg]]-$U$2*TableOMP[[#This Row],[StdDev]]</f>
        <v>#N/A</v>
      </c>
      <c r="R769" t="e">
        <f>TableOMP[[#This Row],[Avg]]+$U$2*TableOMP[[#This Row],[StdDev]]</f>
        <v>#N/A</v>
      </c>
      <c r="S769" t="e">
        <f>IF(AND(TableOMP[[#This Row],[total_time]]&gt;=TableOMP[[#This Row],[Low]], TableOMP[[#This Row],[total_time]]&lt;=TableOMP[[#This Row],[High]]),1,0)</f>
        <v>#N/A</v>
      </c>
    </row>
    <row r="770" spans="1:19" x14ac:dyDescent="0.25">
      <c r="A770" t="s">
        <v>17</v>
      </c>
      <c r="B770">
        <v>10000</v>
      </c>
      <c r="C770">
        <v>0</v>
      </c>
      <c r="D770">
        <v>0</v>
      </c>
      <c r="E770">
        <v>1</v>
      </c>
      <c r="F770">
        <v>1</v>
      </c>
      <c r="G770">
        <v>2.7050260000000002</v>
      </c>
      <c r="H770">
        <v>7.9218999999999998E-2</v>
      </c>
      <c r="I770">
        <v>0</v>
      </c>
      <c r="J770">
        <v>0</v>
      </c>
      <c r="K770" t="str">
        <f t="shared" ref="K770:K833" si="12">MID(M770,22,1)</f>
        <v>5</v>
      </c>
      <c r="L770" t="s">
        <v>40</v>
      </c>
      <c r="M770" t="s">
        <v>39</v>
      </c>
      <c r="N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770">
        <f>VLOOKUP(TableOMP[[#This Row],[Label]],TableAvg[],2,FALSE)</f>
        <v>0</v>
      </c>
      <c r="P770">
        <f>VLOOKUP(TableOMP[[#This Row],[Label]],TableAvg[],3,FALSE)</f>
        <v>0</v>
      </c>
      <c r="Q770">
        <f>TableOMP[[#This Row],[Avg]]-$U$2*TableOMP[[#This Row],[StdDev]]</f>
        <v>0</v>
      </c>
      <c r="R770">
        <f>TableOMP[[#This Row],[Avg]]+$U$2*TableOMP[[#This Row],[StdDev]]</f>
        <v>0</v>
      </c>
      <c r="S770">
        <f>IF(AND(TableOMP[[#This Row],[total_time]]&gt;=TableOMP[[#This Row],[Low]], TableOMP[[#This Row],[total_time]]&lt;=TableOMP[[#This Row],[High]]),1,0)</f>
        <v>0</v>
      </c>
    </row>
    <row r="771" spans="1:19" x14ac:dyDescent="0.25">
      <c r="A771" t="s">
        <v>17</v>
      </c>
      <c r="B771">
        <v>10000</v>
      </c>
      <c r="C771">
        <v>0</v>
      </c>
      <c r="D771">
        <v>0</v>
      </c>
      <c r="E771">
        <v>2</v>
      </c>
      <c r="F771">
        <v>1</v>
      </c>
      <c r="G771">
        <v>1.9510829999999999</v>
      </c>
      <c r="H771">
        <v>0.11822299999999999</v>
      </c>
      <c r="I771">
        <v>3.5476000000000001E-2</v>
      </c>
      <c r="J771">
        <v>3.5476000000000001E-2</v>
      </c>
      <c r="K771" t="str">
        <f t="shared" si="12"/>
        <v>5</v>
      </c>
      <c r="L771" t="s">
        <v>40</v>
      </c>
      <c r="M771" t="s">
        <v>39</v>
      </c>
      <c r="N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771">
        <f>VLOOKUP(TableOMP[[#This Row],[Label]],TableAvg[],2,FALSE)</f>
        <v>0</v>
      </c>
      <c r="P771">
        <f>VLOOKUP(TableOMP[[#This Row],[Label]],TableAvg[],3,FALSE)</f>
        <v>0</v>
      </c>
      <c r="Q771">
        <f>TableOMP[[#This Row],[Avg]]-$U$2*TableOMP[[#This Row],[StdDev]]</f>
        <v>0</v>
      </c>
      <c r="R771">
        <f>TableOMP[[#This Row],[Avg]]+$U$2*TableOMP[[#This Row],[StdDev]]</f>
        <v>0</v>
      </c>
      <c r="S771">
        <f>IF(AND(TableOMP[[#This Row],[total_time]]&gt;=TableOMP[[#This Row],[Low]], TableOMP[[#This Row],[total_time]]&lt;=TableOMP[[#This Row],[High]]),1,0)</f>
        <v>0</v>
      </c>
    </row>
    <row r="772" spans="1:19" x14ac:dyDescent="0.25">
      <c r="A772" t="s">
        <v>17</v>
      </c>
      <c r="B772">
        <v>10000</v>
      </c>
      <c r="C772">
        <v>0</v>
      </c>
      <c r="D772">
        <v>0</v>
      </c>
      <c r="E772">
        <v>3</v>
      </c>
      <c r="F772">
        <v>1</v>
      </c>
      <c r="G772">
        <v>1.7534400000000001</v>
      </c>
      <c r="H772">
        <v>0.108391</v>
      </c>
      <c r="I772">
        <v>3.8656999999999997E-2</v>
      </c>
      <c r="J772">
        <v>1.9328999999999999E-2</v>
      </c>
      <c r="K772" t="str">
        <f t="shared" si="12"/>
        <v>5</v>
      </c>
      <c r="L772" t="s">
        <v>40</v>
      </c>
      <c r="M772" t="s">
        <v>39</v>
      </c>
      <c r="N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772">
        <f>VLOOKUP(TableOMP[[#This Row],[Label]],TableAvg[],2,FALSE)</f>
        <v>0</v>
      </c>
      <c r="P772">
        <f>VLOOKUP(TableOMP[[#This Row],[Label]],TableAvg[],3,FALSE)</f>
        <v>0</v>
      </c>
      <c r="Q772">
        <f>TableOMP[[#This Row],[Avg]]-$U$2*TableOMP[[#This Row],[StdDev]]</f>
        <v>0</v>
      </c>
      <c r="R772">
        <f>TableOMP[[#This Row],[Avg]]+$U$2*TableOMP[[#This Row],[StdDev]]</f>
        <v>0</v>
      </c>
      <c r="S772">
        <f>IF(AND(TableOMP[[#This Row],[total_time]]&gt;=TableOMP[[#This Row],[Low]], TableOMP[[#This Row],[total_time]]&lt;=TableOMP[[#This Row],[High]]),1,0)</f>
        <v>0</v>
      </c>
    </row>
    <row r="773" spans="1:19" x14ac:dyDescent="0.25">
      <c r="A773" t="s">
        <v>17</v>
      </c>
      <c r="B773">
        <v>10000</v>
      </c>
      <c r="C773">
        <v>0</v>
      </c>
      <c r="D773">
        <v>0</v>
      </c>
      <c r="E773">
        <v>4</v>
      </c>
      <c r="F773">
        <v>1</v>
      </c>
      <c r="G773">
        <v>1.5547089999999999</v>
      </c>
      <c r="H773">
        <v>0.10989699999999999</v>
      </c>
      <c r="I773">
        <v>5.7002999999999998E-2</v>
      </c>
      <c r="J773">
        <v>1.9001000000000001E-2</v>
      </c>
      <c r="K773" t="str">
        <f t="shared" si="12"/>
        <v>5</v>
      </c>
      <c r="L773" t="s">
        <v>40</v>
      </c>
      <c r="M773" t="s">
        <v>39</v>
      </c>
      <c r="N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773">
        <f>VLOOKUP(TableOMP[[#This Row],[Label]],TableAvg[],2,FALSE)</f>
        <v>0</v>
      </c>
      <c r="P773">
        <f>VLOOKUP(TableOMP[[#This Row],[Label]],TableAvg[],3,FALSE)</f>
        <v>0</v>
      </c>
      <c r="Q773">
        <f>TableOMP[[#This Row],[Avg]]-$U$2*TableOMP[[#This Row],[StdDev]]</f>
        <v>0</v>
      </c>
      <c r="R773">
        <f>TableOMP[[#This Row],[Avg]]+$U$2*TableOMP[[#This Row],[StdDev]]</f>
        <v>0</v>
      </c>
      <c r="S773">
        <f>IF(AND(TableOMP[[#This Row],[total_time]]&gt;=TableOMP[[#This Row],[Low]], TableOMP[[#This Row],[total_time]]&lt;=TableOMP[[#This Row],[High]]),1,0)</f>
        <v>0</v>
      </c>
    </row>
    <row r="774" spans="1:19" x14ac:dyDescent="0.25">
      <c r="A774" t="s">
        <v>17</v>
      </c>
      <c r="B774">
        <v>10000</v>
      </c>
      <c r="C774">
        <v>0</v>
      </c>
      <c r="D774">
        <v>0</v>
      </c>
      <c r="E774">
        <v>5</v>
      </c>
      <c r="F774">
        <v>1</v>
      </c>
      <c r="G774">
        <v>1.4843759999999999</v>
      </c>
      <c r="H774">
        <v>0.10902100000000001</v>
      </c>
      <c r="I774">
        <v>6.5946000000000005E-2</v>
      </c>
      <c r="J774">
        <v>1.6486000000000001E-2</v>
      </c>
      <c r="K774" t="str">
        <f t="shared" si="12"/>
        <v>5</v>
      </c>
      <c r="L774" t="s">
        <v>40</v>
      </c>
      <c r="M774" t="s">
        <v>39</v>
      </c>
      <c r="N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774">
        <f>VLOOKUP(TableOMP[[#This Row],[Label]],TableAvg[],2,FALSE)</f>
        <v>0</v>
      </c>
      <c r="P774">
        <f>VLOOKUP(TableOMP[[#This Row],[Label]],TableAvg[],3,FALSE)</f>
        <v>0</v>
      </c>
      <c r="Q774">
        <f>TableOMP[[#This Row],[Avg]]-$U$2*TableOMP[[#This Row],[StdDev]]</f>
        <v>0</v>
      </c>
      <c r="R774">
        <f>TableOMP[[#This Row],[Avg]]+$U$2*TableOMP[[#This Row],[StdDev]]</f>
        <v>0</v>
      </c>
      <c r="S774">
        <f>IF(AND(TableOMP[[#This Row],[total_time]]&gt;=TableOMP[[#This Row],[Low]], TableOMP[[#This Row],[total_time]]&lt;=TableOMP[[#This Row],[High]]),1,0)</f>
        <v>0</v>
      </c>
    </row>
    <row r="775" spans="1:19" x14ac:dyDescent="0.25">
      <c r="A775" t="s">
        <v>17</v>
      </c>
      <c r="B775">
        <v>10000</v>
      </c>
      <c r="C775">
        <v>0</v>
      </c>
      <c r="D775">
        <v>0</v>
      </c>
      <c r="E775">
        <v>6</v>
      </c>
      <c r="F775">
        <v>1</v>
      </c>
      <c r="G775">
        <v>1.4382010000000001</v>
      </c>
      <c r="H775">
        <v>0.10145800000000001</v>
      </c>
      <c r="I775">
        <v>6.1637999999999998E-2</v>
      </c>
      <c r="J775">
        <v>1.2328E-2</v>
      </c>
      <c r="K775" t="str">
        <f t="shared" si="12"/>
        <v>5</v>
      </c>
      <c r="L775" t="s">
        <v>40</v>
      </c>
      <c r="M775" t="s">
        <v>39</v>
      </c>
      <c r="N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775">
        <f>VLOOKUP(TableOMP[[#This Row],[Label]],TableAvg[],2,FALSE)</f>
        <v>0</v>
      </c>
      <c r="P775">
        <f>VLOOKUP(TableOMP[[#This Row],[Label]],TableAvg[],3,FALSE)</f>
        <v>0</v>
      </c>
      <c r="Q775">
        <f>TableOMP[[#This Row],[Avg]]-$U$2*TableOMP[[#This Row],[StdDev]]</f>
        <v>0</v>
      </c>
      <c r="R775">
        <f>TableOMP[[#This Row],[Avg]]+$U$2*TableOMP[[#This Row],[StdDev]]</f>
        <v>0</v>
      </c>
      <c r="S775">
        <f>IF(AND(TableOMP[[#This Row],[total_time]]&gt;=TableOMP[[#This Row],[Low]], TableOMP[[#This Row],[total_time]]&lt;=TableOMP[[#This Row],[High]]),1,0)</f>
        <v>0</v>
      </c>
    </row>
    <row r="776" spans="1:19" x14ac:dyDescent="0.25">
      <c r="A776" t="s">
        <v>17</v>
      </c>
      <c r="B776">
        <v>10000</v>
      </c>
      <c r="C776">
        <v>0</v>
      </c>
      <c r="D776">
        <v>0</v>
      </c>
      <c r="E776">
        <v>7</v>
      </c>
      <c r="F776">
        <v>1</v>
      </c>
      <c r="G776">
        <v>1.4130389999999999</v>
      </c>
      <c r="H776">
        <v>0.100122</v>
      </c>
      <c r="I776">
        <v>7.3918999999999999E-2</v>
      </c>
      <c r="J776">
        <v>1.2319999999999999E-2</v>
      </c>
      <c r="K776" t="str">
        <f t="shared" si="12"/>
        <v>5</v>
      </c>
      <c r="L776" t="s">
        <v>40</v>
      </c>
      <c r="M776" t="s">
        <v>39</v>
      </c>
      <c r="N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776">
        <f>VLOOKUP(TableOMP[[#This Row],[Label]],TableAvg[],2,FALSE)</f>
        <v>0</v>
      </c>
      <c r="P776">
        <f>VLOOKUP(TableOMP[[#This Row],[Label]],TableAvg[],3,FALSE)</f>
        <v>0</v>
      </c>
      <c r="Q776">
        <f>TableOMP[[#This Row],[Avg]]-$U$2*TableOMP[[#This Row],[StdDev]]</f>
        <v>0</v>
      </c>
      <c r="R776">
        <f>TableOMP[[#This Row],[Avg]]+$U$2*TableOMP[[#This Row],[StdDev]]</f>
        <v>0</v>
      </c>
      <c r="S776">
        <f>IF(AND(TableOMP[[#This Row],[total_time]]&gt;=TableOMP[[#This Row],[Low]], TableOMP[[#This Row],[total_time]]&lt;=TableOMP[[#This Row],[High]]),1,0)</f>
        <v>0</v>
      </c>
    </row>
    <row r="777" spans="1:19" x14ac:dyDescent="0.25">
      <c r="A777" t="s">
        <v>17</v>
      </c>
      <c r="B777">
        <v>10000</v>
      </c>
      <c r="C777">
        <v>0</v>
      </c>
      <c r="D777">
        <v>0</v>
      </c>
      <c r="E777">
        <v>8</v>
      </c>
      <c r="F777">
        <v>1</v>
      </c>
      <c r="G777">
        <v>1.3941479999999999</v>
      </c>
      <c r="H777">
        <v>0.103505</v>
      </c>
      <c r="I777">
        <v>9.7130999999999995E-2</v>
      </c>
      <c r="J777">
        <v>1.3875999999999999E-2</v>
      </c>
      <c r="K777" t="str">
        <f t="shared" si="12"/>
        <v>5</v>
      </c>
      <c r="L777" t="s">
        <v>40</v>
      </c>
      <c r="M777" t="s">
        <v>39</v>
      </c>
      <c r="N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777">
        <f>VLOOKUP(TableOMP[[#This Row],[Label]],TableAvg[],2,FALSE)</f>
        <v>0</v>
      </c>
      <c r="P777">
        <f>VLOOKUP(TableOMP[[#This Row],[Label]],TableAvg[],3,FALSE)</f>
        <v>0</v>
      </c>
      <c r="Q777">
        <f>TableOMP[[#This Row],[Avg]]-$U$2*TableOMP[[#This Row],[StdDev]]</f>
        <v>0</v>
      </c>
      <c r="R777">
        <f>TableOMP[[#This Row],[Avg]]+$U$2*TableOMP[[#This Row],[StdDev]]</f>
        <v>0</v>
      </c>
      <c r="S777">
        <f>IF(AND(TableOMP[[#This Row],[total_time]]&gt;=TableOMP[[#This Row],[Low]], TableOMP[[#This Row],[total_time]]&lt;=TableOMP[[#This Row],[High]]),1,0)</f>
        <v>0</v>
      </c>
    </row>
    <row r="778" spans="1:19" x14ac:dyDescent="0.25">
      <c r="A778" t="s">
        <v>17</v>
      </c>
      <c r="B778">
        <v>10000</v>
      </c>
      <c r="C778">
        <v>0</v>
      </c>
      <c r="D778">
        <v>0</v>
      </c>
      <c r="E778">
        <v>9</v>
      </c>
      <c r="F778">
        <v>1</v>
      </c>
      <c r="G778">
        <v>1.376619</v>
      </c>
      <c r="H778">
        <v>0.104495</v>
      </c>
      <c r="I778">
        <v>9.2457999999999999E-2</v>
      </c>
      <c r="J778">
        <v>1.1557E-2</v>
      </c>
      <c r="K778" t="str">
        <f t="shared" si="12"/>
        <v>5</v>
      </c>
      <c r="L778" t="s">
        <v>40</v>
      </c>
      <c r="M778" t="s">
        <v>39</v>
      </c>
      <c r="N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778">
        <f>VLOOKUP(TableOMP[[#This Row],[Label]],TableAvg[],2,FALSE)</f>
        <v>0</v>
      </c>
      <c r="P778">
        <f>VLOOKUP(TableOMP[[#This Row],[Label]],TableAvg[],3,FALSE)</f>
        <v>0</v>
      </c>
      <c r="Q778">
        <f>TableOMP[[#This Row],[Avg]]-$U$2*TableOMP[[#This Row],[StdDev]]</f>
        <v>0</v>
      </c>
      <c r="R778">
        <f>TableOMP[[#This Row],[Avg]]+$U$2*TableOMP[[#This Row],[StdDev]]</f>
        <v>0</v>
      </c>
      <c r="S778">
        <f>IF(AND(TableOMP[[#This Row],[total_time]]&gt;=TableOMP[[#This Row],[Low]], TableOMP[[#This Row],[total_time]]&lt;=TableOMP[[#This Row],[High]]),1,0)</f>
        <v>0</v>
      </c>
    </row>
    <row r="779" spans="1:19" x14ac:dyDescent="0.25">
      <c r="A779" t="s">
        <v>17</v>
      </c>
      <c r="B779">
        <v>10000</v>
      </c>
      <c r="C779">
        <v>0</v>
      </c>
      <c r="D779">
        <v>0</v>
      </c>
      <c r="E779">
        <v>10</v>
      </c>
      <c r="F779">
        <v>1</v>
      </c>
      <c r="G779">
        <v>1.3701950000000001</v>
      </c>
      <c r="H779">
        <v>0.111623</v>
      </c>
      <c r="I779">
        <v>0.17246300000000001</v>
      </c>
      <c r="J779">
        <v>1.9162999999999999E-2</v>
      </c>
      <c r="K779" t="str">
        <f t="shared" si="12"/>
        <v>5</v>
      </c>
      <c r="L779" t="s">
        <v>40</v>
      </c>
      <c r="M779" t="s">
        <v>39</v>
      </c>
      <c r="N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779">
        <f>VLOOKUP(TableOMP[[#This Row],[Label]],TableAvg[],2,FALSE)</f>
        <v>0</v>
      </c>
      <c r="P779">
        <f>VLOOKUP(TableOMP[[#This Row],[Label]],TableAvg[],3,FALSE)</f>
        <v>0</v>
      </c>
      <c r="Q779">
        <f>TableOMP[[#This Row],[Avg]]-$U$2*TableOMP[[#This Row],[StdDev]]</f>
        <v>0</v>
      </c>
      <c r="R779">
        <f>TableOMP[[#This Row],[Avg]]+$U$2*TableOMP[[#This Row],[StdDev]]</f>
        <v>0</v>
      </c>
      <c r="S779">
        <f>IF(AND(TableOMP[[#This Row],[total_time]]&gt;=TableOMP[[#This Row],[Low]], TableOMP[[#This Row],[total_time]]&lt;=TableOMP[[#This Row],[High]]),1,0)</f>
        <v>0</v>
      </c>
    </row>
    <row r="780" spans="1:19" x14ac:dyDescent="0.25">
      <c r="A780" t="s">
        <v>17</v>
      </c>
      <c r="B780">
        <v>10000</v>
      </c>
      <c r="C780">
        <v>0</v>
      </c>
      <c r="D780">
        <v>0</v>
      </c>
      <c r="E780">
        <v>11</v>
      </c>
      <c r="F780">
        <v>1</v>
      </c>
      <c r="G780">
        <v>1.3803339999999999</v>
      </c>
      <c r="H780">
        <v>0.122072</v>
      </c>
      <c r="I780">
        <v>0.24570400000000001</v>
      </c>
      <c r="J780">
        <v>2.4570000000000002E-2</v>
      </c>
      <c r="K780" t="str">
        <f t="shared" si="12"/>
        <v>5</v>
      </c>
      <c r="L780" t="s">
        <v>40</v>
      </c>
      <c r="M780" t="s">
        <v>39</v>
      </c>
      <c r="N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780">
        <f>VLOOKUP(TableOMP[[#This Row],[Label]],TableAvg[],2,FALSE)</f>
        <v>0</v>
      </c>
      <c r="P780">
        <f>VLOOKUP(TableOMP[[#This Row],[Label]],TableAvg[],3,FALSE)</f>
        <v>0</v>
      </c>
      <c r="Q780">
        <f>TableOMP[[#This Row],[Avg]]-$U$2*TableOMP[[#This Row],[StdDev]]</f>
        <v>0</v>
      </c>
      <c r="R780">
        <f>TableOMP[[#This Row],[Avg]]+$U$2*TableOMP[[#This Row],[StdDev]]</f>
        <v>0</v>
      </c>
      <c r="S780">
        <f>IF(AND(TableOMP[[#This Row],[total_time]]&gt;=TableOMP[[#This Row],[Low]], TableOMP[[#This Row],[total_time]]&lt;=TableOMP[[#This Row],[High]]),1,0)</f>
        <v>0</v>
      </c>
    </row>
    <row r="781" spans="1:19" x14ac:dyDescent="0.25">
      <c r="A781" t="s">
        <v>17</v>
      </c>
      <c r="B781">
        <v>10000</v>
      </c>
      <c r="C781">
        <v>0</v>
      </c>
      <c r="D781">
        <v>0</v>
      </c>
      <c r="E781">
        <v>12</v>
      </c>
      <c r="F781">
        <v>1</v>
      </c>
      <c r="G781">
        <v>1.368018</v>
      </c>
      <c r="H781">
        <v>0.10695499999999999</v>
      </c>
      <c r="I781">
        <v>0.157911</v>
      </c>
      <c r="J781">
        <v>1.4356000000000001E-2</v>
      </c>
      <c r="K781" t="str">
        <f t="shared" si="12"/>
        <v>5</v>
      </c>
      <c r="L781" t="s">
        <v>40</v>
      </c>
      <c r="M781" t="s">
        <v>39</v>
      </c>
      <c r="N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781">
        <f>VLOOKUP(TableOMP[[#This Row],[Label]],TableAvg[],2,FALSE)</f>
        <v>0</v>
      </c>
      <c r="P781">
        <f>VLOOKUP(TableOMP[[#This Row],[Label]],TableAvg[],3,FALSE)</f>
        <v>0</v>
      </c>
      <c r="Q781">
        <f>TableOMP[[#This Row],[Avg]]-$U$2*TableOMP[[#This Row],[StdDev]]</f>
        <v>0</v>
      </c>
      <c r="R781">
        <f>TableOMP[[#This Row],[Avg]]+$U$2*TableOMP[[#This Row],[StdDev]]</f>
        <v>0</v>
      </c>
      <c r="S781">
        <f>IF(AND(TableOMP[[#This Row],[total_time]]&gt;=TableOMP[[#This Row],[Low]], TableOMP[[#This Row],[total_time]]&lt;=TableOMP[[#This Row],[High]]),1,0)</f>
        <v>0</v>
      </c>
    </row>
    <row r="782" spans="1:19" x14ac:dyDescent="0.25">
      <c r="A782" t="s">
        <v>17</v>
      </c>
      <c r="B782">
        <v>10000</v>
      </c>
      <c r="C782">
        <v>0</v>
      </c>
      <c r="D782">
        <v>0</v>
      </c>
      <c r="E782">
        <v>13</v>
      </c>
      <c r="F782">
        <v>1</v>
      </c>
      <c r="G782">
        <v>1.3526609999999999</v>
      </c>
      <c r="H782">
        <v>0.10235</v>
      </c>
      <c r="I782">
        <v>0.12131699999999999</v>
      </c>
      <c r="J782">
        <v>1.0109999999999999E-2</v>
      </c>
      <c r="K782" t="str">
        <f t="shared" si="12"/>
        <v>5</v>
      </c>
      <c r="L782" t="s">
        <v>40</v>
      </c>
      <c r="M782" t="s">
        <v>39</v>
      </c>
      <c r="N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782">
        <f>VLOOKUP(TableOMP[[#This Row],[Label]],TableAvg[],2,FALSE)</f>
        <v>0</v>
      </c>
      <c r="P782">
        <f>VLOOKUP(TableOMP[[#This Row],[Label]],TableAvg[],3,FALSE)</f>
        <v>0</v>
      </c>
      <c r="Q782">
        <f>TableOMP[[#This Row],[Avg]]-$U$2*TableOMP[[#This Row],[StdDev]]</f>
        <v>0</v>
      </c>
      <c r="R782">
        <f>TableOMP[[#This Row],[Avg]]+$U$2*TableOMP[[#This Row],[StdDev]]</f>
        <v>0</v>
      </c>
      <c r="S782">
        <f>IF(AND(TableOMP[[#This Row],[total_time]]&gt;=TableOMP[[#This Row],[Low]], TableOMP[[#This Row],[total_time]]&lt;=TableOMP[[#This Row],[High]]),1,0)</f>
        <v>0</v>
      </c>
    </row>
    <row r="783" spans="1:19" x14ac:dyDescent="0.25">
      <c r="A783" t="s">
        <v>17</v>
      </c>
      <c r="B783">
        <v>10000</v>
      </c>
      <c r="C783">
        <v>0</v>
      </c>
      <c r="D783">
        <v>0</v>
      </c>
      <c r="E783">
        <v>14</v>
      </c>
      <c r="F783">
        <v>1</v>
      </c>
      <c r="G783">
        <v>1.364358</v>
      </c>
      <c r="H783">
        <v>9.9887000000000004E-2</v>
      </c>
      <c r="I783">
        <v>8.7575E-2</v>
      </c>
      <c r="J783">
        <v>6.7369999999999999E-3</v>
      </c>
      <c r="K783" t="str">
        <f t="shared" si="12"/>
        <v>5</v>
      </c>
      <c r="L783" t="s">
        <v>40</v>
      </c>
      <c r="M783" t="s">
        <v>39</v>
      </c>
      <c r="N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783">
        <f>VLOOKUP(TableOMP[[#This Row],[Label]],TableAvg[],2,FALSE)</f>
        <v>0</v>
      </c>
      <c r="P783">
        <f>VLOOKUP(TableOMP[[#This Row],[Label]],TableAvg[],3,FALSE)</f>
        <v>0</v>
      </c>
      <c r="Q783">
        <f>TableOMP[[#This Row],[Avg]]-$U$2*TableOMP[[#This Row],[StdDev]]</f>
        <v>0</v>
      </c>
      <c r="R783">
        <f>TableOMP[[#This Row],[Avg]]+$U$2*TableOMP[[#This Row],[StdDev]]</f>
        <v>0</v>
      </c>
      <c r="S783">
        <f>IF(AND(TableOMP[[#This Row],[total_time]]&gt;=TableOMP[[#This Row],[Low]], TableOMP[[#This Row],[total_time]]&lt;=TableOMP[[#This Row],[High]]),1,0)</f>
        <v>0</v>
      </c>
    </row>
    <row r="784" spans="1:19" x14ac:dyDescent="0.25">
      <c r="A784" t="s">
        <v>17</v>
      </c>
      <c r="B784">
        <v>10000</v>
      </c>
      <c r="C784">
        <v>0</v>
      </c>
      <c r="D784">
        <v>0</v>
      </c>
      <c r="E784">
        <v>15</v>
      </c>
      <c r="F784">
        <v>1</v>
      </c>
      <c r="G784">
        <v>1.335067</v>
      </c>
      <c r="H784">
        <v>0.101455</v>
      </c>
      <c r="I784">
        <v>0.135079</v>
      </c>
      <c r="J784">
        <v>9.6489999999999996E-3</v>
      </c>
      <c r="K784" t="str">
        <f t="shared" si="12"/>
        <v>5</v>
      </c>
      <c r="L784" t="s">
        <v>40</v>
      </c>
      <c r="M784" t="s">
        <v>39</v>
      </c>
      <c r="N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784">
        <f>VLOOKUP(TableOMP[[#This Row],[Label]],TableAvg[],2,FALSE)</f>
        <v>0</v>
      </c>
      <c r="P784">
        <f>VLOOKUP(TableOMP[[#This Row],[Label]],TableAvg[],3,FALSE)</f>
        <v>0</v>
      </c>
      <c r="Q784">
        <f>TableOMP[[#This Row],[Avg]]-$U$2*TableOMP[[#This Row],[StdDev]]</f>
        <v>0</v>
      </c>
      <c r="R784">
        <f>TableOMP[[#This Row],[Avg]]+$U$2*TableOMP[[#This Row],[StdDev]]</f>
        <v>0</v>
      </c>
      <c r="S784">
        <f>IF(AND(TableOMP[[#This Row],[total_time]]&gt;=TableOMP[[#This Row],[Low]], TableOMP[[#This Row],[total_time]]&lt;=TableOMP[[#This Row],[High]]),1,0)</f>
        <v>0</v>
      </c>
    </row>
    <row r="785" spans="1:19" x14ac:dyDescent="0.25">
      <c r="A785" t="s">
        <v>17</v>
      </c>
      <c r="B785">
        <v>10000</v>
      </c>
      <c r="C785">
        <v>0</v>
      </c>
      <c r="D785">
        <v>0</v>
      </c>
      <c r="E785">
        <v>16</v>
      </c>
      <c r="F785">
        <v>1</v>
      </c>
      <c r="G785">
        <v>1.356695</v>
      </c>
      <c r="H785">
        <v>0.107448</v>
      </c>
      <c r="I785">
        <v>0.15934699999999999</v>
      </c>
      <c r="J785">
        <v>1.0623E-2</v>
      </c>
      <c r="K785" t="str">
        <f t="shared" si="12"/>
        <v>5</v>
      </c>
      <c r="L785" t="s">
        <v>40</v>
      </c>
      <c r="M785" t="s">
        <v>39</v>
      </c>
      <c r="N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785">
        <f>VLOOKUP(TableOMP[[#This Row],[Label]],TableAvg[],2,FALSE)</f>
        <v>0</v>
      </c>
      <c r="P785">
        <f>VLOOKUP(TableOMP[[#This Row],[Label]],TableAvg[],3,FALSE)</f>
        <v>0</v>
      </c>
      <c r="Q785">
        <f>TableOMP[[#This Row],[Avg]]-$U$2*TableOMP[[#This Row],[StdDev]]</f>
        <v>0</v>
      </c>
      <c r="R785">
        <f>TableOMP[[#This Row],[Avg]]+$U$2*TableOMP[[#This Row],[StdDev]]</f>
        <v>0</v>
      </c>
      <c r="S785">
        <f>IF(AND(TableOMP[[#This Row],[total_time]]&gt;=TableOMP[[#This Row],[Low]], TableOMP[[#This Row],[total_time]]&lt;=TableOMP[[#This Row],[High]]),1,0)</f>
        <v>0</v>
      </c>
    </row>
    <row r="786" spans="1:19" x14ac:dyDescent="0.25">
      <c r="A786" t="s">
        <v>17</v>
      </c>
      <c r="B786">
        <v>10000</v>
      </c>
      <c r="C786">
        <v>0</v>
      </c>
      <c r="D786">
        <v>0</v>
      </c>
      <c r="E786">
        <v>17</v>
      </c>
      <c r="F786">
        <v>1</v>
      </c>
      <c r="G786">
        <v>1.3564510000000001</v>
      </c>
      <c r="H786">
        <v>0.105493</v>
      </c>
      <c r="I786">
        <v>0.105548</v>
      </c>
      <c r="J786">
        <v>6.5970000000000004E-3</v>
      </c>
      <c r="K786" t="str">
        <f t="shared" si="12"/>
        <v>5</v>
      </c>
      <c r="L786" t="s">
        <v>40</v>
      </c>
      <c r="M786" t="s">
        <v>39</v>
      </c>
      <c r="N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786">
        <f>VLOOKUP(TableOMP[[#This Row],[Label]],TableAvg[],2,FALSE)</f>
        <v>0</v>
      </c>
      <c r="P786">
        <f>VLOOKUP(TableOMP[[#This Row],[Label]],TableAvg[],3,FALSE)</f>
        <v>0</v>
      </c>
      <c r="Q786">
        <f>TableOMP[[#This Row],[Avg]]-$U$2*TableOMP[[#This Row],[StdDev]]</f>
        <v>0</v>
      </c>
      <c r="R786">
        <f>TableOMP[[#This Row],[Avg]]+$U$2*TableOMP[[#This Row],[StdDev]]</f>
        <v>0</v>
      </c>
      <c r="S786">
        <f>IF(AND(TableOMP[[#This Row],[total_time]]&gt;=TableOMP[[#This Row],[Low]], TableOMP[[#This Row],[total_time]]&lt;=TableOMP[[#This Row],[High]]),1,0)</f>
        <v>0</v>
      </c>
    </row>
    <row r="787" spans="1:19" x14ac:dyDescent="0.25">
      <c r="A787" t="s">
        <v>17</v>
      </c>
      <c r="B787">
        <v>10000</v>
      </c>
      <c r="C787">
        <v>0</v>
      </c>
      <c r="D787">
        <v>0</v>
      </c>
      <c r="E787">
        <v>18</v>
      </c>
      <c r="F787">
        <v>1</v>
      </c>
      <c r="G787">
        <v>1.383699</v>
      </c>
      <c r="H787">
        <v>0.109948</v>
      </c>
      <c r="I787">
        <v>0.211421</v>
      </c>
      <c r="J787">
        <v>1.2437E-2</v>
      </c>
      <c r="K787" t="str">
        <f t="shared" si="12"/>
        <v>5</v>
      </c>
      <c r="L787" t="s">
        <v>40</v>
      </c>
      <c r="M787" t="s">
        <v>39</v>
      </c>
      <c r="N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787">
        <f>VLOOKUP(TableOMP[[#This Row],[Label]],TableAvg[],2,FALSE)</f>
        <v>0</v>
      </c>
      <c r="P787">
        <f>VLOOKUP(TableOMP[[#This Row],[Label]],TableAvg[],3,FALSE)</f>
        <v>0</v>
      </c>
      <c r="Q787">
        <f>TableOMP[[#This Row],[Avg]]-$U$2*TableOMP[[#This Row],[StdDev]]</f>
        <v>0</v>
      </c>
      <c r="R787">
        <f>TableOMP[[#This Row],[Avg]]+$U$2*TableOMP[[#This Row],[StdDev]]</f>
        <v>0</v>
      </c>
      <c r="S787">
        <f>IF(AND(TableOMP[[#This Row],[total_time]]&gt;=TableOMP[[#This Row],[Low]], TableOMP[[#This Row],[total_time]]&lt;=TableOMP[[#This Row],[High]]),1,0)</f>
        <v>0</v>
      </c>
    </row>
    <row r="788" spans="1:19" x14ac:dyDescent="0.25">
      <c r="A788" t="s">
        <v>17</v>
      </c>
      <c r="B788">
        <v>10000</v>
      </c>
      <c r="C788">
        <v>0</v>
      </c>
      <c r="D788">
        <v>0</v>
      </c>
      <c r="E788">
        <v>19</v>
      </c>
      <c r="F788">
        <v>1</v>
      </c>
      <c r="G788">
        <v>1.4079090000000001</v>
      </c>
      <c r="H788">
        <v>0.104299</v>
      </c>
      <c r="I788">
        <v>0.32967600000000002</v>
      </c>
      <c r="J788">
        <v>1.8315000000000001E-2</v>
      </c>
      <c r="K788" t="str">
        <f t="shared" si="12"/>
        <v>5</v>
      </c>
      <c r="L788" t="s">
        <v>40</v>
      </c>
      <c r="M788" t="s">
        <v>39</v>
      </c>
      <c r="N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788">
        <f>VLOOKUP(TableOMP[[#This Row],[Label]],TableAvg[],2,FALSE)</f>
        <v>0</v>
      </c>
      <c r="P788">
        <f>VLOOKUP(TableOMP[[#This Row],[Label]],TableAvg[],3,FALSE)</f>
        <v>0</v>
      </c>
      <c r="Q788">
        <f>TableOMP[[#This Row],[Avg]]-$U$2*TableOMP[[#This Row],[StdDev]]</f>
        <v>0</v>
      </c>
      <c r="R788">
        <f>TableOMP[[#This Row],[Avg]]+$U$2*TableOMP[[#This Row],[StdDev]]</f>
        <v>0</v>
      </c>
      <c r="S788">
        <f>IF(AND(TableOMP[[#This Row],[total_time]]&gt;=TableOMP[[#This Row],[Low]], TableOMP[[#This Row],[total_time]]&lt;=TableOMP[[#This Row],[High]]),1,0)</f>
        <v>0</v>
      </c>
    </row>
    <row r="789" spans="1:19" x14ac:dyDescent="0.25">
      <c r="A789" t="s">
        <v>17</v>
      </c>
      <c r="B789">
        <v>10000</v>
      </c>
      <c r="C789">
        <v>0</v>
      </c>
      <c r="D789">
        <v>0</v>
      </c>
      <c r="E789">
        <v>20</v>
      </c>
      <c r="F789">
        <v>1</v>
      </c>
      <c r="G789">
        <v>1.341521</v>
      </c>
      <c r="H789">
        <v>0.10732700000000001</v>
      </c>
      <c r="I789">
        <v>0.18179799999999999</v>
      </c>
      <c r="J789">
        <v>9.5680000000000001E-3</v>
      </c>
      <c r="K789" t="str">
        <f t="shared" si="12"/>
        <v>5</v>
      </c>
      <c r="L789" t="s">
        <v>40</v>
      </c>
      <c r="M789" t="s">
        <v>39</v>
      </c>
      <c r="N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789">
        <f>VLOOKUP(TableOMP[[#This Row],[Label]],TableAvg[],2,FALSE)</f>
        <v>0</v>
      </c>
      <c r="P789">
        <f>VLOOKUP(TableOMP[[#This Row],[Label]],TableAvg[],3,FALSE)</f>
        <v>0</v>
      </c>
      <c r="Q789">
        <f>TableOMP[[#This Row],[Avg]]-$U$2*TableOMP[[#This Row],[StdDev]]</f>
        <v>0</v>
      </c>
      <c r="R789">
        <f>TableOMP[[#This Row],[Avg]]+$U$2*TableOMP[[#This Row],[StdDev]]</f>
        <v>0</v>
      </c>
      <c r="S789">
        <f>IF(AND(TableOMP[[#This Row],[total_time]]&gt;=TableOMP[[#This Row],[Low]], TableOMP[[#This Row],[total_time]]&lt;=TableOMP[[#This Row],[High]]),1,0)</f>
        <v>0</v>
      </c>
    </row>
    <row r="790" spans="1:19" x14ac:dyDescent="0.25">
      <c r="A790" t="s">
        <v>17</v>
      </c>
      <c r="B790">
        <v>10000</v>
      </c>
      <c r="C790">
        <v>0</v>
      </c>
      <c r="D790">
        <v>0</v>
      </c>
      <c r="E790">
        <v>21</v>
      </c>
      <c r="F790">
        <v>1</v>
      </c>
      <c r="G790">
        <v>1.397877</v>
      </c>
      <c r="H790">
        <v>0.107046</v>
      </c>
      <c r="I790">
        <v>0.12342500000000001</v>
      </c>
      <c r="J790">
        <v>6.1710000000000003E-3</v>
      </c>
      <c r="K790" t="str">
        <f t="shared" si="12"/>
        <v>5</v>
      </c>
      <c r="L790" t="s">
        <v>40</v>
      </c>
      <c r="M790" t="s">
        <v>39</v>
      </c>
      <c r="N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790">
        <f>VLOOKUP(TableOMP[[#This Row],[Label]],TableAvg[],2,FALSE)</f>
        <v>0</v>
      </c>
      <c r="P790">
        <f>VLOOKUP(TableOMP[[#This Row],[Label]],TableAvg[],3,FALSE)</f>
        <v>0</v>
      </c>
      <c r="Q790">
        <f>TableOMP[[#This Row],[Avg]]-$U$2*TableOMP[[#This Row],[StdDev]]</f>
        <v>0</v>
      </c>
      <c r="R790">
        <f>TableOMP[[#This Row],[Avg]]+$U$2*TableOMP[[#This Row],[StdDev]]</f>
        <v>0</v>
      </c>
      <c r="S790">
        <f>IF(AND(TableOMP[[#This Row],[total_time]]&gt;=TableOMP[[#This Row],[Low]], TableOMP[[#This Row],[total_time]]&lt;=TableOMP[[#This Row],[High]]),1,0)</f>
        <v>0</v>
      </c>
    </row>
    <row r="791" spans="1:19" x14ac:dyDescent="0.25">
      <c r="A791" t="s">
        <v>17</v>
      </c>
      <c r="B791">
        <v>10000</v>
      </c>
      <c r="C791">
        <v>0</v>
      </c>
      <c r="D791">
        <v>0</v>
      </c>
      <c r="E791">
        <v>22</v>
      </c>
      <c r="F791">
        <v>1</v>
      </c>
      <c r="G791">
        <v>1.3806940000000001</v>
      </c>
      <c r="H791">
        <v>0.108928</v>
      </c>
      <c r="I791">
        <v>0.23063900000000001</v>
      </c>
      <c r="J791">
        <v>1.0983E-2</v>
      </c>
      <c r="K791" t="str">
        <f t="shared" si="12"/>
        <v>5</v>
      </c>
      <c r="L791" t="s">
        <v>40</v>
      </c>
      <c r="M791" t="s">
        <v>39</v>
      </c>
      <c r="N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791">
        <f>VLOOKUP(TableOMP[[#This Row],[Label]],TableAvg[],2,FALSE)</f>
        <v>0</v>
      </c>
      <c r="P791">
        <f>VLOOKUP(TableOMP[[#This Row],[Label]],TableAvg[],3,FALSE)</f>
        <v>0</v>
      </c>
      <c r="Q791">
        <f>TableOMP[[#This Row],[Avg]]-$U$2*TableOMP[[#This Row],[StdDev]]</f>
        <v>0</v>
      </c>
      <c r="R791">
        <f>TableOMP[[#This Row],[Avg]]+$U$2*TableOMP[[#This Row],[StdDev]]</f>
        <v>0</v>
      </c>
      <c r="S791">
        <f>IF(AND(TableOMP[[#This Row],[total_time]]&gt;=TableOMP[[#This Row],[Low]], TableOMP[[#This Row],[total_time]]&lt;=TableOMP[[#This Row],[High]]),1,0)</f>
        <v>0</v>
      </c>
    </row>
    <row r="792" spans="1:19" x14ac:dyDescent="0.25">
      <c r="A792" t="s">
        <v>17</v>
      </c>
      <c r="B792">
        <v>10000</v>
      </c>
      <c r="C792">
        <v>0</v>
      </c>
      <c r="D792">
        <v>0</v>
      </c>
      <c r="E792">
        <v>23</v>
      </c>
      <c r="F792">
        <v>1</v>
      </c>
      <c r="G792">
        <v>1.415151</v>
      </c>
      <c r="H792">
        <v>0.112971</v>
      </c>
      <c r="I792">
        <v>0.17139599999999999</v>
      </c>
      <c r="J792">
        <v>7.7910000000000002E-3</v>
      </c>
      <c r="K792" t="str">
        <f t="shared" si="12"/>
        <v>5</v>
      </c>
      <c r="L792" t="s">
        <v>40</v>
      </c>
      <c r="M792" t="s">
        <v>39</v>
      </c>
      <c r="N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792">
        <f>VLOOKUP(TableOMP[[#This Row],[Label]],TableAvg[],2,FALSE)</f>
        <v>0</v>
      </c>
      <c r="P792">
        <f>VLOOKUP(TableOMP[[#This Row],[Label]],TableAvg[],3,FALSE)</f>
        <v>0</v>
      </c>
      <c r="Q792">
        <f>TableOMP[[#This Row],[Avg]]-$U$2*TableOMP[[#This Row],[StdDev]]</f>
        <v>0</v>
      </c>
      <c r="R792">
        <f>TableOMP[[#This Row],[Avg]]+$U$2*TableOMP[[#This Row],[StdDev]]</f>
        <v>0</v>
      </c>
      <c r="S792">
        <f>IF(AND(TableOMP[[#This Row],[total_time]]&gt;=TableOMP[[#This Row],[Low]], TableOMP[[#This Row],[total_time]]&lt;=TableOMP[[#This Row],[High]]),1,0)</f>
        <v>0</v>
      </c>
    </row>
    <row r="793" spans="1:19" x14ac:dyDescent="0.25">
      <c r="A793" t="s">
        <v>17</v>
      </c>
      <c r="B793">
        <v>10000</v>
      </c>
      <c r="C793">
        <v>0</v>
      </c>
      <c r="D793">
        <v>0</v>
      </c>
      <c r="E793">
        <v>24</v>
      </c>
      <c r="F793">
        <v>1</v>
      </c>
      <c r="G793">
        <v>1.399694</v>
      </c>
      <c r="H793">
        <v>0.110238</v>
      </c>
      <c r="I793">
        <v>0.13591600000000001</v>
      </c>
      <c r="J793">
        <v>5.9090000000000002E-3</v>
      </c>
      <c r="K793" t="str">
        <f t="shared" si="12"/>
        <v>5</v>
      </c>
      <c r="L793" t="s">
        <v>40</v>
      </c>
      <c r="M793" t="s">
        <v>39</v>
      </c>
      <c r="N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793">
        <f>VLOOKUP(TableOMP[[#This Row],[Label]],TableAvg[],2,FALSE)</f>
        <v>0</v>
      </c>
      <c r="P793">
        <f>VLOOKUP(TableOMP[[#This Row],[Label]],TableAvg[],3,FALSE)</f>
        <v>0</v>
      </c>
      <c r="Q793">
        <f>TableOMP[[#This Row],[Avg]]-$U$2*TableOMP[[#This Row],[StdDev]]</f>
        <v>0</v>
      </c>
      <c r="R793">
        <f>TableOMP[[#This Row],[Avg]]+$U$2*TableOMP[[#This Row],[StdDev]]</f>
        <v>0</v>
      </c>
      <c r="S793">
        <f>IF(AND(TableOMP[[#This Row],[total_time]]&gt;=TableOMP[[#This Row],[Low]], TableOMP[[#This Row],[total_time]]&lt;=TableOMP[[#This Row],[High]]),1,0)</f>
        <v>0</v>
      </c>
    </row>
    <row r="794" spans="1:19" x14ac:dyDescent="0.25">
      <c r="A794" t="s">
        <v>17</v>
      </c>
      <c r="B794">
        <v>10000</v>
      </c>
      <c r="C794">
        <v>0</v>
      </c>
      <c r="D794">
        <v>0</v>
      </c>
      <c r="E794">
        <v>25</v>
      </c>
      <c r="F794">
        <v>1</v>
      </c>
      <c r="G794">
        <v>1.435981</v>
      </c>
      <c r="H794">
        <v>0.11319799999999999</v>
      </c>
      <c r="I794">
        <v>0.108543</v>
      </c>
      <c r="J794">
        <v>4.5230000000000001E-3</v>
      </c>
      <c r="K794" t="str">
        <f t="shared" si="12"/>
        <v>5</v>
      </c>
      <c r="L794" t="s">
        <v>40</v>
      </c>
      <c r="M794" t="s">
        <v>39</v>
      </c>
      <c r="N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794">
        <f>VLOOKUP(TableOMP[[#This Row],[Label]],TableAvg[],2,FALSE)</f>
        <v>0</v>
      </c>
      <c r="P794">
        <f>VLOOKUP(TableOMP[[#This Row],[Label]],TableAvg[],3,FALSE)</f>
        <v>0</v>
      </c>
      <c r="Q794">
        <f>TableOMP[[#This Row],[Avg]]-$U$2*TableOMP[[#This Row],[StdDev]]</f>
        <v>0</v>
      </c>
      <c r="R794">
        <f>TableOMP[[#This Row],[Avg]]+$U$2*TableOMP[[#This Row],[StdDev]]</f>
        <v>0</v>
      </c>
      <c r="S794">
        <f>IF(AND(TableOMP[[#This Row],[total_time]]&gt;=TableOMP[[#This Row],[Low]], TableOMP[[#This Row],[total_time]]&lt;=TableOMP[[#This Row],[High]]),1,0)</f>
        <v>0</v>
      </c>
    </row>
    <row r="795" spans="1:19" x14ac:dyDescent="0.25">
      <c r="A795" t="s">
        <v>17</v>
      </c>
      <c r="B795">
        <v>10000</v>
      </c>
      <c r="C795">
        <v>0</v>
      </c>
      <c r="D795">
        <v>0</v>
      </c>
      <c r="E795">
        <v>26</v>
      </c>
      <c r="F795">
        <v>1</v>
      </c>
      <c r="G795">
        <v>1.426884</v>
      </c>
      <c r="H795">
        <v>0.102103</v>
      </c>
      <c r="I795">
        <v>0.150727</v>
      </c>
      <c r="J795">
        <v>6.0289999999999996E-3</v>
      </c>
      <c r="K795" t="str">
        <f t="shared" si="12"/>
        <v>5</v>
      </c>
      <c r="L795" t="s">
        <v>40</v>
      </c>
      <c r="M795" t="s">
        <v>39</v>
      </c>
      <c r="N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795">
        <f>VLOOKUP(TableOMP[[#This Row],[Label]],TableAvg[],2,FALSE)</f>
        <v>0</v>
      </c>
      <c r="P795">
        <f>VLOOKUP(TableOMP[[#This Row],[Label]],TableAvg[],3,FALSE)</f>
        <v>0</v>
      </c>
      <c r="Q795">
        <f>TableOMP[[#This Row],[Avg]]-$U$2*TableOMP[[#This Row],[StdDev]]</f>
        <v>0</v>
      </c>
      <c r="R795">
        <f>TableOMP[[#This Row],[Avg]]+$U$2*TableOMP[[#This Row],[StdDev]]</f>
        <v>0</v>
      </c>
      <c r="S795">
        <f>IF(AND(TableOMP[[#This Row],[total_time]]&gt;=TableOMP[[#This Row],[Low]], TableOMP[[#This Row],[total_time]]&lt;=TableOMP[[#This Row],[High]]),1,0)</f>
        <v>0</v>
      </c>
    </row>
    <row r="796" spans="1:19" x14ac:dyDescent="0.25">
      <c r="A796" t="s">
        <v>17</v>
      </c>
      <c r="B796">
        <v>10000</v>
      </c>
      <c r="C796">
        <v>0</v>
      </c>
      <c r="D796">
        <v>0</v>
      </c>
      <c r="E796">
        <v>27</v>
      </c>
      <c r="F796">
        <v>1</v>
      </c>
      <c r="G796">
        <v>1.386261</v>
      </c>
      <c r="H796">
        <v>0.1048</v>
      </c>
      <c r="I796">
        <v>0.12126099999999999</v>
      </c>
      <c r="J796">
        <v>4.6639999999999997E-3</v>
      </c>
      <c r="K796" t="str">
        <f t="shared" si="12"/>
        <v>5</v>
      </c>
      <c r="L796" t="s">
        <v>40</v>
      </c>
      <c r="M796" t="s">
        <v>39</v>
      </c>
      <c r="N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796">
        <f>VLOOKUP(TableOMP[[#This Row],[Label]],TableAvg[],2,FALSE)</f>
        <v>0</v>
      </c>
      <c r="P796">
        <f>VLOOKUP(TableOMP[[#This Row],[Label]],TableAvg[],3,FALSE)</f>
        <v>0</v>
      </c>
      <c r="Q796">
        <f>TableOMP[[#This Row],[Avg]]-$U$2*TableOMP[[#This Row],[StdDev]]</f>
        <v>0</v>
      </c>
      <c r="R796">
        <f>TableOMP[[#This Row],[Avg]]+$U$2*TableOMP[[#This Row],[StdDev]]</f>
        <v>0</v>
      </c>
      <c r="S796">
        <f>IF(AND(TableOMP[[#This Row],[total_time]]&gt;=TableOMP[[#This Row],[Low]], TableOMP[[#This Row],[total_time]]&lt;=TableOMP[[#This Row],[High]]),1,0)</f>
        <v>0</v>
      </c>
    </row>
    <row r="797" spans="1:19" x14ac:dyDescent="0.25">
      <c r="A797" t="s">
        <v>17</v>
      </c>
      <c r="B797">
        <v>10000</v>
      </c>
      <c r="C797">
        <v>0</v>
      </c>
      <c r="D797">
        <v>0</v>
      </c>
      <c r="E797">
        <v>28</v>
      </c>
      <c r="F797">
        <v>1</v>
      </c>
      <c r="G797">
        <v>1.391988</v>
      </c>
      <c r="H797">
        <v>0.103342</v>
      </c>
      <c r="I797">
        <v>0.130993</v>
      </c>
      <c r="J797">
        <v>4.8520000000000004E-3</v>
      </c>
      <c r="K797" t="str">
        <f t="shared" si="12"/>
        <v>5</v>
      </c>
      <c r="L797" t="s">
        <v>40</v>
      </c>
      <c r="M797" t="s">
        <v>39</v>
      </c>
      <c r="N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797">
        <f>VLOOKUP(TableOMP[[#This Row],[Label]],TableAvg[],2,FALSE)</f>
        <v>0</v>
      </c>
      <c r="P797">
        <f>VLOOKUP(TableOMP[[#This Row],[Label]],TableAvg[],3,FALSE)</f>
        <v>0</v>
      </c>
      <c r="Q797">
        <f>TableOMP[[#This Row],[Avg]]-$U$2*TableOMP[[#This Row],[StdDev]]</f>
        <v>0</v>
      </c>
      <c r="R797">
        <f>TableOMP[[#This Row],[Avg]]+$U$2*TableOMP[[#This Row],[StdDev]]</f>
        <v>0</v>
      </c>
      <c r="S797">
        <f>IF(AND(TableOMP[[#This Row],[total_time]]&gt;=TableOMP[[#This Row],[Low]], TableOMP[[#This Row],[total_time]]&lt;=TableOMP[[#This Row],[High]]),1,0)</f>
        <v>0</v>
      </c>
    </row>
    <row r="798" spans="1:19" x14ac:dyDescent="0.25">
      <c r="A798" t="s">
        <v>17</v>
      </c>
      <c r="B798">
        <v>10000</v>
      </c>
      <c r="C798">
        <v>0</v>
      </c>
      <c r="D798">
        <v>0</v>
      </c>
      <c r="E798">
        <v>29</v>
      </c>
      <c r="F798">
        <v>1</v>
      </c>
      <c r="G798">
        <v>1.4092100000000001</v>
      </c>
      <c r="H798">
        <v>0.102288</v>
      </c>
      <c r="I798">
        <v>0.108013</v>
      </c>
      <c r="J798">
        <v>3.8579999999999999E-3</v>
      </c>
      <c r="K798" t="str">
        <f t="shared" si="12"/>
        <v>5</v>
      </c>
      <c r="L798" t="s">
        <v>40</v>
      </c>
      <c r="M798" t="s">
        <v>39</v>
      </c>
      <c r="N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798">
        <f>VLOOKUP(TableOMP[[#This Row],[Label]],TableAvg[],2,FALSE)</f>
        <v>0</v>
      </c>
      <c r="P798">
        <f>VLOOKUP(TableOMP[[#This Row],[Label]],TableAvg[],3,FALSE)</f>
        <v>0</v>
      </c>
      <c r="Q798">
        <f>TableOMP[[#This Row],[Avg]]-$U$2*TableOMP[[#This Row],[StdDev]]</f>
        <v>0</v>
      </c>
      <c r="R798">
        <f>TableOMP[[#This Row],[Avg]]+$U$2*TableOMP[[#This Row],[StdDev]]</f>
        <v>0</v>
      </c>
      <c r="S798">
        <f>IF(AND(TableOMP[[#This Row],[total_time]]&gt;=TableOMP[[#This Row],[Low]], TableOMP[[#This Row],[total_time]]&lt;=TableOMP[[#This Row],[High]]),1,0)</f>
        <v>0</v>
      </c>
    </row>
    <row r="799" spans="1:19" x14ac:dyDescent="0.25">
      <c r="A799" t="s">
        <v>17</v>
      </c>
      <c r="B799">
        <v>10000</v>
      </c>
      <c r="C799">
        <v>0</v>
      </c>
      <c r="D799">
        <v>0</v>
      </c>
      <c r="E799">
        <v>30</v>
      </c>
      <c r="F799">
        <v>1</v>
      </c>
      <c r="G799">
        <v>1.3635539999999999</v>
      </c>
      <c r="H799">
        <v>0.113235</v>
      </c>
      <c r="I799">
        <v>0.19999</v>
      </c>
      <c r="J799">
        <v>6.8960000000000002E-3</v>
      </c>
      <c r="K799" t="str">
        <f t="shared" si="12"/>
        <v>5</v>
      </c>
      <c r="L799" t="s">
        <v>40</v>
      </c>
      <c r="M799" t="s">
        <v>39</v>
      </c>
      <c r="N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799">
        <f>VLOOKUP(TableOMP[[#This Row],[Label]],TableAvg[],2,FALSE)</f>
        <v>0</v>
      </c>
      <c r="P799">
        <f>VLOOKUP(TableOMP[[#This Row],[Label]],TableAvg[],3,FALSE)</f>
        <v>0</v>
      </c>
      <c r="Q799">
        <f>TableOMP[[#This Row],[Avg]]-$U$2*TableOMP[[#This Row],[StdDev]]</f>
        <v>0</v>
      </c>
      <c r="R799">
        <f>TableOMP[[#This Row],[Avg]]+$U$2*TableOMP[[#This Row],[StdDev]]</f>
        <v>0</v>
      </c>
      <c r="S799">
        <f>IF(AND(TableOMP[[#This Row],[total_time]]&gt;=TableOMP[[#This Row],[Low]], TableOMP[[#This Row],[total_time]]&lt;=TableOMP[[#This Row],[High]]),1,0)</f>
        <v>0</v>
      </c>
    </row>
    <row r="800" spans="1:19" x14ac:dyDescent="0.25">
      <c r="A800" t="s">
        <v>17</v>
      </c>
      <c r="B800">
        <v>10000</v>
      </c>
      <c r="C800">
        <v>0</v>
      </c>
      <c r="D800">
        <v>0</v>
      </c>
      <c r="E800">
        <v>31</v>
      </c>
      <c r="F800">
        <v>1</v>
      </c>
      <c r="G800">
        <v>1.487141</v>
      </c>
      <c r="H800">
        <v>0.11282200000000001</v>
      </c>
      <c r="I800">
        <v>0.174905</v>
      </c>
      <c r="J800">
        <v>5.8300000000000001E-3</v>
      </c>
      <c r="K800" t="str">
        <f t="shared" si="12"/>
        <v>5</v>
      </c>
      <c r="L800" t="s">
        <v>40</v>
      </c>
      <c r="M800" t="s">
        <v>39</v>
      </c>
      <c r="N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800">
        <f>VLOOKUP(TableOMP[[#This Row],[Label]],TableAvg[],2,FALSE)</f>
        <v>0</v>
      </c>
      <c r="P800">
        <f>VLOOKUP(TableOMP[[#This Row],[Label]],TableAvg[],3,FALSE)</f>
        <v>0</v>
      </c>
      <c r="Q800">
        <f>TableOMP[[#This Row],[Avg]]-$U$2*TableOMP[[#This Row],[StdDev]]</f>
        <v>0</v>
      </c>
      <c r="R800">
        <f>TableOMP[[#This Row],[Avg]]+$U$2*TableOMP[[#This Row],[StdDev]]</f>
        <v>0</v>
      </c>
      <c r="S800">
        <f>IF(AND(TableOMP[[#This Row],[total_time]]&gt;=TableOMP[[#This Row],[Low]], TableOMP[[#This Row],[total_time]]&lt;=TableOMP[[#This Row],[High]]),1,0)</f>
        <v>0</v>
      </c>
    </row>
    <row r="801" spans="1:19" x14ac:dyDescent="0.25">
      <c r="A801" t="s">
        <v>17</v>
      </c>
      <c r="B801">
        <v>10000</v>
      </c>
      <c r="C801">
        <v>0</v>
      </c>
      <c r="D801">
        <v>0</v>
      </c>
      <c r="E801">
        <v>32</v>
      </c>
      <c r="F801">
        <v>1</v>
      </c>
      <c r="G801">
        <v>1.5179309999999999</v>
      </c>
      <c r="H801">
        <v>0.104209</v>
      </c>
      <c r="I801">
        <v>0.20771100000000001</v>
      </c>
      <c r="J801">
        <v>6.7000000000000002E-3</v>
      </c>
      <c r="K801" t="str">
        <f t="shared" si="12"/>
        <v>5</v>
      </c>
      <c r="L801" t="s">
        <v>40</v>
      </c>
      <c r="M801" t="s">
        <v>39</v>
      </c>
      <c r="N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801">
        <f>VLOOKUP(TableOMP[[#This Row],[Label]],TableAvg[],2,FALSE)</f>
        <v>0</v>
      </c>
      <c r="P801">
        <f>VLOOKUP(TableOMP[[#This Row],[Label]],TableAvg[],3,FALSE)</f>
        <v>0</v>
      </c>
      <c r="Q801">
        <f>TableOMP[[#This Row],[Avg]]-$U$2*TableOMP[[#This Row],[StdDev]]</f>
        <v>0</v>
      </c>
      <c r="R801">
        <f>TableOMP[[#This Row],[Avg]]+$U$2*TableOMP[[#This Row],[StdDev]]</f>
        <v>0</v>
      </c>
      <c r="S801">
        <f>IF(AND(TableOMP[[#This Row],[total_time]]&gt;=TableOMP[[#This Row],[Low]], TableOMP[[#This Row],[total_time]]&lt;=TableOMP[[#This Row],[High]]),1,0)</f>
        <v>0</v>
      </c>
    </row>
    <row r="802" spans="1:19" x14ac:dyDescent="0.25">
      <c r="A802" t="s">
        <v>17</v>
      </c>
      <c r="B802">
        <v>10000</v>
      </c>
      <c r="C802">
        <v>0</v>
      </c>
      <c r="D802">
        <v>0</v>
      </c>
      <c r="E802">
        <v>33</v>
      </c>
      <c r="F802">
        <v>1</v>
      </c>
      <c r="G802">
        <v>1.519018</v>
      </c>
      <c r="H802">
        <v>0.10616200000000001</v>
      </c>
      <c r="I802">
        <v>0.203176</v>
      </c>
      <c r="J802">
        <v>6.3489999999999996E-3</v>
      </c>
      <c r="K802" t="str">
        <f t="shared" si="12"/>
        <v>5</v>
      </c>
      <c r="L802" t="s">
        <v>40</v>
      </c>
      <c r="M802" t="s">
        <v>39</v>
      </c>
      <c r="N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802">
        <f>VLOOKUP(TableOMP[[#This Row],[Label]],TableAvg[],2,FALSE)</f>
        <v>0</v>
      </c>
      <c r="P802">
        <f>VLOOKUP(TableOMP[[#This Row],[Label]],TableAvg[],3,FALSE)</f>
        <v>0</v>
      </c>
      <c r="Q802">
        <f>TableOMP[[#This Row],[Avg]]-$U$2*TableOMP[[#This Row],[StdDev]]</f>
        <v>0</v>
      </c>
      <c r="R802">
        <f>TableOMP[[#This Row],[Avg]]+$U$2*TableOMP[[#This Row],[StdDev]]</f>
        <v>0</v>
      </c>
      <c r="S802">
        <f>IF(AND(TableOMP[[#This Row],[total_time]]&gt;=TableOMP[[#This Row],[Low]], TableOMP[[#This Row],[total_time]]&lt;=TableOMP[[#This Row],[High]]),1,0)</f>
        <v>0</v>
      </c>
    </row>
    <row r="803" spans="1:19" x14ac:dyDescent="0.25">
      <c r="A803" t="s">
        <v>17</v>
      </c>
      <c r="B803">
        <v>10000</v>
      </c>
      <c r="C803">
        <v>0</v>
      </c>
      <c r="D803">
        <v>0</v>
      </c>
      <c r="E803">
        <v>34</v>
      </c>
      <c r="F803">
        <v>1</v>
      </c>
      <c r="G803">
        <v>1.46495</v>
      </c>
      <c r="H803">
        <v>0.11265</v>
      </c>
      <c r="I803">
        <v>0.18690000000000001</v>
      </c>
      <c r="J803">
        <v>5.6639999999999998E-3</v>
      </c>
      <c r="K803" t="str">
        <f t="shared" si="12"/>
        <v>5</v>
      </c>
      <c r="L803" t="s">
        <v>40</v>
      </c>
      <c r="M803" t="s">
        <v>39</v>
      </c>
      <c r="N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803">
        <f>VLOOKUP(TableOMP[[#This Row],[Label]],TableAvg[],2,FALSE)</f>
        <v>0</v>
      </c>
      <c r="P803">
        <f>VLOOKUP(TableOMP[[#This Row],[Label]],TableAvg[],3,FALSE)</f>
        <v>0</v>
      </c>
      <c r="Q803">
        <f>TableOMP[[#This Row],[Avg]]-$U$2*TableOMP[[#This Row],[StdDev]]</f>
        <v>0</v>
      </c>
      <c r="R803">
        <f>TableOMP[[#This Row],[Avg]]+$U$2*TableOMP[[#This Row],[StdDev]]</f>
        <v>0</v>
      </c>
      <c r="S803">
        <f>IF(AND(TableOMP[[#This Row],[total_time]]&gt;=TableOMP[[#This Row],[Low]], TableOMP[[#This Row],[total_time]]&lt;=TableOMP[[#This Row],[High]]),1,0)</f>
        <v>0</v>
      </c>
    </row>
    <row r="804" spans="1:19" x14ac:dyDescent="0.25">
      <c r="A804" t="s">
        <v>17</v>
      </c>
      <c r="B804">
        <v>10000</v>
      </c>
      <c r="C804">
        <v>0</v>
      </c>
      <c r="D804">
        <v>0</v>
      </c>
      <c r="E804">
        <v>35</v>
      </c>
      <c r="F804">
        <v>1</v>
      </c>
      <c r="G804">
        <v>1.5179800000000001</v>
      </c>
      <c r="H804">
        <v>0.13527600000000001</v>
      </c>
      <c r="I804">
        <v>0.69371799999999995</v>
      </c>
      <c r="J804">
        <v>2.0403000000000001E-2</v>
      </c>
      <c r="K804" t="str">
        <f t="shared" si="12"/>
        <v>5</v>
      </c>
      <c r="L804" t="s">
        <v>40</v>
      </c>
      <c r="M804" t="s">
        <v>39</v>
      </c>
      <c r="N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804">
        <f>VLOOKUP(TableOMP[[#This Row],[Label]],TableAvg[],2,FALSE)</f>
        <v>0</v>
      </c>
      <c r="P804">
        <f>VLOOKUP(TableOMP[[#This Row],[Label]],TableAvg[],3,FALSE)</f>
        <v>0</v>
      </c>
      <c r="Q804">
        <f>TableOMP[[#This Row],[Avg]]-$U$2*TableOMP[[#This Row],[StdDev]]</f>
        <v>0</v>
      </c>
      <c r="R804">
        <f>TableOMP[[#This Row],[Avg]]+$U$2*TableOMP[[#This Row],[StdDev]]</f>
        <v>0</v>
      </c>
      <c r="S804">
        <f>IF(AND(TableOMP[[#This Row],[total_time]]&gt;=TableOMP[[#This Row],[Low]], TableOMP[[#This Row],[total_time]]&lt;=TableOMP[[#This Row],[High]]),1,0)</f>
        <v>0</v>
      </c>
    </row>
    <row r="805" spans="1:19" x14ac:dyDescent="0.25">
      <c r="A805" t="s">
        <v>17</v>
      </c>
      <c r="B805">
        <v>10000</v>
      </c>
      <c r="C805">
        <v>0</v>
      </c>
      <c r="D805">
        <v>0</v>
      </c>
      <c r="E805">
        <v>36</v>
      </c>
      <c r="F805">
        <v>1</v>
      </c>
      <c r="G805">
        <v>1.4542839999999999</v>
      </c>
      <c r="H805">
        <v>0.114772</v>
      </c>
      <c r="I805">
        <v>0.25337300000000001</v>
      </c>
      <c r="J805">
        <v>7.2389999999999998E-3</v>
      </c>
      <c r="K805" t="str">
        <f t="shared" si="12"/>
        <v>5</v>
      </c>
      <c r="L805" t="s">
        <v>40</v>
      </c>
      <c r="M805" t="s">
        <v>39</v>
      </c>
      <c r="N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805">
        <f>VLOOKUP(TableOMP[[#This Row],[Label]],TableAvg[],2,FALSE)</f>
        <v>0</v>
      </c>
      <c r="P805">
        <f>VLOOKUP(TableOMP[[#This Row],[Label]],TableAvg[],3,FALSE)</f>
        <v>0</v>
      </c>
      <c r="Q805">
        <f>TableOMP[[#This Row],[Avg]]-$U$2*TableOMP[[#This Row],[StdDev]]</f>
        <v>0</v>
      </c>
      <c r="R805">
        <f>TableOMP[[#This Row],[Avg]]+$U$2*TableOMP[[#This Row],[StdDev]]</f>
        <v>0</v>
      </c>
      <c r="S805">
        <f>IF(AND(TableOMP[[#This Row],[total_time]]&gt;=TableOMP[[#This Row],[Low]], TableOMP[[#This Row],[total_time]]&lt;=TableOMP[[#This Row],[High]]),1,0)</f>
        <v>0</v>
      </c>
    </row>
    <row r="806" spans="1:19" x14ac:dyDescent="0.25">
      <c r="A806" t="s">
        <v>17</v>
      </c>
      <c r="B806">
        <v>10000</v>
      </c>
      <c r="C806">
        <v>0</v>
      </c>
      <c r="D806">
        <v>0</v>
      </c>
      <c r="E806">
        <v>37</v>
      </c>
      <c r="F806">
        <v>1</v>
      </c>
      <c r="G806">
        <v>1.4783869999999999</v>
      </c>
      <c r="H806">
        <v>0.11874700000000001</v>
      </c>
      <c r="I806">
        <v>0.22311400000000001</v>
      </c>
      <c r="J806">
        <v>6.1980000000000004E-3</v>
      </c>
      <c r="K806" t="str">
        <f t="shared" si="12"/>
        <v>5</v>
      </c>
      <c r="L806" t="s">
        <v>40</v>
      </c>
      <c r="M806" t="s">
        <v>39</v>
      </c>
      <c r="N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806">
        <f>VLOOKUP(TableOMP[[#This Row],[Label]],TableAvg[],2,FALSE)</f>
        <v>0</v>
      </c>
      <c r="P806">
        <f>VLOOKUP(TableOMP[[#This Row],[Label]],TableAvg[],3,FALSE)</f>
        <v>0</v>
      </c>
      <c r="Q806">
        <f>TableOMP[[#This Row],[Avg]]-$U$2*TableOMP[[#This Row],[StdDev]]</f>
        <v>0</v>
      </c>
      <c r="R806">
        <f>TableOMP[[#This Row],[Avg]]+$U$2*TableOMP[[#This Row],[StdDev]]</f>
        <v>0</v>
      </c>
      <c r="S806">
        <f>IF(AND(TableOMP[[#This Row],[total_time]]&gt;=TableOMP[[#This Row],[Low]], TableOMP[[#This Row],[total_time]]&lt;=TableOMP[[#This Row],[High]]),1,0)</f>
        <v>0</v>
      </c>
    </row>
    <row r="807" spans="1:19" x14ac:dyDescent="0.25">
      <c r="A807" t="s">
        <v>17</v>
      </c>
      <c r="B807">
        <v>10000</v>
      </c>
      <c r="C807">
        <v>0</v>
      </c>
      <c r="D807">
        <v>0</v>
      </c>
      <c r="E807">
        <v>38</v>
      </c>
      <c r="F807">
        <v>1</v>
      </c>
      <c r="G807">
        <v>1.4916769999999999</v>
      </c>
      <c r="H807">
        <v>0.10356899999999999</v>
      </c>
      <c r="I807">
        <v>0.19961100000000001</v>
      </c>
      <c r="J807">
        <v>5.3949999999999996E-3</v>
      </c>
      <c r="K807" t="str">
        <f t="shared" si="12"/>
        <v>5</v>
      </c>
      <c r="L807" t="s">
        <v>40</v>
      </c>
      <c r="M807" t="s">
        <v>39</v>
      </c>
      <c r="N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807">
        <f>VLOOKUP(TableOMP[[#This Row],[Label]],TableAvg[],2,FALSE)</f>
        <v>0</v>
      </c>
      <c r="P807">
        <f>VLOOKUP(TableOMP[[#This Row],[Label]],TableAvg[],3,FALSE)</f>
        <v>0</v>
      </c>
      <c r="Q807">
        <f>TableOMP[[#This Row],[Avg]]-$U$2*TableOMP[[#This Row],[StdDev]]</f>
        <v>0</v>
      </c>
      <c r="R807">
        <f>TableOMP[[#This Row],[Avg]]+$U$2*TableOMP[[#This Row],[StdDev]]</f>
        <v>0</v>
      </c>
      <c r="S807">
        <f>IF(AND(TableOMP[[#This Row],[total_time]]&gt;=TableOMP[[#This Row],[Low]], TableOMP[[#This Row],[total_time]]&lt;=TableOMP[[#This Row],[High]]),1,0)</f>
        <v>0</v>
      </c>
    </row>
    <row r="808" spans="1:19" x14ac:dyDescent="0.25">
      <c r="A808" t="s">
        <v>17</v>
      </c>
      <c r="B808">
        <v>10000</v>
      </c>
      <c r="C808">
        <v>0</v>
      </c>
      <c r="D808">
        <v>0</v>
      </c>
      <c r="E808">
        <v>39</v>
      </c>
      <c r="F808">
        <v>1</v>
      </c>
      <c r="G808">
        <v>1.647213</v>
      </c>
      <c r="H808">
        <v>0.111008</v>
      </c>
      <c r="I808">
        <v>0.24372199999999999</v>
      </c>
      <c r="J808">
        <v>6.4140000000000004E-3</v>
      </c>
      <c r="K808" t="str">
        <f t="shared" si="12"/>
        <v>5</v>
      </c>
      <c r="L808" t="s">
        <v>40</v>
      </c>
      <c r="M808" t="s">
        <v>39</v>
      </c>
      <c r="N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808">
        <f>VLOOKUP(TableOMP[[#This Row],[Label]],TableAvg[],2,FALSE)</f>
        <v>0</v>
      </c>
      <c r="P808">
        <f>VLOOKUP(TableOMP[[#This Row],[Label]],TableAvg[],3,FALSE)</f>
        <v>0</v>
      </c>
      <c r="Q808">
        <f>TableOMP[[#This Row],[Avg]]-$U$2*TableOMP[[#This Row],[StdDev]]</f>
        <v>0</v>
      </c>
      <c r="R808">
        <f>TableOMP[[#This Row],[Avg]]+$U$2*TableOMP[[#This Row],[StdDev]]</f>
        <v>0</v>
      </c>
      <c r="S808">
        <f>IF(AND(TableOMP[[#This Row],[total_time]]&gt;=TableOMP[[#This Row],[Low]], TableOMP[[#This Row],[total_time]]&lt;=TableOMP[[#This Row],[High]]),1,0)</f>
        <v>0</v>
      </c>
    </row>
    <row r="809" spans="1:19" x14ac:dyDescent="0.25">
      <c r="A809" t="s">
        <v>17</v>
      </c>
      <c r="B809">
        <v>10000</v>
      </c>
      <c r="C809">
        <v>0</v>
      </c>
      <c r="D809">
        <v>0</v>
      </c>
      <c r="E809">
        <v>40</v>
      </c>
      <c r="F809">
        <v>1</v>
      </c>
      <c r="G809">
        <v>1.661432</v>
      </c>
      <c r="H809">
        <v>0.10719099999999999</v>
      </c>
      <c r="I809">
        <v>0.21327199999999999</v>
      </c>
      <c r="J809">
        <v>5.4689999999999999E-3</v>
      </c>
      <c r="K809" t="str">
        <f t="shared" si="12"/>
        <v>5</v>
      </c>
      <c r="L809" t="s">
        <v>40</v>
      </c>
      <c r="M809" t="s">
        <v>39</v>
      </c>
      <c r="N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809">
        <f>VLOOKUP(TableOMP[[#This Row],[Label]],TableAvg[],2,FALSE)</f>
        <v>0</v>
      </c>
      <c r="P809">
        <f>VLOOKUP(TableOMP[[#This Row],[Label]],TableAvg[],3,FALSE)</f>
        <v>0</v>
      </c>
      <c r="Q809">
        <f>TableOMP[[#This Row],[Avg]]-$U$2*TableOMP[[#This Row],[StdDev]]</f>
        <v>0</v>
      </c>
      <c r="R809">
        <f>TableOMP[[#This Row],[Avg]]+$U$2*TableOMP[[#This Row],[StdDev]]</f>
        <v>0</v>
      </c>
      <c r="S809">
        <f>IF(AND(TableOMP[[#This Row],[total_time]]&gt;=TableOMP[[#This Row],[Low]], TableOMP[[#This Row],[total_time]]&lt;=TableOMP[[#This Row],[High]]),1,0)</f>
        <v>0</v>
      </c>
    </row>
    <row r="810" spans="1:19" x14ac:dyDescent="0.25">
      <c r="A810" t="s">
        <v>17</v>
      </c>
      <c r="B810">
        <v>10000</v>
      </c>
      <c r="C810">
        <v>0</v>
      </c>
      <c r="D810">
        <v>0</v>
      </c>
      <c r="E810">
        <v>41</v>
      </c>
      <c r="F810">
        <v>1</v>
      </c>
      <c r="G810">
        <v>1.6570009999999999</v>
      </c>
      <c r="H810">
        <v>0.10684100000000001</v>
      </c>
      <c r="I810">
        <v>0.22792699999999999</v>
      </c>
      <c r="J810">
        <v>5.6979999999999999E-3</v>
      </c>
      <c r="K810" t="str">
        <f t="shared" si="12"/>
        <v>5</v>
      </c>
      <c r="L810" t="s">
        <v>40</v>
      </c>
      <c r="M810" t="s">
        <v>39</v>
      </c>
      <c r="N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810">
        <f>VLOOKUP(TableOMP[[#This Row],[Label]],TableAvg[],2,FALSE)</f>
        <v>0</v>
      </c>
      <c r="P810">
        <f>VLOOKUP(TableOMP[[#This Row],[Label]],TableAvg[],3,FALSE)</f>
        <v>0</v>
      </c>
      <c r="Q810">
        <f>TableOMP[[#This Row],[Avg]]-$U$2*TableOMP[[#This Row],[StdDev]]</f>
        <v>0</v>
      </c>
      <c r="R810">
        <f>TableOMP[[#This Row],[Avg]]+$U$2*TableOMP[[#This Row],[StdDev]]</f>
        <v>0</v>
      </c>
      <c r="S810">
        <f>IF(AND(TableOMP[[#This Row],[total_time]]&gt;=TableOMP[[#This Row],[Low]], TableOMP[[#This Row],[total_time]]&lt;=TableOMP[[#This Row],[High]]),1,0)</f>
        <v>0</v>
      </c>
    </row>
    <row r="811" spans="1:19" x14ac:dyDescent="0.25">
      <c r="A811" t="s">
        <v>17</v>
      </c>
      <c r="B811">
        <v>10000</v>
      </c>
      <c r="C811">
        <v>0</v>
      </c>
      <c r="D811">
        <v>0</v>
      </c>
      <c r="E811">
        <v>42</v>
      </c>
      <c r="F811">
        <v>1</v>
      </c>
      <c r="G811">
        <v>1.689983</v>
      </c>
      <c r="H811">
        <v>0.107906</v>
      </c>
      <c r="I811">
        <v>0.26287500000000003</v>
      </c>
      <c r="J811">
        <v>6.4120000000000002E-3</v>
      </c>
      <c r="K811" t="str">
        <f t="shared" si="12"/>
        <v>5</v>
      </c>
      <c r="L811" t="s">
        <v>40</v>
      </c>
      <c r="M811" t="s">
        <v>39</v>
      </c>
      <c r="N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811">
        <f>VLOOKUP(TableOMP[[#This Row],[Label]],TableAvg[],2,FALSE)</f>
        <v>0</v>
      </c>
      <c r="P811">
        <f>VLOOKUP(TableOMP[[#This Row],[Label]],TableAvg[],3,FALSE)</f>
        <v>0</v>
      </c>
      <c r="Q811">
        <f>TableOMP[[#This Row],[Avg]]-$U$2*TableOMP[[#This Row],[StdDev]]</f>
        <v>0</v>
      </c>
      <c r="R811">
        <f>TableOMP[[#This Row],[Avg]]+$U$2*TableOMP[[#This Row],[StdDev]]</f>
        <v>0</v>
      </c>
      <c r="S811">
        <f>IF(AND(TableOMP[[#This Row],[total_time]]&gt;=TableOMP[[#This Row],[Low]], TableOMP[[#This Row],[total_time]]&lt;=TableOMP[[#This Row],[High]]),1,0)</f>
        <v>0</v>
      </c>
    </row>
    <row r="812" spans="1:19" x14ac:dyDescent="0.25">
      <c r="A812" t="s">
        <v>17</v>
      </c>
      <c r="B812">
        <v>10000</v>
      </c>
      <c r="C812">
        <v>0</v>
      </c>
      <c r="D812">
        <v>0</v>
      </c>
      <c r="E812">
        <v>43</v>
      </c>
      <c r="F812">
        <v>1</v>
      </c>
      <c r="G812">
        <v>1.5213220000000001</v>
      </c>
      <c r="H812">
        <v>0.11358600000000001</v>
      </c>
      <c r="I812">
        <v>0.22283700000000001</v>
      </c>
      <c r="J812">
        <v>5.306E-3</v>
      </c>
      <c r="K812" t="str">
        <f t="shared" si="12"/>
        <v>5</v>
      </c>
      <c r="L812" t="s">
        <v>40</v>
      </c>
      <c r="M812" t="s">
        <v>39</v>
      </c>
      <c r="N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812">
        <f>VLOOKUP(TableOMP[[#This Row],[Label]],TableAvg[],2,FALSE)</f>
        <v>0</v>
      </c>
      <c r="P812">
        <f>VLOOKUP(TableOMP[[#This Row],[Label]],TableAvg[],3,FALSE)</f>
        <v>0</v>
      </c>
      <c r="Q812">
        <f>TableOMP[[#This Row],[Avg]]-$U$2*TableOMP[[#This Row],[StdDev]]</f>
        <v>0</v>
      </c>
      <c r="R812">
        <f>TableOMP[[#This Row],[Avg]]+$U$2*TableOMP[[#This Row],[StdDev]]</f>
        <v>0</v>
      </c>
      <c r="S812">
        <f>IF(AND(TableOMP[[#This Row],[total_time]]&gt;=TableOMP[[#This Row],[Low]], TableOMP[[#This Row],[total_time]]&lt;=TableOMP[[#This Row],[High]]),1,0)</f>
        <v>0</v>
      </c>
    </row>
    <row r="813" spans="1:19" x14ac:dyDescent="0.25">
      <c r="A813" t="s">
        <v>17</v>
      </c>
      <c r="B813">
        <v>10000</v>
      </c>
      <c r="C813">
        <v>0</v>
      </c>
      <c r="D813">
        <v>0</v>
      </c>
      <c r="E813">
        <v>44</v>
      </c>
      <c r="F813">
        <v>1</v>
      </c>
      <c r="G813">
        <v>1.6223879999999999</v>
      </c>
      <c r="H813">
        <v>0.11068500000000001</v>
      </c>
      <c r="I813">
        <v>0.29173399999999999</v>
      </c>
      <c r="J813">
        <v>6.7850000000000002E-3</v>
      </c>
      <c r="K813" t="str">
        <f t="shared" si="12"/>
        <v>5</v>
      </c>
      <c r="L813" t="s">
        <v>40</v>
      </c>
      <c r="M813" t="s">
        <v>39</v>
      </c>
      <c r="N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813">
        <f>VLOOKUP(TableOMP[[#This Row],[Label]],TableAvg[],2,FALSE)</f>
        <v>0</v>
      </c>
      <c r="P813">
        <f>VLOOKUP(TableOMP[[#This Row],[Label]],TableAvg[],3,FALSE)</f>
        <v>0</v>
      </c>
      <c r="Q813">
        <f>TableOMP[[#This Row],[Avg]]-$U$2*TableOMP[[#This Row],[StdDev]]</f>
        <v>0</v>
      </c>
      <c r="R813">
        <f>TableOMP[[#This Row],[Avg]]+$U$2*TableOMP[[#This Row],[StdDev]]</f>
        <v>0</v>
      </c>
      <c r="S813">
        <f>IF(AND(TableOMP[[#This Row],[total_time]]&gt;=TableOMP[[#This Row],[Low]], TableOMP[[#This Row],[total_time]]&lt;=TableOMP[[#This Row],[High]]),1,0)</f>
        <v>0</v>
      </c>
    </row>
    <row r="814" spans="1:19" x14ac:dyDescent="0.25">
      <c r="A814" t="s">
        <v>17</v>
      </c>
      <c r="B814">
        <v>10000</v>
      </c>
      <c r="C814">
        <v>0</v>
      </c>
      <c r="D814">
        <v>0</v>
      </c>
      <c r="E814">
        <v>45</v>
      </c>
      <c r="F814">
        <v>1</v>
      </c>
      <c r="G814">
        <v>1.532707</v>
      </c>
      <c r="H814">
        <v>0.11990199999999999</v>
      </c>
      <c r="I814">
        <v>0.36885600000000002</v>
      </c>
      <c r="J814">
        <v>8.3829999999999998E-3</v>
      </c>
      <c r="K814" t="str">
        <f t="shared" si="12"/>
        <v>5</v>
      </c>
      <c r="L814" t="s">
        <v>40</v>
      </c>
      <c r="M814" t="s">
        <v>39</v>
      </c>
      <c r="N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814">
        <f>VLOOKUP(TableOMP[[#This Row],[Label]],TableAvg[],2,FALSE)</f>
        <v>0</v>
      </c>
      <c r="P814">
        <f>VLOOKUP(TableOMP[[#This Row],[Label]],TableAvg[],3,FALSE)</f>
        <v>0</v>
      </c>
      <c r="Q814">
        <f>TableOMP[[#This Row],[Avg]]-$U$2*TableOMP[[#This Row],[StdDev]]</f>
        <v>0</v>
      </c>
      <c r="R814">
        <f>TableOMP[[#This Row],[Avg]]+$U$2*TableOMP[[#This Row],[StdDev]]</f>
        <v>0</v>
      </c>
      <c r="S814">
        <f>IF(AND(TableOMP[[#This Row],[total_time]]&gt;=TableOMP[[#This Row],[Low]], TableOMP[[#This Row],[total_time]]&lt;=TableOMP[[#This Row],[High]]),1,0)</f>
        <v>0</v>
      </c>
    </row>
    <row r="815" spans="1:19" x14ac:dyDescent="0.25">
      <c r="A815" t="s">
        <v>17</v>
      </c>
      <c r="B815">
        <v>10000</v>
      </c>
      <c r="C815">
        <v>0</v>
      </c>
      <c r="D815">
        <v>0</v>
      </c>
      <c r="E815">
        <v>46</v>
      </c>
      <c r="F815">
        <v>1</v>
      </c>
      <c r="G815">
        <v>1.714666</v>
      </c>
      <c r="H815">
        <v>0.115522</v>
      </c>
      <c r="I815">
        <v>0.31768600000000002</v>
      </c>
      <c r="J815">
        <v>7.0600000000000003E-3</v>
      </c>
      <c r="K815" t="str">
        <f t="shared" si="12"/>
        <v>5</v>
      </c>
      <c r="L815" t="s">
        <v>40</v>
      </c>
      <c r="M815" t="s">
        <v>39</v>
      </c>
      <c r="N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815">
        <f>VLOOKUP(TableOMP[[#This Row],[Label]],TableAvg[],2,FALSE)</f>
        <v>0</v>
      </c>
      <c r="P815">
        <f>VLOOKUP(TableOMP[[#This Row],[Label]],TableAvg[],3,FALSE)</f>
        <v>0</v>
      </c>
      <c r="Q815">
        <f>TableOMP[[#This Row],[Avg]]-$U$2*TableOMP[[#This Row],[StdDev]]</f>
        <v>0</v>
      </c>
      <c r="R815">
        <f>TableOMP[[#This Row],[Avg]]+$U$2*TableOMP[[#This Row],[StdDev]]</f>
        <v>0</v>
      </c>
      <c r="S815">
        <f>IF(AND(TableOMP[[#This Row],[total_time]]&gt;=TableOMP[[#This Row],[Low]], TableOMP[[#This Row],[total_time]]&lt;=TableOMP[[#This Row],[High]]),1,0)</f>
        <v>0</v>
      </c>
    </row>
    <row r="816" spans="1:19" x14ac:dyDescent="0.25">
      <c r="A816" t="s">
        <v>17</v>
      </c>
      <c r="B816">
        <v>10000</v>
      </c>
      <c r="C816">
        <v>0</v>
      </c>
      <c r="D816">
        <v>0</v>
      </c>
      <c r="E816">
        <v>47</v>
      </c>
      <c r="F816">
        <v>1</v>
      </c>
      <c r="G816">
        <v>1.7466429999999999</v>
      </c>
      <c r="H816">
        <v>0.114524</v>
      </c>
      <c r="I816">
        <v>0.29196800000000001</v>
      </c>
      <c r="J816">
        <v>6.3470000000000002E-3</v>
      </c>
      <c r="K816" t="str">
        <f t="shared" si="12"/>
        <v>5</v>
      </c>
      <c r="L816" t="s">
        <v>40</v>
      </c>
      <c r="M816" t="s">
        <v>39</v>
      </c>
      <c r="N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816">
        <f>VLOOKUP(TableOMP[[#This Row],[Label]],TableAvg[],2,FALSE)</f>
        <v>0</v>
      </c>
      <c r="P816">
        <f>VLOOKUP(TableOMP[[#This Row],[Label]],TableAvg[],3,FALSE)</f>
        <v>0</v>
      </c>
      <c r="Q816">
        <f>TableOMP[[#This Row],[Avg]]-$U$2*TableOMP[[#This Row],[StdDev]]</f>
        <v>0</v>
      </c>
      <c r="R816">
        <f>TableOMP[[#This Row],[Avg]]+$U$2*TableOMP[[#This Row],[StdDev]]</f>
        <v>0</v>
      </c>
      <c r="S816">
        <f>IF(AND(TableOMP[[#This Row],[total_time]]&gt;=TableOMP[[#This Row],[Low]], TableOMP[[#This Row],[total_time]]&lt;=TableOMP[[#This Row],[High]]),1,0)</f>
        <v>0</v>
      </c>
    </row>
    <row r="817" spans="1:19" x14ac:dyDescent="0.25">
      <c r="A817" t="s">
        <v>17</v>
      </c>
      <c r="B817">
        <v>10000</v>
      </c>
      <c r="C817">
        <v>0</v>
      </c>
      <c r="D817">
        <v>0</v>
      </c>
      <c r="E817">
        <v>48</v>
      </c>
      <c r="F817">
        <v>1</v>
      </c>
      <c r="G817">
        <v>1.6633359999999999</v>
      </c>
      <c r="H817">
        <v>0.12922500000000001</v>
      </c>
      <c r="I817">
        <v>0.30230899999999999</v>
      </c>
      <c r="J817">
        <v>6.4320000000000002E-3</v>
      </c>
      <c r="K817" t="str">
        <f t="shared" si="12"/>
        <v>5</v>
      </c>
      <c r="L817" t="s">
        <v>40</v>
      </c>
      <c r="M817" t="s">
        <v>39</v>
      </c>
      <c r="N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817">
        <f>VLOOKUP(TableOMP[[#This Row],[Label]],TableAvg[],2,FALSE)</f>
        <v>0</v>
      </c>
      <c r="P817">
        <f>VLOOKUP(TableOMP[[#This Row],[Label]],TableAvg[],3,FALSE)</f>
        <v>0</v>
      </c>
      <c r="Q817">
        <f>TableOMP[[#This Row],[Avg]]-$U$2*TableOMP[[#This Row],[StdDev]]</f>
        <v>0</v>
      </c>
      <c r="R817">
        <f>TableOMP[[#This Row],[Avg]]+$U$2*TableOMP[[#This Row],[StdDev]]</f>
        <v>0</v>
      </c>
      <c r="S817">
        <f>IF(AND(TableOMP[[#This Row],[total_time]]&gt;=TableOMP[[#This Row],[Low]], TableOMP[[#This Row],[total_time]]&lt;=TableOMP[[#This Row],[High]]),1,0)</f>
        <v>0</v>
      </c>
    </row>
    <row r="818" spans="1:19" x14ac:dyDescent="0.25">
      <c r="A818" t="s">
        <v>17</v>
      </c>
      <c r="B818">
        <v>10000</v>
      </c>
      <c r="C818">
        <v>0</v>
      </c>
      <c r="D818">
        <v>0</v>
      </c>
      <c r="E818">
        <v>49</v>
      </c>
      <c r="F818">
        <v>1</v>
      </c>
      <c r="G818">
        <v>1.842371</v>
      </c>
      <c r="H818">
        <v>0.117285</v>
      </c>
      <c r="I818">
        <v>0.29664400000000002</v>
      </c>
      <c r="J818">
        <v>6.1799999999999997E-3</v>
      </c>
      <c r="K818" t="str">
        <f t="shared" si="12"/>
        <v>5</v>
      </c>
      <c r="L818" t="s">
        <v>40</v>
      </c>
      <c r="M818" t="s">
        <v>39</v>
      </c>
      <c r="N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818">
        <f>VLOOKUP(TableOMP[[#This Row],[Label]],TableAvg[],2,FALSE)</f>
        <v>0</v>
      </c>
      <c r="P818">
        <f>VLOOKUP(TableOMP[[#This Row],[Label]],TableAvg[],3,FALSE)</f>
        <v>0</v>
      </c>
      <c r="Q818">
        <f>TableOMP[[#This Row],[Avg]]-$U$2*TableOMP[[#This Row],[StdDev]]</f>
        <v>0</v>
      </c>
      <c r="R818">
        <f>TableOMP[[#This Row],[Avg]]+$U$2*TableOMP[[#This Row],[StdDev]]</f>
        <v>0</v>
      </c>
      <c r="S818">
        <f>IF(AND(TableOMP[[#This Row],[total_time]]&gt;=TableOMP[[#This Row],[Low]], TableOMP[[#This Row],[total_time]]&lt;=TableOMP[[#This Row],[High]]),1,0)</f>
        <v>0</v>
      </c>
    </row>
    <row r="819" spans="1:19" x14ac:dyDescent="0.25">
      <c r="A819" t="s">
        <v>17</v>
      </c>
      <c r="B819">
        <v>10000</v>
      </c>
      <c r="C819">
        <v>0</v>
      </c>
      <c r="D819">
        <v>0</v>
      </c>
      <c r="E819">
        <v>50</v>
      </c>
      <c r="F819">
        <v>1</v>
      </c>
      <c r="G819">
        <v>1.876028</v>
      </c>
      <c r="H819">
        <v>0.15584000000000001</v>
      </c>
      <c r="I819">
        <v>0.31415700000000002</v>
      </c>
      <c r="J819">
        <v>6.411E-3</v>
      </c>
      <c r="K819" t="str">
        <f t="shared" si="12"/>
        <v>5</v>
      </c>
      <c r="L819" t="s">
        <v>40</v>
      </c>
      <c r="M819" t="s">
        <v>39</v>
      </c>
      <c r="N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819">
        <f>VLOOKUP(TableOMP[[#This Row],[Label]],TableAvg[],2,FALSE)</f>
        <v>0</v>
      </c>
      <c r="P819">
        <f>VLOOKUP(TableOMP[[#This Row],[Label]],TableAvg[],3,FALSE)</f>
        <v>0</v>
      </c>
      <c r="Q819">
        <f>TableOMP[[#This Row],[Avg]]-$U$2*TableOMP[[#This Row],[StdDev]]</f>
        <v>0</v>
      </c>
      <c r="R819">
        <f>TableOMP[[#This Row],[Avg]]+$U$2*TableOMP[[#This Row],[StdDev]]</f>
        <v>0</v>
      </c>
      <c r="S819">
        <f>IF(AND(TableOMP[[#This Row],[total_time]]&gt;=TableOMP[[#This Row],[Low]], TableOMP[[#This Row],[total_time]]&lt;=TableOMP[[#This Row],[High]]),1,0)</f>
        <v>0</v>
      </c>
    </row>
    <row r="820" spans="1:19" x14ac:dyDescent="0.25">
      <c r="A820" t="s">
        <v>17</v>
      </c>
      <c r="B820">
        <v>10000</v>
      </c>
      <c r="C820">
        <v>0</v>
      </c>
      <c r="D820">
        <v>0</v>
      </c>
      <c r="E820">
        <v>51</v>
      </c>
      <c r="F820">
        <v>1</v>
      </c>
      <c r="G820">
        <v>1.840811</v>
      </c>
      <c r="H820">
        <v>0.11142199999999999</v>
      </c>
      <c r="I820">
        <v>0.31040600000000002</v>
      </c>
      <c r="J820">
        <v>6.208E-3</v>
      </c>
      <c r="K820" t="str">
        <f t="shared" si="12"/>
        <v>5</v>
      </c>
      <c r="L820" t="s">
        <v>40</v>
      </c>
      <c r="M820" t="s">
        <v>39</v>
      </c>
      <c r="N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820">
        <f>VLOOKUP(TableOMP[[#This Row],[Label]],TableAvg[],2,FALSE)</f>
        <v>0</v>
      </c>
      <c r="P820">
        <f>VLOOKUP(TableOMP[[#This Row],[Label]],TableAvg[],3,FALSE)</f>
        <v>0</v>
      </c>
      <c r="Q820">
        <f>TableOMP[[#This Row],[Avg]]-$U$2*TableOMP[[#This Row],[StdDev]]</f>
        <v>0</v>
      </c>
      <c r="R820">
        <f>TableOMP[[#This Row],[Avg]]+$U$2*TableOMP[[#This Row],[StdDev]]</f>
        <v>0</v>
      </c>
      <c r="S820">
        <f>IF(AND(TableOMP[[#This Row],[total_time]]&gt;=TableOMP[[#This Row],[Low]], TableOMP[[#This Row],[total_time]]&lt;=TableOMP[[#This Row],[High]]),1,0)</f>
        <v>0</v>
      </c>
    </row>
    <row r="821" spans="1:19" x14ac:dyDescent="0.25">
      <c r="A821" t="s">
        <v>17</v>
      </c>
      <c r="B821">
        <v>10000</v>
      </c>
      <c r="C821">
        <v>0</v>
      </c>
      <c r="D821">
        <v>0</v>
      </c>
      <c r="E821">
        <v>52</v>
      </c>
      <c r="F821">
        <v>1</v>
      </c>
      <c r="G821">
        <v>1.8996679999999999</v>
      </c>
      <c r="H821">
        <v>0.120741</v>
      </c>
      <c r="I821">
        <v>0.30879800000000002</v>
      </c>
      <c r="J821">
        <v>6.0549999999999996E-3</v>
      </c>
      <c r="K821" t="str">
        <f t="shared" si="12"/>
        <v>5</v>
      </c>
      <c r="L821" t="s">
        <v>40</v>
      </c>
      <c r="M821" t="s">
        <v>39</v>
      </c>
      <c r="N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821">
        <f>VLOOKUP(TableOMP[[#This Row],[Label]],TableAvg[],2,FALSE)</f>
        <v>0</v>
      </c>
      <c r="P821">
        <f>VLOOKUP(TableOMP[[#This Row],[Label]],TableAvg[],3,FALSE)</f>
        <v>0</v>
      </c>
      <c r="Q821">
        <f>TableOMP[[#This Row],[Avg]]-$U$2*TableOMP[[#This Row],[StdDev]]</f>
        <v>0</v>
      </c>
      <c r="R821">
        <f>TableOMP[[#This Row],[Avg]]+$U$2*TableOMP[[#This Row],[StdDev]]</f>
        <v>0</v>
      </c>
      <c r="S821">
        <f>IF(AND(TableOMP[[#This Row],[total_time]]&gt;=TableOMP[[#This Row],[Low]], TableOMP[[#This Row],[total_time]]&lt;=TableOMP[[#This Row],[High]]),1,0)</f>
        <v>0</v>
      </c>
    </row>
    <row r="822" spans="1:19" x14ac:dyDescent="0.25">
      <c r="A822" t="s">
        <v>17</v>
      </c>
      <c r="B822">
        <v>10000</v>
      </c>
      <c r="C822">
        <v>0</v>
      </c>
      <c r="D822">
        <v>0</v>
      </c>
      <c r="E822">
        <v>53</v>
      </c>
      <c r="F822">
        <v>1</v>
      </c>
      <c r="G822">
        <v>1.7195499999999999</v>
      </c>
      <c r="H822">
        <v>0.120445</v>
      </c>
      <c r="I822">
        <v>0.39956799999999998</v>
      </c>
      <c r="J822">
        <v>7.6839999999999999E-3</v>
      </c>
      <c r="K822" t="str">
        <f t="shared" si="12"/>
        <v>5</v>
      </c>
      <c r="L822" t="s">
        <v>40</v>
      </c>
      <c r="M822" t="s">
        <v>39</v>
      </c>
      <c r="N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822">
        <f>VLOOKUP(TableOMP[[#This Row],[Label]],TableAvg[],2,FALSE)</f>
        <v>0</v>
      </c>
      <c r="P822">
        <f>VLOOKUP(TableOMP[[#This Row],[Label]],TableAvg[],3,FALSE)</f>
        <v>0</v>
      </c>
      <c r="Q822">
        <f>TableOMP[[#This Row],[Avg]]-$U$2*TableOMP[[#This Row],[StdDev]]</f>
        <v>0</v>
      </c>
      <c r="R822">
        <f>TableOMP[[#This Row],[Avg]]+$U$2*TableOMP[[#This Row],[StdDev]]</f>
        <v>0</v>
      </c>
      <c r="S822">
        <f>IF(AND(TableOMP[[#This Row],[total_time]]&gt;=TableOMP[[#This Row],[Low]], TableOMP[[#This Row],[total_time]]&lt;=TableOMP[[#This Row],[High]]),1,0)</f>
        <v>0</v>
      </c>
    </row>
    <row r="823" spans="1:19" x14ac:dyDescent="0.25">
      <c r="A823" t="s">
        <v>17</v>
      </c>
      <c r="B823">
        <v>10000</v>
      </c>
      <c r="C823">
        <v>0</v>
      </c>
      <c r="D823">
        <v>0</v>
      </c>
      <c r="E823">
        <v>54</v>
      </c>
      <c r="F823">
        <v>1</v>
      </c>
      <c r="G823">
        <v>1.939163</v>
      </c>
      <c r="H823">
        <v>0.120226</v>
      </c>
      <c r="I823">
        <v>0.35765799999999998</v>
      </c>
      <c r="J823">
        <v>6.7479999999999997E-3</v>
      </c>
      <c r="K823" t="str">
        <f t="shared" si="12"/>
        <v>5</v>
      </c>
      <c r="L823" t="s">
        <v>40</v>
      </c>
      <c r="M823" t="s">
        <v>39</v>
      </c>
      <c r="N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823">
        <f>VLOOKUP(TableOMP[[#This Row],[Label]],TableAvg[],2,FALSE)</f>
        <v>0</v>
      </c>
      <c r="P823">
        <f>VLOOKUP(TableOMP[[#This Row],[Label]],TableAvg[],3,FALSE)</f>
        <v>0</v>
      </c>
      <c r="Q823">
        <f>TableOMP[[#This Row],[Avg]]-$U$2*TableOMP[[#This Row],[StdDev]]</f>
        <v>0</v>
      </c>
      <c r="R823">
        <f>TableOMP[[#This Row],[Avg]]+$U$2*TableOMP[[#This Row],[StdDev]]</f>
        <v>0</v>
      </c>
      <c r="S823">
        <f>IF(AND(TableOMP[[#This Row],[total_time]]&gt;=TableOMP[[#This Row],[Low]], TableOMP[[#This Row],[total_time]]&lt;=TableOMP[[#This Row],[High]]),1,0)</f>
        <v>0</v>
      </c>
    </row>
    <row r="824" spans="1:19" x14ac:dyDescent="0.25">
      <c r="A824" t="s">
        <v>17</v>
      </c>
      <c r="B824">
        <v>10000</v>
      </c>
      <c r="C824">
        <v>0</v>
      </c>
      <c r="D824">
        <v>0</v>
      </c>
      <c r="E824">
        <v>55</v>
      </c>
      <c r="F824">
        <v>1</v>
      </c>
      <c r="G824">
        <v>1.894252</v>
      </c>
      <c r="H824">
        <v>0.121902</v>
      </c>
      <c r="I824">
        <v>0.37854599999999999</v>
      </c>
      <c r="J824">
        <v>7.0099999999999997E-3</v>
      </c>
      <c r="K824" t="str">
        <f t="shared" si="12"/>
        <v>5</v>
      </c>
      <c r="L824" t="s">
        <v>40</v>
      </c>
      <c r="M824" t="s">
        <v>39</v>
      </c>
      <c r="N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824">
        <f>VLOOKUP(TableOMP[[#This Row],[Label]],TableAvg[],2,FALSE)</f>
        <v>0</v>
      </c>
      <c r="P824">
        <f>VLOOKUP(TableOMP[[#This Row],[Label]],TableAvg[],3,FALSE)</f>
        <v>0</v>
      </c>
      <c r="Q824">
        <f>TableOMP[[#This Row],[Avg]]-$U$2*TableOMP[[#This Row],[StdDev]]</f>
        <v>0</v>
      </c>
      <c r="R824">
        <f>TableOMP[[#This Row],[Avg]]+$U$2*TableOMP[[#This Row],[StdDev]]</f>
        <v>0</v>
      </c>
      <c r="S824">
        <f>IF(AND(TableOMP[[#This Row],[total_time]]&gt;=TableOMP[[#This Row],[Low]], TableOMP[[#This Row],[total_time]]&lt;=TableOMP[[#This Row],[High]]),1,0)</f>
        <v>0</v>
      </c>
    </row>
    <row r="825" spans="1:19" x14ac:dyDescent="0.25">
      <c r="A825" t="s">
        <v>17</v>
      </c>
      <c r="B825">
        <v>10000</v>
      </c>
      <c r="C825">
        <v>0</v>
      </c>
      <c r="D825">
        <v>0</v>
      </c>
      <c r="E825">
        <v>56</v>
      </c>
      <c r="F825">
        <v>1</v>
      </c>
      <c r="G825">
        <v>1.7483489999999999</v>
      </c>
      <c r="H825">
        <v>0.118454</v>
      </c>
      <c r="I825">
        <v>0.41428300000000001</v>
      </c>
      <c r="J825">
        <v>7.5319999999999996E-3</v>
      </c>
      <c r="K825" t="str">
        <f t="shared" si="12"/>
        <v>5</v>
      </c>
      <c r="L825" t="s">
        <v>40</v>
      </c>
      <c r="M825" t="s">
        <v>39</v>
      </c>
      <c r="N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825">
        <f>VLOOKUP(TableOMP[[#This Row],[Label]],TableAvg[],2,FALSE)</f>
        <v>0</v>
      </c>
      <c r="P825">
        <f>VLOOKUP(TableOMP[[#This Row],[Label]],TableAvg[],3,FALSE)</f>
        <v>0</v>
      </c>
      <c r="Q825">
        <f>TableOMP[[#This Row],[Avg]]-$U$2*TableOMP[[#This Row],[StdDev]]</f>
        <v>0</v>
      </c>
      <c r="R825">
        <f>TableOMP[[#This Row],[Avg]]+$U$2*TableOMP[[#This Row],[StdDev]]</f>
        <v>0</v>
      </c>
      <c r="S825">
        <f>IF(AND(TableOMP[[#This Row],[total_time]]&gt;=TableOMP[[#This Row],[Low]], TableOMP[[#This Row],[total_time]]&lt;=TableOMP[[#This Row],[High]]),1,0)</f>
        <v>0</v>
      </c>
    </row>
    <row r="826" spans="1:19" x14ac:dyDescent="0.25">
      <c r="A826" t="s">
        <v>17</v>
      </c>
      <c r="B826">
        <v>10000</v>
      </c>
      <c r="C826">
        <v>0</v>
      </c>
      <c r="D826">
        <v>0</v>
      </c>
      <c r="E826">
        <v>57</v>
      </c>
      <c r="F826">
        <v>1</v>
      </c>
      <c r="G826">
        <v>1.765517</v>
      </c>
      <c r="H826">
        <v>0.12056799999999999</v>
      </c>
      <c r="I826">
        <v>0.43237100000000001</v>
      </c>
      <c r="J826">
        <v>7.7210000000000004E-3</v>
      </c>
      <c r="K826" t="str">
        <f t="shared" si="12"/>
        <v>5</v>
      </c>
      <c r="L826" t="s">
        <v>40</v>
      </c>
      <c r="M826" t="s">
        <v>39</v>
      </c>
      <c r="N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826">
        <f>VLOOKUP(TableOMP[[#This Row],[Label]],TableAvg[],2,FALSE)</f>
        <v>0</v>
      </c>
      <c r="P826">
        <f>VLOOKUP(TableOMP[[#This Row],[Label]],TableAvg[],3,FALSE)</f>
        <v>0</v>
      </c>
      <c r="Q826">
        <f>TableOMP[[#This Row],[Avg]]-$U$2*TableOMP[[#This Row],[StdDev]]</f>
        <v>0</v>
      </c>
      <c r="R826">
        <f>TableOMP[[#This Row],[Avg]]+$U$2*TableOMP[[#This Row],[StdDev]]</f>
        <v>0</v>
      </c>
      <c r="S826">
        <f>IF(AND(TableOMP[[#This Row],[total_time]]&gt;=TableOMP[[#This Row],[Low]], TableOMP[[#This Row],[total_time]]&lt;=TableOMP[[#This Row],[High]]),1,0)</f>
        <v>0</v>
      </c>
    </row>
    <row r="827" spans="1:19" x14ac:dyDescent="0.25">
      <c r="A827" t="s">
        <v>17</v>
      </c>
      <c r="B827">
        <v>10000</v>
      </c>
      <c r="C827">
        <v>0</v>
      </c>
      <c r="D827">
        <v>0</v>
      </c>
      <c r="E827">
        <v>58</v>
      </c>
      <c r="F827">
        <v>1</v>
      </c>
      <c r="G827">
        <v>1.4747380000000001</v>
      </c>
      <c r="H827">
        <v>0.11143500000000001</v>
      </c>
      <c r="I827">
        <v>0.112635</v>
      </c>
      <c r="J827">
        <v>1.9759999999999999E-3</v>
      </c>
      <c r="K827" t="str">
        <f t="shared" si="12"/>
        <v>5</v>
      </c>
      <c r="L827" t="s">
        <v>40</v>
      </c>
      <c r="M827" t="s">
        <v>39</v>
      </c>
      <c r="N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827">
        <f>VLOOKUP(TableOMP[[#This Row],[Label]],TableAvg[],2,FALSE)</f>
        <v>0</v>
      </c>
      <c r="P827">
        <f>VLOOKUP(TableOMP[[#This Row],[Label]],TableAvg[],3,FALSE)</f>
        <v>0</v>
      </c>
      <c r="Q827">
        <f>TableOMP[[#This Row],[Avg]]-$U$2*TableOMP[[#This Row],[StdDev]]</f>
        <v>0</v>
      </c>
      <c r="R827">
        <f>TableOMP[[#This Row],[Avg]]+$U$2*TableOMP[[#This Row],[StdDev]]</f>
        <v>0</v>
      </c>
      <c r="S827">
        <f>IF(AND(TableOMP[[#This Row],[total_time]]&gt;=TableOMP[[#This Row],[Low]], TableOMP[[#This Row],[total_time]]&lt;=TableOMP[[#This Row],[High]]),1,0)</f>
        <v>0</v>
      </c>
    </row>
    <row r="828" spans="1:19" x14ac:dyDescent="0.25">
      <c r="A828" t="s">
        <v>17</v>
      </c>
      <c r="B828">
        <v>10000</v>
      </c>
      <c r="C828">
        <v>0</v>
      </c>
      <c r="D828">
        <v>0</v>
      </c>
      <c r="E828">
        <v>59</v>
      </c>
      <c r="F828">
        <v>1</v>
      </c>
      <c r="G828">
        <v>1.557323</v>
      </c>
      <c r="H828">
        <v>0.12064900000000001</v>
      </c>
      <c r="I828">
        <v>2.7279249999999999</v>
      </c>
      <c r="J828">
        <v>4.7032999999999998E-2</v>
      </c>
      <c r="K828" t="str">
        <f t="shared" si="12"/>
        <v>5</v>
      </c>
      <c r="L828" t="s">
        <v>40</v>
      </c>
      <c r="M828" t="s">
        <v>39</v>
      </c>
      <c r="N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828">
        <f>VLOOKUP(TableOMP[[#This Row],[Label]],TableAvg[],2,FALSE)</f>
        <v>0</v>
      </c>
      <c r="P828">
        <f>VLOOKUP(TableOMP[[#This Row],[Label]],TableAvg[],3,FALSE)</f>
        <v>0</v>
      </c>
      <c r="Q828">
        <f>TableOMP[[#This Row],[Avg]]-$U$2*TableOMP[[#This Row],[StdDev]]</f>
        <v>0</v>
      </c>
      <c r="R828">
        <f>TableOMP[[#This Row],[Avg]]+$U$2*TableOMP[[#This Row],[StdDev]]</f>
        <v>0</v>
      </c>
      <c r="S828">
        <f>IF(AND(TableOMP[[#This Row],[total_time]]&gt;=TableOMP[[#This Row],[Low]], TableOMP[[#This Row],[total_time]]&lt;=TableOMP[[#This Row],[High]]),1,0)</f>
        <v>0</v>
      </c>
    </row>
    <row r="829" spans="1:19" x14ac:dyDescent="0.25">
      <c r="A829" t="s">
        <v>17</v>
      </c>
      <c r="B829">
        <v>10000</v>
      </c>
      <c r="C829">
        <v>0</v>
      </c>
      <c r="D829">
        <v>0</v>
      </c>
      <c r="E829">
        <v>60</v>
      </c>
      <c r="F829">
        <v>1</v>
      </c>
      <c r="G829">
        <v>1.3968529999999999</v>
      </c>
      <c r="H829">
        <v>0.113512</v>
      </c>
      <c r="I829">
        <v>0.102951</v>
      </c>
      <c r="J829">
        <v>1.745E-3</v>
      </c>
      <c r="K829" t="str">
        <f t="shared" si="12"/>
        <v>5</v>
      </c>
      <c r="L829" t="s">
        <v>40</v>
      </c>
      <c r="M829" t="s">
        <v>39</v>
      </c>
      <c r="N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829">
        <f>VLOOKUP(TableOMP[[#This Row],[Label]],TableAvg[],2,FALSE)</f>
        <v>0</v>
      </c>
      <c r="P829">
        <f>VLOOKUP(TableOMP[[#This Row],[Label]],TableAvg[],3,FALSE)</f>
        <v>0</v>
      </c>
      <c r="Q829">
        <f>TableOMP[[#This Row],[Avg]]-$U$2*TableOMP[[#This Row],[StdDev]]</f>
        <v>0</v>
      </c>
      <c r="R829">
        <f>TableOMP[[#This Row],[Avg]]+$U$2*TableOMP[[#This Row],[StdDev]]</f>
        <v>0</v>
      </c>
      <c r="S829">
        <f>IF(AND(TableOMP[[#This Row],[total_time]]&gt;=TableOMP[[#This Row],[Low]], TableOMP[[#This Row],[total_time]]&lt;=TableOMP[[#This Row],[High]]),1,0)</f>
        <v>0</v>
      </c>
    </row>
    <row r="830" spans="1:19" x14ac:dyDescent="0.25">
      <c r="A830" t="s">
        <v>17</v>
      </c>
      <c r="B830">
        <v>10000</v>
      </c>
      <c r="C830">
        <v>0</v>
      </c>
      <c r="D830">
        <v>0</v>
      </c>
      <c r="E830">
        <v>61</v>
      </c>
      <c r="F830">
        <v>1</v>
      </c>
      <c r="G830">
        <v>1.455409</v>
      </c>
      <c r="H830">
        <v>0.112482</v>
      </c>
      <c r="I830">
        <v>1.005657</v>
      </c>
      <c r="J830">
        <v>1.6761000000000002E-2</v>
      </c>
      <c r="K830" t="str">
        <f t="shared" si="12"/>
        <v>5</v>
      </c>
      <c r="L830" t="s">
        <v>40</v>
      </c>
      <c r="M830" t="s">
        <v>39</v>
      </c>
      <c r="N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830">
        <f>VLOOKUP(TableOMP[[#This Row],[Label]],TableAvg[],2,FALSE)</f>
        <v>0</v>
      </c>
      <c r="P830">
        <f>VLOOKUP(TableOMP[[#This Row],[Label]],TableAvg[],3,FALSE)</f>
        <v>0</v>
      </c>
      <c r="Q830">
        <f>TableOMP[[#This Row],[Avg]]-$U$2*TableOMP[[#This Row],[StdDev]]</f>
        <v>0</v>
      </c>
      <c r="R830">
        <f>TableOMP[[#This Row],[Avg]]+$U$2*TableOMP[[#This Row],[StdDev]]</f>
        <v>0</v>
      </c>
      <c r="S830">
        <f>IF(AND(TableOMP[[#This Row],[total_time]]&gt;=TableOMP[[#This Row],[Low]], TableOMP[[#This Row],[total_time]]&lt;=TableOMP[[#This Row],[High]]),1,0)</f>
        <v>0</v>
      </c>
    </row>
    <row r="831" spans="1:19" x14ac:dyDescent="0.25">
      <c r="A831" t="s">
        <v>17</v>
      </c>
      <c r="B831">
        <v>10000</v>
      </c>
      <c r="C831">
        <v>0</v>
      </c>
      <c r="D831">
        <v>0</v>
      </c>
      <c r="E831">
        <v>62</v>
      </c>
      <c r="F831">
        <v>1</v>
      </c>
      <c r="G831">
        <v>1.393413</v>
      </c>
      <c r="H831">
        <v>0.12048</v>
      </c>
      <c r="I831">
        <v>0.13442699999999999</v>
      </c>
      <c r="J831">
        <v>2.2039999999999998E-3</v>
      </c>
      <c r="K831" t="str">
        <f t="shared" si="12"/>
        <v>5</v>
      </c>
      <c r="L831" t="s">
        <v>40</v>
      </c>
      <c r="M831" t="s">
        <v>39</v>
      </c>
      <c r="N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831">
        <f>VLOOKUP(TableOMP[[#This Row],[Label]],TableAvg[],2,FALSE)</f>
        <v>0</v>
      </c>
      <c r="P831">
        <f>VLOOKUP(TableOMP[[#This Row],[Label]],TableAvg[],3,FALSE)</f>
        <v>0</v>
      </c>
      <c r="Q831">
        <f>TableOMP[[#This Row],[Avg]]-$U$2*TableOMP[[#This Row],[StdDev]]</f>
        <v>0</v>
      </c>
      <c r="R831">
        <f>TableOMP[[#This Row],[Avg]]+$U$2*TableOMP[[#This Row],[StdDev]]</f>
        <v>0</v>
      </c>
      <c r="S831">
        <f>IF(AND(TableOMP[[#This Row],[total_time]]&gt;=TableOMP[[#This Row],[Low]], TableOMP[[#This Row],[total_time]]&lt;=TableOMP[[#This Row],[High]]),1,0)</f>
        <v>0</v>
      </c>
    </row>
    <row r="832" spans="1:19" x14ac:dyDescent="0.25">
      <c r="A832" t="s">
        <v>17</v>
      </c>
      <c r="B832">
        <v>10000</v>
      </c>
      <c r="C832">
        <v>0</v>
      </c>
      <c r="D832">
        <v>0</v>
      </c>
      <c r="E832">
        <v>63</v>
      </c>
      <c r="F832">
        <v>1</v>
      </c>
      <c r="G832">
        <v>1.3890009999999999</v>
      </c>
      <c r="H832">
        <v>0.11738</v>
      </c>
      <c r="I832">
        <v>0.14752899999999999</v>
      </c>
      <c r="J832">
        <v>2.3800000000000002E-3</v>
      </c>
      <c r="K832" t="str">
        <f t="shared" si="12"/>
        <v>5</v>
      </c>
      <c r="L832" t="s">
        <v>40</v>
      </c>
      <c r="M832" t="s">
        <v>39</v>
      </c>
      <c r="N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832">
        <f>VLOOKUP(TableOMP[[#This Row],[Label]],TableAvg[],2,FALSE)</f>
        <v>0</v>
      </c>
      <c r="P832">
        <f>VLOOKUP(TableOMP[[#This Row],[Label]],TableAvg[],3,FALSE)</f>
        <v>0</v>
      </c>
      <c r="Q832">
        <f>TableOMP[[#This Row],[Avg]]-$U$2*TableOMP[[#This Row],[StdDev]]</f>
        <v>0</v>
      </c>
      <c r="R832">
        <f>TableOMP[[#This Row],[Avg]]+$U$2*TableOMP[[#This Row],[StdDev]]</f>
        <v>0</v>
      </c>
      <c r="S832">
        <f>IF(AND(TableOMP[[#This Row],[total_time]]&gt;=TableOMP[[#This Row],[Low]], TableOMP[[#This Row],[total_time]]&lt;=TableOMP[[#This Row],[High]]),1,0)</f>
        <v>0</v>
      </c>
    </row>
    <row r="833" spans="1:19" x14ac:dyDescent="0.25">
      <c r="A833" t="s">
        <v>17</v>
      </c>
      <c r="B833">
        <v>10000</v>
      </c>
      <c r="C833">
        <v>0</v>
      </c>
      <c r="D833">
        <v>0</v>
      </c>
      <c r="E833">
        <v>64</v>
      </c>
      <c r="F833">
        <v>1</v>
      </c>
      <c r="G833">
        <v>1.4102189999999999</v>
      </c>
      <c r="H833">
        <v>0.117782</v>
      </c>
      <c r="I833">
        <v>0.120472</v>
      </c>
      <c r="J833">
        <v>1.9120000000000001E-3</v>
      </c>
      <c r="K833" t="str">
        <f t="shared" si="12"/>
        <v>5</v>
      </c>
      <c r="L833" t="s">
        <v>40</v>
      </c>
      <c r="M833" t="s">
        <v>39</v>
      </c>
      <c r="N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833">
        <f>VLOOKUP(TableOMP[[#This Row],[Label]],TableAvg[],2,FALSE)</f>
        <v>0</v>
      </c>
      <c r="P833">
        <f>VLOOKUP(TableOMP[[#This Row],[Label]],TableAvg[],3,FALSE)</f>
        <v>0</v>
      </c>
      <c r="Q833">
        <f>TableOMP[[#This Row],[Avg]]-$U$2*TableOMP[[#This Row],[StdDev]]</f>
        <v>0</v>
      </c>
      <c r="R833">
        <f>TableOMP[[#This Row],[Avg]]+$U$2*TableOMP[[#This Row],[StdDev]]</f>
        <v>0</v>
      </c>
      <c r="S833">
        <f>IF(AND(TableOMP[[#This Row],[total_time]]&gt;=TableOMP[[#This Row],[Low]], TableOMP[[#This Row],[total_time]]&lt;=TableOMP[[#This Row],[High]]),1,0)</f>
        <v>0</v>
      </c>
    </row>
    <row r="834" spans="1:19" x14ac:dyDescent="0.25">
      <c r="A834" t="s">
        <v>17</v>
      </c>
      <c r="B834">
        <v>1000</v>
      </c>
      <c r="C834">
        <v>0</v>
      </c>
      <c r="D834">
        <v>0</v>
      </c>
      <c r="E834">
        <v>1</v>
      </c>
      <c r="F834">
        <v>1</v>
      </c>
      <c r="G834">
        <v>1.05985</v>
      </c>
      <c r="H834">
        <v>2.5439999999999998E-3</v>
      </c>
      <c r="I834">
        <v>0</v>
      </c>
      <c r="J834">
        <v>0</v>
      </c>
      <c r="K834" t="str">
        <f t="shared" ref="K834:K897" si="13">MID(M834,22,1)</f>
        <v>5</v>
      </c>
      <c r="L834" t="s">
        <v>40</v>
      </c>
      <c r="M834" t="s">
        <v>39</v>
      </c>
      <c r="N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834" t="e">
        <f>VLOOKUP(TableOMP[[#This Row],[Label]],TableAvg[],2,FALSE)</f>
        <v>#N/A</v>
      </c>
      <c r="P834" t="e">
        <f>VLOOKUP(TableOMP[[#This Row],[Label]],TableAvg[],3,FALSE)</f>
        <v>#N/A</v>
      </c>
      <c r="Q834" t="e">
        <f>TableOMP[[#This Row],[Avg]]-$U$2*TableOMP[[#This Row],[StdDev]]</f>
        <v>#N/A</v>
      </c>
      <c r="R834" t="e">
        <f>TableOMP[[#This Row],[Avg]]+$U$2*TableOMP[[#This Row],[StdDev]]</f>
        <v>#N/A</v>
      </c>
      <c r="S834" t="e">
        <f>IF(AND(TableOMP[[#This Row],[total_time]]&gt;=TableOMP[[#This Row],[Low]], TableOMP[[#This Row],[total_time]]&lt;=TableOMP[[#This Row],[High]]),1,0)</f>
        <v>#N/A</v>
      </c>
    </row>
    <row r="835" spans="1:19" x14ac:dyDescent="0.25">
      <c r="A835" t="s">
        <v>17</v>
      </c>
      <c r="B835">
        <v>1000</v>
      </c>
      <c r="C835">
        <v>0</v>
      </c>
      <c r="D835">
        <v>0</v>
      </c>
      <c r="E835">
        <v>2</v>
      </c>
      <c r="F835">
        <v>1</v>
      </c>
      <c r="G835">
        <v>1.0491360000000001</v>
      </c>
      <c r="H835">
        <v>3.2039999999999998E-3</v>
      </c>
      <c r="I835">
        <v>1.441E-3</v>
      </c>
      <c r="J835">
        <v>1.441E-3</v>
      </c>
      <c r="K835" t="str">
        <f t="shared" si="13"/>
        <v>5</v>
      </c>
      <c r="L835" t="s">
        <v>40</v>
      </c>
      <c r="M835" t="s">
        <v>39</v>
      </c>
      <c r="N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835" t="e">
        <f>VLOOKUP(TableOMP[[#This Row],[Label]],TableAvg[],2,FALSE)</f>
        <v>#N/A</v>
      </c>
      <c r="P835" t="e">
        <f>VLOOKUP(TableOMP[[#This Row],[Label]],TableAvg[],3,FALSE)</f>
        <v>#N/A</v>
      </c>
      <c r="Q835" t="e">
        <f>TableOMP[[#This Row],[Avg]]-$U$2*TableOMP[[#This Row],[StdDev]]</f>
        <v>#N/A</v>
      </c>
      <c r="R835" t="e">
        <f>TableOMP[[#This Row],[Avg]]+$U$2*TableOMP[[#This Row],[StdDev]]</f>
        <v>#N/A</v>
      </c>
      <c r="S835" t="e">
        <f>IF(AND(TableOMP[[#This Row],[total_time]]&gt;=TableOMP[[#This Row],[Low]], TableOMP[[#This Row],[total_time]]&lt;=TableOMP[[#This Row],[High]]),1,0)</f>
        <v>#N/A</v>
      </c>
    </row>
    <row r="836" spans="1:19" x14ac:dyDescent="0.25">
      <c r="A836" t="s">
        <v>17</v>
      </c>
      <c r="B836">
        <v>1000</v>
      </c>
      <c r="C836">
        <v>0</v>
      </c>
      <c r="D836">
        <v>0</v>
      </c>
      <c r="E836">
        <v>3</v>
      </c>
      <c r="F836">
        <v>1</v>
      </c>
      <c r="G836">
        <v>1.0576410000000001</v>
      </c>
      <c r="H836">
        <v>2.7850000000000001E-3</v>
      </c>
      <c r="I836">
        <v>1.395E-3</v>
      </c>
      <c r="J836">
        <v>6.9800000000000005E-4</v>
      </c>
      <c r="K836" t="str">
        <f t="shared" si="13"/>
        <v>5</v>
      </c>
      <c r="L836" t="s">
        <v>40</v>
      </c>
      <c r="M836" t="s">
        <v>39</v>
      </c>
      <c r="N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836" t="e">
        <f>VLOOKUP(TableOMP[[#This Row],[Label]],TableAvg[],2,FALSE)</f>
        <v>#N/A</v>
      </c>
      <c r="P836" t="e">
        <f>VLOOKUP(TableOMP[[#This Row],[Label]],TableAvg[],3,FALSE)</f>
        <v>#N/A</v>
      </c>
      <c r="Q836" t="e">
        <f>TableOMP[[#This Row],[Avg]]-$U$2*TableOMP[[#This Row],[StdDev]]</f>
        <v>#N/A</v>
      </c>
      <c r="R836" t="e">
        <f>TableOMP[[#This Row],[Avg]]+$U$2*TableOMP[[#This Row],[StdDev]]</f>
        <v>#N/A</v>
      </c>
      <c r="S836" t="e">
        <f>IF(AND(TableOMP[[#This Row],[total_time]]&gt;=TableOMP[[#This Row],[Low]], TableOMP[[#This Row],[total_time]]&lt;=TableOMP[[#This Row],[High]]),1,0)</f>
        <v>#N/A</v>
      </c>
    </row>
    <row r="837" spans="1:19" x14ac:dyDescent="0.25">
      <c r="A837" t="s">
        <v>17</v>
      </c>
      <c r="B837">
        <v>1000</v>
      </c>
      <c r="C837">
        <v>0</v>
      </c>
      <c r="D837">
        <v>0</v>
      </c>
      <c r="E837">
        <v>4</v>
      </c>
      <c r="F837">
        <v>1</v>
      </c>
      <c r="G837">
        <v>1.052562</v>
      </c>
      <c r="H837">
        <v>3.4129999999999998E-3</v>
      </c>
      <c r="I837">
        <v>3.2060000000000001E-3</v>
      </c>
      <c r="J837">
        <v>1.0690000000000001E-3</v>
      </c>
      <c r="K837" t="str">
        <f t="shared" si="13"/>
        <v>5</v>
      </c>
      <c r="L837" t="s">
        <v>40</v>
      </c>
      <c r="M837" t="s">
        <v>39</v>
      </c>
      <c r="N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837" t="e">
        <f>VLOOKUP(TableOMP[[#This Row],[Label]],TableAvg[],2,FALSE)</f>
        <v>#N/A</v>
      </c>
      <c r="P837" t="e">
        <f>VLOOKUP(TableOMP[[#This Row],[Label]],TableAvg[],3,FALSE)</f>
        <v>#N/A</v>
      </c>
      <c r="Q837" t="e">
        <f>TableOMP[[#This Row],[Avg]]-$U$2*TableOMP[[#This Row],[StdDev]]</f>
        <v>#N/A</v>
      </c>
      <c r="R837" t="e">
        <f>TableOMP[[#This Row],[Avg]]+$U$2*TableOMP[[#This Row],[StdDev]]</f>
        <v>#N/A</v>
      </c>
      <c r="S837" t="e">
        <f>IF(AND(TableOMP[[#This Row],[total_time]]&gt;=TableOMP[[#This Row],[Low]], TableOMP[[#This Row],[total_time]]&lt;=TableOMP[[#This Row],[High]]),1,0)</f>
        <v>#N/A</v>
      </c>
    </row>
    <row r="838" spans="1:19" x14ac:dyDescent="0.25">
      <c r="A838" t="s">
        <v>17</v>
      </c>
      <c r="B838">
        <v>1000</v>
      </c>
      <c r="C838">
        <v>0</v>
      </c>
      <c r="D838">
        <v>0</v>
      </c>
      <c r="E838">
        <v>5</v>
      </c>
      <c r="F838">
        <v>1</v>
      </c>
      <c r="G838">
        <v>1.055401</v>
      </c>
      <c r="H838">
        <v>3.2829999999999999E-3</v>
      </c>
      <c r="I838">
        <v>4.0679999999999996E-3</v>
      </c>
      <c r="J838">
        <v>1.0169999999999999E-3</v>
      </c>
      <c r="K838" t="str">
        <f t="shared" si="13"/>
        <v>5</v>
      </c>
      <c r="L838" t="s">
        <v>40</v>
      </c>
      <c r="M838" t="s">
        <v>39</v>
      </c>
      <c r="N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838" t="e">
        <f>VLOOKUP(TableOMP[[#This Row],[Label]],TableAvg[],2,FALSE)</f>
        <v>#N/A</v>
      </c>
      <c r="P838" t="e">
        <f>VLOOKUP(TableOMP[[#This Row],[Label]],TableAvg[],3,FALSE)</f>
        <v>#N/A</v>
      </c>
      <c r="Q838" t="e">
        <f>TableOMP[[#This Row],[Avg]]-$U$2*TableOMP[[#This Row],[StdDev]]</f>
        <v>#N/A</v>
      </c>
      <c r="R838" t="e">
        <f>TableOMP[[#This Row],[Avg]]+$U$2*TableOMP[[#This Row],[StdDev]]</f>
        <v>#N/A</v>
      </c>
      <c r="S838" t="e">
        <f>IF(AND(TableOMP[[#This Row],[total_time]]&gt;=TableOMP[[#This Row],[Low]], TableOMP[[#This Row],[total_time]]&lt;=TableOMP[[#This Row],[High]]),1,0)</f>
        <v>#N/A</v>
      </c>
    </row>
    <row r="839" spans="1:19" x14ac:dyDescent="0.25">
      <c r="A839" t="s">
        <v>17</v>
      </c>
      <c r="B839">
        <v>1000</v>
      </c>
      <c r="C839">
        <v>0</v>
      </c>
      <c r="D839">
        <v>0</v>
      </c>
      <c r="E839">
        <v>6</v>
      </c>
      <c r="F839">
        <v>1</v>
      </c>
      <c r="G839">
        <v>1.0885959999999999</v>
      </c>
      <c r="H839">
        <v>3.8860000000000001E-3</v>
      </c>
      <c r="I839">
        <v>3.7130000000000002E-3</v>
      </c>
      <c r="J839">
        <v>7.4299999999999995E-4</v>
      </c>
      <c r="K839" t="str">
        <f t="shared" si="13"/>
        <v>5</v>
      </c>
      <c r="L839" t="s">
        <v>40</v>
      </c>
      <c r="M839" t="s">
        <v>39</v>
      </c>
      <c r="N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839" t="e">
        <f>VLOOKUP(TableOMP[[#This Row],[Label]],TableAvg[],2,FALSE)</f>
        <v>#N/A</v>
      </c>
      <c r="P839" t="e">
        <f>VLOOKUP(TableOMP[[#This Row],[Label]],TableAvg[],3,FALSE)</f>
        <v>#N/A</v>
      </c>
      <c r="Q839" t="e">
        <f>TableOMP[[#This Row],[Avg]]-$U$2*TableOMP[[#This Row],[StdDev]]</f>
        <v>#N/A</v>
      </c>
      <c r="R839" t="e">
        <f>TableOMP[[#This Row],[Avg]]+$U$2*TableOMP[[#This Row],[StdDev]]</f>
        <v>#N/A</v>
      </c>
      <c r="S839" t="e">
        <f>IF(AND(TableOMP[[#This Row],[total_time]]&gt;=TableOMP[[#This Row],[Low]], TableOMP[[#This Row],[total_time]]&lt;=TableOMP[[#This Row],[High]]),1,0)</f>
        <v>#N/A</v>
      </c>
    </row>
    <row r="840" spans="1:19" x14ac:dyDescent="0.25">
      <c r="A840" t="s">
        <v>17</v>
      </c>
      <c r="B840">
        <v>1000</v>
      </c>
      <c r="C840">
        <v>0</v>
      </c>
      <c r="D840">
        <v>0</v>
      </c>
      <c r="E840">
        <v>7</v>
      </c>
      <c r="F840">
        <v>1</v>
      </c>
      <c r="G840">
        <v>1.074986</v>
      </c>
      <c r="H840">
        <v>4.0020000000000003E-3</v>
      </c>
      <c r="I840">
        <v>9.1859999999999997E-3</v>
      </c>
      <c r="J840">
        <v>1.531E-3</v>
      </c>
      <c r="K840" t="str">
        <f t="shared" si="13"/>
        <v>5</v>
      </c>
      <c r="L840" t="s">
        <v>40</v>
      </c>
      <c r="M840" t="s">
        <v>39</v>
      </c>
      <c r="N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840" t="e">
        <f>VLOOKUP(TableOMP[[#This Row],[Label]],TableAvg[],2,FALSE)</f>
        <v>#N/A</v>
      </c>
      <c r="P840" t="e">
        <f>VLOOKUP(TableOMP[[#This Row],[Label]],TableAvg[],3,FALSE)</f>
        <v>#N/A</v>
      </c>
      <c r="Q840" t="e">
        <f>TableOMP[[#This Row],[Avg]]-$U$2*TableOMP[[#This Row],[StdDev]]</f>
        <v>#N/A</v>
      </c>
      <c r="R840" t="e">
        <f>TableOMP[[#This Row],[Avg]]+$U$2*TableOMP[[#This Row],[StdDev]]</f>
        <v>#N/A</v>
      </c>
      <c r="S840" t="e">
        <f>IF(AND(TableOMP[[#This Row],[total_time]]&gt;=TableOMP[[#This Row],[Low]], TableOMP[[#This Row],[total_time]]&lt;=TableOMP[[#This Row],[High]]),1,0)</f>
        <v>#N/A</v>
      </c>
    </row>
    <row r="841" spans="1:19" x14ac:dyDescent="0.25">
      <c r="A841" t="s">
        <v>17</v>
      </c>
      <c r="B841">
        <v>1000</v>
      </c>
      <c r="C841">
        <v>0</v>
      </c>
      <c r="D841">
        <v>0</v>
      </c>
      <c r="E841">
        <v>8</v>
      </c>
      <c r="F841">
        <v>1</v>
      </c>
      <c r="G841">
        <v>1.0960650000000001</v>
      </c>
      <c r="H841">
        <v>4.4159999999999998E-3</v>
      </c>
      <c r="I841">
        <v>1.0297000000000001E-2</v>
      </c>
      <c r="J841">
        <v>1.4710000000000001E-3</v>
      </c>
      <c r="K841" t="str">
        <f t="shared" si="13"/>
        <v>5</v>
      </c>
      <c r="L841" t="s">
        <v>40</v>
      </c>
      <c r="M841" t="s">
        <v>39</v>
      </c>
      <c r="N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841" t="e">
        <f>VLOOKUP(TableOMP[[#This Row],[Label]],TableAvg[],2,FALSE)</f>
        <v>#N/A</v>
      </c>
      <c r="P841" t="e">
        <f>VLOOKUP(TableOMP[[#This Row],[Label]],TableAvg[],3,FALSE)</f>
        <v>#N/A</v>
      </c>
      <c r="Q841" t="e">
        <f>TableOMP[[#This Row],[Avg]]-$U$2*TableOMP[[#This Row],[StdDev]]</f>
        <v>#N/A</v>
      </c>
      <c r="R841" t="e">
        <f>TableOMP[[#This Row],[Avg]]+$U$2*TableOMP[[#This Row],[StdDev]]</f>
        <v>#N/A</v>
      </c>
      <c r="S841" t="e">
        <f>IF(AND(TableOMP[[#This Row],[total_time]]&gt;=TableOMP[[#This Row],[Low]], TableOMP[[#This Row],[total_time]]&lt;=TableOMP[[#This Row],[High]]),1,0)</f>
        <v>#N/A</v>
      </c>
    </row>
    <row r="842" spans="1:19" x14ac:dyDescent="0.25">
      <c r="A842" t="s">
        <v>17</v>
      </c>
      <c r="B842">
        <v>1000</v>
      </c>
      <c r="C842">
        <v>0</v>
      </c>
      <c r="D842">
        <v>0</v>
      </c>
      <c r="E842">
        <v>9</v>
      </c>
      <c r="F842">
        <v>1</v>
      </c>
      <c r="G842">
        <v>1.091181</v>
      </c>
      <c r="H842">
        <v>5.1409999999999997E-3</v>
      </c>
      <c r="I842">
        <v>1.031E-2</v>
      </c>
      <c r="J842">
        <v>1.289E-3</v>
      </c>
      <c r="K842" t="str">
        <f t="shared" si="13"/>
        <v>5</v>
      </c>
      <c r="L842" t="s">
        <v>40</v>
      </c>
      <c r="M842" t="s">
        <v>39</v>
      </c>
      <c r="N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842" t="e">
        <f>VLOOKUP(TableOMP[[#This Row],[Label]],TableAvg[],2,FALSE)</f>
        <v>#N/A</v>
      </c>
      <c r="P842" t="e">
        <f>VLOOKUP(TableOMP[[#This Row],[Label]],TableAvg[],3,FALSE)</f>
        <v>#N/A</v>
      </c>
      <c r="Q842" t="e">
        <f>TableOMP[[#This Row],[Avg]]-$U$2*TableOMP[[#This Row],[StdDev]]</f>
        <v>#N/A</v>
      </c>
      <c r="R842" t="e">
        <f>TableOMP[[#This Row],[Avg]]+$U$2*TableOMP[[#This Row],[StdDev]]</f>
        <v>#N/A</v>
      </c>
      <c r="S842" t="e">
        <f>IF(AND(TableOMP[[#This Row],[total_time]]&gt;=TableOMP[[#This Row],[Low]], TableOMP[[#This Row],[total_time]]&lt;=TableOMP[[#This Row],[High]]),1,0)</f>
        <v>#N/A</v>
      </c>
    </row>
    <row r="843" spans="1:19" x14ac:dyDescent="0.25">
      <c r="A843" t="s">
        <v>17</v>
      </c>
      <c r="B843">
        <v>1000</v>
      </c>
      <c r="C843">
        <v>0</v>
      </c>
      <c r="D843">
        <v>0</v>
      </c>
      <c r="E843">
        <v>10</v>
      </c>
      <c r="F843">
        <v>1</v>
      </c>
      <c r="G843">
        <v>1.0898559999999999</v>
      </c>
      <c r="H843">
        <v>5.1539999999999997E-3</v>
      </c>
      <c r="I843">
        <v>9.7949999999999999E-3</v>
      </c>
      <c r="J843">
        <v>1.088E-3</v>
      </c>
      <c r="K843" t="str">
        <f t="shared" si="13"/>
        <v>5</v>
      </c>
      <c r="L843" t="s">
        <v>40</v>
      </c>
      <c r="M843" t="s">
        <v>39</v>
      </c>
      <c r="N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843" t="e">
        <f>VLOOKUP(TableOMP[[#This Row],[Label]],TableAvg[],2,FALSE)</f>
        <v>#N/A</v>
      </c>
      <c r="P843" t="e">
        <f>VLOOKUP(TableOMP[[#This Row],[Label]],TableAvg[],3,FALSE)</f>
        <v>#N/A</v>
      </c>
      <c r="Q843" t="e">
        <f>TableOMP[[#This Row],[Avg]]-$U$2*TableOMP[[#This Row],[StdDev]]</f>
        <v>#N/A</v>
      </c>
      <c r="R843" t="e">
        <f>TableOMP[[#This Row],[Avg]]+$U$2*TableOMP[[#This Row],[StdDev]]</f>
        <v>#N/A</v>
      </c>
      <c r="S843" t="e">
        <f>IF(AND(TableOMP[[#This Row],[total_time]]&gt;=TableOMP[[#This Row],[Low]], TableOMP[[#This Row],[total_time]]&lt;=TableOMP[[#This Row],[High]]),1,0)</f>
        <v>#N/A</v>
      </c>
    </row>
    <row r="844" spans="1:19" x14ac:dyDescent="0.25">
      <c r="A844" t="s">
        <v>17</v>
      </c>
      <c r="B844">
        <v>1000</v>
      </c>
      <c r="C844">
        <v>0</v>
      </c>
      <c r="D844">
        <v>0</v>
      </c>
      <c r="E844">
        <v>11</v>
      </c>
      <c r="F844">
        <v>1</v>
      </c>
      <c r="G844">
        <v>1.1123270000000001</v>
      </c>
      <c r="H844">
        <v>5.1749999999999999E-3</v>
      </c>
      <c r="I844">
        <v>1.0451999999999999E-2</v>
      </c>
      <c r="J844">
        <v>1.0449999999999999E-3</v>
      </c>
      <c r="K844" t="str">
        <f t="shared" si="13"/>
        <v>5</v>
      </c>
      <c r="L844" t="s">
        <v>40</v>
      </c>
      <c r="M844" t="s">
        <v>39</v>
      </c>
      <c r="N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844" t="e">
        <f>VLOOKUP(TableOMP[[#This Row],[Label]],TableAvg[],2,FALSE)</f>
        <v>#N/A</v>
      </c>
      <c r="P844" t="e">
        <f>VLOOKUP(TableOMP[[#This Row],[Label]],TableAvg[],3,FALSE)</f>
        <v>#N/A</v>
      </c>
      <c r="Q844" t="e">
        <f>TableOMP[[#This Row],[Avg]]-$U$2*TableOMP[[#This Row],[StdDev]]</f>
        <v>#N/A</v>
      </c>
      <c r="R844" t="e">
        <f>TableOMP[[#This Row],[Avg]]+$U$2*TableOMP[[#This Row],[StdDev]]</f>
        <v>#N/A</v>
      </c>
      <c r="S844" t="e">
        <f>IF(AND(TableOMP[[#This Row],[total_time]]&gt;=TableOMP[[#This Row],[Low]], TableOMP[[#This Row],[total_time]]&lt;=TableOMP[[#This Row],[High]]),1,0)</f>
        <v>#N/A</v>
      </c>
    </row>
    <row r="845" spans="1:19" x14ac:dyDescent="0.25">
      <c r="A845" t="s">
        <v>17</v>
      </c>
      <c r="B845">
        <v>1000</v>
      </c>
      <c r="C845">
        <v>0</v>
      </c>
      <c r="D845">
        <v>0</v>
      </c>
      <c r="E845">
        <v>12</v>
      </c>
      <c r="F845">
        <v>1</v>
      </c>
      <c r="G845">
        <v>1.1144829999999999</v>
      </c>
      <c r="H845">
        <v>5.7739999999999996E-3</v>
      </c>
      <c r="I845">
        <v>1.8848E-2</v>
      </c>
      <c r="J845">
        <v>1.7129999999999999E-3</v>
      </c>
      <c r="K845" t="str">
        <f t="shared" si="13"/>
        <v>5</v>
      </c>
      <c r="L845" t="s">
        <v>40</v>
      </c>
      <c r="M845" t="s">
        <v>39</v>
      </c>
      <c r="N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845" t="e">
        <f>VLOOKUP(TableOMP[[#This Row],[Label]],TableAvg[],2,FALSE)</f>
        <v>#N/A</v>
      </c>
      <c r="P845" t="e">
        <f>VLOOKUP(TableOMP[[#This Row],[Label]],TableAvg[],3,FALSE)</f>
        <v>#N/A</v>
      </c>
      <c r="Q845" t="e">
        <f>TableOMP[[#This Row],[Avg]]-$U$2*TableOMP[[#This Row],[StdDev]]</f>
        <v>#N/A</v>
      </c>
      <c r="R845" t="e">
        <f>TableOMP[[#This Row],[Avg]]+$U$2*TableOMP[[#This Row],[StdDev]]</f>
        <v>#N/A</v>
      </c>
      <c r="S845" t="e">
        <f>IF(AND(TableOMP[[#This Row],[total_time]]&gt;=TableOMP[[#This Row],[Low]], TableOMP[[#This Row],[total_time]]&lt;=TableOMP[[#This Row],[High]]),1,0)</f>
        <v>#N/A</v>
      </c>
    </row>
    <row r="846" spans="1:19" x14ac:dyDescent="0.25">
      <c r="A846" t="s">
        <v>17</v>
      </c>
      <c r="B846">
        <v>1000</v>
      </c>
      <c r="C846">
        <v>0</v>
      </c>
      <c r="D846">
        <v>0</v>
      </c>
      <c r="E846">
        <v>13</v>
      </c>
      <c r="F846">
        <v>1</v>
      </c>
      <c r="G846">
        <v>1.1381540000000001</v>
      </c>
      <c r="H846">
        <v>6.267E-3</v>
      </c>
      <c r="I846">
        <v>2.4684999999999999E-2</v>
      </c>
      <c r="J846">
        <v>2.0569999999999998E-3</v>
      </c>
      <c r="K846" t="str">
        <f t="shared" si="13"/>
        <v>5</v>
      </c>
      <c r="L846" t="s">
        <v>40</v>
      </c>
      <c r="M846" t="s">
        <v>39</v>
      </c>
      <c r="N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846" t="e">
        <f>VLOOKUP(TableOMP[[#This Row],[Label]],TableAvg[],2,FALSE)</f>
        <v>#N/A</v>
      </c>
      <c r="P846" t="e">
        <f>VLOOKUP(TableOMP[[#This Row],[Label]],TableAvg[],3,FALSE)</f>
        <v>#N/A</v>
      </c>
      <c r="Q846" t="e">
        <f>TableOMP[[#This Row],[Avg]]-$U$2*TableOMP[[#This Row],[StdDev]]</f>
        <v>#N/A</v>
      </c>
      <c r="R846" t="e">
        <f>TableOMP[[#This Row],[Avg]]+$U$2*TableOMP[[#This Row],[StdDev]]</f>
        <v>#N/A</v>
      </c>
      <c r="S846" t="e">
        <f>IF(AND(TableOMP[[#This Row],[total_time]]&gt;=TableOMP[[#This Row],[Low]], TableOMP[[#This Row],[total_time]]&lt;=TableOMP[[#This Row],[High]]),1,0)</f>
        <v>#N/A</v>
      </c>
    </row>
    <row r="847" spans="1:19" x14ac:dyDescent="0.25">
      <c r="A847" t="s">
        <v>17</v>
      </c>
      <c r="B847">
        <v>1000</v>
      </c>
      <c r="C847">
        <v>0</v>
      </c>
      <c r="D847">
        <v>0</v>
      </c>
      <c r="E847">
        <v>14</v>
      </c>
      <c r="F847">
        <v>1</v>
      </c>
      <c r="G847">
        <v>1.1197250000000001</v>
      </c>
      <c r="H847">
        <v>6.1929999999999997E-3</v>
      </c>
      <c r="I847">
        <v>3.5864E-2</v>
      </c>
      <c r="J847">
        <v>2.7590000000000002E-3</v>
      </c>
      <c r="K847" t="str">
        <f t="shared" si="13"/>
        <v>5</v>
      </c>
      <c r="L847" t="s">
        <v>40</v>
      </c>
      <c r="M847" t="s">
        <v>39</v>
      </c>
      <c r="N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847" t="e">
        <f>VLOOKUP(TableOMP[[#This Row],[Label]],TableAvg[],2,FALSE)</f>
        <v>#N/A</v>
      </c>
      <c r="P847" t="e">
        <f>VLOOKUP(TableOMP[[#This Row],[Label]],TableAvg[],3,FALSE)</f>
        <v>#N/A</v>
      </c>
      <c r="Q847" t="e">
        <f>TableOMP[[#This Row],[Avg]]-$U$2*TableOMP[[#This Row],[StdDev]]</f>
        <v>#N/A</v>
      </c>
      <c r="R847" t="e">
        <f>TableOMP[[#This Row],[Avg]]+$U$2*TableOMP[[#This Row],[StdDev]]</f>
        <v>#N/A</v>
      </c>
      <c r="S847" t="e">
        <f>IF(AND(TableOMP[[#This Row],[total_time]]&gt;=TableOMP[[#This Row],[Low]], TableOMP[[#This Row],[total_time]]&lt;=TableOMP[[#This Row],[High]]),1,0)</f>
        <v>#N/A</v>
      </c>
    </row>
    <row r="848" spans="1:19" x14ac:dyDescent="0.25">
      <c r="A848" t="s">
        <v>17</v>
      </c>
      <c r="B848">
        <v>1000</v>
      </c>
      <c r="C848">
        <v>0</v>
      </c>
      <c r="D848">
        <v>0</v>
      </c>
      <c r="E848">
        <v>15</v>
      </c>
      <c r="F848">
        <v>1</v>
      </c>
      <c r="G848">
        <v>1.1429499999999999</v>
      </c>
      <c r="H848">
        <v>7.6270000000000001E-3</v>
      </c>
      <c r="I848">
        <v>3.0530000000000002E-2</v>
      </c>
      <c r="J848">
        <v>2.1810000000000002E-3</v>
      </c>
      <c r="K848" t="str">
        <f t="shared" si="13"/>
        <v>5</v>
      </c>
      <c r="L848" t="s">
        <v>40</v>
      </c>
      <c r="M848" t="s">
        <v>39</v>
      </c>
      <c r="N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848" t="e">
        <f>VLOOKUP(TableOMP[[#This Row],[Label]],TableAvg[],2,FALSE)</f>
        <v>#N/A</v>
      </c>
      <c r="P848" t="e">
        <f>VLOOKUP(TableOMP[[#This Row],[Label]],TableAvg[],3,FALSE)</f>
        <v>#N/A</v>
      </c>
      <c r="Q848" t="e">
        <f>TableOMP[[#This Row],[Avg]]-$U$2*TableOMP[[#This Row],[StdDev]]</f>
        <v>#N/A</v>
      </c>
      <c r="R848" t="e">
        <f>TableOMP[[#This Row],[Avg]]+$U$2*TableOMP[[#This Row],[StdDev]]</f>
        <v>#N/A</v>
      </c>
      <c r="S848" t="e">
        <f>IF(AND(TableOMP[[#This Row],[total_time]]&gt;=TableOMP[[#This Row],[Low]], TableOMP[[#This Row],[total_time]]&lt;=TableOMP[[#This Row],[High]]),1,0)</f>
        <v>#N/A</v>
      </c>
    </row>
    <row r="849" spans="1:19" x14ac:dyDescent="0.25">
      <c r="A849" t="s">
        <v>17</v>
      </c>
      <c r="B849">
        <v>1000</v>
      </c>
      <c r="C849">
        <v>0</v>
      </c>
      <c r="D849">
        <v>0</v>
      </c>
      <c r="E849">
        <v>16</v>
      </c>
      <c r="F849">
        <v>1</v>
      </c>
      <c r="G849">
        <v>1.1561140000000001</v>
      </c>
      <c r="H849">
        <v>9.7820000000000008E-3</v>
      </c>
      <c r="I849">
        <v>4.6991999999999999E-2</v>
      </c>
      <c r="J849">
        <v>3.1329999999999999E-3</v>
      </c>
      <c r="K849" t="str">
        <f t="shared" si="13"/>
        <v>5</v>
      </c>
      <c r="L849" t="s">
        <v>40</v>
      </c>
      <c r="M849" t="s">
        <v>39</v>
      </c>
      <c r="N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849" t="e">
        <f>VLOOKUP(TableOMP[[#This Row],[Label]],TableAvg[],2,FALSE)</f>
        <v>#N/A</v>
      </c>
      <c r="P849" t="e">
        <f>VLOOKUP(TableOMP[[#This Row],[Label]],TableAvg[],3,FALSE)</f>
        <v>#N/A</v>
      </c>
      <c r="Q849" t="e">
        <f>TableOMP[[#This Row],[Avg]]-$U$2*TableOMP[[#This Row],[StdDev]]</f>
        <v>#N/A</v>
      </c>
      <c r="R849" t="e">
        <f>TableOMP[[#This Row],[Avg]]+$U$2*TableOMP[[#This Row],[StdDev]]</f>
        <v>#N/A</v>
      </c>
      <c r="S849" t="e">
        <f>IF(AND(TableOMP[[#This Row],[total_time]]&gt;=TableOMP[[#This Row],[Low]], TableOMP[[#This Row],[total_time]]&lt;=TableOMP[[#This Row],[High]]),1,0)</f>
        <v>#N/A</v>
      </c>
    </row>
    <row r="850" spans="1:19" x14ac:dyDescent="0.25">
      <c r="A850" t="s">
        <v>17</v>
      </c>
      <c r="B850">
        <v>1000</v>
      </c>
      <c r="C850">
        <v>0</v>
      </c>
      <c r="D850">
        <v>0</v>
      </c>
      <c r="E850">
        <v>17</v>
      </c>
      <c r="F850">
        <v>1</v>
      </c>
      <c r="G850">
        <v>1.158115</v>
      </c>
      <c r="H850">
        <v>7.1399999999999996E-3</v>
      </c>
      <c r="I850">
        <v>4.0969999999999999E-2</v>
      </c>
      <c r="J850">
        <v>2.5609999999999999E-3</v>
      </c>
      <c r="K850" t="str">
        <f t="shared" si="13"/>
        <v>5</v>
      </c>
      <c r="L850" t="s">
        <v>40</v>
      </c>
      <c r="M850" t="s">
        <v>39</v>
      </c>
      <c r="N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850" t="e">
        <f>VLOOKUP(TableOMP[[#This Row],[Label]],TableAvg[],2,FALSE)</f>
        <v>#N/A</v>
      </c>
      <c r="P850" t="e">
        <f>VLOOKUP(TableOMP[[#This Row],[Label]],TableAvg[],3,FALSE)</f>
        <v>#N/A</v>
      </c>
      <c r="Q850" t="e">
        <f>TableOMP[[#This Row],[Avg]]-$U$2*TableOMP[[#This Row],[StdDev]]</f>
        <v>#N/A</v>
      </c>
      <c r="R850" t="e">
        <f>TableOMP[[#This Row],[Avg]]+$U$2*TableOMP[[#This Row],[StdDev]]</f>
        <v>#N/A</v>
      </c>
      <c r="S850" t="e">
        <f>IF(AND(TableOMP[[#This Row],[total_time]]&gt;=TableOMP[[#This Row],[Low]], TableOMP[[#This Row],[total_time]]&lt;=TableOMP[[#This Row],[High]]),1,0)</f>
        <v>#N/A</v>
      </c>
    </row>
    <row r="851" spans="1:19" x14ac:dyDescent="0.25">
      <c r="A851" t="s">
        <v>17</v>
      </c>
      <c r="B851">
        <v>1000</v>
      </c>
      <c r="C851">
        <v>0</v>
      </c>
      <c r="D851">
        <v>0</v>
      </c>
      <c r="E851">
        <v>18</v>
      </c>
      <c r="F851">
        <v>1</v>
      </c>
      <c r="G851">
        <v>1.173387</v>
      </c>
      <c r="H851">
        <v>1.0113E-2</v>
      </c>
      <c r="I851">
        <v>4.4040000000000003E-2</v>
      </c>
      <c r="J851">
        <v>2.591E-3</v>
      </c>
      <c r="K851" t="str">
        <f t="shared" si="13"/>
        <v>5</v>
      </c>
      <c r="L851" t="s">
        <v>40</v>
      </c>
      <c r="M851" t="s">
        <v>39</v>
      </c>
      <c r="N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851" t="e">
        <f>VLOOKUP(TableOMP[[#This Row],[Label]],TableAvg[],2,FALSE)</f>
        <v>#N/A</v>
      </c>
      <c r="P851" t="e">
        <f>VLOOKUP(TableOMP[[#This Row],[Label]],TableAvg[],3,FALSE)</f>
        <v>#N/A</v>
      </c>
      <c r="Q851" t="e">
        <f>TableOMP[[#This Row],[Avg]]-$U$2*TableOMP[[#This Row],[StdDev]]</f>
        <v>#N/A</v>
      </c>
      <c r="R851" t="e">
        <f>TableOMP[[#This Row],[Avg]]+$U$2*TableOMP[[#This Row],[StdDev]]</f>
        <v>#N/A</v>
      </c>
      <c r="S851" t="e">
        <f>IF(AND(TableOMP[[#This Row],[total_time]]&gt;=TableOMP[[#This Row],[Low]], TableOMP[[#This Row],[total_time]]&lt;=TableOMP[[#This Row],[High]]),1,0)</f>
        <v>#N/A</v>
      </c>
    </row>
    <row r="852" spans="1:19" x14ac:dyDescent="0.25">
      <c r="A852" t="s">
        <v>17</v>
      </c>
      <c r="B852">
        <v>1000</v>
      </c>
      <c r="C852">
        <v>0</v>
      </c>
      <c r="D852">
        <v>0</v>
      </c>
      <c r="E852">
        <v>19</v>
      </c>
      <c r="F852">
        <v>1</v>
      </c>
      <c r="G852">
        <v>1.1691800000000001</v>
      </c>
      <c r="H852">
        <v>1.2295E-2</v>
      </c>
      <c r="I852">
        <v>4.8936E-2</v>
      </c>
      <c r="J852">
        <v>2.7190000000000001E-3</v>
      </c>
      <c r="K852" t="str">
        <f t="shared" si="13"/>
        <v>5</v>
      </c>
      <c r="L852" t="s">
        <v>40</v>
      </c>
      <c r="M852" t="s">
        <v>39</v>
      </c>
      <c r="N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852" t="e">
        <f>VLOOKUP(TableOMP[[#This Row],[Label]],TableAvg[],2,FALSE)</f>
        <v>#N/A</v>
      </c>
      <c r="P852" t="e">
        <f>VLOOKUP(TableOMP[[#This Row],[Label]],TableAvg[],3,FALSE)</f>
        <v>#N/A</v>
      </c>
      <c r="Q852" t="e">
        <f>TableOMP[[#This Row],[Avg]]-$U$2*TableOMP[[#This Row],[StdDev]]</f>
        <v>#N/A</v>
      </c>
      <c r="R852" t="e">
        <f>TableOMP[[#This Row],[Avg]]+$U$2*TableOMP[[#This Row],[StdDev]]</f>
        <v>#N/A</v>
      </c>
      <c r="S852" t="e">
        <f>IF(AND(TableOMP[[#This Row],[total_time]]&gt;=TableOMP[[#This Row],[Low]], TableOMP[[#This Row],[total_time]]&lt;=TableOMP[[#This Row],[High]]),1,0)</f>
        <v>#N/A</v>
      </c>
    </row>
    <row r="853" spans="1:19" x14ac:dyDescent="0.25">
      <c r="A853" t="s">
        <v>17</v>
      </c>
      <c r="B853">
        <v>1000</v>
      </c>
      <c r="C853">
        <v>0</v>
      </c>
      <c r="D853">
        <v>0</v>
      </c>
      <c r="E853">
        <v>20</v>
      </c>
      <c r="F853">
        <v>1</v>
      </c>
      <c r="G853">
        <v>1.1714709999999999</v>
      </c>
      <c r="H853">
        <v>9.4439999999999993E-3</v>
      </c>
      <c r="I853">
        <v>5.3612E-2</v>
      </c>
      <c r="J853">
        <v>2.8219999999999999E-3</v>
      </c>
      <c r="K853" t="str">
        <f t="shared" si="13"/>
        <v>5</v>
      </c>
      <c r="L853" t="s">
        <v>40</v>
      </c>
      <c r="M853" t="s">
        <v>39</v>
      </c>
      <c r="N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853" t="e">
        <f>VLOOKUP(TableOMP[[#This Row],[Label]],TableAvg[],2,FALSE)</f>
        <v>#N/A</v>
      </c>
      <c r="P853" t="e">
        <f>VLOOKUP(TableOMP[[#This Row],[Label]],TableAvg[],3,FALSE)</f>
        <v>#N/A</v>
      </c>
      <c r="Q853" t="e">
        <f>TableOMP[[#This Row],[Avg]]-$U$2*TableOMP[[#This Row],[StdDev]]</f>
        <v>#N/A</v>
      </c>
      <c r="R853" t="e">
        <f>TableOMP[[#This Row],[Avg]]+$U$2*TableOMP[[#This Row],[StdDev]]</f>
        <v>#N/A</v>
      </c>
      <c r="S853" t="e">
        <f>IF(AND(TableOMP[[#This Row],[total_time]]&gt;=TableOMP[[#This Row],[Low]], TableOMP[[#This Row],[total_time]]&lt;=TableOMP[[#This Row],[High]]),1,0)</f>
        <v>#N/A</v>
      </c>
    </row>
    <row r="854" spans="1:19" x14ac:dyDescent="0.25">
      <c r="A854" t="s">
        <v>17</v>
      </c>
      <c r="B854">
        <v>1000</v>
      </c>
      <c r="C854">
        <v>0</v>
      </c>
      <c r="D854">
        <v>0</v>
      </c>
      <c r="E854">
        <v>21</v>
      </c>
      <c r="F854">
        <v>1</v>
      </c>
      <c r="G854">
        <v>1.1824170000000001</v>
      </c>
      <c r="H854">
        <v>7.5830000000000003E-3</v>
      </c>
      <c r="I854">
        <v>5.8770000000000003E-2</v>
      </c>
      <c r="J854">
        <v>2.9390000000000002E-3</v>
      </c>
      <c r="K854" t="str">
        <f t="shared" si="13"/>
        <v>5</v>
      </c>
      <c r="L854" t="s">
        <v>40</v>
      </c>
      <c r="M854" t="s">
        <v>39</v>
      </c>
      <c r="N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854" t="e">
        <f>VLOOKUP(TableOMP[[#This Row],[Label]],TableAvg[],2,FALSE)</f>
        <v>#N/A</v>
      </c>
      <c r="P854" t="e">
        <f>VLOOKUP(TableOMP[[#This Row],[Label]],TableAvg[],3,FALSE)</f>
        <v>#N/A</v>
      </c>
      <c r="Q854" t="e">
        <f>TableOMP[[#This Row],[Avg]]-$U$2*TableOMP[[#This Row],[StdDev]]</f>
        <v>#N/A</v>
      </c>
      <c r="R854" t="e">
        <f>TableOMP[[#This Row],[Avg]]+$U$2*TableOMP[[#This Row],[StdDev]]</f>
        <v>#N/A</v>
      </c>
      <c r="S854" t="e">
        <f>IF(AND(TableOMP[[#This Row],[total_time]]&gt;=TableOMP[[#This Row],[Low]], TableOMP[[#This Row],[total_time]]&lt;=TableOMP[[#This Row],[High]]),1,0)</f>
        <v>#N/A</v>
      </c>
    </row>
    <row r="855" spans="1:19" x14ac:dyDescent="0.25">
      <c r="A855" t="s">
        <v>17</v>
      </c>
      <c r="B855">
        <v>1000</v>
      </c>
      <c r="C855">
        <v>0</v>
      </c>
      <c r="D855">
        <v>0</v>
      </c>
      <c r="E855">
        <v>22</v>
      </c>
      <c r="F855">
        <v>1</v>
      </c>
      <c r="G855">
        <v>1.204521</v>
      </c>
      <c r="H855">
        <v>8.659E-3</v>
      </c>
      <c r="I855">
        <v>3.5798999999999997E-2</v>
      </c>
      <c r="J855">
        <v>1.7049999999999999E-3</v>
      </c>
      <c r="K855" t="str">
        <f t="shared" si="13"/>
        <v>5</v>
      </c>
      <c r="L855" t="s">
        <v>40</v>
      </c>
      <c r="M855" t="s">
        <v>39</v>
      </c>
      <c r="N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855" t="e">
        <f>VLOOKUP(TableOMP[[#This Row],[Label]],TableAvg[],2,FALSE)</f>
        <v>#N/A</v>
      </c>
      <c r="P855" t="e">
        <f>VLOOKUP(TableOMP[[#This Row],[Label]],TableAvg[],3,FALSE)</f>
        <v>#N/A</v>
      </c>
      <c r="Q855" t="e">
        <f>TableOMP[[#This Row],[Avg]]-$U$2*TableOMP[[#This Row],[StdDev]]</f>
        <v>#N/A</v>
      </c>
      <c r="R855" t="e">
        <f>TableOMP[[#This Row],[Avg]]+$U$2*TableOMP[[#This Row],[StdDev]]</f>
        <v>#N/A</v>
      </c>
      <c r="S855" t="e">
        <f>IF(AND(TableOMP[[#This Row],[total_time]]&gt;=TableOMP[[#This Row],[Low]], TableOMP[[#This Row],[total_time]]&lt;=TableOMP[[#This Row],[High]]),1,0)</f>
        <v>#N/A</v>
      </c>
    </row>
    <row r="856" spans="1:19" x14ac:dyDescent="0.25">
      <c r="A856" t="s">
        <v>17</v>
      </c>
      <c r="B856">
        <v>1000</v>
      </c>
      <c r="C856">
        <v>0</v>
      </c>
      <c r="D856">
        <v>0</v>
      </c>
      <c r="E856">
        <v>23</v>
      </c>
      <c r="F856">
        <v>1</v>
      </c>
      <c r="G856">
        <v>1.2218230000000001</v>
      </c>
      <c r="H856">
        <v>1.0477E-2</v>
      </c>
      <c r="I856">
        <v>7.2814000000000004E-2</v>
      </c>
      <c r="J856">
        <v>3.31E-3</v>
      </c>
      <c r="K856" t="str">
        <f t="shared" si="13"/>
        <v>5</v>
      </c>
      <c r="L856" t="s">
        <v>40</v>
      </c>
      <c r="M856" t="s">
        <v>39</v>
      </c>
      <c r="N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856" t="e">
        <f>VLOOKUP(TableOMP[[#This Row],[Label]],TableAvg[],2,FALSE)</f>
        <v>#N/A</v>
      </c>
      <c r="P856" t="e">
        <f>VLOOKUP(TableOMP[[#This Row],[Label]],TableAvg[],3,FALSE)</f>
        <v>#N/A</v>
      </c>
      <c r="Q856" t="e">
        <f>TableOMP[[#This Row],[Avg]]-$U$2*TableOMP[[#This Row],[StdDev]]</f>
        <v>#N/A</v>
      </c>
      <c r="R856" t="e">
        <f>TableOMP[[#This Row],[Avg]]+$U$2*TableOMP[[#This Row],[StdDev]]</f>
        <v>#N/A</v>
      </c>
      <c r="S856" t="e">
        <f>IF(AND(TableOMP[[#This Row],[total_time]]&gt;=TableOMP[[#This Row],[Low]], TableOMP[[#This Row],[total_time]]&lt;=TableOMP[[#This Row],[High]]),1,0)</f>
        <v>#N/A</v>
      </c>
    </row>
    <row r="857" spans="1:19" x14ac:dyDescent="0.25">
      <c r="A857" t="s">
        <v>17</v>
      </c>
      <c r="B857">
        <v>1000</v>
      </c>
      <c r="C857">
        <v>0</v>
      </c>
      <c r="D857">
        <v>0</v>
      </c>
      <c r="E857">
        <v>24</v>
      </c>
      <c r="F857">
        <v>1</v>
      </c>
      <c r="G857">
        <v>1.22661</v>
      </c>
      <c r="H857">
        <v>1.2704E-2</v>
      </c>
      <c r="I857">
        <v>8.2686999999999997E-2</v>
      </c>
      <c r="J857">
        <v>3.5950000000000001E-3</v>
      </c>
      <c r="K857" t="str">
        <f t="shared" si="13"/>
        <v>5</v>
      </c>
      <c r="L857" t="s">
        <v>40</v>
      </c>
      <c r="M857" t="s">
        <v>39</v>
      </c>
      <c r="N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857" t="e">
        <f>VLOOKUP(TableOMP[[#This Row],[Label]],TableAvg[],2,FALSE)</f>
        <v>#N/A</v>
      </c>
      <c r="P857" t="e">
        <f>VLOOKUP(TableOMP[[#This Row],[Label]],TableAvg[],3,FALSE)</f>
        <v>#N/A</v>
      </c>
      <c r="Q857" t="e">
        <f>TableOMP[[#This Row],[Avg]]-$U$2*TableOMP[[#This Row],[StdDev]]</f>
        <v>#N/A</v>
      </c>
      <c r="R857" t="e">
        <f>TableOMP[[#This Row],[Avg]]+$U$2*TableOMP[[#This Row],[StdDev]]</f>
        <v>#N/A</v>
      </c>
      <c r="S857" t="e">
        <f>IF(AND(TableOMP[[#This Row],[total_time]]&gt;=TableOMP[[#This Row],[Low]], TableOMP[[#This Row],[total_time]]&lt;=TableOMP[[#This Row],[High]]),1,0)</f>
        <v>#N/A</v>
      </c>
    </row>
    <row r="858" spans="1:19" x14ac:dyDescent="0.25">
      <c r="A858" t="s">
        <v>17</v>
      </c>
      <c r="B858">
        <v>1000</v>
      </c>
      <c r="C858">
        <v>0</v>
      </c>
      <c r="D858">
        <v>0</v>
      </c>
      <c r="E858">
        <v>25</v>
      </c>
      <c r="F858">
        <v>1</v>
      </c>
      <c r="G858">
        <v>1.2090270000000001</v>
      </c>
      <c r="H858">
        <v>7.7380000000000001E-3</v>
      </c>
      <c r="I858">
        <v>7.9255999999999993E-2</v>
      </c>
      <c r="J858">
        <v>3.3019999999999998E-3</v>
      </c>
      <c r="K858" t="str">
        <f t="shared" si="13"/>
        <v>5</v>
      </c>
      <c r="L858" t="s">
        <v>40</v>
      </c>
      <c r="M858" t="s">
        <v>39</v>
      </c>
      <c r="N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858" t="e">
        <f>VLOOKUP(TableOMP[[#This Row],[Label]],TableAvg[],2,FALSE)</f>
        <v>#N/A</v>
      </c>
      <c r="P858" t="e">
        <f>VLOOKUP(TableOMP[[#This Row],[Label]],TableAvg[],3,FALSE)</f>
        <v>#N/A</v>
      </c>
      <c r="Q858" t="e">
        <f>TableOMP[[#This Row],[Avg]]-$U$2*TableOMP[[#This Row],[StdDev]]</f>
        <v>#N/A</v>
      </c>
      <c r="R858" t="e">
        <f>TableOMP[[#This Row],[Avg]]+$U$2*TableOMP[[#This Row],[StdDev]]</f>
        <v>#N/A</v>
      </c>
      <c r="S858" t="e">
        <f>IF(AND(TableOMP[[#This Row],[total_time]]&gt;=TableOMP[[#This Row],[Low]], TableOMP[[#This Row],[total_time]]&lt;=TableOMP[[#This Row],[High]]),1,0)</f>
        <v>#N/A</v>
      </c>
    </row>
    <row r="859" spans="1:19" x14ac:dyDescent="0.25">
      <c r="A859" t="s">
        <v>17</v>
      </c>
      <c r="B859">
        <v>1000</v>
      </c>
      <c r="C859">
        <v>0</v>
      </c>
      <c r="D859">
        <v>0</v>
      </c>
      <c r="E859">
        <v>26</v>
      </c>
      <c r="F859">
        <v>1</v>
      </c>
      <c r="G859">
        <v>1.2502880000000001</v>
      </c>
      <c r="H859">
        <v>1.3302E-2</v>
      </c>
      <c r="I859">
        <v>8.6168999999999996E-2</v>
      </c>
      <c r="J859">
        <v>3.447E-3</v>
      </c>
      <c r="K859" t="str">
        <f t="shared" si="13"/>
        <v>5</v>
      </c>
      <c r="L859" t="s">
        <v>40</v>
      </c>
      <c r="M859" t="s">
        <v>39</v>
      </c>
      <c r="N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859" t="e">
        <f>VLOOKUP(TableOMP[[#This Row],[Label]],TableAvg[],2,FALSE)</f>
        <v>#N/A</v>
      </c>
      <c r="P859" t="e">
        <f>VLOOKUP(TableOMP[[#This Row],[Label]],TableAvg[],3,FALSE)</f>
        <v>#N/A</v>
      </c>
      <c r="Q859" t="e">
        <f>TableOMP[[#This Row],[Avg]]-$U$2*TableOMP[[#This Row],[StdDev]]</f>
        <v>#N/A</v>
      </c>
      <c r="R859" t="e">
        <f>TableOMP[[#This Row],[Avg]]+$U$2*TableOMP[[#This Row],[StdDev]]</f>
        <v>#N/A</v>
      </c>
      <c r="S859" t="e">
        <f>IF(AND(TableOMP[[#This Row],[total_time]]&gt;=TableOMP[[#This Row],[Low]], TableOMP[[#This Row],[total_time]]&lt;=TableOMP[[#This Row],[High]]),1,0)</f>
        <v>#N/A</v>
      </c>
    </row>
    <row r="860" spans="1:19" x14ac:dyDescent="0.25">
      <c r="A860" t="s">
        <v>17</v>
      </c>
      <c r="B860">
        <v>1000</v>
      </c>
      <c r="C860">
        <v>0</v>
      </c>
      <c r="D860">
        <v>0</v>
      </c>
      <c r="E860">
        <v>27</v>
      </c>
      <c r="F860">
        <v>1</v>
      </c>
      <c r="G860">
        <v>1.221014</v>
      </c>
      <c r="H860">
        <v>1.2263E-2</v>
      </c>
      <c r="I860">
        <v>9.4190999999999997E-2</v>
      </c>
      <c r="J860">
        <v>3.6229999999999999E-3</v>
      </c>
      <c r="K860" t="str">
        <f t="shared" si="13"/>
        <v>5</v>
      </c>
      <c r="L860" t="s">
        <v>40</v>
      </c>
      <c r="M860" t="s">
        <v>39</v>
      </c>
      <c r="N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860" t="e">
        <f>VLOOKUP(TableOMP[[#This Row],[Label]],TableAvg[],2,FALSE)</f>
        <v>#N/A</v>
      </c>
      <c r="P860" t="e">
        <f>VLOOKUP(TableOMP[[#This Row],[Label]],TableAvg[],3,FALSE)</f>
        <v>#N/A</v>
      </c>
      <c r="Q860" t="e">
        <f>TableOMP[[#This Row],[Avg]]-$U$2*TableOMP[[#This Row],[StdDev]]</f>
        <v>#N/A</v>
      </c>
      <c r="R860" t="e">
        <f>TableOMP[[#This Row],[Avg]]+$U$2*TableOMP[[#This Row],[StdDev]]</f>
        <v>#N/A</v>
      </c>
      <c r="S860" t="e">
        <f>IF(AND(TableOMP[[#This Row],[total_time]]&gt;=TableOMP[[#This Row],[Low]], TableOMP[[#This Row],[total_time]]&lt;=TableOMP[[#This Row],[High]]),1,0)</f>
        <v>#N/A</v>
      </c>
    </row>
    <row r="861" spans="1:19" x14ac:dyDescent="0.25">
      <c r="A861" t="s">
        <v>17</v>
      </c>
      <c r="B861">
        <v>1000</v>
      </c>
      <c r="C861">
        <v>0</v>
      </c>
      <c r="D861">
        <v>0</v>
      </c>
      <c r="E861">
        <v>28</v>
      </c>
      <c r="F861">
        <v>1</v>
      </c>
      <c r="G861">
        <v>1.2953440000000001</v>
      </c>
      <c r="H861">
        <v>1.0347E-2</v>
      </c>
      <c r="I861">
        <v>0.10244499999999999</v>
      </c>
      <c r="J861">
        <v>3.7940000000000001E-3</v>
      </c>
      <c r="K861" t="str">
        <f t="shared" si="13"/>
        <v>5</v>
      </c>
      <c r="L861" t="s">
        <v>40</v>
      </c>
      <c r="M861" t="s">
        <v>39</v>
      </c>
      <c r="N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861" t="e">
        <f>VLOOKUP(TableOMP[[#This Row],[Label]],TableAvg[],2,FALSE)</f>
        <v>#N/A</v>
      </c>
      <c r="P861" t="e">
        <f>VLOOKUP(TableOMP[[#This Row],[Label]],TableAvg[],3,FALSE)</f>
        <v>#N/A</v>
      </c>
      <c r="Q861" t="e">
        <f>TableOMP[[#This Row],[Avg]]-$U$2*TableOMP[[#This Row],[StdDev]]</f>
        <v>#N/A</v>
      </c>
      <c r="R861" t="e">
        <f>TableOMP[[#This Row],[Avg]]+$U$2*TableOMP[[#This Row],[StdDev]]</f>
        <v>#N/A</v>
      </c>
      <c r="S861" t="e">
        <f>IF(AND(TableOMP[[#This Row],[total_time]]&gt;=TableOMP[[#This Row],[Low]], TableOMP[[#This Row],[total_time]]&lt;=TableOMP[[#This Row],[High]]),1,0)</f>
        <v>#N/A</v>
      </c>
    </row>
    <row r="862" spans="1:19" x14ac:dyDescent="0.25">
      <c r="A862" t="s">
        <v>17</v>
      </c>
      <c r="B862">
        <v>1000</v>
      </c>
      <c r="C862">
        <v>0</v>
      </c>
      <c r="D862">
        <v>0</v>
      </c>
      <c r="E862">
        <v>29</v>
      </c>
      <c r="F862">
        <v>1</v>
      </c>
      <c r="G862">
        <v>1.298036</v>
      </c>
      <c r="H862">
        <v>1.1534000000000001E-2</v>
      </c>
      <c r="I862">
        <v>0.100575</v>
      </c>
      <c r="J862">
        <v>3.5920000000000001E-3</v>
      </c>
      <c r="K862" t="str">
        <f t="shared" si="13"/>
        <v>5</v>
      </c>
      <c r="L862" t="s">
        <v>40</v>
      </c>
      <c r="M862" t="s">
        <v>39</v>
      </c>
      <c r="N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862" t="e">
        <f>VLOOKUP(TableOMP[[#This Row],[Label]],TableAvg[],2,FALSE)</f>
        <v>#N/A</v>
      </c>
      <c r="P862" t="e">
        <f>VLOOKUP(TableOMP[[#This Row],[Label]],TableAvg[],3,FALSE)</f>
        <v>#N/A</v>
      </c>
      <c r="Q862" t="e">
        <f>TableOMP[[#This Row],[Avg]]-$U$2*TableOMP[[#This Row],[StdDev]]</f>
        <v>#N/A</v>
      </c>
      <c r="R862" t="e">
        <f>TableOMP[[#This Row],[Avg]]+$U$2*TableOMP[[#This Row],[StdDev]]</f>
        <v>#N/A</v>
      </c>
      <c r="S862" t="e">
        <f>IF(AND(TableOMP[[#This Row],[total_time]]&gt;=TableOMP[[#This Row],[Low]], TableOMP[[#This Row],[total_time]]&lt;=TableOMP[[#This Row],[High]]),1,0)</f>
        <v>#N/A</v>
      </c>
    </row>
    <row r="863" spans="1:19" x14ac:dyDescent="0.25">
      <c r="A863" t="s">
        <v>17</v>
      </c>
      <c r="B863">
        <v>1000</v>
      </c>
      <c r="C863">
        <v>0</v>
      </c>
      <c r="D863">
        <v>0</v>
      </c>
      <c r="E863">
        <v>30</v>
      </c>
      <c r="F863">
        <v>1</v>
      </c>
      <c r="G863">
        <v>1.309744</v>
      </c>
      <c r="H863">
        <v>9.221E-3</v>
      </c>
      <c r="I863">
        <v>0.110543</v>
      </c>
      <c r="J863">
        <v>3.8119999999999999E-3</v>
      </c>
      <c r="K863" t="str">
        <f t="shared" si="13"/>
        <v>5</v>
      </c>
      <c r="L863" t="s">
        <v>40</v>
      </c>
      <c r="M863" t="s">
        <v>39</v>
      </c>
      <c r="N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863" t="e">
        <f>VLOOKUP(TableOMP[[#This Row],[Label]],TableAvg[],2,FALSE)</f>
        <v>#N/A</v>
      </c>
      <c r="P863" t="e">
        <f>VLOOKUP(TableOMP[[#This Row],[Label]],TableAvg[],3,FALSE)</f>
        <v>#N/A</v>
      </c>
      <c r="Q863" t="e">
        <f>TableOMP[[#This Row],[Avg]]-$U$2*TableOMP[[#This Row],[StdDev]]</f>
        <v>#N/A</v>
      </c>
      <c r="R863" t="e">
        <f>TableOMP[[#This Row],[Avg]]+$U$2*TableOMP[[#This Row],[StdDev]]</f>
        <v>#N/A</v>
      </c>
      <c r="S863" t="e">
        <f>IF(AND(TableOMP[[#This Row],[total_time]]&gt;=TableOMP[[#This Row],[Low]], TableOMP[[#This Row],[total_time]]&lt;=TableOMP[[#This Row],[High]]),1,0)</f>
        <v>#N/A</v>
      </c>
    </row>
    <row r="864" spans="1:19" x14ac:dyDescent="0.25">
      <c r="A864" t="s">
        <v>17</v>
      </c>
      <c r="B864">
        <v>1000</v>
      </c>
      <c r="C864">
        <v>0</v>
      </c>
      <c r="D864">
        <v>0</v>
      </c>
      <c r="E864">
        <v>31</v>
      </c>
      <c r="F864">
        <v>1</v>
      </c>
      <c r="G864">
        <v>1.321042</v>
      </c>
      <c r="H864">
        <v>1.5459000000000001E-2</v>
      </c>
      <c r="I864">
        <v>0.122396</v>
      </c>
      <c r="J864">
        <v>4.0800000000000003E-3</v>
      </c>
      <c r="K864" t="str">
        <f t="shared" si="13"/>
        <v>5</v>
      </c>
      <c r="L864" t="s">
        <v>40</v>
      </c>
      <c r="M864" t="s">
        <v>39</v>
      </c>
      <c r="N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864" t="e">
        <f>VLOOKUP(TableOMP[[#This Row],[Label]],TableAvg[],2,FALSE)</f>
        <v>#N/A</v>
      </c>
      <c r="P864" t="e">
        <f>VLOOKUP(TableOMP[[#This Row],[Label]],TableAvg[],3,FALSE)</f>
        <v>#N/A</v>
      </c>
      <c r="Q864" t="e">
        <f>TableOMP[[#This Row],[Avg]]-$U$2*TableOMP[[#This Row],[StdDev]]</f>
        <v>#N/A</v>
      </c>
      <c r="R864" t="e">
        <f>TableOMP[[#This Row],[Avg]]+$U$2*TableOMP[[#This Row],[StdDev]]</f>
        <v>#N/A</v>
      </c>
      <c r="S864" t="e">
        <f>IF(AND(TableOMP[[#This Row],[total_time]]&gt;=TableOMP[[#This Row],[Low]], TableOMP[[#This Row],[total_time]]&lt;=TableOMP[[#This Row],[High]]),1,0)</f>
        <v>#N/A</v>
      </c>
    </row>
    <row r="865" spans="1:19" x14ac:dyDescent="0.25">
      <c r="A865" t="s">
        <v>17</v>
      </c>
      <c r="B865">
        <v>1000</v>
      </c>
      <c r="C865">
        <v>0</v>
      </c>
      <c r="D865">
        <v>0</v>
      </c>
      <c r="E865">
        <v>32</v>
      </c>
      <c r="F865">
        <v>1</v>
      </c>
      <c r="G865">
        <v>1.3650059999999999</v>
      </c>
      <c r="H865">
        <v>1.0884E-2</v>
      </c>
      <c r="I865">
        <v>6.5419000000000005E-2</v>
      </c>
      <c r="J865">
        <v>2.1099999999999999E-3</v>
      </c>
      <c r="K865" t="str">
        <f t="shared" si="13"/>
        <v>5</v>
      </c>
      <c r="L865" t="s">
        <v>40</v>
      </c>
      <c r="M865" t="s">
        <v>39</v>
      </c>
      <c r="N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865" t="e">
        <f>VLOOKUP(TableOMP[[#This Row],[Label]],TableAvg[],2,FALSE)</f>
        <v>#N/A</v>
      </c>
      <c r="P865" t="e">
        <f>VLOOKUP(TableOMP[[#This Row],[Label]],TableAvg[],3,FALSE)</f>
        <v>#N/A</v>
      </c>
      <c r="Q865" t="e">
        <f>TableOMP[[#This Row],[Avg]]-$U$2*TableOMP[[#This Row],[StdDev]]</f>
        <v>#N/A</v>
      </c>
      <c r="R865" t="e">
        <f>TableOMP[[#This Row],[Avg]]+$U$2*TableOMP[[#This Row],[StdDev]]</f>
        <v>#N/A</v>
      </c>
      <c r="S865" t="e">
        <f>IF(AND(TableOMP[[#This Row],[total_time]]&gt;=TableOMP[[#This Row],[Low]], TableOMP[[#This Row],[total_time]]&lt;=TableOMP[[#This Row],[High]]),1,0)</f>
        <v>#N/A</v>
      </c>
    </row>
    <row r="866" spans="1:19" x14ac:dyDescent="0.25">
      <c r="A866" t="s">
        <v>17</v>
      </c>
      <c r="B866">
        <v>1000</v>
      </c>
      <c r="C866">
        <v>0</v>
      </c>
      <c r="D866">
        <v>0</v>
      </c>
      <c r="E866">
        <v>33</v>
      </c>
      <c r="F866">
        <v>1</v>
      </c>
      <c r="G866">
        <v>1.341669</v>
      </c>
      <c r="H866">
        <v>1.9189999999999999E-2</v>
      </c>
      <c r="I866">
        <v>0.14269999999999999</v>
      </c>
      <c r="J866">
        <v>4.4590000000000003E-3</v>
      </c>
      <c r="K866" t="str">
        <f t="shared" si="13"/>
        <v>5</v>
      </c>
      <c r="L866" t="s">
        <v>40</v>
      </c>
      <c r="M866" t="s">
        <v>39</v>
      </c>
      <c r="N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866" t="e">
        <f>VLOOKUP(TableOMP[[#This Row],[Label]],TableAvg[],2,FALSE)</f>
        <v>#N/A</v>
      </c>
      <c r="P866" t="e">
        <f>VLOOKUP(TableOMP[[#This Row],[Label]],TableAvg[],3,FALSE)</f>
        <v>#N/A</v>
      </c>
      <c r="Q866" t="e">
        <f>TableOMP[[#This Row],[Avg]]-$U$2*TableOMP[[#This Row],[StdDev]]</f>
        <v>#N/A</v>
      </c>
      <c r="R866" t="e">
        <f>TableOMP[[#This Row],[Avg]]+$U$2*TableOMP[[#This Row],[StdDev]]</f>
        <v>#N/A</v>
      </c>
      <c r="S866" t="e">
        <f>IF(AND(TableOMP[[#This Row],[total_time]]&gt;=TableOMP[[#This Row],[Low]], TableOMP[[#This Row],[total_time]]&lt;=TableOMP[[#This Row],[High]]),1,0)</f>
        <v>#N/A</v>
      </c>
    </row>
    <row r="867" spans="1:19" x14ac:dyDescent="0.25">
      <c r="A867" t="s">
        <v>17</v>
      </c>
      <c r="B867">
        <v>1000</v>
      </c>
      <c r="C867">
        <v>0</v>
      </c>
      <c r="D867">
        <v>0</v>
      </c>
      <c r="E867">
        <v>34</v>
      </c>
      <c r="F867">
        <v>1</v>
      </c>
      <c r="G867">
        <v>1.3894070000000001</v>
      </c>
      <c r="H867">
        <v>1.8959E-2</v>
      </c>
      <c r="I867">
        <v>0.14646400000000001</v>
      </c>
      <c r="J867">
        <v>4.4380000000000001E-3</v>
      </c>
      <c r="K867" t="str">
        <f t="shared" si="13"/>
        <v>5</v>
      </c>
      <c r="L867" t="s">
        <v>40</v>
      </c>
      <c r="M867" t="s">
        <v>39</v>
      </c>
      <c r="N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867" t="e">
        <f>VLOOKUP(TableOMP[[#This Row],[Label]],TableAvg[],2,FALSE)</f>
        <v>#N/A</v>
      </c>
      <c r="P867" t="e">
        <f>VLOOKUP(TableOMP[[#This Row],[Label]],TableAvg[],3,FALSE)</f>
        <v>#N/A</v>
      </c>
      <c r="Q867" t="e">
        <f>TableOMP[[#This Row],[Avg]]-$U$2*TableOMP[[#This Row],[StdDev]]</f>
        <v>#N/A</v>
      </c>
      <c r="R867" t="e">
        <f>TableOMP[[#This Row],[Avg]]+$U$2*TableOMP[[#This Row],[StdDev]]</f>
        <v>#N/A</v>
      </c>
      <c r="S867" t="e">
        <f>IF(AND(TableOMP[[#This Row],[total_time]]&gt;=TableOMP[[#This Row],[Low]], TableOMP[[#This Row],[total_time]]&lt;=TableOMP[[#This Row],[High]]),1,0)</f>
        <v>#N/A</v>
      </c>
    </row>
    <row r="868" spans="1:19" x14ac:dyDescent="0.25">
      <c r="A868" t="s">
        <v>17</v>
      </c>
      <c r="B868">
        <v>1000</v>
      </c>
      <c r="C868">
        <v>0</v>
      </c>
      <c r="D868">
        <v>0</v>
      </c>
      <c r="E868">
        <v>35</v>
      </c>
      <c r="F868">
        <v>1</v>
      </c>
      <c r="G868">
        <v>1.286745</v>
      </c>
      <c r="H868">
        <v>2.1954999999999999E-2</v>
      </c>
      <c r="I868">
        <v>0.1608</v>
      </c>
      <c r="J868">
        <v>4.7289999999999997E-3</v>
      </c>
      <c r="K868" t="str">
        <f t="shared" si="13"/>
        <v>5</v>
      </c>
      <c r="L868" t="s">
        <v>40</v>
      </c>
      <c r="M868" t="s">
        <v>39</v>
      </c>
      <c r="N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868" t="e">
        <f>VLOOKUP(TableOMP[[#This Row],[Label]],TableAvg[],2,FALSE)</f>
        <v>#N/A</v>
      </c>
      <c r="P868" t="e">
        <f>VLOOKUP(TableOMP[[#This Row],[Label]],TableAvg[],3,FALSE)</f>
        <v>#N/A</v>
      </c>
      <c r="Q868" t="e">
        <f>TableOMP[[#This Row],[Avg]]-$U$2*TableOMP[[#This Row],[StdDev]]</f>
        <v>#N/A</v>
      </c>
      <c r="R868" t="e">
        <f>TableOMP[[#This Row],[Avg]]+$U$2*TableOMP[[#This Row],[StdDev]]</f>
        <v>#N/A</v>
      </c>
      <c r="S868" t="e">
        <f>IF(AND(TableOMP[[#This Row],[total_time]]&gt;=TableOMP[[#This Row],[Low]], TableOMP[[#This Row],[total_time]]&lt;=TableOMP[[#This Row],[High]]),1,0)</f>
        <v>#N/A</v>
      </c>
    </row>
    <row r="869" spans="1:19" x14ac:dyDescent="0.25">
      <c r="A869" t="s">
        <v>17</v>
      </c>
      <c r="B869">
        <v>1000</v>
      </c>
      <c r="C869">
        <v>0</v>
      </c>
      <c r="D869">
        <v>0</v>
      </c>
      <c r="E869">
        <v>36</v>
      </c>
      <c r="F869">
        <v>1</v>
      </c>
      <c r="G869">
        <v>1.3000849999999999</v>
      </c>
      <c r="H869">
        <v>1.4592000000000001E-2</v>
      </c>
      <c r="I869">
        <v>0.15242700000000001</v>
      </c>
      <c r="J869">
        <v>4.3550000000000004E-3</v>
      </c>
      <c r="K869" t="str">
        <f t="shared" si="13"/>
        <v>5</v>
      </c>
      <c r="L869" t="s">
        <v>40</v>
      </c>
      <c r="M869" t="s">
        <v>39</v>
      </c>
      <c r="N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869" t="e">
        <f>VLOOKUP(TableOMP[[#This Row],[Label]],TableAvg[],2,FALSE)</f>
        <v>#N/A</v>
      </c>
      <c r="P869" t="e">
        <f>VLOOKUP(TableOMP[[#This Row],[Label]],TableAvg[],3,FALSE)</f>
        <v>#N/A</v>
      </c>
      <c r="Q869" t="e">
        <f>TableOMP[[#This Row],[Avg]]-$U$2*TableOMP[[#This Row],[StdDev]]</f>
        <v>#N/A</v>
      </c>
      <c r="R869" t="e">
        <f>TableOMP[[#This Row],[Avg]]+$U$2*TableOMP[[#This Row],[StdDev]]</f>
        <v>#N/A</v>
      </c>
      <c r="S869" t="e">
        <f>IF(AND(TableOMP[[#This Row],[total_time]]&gt;=TableOMP[[#This Row],[Low]], TableOMP[[#This Row],[total_time]]&lt;=TableOMP[[#This Row],[High]]),1,0)</f>
        <v>#N/A</v>
      </c>
    </row>
    <row r="870" spans="1:19" x14ac:dyDescent="0.25">
      <c r="A870" t="s">
        <v>17</v>
      </c>
      <c r="B870">
        <v>1000</v>
      </c>
      <c r="C870">
        <v>0</v>
      </c>
      <c r="D870">
        <v>0</v>
      </c>
      <c r="E870">
        <v>37</v>
      </c>
      <c r="F870">
        <v>1</v>
      </c>
      <c r="G870">
        <v>1.4333070000000001</v>
      </c>
      <c r="H870">
        <v>1.8214999999999999E-2</v>
      </c>
      <c r="I870">
        <v>0.17360999999999999</v>
      </c>
      <c r="J870">
        <v>4.8219999999999999E-3</v>
      </c>
      <c r="K870" t="str">
        <f t="shared" si="13"/>
        <v>5</v>
      </c>
      <c r="L870" t="s">
        <v>40</v>
      </c>
      <c r="M870" t="s">
        <v>39</v>
      </c>
      <c r="N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870" t="e">
        <f>VLOOKUP(TableOMP[[#This Row],[Label]],TableAvg[],2,FALSE)</f>
        <v>#N/A</v>
      </c>
      <c r="P870" t="e">
        <f>VLOOKUP(TableOMP[[#This Row],[Label]],TableAvg[],3,FALSE)</f>
        <v>#N/A</v>
      </c>
      <c r="Q870" t="e">
        <f>TableOMP[[#This Row],[Avg]]-$U$2*TableOMP[[#This Row],[StdDev]]</f>
        <v>#N/A</v>
      </c>
      <c r="R870" t="e">
        <f>TableOMP[[#This Row],[Avg]]+$U$2*TableOMP[[#This Row],[StdDev]]</f>
        <v>#N/A</v>
      </c>
      <c r="S870" t="e">
        <f>IF(AND(TableOMP[[#This Row],[total_time]]&gt;=TableOMP[[#This Row],[Low]], TableOMP[[#This Row],[total_time]]&lt;=TableOMP[[#This Row],[High]]),1,0)</f>
        <v>#N/A</v>
      </c>
    </row>
    <row r="871" spans="1:19" x14ac:dyDescent="0.25">
      <c r="A871" t="s">
        <v>17</v>
      </c>
      <c r="B871">
        <v>1000</v>
      </c>
      <c r="C871">
        <v>0</v>
      </c>
      <c r="D871">
        <v>0</v>
      </c>
      <c r="E871">
        <v>38</v>
      </c>
      <c r="F871">
        <v>1</v>
      </c>
      <c r="G871">
        <v>1.3387549999999999</v>
      </c>
      <c r="H871">
        <v>1.1730000000000001E-2</v>
      </c>
      <c r="I871">
        <v>0.17960799999999999</v>
      </c>
      <c r="J871">
        <v>4.8539999999999998E-3</v>
      </c>
      <c r="K871" t="str">
        <f t="shared" si="13"/>
        <v>5</v>
      </c>
      <c r="L871" t="s">
        <v>40</v>
      </c>
      <c r="M871" t="s">
        <v>39</v>
      </c>
      <c r="N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871" t="e">
        <f>VLOOKUP(TableOMP[[#This Row],[Label]],TableAvg[],2,FALSE)</f>
        <v>#N/A</v>
      </c>
      <c r="P871" t="e">
        <f>VLOOKUP(TableOMP[[#This Row],[Label]],TableAvg[],3,FALSE)</f>
        <v>#N/A</v>
      </c>
      <c r="Q871" t="e">
        <f>TableOMP[[#This Row],[Avg]]-$U$2*TableOMP[[#This Row],[StdDev]]</f>
        <v>#N/A</v>
      </c>
      <c r="R871" t="e">
        <f>TableOMP[[#This Row],[Avg]]+$U$2*TableOMP[[#This Row],[StdDev]]</f>
        <v>#N/A</v>
      </c>
      <c r="S871" t="e">
        <f>IF(AND(TableOMP[[#This Row],[total_time]]&gt;=TableOMP[[#This Row],[Low]], TableOMP[[#This Row],[total_time]]&lt;=TableOMP[[#This Row],[High]]),1,0)</f>
        <v>#N/A</v>
      </c>
    </row>
    <row r="872" spans="1:19" x14ac:dyDescent="0.25">
      <c r="A872" t="s">
        <v>17</v>
      </c>
      <c r="B872">
        <v>1000</v>
      </c>
      <c r="C872">
        <v>0</v>
      </c>
      <c r="D872">
        <v>0</v>
      </c>
      <c r="E872">
        <v>39</v>
      </c>
      <c r="F872">
        <v>1</v>
      </c>
      <c r="G872">
        <v>1.3753709999999999</v>
      </c>
      <c r="H872">
        <v>1.0289E-2</v>
      </c>
      <c r="I872">
        <v>0.10616200000000001</v>
      </c>
      <c r="J872">
        <v>2.794E-3</v>
      </c>
      <c r="K872" t="str">
        <f t="shared" si="13"/>
        <v>5</v>
      </c>
      <c r="L872" t="s">
        <v>40</v>
      </c>
      <c r="M872" t="s">
        <v>39</v>
      </c>
      <c r="N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872" t="e">
        <f>VLOOKUP(TableOMP[[#This Row],[Label]],TableAvg[],2,FALSE)</f>
        <v>#N/A</v>
      </c>
      <c r="P872" t="e">
        <f>VLOOKUP(TableOMP[[#This Row],[Label]],TableAvg[],3,FALSE)</f>
        <v>#N/A</v>
      </c>
      <c r="Q872" t="e">
        <f>TableOMP[[#This Row],[Avg]]-$U$2*TableOMP[[#This Row],[StdDev]]</f>
        <v>#N/A</v>
      </c>
      <c r="R872" t="e">
        <f>TableOMP[[#This Row],[Avg]]+$U$2*TableOMP[[#This Row],[StdDev]]</f>
        <v>#N/A</v>
      </c>
      <c r="S872" t="e">
        <f>IF(AND(TableOMP[[#This Row],[total_time]]&gt;=TableOMP[[#This Row],[Low]], TableOMP[[#This Row],[total_time]]&lt;=TableOMP[[#This Row],[High]]),1,0)</f>
        <v>#N/A</v>
      </c>
    </row>
    <row r="873" spans="1:19" x14ac:dyDescent="0.25">
      <c r="A873" t="s">
        <v>17</v>
      </c>
      <c r="B873">
        <v>1000</v>
      </c>
      <c r="C873">
        <v>0</v>
      </c>
      <c r="D873">
        <v>0</v>
      </c>
      <c r="E873">
        <v>40</v>
      </c>
      <c r="F873">
        <v>1</v>
      </c>
      <c r="G873">
        <v>1.356927</v>
      </c>
      <c r="H873">
        <v>1.0619E-2</v>
      </c>
      <c r="I873">
        <v>0.20360800000000001</v>
      </c>
      <c r="J873">
        <v>5.2209999999999999E-3</v>
      </c>
      <c r="K873" t="str">
        <f t="shared" si="13"/>
        <v>5</v>
      </c>
      <c r="L873" t="s">
        <v>40</v>
      </c>
      <c r="M873" t="s">
        <v>39</v>
      </c>
      <c r="N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873" t="e">
        <f>VLOOKUP(TableOMP[[#This Row],[Label]],TableAvg[],2,FALSE)</f>
        <v>#N/A</v>
      </c>
      <c r="P873" t="e">
        <f>VLOOKUP(TableOMP[[#This Row],[Label]],TableAvg[],3,FALSE)</f>
        <v>#N/A</v>
      </c>
      <c r="Q873" t="e">
        <f>TableOMP[[#This Row],[Avg]]-$U$2*TableOMP[[#This Row],[StdDev]]</f>
        <v>#N/A</v>
      </c>
      <c r="R873" t="e">
        <f>TableOMP[[#This Row],[Avg]]+$U$2*TableOMP[[#This Row],[StdDev]]</f>
        <v>#N/A</v>
      </c>
      <c r="S873" t="e">
        <f>IF(AND(TableOMP[[#This Row],[total_time]]&gt;=TableOMP[[#This Row],[Low]], TableOMP[[#This Row],[total_time]]&lt;=TableOMP[[#This Row],[High]]),1,0)</f>
        <v>#N/A</v>
      </c>
    </row>
    <row r="874" spans="1:19" x14ac:dyDescent="0.25">
      <c r="A874" t="s">
        <v>17</v>
      </c>
      <c r="B874">
        <v>1000</v>
      </c>
      <c r="C874">
        <v>0</v>
      </c>
      <c r="D874">
        <v>0</v>
      </c>
      <c r="E874">
        <v>41</v>
      </c>
      <c r="F874">
        <v>1</v>
      </c>
      <c r="G874">
        <v>1.537995</v>
      </c>
      <c r="H874">
        <v>1.3712E-2</v>
      </c>
      <c r="I874">
        <v>0.22664799999999999</v>
      </c>
      <c r="J874">
        <v>5.666E-3</v>
      </c>
      <c r="K874" t="str">
        <f t="shared" si="13"/>
        <v>5</v>
      </c>
      <c r="L874" t="s">
        <v>40</v>
      </c>
      <c r="M874" t="s">
        <v>39</v>
      </c>
      <c r="N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874" t="e">
        <f>VLOOKUP(TableOMP[[#This Row],[Label]],TableAvg[],2,FALSE)</f>
        <v>#N/A</v>
      </c>
      <c r="P874" t="e">
        <f>VLOOKUP(TableOMP[[#This Row],[Label]],TableAvg[],3,FALSE)</f>
        <v>#N/A</v>
      </c>
      <c r="Q874" t="e">
        <f>TableOMP[[#This Row],[Avg]]-$U$2*TableOMP[[#This Row],[StdDev]]</f>
        <v>#N/A</v>
      </c>
      <c r="R874" t="e">
        <f>TableOMP[[#This Row],[Avg]]+$U$2*TableOMP[[#This Row],[StdDev]]</f>
        <v>#N/A</v>
      </c>
      <c r="S874" t="e">
        <f>IF(AND(TableOMP[[#This Row],[total_time]]&gt;=TableOMP[[#This Row],[Low]], TableOMP[[#This Row],[total_time]]&lt;=TableOMP[[#This Row],[High]]),1,0)</f>
        <v>#N/A</v>
      </c>
    </row>
    <row r="875" spans="1:19" x14ac:dyDescent="0.25">
      <c r="A875" t="s">
        <v>17</v>
      </c>
      <c r="B875">
        <v>1000</v>
      </c>
      <c r="C875">
        <v>0</v>
      </c>
      <c r="D875">
        <v>0</v>
      </c>
      <c r="E875">
        <v>42</v>
      </c>
      <c r="F875">
        <v>1</v>
      </c>
      <c r="G875">
        <v>1.5862879999999999</v>
      </c>
      <c r="H875">
        <v>1.6652E-2</v>
      </c>
      <c r="I875">
        <v>0.23483299999999999</v>
      </c>
      <c r="J875">
        <v>5.7279999999999996E-3</v>
      </c>
      <c r="K875" t="str">
        <f t="shared" si="13"/>
        <v>5</v>
      </c>
      <c r="L875" t="s">
        <v>40</v>
      </c>
      <c r="M875" t="s">
        <v>39</v>
      </c>
      <c r="N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875" t="e">
        <f>VLOOKUP(TableOMP[[#This Row],[Label]],TableAvg[],2,FALSE)</f>
        <v>#N/A</v>
      </c>
      <c r="P875" t="e">
        <f>VLOOKUP(TableOMP[[#This Row],[Label]],TableAvg[],3,FALSE)</f>
        <v>#N/A</v>
      </c>
      <c r="Q875" t="e">
        <f>TableOMP[[#This Row],[Avg]]-$U$2*TableOMP[[#This Row],[StdDev]]</f>
        <v>#N/A</v>
      </c>
      <c r="R875" t="e">
        <f>TableOMP[[#This Row],[Avg]]+$U$2*TableOMP[[#This Row],[StdDev]]</f>
        <v>#N/A</v>
      </c>
      <c r="S875" t="e">
        <f>IF(AND(TableOMP[[#This Row],[total_time]]&gt;=TableOMP[[#This Row],[Low]], TableOMP[[#This Row],[total_time]]&lt;=TableOMP[[#This Row],[High]]),1,0)</f>
        <v>#N/A</v>
      </c>
    </row>
    <row r="876" spans="1:19" x14ac:dyDescent="0.25">
      <c r="A876" t="s">
        <v>17</v>
      </c>
      <c r="B876">
        <v>1000</v>
      </c>
      <c r="C876">
        <v>0</v>
      </c>
      <c r="D876">
        <v>0</v>
      </c>
      <c r="E876">
        <v>43</v>
      </c>
      <c r="F876">
        <v>1</v>
      </c>
      <c r="G876">
        <v>1.4032249999999999</v>
      </c>
      <c r="H876">
        <v>2.1196E-2</v>
      </c>
      <c r="I876">
        <v>0.230964</v>
      </c>
      <c r="J876">
        <v>5.4990000000000004E-3</v>
      </c>
      <c r="K876" t="str">
        <f t="shared" si="13"/>
        <v>5</v>
      </c>
      <c r="L876" t="s">
        <v>40</v>
      </c>
      <c r="M876" t="s">
        <v>39</v>
      </c>
      <c r="N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876" t="e">
        <f>VLOOKUP(TableOMP[[#This Row],[Label]],TableAvg[],2,FALSE)</f>
        <v>#N/A</v>
      </c>
      <c r="P876" t="e">
        <f>VLOOKUP(TableOMP[[#This Row],[Label]],TableAvg[],3,FALSE)</f>
        <v>#N/A</v>
      </c>
      <c r="Q876" t="e">
        <f>TableOMP[[#This Row],[Avg]]-$U$2*TableOMP[[#This Row],[StdDev]]</f>
        <v>#N/A</v>
      </c>
      <c r="R876" t="e">
        <f>TableOMP[[#This Row],[Avg]]+$U$2*TableOMP[[#This Row],[StdDev]]</f>
        <v>#N/A</v>
      </c>
      <c r="S876" t="e">
        <f>IF(AND(TableOMP[[#This Row],[total_time]]&gt;=TableOMP[[#This Row],[Low]], TableOMP[[#This Row],[total_time]]&lt;=TableOMP[[#This Row],[High]]),1,0)</f>
        <v>#N/A</v>
      </c>
    </row>
    <row r="877" spans="1:19" x14ac:dyDescent="0.25">
      <c r="A877" t="s">
        <v>17</v>
      </c>
      <c r="B877">
        <v>1000</v>
      </c>
      <c r="C877">
        <v>0</v>
      </c>
      <c r="D877">
        <v>0</v>
      </c>
      <c r="E877">
        <v>44</v>
      </c>
      <c r="F877">
        <v>1</v>
      </c>
      <c r="G877">
        <v>1.385427</v>
      </c>
      <c r="H877">
        <v>1.9109999999999999E-2</v>
      </c>
      <c r="I877">
        <v>0.24578800000000001</v>
      </c>
      <c r="J877">
        <v>5.7159999999999997E-3</v>
      </c>
      <c r="K877" t="str">
        <f t="shared" si="13"/>
        <v>5</v>
      </c>
      <c r="L877" t="s">
        <v>40</v>
      </c>
      <c r="M877" t="s">
        <v>39</v>
      </c>
      <c r="N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877" t="e">
        <f>VLOOKUP(TableOMP[[#This Row],[Label]],TableAvg[],2,FALSE)</f>
        <v>#N/A</v>
      </c>
      <c r="P877" t="e">
        <f>VLOOKUP(TableOMP[[#This Row],[Label]],TableAvg[],3,FALSE)</f>
        <v>#N/A</v>
      </c>
      <c r="Q877" t="e">
        <f>TableOMP[[#This Row],[Avg]]-$U$2*TableOMP[[#This Row],[StdDev]]</f>
        <v>#N/A</v>
      </c>
      <c r="R877" t="e">
        <f>TableOMP[[#This Row],[Avg]]+$U$2*TableOMP[[#This Row],[StdDev]]</f>
        <v>#N/A</v>
      </c>
      <c r="S877" t="e">
        <f>IF(AND(TableOMP[[#This Row],[total_time]]&gt;=TableOMP[[#This Row],[Low]], TableOMP[[#This Row],[total_time]]&lt;=TableOMP[[#This Row],[High]]),1,0)</f>
        <v>#N/A</v>
      </c>
    </row>
    <row r="878" spans="1:19" x14ac:dyDescent="0.25">
      <c r="A878" t="s">
        <v>17</v>
      </c>
      <c r="B878">
        <v>1000</v>
      </c>
      <c r="C878">
        <v>0</v>
      </c>
      <c r="D878">
        <v>0</v>
      </c>
      <c r="E878">
        <v>45</v>
      </c>
      <c r="F878">
        <v>1</v>
      </c>
      <c r="G878">
        <v>1.5902780000000001</v>
      </c>
      <c r="H878">
        <v>2.1992999999999999E-2</v>
      </c>
      <c r="I878">
        <v>0.25844699999999998</v>
      </c>
      <c r="J878">
        <v>5.8739999999999999E-3</v>
      </c>
      <c r="K878" t="str">
        <f t="shared" si="13"/>
        <v>5</v>
      </c>
      <c r="L878" t="s">
        <v>40</v>
      </c>
      <c r="M878" t="s">
        <v>39</v>
      </c>
      <c r="N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878" t="e">
        <f>VLOOKUP(TableOMP[[#This Row],[Label]],TableAvg[],2,FALSE)</f>
        <v>#N/A</v>
      </c>
      <c r="P878" t="e">
        <f>VLOOKUP(TableOMP[[#This Row],[Label]],TableAvg[],3,FALSE)</f>
        <v>#N/A</v>
      </c>
      <c r="Q878" t="e">
        <f>TableOMP[[#This Row],[Avg]]-$U$2*TableOMP[[#This Row],[StdDev]]</f>
        <v>#N/A</v>
      </c>
      <c r="R878" t="e">
        <f>TableOMP[[#This Row],[Avg]]+$U$2*TableOMP[[#This Row],[StdDev]]</f>
        <v>#N/A</v>
      </c>
      <c r="S878" t="e">
        <f>IF(AND(TableOMP[[#This Row],[total_time]]&gt;=TableOMP[[#This Row],[Low]], TableOMP[[#This Row],[total_time]]&lt;=TableOMP[[#This Row],[High]]),1,0)</f>
        <v>#N/A</v>
      </c>
    </row>
    <row r="879" spans="1:19" x14ac:dyDescent="0.25">
      <c r="A879" t="s">
        <v>17</v>
      </c>
      <c r="B879">
        <v>1000</v>
      </c>
      <c r="C879">
        <v>0</v>
      </c>
      <c r="D879">
        <v>0</v>
      </c>
      <c r="E879">
        <v>46</v>
      </c>
      <c r="F879">
        <v>1</v>
      </c>
      <c r="G879">
        <v>1.4914940000000001</v>
      </c>
      <c r="H879">
        <v>1.3266999999999999E-2</v>
      </c>
      <c r="I879">
        <v>0.293827</v>
      </c>
      <c r="J879">
        <v>6.5290000000000001E-3</v>
      </c>
      <c r="K879" t="str">
        <f t="shared" si="13"/>
        <v>5</v>
      </c>
      <c r="L879" t="s">
        <v>40</v>
      </c>
      <c r="M879" t="s">
        <v>39</v>
      </c>
      <c r="N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879" t="e">
        <f>VLOOKUP(TableOMP[[#This Row],[Label]],TableAvg[],2,FALSE)</f>
        <v>#N/A</v>
      </c>
      <c r="P879" t="e">
        <f>VLOOKUP(TableOMP[[#This Row],[Label]],TableAvg[],3,FALSE)</f>
        <v>#N/A</v>
      </c>
      <c r="Q879" t="e">
        <f>TableOMP[[#This Row],[Avg]]-$U$2*TableOMP[[#This Row],[StdDev]]</f>
        <v>#N/A</v>
      </c>
      <c r="R879" t="e">
        <f>TableOMP[[#This Row],[Avg]]+$U$2*TableOMP[[#This Row],[StdDev]]</f>
        <v>#N/A</v>
      </c>
      <c r="S879" t="e">
        <f>IF(AND(TableOMP[[#This Row],[total_time]]&gt;=TableOMP[[#This Row],[Low]], TableOMP[[#This Row],[total_time]]&lt;=TableOMP[[#This Row],[High]]),1,0)</f>
        <v>#N/A</v>
      </c>
    </row>
    <row r="880" spans="1:19" x14ac:dyDescent="0.25">
      <c r="A880" t="s">
        <v>17</v>
      </c>
      <c r="B880">
        <v>1000</v>
      </c>
      <c r="C880">
        <v>0</v>
      </c>
      <c r="D880">
        <v>0</v>
      </c>
      <c r="E880">
        <v>47</v>
      </c>
      <c r="F880">
        <v>1</v>
      </c>
      <c r="G880">
        <v>1.436823</v>
      </c>
      <c r="H880">
        <v>1.9512999999999999E-2</v>
      </c>
      <c r="I880">
        <v>0.25668200000000002</v>
      </c>
      <c r="J880">
        <v>5.5799999999999999E-3</v>
      </c>
      <c r="K880" t="str">
        <f t="shared" si="13"/>
        <v>5</v>
      </c>
      <c r="L880" t="s">
        <v>40</v>
      </c>
      <c r="M880" t="s">
        <v>39</v>
      </c>
      <c r="N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880" t="e">
        <f>VLOOKUP(TableOMP[[#This Row],[Label]],TableAvg[],2,FALSE)</f>
        <v>#N/A</v>
      </c>
      <c r="P880" t="e">
        <f>VLOOKUP(TableOMP[[#This Row],[Label]],TableAvg[],3,FALSE)</f>
        <v>#N/A</v>
      </c>
      <c r="Q880" t="e">
        <f>TableOMP[[#This Row],[Avg]]-$U$2*TableOMP[[#This Row],[StdDev]]</f>
        <v>#N/A</v>
      </c>
      <c r="R880" t="e">
        <f>TableOMP[[#This Row],[Avg]]+$U$2*TableOMP[[#This Row],[StdDev]]</f>
        <v>#N/A</v>
      </c>
      <c r="S880" t="e">
        <f>IF(AND(TableOMP[[#This Row],[total_time]]&gt;=TableOMP[[#This Row],[Low]], TableOMP[[#This Row],[total_time]]&lt;=TableOMP[[#This Row],[High]]),1,0)</f>
        <v>#N/A</v>
      </c>
    </row>
    <row r="881" spans="1:19" x14ac:dyDescent="0.25">
      <c r="A881" t="s">
        <v>17</v>
      </c>
      <c r="B881">
        <v>1000</v>
      </c>
      <c r="C881">
        <v>0</v>
      </c>
      <c r="D881">
        <v>0</v>
      </c>
      <c r="E881">
        <v>48</v>
      </c>
      <c r="F881">
        <v>1</v>
      </c>
      <c r="G881">
        <v>1.7046209999999999</v>
      </c>
      <c r="H881">
        <v>2.1564E-2</v>
      </c>
      <c r="I881">
        <v>0.272283</v>
      </c>
      <c r="J881">
        <v>5.7930000000000004E-3</v>
      </c>
      <c r="K881" t="str">
        <f t="shared" si="13"/>
        <v>5</v>
      </c>
      <c r="L881" t="s">
        <v>40</v>
      </c>
      <c r="M881" t="s">
        <v>39</v>
      </c>
      <c r="N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881" t="e">
        <f>VLOOKUP(TableOMP[[#This Row],[Label]],TableAvg[],2,FALSE)</f>
        <v>#N/A</v>
      </c>
      <c r="P881" t="e">
        <f>VLOOKUP(TableOMP[[#This Row],[Label]],TableAvg[],3,FALSE)</f>
        <v>#N/A</v>
      </c>
      <c r="Q881" t="e">
        <f>TableOMP[[#This Row],[Avg]]-$U$2*TableOMP[[#This Row],[StdDev]]</f>
        <v>#N/A</v>
      </c>
      <c r="R881" t="e">
        <f>TableOMP[[#This Row],[Avg]]+$U$2*TableOMP[[#This Row],[StdDev]]</f>
        <v>#N/A</v>
      </c>
      <c r="S881" t="e">
        <f>IF(AND(TableOMP[[#This Row],[total_time]]&gt;=TableOMP[[#This Row],[Low]], TableOMP[[#This Row],[total_time]]&lt;=TableOMP[[#This Row],[High]]),1,0)</f>
        <v>#N/A</v>
      </c>
    </row>
    <row r="882" spans="1:19" x14ac:dyDescent="0.25">
      <c r="A882" t="s">
        <v>17</v>
      </c>
      <c r="B882">
        <v>1000</v>
      </c>
      <c r="C882">
        <v>0</v>
      </c>
      <c r="D882">
        <v>0</v>
      </c>
      <c r="E882">
        <v>49</v>
      </c>
      <c r="F882">
        <v>1</v>
      </c>
      <c r="G882">
        <v>1.703131</v>
      </c>
      <c r="H882">
        <v>2.4170000000000001E-2</v>
      </c>
      <c r="I882">
        <v>0.30630600000000002</v>
      </c>
      <c r="J882">
        <v>6.3810000000000004E-3</v>
      </c>
      <c r="K882" t="str">
        <f t="shared" si="13"/>
        <v>5</v>
      </c>
      <c r="L882" t="s">
        <v>40</v>
      </c>
      <c r="M882" t="s">
        <v>39</v>
      </c>
      <c r="N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882" t="e">
        <f>VLOOKUP(TableOMP[[#This Row],[Label]],TableAvg[],2,FALSE)</f>
        <v>#N/A</v>
      </c>
      <c r="P882" t="e">
        <f>VLOOKUP(TableOMP[[#This Row],[Label]],TableAvg[],3,FALSE)</f>
        <v>#N/A</v>
      </c>
      <c r="Q882" t="e">
        <f>TableOMP[[#This Row],[Avg]]-$U$2*TableOMP[[#This Row],[StdDev]]</f>
        <v>#N/A</v>
      </c>
      <c r="R882" t="e">
        <f>TableOMP[[#This Row],[Avg]]+$U$2*TableOMP[[#This Row],[StdDev]]</f>
        <v>#N/A</v>
      </c>
      <c r="S882" t="e">
        <f>IF(AND(TableOMP[[#This Row],[total_time]]&gt;=TableOMP[[#This Row],[Low]], TableOMP[[#This Row],[total_time]]&lt;=TableOMP[[#This Row],[High]]),1,0)</f>
        <v>#N/A</v>
      </c>
    </row>
    <row r="883" spans="1:19" x14ac:dyDescent="0.25">
      <c r="A883" t="s">
        <v>17</v>
      </c>
      <c r="B883">
        <v>1000</v>
      </c>
      <c r="C883">
        <v>0</v>
      </c>
      <c r="D883">
        <v>0</v>
      </c>
      <c r="E883">
        <v>50</v>
      </c>
      <c r="F883">
        <v>1</v>
      </c>
      <c r="G883">
        <v>1.518575</v>
      </c>
      <c r="H883">
        <v>2.8348999999999999E-2</v>
      </c>
      <c r="I883">
        <v>0.319938</v>
      </c>
      <c r="J883">
        <v>6.5290000000000001E-3</v>
      </c>
      <c r="K883" t="str">
        <f t="shared" si="13"/>
        <v>5</v>
      </c>
      <c r="L883" t="s">
        <v>40</v>
      </c>
      <c r="M883" t="s">
        <v>39</v>
      </c>
      <c r="N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883" t="e">
        <f>VLOOKUP(TableOMP[[#This Row],[Label]],TableAvg[],2,FALSE)</f>
        <v>#N/A</v>
      </c>
      <c r="P883" t="e">
        <f>VLOOKUP(TableOMP[[#This Row],[Label]],TableAvg[],3,FALSE)</f>
        <v>#N/A</v>
      </c>
      <c r="Q883" t="e">
        <f>TableOMP[[#This Row],[Avg]]-$U$2*TableOMP[[#This Row],[StdDev]]</f>
        <v>#N/A</v>
      </c>
      <c r="R883" t="e">
        <f>TableOMP[[#This Row],[Avg]]+$U$2*TableOMP[[#This Row],[StdDev]]</f>
        <v>#N/A</v>
      </c>
      <c r="S883" t="e">
        <f>IF(AND(TableOMP[[#This Row],[total_time]]&gt;=TableOMP[[#This Row],[Low]], TableOMP[[#This Row],[total_time]]&lt;=TableOMP[[#This Row],[High]]),1,0)</f>
        <v>#N/A</v>
      </c>
    </row>
    <row r="884" spans="1:19" x14ac:dyDescent="0.25">
      <c r="A884" t="s">
        <v>17</v>
      </c>
      <c r="B884">
        <v>1000</v>
      </c>
      <c r="C884">
        <v>0</v>
      </c>
      <c r="D884">
        <v>0</v>
      </c>
      <c r="E884">
        <v>51</v>
      </c>
      <c r="F884">
        <v>1</v>
      </c>
      <c r="G884">
        <v>1.77932</v>
      </c>
      <c r="H884">
        <v>2.1773000000000001E-2</v>
      </c>
      <c r="I884">
        <v>0.33060899999999999</v>
      </c>
      <c r="J884">
        <v>6.6119999999999998E-3</v>
      </c>
      <c r="K884" t="str">
        <f t="shared" si="13"/>
        <v>5</v>
      </c>
      <c r="L884" t="s">
        <v>40</v>
      </c>
      <c r="M884" t="s">
        <v>39</v>
      </c>
      <c r="N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884" t="e">
        <f>VLOOKUP(TableOMP[[#This Row],[Label]],TableAvg[],2,FALSE)</f>
        <v>#N/A</v>
      </c>
      <c r="P884" t="e">
        <f>VLOOKUP(TableOMP[[#This Row],[Label]],TableAvg[],3,FALSE)</f>
        <v>#N/A</v>
      </c>
      <c r="Q884" t="e">
        <f>TableOMP[[#This Row],[Avg]]-$U$2*TableOMP[[#This Row],[StdDev]]</f>
        <v>#N/A</v>
      </c>
      <c r="R884" t="e">
        <f>TableOMP[[#This Row],[Avg]]+$U$2*TableOMP[[#This Row],[StdDev]]</f>
        <v>#N/A</v>
      </c>
      <c r="S884" t="e">
        <f>IF(AND(TableOMP[[#This Row],[total_time]]&gt;=TableOMP[[#This Row],[Low]], TableOMP[[#This Row],[total_time]]&lt;=TableOMP[[#This Row],[High]]),1,0)</f>
        <v>#N/A</v>
      </c>
    </row>
    <row r="885" spans="1:19" x14ac:dyDescent="0.25">
      <c r="A885" t="s">
        <v>17</v>
      </c>
      <c r="B885">
        <v>1000</v>
      </c>
      <c r="C885">
        <v>0</v>
      </c>
      <c r="D885">
        <v>0</v>
      </c>
      <c r="E885">
        <v>52</v>
      </c>
      <c r="F885">
        <v>1</v>
      </c>
      <c r="G885">
        <v>1.573977</v>
      </c>
      <c r="H885">
        <v>1.6759E-2</v>
      </c>
      <c r="I885">
        <v>0.33999000000000001</v>
      </c>
      <c r="J885">
        <v>6.6660000000000001E-3</v>
      </c>
      <c r="K885" t="str">
        <f t="shared" si="13"/>
        <v>5</v>
      </c>
      <c r="L885" t="s">
        <v>40</v>
      </c>
      <c r="M885" t="s">
        <v>39</v>
      </c>
      <c r="N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885" t="e">
        <f>VLOOKUP(TableOMP[[#This Row],[Label]],TableAvg[],2,FALSE)</f>
        <v>#N/A</v>
      </c>
      <c r="P885" t="e">
        <f>VLOOKUP(TableOMP[[#This Row],[Label]],TableAvg[],3,FALSE)</f>
        <v>#N/A</v>
      </c>
      <c r="Q885" t="e">
        <f>TableOMP[[#This Row],[Avg]]-$U$2*TableOMP[[#This Row],[StdDev]]</f>
        <v>#N/A</v>
      </c>
      <c r="R885" t="e">
        <f>TableOMP[[#This Row],[Avg]]+$U$2*TableOMP[[#This Row],[StdDev]]</f>
        <v>#N/A</v>
      </c>
      <c r="S885" t="e">
        <f>IF(AND(TableOMP[[#This Row],[total_time]]&gt;=TableOMP[[#This Row],[Low]], TableOMP[[#This Row],[total_time]]&lt;=TableOMP[[#This Row],[High]]),1,0)</f>
        <v>#N/A</v>
      </c>
    </row>
    <row r="886" spans="1:19" x14ac:dyDescent="0.25">
      <c r="A886" t="s">
        <v>17</v>
      </c>
      <c r="B886">
        <v>1000</v>
      </c>
      <c r="C886">
        <v>0</v>
      </c>
      <c r="D886">
        <v>0</v>
      </c>
      <c r="E886">
        <v>53</v>
      </c>
      <c r="F886">
        <v>1</v>
      </c>
      <c r="G886">
        <v>1.7405280000000001</v>
      </c>
      <c r="H886">
        <v>2.2308000000000001E-2</v>
      </c>
      <c r="I886">
        <v>0.341115</v>
      </c>
      <c r="J886">
        <v>6.5599999999999999E-3</v>
      </c>
      <c r="K886" t="str">
        <f t="shared" si="13"/>
        <v>5</v>
      </c>
      <c r="L886" t="s">
        <v>40</v>
      </c>
      <c r="M886" t="s">
        <v>39</v>
      </c>
      <c r="N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886" t="e">
        <f>VLOOKUP(TableOMP[[#This Row],[Label]],TableAvg[],2,FALSE)</f>
        <v>#N/A</v>
      </c>
      <c r="P886" t="e">
        <f>VLOOKUP(TableOMP[[#This Row],[Label]],TableAvg[],3,FALSE)</f>
        <v>#N/A</v>
      </c>
      <c r="Q886" t="e">
        <f>TableOMP[[#This Row],[Avg]]-$U$2*TableOMP[[#This Row],[StdDev]]</f>
        <v>#N/A</v>
      </c>
      <c r="R886" t="e">
        <f>TableOMP[[#This Row],[Avg]]+$U$2*TableOMP[[#This Row],[StdDev]]</f>
        <v>#N/A</v>
      </c>
      <c r="S886" t="e">
        <f>IF(AND(TableOMP[[#This Row],[total_time]]&gt;=TableOMP[[#This Row],[Low]], TableOMP[[#This Row],[total_time]]&lt;=TableOMP[[#This Row],[High]]),1,0)</f>
        <v>#N/A</v>
      </c>
    </row>
    <row r="887" spans="1:19" x14ac:dyDescent="0.25">
      <c r="A887" t="s">
        <v>17</v>
      </c>
      <c r="B887">
        <v>1000</v>
      </c>
      <c r="C887">
        <v>0</v>
      </c>
      <c r="D887">
        <v>0</v>
      </c>
      <c r="E887">
        <v>54</v>
      </c>
      <c r="F887">
        <v>1</v>
      </c>
      <c r="G887">
        <v>1.8004640000000001</v>
      </c>
      <c r="H887">
        <v>1.3252999999999999E-2</v>
      </c>
      <c r="I887">
        <v>0.38206000000000001</v>
      </c>
      <c r="J887">
        <v>7.2090000000000001E-3</v>
      </c>
      <c r="K887" t="str">
        <f t="shared" si="13"/>
        <v>5</v>
      </c>
      <c r="L887" t="s">
        <v>40</v>
      </c>
      <c r="M887" t="s">
        <v>39</v>
      </c>
      <c r="N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887" t="e">
        <f>VLOOKUP(TableOMP[[#This Row],[Label]],TableAvg[],2,FALSE)</f>
        <v>#N/A</v>
      </c>
      <c r="P887" t="e">
        <f>VLOOKUP(TableOMP[[#This Row],[Label]],TableAvg[],3,FALSE)</f>
        <v>#N/A</v>
      </c>
      <c r="Q887" t="e">
        <f>TableOMP[[#This Row],[Avg]]-$U$2*TableOMP[[#This Row],[StdDev]]</f>
        <v>#N/A</v>
      </c>
      <c r="R887" t="e">
        <f>TableOMP[[#This Row],[Avg]]+$U$2*TableOMP[[#This Row],[StdDev]]</f>
        <v>#N/A</v>
      </c>
      <c r="S887" t="e">
        <f>IF(AND(TableOMP[[#This Row],[total_time]]&gt;=TableOMP[[#This Row],[Low]], TableOMP[[#This Row],[total_time]]&lt;=TableOMP[[#This Row],[High]]),1,0)</f>
        <v>#N/A</v>
      </c>
    </row>
    <row r="888" spans="1:19" x14ac:dyDescent="0.25">
      <c r="A888" t="s">
        <v>17</v>
      </c>
      <c r="B888">
        <v>1000</v>
      </c>
      <c r="C888">
        <v>0</v>
      </c>
      <c r="D888">
        <v>0</v>
      </c>
      <c r="E888">
        <v>55</v>
      </c>
      <c r="F888">
        <v>1</v>
      </c>
      <c r="G888">
        <v>1.6218300000000001</v>
      </c>
      <c r="H888">
        <v>1.8848E-2</v>
      </c>
      <c r="I888">
        <v>0.35350700000000002</v>
      </c>
      <c r="J888">
        <v>6.5459999999999997E-3</v>
      </c>
      <c r="K888" t="str">
        <f t="shared" si="13"/>
        <v>5</v>
      </c>
      <c r="L888" t="s">
        <v>40</v>
      </c>
      <c r="M888" t="s">
        <v>39</v>
      </c>
      <c r="N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888" t="e">
        <f>VLOOKUP(TableOMP[[#This Row],[Label]],TableAvg[],2,FALSE)</f>
        <v>#N/A</v>
      </c>
      <c r="P888" t="e">
        <f>VLOOKUP(TableOMP[[#This Row],[Label]],TableAvg[],3,FALSE)</f>
        <v>#N/A</v>
      </c>
      <c r="Q888" t="e">
        <f>TableOMP[[#This Row],[Avg]]-$U$2*TableOMP[[#This Row],[StdDev]]</f>
        <v>#N/A</v>
      </c>
      <c r="R888" t="e">
        <f>TableOMP[[#This Row],[Avg]]+$U$2*TableOMP[[#This Row],[StdDev]]</f>
        <v>#N/A</v>
      </c>
      <c r="S888" t="e">
        <f>IF(AND(TableOMP[[#This Row],[total_time]]&gt;=TableOMP[[#This Row],[Low]], TableOMP[[#This Row],[total_time]]&lt;=TableOMP[[#This Row],[High]]),1,0)</f>
        <v>#N/A</v>
      </c>
    </row>
    <row r="889" spans="1:19" x14ac:dyDescent="0.25">
      <c r="A889" t="s">
        <v>17</v>
      </c>
      <c r="B889">
        <v>1000</v>
      </c>
      <c r="C889">
        <v>0</v>
      </c>
      <c r="D889">
        <v>0</v>
      </c>
      <c r="E889">
        <v>56</v>
      </c>
      <c r="F889">
        <v>1</v>
      </c>
      <c r="G889">
        <v>1.938655</v>
      </c>
      <c r="H889">
        <v>2.6779000000000001E-2</v>
      </c>
      <c r="I889">
        <v>0.37496299999999999</v>
      </c>
      <c r="J889">
        <v>6.8180000000000003E-3</v>
      </c>
      <c r="K889" t="str">
        <f t="shared" si="13"/>
        <v>5</v>
      </c>
      <c r="L889" t="s">
        <v>40</v>
      </c>
      <c r="M889" t="s">
        <v>39</v>
      </c>
      <c r="N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889" t="e">
        <f>VLOOKUP(TableOMP[[#This Row],[Label]],TableAvg[],2,FALSE)</f>
        <v>#N/A</v>
      </c>
      <c r="P889" t="e">
        <f>VLOOKUP(TableOMP[[#This Row],[Label]],TableAvg[],3,FALSE)</f>
        <v>#N/A</v>
      </c>
      <c r="Q889" t="e">
        <f>TableOMP[[#This Row],[Avg]]-$U$2*TableOMP[[#This Row],[StdDev]]</f>
        <v>#N/A</v>
      </c>
      <c r="R889" t="e">
        <f>TableOMP[[#This Row],[Avg]]+$U$2*TableOMP[[#This Row],[StdDev]]</f>
        <v>#N/A</v>
      </c>
      <c r="S889" t="e">
        <f>IF(AND(TableOMP[[#This Row],[total_time]]&gt;=TableOMP[[#This Row],[Low]], TableOMP[[#This Row],[total_time]]&lt;=TableOMP[[#This Row],[High]]),1,0)</f>
        <v>#N/A</v>
      </c>
    </row>
    <row r="890" spans="1:19" x14ac:dyDescent="0.25">
      <c r="A890" t="s">
        <v>17</v>
      </c>
      <c r="B890">
        <v>1000</v>
      </c>
      <c r="C890">
        <v>0</v>
      </c>
      <c r="D890">
        <v>0</v>
      </c>
      <c r="E890">
        <v>57</v>
      </c>
      <c r="F890">
        <v>1</v>
      </c>
      <c r="G890">
        <v>1.898077</v>
      </c>
      <c r="H890">
        <v>1.5932000000000002E-2</v>
      </c>
      <c r="I890">
        <v>0.43562400000000001</v>
      </c>
      <c r="J890">
        <v>7.7790000000000003E-3</v>
      </c>
      <c r="K890" t="str">
        <f t="shared" si="13"/>
        <v>5</v>
      </c>
      <c r="L890" t="s">
        <v>40</v>
      </c>
      <c r="M890" t="s">
        <v>39</v>
      </c>
      <c r="N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890" t="e">
        <f>VLOOKUP(TableOMP[[#This Row],[Label]],TableAvg[],2,FALSE)</f>
        <v>#N/A</v>
      </c>
      <c r="P890" t="e">
        <f>VLOOKUP(TableOMP[[#This Row],[Label]],TableAvg[],3,FALSE)</f>
        <v>#N/A</v>
      </c>
      <c r="Q890" t="e">
        <f>TableOMP[[#This Row],[Avg]]-$U$2*TableOMP[[#This Row],[StdDev]]</f>
        <v>#N/A</v>
      </c>
      <c r="R890" t="e">
        <f>TableOMP[[#This Row],[Avg]]+$U$2*TableOMP[[#This Row],[StdDev]]</f>
        <v>#N/A</v>
      </c>
      <c r="S890" t="e">
        <f>IF(AND(TableOMP[[#This Row],[total_time]]&gt;=TableOMP[[#This Row],[Low]], TableOMP[[#This Row],[total_time]]&lt;=TableOMP[[#This Row],[High]]),1,0)</f>
        <v>#N/A</v>
      </c>
    </row>
    <row r="891" spans="1:19" x14ac:dyDescent="0.25">
      <c r="A891" t="s">
        <v>17</v>
      </c>
      <c r="B891">
        <v>1000</v>
      </c>
      <c r="C891">
        <v>0</v>
      </c>
      <c r="D891">
        <v>0</v>
      </c>
      <c r="E891">
        <v>58</v>
      </c>
      <c r="F891">
        <v>1</v>
      </c>
      <c r="G891">
        <v>1.2377039999999999</v>
      </c>
      <c r="H891">
        <v>1.4414E-2</v>
      </c>
      <c r="I891">
        <v>0.37467400000000001</v>
      </c>
      <c r="J891">
        <v>6.5729999999999998E-3</v>
      </c>
      <c r="K891" t="str">
        <f t="shared" si="13"/>
        <v>5</v>
      </c>
      <c r="L891" t="s">
        <v>40</v>
      </c>
      <c r="M891" t="s">
        <v>39</v>
      </c>
      <c r="N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891" t="e">
        <f>VLOOKUP(TableOMP[[#This Row],[Label]],TableAvg[],2,FALSE)</f>
        <v>#N/A</v>
      </c>
      <c r="P891" t="e">
        <f>VLOOKUP(TableOMP[[#This Row],[Label]],TableAvg[],3,FALSE)</f>
        <v>#N/A</v>
      </c>
      <c r="Q891" t="e">
        <f>TableOMP[[#This Row],[Avg]]-$U$2*TableOMP[[#This Row],[StdDev]]</f>
        <v>#N/A</v>
      </c>
      <c r="R891" t="e">
        <f>TableOMP[[#This Row],[Avg]]+$U$2*TableOMP[[#This Row],[StdDev]]</f>
        <v>#N/A</v>
      </c>
      <c r="S891" t="e">
        <f>IF(AND(TableOMP[[#This Row],[total_time]]&gt;=TableOMP[[#This Row],[Low]], TableOMP[[#This Row],[total_time]]&lt;=TableOMP[[#This Row],[High]]),1,0)</f>
        <v>#N/A</v>
      </c>
    </row>
    <row r="892" spans="1:19" x14ac:dyDescent="0.25">
      <c r="A892" t="s">
        <v>17</v>
      </c>
      <c r="B892">
        <v>1000</v>
      </c>
      <c r="C892">
        <v>0</v>
      </c>
      <c r="D892">
        <v>0</v>
      </c>
      <c r="E892">
        <v>59</v>
      </c>
      <c r="F892">
        <v>1</v>
      </c>
      <c r="G892">
        <v>1.257349</v>
      </c>
      <c r="H892">
        <v>1.6480000000000002E-2</v>
      </c>
      <c r="I892">
        <v>0.48194799999999999</v>
      </c>
      <c r="J892">
        <v>8.3090000000000004E-3</v>
      </c>
      <c r="K892" t="str">
        <f t="shared" si="13"/>
        <v>5</v>
      </c>
      <c r="L892" t="s">
        <v>40</v>
      </c>
      <c r="M892" t="s">
        <v>39</v>
      </c>
      <c r="N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892" t="e">
        <f>VLOOKUP(TableOMP[[#This Row],[Label]],TableAvg[],2,FALSE)</f>
        <v>#N/A</v>
      </c>
      <c r="P892" t="e">
        <f>VLOOKUP(TableOMP[[#This Row],[Label]],TableAvg[],3,FALSE)</f>
        <v>#N/A</v>
      </c>
      <c r="Q892" t="e">
        <f>TableOMP[[#This Row],[Avg]]-$U$2*TableOMP[[#This Row],[StdDev]]</f>
        <v>#N/A</v>
      </c>
      <c r="R892" t="e">
        <f>TableOMP[[#This Row],[Avg]]+$U$2*TableOMP[[#This Row],[StdDev]]</f>
        <v>#N/A</v>
      </c>
      <c r="S892" t="e">
        <f>IF(AND(TableOMP[[#This Row],[total_time]]&gt;=TableOMP[[#This Row],[Low]], TableOMP[[#This Row],[total_time]]&lt;=TableOMP[[#This Row],[High]]),1,0)</f>
        <v>#N/A</v>
      </c>
    </row>
    <row r="893" spans="1:19" x14ac:dyDescent="0.25">
      <c r="A893" t="s">
        <v>17</v>
      </c>
      <c r="B893">
        <v>1000</v>
      </c>
      <c r="C893">
        <v>0</v>
      </c>
      <c r="D893">
        <v>0</v>
      </c>
      <c r="E893">
        <v>60</v>
      </c>
      <c r="F893">
        <v>1</v>
      </c>
      <c r="G893">
        <v>1.3367690000000001</v>
      </c>
      <c r="H893">
        <v>1.8259999999999998E-2</v>
      </c>
      <c r="I893">
        <v>0.414076</v>
      </c>
      <c r="J893">
        <v>7.0179999999999999E-3</v>
      </c>
      <c r="K893" t="str">
        <f t="shared" si="13"/>
        <v>5</v>
      </c>
      <c r="L893" t="s">
        <v>40</v>
      </c>
      <c r="M893" t="s">
        <v>39</v>
      </c>
      <c r="N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893" t="e">
        <f>VLOOKUP(TableOMP[[#This Row],[Label]],TableAvg[],2,FALSE)</f>
        <v>#N/A</v>
      </c>
      <c r="P893" t="e">
        <f>VLOOKUP(TableOMP[[#This Row],[Label]],TableAvg[],3,FALSE)</f>
        <v>#N/A</v>
      </c>
      <c r="Q893" t="e">
        <f>TableOMP[[#This Row],[Avg]]-$U$2*TableOMP[[#This Row],[StdDev]]</f>
        <v>#N/A</v>
      </c>
      <c r="R893" t="e">
        <f>TableOMP[[#This Row],[Avg]]+$U$2*TableOMP[[#This Row],[StdDev]]</f>
        <v>#N/A</v>
      </c>
      <c r="S893" t="e">
        <f>IF(AND(TableOMP[[#This Row],[total_time]]&gt;=TableOMP[[#This Row],[Low]], TableOMP[[#This Row],[total_time]]&lt;=TableOMP[[#This Row],[High]]),1,0)</f>
        <v>#N/A</v>
      </c>
    </row>
    <row r="894" spans="1:19" x14ac:dyDescent="0.25">
      <c r="A894" t="s">
        <v>17</v>
      </c>
      <c r="B894">
        <v>1000</v>
      </c>
      <c r="C894">
        <v>0</v>
      </c>
      <c r="D894">
        <v>0</v>
      </c>
      <c r="E894">
        <v>61</v>
      </c>
      <c r="F894">
        <v>1</v>
      </c>
      <c r="G894">
        <v>1.2793939999999999</v>
      </c>
      <c r="H894">
        <v>1.8794999999999999E-2</v>
      </c>
      <c r="I894">
        <v>0.41433300000000001</v>
      </c>
      <c r="J894">
        <v>6.9059999999999998E-3</v>
      </c>
      <c r="K894" t="str">
        <f t="shared" si="13"/>
        <v>5</v>
      </c>
      <c r="L894" t="s">
        <v>40</v>
      </c>
      <c r="M894" t="s">
        <v>39</v>
      </c>
      <c r="N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894" t="e">
        <f>VLOOKUP(TableOMP[[#This Row],[Label]],TableAvg[],2,FALSE)</f>
        <v>#N/A</v>
      </c>
      <c r="P894" t="e">
        <f>VLOOKUP(TableOMP[[#This Row],[Label]],TableAvg[],3,FALSE)</f>
        <v>#N/A</v>
      </c>
      <c r="Q894" t="e">
        <f>TableOMP[[#This Row],[Avg]]-$U$2*TableOMP[[#This Row],[StdDev]]</f>
        <v>#N/A</v>
      </c>
      <c r="R894" t="e">
        <f>TableOMP[[#This Row],[Avg]]+$U$2*TableOMP[[#This Row],[StdDev]]</f>
        <v>#N/A</v>
      </c>
      <c r="S894" t="e">
        <f>IF(AND(TableOMP[[#This Row],[total_time]]&gt;=TableOMP[[#This Row],[Low]], TableOMP[[#This Row],[total_time]]&lt;=TableOMP[[#This Row],[High]]),1,0)</f>
        <v>#N/A</v>
      </c>
    </row>
    <row r="895" spans="1:19" x14ac:dyDescent="0.25">
      <c r="A895" t="s">
        <v>17</v>
      </c>
      <c r="B895">
        <v>1000</v>
      </c>
      <c r="C895">
        <v>0</v>
      </c>
      <c r="D895">
        <v>0</v>
      </c>
      <c r="E895">
        <v>62</v>
      </c>
      <c r="F895">
        <v>1</v>
      </c>
      <c r="G895">
        <v>1.2746869999999999</v>
      </c>
      <c r="H895">
        <v>1.8529E-2</v>
      </c>
      <c r="I895">
        <v>0.43276599999999998</v>
      </c>
      <c r="J895">
        <v>7.0949999999999997E-3</v>
      </c>
      <c r="K895" t="str">
        <f t="shared" si="13"/>
        <v>5</v>
      </c>
      <c r="L895" t="s">
        <v>40</v>
      </c>
      <c r="M895" t="s">
        <v>39</v>
      </c>
      <c r="N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895" t="e">
        <f>VLOOKUP(TableOMP[[#This Row],[Label]],TableAvg[],2,FALSE)</f>
        <v>#N/A</v>
      </c>
      <c r="P895" t="e">
        <f>VLOOKUP(TableOMP[[#This Row],[Label]],TableAvg[],3,FALSE)</f>
        <v>#N/A</v>
      </c>
      <c r="Q895" t="e">
        <f>TableOMP[[#This Row],[Avg]]-$U$2*TableOMP[[#This Row],[StdDev]]</f>
        <v>#N/A</v>
      </c>
      <c r="R895" t="e">
        <f>TableOMP[[#This Row],[Avg]]+$U$2*TableOMP[[#This Row],[StdDev]]</f>
        <v>#N/A</v>
      </c>
      <c r="S895" t="e">
        <f>IF(AND(TableOMP[[#This Row],[total_time]]&gt;=TableOMP[[#This Row],[Low]], TableOMP[[#This Row],[total_time]]&lt;=TableOMP[[#This Row],[High]]),1,0)</f>
        <v>#N/A</v>
      </c>
    </row>
    <row r="896" spans="1:19" x14ac:dyDescent="0.25">
      <c r="A896" t="s">
        <v>17</v>
      </c>
      <c r="B896">
        <v>1000</v>
      </c>
      <c r="C896">
        <v>0</v>
      </c>
      <c r="D896">
        <v>0</v>
      </c>
      <c r="E896">
        <v>63</v>
      </c>
      <c r="F896">
        <v>1</v>
      </c>
      <c r="G896">
        <v>1.28122</v>
      </c>
      <c r="H896">
        <v>1.8107000000000002E-2</v>
      </c>
      <c r="I896">
        <v>0.449291</v>
      </c>
      <c r="J896">
        <v>7.247E-3</v>
      </c>
      <c r="K896" t="str">
        <f t="shared" si="13"/>
        <v>5</v>
      </c>
      <c r="L896" t="s">
        <v>40</v>
      </c>
      <c r="M896" t="s">
        <v>39</v>
      </c>
      <c r="N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896" t="e">
        <f>VLOOKUP(TableOMP[[#This Row],[Label]],TableAvg[],2,FALSE)</f>
        <v>#N/A</v>
      </c>
      <c r="P896" t="e">
        <f>VLOOKUP(TableOMP[[#This Row],[Label]],TableAvg[],3,FALSE)</f>
        <v>#N/A</v>
      </c>
      <c r="Q896" t="e">
        <f>TableOMP[[#This Row],[Avg]]-$U$2*TableOMP[[#This Row],[StdDev]]</f>
        <v>#N/A</v>
      </c>
      <c r="R896" t="e">
        <f>TableOMP[[#This Row],[Avg]]+$U$2*TableOMP[[#This Row],[StdDev]]</f>
        <v>#N/A</v>
      </c>
      <c r="S896" t="e">
        <f>IF(AND(TableOMP[[#This Row],[total_time]]&gt;=TableOMP[[#This Row],[Low]], TableOMP[[#This Row],[total_time]]&lt;=TableOMP[[#This Row],[High]]),1,0)</f>
        <v>#N/A</v>
      </c>
    </row>
    <row r="897" spans="1:19" x14ac:dyDescent="0.25">
      <c r="A897" t="s">
        <v>17</v>
      </c>
      <c r="B897">
        <v>1000</v>
      </c>
      <c r="C897">
        <v>0</v>
      </c>
      <c r="D897">
        <v>0</v>
      </c>
      <c r="E897">
        <v>64</v>
      </c>
      <c r="F897">
        <v>1</v>
      </c>
      <c r="G897">
        <v>1.3268869999999999</v>
      </c>
      <c r="H897">
        <v>1.9983999999999998E-2</v>
      </c>
      <c r="I897">
        <v>0.47824499999999998</v>
      </c>
      <c r="J897">
        <v>7.5909999999999997E-3</v>
      </c>
      <c r="K897" t="str">
        <f t="shared" si="13"/>
        <v>5</v>
      </c>
      <c r="L897" t="s">
        <v>40</v>
      </c>
      <c r="M897" t="s">
        <v>39</v>
      </c>
      <c r="N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897" t="e">
        <f>VLOOKUP(TableOMP[[#This Row],[Label]],TableAvg[],2,FALSE)</f>
        <v>#N/A</v>
      </c>
      <c r="P897" t="e">
        <f>VLOOKUP(TableOMP[[#This Row],[Label]],TableAvg[],3,FALSE)</f>
        <v>#N/A</v>
      </c>
      <c r="Q897" t="e">
        <f>TableOMP[[#This Row],[Avg]]-$U$2*TableOMP[[#This Row],[StdDev]]</f>
        <v>#N/A</v>
      </c>
      <c r="R897" t="e">
        <f>TableOMP[[#This Row],[Avg]]+$U$2*TableOMP[[#This Row],[StdDev]]</f>
        <v>#N/A</v>
      </c>
      <c r="S897" t="e">
        <f>IF(AND(TableOMP[[#This Row],[total_time]]&gt;=TableOMP[[#This Row],[Low]], TableOMP[[#This Row],[total_time]]&lt;=TableOMP[[#This Row],[High]]),1,0)</f>
        <v>#N/A</v>
      </c>
    </row>
    <row r="898" spans="1:19" x14ac:dyDescent="0.25">
      <c r="A898" t="s">
        <v>17</v>
      </c>
      <c r="B898">
        <v>100</v>
      </c>
      <c r="C898">
        <v>0</v>
      </c>
      <c r="D898">
        <v>0</v>
      </c>
      <c r="E898">
        <v>1</v>
      </c>
      <c r="F898">
        <v>1</v>
      </c>
      <c r="G898">
        <v>1.033617</v>
      </c>
      <c r="H898">
        <v>3.859E-3</v>
      </c>
      <c r="I898">
        <v>0</v>
      </c>
      <c r="J898">
        <v>0</v>
      </c>
      <c r="K898" t="str">
        <f t="shared" ref="K898:K962" si="14">MID(M898,22,1)</f>
        <v>5</v>
      </c>
      <c r="L898" t="s">
        <v>40</v>
      </c>
      <c r="M898" t="s">
        <v>39</v>
      </c>
      <c r="N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898" t="e">
        <f>VLOOKUP(TableOMP[[#This Row],[Label]],TableAvg[],2,FALSE)</f>
        <v>#N/A</v>
      </c>
      <c r="P898" t="e">
        <f>VLOOKUP(TableOMP[[#This Row],[Label]],TableAvg[],3,FALSE)</f>
        <v>#N/A</v>
      </c>
      <c r="Q898" t="e">
        <f>TableOMP[[#This Row],[Avg]]-$U$2*TableOMP[[#This Row],[StdDev]]</f>
        <v>#N/A</v>
      </c>
      <c r="R898" t="e">
        <f>TableOMP[[#This Row],[Avg]]+$U$2*TableOMP[[#This Row],[StdDev]]</f>
        <v>#N/A</v>
      </c>
      <c r="S898" t="e">
        <f>IF(AND(TableOMP[[#This Row],[total_time]]&gt;=TableOMP[[#This Row],[Low]], TableOMP[[#This Row],[total_time]]&lt;=TableOMP[[#This Row],[High]]),1,0)</f>
        <v>#N/A</v>
      </c>
    </row>
    <row r="899" spans="1:19" x14ac:dyDescent="0.25">
      <c r="A899" t="s">
        <v>17</v>
      </c>
      <c r="B899">
        <v>100</v>
      </c>
      <c r="C899">
        <v>0</v>
      </c>
      <c r="D899">
        <v>0</v>
      </c>
      <c r="E899">
        <v>2</v>
      </c>
      <c r="F899">
        <v>1</v>
      </c>
      <c r="G899">
        <v>1.0356300000000001</v>
      </c>
      <c r="H899">
        <v>1.5920000000000001E-3</v>
      </c>
      <c r="I899">
        <v>8.9800000000000004E-4</v>
      </c>
      <c r="J899">
        <v>8.9800000000000004E-4</v>
      </c>
      <c r="K899" t="str">
        <f t="shared" si="14"/>
        <v>5</v>
      </c>
      <c r="L899" t="s">
        <v>40</v>
      </c>
      <c r="M899" t="s">
        <v>39</v>
      </c>
      <c r="N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899" t="e">
        <f>VLOOKUP(TableOMP[[#This Row],[Label]],TableAvg[],2,FALSE)</f>
        <v>#N/A</v>
      </c>
      <c r="P899" t="e">
        <f>VLOOKUP(TableOMP[[#This Row],[Label]],TableAvg[],3,FALSE)</f>
        <v>#N/A</v>
      </c>
      <c r="Q899" t="e">
        <f>TableOMP[[#This Row],[Avg]]-$U$2*TableOMP[[#This Row],[StdDev]]</f>
        <v>#N/A</v>
      </c>
      <c r="R899" t="e">
        <f>TableOMP[[#This Row],[Avg]]+$U$2*TableOMP[[#This Row],[StdDev]]</f>
        <v>#N/A</v>
      </c>
      <c r="S899" t="e">
        <f>IF(AND(TableOMP[[#This Row],[total_time]]&gt;=TableOMP[[#This Row],[Low]], TableOMP[[#This Row],[total_time]]&lt;=TableOMP[[#This Row],[High]]),1,0)</f>
        <v>#N/A</v>
      </c>
    </row>
    <row r="900" spans="1:19" x14ac:dyDescent="0.25">
      <c r="A900" t="s">
        <v>17</v>
      </c>
      <c r="B900">
        <v>100</v>
      </c>
      <c r="C900">
        <v>0</v>
      </c>
      <c r="D900">
        <v>0</v>
      </c>
      <c r="E900">
        <v>3</v>
      </c>
      <c r="F900">
        <v>1</v>
      </c>
      <c r="G900">
        <v>1.0585279999999999</v>
      </c>
      <c r="H900">
        <v>1.256E-3</v>
      </c>
      <c r="I900">
        <v>1.078E-3</v>
      </c>
      <c r="J900">
        <v>5.3899999999999998E-4</v>
      </c>
      <c r="K900" t="str">
        <f t="shared" si="14"/>
        <v>5</v>
      </c>
      <c r="L900" t="s">
        <v>40</v>
      </c>
      <c r="M900" t="s">
        <v>39</v>
      </c>
      <c r="N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900" t="e">
        <f>VLOOKUP(TableOMP[[#This Row],[Label]],TableAvg[],2,FALSE)</f>
        <v>#N/A</v>
      </c>
      <c r="P900" t="e">
        <f>VLOOKUP(TableOMP[[#This Row],[Label]],TableAvg[],3,FALSE)</f>
        <v>#N/A</v>
      </c>
      <c r="Q900" t="e">
        <f>TableOMP[[#This Row],[Avg]]-$U$2*TableOMP[[#This Row],[StdDev]]</f>
        <v>#N/A</v>
      </c>
      <c r="R900" t="e">
        <f>TableOMP[[#This Row],[Avg]]+$U$2*TableOMP[[#This Row],[StdDev]]</f>
        <v>#N/A</v>
      </c>
      <c r="S900" t="e">
        <f>IF(AND(TableOMP[[#This Row],[total_time]]&gt;=TableOMP[[#This Row],[Low]], TableOMP[[#This Row],[total_time]]&lt;=TableOMP[[#This Row],[High]]),1,0)</f>
        <v>#N/A</v>
      </c>
    </row>
    <row r="901" spans="1:19" x14ac:dyDescent="0.25">
      <c r="A901" t="s">
        <v>17</v>
      </c>
      <c r="B901">
        <v>100</v>
      </c>
      <c r="C901">
        <v>0</v>
      </c>
      <c r="D901">
        <v>0</v>
      </c>
      <c r="E901">
        <v>4</v>
      </c>
      <c r="F901">
        <v>1</v>
      </c>
      <c r="G901">
        <v>1.0412220000000001</v>
      </c>
      <c r="H901">
        <v>2.065E-3</v>
      </c>
      <c r="I901">
        <v>3.4169999999999999E-3</v>
      </c>
      <c r="J901">
        <v>1.139E-3</v>
      </c>
      <c r="K901" t="str">
        <f t="shared" si="14"/>
        <v>5</v>
      </c>
      <c r="L901" t="s">
        <v>40</v>
      </c>
      <c r="M901" t="s">
        <v>39</v>
      </c>
      <c r="N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901" t="e">
        <f>VLOOKUP(TableOMP[[#This Row],[Label]],TableAvg[],2,FALSE)</f>
        <v>#N/A</v>
      </c>
      <c r="P901" t="e">
        <f>VLOOKUP(TableOMP[[#This Row],[Label]],TableAvg[],3,FALSE)</f>
        <v>#N/A</v>
      </c>
      <c r="Q901" t="e">
        <f>TableOMP[[#This Row],[Avg]]-$U$2*TableOMP[[#This Row],[StdDev]]</f>
        <v>#N/A</v>
      </c>
      <c r="R901" t="e">
        <f>TableOMP[[#This Row],[Avg]]+$U$2*TableOMP[[#This Row],[StdDev]]</f>
        <v>#N/A</v>
      </c>
      <c r="S901" t="e">
        <f>IF(AND(TableOMP[[#This Row],[total_time]]&gt;=TableOMP[[#This Row],[Low]], TableOMP[[#This Row],[total_time]]&lt;=TableOMP[[#This Row],[High]]),1,0)</f>
        <v>#N/A</v>
      </c>
    </row>
    <row r="902" spans="1:19" x14ac:dyDescent="0.25">
      <c r="A902" t="s">
        <v>17</v>
      </c>
      <c r="B902">
        <v>100</v>
      </c>
      <c r="C902">
        <v>0</v>
      </c>
      <c r="D902">
        <v>0</v>
      </c>
      <c r="E902">
        <v>5</v>
      </c>
      <c r="F902">
        <v>1</v>
      </c>
      <c r="G902">
        <v>1.0479499999999999</v>
      </c>
      <c r="H902">
        <v>2.7820000000000002E-3</v>
      </c>
      <c r="I902">
        <v>4.8459999999999996E-3</v>
      </c>
      <c r="J902">
        <v>1.2110000000000001E-3</v>
      </c>
      <c r="K902" t="str">
        <f t="shared" si="14"/>
        <v>5</v>
      </c>
      <c r="L902" t="s">
        <v>40</v>
      </c>
      <c r="M902" t="s">
        <v>39</v>
      </c>
      <c r="N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902" t="e">
        <f>VLOOKUP(TableOMP[[#This Row],[Label]],TableAvg[],2,FALSE)</f>
        <v>#N/A</v>
      </c>
      <c r="P902" t="e">
        <f>VLOOKUP(TableOMP[[#This Row],[Label]],TableAvg[],3,FALSE)</f>
        <v>#N/A</v>
      </c>
      <c r="Q902" t="e">
        <f>TableOMP[[#This Row],[Avg]]-$U$2*TableOMP[[#This Row],[StdDev]]</f>
        <v>#N/A</v>
      </c>
      <c r="R902" t="e">
        <f>TableOMP[[#This Row],[Avg]]+$U$2*TableOMP[[#This Row],[StdDev]]</f>
        <v>#N/A</v>
      </c>
      <c r="S902" t="e">
        <f>IF(AND(TableOMP[[#This Row],[total_time]]&gt;=TableOMP[[#This Row],[Low]], TableOMP[[#This Row],[total_time]]&lt;=TableOMP[[#This Row],[High]]),1,0)</f>
        <v>#N/A</v>
      </c>
    </row>
    <row r="903" spans="1:19" x14ac:dyDescent="0.25">
      <c r="A903" t="s">
        <v>17</v>
      </c>
      <c r="B903">
        <v>100</v>
      </c>
      <c r="C903">
        <v>0</v>
      </c>
      <c r="D903">
        <v>0</v>
      </c>
      <c r="E903">
        <v>6</v>
      </c>
      <c r="F903">
        <v>1</v>
      </c>
      <c r="G903">
        <v>1.055599</v>
      </c>
      <c r="H903">
        <v>2.8869999999999998E-3</v>
      </c>
      <c r="I903">
        <v>6.9740000000000002E-3</v>
      </c>
      <c r="J903">
        <v>1.395E-3</v>
      </c>
      <c r="K903" t="str">
        <f t="shared" si="14"/>
        <v>5</v>
      </c>
      <c r="L903" t="s">
        <v>40</v>
      </c>
      <c r="M903" t="s">
        <v>39</v>
      </c>
      <c r="N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903" t="e">
        <f>VLOOKUP(TableOMP[[#This Row],[Label]],TableAvg[],2,FALSE)</f>
        <v>#N/A</v>
      </c>
      <c r="P903" t="e">
        <f>VLOOKUP(TableOMP[[#This Row],[Label]],TableAvg[],3,FALSE)</f>
        <v>#N/A</v>
      </c>
      <c r="Q903" t="e">
        <f>TableOMP[[#This Row],[Avg]]-$U$2*TableOMP[[#This Row],[StdDev]]</f>
        <v>#N/A</v>
      </c>
      <c r="R903" t="e">
        <f>TableOMP[[#This Row],[Avg]]+$U$2*TableOMP[[#This Row],[StdDev]]</f>
        <v>#N/A</v>
      </c>
      <c r="S903" t="e">
        <f>IF(AND(TableOMP[[#This Row],[total_time]]&gt;=TableOMP[[#This Row],[Low]], TableOMP[[#This Row],[total_time]]&lt;=TableOMP[[#This Row],[High]]),1,0)</f>
        <v>#N/A</v>
      </c>
    </row>
    <row r="904" spans="1:19" x14ac:dyDescent="0.25">
      <c r="A904" t="s">
        <v>17</v>
      </c>
      <c r="B904">
        <v>100</v>
      </c>
      <c r="C904">
        <v>0</v>
      </c>
      <c r="D904">
        <v>0</v>
      </c>
      <c r="E904">
        <v>7</v>
      </c>
      <c r="F904">
        <v>1</v>
      </c>
      <c r="G904">
        <v>1.080902</v>
      </c>
      <c r="H904">
        <v>2.4610000000000001E-3</v>
      </c>
      <c r="I904">
        <v>8.6630000000000006E-3</v>
      </c>
      <c r="J904">
        <v>1.444E-3</v>
      </c>
      <c r="K904" t="str">
        <f t="shared" si="14"/>
        <v>5</v>
      </c>
      <c r="L904" t="s">
        <v>40</v>
      </c>
      <c r="M904" t="s">
        <v>39</v>
      </c>
      <c r="N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904" t="e">
        <f>VLOOKUP(TableOMP[[#This Row],[Label]],TableAvg[],2,FALSE)</f>
        <v>#N/A</v>
      </c>
      <c r="P904" t="e">
        <f>VLOOKUP(TableOMP[[#This Row],[Label]],TableAvg[],3,FALSE)</f>
        <v>#N/A</v>
      </c>
      <c r="Q904" t="e">
        <f>TableOMP[[#This Row],[Avg]]-$U$2*TableOMP[[#This Row],[StdDev]]</f>
        <v>#N/A</v>
      </c>
      <c r="R904" t="e">
        <f>TableOMP[[#This Row],[Avg]]+$U$2*TableOMP[[#This Row],[StdDev]]</f>
        <v>#N/A</v>
      </c>
      <c r="S904" t="e">
        <f>IF(AND(TableOMP[[#This Row],[total_time]]&gt;=TableOMP[[#This Row],[Low]], TableOMP[[#This Row],[total_time]]&lt;=TableOMP[[#This Row],[High]]),1,0)</f>
        <v>#N/A</v>
      </c>
    </row>
    <row r="905" spans="1:19" x14ac:dyDescent="0.25">
      <c r="A905" t="s">
        <v>17</v>
      </c>
      <c r="B905">
        <v>100</v>
      </c>
      <c r="C905">
        <v>0</v>
      </c>
      <c r="D905">
        <v>0</v>
      </c>
      <c r="E905">
        <v>8</v>
      </c>
      <c r="F905">
        <v>1</v>
      </c>
      <c r="G905">
        <v>1.0884780000000001</v>
      </c>
      <c r="H905">
        <v>4.2579999999999996E-3</v>
      </c>
      <c r="I905">
        <v>9.018E-3</v>
      </c>
      <c r="J905">
        <v>1.2880000000000001E-3</v>
      </c>
      <c r="K905" t="str">
        <f t="shared" si="14"/>
        <v>5</v>
      </c>
      <c r="L905" t="s">
        <v>40</v>
      </c>
      <c r="M905" t="s">
        <v>39</v>
      </c>
      <c r="N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905" t="e">
        <f>VLOOKUP(TableOMP[[#This Row],[Label]],TableAvg[],2,FALSE)</f>
        <v>#N/A</v>
      </c>
      <c r="P905" t="e">
        <f>VLOOKUP(TableOMP[[#This Row],[Label]],TableAvg[],3,FALSE)</f>
        <v>#N/A</v>
      </c>
      <c r="Q905" t="e">
        <f>TableOMP[[#This Row],[Avg]]-$U$2*TableOMP[[#This Row],[StdDev]]</f>
        <v>#N/A</v>
      </c>
      <c r="R905" t="e">
        <f>TableOMP[[#This Row],[Avg]]+$U$2*TableOMP[[#This Row],[StdDev]]</f>
        <v>#N/A</v>
      </c>
      <c r="S905" t="e">
        <f>IF(AND(TableOMP[[#This Row],[total_time]]&gt;=TableOMP[[#This Row],[Low]], TableOMP[[#This Row],[total_time]]&lt;=TableOMP[[#This Row],[High]]),1,0)</f>
        <v>#N/A</v>
      </c>
    </row>
    <row r="906" spans="1:19" x14ac:dyDescent="0.25">
      <c r="A906" t="s">
        <v>17</v>
      </c>
      <c r="B906">
        <v>100</v>
      </c>
      <c r="C906">
        <v>0</v>
      </c>
      <c r="D906">
        <v>0</v>
      </c>
      <c r="E906">
        <v>9</v>
      </c>
      <c r="F906">
        <v>1</v>
      </c>
      <c r="G906">
        <v>1.0907370000000001</v>
      </c>
      <c r="H906">
        <v>3.571E-3</v>
      </c>
      <c r="I906">
        <v>1.3199000000000001E-2</v>
      </c>
      <c r="J906">
        <v>1.65E-3</v>
      </c>
      <c r="K906" t="str">
        <f t="shared" si="14"/>
        <v>5</v>
      </c>
      <c r="L906" t="s">
        <v>40</v>
      </c>
      <c r="M906" t="s">
        <v>39</v>
      </c>
      <c r="N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906" t="e">
        <f>VLOOKUP(TableOMP[[#This Row],[Label]],TableAvg[],2,FALSE)</f>
        <v>#N/A</v>
      </c>
      <c r="P906" t="e">
        <f>VLOOKUP(TableOMP[[#This Row],[Label]],TableAvg[],3,FALSE)</f>
        <v>#N/A</v>
      </c>
      <c r="Q906" t="e">
        <f>TableOMP[[#This Row],[Avg]]-$U$2*TableOMP[[#This Row],[StdDev]]</f>
        <v>#N/A</v>
      </c>
      <c r="R906" t="e">
        <f>TableOMP[[#This Row],[Avg]]+$U$2*TableOMP[[#This Row],[StdDev]]</f>
        <v>#N/A</v>
      </c>
      <c r="S906" t="e">
        <f>IF(AND(TableOMP[[#This Row],[total_time]]&gt;=TableOMP[[#This Row],[Low]], TableOMP[[#This Row],[total_time]]&lt;=TableOMP[[#This Row],[High]]),1,0)</f>
        <v>#N/A</v>
      </c>
    </row>
    <row r="907" spans="1:19" x14ac:dyDescent="0.25">
      <c r="A907" t="s">
        <v>17</v>
      </c>
      <c r="B907">
        <v>100</v>
      </c>
      <c r="C907">
        <v>0</v>
      </c>
      <c r="D907">
        <v>0</v>
      </c>
      <c r="E907">
        <v>10</v>
      </c>
      <c r="F907">
        <v>1</v>
      </c>
      <c r="G907">
        <v>1.096544</v>
      </c>
      <c r="H907">
        <v>3.9259999999999998E-3</v>
      </c>
      <c r="I907">
        <v>1.4704E-2</v>
      </c>
      <c r="J907">
        <v>1.634E-3</v>
      </c>
      <c r="K907" t="str">
        <f t="shared" si="14"/>
        <v>5</v>
      </c>
      <c r="L907" t="s">
        <v>40</v>
      </c>
      <c r="M907" t="s">
        <v>39</v>
      </c>
      <c r="N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907" t="e">
        <f>VLOOKUP(TableOMP[[#This Row],[Label]],TableAvg[],2,FALSE)</f>
        <v>#N/A</v>
      </c>
      <c r="P907" t="e">
        <f>VLOOKUP(TableOMP[[#This Row],[Label]],TableAvg[],3,FALSE)</f>
        <v>#N/A</v>
      </c>
      <c r="Q907" t="e">
        <f>TableOMP[[#This Row],[Avg]]-$U$2*TableOMP[[#This Row],[StdDev]]</f>
        <v>#N/A</v>
      </c>
      <c r="R907" t="e">
        <f>TableOMP[[#This Row],[Avg]]+$U$2*TableOMP[[#This Row],[StdDev]]</f>
        <v>#N/A</v>
      </c>
      <c r="S907" t="e">
        <f>IF(AND(TableOMP[[#This Row],[total_time]]&gt;=TableOMP[[#This Row],[Low]], TableOMP[[#This Row],[total_time]]&lt;=TableOMP[[#This Row],[High]]),1,0)</f>
        <v>#N/A</v>
      </c>
    </row>
    <row r="908" spans="1:19" x14ac:dyDescent="0.25">
      <c r="A908" t="s">
        <v>17</v>
      </c>
      <c r="B908">
        <v>100</v>
      </c>
      <c r="C908">
        <v>0</v>
      </c>
      <c r="D908">
        <v>0</v>
      </c>
      <c r="E908">
        <v>11</v>
      </c>
      <c r="F908">
        <v>1</v>
      </c>
      <c r="G908">
        <v>1.094314</v>
      </c>
      <c r="H908">
        <v>4.2550000000000001E-3</v>
      </c>
      <c r="I908">
        <v>1.8377999999999999E-2</v>
      </c>
      <c r="J908">
        <v>1.838E-3</v>
      </c>
      <c r="K908" t="str">
        <f t="shared" si="14"/>
        <v>5</v>
      </c>
      <c r="L908" t="s">
        <v>40</v>
      </c>
      <c r="M908" t="s">
        <v>39</v>
      </c>
      <c r="N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908" t="e">
        <f>VLOOKUP(TableOMP[[#This Row],[Label]],TableAvg[],2,FALSE)</f>
        <v>#N/A</v>
      </c>
      <c r="P908" t="e">
        <f>VLOOKUP(TableOMP[[#This Row],[Label]],TableAvg[],3,FALSE)</f>
        <v>#N/A</v>
      </c>
      <c r="Q908" t="e">
        <f>TableOMP[[#This Row],[Avg]]-$U$2*TableOMP[[#This Row],[StdDev]]</f>
        <v>#N/A</v>
      </c>
      <c r="R908" t="e">
        <f>TableOMP[[#This Row],[Avg]]+$U$2*TableOMP[[#This Row],[StdDev]]</f>
        <v>#N/A</v>
      </c>
      <c r="S908" t="e">
        <f>IF(AND(TableOMP[[#This Row],[total_time]]&gt;=TableOMP[[#This Row],[Low]], TableOMP[[#This Row],[total_time]]&lt;=TableOMP[[#This Row],[High]]),1,0)</f>
        <v>#N/A</v>
      </c>
    </row>
    <row r="909" spans="1:19" x14ac:dyDescent="0.25">
      <c r="A909" t="s">
        <v>17</v>
      </c>
      <c r="B909">
        <v>100</v>
      </c>
      <c r="C909">
        <v>0</v>
      </c>
      <c r="D909">
        <v>0</v>
      </c>
      <c r="E909">
        <v>12</v>
      </c>
      <c r="F909">
        <v>1</v>
      </c>
      <c r="G909">
        <v>1.0963130000000001</v>
      </c>
      <c r="H909">
        <v>4.9410000000000001E-3</v>
      </c>
      <c r="I909">
        <v>2.3456999999999999E-2</v>
      </c>
      <c r="J909">
        <v>2.1320000000000002E-3</v>
      </c>
      <c r="K909" t="str">
        <f t="shared" si="14"/>
        <v>5</v>
      </c>
      <c r="L909" t="s">
        <v>40</v>
      </c>
      <c r="M909" t="s">
        <v>39</v>
      </c>
      <c r="N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909" t="e">
        <f>VLOOKUP(TableOMP[[#This Row],[Label]],TableAvg[],2,FALSE)</f>
        <v>#N/A</v>
      </c>
      <c r="P909" t="e">
        <f>VLOOKUP(TableOMP[[#This Row],[Label]],TableAvg[],3,FALSE)</f>
        <v>#N/A</v>
      </c>
      <c r="Q909" t="e">
        <f>TableOMP[[#This Row],[Avg]]-$U$2*TableOMP[[#This Row],[StdDev]]</f>
        <v>#N/A</v>
      </c>
      <c r="R909" t="e">
        <f>TableOMP[[#This Row],[Avg]]+$U$2*TableOMP[[#This Row],[StdDev]]</f>
        <v>#N/A</v>
      </c>
      <c r="S909" t="e">
        <f>IF(AND(TableOMP[[#This Row],[total_time]]&gt;=TableOMP[[#This Row],[Low]], TableOMP[[#This Row],[total_time]]&lt;=TableOMP[[#This Row],[High]]),1,0)</f>
        <v>#N/A</v>
      </c>
    </row>
    <row r="910" spans="1:19" x14ac:dyDescent="0.25">
      <c r="A910" t="s">
        <v>17</v>
      </c>
      <c r="B910">
        <v>100</v>
      </c>
      <c r="C910">
        <v>0</v>
      </c>
      <c r="D910">
        <v>0</v>
      </c>
      <c r="E910">
        <v>13</v>
      </c>
      <c r="F910">
        <v>1</v>
      </c>
      <c r="G910">
        <v>1.0858140000000001</v>
      </c>
      <c r="H910">
        <v>6.0179999999999999E-3</v>
      </c>
      <c r="I910">
        <v>2.6453999999999998E-2</v>
      </c>
      <c r="J910">
        <v>2.2049999999999999E-3</v>
      </c>
      <c r="K910" t="str">
        <f t="shared" si="14"/>
        <v>5</v>
      </c>
      <c r="L910" t="s">
        <v>40</v>
      </c>
      <c r="M910" t="s">
        <v>39</v>
      </c>
      <c r="N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910" t="e">
        <f>VLOOKUP(TableOMP[[#This Row],[Label]],TableAvg[],2,FALSE)</f>
        <v>#N/A</v>
      </c>
      <c r="P910" t="e">
        <f>VLOOKUP(TableOMP[[#This Row],[Label]],TableAvg[],3,FALSE)</f>
        <v>#N/A</v>
      </c>
      <c r="Q910" t="e">
        <f>TableOMP[[#This Row],[Avg]]-$U$2*TableOMP[[#This Row],[StdDev]]</f>
        <v>#N/A</v>
      </c>
      <c r="R910" t="e">
        <f>TableOMP[[#This Row],[Avg]]+$U$2*TableOMP[[#This Row],[StdDev]]</f>
        <v>#N/A</v>
      </c>
      <c r="S910" t="e">
        <f>IF(AND(TableOMP[[#This Row],[total_time]]&gt;=TableOMP[[#This Row],[Low]], TableOMP[[#This Row],[total_time]]&lt;=TableOMP[[#This Row],[High]]),1,0)</f>
        <v>#N/A</v>
      </c>
    </row>
    <row r="911" spans="1:19" x14ac:dyDescent="0.25">
      <c r="A911" t="s">
        <v>17</v>
      </c>
      <c r="B911">
        <v>100</v>
      </c>
      <c r="C911">
        <v>0</v>
      </c>
      <c r="D911">
        <v>0</v>
      </c>
      <c r="E911">
        <v>14</v>
      </c>
      <c r="F911">
        <v>1</v>
      </c>
      <c r="G911">
        <v>1.1375459999999999</v>
      </c>
      <c r="H911">
        <v>6.783E-3</v>
      </c>
      <c r="I911">
        <v>3.2058999999999997E-2</v>
      </c>
      <c r="J911">
        <v>2.4659999999999999E-3</v>
      </c>
      <c r="K911" t="str">
        <f t="shared" si="14"/>
        <v>5</v>
      </c>
      <c r="L911" t="s">
        <v>40</v>
      </c>
      <c r="M911" t="s">
        <v>39</v>
      </c>
      <c r="N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911" t="e">
        <f>VLOOKUP(TableOMP[[#This Row],[Label]],TableAvg[],2,FALSE)</f>
        <v>#N/A</v>
      </c>
      <c r="P911" t="e">
        <f>VLOOKUP(TableOMP[[#This Row],[Label]],TableAvg[],3,FALSE)</f>
        <v>#N/A</v>
      </c>
      <c r="Q911" t="e">
        <f>TableOMP[[#This Row],[Avg]]-$U$2*TableOMP[[#This Row],[StdDev]]</f>
        <v>#N/A</v>
      </c>
      <c r="R911" t="e">
        <f>TableOMP[[#This Row],[Avg]]+$U$2*TableOMP[[#This Row],[StdDev]]</f>
        <v>#N/A</v>
      </c>
      <c r="S911" t="e">
        <f>IF(AND(TableOMP[[#This Row],[total_time]]&gt;=TableOMP[[#This Row],[Low]], TableOMP[[#This Row],[total_time]]&lt;=TableOMP[[#This Row],[High]]),1,0)</f>
        <v>#N/A</v>
      </c>
    </row>
    <row r="912" spans="1:19" x14ac:dyDescent="0.25">
      <c r="A912" t="s">
        <v>17</v>
      </c>
      <c r="B912">
        <v>100</v>
      </c>
      <c r="C912">
        <v>0</v>
      </c>
      <c r="D912">
        <v>0</v>
      </c>
      <c r="E912">
        <v>15</v>
      </c>
      <c r="F912">
        <v>1</v>
      </c>
      <c r="G912">
        <v>1.160056</v>
      </c>
      <c r="H912">
        <v>1.4128E-2</v>
      </c>
      <c r="I912">
        <v>4.6811999999999999E-2</v>
      </c>
      <c r="J912">
        <v>3.3440000000000002E-3</v>
      </c>
      <c r="K912" t="str">
        <f t="shared" si="14"/>
        <v>5</v>
      </c>
      <c r="L912" t="s">
        <v>40</v>
      </c>
      <c r="M912" t="s">
        <v>39</v>
      </c>
      <c r="N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912" t="e">
        <f>VLOOKUP(TableOMP[[#This Row],[Label]],TableAvg[],2,FALSE)</f>
        <v>#N/A</v>
      </c>
      <c r="P912" t="e">
        <f>VLOOKUP(TableOMP[[#This Row],[Label]],TableAvg[],3,FALSE)</f>
        <v>#N/A</v>
      </c>
      <c r="Q912" t="e">
        <f>TableOMP[[#This Row],[Avg]]-$U$2*TableOMP[[#This Row],[StdDev]]</f>
        <v>#N/A</v>
      </c>
      <c r="R912" t="e">
        <f>TableOMP[[#This Row],[Avg]]+$U$2*TableOMP[[#This Row],[StdDev]]</f>
        <v>#N/A</v>
      </c>
      <c r="S912" t="e">
        <f>IF(AND(TableOMP[[#This Row],[total_time]]&gt;=TableOMP[[#This Row],[Low]], TableOMP[[#This Row],[total_time]]&lt;=TableOMP[[#This Row],[High]]),1,0)</f>
        <v>#N/A</v>
      </c>
    </row>
    <row r="913" spans="1:19" x14ac:dyDescent="0.25">
      <c r="A913" t="s">
        <v>17</v>
      </c>
      <c r="B913">
        <v>100</v>
      </c>
      <c r="C913">
        <v>0</v>
      </c>
      <c r="D913">
        <v>0</v>
      </c>
      <c r="E913">
        <v>16</v>
      </c>
      <c r="F913">
        <v>1</v>
      </c>
      <c r="G913">
        <v>1.1460969999999999</v>
      </c>
      <c r="H913">
        <v>4.1079999999999997E-3</v>
      </c>
      <c r="I913">
        <v>1.6327000000000001E-2</v>
      </c>
      <c r="J913">
        <v>1.088E-3</v>
      </c>
      <c r="K913" t="str">
        <f t="shared" si="14"/>
        <v>5</v>
      </c>
      <c r="L913" t="s">
        <v>40</v>
      </c>
      <c r="M913" t="s">
        <v>39</v>
      </c>
      <c r="N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913" t="e">
        <f>VLOOKUP(TableOMP[[#This Row],[Label]],TableAvg[],2,FALSE)</f>
        <v>#N/A</v>
      </c>
      <c r="P913" t="e">
        <f>VLOOKUP(TableOMP[[#This Row],[Label]],TableAvg[],3,FALSE)</f>
        <v>#N/A</v>
      </c>
      <c r="Q913" t="e">
        <f>TableOMP[[#This Row],[Avg]]-$U$2*TableOMP[[#This Row],[StdDev]]</f>
        <v>#N/A</v>
      </c>
      <c r="R913" t="e">
        <f>TableOMP[[#This Row],[Avg]]+$U$2*TableOMP[[#This Row],[StdDev]]</f>
        <v>#N/A</v>
      </c>
      <c r="S913" t="e">
        <f>IF(AND(TableOMP[[#This Row],[total_time]]&gt;=TableOMP[[#This Row],[Low]], TableOMP[[#This Row],[total_time]]&lt;=TableOMP[[#This Row],[High]]),1,0)</f>
        <v>#N/A</v>
      </c>
    </row>
    <row r="914" spans="1:19" x14ac:dyDescent="0.25">
      <c r="A914" t="s">
        <v>17</v>
      </c>
      <c r="B914">
        <v>100</v>
      </c>
      <c r="C914">
        <v>0</v>
      </c>
      <c r="D914">
        <v>0</v>
      </c>
      <c r="E914">
        <v>17</v>
      </c>
      <c r="F914">
        <v>1</v>
      </c>
      <c r="G914">
        <v>1.1557059999999999</v>
      </c>
      <c r="H914">
        <v>8.6079999999999993E-3</v>
      </c>
      <c r="I914">
        <v>3.8108000000000003E-2</v>
      </c>
      <c r="J914">
        <v>2.382E-3</v>
      </c>
      <c r="K914" t="str">
        <f t="shared" si="14"/>
        <v>5</v>
      </c>
      <c r="L914" t="s">
        <v>40</v>
      </c>
      <c r="M914" t="s">
        <v>39</v>
      </c>
      <c r="N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914" t="e">
        <f>VLOOKUP(TableOMP[[#This Row],[Label]],TableAvg[],2,FALSE)</f>
        <v>#N/A</v>
      </c>
      <c r="P914" t="e">
        <f>VLOOKUP(TableOMP[[#This Row],[Label]],TableAvg[],3,FALSE)</f>
        <v>#N/A</v>
      </c>
      <c r="Q914" t="e">
        <f>TableOMP[[#This Row],[Avg]]-$U$2*TableOMP[[#This Row],[StdDev]]</f>
        <v>#N/A</v>
      </c>
      <c r="R914" t="e">
        <f>TableOMP[[#This Row],[Avg]]+$U$2*TableOMP[[#This Row],[StdDev]]</f>
        <v>#N/A</v>
      </c>
      <c r="S914" t="e">
        <f>IF(AND(TableOMP[[#This Row],[total_time]]&gt;=TableOMP[[#This Row],[Low]], TableOMP[[#This Row],[total_time]]&lt;=TableOMP[[#This Row],[High]]),1,0)</f>
        <v>#N/A</v>
      </c>
    </row>
    <row r="915" spans="1:19" x14ac:dyDescent="0.25">
      <c r="A915" t="s">
        <v>17</v>
      </c>
      <c r="B915">
        <v>100</v>
      </c>
      <c r="C915">
        <v>0</v>
      </c>
      <c r="D915">
        <v>0</v>
      </c>
      <c r="E915">
        <v>18</v>
      </c>
      <c r="F915">
        <v>1</v>
      </c>
      <c r="G915">
        <v>1.1691210000000001</v>
      </c>
      <c r="H915">
        <v>6.8370000000000002E-3</v>
      </c>
      <c r="I915">
        <v>4.2375000000000003E-2</v>
      </c>
      <c r="J915">
        <v>2.493E-3</v>
      </c>
      <c r="K915" t="str">
        <f t="shared" si="14"/>
        <v>5</v>
      </c>
      <c r="L915" t="s">
        <v>40</v>
      </c>
      <c r="M915" t="s">
        <v>39</v>
      </c>
      <c r="N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915" t="e">
        <f>VLOOKUP(TableOMP[[#This Row],[Label]],TableAvg[],2,FALSE)</f>
        <v>#N/A</v>
      </c>
      <c r="P915" t="e">
        <f>VLOOKUP(TableOMP[[#This Row],[Label]],TableAvg[],3,FALSE)</f>
        <v>#N/A</v>
      </c>
      <c r="Q915" t="e">
        <f>TableOMP[[#This Row],[Avg]]-$U$2*TableOMP[[#This Row],[StdDev]]</f>
        <v>#N/A</v>
      </c>
      <c r="R915" t="e">
        <f>TableOMP[[#This Row],[Avg]]+$U$2*TableOMP[[#This Row],[StdDev]]</f>
        <v>#N/A</v>
      </c>
      <c r="S915" t="e">
        <f>IF(AND(TableOMP[[#This Row],[total_time]]&gt;=TableOMP[[#This Row],[Low]], TableOMP[[#This Row],[total_time]]&lt;=TableOMP[[#This Row],[High]]),1,0)</f>
        <v>#N/A</v>
      </c>
    </row>
    <row r="916" spans="1:19" x14ac:dyDescent="0.25">
      <c r="A916" t="s">
        <v>17</v>
      </c>
      <c r="B916">
        <v>100</v>
      </c>
      <c r="C916">
        <v>0</v>
      </c>
      <c r="D916">
        <v>0</v>
      </c>
      <c r="E916">
        <v>19</v>
      </c>
      <c r="F916">
        <v>1</v>
      </c>
      <c r="G916">
        <v>1.1689160000000001</v>
      </c>
      <c r="H916">
        <v>8.4270000000000005E-3</v>
      </c>
      <c r="I916">
        <v>4.8131E-2</v>
      </c>
      <c r="J916">
        <v>2.6740000000000002E-3</v>
      </c>
      <c r="K916" t="str">
        <f t="shared" si="14"/>
        <v>5</v>
      </c>
      <c r="L916" t="s">
        <v>40</v>
      </c>
      <c r="M916" t="s">
        <v>39</v>
      </c>
      <c r="N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916" t="e">
        <f>VLOOKUP(TableOMP[[#This Row],[Label]],TableAvg[],2,FALSE)</f>
        <v>#N/A</v>
      </c>
      <c r="P916" t="e">
        <f>VLOOKUP(TableOMP[[#This Row],[Label]],TableAvg[],3,FALSE)</f>
        <v>#N/A</v>
      </c>
      <c r="Q916" t="e">
        <f>TableOMP[[#This Row],[Avg]]-$U$2*TableOMP[[#This Row],[StdDev]]</f>
        <v>#N/A</v>
      </c>
      <c r="R916" t="e">
        <f>TableOMP[[#This Row],[Avg]]+$U$2*TableOMP[[#This Row],[StdDev]]</f>
        <v>#N/A</v>
      </c>
      <c r="S916" t="e">
        <f>IF(AND(TableOMP[[#This Row],[total_time]]&gt;=TableOMP[[#This Row],[Low]], TableOMP[[#This Row],[total_time]]&lt;=TableOMP[[#This Row],[High]]),1,0)</f>
        <v>#N/A</v>
      </c>
    </row>
    <row r="917" spans="1:19" x14ac:dyDescent="0.25">
      <c r="A917" t="s">
        <v>17</v>
      </c>
      <c r="B917">
        <v>100</v>
      </c>
      <c r="C917">
        <v>0</v>
      </c>
      <c r="D917">
        <v>0</v>
      </c>
      <c r="E917">
        <v>20</v>
      </c>
      <c r="F917">
        <v>1</v>
      </c>
      <c r="G917">
        <v>1.194493</v>
      </c>
      <c r="H917">
        <v>7.6839999999999999E-3</v>
      </c>
      <c r="I917">
        <v>2.7803000000000001E-2</v>
      </c>
      <c r="J917">
        <v>1.4630000000000001E-3</v>
      </c>
      <c r="K917" t="str">
        <f t="shared" si="14"/>
        <v>5</v>
      </c>
      <c r="L917" t="s">
        <v>40</v>
      </c>
      <c r="M917" t="s">
        <v>39</v>
      </c>
      <c r="N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917" t="e">
        <f>VLOOKUP(TableOMP[[#This Row],[Label]],TableAvg[],2,FALSE)</f>
        <v>#N/A</v>
      </c>
      <c r="P917" t="e">
        <f>VLOOKUP(TableOMP[[#This Row],[Label]],TableAvg[],3,FALSE)</f>
        <v>#N/A</v>
      </c>
      <c r="Q917" t="e">
        <f>TableOMP[[#This Row],[Avg]]-$U$2*TableOMP[[#This Row],[StdDev]]</f>
        <v>#N/A</v>
      </c>
      <c r="R917" t="e">
        <f>TableOMP[[#This Row],[Avg]]+$U$2*TableOMP[[#This Row],[StdDev]]</f>
        <v>#N/A</v>
      </c>
      <c r="S917" t="e">
        <f>IF(AND(TableOMP[[#This Row],[total_time]]&gt;=TableOMP[[#This Row],[Low]], TableOMP[[#This Row],[total_time]]&lt;=TableOMP[[#This Row],[High]]),1,0)</f>
        <v>#N/A</v>
      </c>
    </row>
    <row r="918" spans="1:19" x14ac:dyDescent="0.25">
      <c r="A918" t="s">
        <v>17</v>
      </c>
      <c r="B918">
        <v>100</v>
      </c>
      <c r="C918">
        <v>0</v>
      </c>
      <c r="D918">
        <v>0</v>
      </c>
      <c r="E918">
        <v>21</v>
      </c>
      <c r="F918">
        <v>1</v>
      </c>
      <c r="G918">
        <v>1.1880630000000001</v>
      </c>
      <c r="H918">
        <v>9.1389999999999996E-3</v>
      </c>
      <c r="I918">
        <v>5.4896E-2</v>
      </c>
      <c r="J918">
        <v>2.745E-3</v>
      </c>
      <c r="K918" t="str">
        <f t="shared" si="14"/>
        <v>5</v>
      </c>
      <c r="L918" t="s">
        <v>40</v>
      </c>
      <c r="M918" t="s">
        <v>39</v>
      </c>
      <c r="N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918" t="e">
        <f>VLOOKUP(TableOMP[[#This Row],[Label]],TableAvg[],2,FALSE)</f>
        <v>#N/A</v>
      </c>
      <c r="P918" t="e">
        <f>VLOOKUP(TableOMP[[#This Row],[Label]],TableAvg[],3,FALSE)</f>
        <v>#N/A</v>
      </c>
      <c r="Q918" t="e">
        <f>TableOMP[[#This Row],[Avg]]-$U$2*TableOMP[[#This Row],[StdDev]]</f>
        <v>#N/A</v>
      </c>
      <c r="R918" t="e">
        <f>TableOMP[[#This Row],[Avg]]+$U$2*TableOMP[[#This Row],[StdDev]]</f>
        <v>#N/A</v>
      </c>
      <c r="S918" t="e">
        <f>IF(AND(TableOMP[[#This Row],[total_time]]&gt;=TableOMP[[#This Row],[Low]], TableOMP[[#This Row],[total_time]]&lt;=TableOMP[[#This Row],[High]]),1,0)</f>
        <v>#N/A</v>
      </c>
    </row>
    <row r="919" spans="1:19" x14ac:dyDescent="0.25">
      <c r="A919" t="s">
        <v>17</v>
      </c>
      <c r="B919">
        <v>100</v>
      </c>
      <c r="C919">
        <v>0</v>
      </c>
      <c r="D919">
        <v>0</v>
      </c>
      <c r="E919">
        <v>22</v>
      </c>
      <c r="F919">
        <v>1</v>
      </c>
      <c r="G919">
        <v>1.184428</v>
      </c>
      <c r="H919">
        <v>7.7260000000000002E-3</v>
      </c>
      <c r="I919">
        <v>6.0558000000000001E-2</v>
      </c>
      <c r="J919">
        <v>2.8839999999999998E-3</v>
      </c>
      <c r="K919" t="str">
        <f t="shared" si="14"/>
        <v>5</v>
      </c>
      <c r="L919" t="s">
        <v>40</v>
      </c>
      <c r="M919" t="s">
        <v>39</v>
      </c>
      <c r="N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919" t="e">
        <f>VLOOKUP(TableOMP[[#This Row],[Label]],TableAvg[],2,FALSE)</f>
        <v>#N/A</v>
      </c>
      <c r="P919" t="e">
        <f>VLOOKUP(TableOMP[[#This Row],[Label]],TableAvg[],3,FALSE)</f>
        <v>#N/A</v>
      </c>
      <c r="Q919" t="e">
        <f>TableOMP[[#This Row],[Avg]]-$U$2*TableOMP[[#This Row],[StdDev]]</f>
        <v>#N/A</v>
      </c>
      <c r="R919" t="e">
        <f>TableOMP[[#This Row],[Avg]]+$U$2*TableOMP[[#This Row],[StdDev]]</f>
        <v>#N/A</v>
      </c>
      <c r="S919" t="e">
        <f>IF(AND(TableOMP[[#This Row],[total_time]]&gt;=TableOMP[[#This Row],[Low]], TableOMP[[#This Row],[total_time]]&lt;=TableOMP[[#This Row],[High]]),1,0)</f>
        <v>#N/A</v>
      </c>
    </row>
    <row r="920" spans="1:19" x14ac:dyDescent="0.25">
      <c r="A920" t="s">
        <v>17</v>
      </c>
      <c r="B920">
        <v>100</v>
      </c>
      <c r="C920">
        <v>0</v>
      </c>
      <c r="D920">
        <v>0</v>
      </c>
      <c r="E920">
        <v>23</v>
      </c>
      <c r="F920">
        <v>1</v>
      </c>
      <c r="G920">
        <v>1.2084889999999999</v>
      </c>
      <c r="H920">
        <v>7.7289999999999998E-3</v>
      </c>
      <c r="I920">
        <v>6.7845000000000003E-2</v>
      </c>
      <c r="J920">
        <v>3.0839999999999999E-3</v>
      </c>
      <c r="K920" t="str">
        <f t="shared" si="14"/>
        <v>5</v>
      </c>
      <c r="L920" t="s">
        <v>40</v>
      </c>
      <c r="M920" t="s">
        <v>39</v>
      </c>
      <c r="N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920" t="e">
        <f>VLOOKUP(TableOMP[[#This Row],[Label]],TableAvg[],2,FALSE)</f>
        <v>#N/A</v>
      </c>
      <c r="P920" t="e">
        <f>VLOOKUP(TableOMP[[#This Row],[Label]],TableAvg[],3,FALSE)</f>
        <v>#N/A</v>
      </c>
      <c r="Q920" t="e">
        <f>TableOMP[[#This Row],[Avg]]-$U$2*TableOMP[[#This Row],[StdDev]]</f>
        <v>#N/A</v>
      </c>
      <c r="R920" t="e">
        <f>TableOMP[[#This Row],[Avg]]+$U$2*TableOMP[[#This Row],[StdDev]]</f>
        <v>#N/A</v>
      </c>
      <c r="S920" t="e">
        <f>IF(AND(TableOMP[[#This Row],[total_time]]&gt;=TableOMP[[#This Row],[Low]], TableOMP[[#This Row],[total_time]]&lt;=TableOMP[[#This Row],[High]]),1,0)</f>
        <v>#N/A</v>
      </c>
    </row>
    <row r="921" spans="1:19" x14ac:dyDescent="0.25">
      <c r="A921" t="s">
        <v>17</v>
      </c>
      <c r="B921">
        <v>100</v>
      </c>
      <c r="C921">
        <v>0</v>
      </c>
      <c r="D921">
        <v>0</v>
      </c>
      <c r="E921">
        <v>24</v>
      </c>
      <c r="F921">
        <v>1</v>
      </c>
      <c r="G921">
        <v>1.2232719999999999</v>
      </c>
      <c r="H921">
        <v>1.0965000000000001E-2</v>
      </c>
      <c r="I921">
        <v>7.0224999999999996E-2</v>
      </c>
      <c r="J921">
        <v>3.0530000000000002E-3</v>
      </c>
      <c r="K921" t="str">
        <f t="shared" si="14"/>
        <v>5</v>
      </c>
      <c r="L921" t="s">
        <v>40</v>
      </c>
      <c r="M921" t="s">
        <v>39</v>
      </c>
      <c r="N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921" t="e">
        <f>VLOOKUP(TableOMP[[#This Row],[Label]],TableAvg[],2,FALSE)</f>
        <v>#N/A</v>
      </c>
      <c r="P921" t="e">
        <f>VLOOKUP(TableOMP[[#This Row],[Label]],TableAvg[],3,FALSE)</f>
        <v>#N/A</v>
      </c>
      <c r="Q921" t="e">
        <f>TableOMP[[#This Row],[Avg]]-$U$2*TableOMP[[#This Row],[StdDev]]</f>
        <v>#N/A</v>
      </c>
      <c r="R921" t="e">
        <f>TableOMP[[#This Row],[Avg]]+$U$2*TableOMP[[#This Row],[StdDev]]</f>
        <v>#N/A</v>
      </c>
      <c r="S921" t="e">
        <f>IF(AND(TableOMP[[#This Row],[total_time]]&gt;=TableOMP[[#This Row],[Low]], TableOMP[[#This Row],[total_time]]&lt;=TableOMP[[#This Row],[High]]),1,0)</f>
        <v>#N/A</v>
      </c>
    </row>
    <row r="922" spans="1:19" x14ac:dyDescent="0.25">
      <c r="A922" t="s">
        <v>17</v>
      </c>
      <c r="B922">
        <v>100</v>
      </c>
      <c r="C922">
        <v>0</v>
      </c>
      <c r="D922">
        <v>0</v>
      </c>
      <c r="E922">
        <v>25</v>
      </c>
      <c r="F922">
        <v>1</v>
      </c>
      <c r="G922">
        <v>1.2160040000000001</v>
      </c>
      <c r="H922">
        <v>9.5259999999999997E-3</v>
      </c>
      <c r="I922">
        <v>8.7240999999999999E-2</v>
      </c>
      <c r="J922">
        <v>3.6350000000000002E-3</v>
      </c>
      <c r="K922" t="str">
        <f t="shared" si="14"/>
        <v>5</v>
      </c>
      <c r="L922" t="s">
        <v>40</v>
      </c>
      <c r="M922" t="s">
        <v>39</v>
      </c>
      <c r="N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922" t="e">
        <f>VLOOKUP(TableOMP[[#This Row],[Label]],TableAvg[],2,FALSE)</f>
        <v>#N/A</v>
      </c>
      <c r="P922" t="e">
        <f>VLOOKUP(TableOMP[[#This Row],[Label]],TableAvg[],3,FALSE)</f>
        <v>#N/A</v>
      </c>
      <c r="Q922" t="e">
        <f>TableOMP[[#This Row],[Avg]]-$U$2*TableOMP[[#This Row],[StdDev]]</f>
        <v>#N/A</v>
      </c>
      <c r="R922" t="e">
        <f>TableOMP[[#This Row],[Avg]]+$U$2*TableOMP[[#This Row],[StdDev]]</f>
        <v>#N/A</v>
      </c>
      <c r="S922" t="e">
        <f>IF(AND(TableOMP[[#This Row],[total_time]]&gt;=TableOMP[[#This Row],[Low]], TableOMP[[#This Row],[total_time]]&lt;=TableOMP[[#This Row],[High]]),1,0)</f>
        <v>#N/A</v>
      </c>
    </row>
    <row r="923" spans="1:19" x14ac:dyDescent="0.25">
      <c r="A923" t="s">
        <v>17</v>
      </c>
      <c r="B923">
        <v>100</v>
      </c>
      <c r="C923">
        <v>0</v>
      </c>
      <c r="D923">
        <v>0</v>
      </c>
      <c r="E923">
        <v>26</v>
      </c>
      <c r="F923">
        <v>1</v>
      </c>
      <c r="G923">
        <v>1.247933</v>
      </c>
      <c r="H923">
        <v>7.3099999999999997E-3</v>
      </c>
      <c r="I923">
        <v>4.6261999999999998E-2</v>
      </c>
      <c r="J923">
        <v>1.8500000000000001E-3</v>
      </c>
      <c r="K923" t="str">
        <f t="shared" si="14"/>
        <v>5</v>
      </c>
      <c r="L923" t="s">
        <v>40</v>
      </c>
      <c r="M923" t="s">
        <v>39</v>
      </c>
      <c r="N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923" t="e">
        <f>VLOOKUP(TableOMP[[#This Row],[Label]],TableAvg[],2,FALSE)</f>
        <v>#N/A</v>
      </c>
      <c r="P923" t="e">
        <f>VLOOKUP(TableOMP[[#This Row],[Label]],TableAvg[],3,FALSE)</f>
        <v>#N/A</v>
      </c>
      <c r="Q923" t="e">
        <f>TableOMP[[#This Row],[Avg]]-$U$2*TableOMP[[#This Row],[StdDev]]</f>
        <v>#N/A</v>
      </c>
      <c r="R923" t="e">
        <f>TableOMP[[#This Row],[Avg]]+$U$2*TableOMP[[#This Row],[StdDev]]</f>
        <v>#N/A</v>
      </c>
      <c r="S923" t="e">
        <f>IF(AND(TableOMP[[#This Row],[total_time]]&gt;=TableOMP[[#This Row],[Low]], TableOMP[[#This Row],[total_time]]&lt;=TableOMP[[#This Row],[High]]),1,0)</f>
        <v>#N/A</v>
      </c>
    </row>
    <row r="924" spans="1:19" x14ac:dyDescent="0.25">
      <c r="A924" t="s">
        <v>17</v>
      </c>
      <c r="B924">
        <v>100</v>
      </c>
      <c r="C924">
        <v>0</v>
      </c>
      <c r="D924">
        <v>0</v>
      </c>
      <c r="E924">
        <v>27</v>
      </c>
      <c r="F924">
        <v>1</v>
      </c>
      <c r="G924">
        <v>1.2341770000000001</v>
      </c>
      <c r="H924">
        <v>7.5909999999999997E-3</v>
      </c>
      <c r="I924">
        <v>9.3864000000000003E-2</v>
      </c>
      <c r="J924">
        <v>3.6099999999999999E-3</v>
      </c>
      <c r="K924" t="str">
        <f t="shared" si="14"/>
        <v>5</v>
      </c>
      <c r="L924" t="s">
        <v>40</v>
      </c>
      <c r="M924" t="s">
        <v>39</v>
      </c>
      <c r="N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924" t="e">
        <f>VLOOKUP(TableOMP[[#This Row],[Label]],TableAvg[],2,FALSE)</f>
        <v>#N/A</v>
      </c>
      <c r="P924" t="e">
        <f>VLOOKUP(TableOMP[[#This Row],[Label]],TableAvg[],3,FALSE)</f>
        <v>#N/A</v>
      </c>
      <c r="Q924" t="e">
        <f>TableOMP[[#This Row],[Avg]]-$U$2*TableOMP[[#This Row],[StdDev]]</f>
        <v>#N/A</v>
      </c>
      <c r="R924" t="e">
        <f>TableOMP[[#This Row],[Avg]]+$U$2*TableOMP[[#This Row],[StdDev]]</f>
        <v>#N/A</v>
      </c>
      <c r="S924" t="e">
        <f>IF(AND(TableOMP[[#This Row],[total_time]]&gt;=TableOMP[[#This Row],[Low]], TableOMP[[#This Row],[total_time]]&lt;=TableOMP[[#This Row],[High]]),1,0)</f>
        <v>#N/A</v>
      </c>
    </row>
    <row r="925" spans="1:19" x14ac:dyDescent="0.25">
      <c r="A925" t="s">
        <v>17</v>
      </c>
      <c r="B925">
        <v>100</v>
      </c>
      <c r="C925">
        <v>0</v>
      </c>
      <c r="D925">
        <v>0</v>
      </c>
      <c r="E925">
        <v>28</v>
      </c>
      <c r="F925">
        <v>1</v>
      </c>
      <c r="G925">
        <v>1.215055</v>
      </c>
      <c r="H925">
        <v>1.1361E-2</v>
      </c>
      <c r="I925">
        <v>0.10222299999999999</v>
      </c>
      <c r="J925">
        <v>3.7859999999999999E-3</v>
      </c>
      <c r="K925" t="str">
        <f t="shared" si="14"/>
        <v>5</v>
      </c>
      <c r="L925" t="s">
        <v>40</v>
      </c>
      <c r="M925" t="s">
        <v>39</v>
      </c>
      <c r="N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925" t="e">
        <f>VLOOKUP(TableOMP[[#This Row],[Label]],TableAvg[],2,FALSE)</f>
        <v>#N/A</v>
      </c>
      <c r="P925" t="e">
        <f>VLOOKUP(TableOMP[[#This Row],[Label]],TableAvg[],3,FALSE)</f>
        <v>#N/A</v>
      </c>
      <c r="Q925" t="e">
        <f>TableOMP[[#This Row],[Avg]]-$U$2*TableOMP[[#This Row],[StdDev]]</f>
        <v>#N/A</v>
      </c>
      <c r="R925" t="e">
        <f>TableOMP[[#This Row],[Avg]]+$U$2*TableOMP[[#This Row],[StdDev]]</f>
        <v>#N/A</v>
      </c>
      <c r="S925" t="e">
        <f>IF(AND(TableOMP[[#This Row],[total_time]]&gt;=TableOMP[[#This Row],[Low]], TableOMP[[#This Row],[total_time]]&lt;=TableOMP[[#This Row],[High]]),1,0)</f>
        <v>#N/A</v>
      </c>
    </row>
    <row r="926" spans="1:19" x14ac:dyDescent="0.25">
      <c r="A926" t="s">
        <v>17</v>
      </c>
      <c r="B926">
        <v>100</v>
      </c>
      <c r="C926">
        <v>0</v>
      </c>
      <c r="D926">
        <v>0</v>
      </c>
      <c r="E926">
        <v>29</v>
      </c>
      <c r="F926">
        <v>1</v>
      </c>
      <c r="G926">
        <v>1.306845</v>
      </c>
      <c r="H926">
        <v>7.3740000000000003E-3</v>
      </c>
      <c r="I926">
        <v>6.5725000000000006E-2</v>
      </c>
      <c r="J926">
        <v>2.3470000000000001E-3</v>
      </c>
      <c r="K926" t="str">
        <f t="shared" si="14"/>
        <v>5</v>
      </c>
      <c r="L926" t="s">
        <v>40</v>
      </c>
      <c r="M926" t="s">
        <v>39</v>
      </c>
      <c r="N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926" t="e">
        <f>VLOOKUP(TableOMP[[#This Row],[Label]],TableAvg[],2,FALSE)</f>
        <v>#N/A</v>
      </c>
      <c r="P926" t="e">
        <f>VLOOKUP(TableOMP[[#This Row],[Label]],TableAvg[],3,FALSE)</f>
        <v>#N/A</v>
      </c>
      <c r="Q926" t="e">
        <f>TableOMP[[#This Row],[Avg]]-$U$2*TableOMP[[#This Row],[StdDev]]</f>
        <v>#N/A</v>
      </c>
      <c r="R926" t="e">
        <f>TableOMP[[#This Row],[Avg]]+$U$2*TableOMP[[#This Row],[StdDev]]</f>
        <v>#N/A</v>
      </c>
      <c r="S926" t="e">
        <f>IF(AND(TableOMP[[#This Row],[total_time]]&gt;=TableOMP[[#This Row],[Low]], TableOMP[[#This Row],[total_time]]&lt;=TableOMP[[#This Row],[High]]),1,0)</f>
        <v>#N/A</v>
      </c>
    </row>
    <row r="927" spans="1:19" x14ac:dyDescent="0.25">
      <c r="A927" t="s">
        <v>17</v>
      </c>
      <c r="B927">
        <v>100</v>
      </c>
      <c r="C927">
        <v>0</v>
      </c>
      <c r="D927">
        <v>0</v>
      </c>
      <c r="E927">
        <v>30</v>
      </c>
      <c r="F927">
        <v>1</v>
      </c>
      <c r="G927">
        <v>1.2467520000000001</v>
      </c>
      <c r="H927">
        <v>9.6589999999999992E-3</v>
      </c>
      <c r="I927">
        <v>0.12239700000000001</v>
      </c>
      <c r="J927">
        <v>4.2209999999999999E-3</v>
      </c>
      <c r="K927" t="str">
        <f t="shared" si="14"/>
        <v>5</v>
      </c>
      <c r="L927" t="s">
        <v>40</v>
      </c>
      <c r="M927" t="s">
        <v>39</v>
      </c>
      <c r="N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927" t="e">
        <f>VLOOKUP(TableOMP[[#This Row],[Label]],TableAvg[],2,FALSE)</f>
        <v>#N/A</v>
      </c>
      <c r="P927" t="e">
        <f>VLOOKUP(TableOMP[[#This Row],[Label]],TableAvg[],3,FALSE)</f>
        <v>#N/A</v>
      </c>
      <c r="Q927" t="e">
        <f>TableOMP[[#This Row],[Avg]]-$U$2*TableOMP[[#This Row],[StdDev]]</f>
        <v>#N/A</v>
      </c>
      <c r="R927" t="e">
        <f>TableOMP[[#This Row],[Avg]]+$U$2*TableOMP[[#This Row],[StdDev]]</f>
        <v>#N/A</v>
      </c>
      <c r="S927" t="e">
        <f>IF(AND(TableOMP[[#This Row],[total_time]]&gt;=TableOMP[[#This Row],[Low]], TableOMP[[#This Row],[total_time]]&lt;=TableOMP[[#This Row],[High]]),1,0)</f>
        <v>#N/A</v>
      </c>
    </row>
    <row r="928" spans="1:19" x14ac:dyDescent="0.25">
      <c r="A928" t="s">
        <v>17</v>
      </c>
      <c r="B928">
        <v>100</v>
      </c>
      <c r="C928">
        <v>0</v>
      </c>
      <c r="D928">
        <v>0</v>
      </c>
      <c r="E928">
        <v>31</v>
      </c>
      <c r="F928">
        <v>1</v>
      </c>
      <c r="G928">
        <v>1.3198589999999999</v>
      </c>
      <c r="H928">
        <v>1.2907999999999999E-2</v>
      </c>
      <c r="I928">
        <v>0.11730599999999999</v>
      </c>
      <c r="J928">
        <v>3.9100000000000003E-3</v>
      </c>
      <c r="K928" t="str">
        <f t="shared" si="14"/>
        <v>5</v>
      </c>
      <c r="L928" t="s">
        <v>40</v>
      </c>
      <c r="M928" t="s">
        <v>39</v>
      </c>
      <c r="N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928" t="e">
        <f>VLOOKUP(TableOMP[[#This Row],[Label]],TableAvg[],2,FALSE)</f>
        <v>#N/A</v>
      </c>
      <c r="P928" t="e">
        <f>VLOOKUP(TableOMP[[#This Row],[Label]],TableAvg[],3,FALSE)</f>
        <v>#N/A</v>
      </c>
      <c r="Q928" t="e">
        <f>TableOMP[[#This Row],[Avg]]-$U$2*TableOMP[[#This Row],[StdDev]]</f>
        <v>#N/A</v>
      </c>
      <c r="R928" t="e">
        <f>TableOMP[[#This Row],[Avg]]+$U$2*TableOMP[[#This Row],[StdDev]]</f>
        <v>#N/A</v>
      </c>
      <c r="S928" t="e">
        <f>IF(AND(TableOMP[[#This Row],[total_time]]&gt;=TableOMP[[#This Row],[Low]], TableOMP[[#This Row],[total_time]]&lt;=TableOMP[[#This Row],[High]]),1,0)</f>
        <v>#N/A</v>
      </c>
    </row>
    <row r="929" spans="1:19" x14ac:dyDescent="0.25">
      <c r="A929" t="s">
        <v>17</v>
      </c>
      <c r="B929">
        <v>100</v>
      </c>
      <c r="C929">
        <v>0</v>
      </c>
      <c r="D929">
        <v>0</v>
      </c>
      <c r="E929">
        <v>32</v>
      </c>
      <c r="F929">
        <v>1</v>
      </c>
      <c r="G929">
        <v>1.304305</v>
      </c>
      <c r="H929">
        <v>9.5219999999999992E-3</v>
      </c>
      <c r="I929">
        <v>0.13799800000000001</v>
      </c>
      <c r="J929">
        <v>4.4520000000000002E-3</v>
      </c>
      <c r="K929" t="str">
        <f t="shared" si="14"/>
        <v>5</v>
      </c>
      <c r="L929" t="s">
        <v>40</v>
      </c>
      <c r="M929" t="s">
        <v>39</v>
      </c>
      <c r="N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929" t="e">
        <f>VLOOKUP(TableOMP[[#This Row],[Label]],TableAvg[],2,FALSE)</f>
        <v>#N/A</v>
      </c>
      <c r="P929" t="e">
        <f>VLOOKUP(TableOMP[[#This Row],[Label]],TableAvg[],3,FALSE)</f>
        <v>#N/A</v>
      </c>
      <c r="Q929" t="e">
        <f>TableOMP[[#This Row],[Avg]]-$U$2*TableOMP[[#This Row],[StdDev]]</f>
        <v>#N/A</v>
      </c>
      <c r="R929" t="e">
        <f>TableOMP[[#This Row],[Avg]]+$U$2*TableOMP[[#This Row],[StdDev]]</f>
        <v>#N/A</v>
      </c>
      <c r="S929" t="e">
        <f>IF(AND(TableOMP[[#This Row],[total_time]]&gt;=TableOMP[[#This Row],[Low]], TableOMP[[#This Row],[total_time]]&lt;=TableOMP[[#This Row],[High]]),1,0)</f>
        <v>#N/A</v>
      </c>
    </row>
    <row r="930" spans="1:19" x14ac:dyDescent="0.25">
      <c r="A930" t="s">
        <v>17</v>
      </c>
      <c r="B930">
        <v>100</v>
      </c>
      <c r="C930">
        <v>0</v>
      </c>
      <c r="D930">
        <v>0</v>
      </c>
      <c r="E930">
        <v>33</v>
      </c>
      <c r="F930">
        <v>1</v>
      </c>
      <c r="G930">
        <v>1.3627359999999999</v>
      </c>
      <c r="H930">
        <v>1.2187999999999999E-2</v>
      </c>
      <c r="I930">
        <v>0.12840799999999999</v>
      </c>
      <c r="J930">
        <v>4.0130000000000001E-3</v>
      </c>
      <c r="K930" t="str">
        <f t="shared" si="14"/>
        <v>5</v>
      </c>
      <c r="L930" t="s">
        <v>40</v>
      </c>
      <c r="M930" t="s">
        <v>39</v>
      </c>
      <c r="N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930" t="e">
        <f>VLOOKUP(TableOMP[[#This Row],[Label]],TableAvg[],2,FALSE)</f>
        <v>#N/A</v>
      </c>
      <c r="P930" t="e">
        <f>VLOOKUP(TableOMP[[#This Row],[Label]],TableAvg[],3,FALSE)</f>
        <v>#N/A</v>
      </c>
      <c r="Q930" t="e">
        <f>TableOMP[[#This Row],[Avg]]-$U$2*TableOMP[[#This Row],[StdDev]]</f>
        <v>#N/A</v>
      </c>
      <c r="R930" t="e">
        <f>TableOMP[[#This Row],[Avg]]+$U$2*TableOMP[[#This Row],[StdDev]]</f>
        <v>#N/A</v>
      </c>
      <c r="S930" t="e">
        <f>IF(AND(TableOMP[[#This Row],[total_time]]&gt;=TableOMP[[#This Row],[Low]], TableOMP[[#This Row],[total_time]]&lt;=TableOMP[[#This Row],[High]]),1,0)</f>
        <v>#N/A</v>
      </c>
    </row>
    <row r="931" spans="1:19" x14ac:dyDescent="0.25">
      <c r="A931" t="s">
        <v>17</v>
      </c>
      <c r="B931">
        <v>100</v>
      </c>
      <c r="C931">
        <v>0</v>
      </c>
      <c r="D931">
        <v>0</v>
      </c>
      <c r="E931">
        <v>34</v>
      </c>
      <c r="F931">
        <v>1</v>
      </c>
      <c r="G931">
        <v>1.3643400000000001</v>
      </c>
      <c r="H931">
        <v>9.5259999999999997E-3</v>
      </c>
      <c r="I931">
        <v>8.0232999999999999E-2</v>
      </c>
      <c r="J931">
        <v>2.431E-3</v>
      </c>
      <c r="K931" t="str">
        <f t="shared" si="14"/>
        <v>5</v>
      </c>
      <c r="L931" t="s">
        <v>40</v>
      </c>
      <c r="M931" t="s">
        <v>39</v>
      </c>
      <c r="N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931" t="e">
        <f>VLOOKUP(TableOMP[[#This Row],[Label]],TableAvg[],2,FALSE)</f>
        <v>#N/A</v>
      </c>
      <c r="P931" t="e">
        <f>VLOOKUP(TableOMP[[#This Row],[Label]],TableAvg[],3,FALSE)</f>
        <v>#N/A</v>
      </c>
      <c r="Q931" t="e">
        <f>TableOMP[[#This Row],[Avg]]-$U$2*TableOMP[[#This Row],[StdDev]]</f>
        <v>#N/A</v>
      </c>
      <c r="R931" t="e">
        <f>TableOMP[[#This Row],[Avg]]+$U$2*TableOMP[[#This Row],[StdDev]]</f>
        <v>#N/A</v>
      </c>
      <c r="S931" t="e">
        <f>IF(AND(TableOMP[[#This Row],[total_time]]&gt;=TableOMP[[#This Row],[Low]], TableOMP[[#This Row],[total_time]]&lt;=TableOMP[[#This Row],[High]]),1,0)</f>
        <v>#N/A</v>
      </c>
    </row>
    <row r="932" spans="1:19" x14ac:dyDescent="0.25">
      <c r="A932" t="s">
        <v>17</v>
      </c>
      <c r="B932">
        <v>100</v>
      </c>
      <c r="C932">
        <v>0</v>
      </c>
      <c r="D932">
        <v>0</v>
      </c>
      <c r="E932">
        <v>35</v>
      </c>
      <c r="F932">
        <v>1</v>
      </c>
      <c r="G932">
        <v>1.272891</v>
      </c>
      <c r="H932">
        <v>8.8520000000000005E-3</v>
      </c>
      <c r="I932">
        <v>9.1078999999999993E-2</v>
      </c>
      <c r="J932">
        <v>2.679E-3</v>
      </c>
      <c r="K932" t="str">
        <f t="shared" si="14"/>
        <v>5</v>
      </c>
      <c r="L932" t="s">
        <v>40</v>
      </c>
      <c r="M932" t="s">
        <v>39</v>
      </c>
      <c r="N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932" t="e">
        <f>VLOOKUP(TableOMP[[#This Row],[Label]],TableAvg[],2,FALSE)</f>
        <v>#N/A</v>
      </c>
      <c r="P932" t="e">
        <f>VLOOKUP(TableOMP[[#This Row],[Label]],TableAvg[],3,FALSE)</f>
        <v>#N/A</v>
      </c>
      <c r="Q932" t="e">
        <f>TableOMP[[#This Row],[Avg]]-$U$2*TableOMP[[#This Row],[StdDev]]</f>
        <v>#N/A</v>
      </c>
      <c r="R932" t="e">
        <f>TableOMP[[#This Row],[Avg]]+$U$2*TableOMP[[#This Row],[StdDev]]</f>
        <v>#N/A</v>
      </c>
      <c r="S932" t="e">
        <f>IF(AND(TableOMP[[#This Row],[total_time]]&gt;=TableOMP[[#This Row],[Low]], TableOMP[[#This Row],[total_time]]&lt;=TableOMP[[#This Row],[High]]),1,0)</f>
        <v>#N/A</v>
      </c>
    </row>
    <row r="933" spans="1:19" x14ac:dyDescent="0.25">
      <c r="A933" t="s">
        <v>17</v>
      </c>
      <c r="B933">
        <v>100</v>
      </c>
      <c r="C933">
        <v>0</v>
      </c>
      <c r="D933">
        <v>0</v>
      </c>
      <c r="E933">
        <v>36</v>
      </c>
      <c r="F933">
        <v>1</v>
      </c>
      <c r="G933">
        <v>1.426803</v>
      </c>
      <c r="H933">
        <v>1.1809E-2</v>
      </c>
      <c r="I933">
        <v>8.2463999999999996E-2</v>
      </c>
      <c r="J933">
        <v>2.356E-3</v>
      </c>
      <c r="K933" t="str">
        <f t="shared" si="14"/>
        <v>5</v>
      </c>
      <c r="L933" t="s">
        <v>40</v>
      </c>
      <c r="M933" t="s">
        <v>39</v>
      </c>
      <c r="N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933" t="e">
        <f>VLOOKUP(TableOMP[[#This Row],[Label]],TableAvg[],2,FALSE)</f>
        <v>#N/A</v>
      </c>
      <c r="P933" t="e">
        <f>VLOOKUP(TableOMP[[#This Row],[Label]],TableAvg[],3,FALSE)</f>
        <v>#N/A</v>
      </c>
      <c r="Q933" t="e">
        <f>TableOMP[[#This Row],[Avg]]-$U$2*TableOMP[[#This Row],[StdDev]]</f>
        <v>#N/A</v>
      </c>
      <c r="R933" t="e">
        <f>TableOMP[[#This Row],[Avg]]+$U$2*TableOMP[[#This Row],[StdDev]]</f>
        <v>#N/A</v>
      </c>
      <c r="S933" t="e">
        <f>IF(AND(TableOMP[[#This Row],[total_time]]&gt;=TableOMP[[#This Row],[Low]], TableOMP[[#This Row],[total_time]]&lt;=TableOMP[[#This Row],[High]]),1,0)</f>
        <v>#N/A</v>
      </c>
    </row>
    <row r="934" spans="1:19" x14ac:dyDescent="0.25">
      <c r="A934" t="s">
        <v>17</v>
      </c>
      <c r="B934">
        <v>100</v>
      </c>
      <c r="C934">
        <v>0</v>
      </c>
      <c r="D934">
        <v>0</v>
      </c>
      <c r="E934">
        <v>37</v>
      </c>
      <c r="F934">
        <v>1</v>
      </c>
      <c r="G934">
        <v>1.3017890000000001</v>
      </c>
      <c r="H934">
        <v>8.7100000000000007E-3</v>
      </c>
      <c r="I934">
        <v>8.2469000000000001E-2</v>
      </c>
      <c r="J934">
        <v>2.2910000000000001E-3</v>
      </c>
      <c r="K934" t="str">
        <f t="shared" si="14"/>
        <v>5</v>
      </c>
      <c r="L934" t="s">
        <v>40</v>
      </c>
      <c r="M934" t="s">
        <v>39</v>
      </c>
      <c r="N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934" t="e">
        <f>VLOOKUP(TableOMP[[#This Row],[Label]],TableAvg[],2,FALSE)</f>
        <v>#N/A</v>
      </c>
      <c r="P934" t="e">
        <f>VLOOKUP(TableOMP[[#This Row],[Label]],TableAvg[],3,FALSE)</f>
        <v>#N/A</v>
      </c>
      <c r="Q934" t="e">
        <f>TableOMP[[#This Row],[Avg]]-$U$2*TableOMP[[#This Row],[StdDev]]</f>
        <v>#N/A</v>
      </c>
      <c r="R934" t="e">
        <f>TableOMP[[#This Row],[Avg]]+$U$2*TableOMP[[#This Row],[StdDev]]</f>
        <v>#N/A</v>
      </c>
      <c r="S934" t="e">
        <f>IF(AND(TableOMP[[#This Row],[total_time]]&gt;=TableOMP[[#This Row],[Low]], TableOMP[[#This Row],[total_time]]&lt;=TableOMP[[#This Row],[High]]),1,0)</f>
        <v>#N/A</v>
      </c>
    </row>
    <row r="935" spans="1:19" x14ac:dyDescent="0.25">
      <c r="A935" t="s">
        <v>17</v>
      </c>
      <c r="B935">
        <v>100</v>
      </c>
      <c r="C935">
        <v>0</v>
      </c>
      <c r="D935">
        <v>0</v>
      </c>
      <c r="E935">
        <v>38</v>
      </c>
      <c r="F935">
        <v>1</v>
      </c>
      <c r="G935">
        <v>1.394174</v>
      </c>
      <c r="H935">
        <v>1.4754E-2</v>
      </c>
      <c r="I935">
        <v>0.18033099999999999</v>
      </c>
      <c r="J935">
        <v>4.8739999999999999E-3</v>
      </c>
      <c r="K935" t="str">
        <f t="shared" si="14"/>
        <v>5</v>
      </c>
      <c r="L935" t="s">
        <v>40</v>
      </c>
      <c r="M935" t="s">
        <v>39</v>
      </c>
      <c r="N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935" t="e">
        <f>VLOOKUP(TableOMP[[#This Row],[Label]],TableAvg[],2,FALSE)</f>
        <v>#N/A</v>
      </c>
      <c r="P935" t="e">
        <f>VLOOKUP(TableOMP[[#This Row],[Label]],TableAvg[],3,FALSE)</f>
        <v>#N/A</v>
      </c>
      <c r="Q935" t="e">
        <f>TableOMP[[#This Row],[Avg]]-$U$2*TableOMP[[#This Row],[StdDev]]</f>
        <v>#N/A</v>
      </c>
      <c r="R935" t="e">
        <f>TableOMP[[#This Row],[Avg]]+$U$2*TableOMP[[#This Row],[StdDev]]</f>
        <v>#N/A</v>
      </c>
      <c r="S935" t="e">
        <f>IF(AND(TableOMP[[#This Row],[total_time]]&gt;=TableOMP[[#This Row],[Low]], TableOMP[[#This Row],[total_time]]&lt;=TableOMP[[#This Row],[High]]),1,0)</f>
        <v>#N/A</v>
      </c>
    </row>
    <row r="936" spans="1:19" x14ac:dyDescent="0.25">
      <c r="A936" t="s">
        <v>17</v>
      </c>
      <c r="B936">
        <v>100</v>
      </c>
      <c r="C936">
        <v>0</v>
      </c>
      <c r="D936">
        <v>0</v>
      </c>
      <c r="E936">
        <v>39</v>
      </c>
      <c r="F936">
        <v>1</v>
      </c>
      <c r="G936">
        <v>1.4359930000000001</v>
      </c>
      <c r="H936">
        <v>1.1525000000000001E-2</v>
      </c>
      <c r="I936">
        <v>0.19733899999999999</v>
      </c>
      <c r="J936">
        <v>5.1929999999999997E-3</v>
      </c>
      <c r="K936" t="str">
        <f t="shared" si="14"/>
        <v>5</v>
      </c>
      <c r="L936" t="s">
        <v>40</v>
      </c>
      <c r="M936" t="s">
        <v>39</v>
      </c>
      <c r="N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936" t="e">
        <f>VLOOKUP(TableOMP[[#This Row],[Label]],TableAvg[],2,FALSE)</f>
        <v>#N/A</v>
      </c>
      <c r="P936" t="e">
        <f>VLOOKUP(TableOMP[[#This Row],[Label]],TableAvg[],3,FALSE)</f>
        <v>#N/A</v>
      </c>
      <c r="Q936" t="e">
        <f>TableOMP[[#This Row],[Avg]]-$U$2*TableOMP[[#This Row],[StdDev]]</f>
        <v>#N/A</v>
      </c>
      <c r="R936" t="e">
        <f>TableOMP[[#This Row],[Avg]]+$U$2*TableOMP[[#This Row],[StdDev]]</f>
        <v>#N/A</v>
      </c>
      <c r="S936" t="e">
        <f>IF(AND(TableOMP[[#This Row],[total_time]]&gt;=TableOMP[[#This Row],[Low]], TableOMP[[#This Row],[total_time]]&lt;=TableOMP[[#This Row],[High]]),1,0)</f>
        <v>#N/A</v>
      </c>
    </row>
    <row r="937" spans="1:19" x14ac:dyDescent="0.25">
      <c r="A937" t="s">
        <v>17</v>
      </c>
      <c r="B937">
        <v>100</v>
      </c>
      <c r="C937">
        <v>0</v>
      </c>
      <c r="D937">
        <v>0</v>
      </c>
      <c r="E937">
        <v>40</v>
      </c>
      <c r="F937">
        <v>1</v>
      </c>
      <c r="G937">
        <v>1.4174770000000001</v>
      </c>
      <c r="H937">
        <v>1.107E-2</v>
      </c>
      <c r="I937">
        <v>0.19145000000000001</v>
      </c>
      <c r="J937">
        <v>4.9090000000000002E-3</v>
      </c>
      <c r="K937" t="str">
        <f t="shared" si="14"/>
        <v>5</v>
      </c>
      <c r="L937" t="s">
        <v>40</v>
      </c>
      <c r="M937" t="s">
        <v>39</v>
      </c>
      <c r="N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937" t="e">
        <f>VLOOKUP(TableOMP[[#This Row],[Label]],TableAvg[],2,FALSE)</f>
        <v>#N/A</v>
      </c>
      <c r="P937" t="e">
        <f>VLOOKUP(TableOMP[[#This Row],[Label]],TableAvg[],3,FALSE)</f>
        <v>#N/A</v>
      </c>
      <c r="Q937" t="e">
        <f>TableOMP[[#This Row],[Avg]]-$U$2*TableOMP[[#This Row],[StdDev]]</f>
        <v>#N/A</v>
      </c>
      <c r="R937" t="e">
        <f>TableOMP[[#This Row],[Avg]]+$U$2*TableOMP[[#This Row],[StdDev]]</f>
        <v>#N/A</v>
      </c>
      <c r="S937" t="e">
        <f>IF(AND(TableOMP[[#This Row],[total_time]]&gt;=TableOMP[[#This Row],[Low]], TableOMP[[#This Row],[total_time]]&lt;=TableOMP[[#This Row],[High]]),1,0)</f>
        <v>#N/A</v>
      </c>
    </row>
    <row r="938" spans="1:19" x14ac:dyDescent="0.25">
      <c r="A938" t="s">
        <v>17</v>
      </c>
      <c r="B938">
        <v>100</v>
      </c>
      <c r="C938">
        <v>0</v>
      </c>
      <c r="D938">
        <v>0</v>
      </c>
      <c r="E938">
        <v>41</v>
      </c>
      <c r="F938">
        <v>1</v>
      </c>
      <c r="G938">
        <v>1.532008</v>
      </c>
      <c r="H938">
        <v>1.103E-2</v>
      </c>
      <c r="I938">
        <v>0.242448</v>
      </c>
      <c r="J938">
        <v>6.0610000000000004E-3</v>
      </c>
      <c r="K938" t="str">
        <f t="shared" si="14"/>
        <v>5</v>
      </c>
      <c r="L938" t="s">
        <v>40</v>
      </c>
      <c r="M938" t="s">
        <v>39</v>
      </c>
      <c r="N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938" t="e">
        <f>VLOOKUP(TableOMP[[#This Row],[Label]],TableAvg[],2,FALSE)</f>
        <v>#N/A</v>
      </c>
      <c r="P938" t="e">
        <f>VLOOKUP(TableOMP[[#This Row],[Label]],TableAvg[],3,FALSE)</f>
        <v>#N/A</v>
      </c>
      <c r="Q938" t="e">
        <f>TableOMP[[#This Row],[Avg]]-$U$2*TableOMP[[#This Row],[StdDev]]</f>
        <v>#N/A</v>
      </c>
      <c r="R938" t="e">
        <f>TableOMP[[#This Row],[Avg]]+$U$2*TableOMP[[#This Row],[StdDev]]</f>
        <v>#N/A</v>
      </c>
      <c r="S938" t="e">
        <f>IF(AND(TableOMP[[#This Row],[total_time]]&gt;=TableOMP[[#This Row],[Low]], TableOMP[[#This Row],[total_time]]&lt;=TableOMP[[#This Row],[High]]),1,0)</f>
        <v>#N/A</v>
      </c>
    </row>
    <row r="939" spans="1:19" x14ac:dyDescent="0.25">
      <c r="A939" t="s">
        <v>17</v>
      </c>
      <c r="B939">
        <v>100</v>
      </c>
      <c r="C939">
        <v>0</v>
      </c>
      <c r="D939">
        <v>0</v>
      </c>
      <c r="E939">
        <v>42</v>
      </c>
      <c r="F939">
        <v>1</v>
      </c>
      <c r="G939">
        <v>1.3578380000000001</v>
      </c>
      <c r="H939">
        <v>1.5174999999999999E-2</v>
      </c>
      <c r="I939">
        <v>0.21429300000000001</v>
      </c>
      <c r="J939">
        <v>5.2269999999999999E-3</v>
      </c>
      <c r="K939" t="str">
        <f t="shared" si="14"/>
        <v>5</v>
      </c>
      <c r="L939" t="s">
        <v>40</v>
      </c>
      <c r="M939" t="s">
        <v>39</v>
      </c>
      <c r="N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939" t="e">
        <f>VLOOKUP(TableOMP[[#This Row],[Label]],TableAvg[],2,FALSE)</f>
        <v>#N/A</v>
      </c>
      <c r="P939" t="e">
        <f>VLOOKUP(TableOMP[[#This Row],[Label]],TableAvg[],3,FALSE)</f>
        <v>#N/A</v>
      </c>
      <c r="Q939" t="e">
        <f>TableOMP[[#This Row],[Avg]]-$U$2*TableOMP[[#This Row],[StdDev]]</f>
        <v>#N/A</v>
      </c>
      <c r="R939" t="e">
        <f>TableOMP[[#This Row],[Avg]]+$U$2*TableOMP[[#This Row],[StdDev]]</f>
        <v>#N/A</v>
      </c>
      <c r="S939" t="e">
        <f>IF(AND(TableOMP[[#This Row],[total_time]]&gt;=TableOMP[[#This Row],[Low]], TableOMP[[#This Row],[total_time]]&lt;=TableOMP[[#This Row],[High]]),1,0)</f>
        <v>#N/A</v>
      </c>
    </row>
    <row r="940" spans="1:19" x14ac:dyDescent="0.25">
      <c r="A940" t="s">
        <v>17</v>
      </c>
      <c r="B940">
        <v>100</v>
      </c>
      <c r="C940">
        <v>0</v>
      </c>
      <c r="D940">
        <v>0</v>
      </c>
      <c r="E940">
        <v>43</v>
      </c>
      <c r="F940">
        <v>1</v>
      </c>
      <c r="G940">
        <v>1.367113</v>
      </c>
      <c r="H940">
        <v>1.4978E-2</v>
      </c>
      <c r="I940">
        <v>0.13089500000000001</v>
      </c>
      <c r="J940">
        <v>3.117E-3</v>
      </c>
      <c r="K940" t="str">
        <f t="shared" si="14"/>
        <v>5</v>
      </c>
      <c r="L940" t="s">
        <v>40</v>
      </c>
      <c r="M940" t="s">
        <v>39</v>
      </c>
      <c r="N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940" t="e">
        <f>VLOOKUP(TableOMP[[#This Row],[Label]],TableAvg[],2,FALSE)</f>
        <v>#N/A</v>
      </c>
      <c r="P940" t="e">
        <f>VLOOKUP(TableOMP[[#This Row],[Label]],TableAvg[],3,FALSE)</f>
        <v>#N/A</v>
      </c>
      <c r="Q940" t="e">
        <f>TableOMP[[#This Row],[Avg]]-$U$2*TableOMP[[#This Row],[StdDev]]</f>
        <v>#N/A</v>
      </c>
      <c r="R940" t="e">
        <f>TableOMP[[#This Row],[Avg]]+$U$2*TableOMP[[#This Row],[StdDev]]</f>
        <v>#N/A</v>
      </c>
      <c r="S940" t="e">
        <f>IF(AND(TableOMP[[#This Row],[total_time]]&gt;=TableOMP[[#This Row],[Low]], TableOMP[[#This Row],[total_time]]&lt;=TableOMP[[#This Row],[High]]),1,0)</f>
        <v>#N/A</v>
      </c>
    </row>
    <row r="941" spans="1:19" x14ac:dyDescent="0.25">
      <c r="A941" t="s">
        <v>17</v>
      </c>
      <c r="B941">
        <v>100</v>
      </c>
      <c r="C941">
        <v>0</v>
      </c>
      <c r="D941">
        <v>0</v>
      </c>
      <c r="E941">
        <v>44</v>
      </c>
      <c r="F941">
        <v>1</v>
      </c>
      <c r="G941">
        <v>1.4140250000000001</v>
      </c>
      <c r="H941">
        <v>1.8758E-2</v>
      </c>
      <c r="I941">
        <v>0.235208</v>
      </c>
      <c r="J941">
        <v>5.47E-3</v>
      </c>
      <c r="K941" t="str">
        <f t="shared" si="14"/>
        <v>5</v>
      </c>
      <c r="L941" t="s">
        <v>40</v>
      </c>
      <c r="M941" t="s">
        <v>39</v>
      </c>
      <c r="N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941" t="e">
        <f>VLOOKUP(TableOMP[[#This Row],[Label]],TableAvg[],2,FALSE)</f>
        <v>#N/A</v>
      </c>
      <c r="P941" t="e">
        <f>VLOOKUP(TableOMP[[#This Row],[Label]],TableAvg[],3,FALSE)</f>
        <v>#N/A</v>
      </c>
      <c r="Q941" t="e">
        <f>TableOMP[[#This Row],[Avg]]-$U$2*TableOMP[[#This Row],[StdDev]]</f>
        <v>#N/A</v>
      </c>
      <c r="R941" t="e">
        <f>TableOMP[[#This Row],[Avg]]+$U$2*TableOMP[[#This Row],[StdDev]]</f>
        <v>#N/A</v>
      </c>
      <c r="S941" t="e">
        <f>IF(AND(TableOMP[[#This Row],[total_time]]&gt;=TableOMP[[#This Row],[Low]], TableOMP[[#This Row],[total_time]]&lt;=TableOMP[[#This Row],[High]]),1,0)</f>
        <v>#N/A</v>
      </c>
    </row>
    <row r="942" spans="1:19" x14ac:dyDescent="0.25">
      <c r="A942" t="s">
        <v>17</v>
      </c>
      <c r="B942">
        <v>100</v>
      </c>
      <c r="C942">
        <v>0</v>
      </c>
      <c r="D942">
        <v>0</v>
      </c>
      <c r="E942">
        <v>45</v>
      </c>
      <c r="F942">
        <v>1</v>
      </c>
      <c r="G942">
        <v>1.5849359999999999</v>
      </c>
      <c r="H942">
        <v>1.9356000000000002E-2</v>
      </c>
      <c r="I942">
        <v>0.24617600000000001</v>
      </c>
      <c r="J942">
        <v>5.5950000000000001E-3</v>
      </c>
      <c r="K942" t="str">
        <f t="shared" si="14"/>
        <v>5</v>
      </c>
      <c r="L942" t="s">
        <v>40</v>
      </c>
      <c r="M942" t="s">
        <v>39</v>
      </c>
      <c r="N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942" t="e">
        <f>VLOOKUP(TableOMP[[#This Row],[Label]],TableAvg[],2,FALSE)</f>
        <v>#N/A</v>
      </c>
      <c r="P942" t="e">
        <f>VLOOKUP(TableOMP[[#This Row],[Label]],TableAvg[],3,FALSE)</f>
        <v>#N/A</v>
      </c>
      <c r="Q942" t="e">
        <f>TableOMP[[#This Row],[Avg]]-$U$2*TableOMP[[#This Row],[StdDev]]</f>
        <v>#N/A</v>
      </c>
      <c r="R942" t="e">
        <f>TableOMP[[#This Row],[Avg]]+$U$2*TableOMP[[#This Row],[StdDev]]</f>
        <v>#N/A</v>
      </c>
      <c r="S942" t="e">
        <f>IF(AND(TableOMP[[#This Row],[total_time]]&gt;=TableOMP[[#This Row],[Low]], TableOMP[[#This Row],[total_time]]&lt;=TableOMP[[#This Row],[High]]),1,0)</f>
        <v>#N/A</v>
      </c>
    </row>
    <row r="943" spans="1:19" x14ac:dyDescent="0.25">
      <c r="A943" t="s">
        <v>17</v>
      </c>
      <c r="B943">
        <v>100</v>
      </c>
      <c r="C943">
        <v>0</v>
      </c>
      <c r="D943">
        <v>0</v>
      </c>
      <c r="E943">
        <v>46</v>
      </c>
      <c r="F943">
        <v>1</v>
      </c>
      <c r="G943">
        <v>1.423389</v>
      </c>
      <c r="H943">
        <v>1.8742000000000002E-2</v>
      </c>
      <c r="I943">
        <v>0.26758999999999999</v>
      </c>
      <c r="J943">
        <v>5.9459999999999999E-3</v>
      </c>
      <c r="K943" t="str">
        <f t="shared" si="14"/>
        <v>5</v>
      </c>
      <c r="L943" t="s">
        <v>40</v>
      </c>
      <c r="M943" t="s">
        <v>39</v>
      </c>
      <c r="N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943" t="e">
        <f>VLOOKUP(TableOMP[[#This Row],[Label]],TableAvg[],2,FALSE)</f>
        <v>#N/A</v>
      </c>
      <c r="P943" t="e">
        <f>VLOOKUP(TableOMP[[#This Row],[Label]],TableAvg[],3,FALSE)</f>
        <v>#N/A</v>
      </c>
      <c r="Q943" t="e">
        <f>TableOMP[[#This Row],[Avg]]-$U$2*TableOMP[[#This Row],[StdDev]]</f>
        <v>#N/A</v>
      </c>
      <c r="R943" t="e">
        <f>TableOMP[[#This Row],[Avg]]+$U$2*TableOMP[[#This Row],[StdDev]]</f>
        <v>#N/A</v>
      </c>
      <c r="S943" t="e">
        <f>IF(AND(TableOMP[[#This Row],[total_time]]&gt;=TableOMP[[#This Row],[Low]], TableOMP[[#This Row],[total_time]]&lt;=TableOMP[[#This Row],[High]]),1,0)</f>
        <v>#N/A</v>
      </c>
    </row>
    <row r="944" spans="1:19" x14ac:dyDescent="0.25">
      <c r="A944" t="s">
        <v>17</v>
      </c>
      <c r="B944">
        <v>100</v>
      </c>
      <c r="C944">
        <v>0</v>
      </c>
      <c r="D944">
        <v>0</v>
      </c>
      <c r="E944">
        <v>47</v>
      </c>
      <c r="F944">
        <v>1</v>
      </c>
      <c r="G944">
        <v>1.639996</v>
      </c>
      <c r="H944">
        <v>1.2368000000000001E-2</v>
      </c>
      <c r="I944">
        <v>0.22608500000000001</v>
      </c>
      <c r="J944">
        <v>4.9150000000000001E-3</v>
      </c>
      <c r="K944" t="str">
        <f t="shared" si="14"/>
        <v>5</v>
      </c>
      <c r="L944" t="s">
        <v>40</v>
      </c>
      <c r="M944" t="s">
        <v>39</v>
      </c>
      <c r="N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944" t="e">
        <f>VLOOKUP(TableOMP[[#This Row],[Label]],TableAvg[],2,FALSE)</f>
        <v>#N/A</v>
      </c>
      <c r="P944" t="e">
        <f>VLOOKUP(TableOMP[[#This Row],[Label]],TableAvg[],3,FALSE)</f>
        <v>#N/A</v>
      </c>
      <c r="Q944" t="e">
        <f>TableOMP[[#This Row],[Avg]]-$U$2*TableOMP[[#This Row],[StdDev]]</f>
        <v>#N/A</v>
      </c>
      <c r="R944" t="e">
        <f>TableOMP[[#This Row],[Avg]]+$U$2*TableOMP[[#This Row],[StdDev]]</f>
        <v>#N/A</v>
      </c>
      <c r="S944" t="e">
        <f>IF(AND(TableOMP[[#This Row],[total_time]]&gt;=TableOMP[[#This Row],[Low]], TableOMP[[#This Row],[total_time]]&lt;=TableOMP[[#This Row],[High]]),1,0)</f>
        <v>#N/A</v>
      </c>
    </row>
    <row r="945" spans="1:19" x14ac:dyDescent="0.25">
      <c r="A945" t="s">
        <v>17</v>
      </c>
      <c r="B945">
        <v>100</v>
      </c>
      <c r="C945">
        <v>0</v>
      </c>
      <c r="D945">
        <v>0</v>
      </c>
      <c r="E945">
        <v>48</v>
      </c>
      <c r="F945">
        <v>1</v>
      </c>
      <c r="G945">
        <v>1.7129099999999999</v>
      </c>
      <c r="H945">
        <v>1.9507E-2</v>
      </c>
      <c r="I945">
        <v>0.28769600000000001</v>
      </c>
      <c r="J945">
        <v>6.1209999999999997E-3</v>
      </c>
      <c r="K945" t="str">
        <f t="shared" si="14"/>
        <v>5</v>
      </c>
      <c r="L945" t="s">
        <v>40</v>
      </c>
      <c r="M945" t="s">
        <v>39</v>
      </c>
      <c r="N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945" t="e">
        <f>VLOOKUP(TableOMP[[#This Row],[Label]],TableAvg[],2,FALSE)</f>
        <v>#N/A</v>
      </c>
      <c r="P945" t="e">
        <f>VLOOKUP(TableOMP[[#This Row],[Label]],TableAvg[],3,FALSE)</f>
        <v>#N/A</v>
      </c>
      <c r="Q945" t="e">
        <f>TableOMP[[#This Row],[Avg]]-$U$2*TableOMP[[#This Row],[StdDev]]</f>
        <v>#N/A</v>
      </c>
      <c r="R945" t="e">
        <f>TableOMP[[#This Row],[Avg]]+$U$2*TableOMP[[#This Row],[StdDev]]</f>
        <v>#N/A</v>
      </c>
      <c r="S945" t="e">
        <f>IF(AND(TableOMP[[#This Row],[total_time]]&gt;=TableOMP[[#This Row],[Low]], TableOMP[[#This Row],[total_time]]&lt;=TableOMP[[#This Row],[High]]),1,0)</f>
        <v>#N/A</v>
      </c>
    </row>
    <row r="946" spans="1:19" x14ac:dyDescent="0.25">
      <c r="A946" t="s">
        <v>17</v>
      </c>
      <c r="B946">
        <v>100</v>
      </c>
      <c r="C946">
        <v>0</v>
      </c>
      <c r="D946">
        <v>0</v>
      </c>
      <c r="E946">
        <v>49</v>
      </c>
      <c r="F946">
        <v>1</v>
      </c>
      <c r="G946">
        <v>1.5252159999999999</v>
      </c>
      <c r="H946">
        <v>1.0673999999999999E-2</v>
      </c>
      <c r="I946">
        <v>0.29671999999999998</v>
      </c>
      <c r="J946">
        <v>6.182E-3</v>
      </c>
      <c r="K946" t="str">
        <f t="shared" si="14"/>
        <v>5</v>
      </c>
      <c r="L946" t="s">
        <v>40</v>
      </c>
      <c r="M946" t="s">
        <v>39</v>
      </c>
      <c r="N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946" t="e">
        <f>VLOOKUP(TableOMP[[#This Row],[Label]],TableAvg[],2,FALSE)</f>
        <v>#N/A</v>
      </c>
      <c r="P946" t="e">
        <f>VLOOKUP(TableOMP[[#This Row],[Label]],TableAvg[],3,FALSE)</f>
        <v>#N/A</v>
      </c>
      <c r="Q946" t="e">
        <f>TableOMP[[#This Row],[Avg]]-$U$2*TableOMP[[#This Row],[StdDev]]</f>
        <v>#N/A</v>
      </c>
      <c r="R946" t="e">
        <f>TableOMP[[#This Row],[Avg]]+$U$2*TableOMP[[#This Row],[StdDev]]</f>
        <v>#N/A</v>
      </c>
      <c r="S946" t="e">
        <f>IF(AND(TableOMP[[#This Row],[total_time]]&gt;=TableOMP[[#This Row],[Low]], TableOMP[[#This Row],[total_time]]&lt;=TableOMP[[#This Row],[High]]),1,0)</f>
        <v>#N/A</v>
      </c>
    </row>
    <row r="947" spans="1:19" x14ac:dyDescent="0.25">
      <c r="A947" t="s">
        <v>17</v>
      </c>
      <c r="B947">
        <v>100</v>
      </c>
      <c r="C947">
        <v>0</v>
      </c>
      <c r="D947">
        <v>0</v>
      </c>
      <c r="E947">
        <v>50</v>
      </c>
      <c r="F947">
        <v>1</v>
      </c>
      <c r="G947">
        <v>1.5027360000000001</v>
      </c>
      <c r="H947">
        <v>1.2145E-2</v>
      </c>
      <c r="I947">
        <v>0.21496399999999999</v>
      </c>
      <c r="J947">
        <v>4.3870000000000003E-3</v>
      </c>
      <c r="K947" t="str">
        <f t="shared" si="14"/>
        <v>5</v>
      </c>
      <c r="L947" t="s">
        <v>40</v>
      </c>
      <c r="M947" t="s">
        <v>39</v>
      </c>
      <c r="N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947" t="e">
        <f>VLOOKUP(TableOMP[[#This Row],[Label]],TableAvg[],2,FALSE)</f>
        <v>#N/A</v>
      </c>
      <c r="P947" t="e">
        <f>VLOOKUP(TableOMP[[#This Row],[Label]],TableAvg[],3,FALSE)</f>
        <v>#N/A</v>
      </c>
      <c r="Q947" t="e">
        <f>TableOMP[[#This Row],[Avg]]-$U$2*TableOMP[[#This Row],[StdDev]]</f>
        <v>#N/A</v>
      </c>
      <c r="R947" t="e">
        <f>TableOMP[[#This Row],[Avg]]+$U$2*TableOMP[[#This Row],[StdDev]]</f>
        <v>#N/A</v>
      </c>
      <c r="S947" t="e">
        <f>IF(AND(TableOMP[[#This Row],[total_time]]&gt;=TableOMP[[#This Row],[Low]], TableOMP[[#This Row],[total_time]]&lt;=TableOMP[[#This Row],[High]]),1,0)</f>
        <v>#N/A</v>
      </c>
    </row>
    <row r="948" spans="1:19" x14ac:dyDescent="0.25">
      <c r="A948" t="s">
        <v>17</v>
      </c>
      <c r="B948">
        <v>100</v>
      </c>
      <c r="C948">
        <v>0</v>
      </c>
      <c r="D948">
        <v>0</v>
      </c>
      <c r="E948">
        <v>51</v>
      </c>
      <c r="F948">
        <v>1</v>
      </c>
      <c r="G948">
        <v>1.6078349999999999</v>
      </c>
      <c r="H948">
        <v>2.0757999999999999E-2</v>
      </c>
      <c r="I948">
        <v>0.32421699999999998</v>
      </c>
      <c r="J948">
        <v>6.4840000000000002E-3</v>
      </c>
      <c r="K948" t="str">
        <f t="shared" si="14"/>
        <v>5</v>
      </c>
      <c r="L948" t="s">
        <v>40</v>
      </c>
      <c r="M948" t="s">
        <v>39</v>
      </c>
      <c r="N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948" t="e">
        <f>VLOOKUP(TableOMP[[#This Row],[Label]],TableAvg[],2,FALSE)</f>
        <v>#N/A</v>
      </c>
      <c r="P948" t="e">
        <f>VLOOKUP(TableOMP[[#This Row],[Label]],TableAvg[],3,FALSE)</f>
        <v>#N/A</v>
      </c>
      <c r="Q948" t="e">
        <f>TableOMP[[#This Row],[Avg]]-$U$2*TableOMP[[#This Row],[StdDev]]</f>
        <v>#N/A</v>
      </c>
      <c r="R948" t="e">
        <f>TableOMP[[#This Row],[Avg]]+$U$2*TableOMP[[#This Row],[StdDev]]</f>
        <v>#N/A</v>
      </c>
      <c r="S948" t="e">
        <f>IF(AND(TableOMP[[#This Row],[total_time]]&gt;=TableOMP[[#This Row],[Low]], TableOMP[[#This Row],[total_time]]&lt;=TableOMP[[#This Row],[High]]),1,0)</f>
        <v>#N/A</v>
      </c>
    </row>
    <row r="949" spans="1:19" x14ac:dyDescent="0.25">
      <c r="A949" t="s">
        <v>17</v>
      </c>
      <c r="B949">
        <v>100</v>
      </c>
      <c r="C949">
        <v>0</v>
      </c>
      <c r="D949">
        <v>0</v>
      </c>
      <c r="E949">
        <v>52</v>
      </c>
      <c r="F949">
        <v>1</v>
      </c>
      <c r="G949">
        <v>1.556819</v>
      </c>
      <c r="H949">
        <v>1.7412E-2</v>
      </c>
      <c r="I949">
        <v>0.33095999999999998</v>
      </c>
      <c r="J949">
        <v>6.489E-3</v>
      </c>
      <c r="K949" t="str">
        <f t="shared" si="14"/>
        <v>5</v>
      </c>
      <c r="L949" t="s">
        <v>40</v>
      </c>
      <c r="M949" t="s">
        <v>39</v>
      </c>
      <c r="N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949" t="e">
        <f>VLOOKUP(TableOMP[[#This Row],[Label]],TableAvg[],2,FALSE)</f>
        <v>#N/A</v>
      </c>
      <c r="P949" t="e">
        <f>VLOOKUP(TableOMP[[#This Row],[Label]],TableAvg[],3,FALSE)</f>
        <v>#N/A</v>
      </c>
      <c r="Q949" t="e">
        <f>TableOMP[[#This Row],[Avg]]-$U$2*TableOMP[[#This Row],[StdDev]]</f>
        <v>#N/A</v>
      </c>
      <c r="R949" t="e">
        <f>TableOMP[[#This Row],[Avg]]+$U$2*TableOMP[[#This Row],[StdDev]]</f>
        <v>#N/A</v>
      </c>
      <c r="S949" t="e">
        <f>IF(AND(TableOMP[[#This Row],[total_time]]&gt;=TableOMP[[#This Row],[Low]], TableOMP[[#This Row],[total_time]]&lt;=TableOMP[[#This Row],[High]]),1,0)</f>
        <v>#N/A</v>
      </c>
    </row>
    <row r="950" spans="1:19" x14ac:dyDescent="0.25">
      <c r="A950" t="s">
        <v>17</v>
      </c>
      <c r="B950">
        <v>100</v>
      </c>
      <c r="C950">
        <v>0</v>
      </c>
      <c r="D950">
        <v>0</v>
      </c>
      <c r="E950">
        <v>53</v>
      </c>
      <c r="F950">
        <v>1</v>
      </c>
      <c r="G950">
        <v>1.7829759999999999</v>
      </c>
      <c r="H950">
        <v>1.8516999999999999E-2</v>
      </c>
      <c r="I950">
        <v>0.36403799999999997</v>
      </c>
      <c r="J950">
        <v>7.0010000000000003E-3</v>
      </c>
      <c r="K950" t="str">
        <f t="shared" si="14"/>
        <v>5</v>
      </c>
      <c r="L950" t="s">
        <v>40</v>
      </c>
      <c r="M950" t="s">
        <v>39</v>
      </c>
      <c r="N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950" t="e">
        <f>VLOOKUP(TableOMP[[#This Row],[Label]],TableAvg[],2,FALSE)</f>
        <v>#N/A</v>
      </c>
      <c r="P950" t="e">
        <f>VLOOKUP(TableOMP[[#This Row],[Label]],TableAvg[],3,FALSE)</f>
        <v>#N/A</v>
      </c>
      <c r="Q950" t="e">
        <f>TableOMP[[#This Row],[Avg]]-$U$2*TableOMP[[#This Row],[StdDev]]</f>
        <v>#N/A</v>
      </c>
      <c r="R950" t="e">
        <f>TableOMP[[#This Row],[Avg]]+$U$2*TableOMP[[#This Row],[StdDev]]</f>
        <v>#N/A</v>
      </c>
      <c r="S950" t="e">
        <f>IF(AND(TableOMP[[#This Row],[total_time]]&gt;=TableOMP[[#This Row],[Low]], TableOMP[[#This Row],[total_time]]&lt;=TableOMP[[#This Row],[High]]),1,0)</f>
        <v>#N/A</v>
      </c>
    </row>
    <row r="951" spans="1:19" x14ac:dyDescent="0.25">
      <c r="A951" t="s">
        <v>17</v>
      </c>
      <c r="B951">
        <v>100</v>
      </c>
      <c r="C951">
        <v>0</v>
      </c>
      <c r="D951">
        <v>0</v>
      </c>
      <c r="E951">
        <v>54</v>
      </c>
      <c r="F951">
        <v>1</v>
      </c>
      <c r="G951">
        <v>1.5563419999999999</v>
      </c>
      <c r="H951">
        <v>2.1323999999999999E-2</v>
      </c>
      <c r="I951">
        <v>0.36259400000000003</v>
      </c>
      <c r="J951">
        <v>6.8409999999999999E-3</v>
      </c>
      <c r="K951" t="str">
        <f t="shared" si="14"/>
        <v>5</v>
      </c>
      <c r="L951" t="s">
        <v>40</v>
      </c>
      <c r="M951" t="s">
        <v>39</v>
      </c>
      <c r="N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951" t="e">
        <f>VLOOKUP(TableOMP[[#This Row],[Label]],TableAvg[],2,FALSE)</f>
        <v>#N/A</v>
      </c>
      <c r="P951" t="e">
        <f>VLOOKUP(TableOMP[[#This Row],[Label]],TableAvg[],3,FALSE)</f>
        <v>#N/A</v>
      </c>
      <c r="Q951" t="e">
        <f>TableOMP[[#This Row],[Avg]]-$U$2*TableOMP[[#This Row],[StdDev]]</f>
        <v>#N/A</v>
      </c>
      <c r="R951" t="e">
        <f>TableOMP[[#This Row],[Avg]]+$U$2*TableOMP[[#This Row],[StdDev]]</f>
        <v>#N/A</v>
      </c>
      <c r="S951" t="e">
        <f>IF(AND(TableOMP[[#This Row],[total_time]]&gt;=TableOMP[[#This Row],[Low]], TableOMP[[#This Row],[total_time]]&lt;=TableOMP[[#This Row],[High]]),1,0)</f>
        <v>#N/A</v>
      </c>
    </row>
    <row r="952" spans="1:19" x14ac:dyDescent="0.25">
      <c r="A952" t="s">
        <v>17</v>
      </c>
      <c r="B952">
        <v>100</v>
      </c>
      <c r="C952">
        <v>0</v>
      </c>
      <c r="D952">
        <v>0</v>
      </c>
      <c r="E952">
        <v>55</v>
      </c>
      <c r="F952">
        <v>1</v>
      </c>
      <c r="G952">
        <v>1.613864</v>
      </c>
      <c r="H952">
        <v>1.6077999999999999E-2</v>
      </c>
      <c r="I952">
        <v>0.199493</v>
      </c>
      <c r="J952">
        <v>3.6939999999999998E-3</v>
      </c>
      <c r="K952" t="str">
        <f t="shared" si="14"/>
        <v>5</v>
      </c>
      <c r="L952" t="s">
        <v>40</v>
      </c>
      <c r="M952" t="s">
        <v>39</v>
      </c>
      <c r="N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952" t="e">
        <f>VLOOKUP(TableOMP[[#This Row],[Label]],TableAvg[],2,FALSE)</f>
        <v>#N/A</v>
      </c>
      <c r="P952" t="e">
        <f>VLOOKUP(TableOMP[[#This Row],[Label]],TableAvg[],3,FALSE)</f>
        <v>#N/A</v>
      </c>
      <c r="Q952" t="e">
        <f>TableOMP[[#This Row],[Avg]]-$U$2*TableOMP[[#This Row],[StdDev]]</f>
        <v>#N/A</v>
      </c>
      <c r="R952" t="e">
        <f>TableOMP[[#This Row],[Avg]]+$U$2*TableOMP[[#This Row],[StdDev]]</f>
        <v>#N/A</v>
      </c>
      <c r="S952" t="e">
        <f>IF(AND(TableOMP[[#This Row],[total_time]]&gt;=TableOMP[[#This Row],[Low]], TableOMP[[#This Row],[total_time]]&lt;=TableOMP[[#This Row],[High]]),1,0)</f>
        <v>#N/A</v>
      </c>
    </row>
    <row r="953" spans="1:19" x14ac:dyDescent="0.25">
      <c r="A953" t="s">
        <v>17</v>
      </c>
      <c r="B953">
        <v>100</v>
      </c>
      <c r="C953">
        <v>0</v>
      </c>
      <c r="D953">
        <v>0</v>
      </c>
      <c r="E953">
        <v>56</v>
      </c>
      <c r="F953">
        <v>1</v>
      </c>
      <c r="G953">
        <v>1.561958</v>
      </c>
      <c r="H953">
        <v>1.8988000000000001E-2</v>
      </c>
      <c r="I953">
        <v>0.39553300000000002</v>
      </c>
      <c r="J953">
        <v>7.1919999999999996E-3</v>
      </c>
      <c r="K953" t="str">
        <f t="shared" si="14"/>
        <v>5</v>
      </c>
      <c r="L953" t="s">
        <v>40</v>
      </c>
      <c r="M953" t="s">
        <v>39</v>
      </c>
      <c r="N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953" t="e">
        <f>VLOOKUP(TableOMP[[#This Row],[Label]],TableAvg[],2,FALSE)</f>
        <v>#N/A</v>
      </c>
      <c r="P953" t="e">
        <f>VLOOKUP(TableOMP[[#This Row],[Label]],TableAvg[],3,FALSE)</f>
        <v>#N/A</v>
      </c>
      <c r="Q953" t="e">
        <f>TableOMP[[#This Row],[Avg]]-$U$2*TableOMP[[#This Row],[StdDev]]</f>
        <v>#N/A</v>
      </c>
      <c r="R953" t="e">
        <f>TableOMP[[#This Row],[Avg]]+$U$2*TableOMP[[#This Row],[StdDev]]</f>
        <v>#N/A</v>
      </c>
      <c r="S953" t="e">
        <f>IF(AND(TableOMP[[#This Row],[total_time]]&gt;=TableOMP[[#This Row],[Low]], TableOMP[[#This Row],[total_time]]&lt;=TableOMP[[#This Row],[High]]),1,0)</f>
        <v>#N/A</v>
      </c>
    </row>
    <row r="954" spans="1:19" x14ac:dyDescent="0.25">
      <c r="A954" t="s">
        <v>17</v>
      </c>
      <c r="B954">
        <v>100</v>
      </c>
      <c r="C954">
        <v>0</v>
      </c>
      <c r="D954">
        <v>0</v>
      </c>
      <c r="E954">
        <v>57</v>
      </c>
      <c r="F954">
        <v>1</v>
      </c>
      <c r="G954">
        <v>1.61982</v>
      </c>
      <c r="H954">
        <v>1.4671E-2</v>
      </c>
      <c r="I954">
        <v>0.41786899999999999</v>
      </c>
      <c r="J954">
        <v>7.4619999999999999E-3</v>
      </c>
      <c r="K954" t="str">
        <f t="shared" si="14"/>
        <v>5</v>
      </c>
      <c r="L954" t="s">
        <v>40</v>
      </c>
      <c r="M954" t="s">
        <v>39</v>
      </c>
      <c r="N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954" t="e">
        <f>VLOOKUP(TableOMP[[#This Row],[Label]],TableAvg[],2,FALSE)</f>
        <v>#N/A</v>
      </c>
      <c r="P954" t="e">
        <f>VLOOKUP(TableOMP[[#This Row],[Label]],TableAvg[],3,FALSE)</f>
        <v>#N/A</v>
      </c>
      <c r="Q954" t="e">
        <f>TableOMP[[#This Row],[Avg]]-$U$2*TableOMP[[#This Row],[StdDev]]</f>
        <v>#N/A</v>
      </c>
      <c r="R954" t="e">
        <f>TableOMP[[#This Row],[Avg]]+$U$2*TableOMP[[#This Row],[StdDev]]</f>
        <v>#N/A</v>
      </c>
      <c r="S954" t="e">
        <f>IF(AND(TableOMP[[#This Row],[total_time]]&gt;=TableOMP[[#This Row],[Low]], TableOMP[[#This Row],[total_time]]&lt;=TableOMP[[#This Row],[High]]),1,0)</f>
        <v>#N/A</v>
      </c>
    </row>
    <row r="955" spans="1:19" x14ac:dyDescent="0.25">
      <c r="A955" t="s">
        <v>17</v>
      </c>
      <c r="B955">
        <v>100</v>
      </c>
      <c r="C955">
        <v>0</v>
      </c>
      <c r="D955">
        <v>0</v>
      </c>
      <c r="E955">
        <v>58</v>
      </c>
      <c r="F955">
        <v>1</v>
      </c>
      <c r="G955">
        <v>1.2321610000000001</v>
      </c>
      <c r="H955">
        <v>1.4522E-2</v>
      </c>
      <c r="I955">
        <v>0.41508400000000001</v>
      </c>
      <c r="J955">
        <v>7.2820000000000003E-3</v>
      </c>
      <c r="K955" t="str">
        <f t="shared" si="14"/>
        <v>5</v>
      </c>
      <c r="L955" t="s">
        <v>40</v>
      </c>
      <c r="M955" t="s">
        <v>39</v>
      </c>
      <c r="N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955" t="e">
        <f>VLOOKUP(TableOMP[[#This Row],[Label]],TableAvg[],2,FALSE)</f>
        <v>#N/A</v>
      </c>
      <c r="P955" t="e">
        <f>VLOOKUP(TableOMP[[#This Row],[Label]],TableAvg[],3,FALSE)</f>
        <v>#N/A</v>
      </c>
      <c r="Q955" t="e">
        <f>TableOMP[[#This Row],[Avg]]-$U$2*TableOMP[[#This Row],[StdDev]]</f>
        <v>#N/A</v>
      </c>
      <c r="R955" t="e">
        <f>TableOMP[[#This Row],[Avg]]+$U$2*TableOMP[[#This Row],[StdDev]]</f>
        <v>#N/A</v>
      </c>
      <c r="S955" t="e">
        <f>IF(AND(TableOMP[[#This Row],[total_time]]&gt;=TableOMP[[#This Row],[Low]], TableOMP[[#This Row],[total_time]]&lt;=TableOMP[[#This Row],[High]]),1,0)</f>
        <v>#N/A</v>
      </c>
    </row>
    <row r="956" spans="1:19" x14ac:dyDescent="0.25">
      <c r="A956" t="s">
        <v>17</v>
      </c>
      <c r="B956">
        <v>100</v>
      </c>
      <c r="C956">
        <v>0</v>
      </c>
      <c r="D956">
        <v>0</v>
      </c>
      <c r="E956">
        <v>59</v>
      </c>
      <c r="F956">
        <v>1</v>
      </c>
      <c r="G956">
        <v>1.281112</v>
      </c>
      <c r="H956">
        <v>1.8044000000000001E-2</v>
      </c>
      <c r="I956">
        <v>0.39698299999999997</v>
      </c>
      <c r="J956">
        <v>6.8450000000000004E-3</v>
      </c>
      <c r="K956" t="str">
        <f t="shared" si="14"/>
        <v>5</v>
      </c>
      <c r="L956" t="s">
        <v>40</v>
      </c>
      <c r="M956" t="s">
        <v>39</v>
      </c>
      <c r="N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956" t="e">
        <f>VLOOKUP(TableOMP[[#This Row],[Label]],TableAvg[],2,FALSE)</f>
        <v>#N/A</v>
      </c>
      <c r="P956" t="e">
        <f>VLOOKUP(TableOMP[[#This Row],[Label]],TableAvg[],3,FALSE)</f>
        <v>#N/A</v>
      </c>
      <c r="Q956" t="e">
        <f>TableOMP[[#This Row],[Avg]]-$U$2*TableOMP[[#This Row],[StdDev]]</f>
        <v>#N/A</v>
      </c>
      <c r="R956" t="e">
        <f>TableOMP[[#This Row],[Avg]]+$U$2*TableOMP[[#This Row],[StdDev]]</f>
        <v>#N/A</v>
      </c>
      <c r="S956" t="e">
        <f>IF(AND(TableOMP[[#This Row],[total_time]]&gt;=TableOMP[[#This Row],[Low]], TableOMP[[#This Row],[total_time]]&lt;=TableOMP[[#This Row],[High]]),1,0)</f>
        <v>#N/A</v>
      </c>
    </row>
    <row r="957" spans="1:19" x14ac:dyDescent="0.25">
      <c r="A957" t="s">
        <v>17</v>
      </c>
      <c r="B957">
        <v>100</v>
      </c>
      <c r="C957">
        <v>0</v>
      </c>
      <c r="D957">
        <v>0</v>
      </c>
      <c r="E957">
        <v>60</v>
      </c>
      <c r="F957">
        <v>1</v>
      </c>
      <c r="G957">
        <v>1.3346929999999999</v>
      </c>
      <c r="H957">
        <v>1.9134000000000002E-2</v>
      </c>
      <c r="I957">
        <v>0.40622799999999998</v>
      </c>
      <c r="J957">
        <v>6.8849999999999996E-3</v>
      </c>
      <c r="K957" t="str">
        <f t="shared" si="14"/>
        <v>5</v>
      </c>
      <c r="L957" t="s">
        <v>40</v>
      </c>
      <c r="M957" t="s">
        <v>39</v>
      </c>
      <c r="N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957" t="e">
        <f>VLOOKUP(TableOMP[[#This Row],[Label]],TableAvg[],2,FALSE)</f>
        <v>#N/A</v>
      </c>
      <c r="P957" t="e">
        <f>VLOOKUP(TableOMP[[#This Row],[Label]],TableAvg[],3,FALSE)</f>
        <v>#N/A</v>
      </c>
      <c r="Q957" t="e">
        <f>TableOMP[[#This Row],[Avg]]-$U$2*TableOMP[[#This Row],[StdDev]]</f>
        <v>#N/A</v>
      </c>
      <c r="R957" t="e">
        <f>TableOMP[[#This Row],[Avg]]+$U$2*TableOMP[[#This Row],[StdDev]]</f>
        <v>#N/A</v>
      </c>
      <c r="S957" t="e">
        <f>IF(AND(TableOMP[[#This Row],[total_time]]&gt;=TableOMP[[#This Row],[Low]], TableOMP[[#This Row],[total_time]]&lt;=TableOMP[[#This Row],[High]]),1,0)</f>
        <v>#N/A</v>
      </c>
    </row>
    <row r="958" spans="1:19" x14ac:dyDescent="0.25">
      <c r="A958" t="s">
        <v>17</v>
      </c>
      <c r="B958">
        <v>100</v>
      </c>
      <c r="C958">
        <v>0</v>
      </c>
      <c r="D958">
        <v>0</v>
      </c>
      <c r="E958">
        <v>61</v>
      </c>
      <c r="F958">
        <v>1</v>
      </c>
      <c r="G958">
        <v>1.2572890000000001</v>
      </c>
      <c r="H958">
        <v>2.1812999999999999E-2</v>
      </c>
      <c r="I958">
        <v>0.41503499999999999</v>
      </c>
      <c r="J958">
        <v>6.9170000000000004E-3</v>
      </c>
      <c r="K958" t="str">
        <f t="shared" si="14"/>
        <v>5</v>
      </c>
      <c r="L958" t="s">
        <v>40</v>
      </c>
      <c r="M958" t="s">
        <v>39</v>
      </c>
      <c r="N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958" t="e">
        <f>VLOOKUP(TableOMP[[#This Row],[Label]],TableAvg[],2,FALSE)</f>
        <v>#N/A</v>
      </c>
      <c r="P958" t="e">
        <f>VLOOKUP(TableOMP[[#This Row],[Label]],TableAvg[],3,FALSE)</f>
        <v>#N/A</v>
      </c>
      <c r="Q958" t="e">
        <f>TableOMP[[#This Row],[Avg]]-$U$2*TableOMP[[#This Row],[StdDev]]</f>
        <v>#N/A</v>
      </c>
      <c r="R958" t="e">
        <f>TableOMP[[#This Row],[Avg]]+$U$2*TableOMP[[#This Row],[StdDev]]</f>
        <v>#N/A</v>
      </c>
      <c r="S958" t="e">
        <f>IF(AND(TableOMP[[#This Row],[total_time]]&gt;=TableOMP[[#This Row],[Low]], TableOMP[[#This Row],[total_time]]&lt;=TableOMP[[#This Row],[High]]),1,0)</f>
        <v>#N/A</v>
      </c>
    </row>
    <row r="959" spans="1:19" x14ac:dyDescent="0.25">
      <c r="A959" t="s">
        <v>17</v>
      </c>
      <c r="B959">
        <v>100</v>
      </c>
      <c r="C959">
        <v>0</v>
      </c>
      <c r="D959">
        <v>0</v>
      </c>
      <c r="E959">
        <v>62</v>
      </c>
      <c r="F959">
        <v>1</v>
      </c>
      <c r="G959">
        <v>1.2657210000000001</v>
      </c>
      <c r="H959">
        <v>2.3061999999999999E-2</v>
      </c>
      <c r="I959">
        <v>0.46021099999999998</v>
      </c>
      <c r="J959">
        <v>7.5440000000000004E-3</v>
      </c>
      <c r="K959" t="str">
        <f t="shared" si="14"/>
        <v>5</v>
      </c>
      <c r="L959" t="s">
        <v>40</v>
      </c>
      <c r="M959" t="s">
        <v>39</v>
      </c>
      <c r="N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959" t="e">
        <f>VLOOKUP(TableOMP[[#This Row],[Label]],TableAvg[],2,FALSE)</f>
        <v>#N/A</v>
      </c>
      <c r="P959" t="e">
        <f>VLOOKUP(TableOMP[[#This Row],[Label]],TableAvg[],3,FALSE)</f>
        <v>#N/A</v>
      </c>
      <c r="Q959" t="e">
        <f>TableOMP[[#This Row],[Avg]]-$U$2*TableOMP[[#This Row],[StdDev]]</f>
        <v>#N/A</v>
      </c>
      <c r="R959" t="e">
        <f>TableOMP[[#This Row],[Avg]]+$U$2*TableOMP[[#This Row],[StdDev]]</f>
        <v>#N/A</v>
      </c>
      <c r="S959" t="e">
        <f>IF(AND(TableOMP[[#This Row],[total_time]]&gt;=TableOMP[[#This Row],[Low]], TableOMP[[#This Row],[total_time]]&lt;=TableOMP[[#This Row],[High]]),1,0)</f>
        <v>#N/A</v>
      </c>
    </row>
    <row r="960" spans="1:19" x14ac:dyDescent="0.25">
      <c r="A960" t="s">
        <v>17</v>
      </c>
      <c r="B960">
        <v>100</v>
      </c>
      <c r="C960">
        <v>0</v>
      </c>
      <c r="D960">
        <v>0</v>
      </c>
      <c r="E960">
        <v>63</v>
      </c>
      <c r="F960">
        <v>1</v>
      </c>
      <c r="G960">
        <v>1.3600190000000001</v>
      </c>
      <c r="H960">
        <v>2.7168000000000001E-2</v>
      </c>
      <c r="I960">
        <v>0.49178300000000003</v>
      </c>
      <c r="J960">
        <v>7.9319999999999998E-3</v>
      </c>
      <c r="K960" t="str">
        <f t="shared" si="14"/>
        <v>5</v>
      </c>
      <c r="L960" t="s">
        <v>40</v>
      </c>
      <c r="M960" t="s">
        <v>39</v>
      </c>
      <c r="N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960" t="e">
        <f>VLOOKUP(TableOMP[[#This Row],[Label]],TableAvg[],2,FALSE)</f>
        <v>#N/A</v>
      </c>
      <c r="P960" t="e">
        <f>VLOOKUP(TableOMP[[#This Row],[Label]],TableAvg[],3,FALSE)</f>
        <v>#N/A</v>
      </c>
      <c r="Q960" t="e">
        <f>TableOMP[[#This Row],[Avg]]-$U$2*TableOMP[[#This Row],[StdDev]]</f>
        <v>#N/A</v>
      </c>
      <c r="R960" t="e">
        <f>TableOMP[[#This Row],[Avg]]+$U$2*TableOMP[[#This Row],[StdDev]]</f>
        <v>#N/A</v>
      </c>
      <c r="S960" t="e">
        <f>IF(AND(TableOMP[[#This Row],[total_time]]&gt;=TableOMP[[#This Row],[Low]], TableOMP[[#This Row],[total_time]]&lt;=TableOMP[[#This Row],[High]]),1,0)</f>
        <v>#N/A</v>
      </c>
    </row>
    <row r="961" spans="1:19" x14ac:dyDescent="0.25">
      <c r="A961" t="s">
        <v>17</v>
      </c>
      <c r="B961">
        <v>100</v>
      </c>
      <c r="C961">
        <v>0</v>
      </c>
      <c r="D961">
        <v>0</v>
      </c>
      <c r="E961">
        <v>64</v>
      </c>
      <c r="F961">
        <v>1</v>
      </c>
      <c r="G961">
        <v>1.2910029999999999</v>
      </c>
      <c r="H961">
        <v>2.7257E-2</v>
      </c>
      <c r="I961">
        <v>0.50616499999999998</v>
      </c>
      <c r="J961">
        <v>8.0339999999999995E-3</v>
      </c>
      <c r="K961" t="str">
        <f t="shared" si="14"/>
        <v>5</v>
      </c>
      <c r="L961" t="s">
        <v>40</v>
      </c>
      <c r="M961" t="s">
        <v>39</v>
      </c>
      <c r="N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961" t="e">
        <f>VLOOKUP(TableOMP[[#This Row],[Label]],TableAvg[],2,FALSE)</f>
        <v>#N/A</v>
      </c>
      <c r="P961" t="e">
        <f>VLOOKUP(TableOMP[[#This Row],[Label]],TableAvg[],3,FALSE)</f>
        <v>#N/A</v>
      </c>
      <c r="Q961" t="e">
        <f>TableOMP[[#This Row],[Avg]]-$U$2*TableOMP[[#This Row],[StdDev]]</f>
        <v>#N/A</v>
      </c>
      <c r="R961" t="e">
        <f>TableOMP[[#This Row],[Avg]]+$U$2*TableOMP[[#This Row],[StdDev]]</f>
        <v>#N/A</v>
      </c>
      <c r="S961" t="e">
        <f>IF(AND(TableOMP[[#This Row],[total_time]]&gt;=TableOMP[[#This Row],[Low]], TableOMP[[#This Row],[total_time]]&lt;=TableOMP[[#This Row],[High]]),1,0)</f>
        <v>#N/A</v>
      </c>
    </row>
    <row r="962" spans="1:19" x14ac:dyDescent="0.25">
      <c r="A962" t="s">
        <v>15</v>
      </c>
      <c r="B962">
        <v>10000</v>
      </c>
      <c r="C962">
        <v>100</v>
      </c>
      <c r="D962">
        <v>100000</v>
      </c>
      <c r="E962">
        <v>1</v>
      </c>
      <c r="F962">
        <v>1</v>
      </c>
      <c r="G962">
        <v>187.42533599999999</v>
      </c>
      <c r="H962">
        <v>1.1020380000000001</v>
      </c>
      <c r="I962">
        <v>0</v>
      </c>
      <c r="J962">
        <v>0</v>
      </c>
      <c r="K962" t="str">
        <f t="shared" si="14"/>
        <v>6</v>
      </c>
      <c r="L962" t="s">
        <v>42</v>
      </c>
      <c r="M962" t="s">
        <v>43</v>
      </c>
      <c r="N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962">
        <f>VLOOKUP(TableOMP[[#This Row],[Label]],TableAvg[],2,FALSE)</f>
        <v>186.70297818181817</v>
      </c>
      <c r="P962">
        <f>VLOOKUP(TableOMP[[#This Row],[Label]],TableAvg[],3,FALSE)</f>
        <v>0.45532179517951776</v>
      </c>
      <c r="Q962">
        <f>TableOMP[[#This Row],[Avg]]-$U$2*TableOMP[[#This Row],[StdDev]]</f>
        <v>185.79233459145914</v>
      </c>
      <c r="R962">
        <f>TableOMP[[#This Row],[Avg]]+$U$2*TableOMP[[#This Row],[StdDev]]</f>
        <v>187.6136217721772</v>
      </c>
      <c r="S962">
        <f>IF(AND(TableOMP[[#This Row],[total_time]]&gt;=TableOMP[[#This Row],[Low]], TableOMP[[#This Row],[total_time]]&lt;=TableOMP[[#This Row],[High]]),1,0)</f>
        <v>1</v>
      </c>
    </row>
    <row r="963" spans="1:19" x14ac:dyDescent="0.25">
      <c r="A963" t="s">
        <v>15</v>
      </c>
      <c r="B963">
        <v>10000</v>
      </c>
      <c r="C963">
        <v>100</v>
      </c>
      <c r="D963">
        <v>100000</v>
      </c>
      <c r="E963">
        <v>2</v>
      </c>
      <c r="F963">
        <v>1</v>
      </c>
      <c r="G963">
        <v>93.265465000000006</v>
      </c>
      <c r="H963">
        <v>0.98140300000000003</v>
      </c>
      <c r="I963">
        <v>0.62882700000000002</v>
      </c>
      <c r="J963">
        <v>0.62882700000000002</v>
      </c>
      <c r="K963" t="str">
        <f t="shared" ref="K963:K1026" si="15">MID(M963,22,1)</f>
        <v>6</v>
      </c>
      <c r="L963" t="s">
        <v>42</v>
      </c>
      <c r="M963" t="s">
        <v>43</v>
      </c>
      <c r="N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963">
        <f>VLOOKUP(TableOMP[[#This Row],[Label]],TableAvg[],2,FALSE)</f>
        <v>93.358230181818186</v>
      </c>
      <c r="P963">
        <f>VLOOKUP(TableOMP[[#This Row],[Label]],TableAvg[],3,FALSE)</f>
        <v>1.2779314658038963</v>
      </c>
      <c r="Q963">
        <f>TableOMP[[#This Row],[Avg]]-$U$2*TableOMP[[#This Row],[StdDev]]</f>
        <v>90.802367250210395</v>
      </c>
      <c r="R963">
        <f>TableOMP[[#This Row],[Avg]]+$U$2*TableOMP[[#This Row],[StdDev]]</f>
        <v>95.914093113425977</v>
      </c>
      <c r="S963">
        <f>IF(AND(TableOMP[[#This Row],[total_time]]&gt;=TableOMP[[#This Row],[Low]], TableOMP[[#This Row],[total_time]]&lt;=TableOMP[[#This Row],[High]]),1,0)</f>
        <v>1</v>
      </c>
    </row>
    <row r="964" spans="1:19" x14ac:dyDescent="0.25">
      <c r="A964" t="s">
        <v>15</v>
      </c>
      <c r="B964">
        <v>10000</v>
      </c>
      <c r="C964">
        <v>100</v>
      </c>
      <c r="D964">
        <v>100000</v>
      </c>
      <c r="E964">
        <v>3</v>
      </c>
      <c r="F964">
        <v>1</v>
      </c>
      <c r="G964">
        <v>61.315308999999999</v>
      </c>
      <c r="H964">
        <v>0.252307</v>
      </c>
      <c r="I964">
        <v>0.26991999999999999</v>
      </c>
      <c r="J964">
        <v>0.13496</v>
      </c>
      <c r="K964" t="str">
        <f t="shared" si="15"/>
        <v>6</v>
      </c>
      <c r="L964" t="s">
        <v>42</v>
      </c>
      <c r="M964" t="s">
        <v>43</v>
      </c>
      <c r="N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964">
        <f>VLOOKUP(TableOMP[[#This Row],[Label]],TableAvg[],2,FALSE)</f>
        <v>61.60287390909091</v>
      </c>
      <c r="P964">
        <f>VLOOKUP(TableOMP[[#This Row],[Label]],TableAvg[],3,FALSE)</f>
        <v>0.58566605859746601</v>
      </c>
      <c r="Q964">
        <f>TableOMP[[#This Row],[Avg]]-$U$2*TableOMP[[#This Row],[StdDev]]</f>
        <v>60.431541791895981</v>
      </c>
      <c r="R964">
        <f>TableOMP[[#This Row],[Avg]]+$U$2*TableOMP[[#This Row],[StdDev]]</f>
        <v>62.774206026285839</v>
      </c>
      <c r="S964">
        <f>IF(AND(TableOMP[[#This Row],[total_time]]&gt;=TableOMP[[#This Row],[Low]], TableOMP[[#This Row],[total_time]]&lt;=TableOMP[[#This Row],[High]]),1,0)</f>
        <v>1</v>
      </c>
    </row>
    <row r="965" spans="1:19" x14ac:dyDescent="0.25">
      <c r="A965" t="s">
        <v>15</v>
      </c>
      <c r="B965">
        <v>10000</v>
      </c>
      <c r="C965">
        <v>100</v>
      </c>
      <c r="D965">
        <v>100000</v>
      </c>
      <c r="E965">
        <v>4</v>
      </c>
      <c r="F965">
        <v>1</v>
      </c>
      <c r="G965">
        <v>46.226154000000001</v>
      </c>
      <c r="H965">
        <v>0.27223700000000001</v>
      </c>
      <c r="I965">
        <v>0.46553299999999997</v>
      </c>
      <c r="J965">
        <v>0.15517800000000001</v>
      </c>
      <c r="K965" t="str">
        <f t="shared" si="15"/>
        <v>6</v>
      </c>
      <c r="L965" t="s">
        <v>42</v>
      </c>
      <c r="M965" t="s">
        <v>43</v>
      </c>
      <c r="N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965">
        <f>VLOOKUP(TableOMP[[#This Row],[Label]],TableAvg[],2,FALSE)</f>
        <v>47.764747636363637</v>
      </c>
      <c r="P965">
        <f>VLOOKUP(TableOMP[[#This Row],[Label]],TableAvg[],3,FALSE)</f>
        <v>3.3791517289707906</v>
      </c>
      <c r="Q965">
        <f>TableOMP[[#This Row],[Avg]]-$U$2*TableOMP[[#This Row],[StdDev]]</f>
        <v>41.006444178422058</v>
      </c>
      <c r="R965">
        <f>TableOMP[[#This Row],[Avg]]+$U$2*TableOMP[[#This Row],[StdDev]]</f>
        <v>54.523051094305217</v>
      </c>
      <c r="S965">
        <f>IF(AND(TableOMP[[#This Row],[total_time]]&gt;=TableOMP[[#This Row],[Low]], TableOMP[[#This Row],[total_time]]&lt;=TableOMP[[#This Row],[High]]),1,0)</f>
        <v>1</v>
      </c>
    </row>
    <row r="966" spans="1:19" x14ac:dyDescent="0.25">
      <c r="A966" t="s">
        <v>15</v>
      </c>
      <c r="B966">
        <v>10000</v>
      </c>
      <c r="C966">
        <v>100</v>
      </c>
      <c r="D966">
        <v>100000</v>
      </c>
      <c r="E966">
        <v>5</v>
      </c>
      <c r="F966">
        <v>1</v>
      </c>
      <c r="G966">
        <v>37.254821</v>
      </c>
      <c r="H966">
        <v>0.34481099999999998</v>
      </c>
      <c r="I966">
        <v>0.81292600000000004</v>
      </c>
      <c r="J966">
        <v>0.20323099999999999</v>
      </c>
      <c r="K966" t="str">
        <f t="shared" si="15"/>
        <v>6</v>
      </c>
      <c r="L966" t="s">
        <v>42</v>
      </c>
      <c r="M966" t="s">
        <v>43</v>
      </c>
      <c r="N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966">
        <f>VLOOKUP(TableOMP[[#This Row],[Label]],TableAvg[],2,FALSE)</f>
        <v>37.228402090909093</v>
      </c>
      <c r="P966">
        <f>VLOOKUP(TableOMP[[#This Row],[Label]],TableAvg[],3,FALSE)</f>
        <v>0.28987238845378277</v>
      </c>
      <c r="Q966">
        <f>TableOMP[[#This Row],[Avg]]-$U$2*TableOMP[[#This Row],[StdDev]]</f>
        <v>36.648657314001525</v>
      </c>
      <c r="R966">
        <f>TableOMP[[#This Row],[Avg]]+$U$2*TableOMP[[#This Row],[StdDev]]</f>
        <v>37.80814686781666</v>
      </c>
      <c r="S966">
        <f>IF(AND(TableOMP[[#This Row],[total_time]]&gt;=TableOMP[[#This Row],[Low]], TableOMP[[#This Row],[total_time]]&lt;=TableOMP[[#This Row],[High]]),1,0)</f>
        <v>1</v>
      </c>
    </row>
    <row r="967" spans="1:19" x14ac:dyDescent="0.25">
      <c r="A967" t="s">
        <v>15</v>
      </c>
      <c r="B967">
        <v>10000</v>
      </c>
      <c r="C967">
        <v>100</v>
      </c>
      <c r="D967">
        <v>100000</v>
      </c>
      <c r="E967">
        <v>6</v>
      </c>
      <c r="F967">
        <v>1</v>
      </c>
      <c r="G967">
        <v>32.044522999999998</v>
      </c>
      <c r="H967">
        <v>1.162701</v>
      </c>
      <c r="I967">
        <v>0.620529</v>
      </c>
      <c r="J967">
        <v>0.12410599999999999</v>
      </c>
      <c r="K967" t="str">
        <f t="shared" si="15"/>
        <v>6</v>
      </c>
      <c r="L967" t="s">
        <v>42</v>
      </c>
      <c r="M967" t="s">
        <v>43</v>
      </c>
      <c r="N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967">
        <f>VLOOKUP(TableOMP[[#This Row],[Label]],TableAvg[],2,FALSE)</f>
        <v>31.10145390909091</v>
      </c>
      <c r="P967">
        <f>VLOOKUP(TableOMP[[#This Row],[Label]],TableAvg[],3,FALSE)</f>
        <v>0.31760202715984842</v>
      </c>
      <c r="Q967">
        <f>TableOMP[[#This Row],[Avg]]-$U$2*TableOMP[[#This Row],[StdDev]]</f>
        <v>30.466249854771213</v>
      </c>
      <c r="R967">
        <f>TableOMP[[#This Row],[Avg]]+$U$2*TableOMP[[#This Row],[StdDev]]</f>
        <v>31.736657963410607</v>
      </c>
      <c r="S967">
        <f>IF(AND(TableOMP[[#This Row],[total_time]]&gt;=TableOMP[[#This Row],[Low]], TableOMP[[#This Row],[total_time]]&lt;=TableOMP[[#This Row],[High]]),1,0)</f>
        <v>0</v>
      </c>
    </row>
    <row r="968" spans="1:19" x14ac:dyDescent="0.25">
      <c r="A968" t="s">
        <v>15</v>
      </c>
      <c r="B968">
        <v>10000</v>
      </c>
      <c r="C968">
        <v>100</v>
      </c>
      <c r="D968">
        <v>100000</v>
      </c>
      <c r="E968">
        <v>7</v>
      </c>
      <c r="F968">
        <v>1</v>
      </c>
      <c r="G968">
        <v>27.097003000000001</v>
      </c>
      <c r="H968">
        <v>0.49492000000000003</v>
      </c>
      <c r="I968">
        <v>1.067482</v>
      </c>
      <c r="J968">
        <v>0.17791399999999999</v>
      </c>
      <c r="K968" t="str">
        <f t="shared" si="15"/>
        <v>6</v>
      </c>
      <c r="L968" t="s">
        <v>42</v>
      </c>
      <c r="M968" t="s">
        <v>43</v>
      </c>
      <c r="N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968">
        <f>VLOOKUP(TableOMP[[#This Row],[Label]],TableAvg[],2,FALSE)</f>
        <v>26.99956781818182</v>
      </c>
      <c r="P968">
        <f>VLOOKUP(TableOMP[[#This Row],[Label]],TableAvg[],3,FALSE)</f>
        <v>0.58991741324496838</v>
      </c>
      <c r="Q968">
        <f>TableOMP[[#This Row],[Avg]]-$U$2*TableOMP[[#This Row],[StdDev]]</f>
        <v>25.819732991691883</v>
      </c>
      <c r="R968">
        <f>TableOMP[[#This Row],[Avg]]+$U$2*TableOMP[[#This Row],[StdDev]]</f>
        <v>28.179402644671757</v>
      </c>
      <c r="S968">
        <f>IF(AND(TableOMP[[#This Row],[total_time]]&gt;=TableOMP[[#This Row],[Low]], TableOMP[[#This Row],[total_time]]&lt;=TableOMP[[#This Row],[High]]),1,0)</f>
        <v>1</v>
      </c>
    </row>
    <row r="969" spans="1:19" x14ac:dyDescent="0.25">
      <c r="A969" t="s">
        <v>15</v>
      </c>
      <c r="B969">
        <v>10000</v>
      </c>
      <c r="C969">
        <v>100</v>
      </c>
      <c r="D969">
        <v>100000</v>
      </c>
      <c r="E969">
        <v>8</v>
      </c>
      <c r="F969">
        <v>1</v>
      </c>
      <c r="G969">
        <v>23.536975999999999</v>
      </c>
      <c r="H969">
        <v>0.24086099999999999</v>
      </c>
      <c r="I969">
        <v>0.84063299999999996</v>
      </c>
      <c r="J969">
        <v>0.12009</v>
      </c>
      <c r="K969" t="str">
        <f t="shared" si="15"/>
        <v>6</v>
      </c>
      <c r="L969" t="s">
        <v>42</v>
      </c>
      <c r="M969" t="s">
        <v>43</v>
      </c>
      <c r="N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969">
        <f>VLOOKUP(TableOMP[[#This Row],[Label]],TableAvg[],2,FALSE)</f>
        <v>23.857052599999999</v>
      </c>
      <c r="P969">
        <f>VLOOKUP(TableOMP[[#This Row],[Label]],TableAvg[],3,FALSE)</f>
        <v>1.0042384641038213</v>
      </c>
      <c r="Q969">
        <f>TableOMP[[#This Row],[Avg]]-$U$2*TableOMP[[#This Row],[StdDev]]</f>
        <v>21.848575671792357</v>
      </c>
      <c r="R969">
        <f>TableOMP[[#This Row],[Avg]]+$U$2*TableOMP[[#This Row],[StdDev]]</f>
        <v>25.865529528207642</v>
      </c>
      <c r="S969">
        <f>IF(AND(TableOMP[[#This Row],[total_time]]&gt;=TableOMP[[#This Row],[Low]], TableOMP[[#This Row],[total_time]]&lt;=TableOMP[[#This Row],[High]]),1,0)</f>
        <v>1</v>
      </c>
    </row>
    <row r="970" spans="1:19" x14ac:dyDescent="0.25">
      <c r="A970" t="s">
        <v>15</v>
      </c>
      <c r="B970">
        <v>10000</v>
      </c>
      <c r="C970">
        <v>100</v>
      </c>
      <c r="D970">
        <v>100000</v>
      </c>
      <c r="E970">
        <v>9</v>
      </c>
      <c r="F970">
        <v>1</v>
      </c>
      <c r="G970">
        <v>22.281255000000002</v>
      </c>
      <c r="H970">
        <v>1.5512319999999999</v>
      </c>
      <c r="I970">
        <v>0.95677500000000004</v>
      </c>
      <c r="J970">
        <v>0.11959699999999999</v>
      </c>
      <c r="K970" t="str">
        <f t="shared" si="15"/>
        <v>6</v>
      </c>
      <c r="L970" t="s">
        <v>42</v>
      </c>
      <c r="M970" t="s">
        <v>43</v>
      </c>
      <c r="N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970">
        <f>VLOOKUP(TableOMP[[#This Row],[Label]],TableAvg[],2,FALSE)</f>
        <v>21.046355900000002</v>
      </c>
      <c r="P970">
        <f>VLOOKUP(TableOMP[[#This Row],[Label]],TableAvg[],3,FALSE)</f>
        <v>0.42661476315995334</v>
      </c>
      <c r="Q970">
        <f>TableOMP[[#This Row],[Avg]]-$U$2*TableOMP[[#This Row],[StdDev]]</f>
        <v>20.193126373680094</v>
      </c>
      <c r="R970">
        <f>TableOMP[[#This Row],[Avg]]+$U$2*TableOMP[[#This Row],[StdDev]]</f>
        <v>21.899585426319909</v>
      </c>
      <c r="S970">
        <f>IF(AND(TableOMP[[#This Row],[total_time]]&gt;=TableOMP[[#This Row],[Low]], TableOMP[[#This Row],[total_time]]&lt;=TableOMP[[#This Row],[High]]),1,0)</f>
        <v>0</v>
      </c>
    </row>
    <row r="971" spans="1:19" x14ac:dyDescent="0.25">
      <c r="A971" t="s">
        <v>15</v>
      </c>
      <c r="B971">
        <v>10000</v>
      </c>
      <c r="C971">
        <v>100</v>
      </c>
      <c r="D971">
        <v>100000</v>
      </c>
      <c r="E971">
        <v>10</v>
      </c>
      <c r="F971">
        <v>1</v>
      </c>
      <c r="G971">
        <v>18.92446</v>
      </c>
      <c r="H971">
        <v>0.23419799999999999</v>
      </c>
      <c r="I971">
        <v>1.101793</v>
      </c>
      <c r="J971">
        <v>0.122421</v>
      </c>
      <c r="K971" t="str">
        <f t="shared" si="15"/>
        <v>6</v>
      </c>
      <c r="L971" t="s">
        <v>42</v>
      </c>
      <c r="M971" t="s">
        <v>43</v>
      </c>
      <c r="N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971">
        <f>VLOOKUP(TableOMP[[#This Row],[Label]],TableAvg[],2,FALSE)</f>
        <v>19.367362500000002</v>
      </c>
      <c r="P971">
        <f>VLOOKUP(TableOMP[[#This Row],[Label]],TableAvg[],3,FALSE)</f>
        <v>1.3987286580103699</v>
      </c>
      <c r="Q971">
        <f>TableOMP[[#This Row],[Avg]]-$U$2*TableOMP[[#This Row],[StdDev]]</f>
        <v>16.569905183979262</v>
      </c>
      <c r="R971">
        <f>TableOMP[[#This Row],[Avg]]+$U$2*TableOMP[[#This Row],[StdDev]]</f>
        <v>22.164819816020742</v>
      </c>
      <c r="S971">
        <f>IF(AND(TableOMP[[#This Row],[total_time]]&gt;=TableOMP[[#This Row],[Low]], TableOMP[[#This Row],[total_time]]&lt;=TableOMP[[#This Row],[High]]),1,0)</f>
        <v>1</v>
      </c>
    </row>
    <row r="972" spans="1:19" x14ac:dyDescent="0.25">
      <c r="A972" t="s">
        <v>15</v>
      </c>
      <c r="B972">
        <v>10000</v>
      </c>
      <c r="C972">
        <v>100</v>
      </c>
      <c r="D972">
        <v>100000</v>
      </c>
      <c r="E972">
        <v>11</v>
      </c>
      <c r="F972">
        <v>1</v>
      </c>
      <c r="G972">
        <v>17.528151000000001</v>
      </c>
      <c r="H972">
        <v>0.49572500000000003</v>
      </c>
      <c r="I972">
        <v>1.970261</v>
      </c>
      <c r="J972">
        <v>0.19702600000000001</v>
      </c>
      <c r="K972" t="str">
        <f t="shared" si="15"/>
        <v>6</v>
      </c>
      <c r="L972" t="s">
        <v>42</v>
      </c>
      <c r="M972" t="s">
        <v>43</v>
      </c>
      <c r="N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972">
        <f>VLOOKUP(TableOMP[[#This Row],[Label]],TableAvg[],2,FALSE)</f>
        <v>17.3222205</v>
      </c>
      <c r="P972">
        <f>VLOOKUP(TableOMP[[#This Row],[Label]],TableAvg[],3,FALSE)</f>
        <v>0.19925598916133511</v>
      </c>
      <c r="Q972">
        <f>TableOMP[[#This Row],[Avg]]-$U$2*TableOMP[[#This Row],[StdDev]]</f>
        <v>16.92370852167733</v>
      </c>
      <c r="R972">
        <f>TableOMP[[#This Row],[Avg]]+$U$2*TableOMP[[#This Row],[StdDev]]</f>
        <v>17.72073247832267</v>
      </c>
      <c r="S972">
        <f>IF(AND(TableOMP[[#This Row],[total_time]]&gt;=TableOMP[[#This Row],[Low]], TableOMP[[#This Row],[total_time]]&lt;=TableOMP[[#This Row],[High]]),1,0)</f>
        <v>1</v>
      </c>
    </row>
    <row r="973" spans="1:19" x14ac:dyDescent="0.25">
      <c r="A973" t="s">
        <v>15</v>
      </c>
      <c r="B973">
        <v>10000</v>
      </c>
      <c r="C973">
        <v>100</v>
      </c>
      <c r="D973">
        <v>100000</v>
      </c>
      <c r="E973">
        <v>12</v>
      </c>
      <c r="F973">
        <v>1</v>
      </c>
      <c r="G973">
        <v>15.892664999999999</v>
      </c>
      <c r="H973">
        <v>0.23547399999999999</v>
      </c>
      <c r="I973">
        <v>1.34711</v>
      </c>
      <c r="J973">
        <v>0.122465</v>
      </c>
      <c r="K973" t="str">
        <f t="shared" si="15"/>
        <v>6</v>
      </c>
      <c r="L973" t="s">
        <v>42</v>
      </c>
      <c r="M973" t="s">
        <v>43</v>
      </c>
      <c r="N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973">
        <f>VLOOKUP(TableOMP[[#This Row],[Label]],TableAvg[],2,FALSE)</f>
        <v>16.0317729</v>
      </c>
      <c r="P973">
        <f>VLOOKUP(TableOMP[[#This Row],[Label]],TableAvg[],3,FALSE)</f>
        <v>0.49322697109571573</v>
      </c>
      <c r="Q973">
        <f>TableOMP[[#This Row],[Avg]]-$U$2*TableOMP[[#This Row],[StdDev]]</f>
        <v>15.045318957808568</v>
      </c>
      <c r="R973">
        <f>TableOMP[[#This Row],[Avg]]+$U$2*TableOMP[[#This Row],[StdDev]]</f>
        <v>17.018226842191432</v>
      </c>
      <c r="S973">
        <f>IF(AND(TableOMP[[#This Row],[total_time]]&gt;=TableOMP[[#This Row],[Low]], TableOMP[[#This Row],[total_time]]&lt;=TableOMP[[#This Row],[High]]),1,0)</f>
        <v>1</v>
      </c>
    </row>
    <row r="974" spans="1:19" x14ac:dyDescent="0.25">
      <c r="A974" t="s">
        <v>15</v>
      </c>
      <c r="B974">
        <v>10000</v>
      </c>
      <c r="C974">
        <v>100</v>
      </c>
      <c r="D974">
        <v>100000</v>
      </c>
      <c r="E974">
        <v>13</v>
      </c>
      <c r="F974">
        <v>1</v>
      </c>
      <c r="G974">
        <v>15.071815000000001</v>
      </c>
      <c r="H974">
        <v>0.519177</v>
      </c>
      <c r="I974">
        <v>1.4712769999999999</v>
      </c>
      <c r="J974">
        <v>0.12260600000000001</v>
      </c>
      <c r="K974" t="str">
        <f t="shared" si="15"/>
        <v>6</v>
      </c>
      <c r="L974" t="s">
        <v>42</v>
      </c>
      <c r="M974" t="s">
        <v>43</v>
      </c>
      <c r="N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974">
        <f>VLOOKUP(TableOMP[[#This Row],[Label]],TableAvg[],2,FALSE)</f>
        <v>17.419607899999995</v>
      </c>
      <c r="P974">
        <f>VLOOKUP(TableOMP[[#This Row],[Label]],TableAvg[],3,FALSE)</f>
        <v>7.9460726350215278</v>
      </c>
      <c r="Q974">
        <f>TableOMP[[#This Row],[Avg]]-$U$2*TableOMP[[#This Row],[StdDev]]</f>
        <v>1.5274626299569398</v>
      </c>
      <c r="R974">
        <f>TableOMP[[#This Row],[Avg]]+$U$2*TableOMP[[#This Row],[StdDev]]</f>
        <v>33.311753170043048</v>
      </c>
      <c r="S974">
        <f>IF(AND(TableOMP[[#This Row],[total_time]]&gt;=TableOMP[[#This Row],[Low]], TableOMP[[#This Row],[total_time]]&lt;=TableOMP[[#This Row],[High]]),1,0)</f>
        <v>1</v>
      </c>
    </row>
    <row r="975" spans="1:19" x14ac:dyDescent="0.25">
      <c r="A975" t="s">
        <v>15</v>
      </c>
      <c r="B975">
        <v>10000</v>
      </c>
      <c r="C975">
        <v>100</v>
      </c>
      <c r="D975">
        <v>100000</v>
      </c>
      <c r="E975">
        <v>14</v>
      </c>
      <c r="F975">
        <v>1</v>
      </c>
      <c r="G975">
        <v>13.805444</v>
      </c>
      <c r="H975">
        <v>0.23804</v>
      </c>
      <c r="I975">
        <v>1.5621480000000001</v>
      </c>
      <c r="J975">
        <v>0.12016499999999999</v>
      </c>
      <c r="K975" t="str">
        <f t="shared" si="15"/>
        <v>6</v>
      </c>
      <c r="L975" t="s">
        <v>42</v>
      </c>
      <c r="M975" t="s">
        <v>43</v>
      </c>
      <c r="N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975">
        <f>VLOOKUP(TableOMP[[#This Row],[Label]],TableAvg[],2,FALSE)</f>
        <v>13.811161200000001</v>
      </c>
      <c r="P975">
        <f>VLOOKUP(TableOMP[[#This Row],[Label]],TableAvg[],3,FALSE)</f>
        <v>0.14816777037706197</v>
      </c>
      <c r="Q975">
        <f>TableOMP[[#This Row],[Avg]]-$U$2*TableOMP[[#This Row],[StdDev]]</f>
        <v>13.514825659245878</v>
      </c>
      <c r="R975">
        <f>TableOMP[[#This Row],[Avg]]+$U$2*TableOMP[[#This Row],[StdDev]]</f>
        <v>14.107496740754124</v>
      </c>
      <c r="S975">
        <f>IF(AND(TableOMP[[#This Row],[total_time]]&gt;=TableOMP[[#This Row],[Low]], TableOMP[[#This Row],[total_time]]&lt;=TableOMP[[#This Row],[High]]),1,0)</f>
        <v>1</v>
      </c>
    </row>
    <row r="976" spans="1:19" x14ac:dyDescent="0.25">
      <c r="A976" t="s">
        <v>15</v>
      </c>
      <c r="B976">
        <v>10000</v>
      </c>
      <c r="C976">
        <v>100</v>
      </c>
      <c r="D976">
        <v>100000</v>
      </c>
      <c r="E976">
        <v>15</v>
      </c>
      <c r="F976">
        <v>1</v>
      </c>
      <c r="G976">
        <v>13.078128</v>
      </c>
      <c r="H976">
        <v>0.30242400000000003</v>
      </c>
      <c r="I976">
        <v>2.6861350000000002</v>
      </c>
      <c r="J976">
        <v>0.19186700000000001</v>
      </c>
      <c r="K976" t="str">
        <f t="shared" si="15"/>
        <v>6</v>
      </c>
      <c r="L976" t="s">
        <v>42</v>
      </c>
      <c r="M976" t="s">
        <v>43</v>
      </c>
      <c r="N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976">
        <f>VLOOKUP(TableOMP[[#This Row],[Label]],TableAvg[],2,FALSE)</f>
        <v>13.084569800000001</v>
      </c>
      <c r="P976">
        <f>VLOOKUP(TableOMP[[#This Row],[Label]],TableAvg[],3,FALSE)</f>
        <v>0.42163983678132028</v>
      </c>
      <c r="Q976">
        <f>TableOMP[[#This Row],[Avg]]-$U$2*TableOMP[[#This Row],[StdDev]]</f>
        <v>12.241290126437359</v>
      </c>
      <c r="R976">
        <f>TableOMP[[#This Row],[Avg]]+$U$2*TableOMP[[#This Row],[StdDev]]</f>
        <v>13.927849473562642</v>
      </c>
      <c r="S976">
        <f>IF(AND(TableOMP[[#This Row],[total_time]]&gt;=TableOMP[[#This Row],[Low]], TableOMP[[#This Row],[total_time]]&lt;=TableOMP[[#This Row],[High]]),1,0)</f>
        <v>1</v>
      </c>
    </row>
    <row r="977" spans="1:19" x14ac:dyDescent="0.25">
      <c r="A977" t="s">
        <v>15</v>
      </c>
      <c r="B977">
        <v>10000</v>
      </c>
      <c r="C977">
        <v>100</v>
      </c>
      <c r="D977">
        <v>100000</v>
      </c>
      <c r="E977">
        <v>16</v>
      </c>
      <c r="F977">
        <v>1</v>
      </c>
      <c r="G977">
        <v>12.327038</v>
      </c>
      <c r="H977">
        <v>0.14341499999999999</v>
      </c>
      <c r="I977">
        <v>0.62893399999999999</v>
      </c>
      <c r="J977">
        <v>4.1929000000000001E-2</v>
      </c>
      <c r="K977" t="str">
        <f t="shared" si="15"/>
        <v>6</v>
      </c>
      <c r="L977" t="s">
        <v>42</v>
      </c>
      <c r="M977" t="s">
        <v>43</v>
      </c>
      <c r="N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977">
        <f>VLOOKUP(TableOMP[[#This Row],[Label]],TableAvg[],2,FALSE)</f>
        <v>12.3827286</v>
      </c>
      <c r="P977">
        <f>VLOOKUP(TableOMP[[#This Row],[Label]],TableAvg[],3,FALSE)</f>
        <v>0.17102678362132523</v>
      </c>
      <c r="Q977">
        <f>TableOMP[[#This Row],[Avg]]-$U$2*TableOMP[[#This Row],[StdDev]]</f>
        <v>12.040675032757349</v>
      </c>
      <c r="R977">
        <f>TableOMP[[#This Row],[Avg]]+$U$2*TableOMP[[#This Row],[StdDev]]</f>
        <v>12.724782167242651</v>
      </c>
      <c r="S977">
        <f>IF(AND(TableOMP[[#This Row],[total_time]]&gt;=TableOMP[[#This Row],[Low]], TableOMP[[#This Row],[total_time]]&lt;=TableOMP[[#This Row],[High]]),1,0)</f>
        <v>1</v>
      </c>
    </row>
    <row r="978" spans="1:19" x14ac:dyDescent="0.25">
      <c r="A978" t="s">
        <v>15</v>
      </c>
      <c r="B978">
        <v>10000</v>
      </c>
      <c r="C978">
        <v>100</v>
      </c>
      <c r="D978">
        <v>100000</v>
      </c>
      <c r="E978">
        <v>17</v>
      </c>
      <c r="F978">
        <v>1</v>
      </c>
      <c r="G978">
        <v>11.687141</v>
      </c>
      <c r="H978">
        <v>0.33086599999999999</v>
      </c>
      <c r="I978">
        <v>3.2275230000000001</v>
      </c>
      <c r="J978">
        <v>0.20172000000000001</v>
      </c>
      <c r="K978" t="str">
        <f t="shared" si="15"/>
        <v>6</v>
      </c>
      <c r="L978" t="s">
        <v>42</v>
      </c>
      <c r="M978" t="s">
        <v>43</v>
      </c>
      <c r="N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978">
        <f>VLOOKUP(TableOMP[[#This Row],[Label]],TableAvg[],2,FALSE)</f>
        <v>11.7457557</v>
      </c>
      <c r="P978">
        <f>VLOOKUP(TableOMP[[#This Row],[Label]],TableAvg[],3,FALSE)</f>
        <v>0.15584168416068192</v>
      </c>
      <c r="Q978">
        <f>TableOMP[[#This Row],[Avg]]-$U$2*TableOMP[[#This Row],[StdDev]]</f>
        <v>11.434072331678637</v>
      </c>
      <c r="R978">
        <f>TableOMP[[#This Row],[Avg]]+$U$2*TableOMP[[#This Row],[StdDev]]</f>
        <v>12.057439068321363</v>
      </c>
      <c r="S978">
        <f>IF(AND(TableOMP[[#This Row],[total_time]]&gt;=TableOMP[[#This Row],[Low]], TableOMP[[#This Row],[total_time]]&lt;=TableOMP[[#This Row],[High]]),1,0)</f>
        <v>1</v>
      </c>
    </row>
    <row r="979" spans="1:19" x14ac:dyDescent="0.25">
      <c r="A979" t="s">
        <v>15</v>
      </c>
      <c r="B979">
        <v>10000</v>
      </c>
      <c r="C979">
        <v>100</v>
      </c>
      <c r="D979">
        <v>100000</v>
      </c>
      <c r="E979">
        <v>18</v>
      </c>
      <c r="F979">
        <v>1</v>
      </c>
      <c r="G979">
        <v>11.307857</v>
      </c>
      <c r="H979">
        <v>0.26935500000000001</v>
      </c>
      <c r="I979">
        <v>2.5980210000000001</v>
      </c>
      <c r="J979">
        <v>0.15282499999999999</v>
      </c>
      <c r="K979" t="str">
        <f t="shared" si="15"/>
        <v>6</v>
      </c>
      <c r="L979" t="s">
        <v>42</v>
      </c>
      <c r="M979" t="s">
        <v>43</v>
      </c>
      <c r="N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979">
        <f>VLOOKUP(TableOMP[[#This Row],[Label]],TableAvg[],2,FALSE)</f>
        <v>11.1533949</v>
      </c>
      <c r="P979">
        <f>VLOOKUP(TableOMP[[#This Row],[Label]],TableAvg[],3,FALSE)</f>
        <v>0.1108857938126307</v>
      </c>
      <c r="Q979">
        <f>TableOMP[[#This Row],[Avg]]-$U$2*TableOMP[[#This Row],[StdDev]]</f>
        <v>10.931623312374739</v>
      </c>
      <c r="R979">
        <f>TableOMP[[#This Row],[Avg]]+$U$2*TableOMP[[#This Row],[StdDev]]</f>
        <v>11.375166487625261</v>
      </c>
      <c r="S979">
        <f>IF(AND(TableOMP[[#This Row],[total_time]]&gt;=TableOMP[[#This Row],[Low]], TableOMP[[#This Row],[total_time]]&lt;=TableOMP[[#This Row],[High]]),1,0)</f>
        <v>1</v>
      </c>
    </row>
    <row r="980" spans="1:19" x14ac:dyDescent="0.25">
      <c r="A980" t="s">
        <v>15</v>
      </c>
      <c r="B980">
        <v>10000</v>
      </c>
      <c r="C980">
        <v>100</v>
      </c>
      <c r="D980">
        <v>100000</v>
      </c>
      <c r="E980">
        <v>19</v>
      </c>
      <c r="F980">
        <v>1</v>
      </c>
      <c r="G980">
        <v>10.614625</v>
      </c>
      <c r="H980">
        <v>0.296898</v>
      </c>
      <c r="I980">
        <v>2.9075700000000002</v>
      </c>
      <c r="J980">
        <v>0.16153200000000001</v>
      </c>
      <c r="K980" t="str">
        <f t="shared" si="15"/>
        <v>6</v>
      </c>
      <c r="L980" t="s">
        <v>42</v>
      </c>
      <c r="M980" t="s">
        <v>43</v>
      </c>
      <c r="N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980">
        <f>VLOOKUP(TableOMP[[#This Row],[Label]],TableAvg[],2,FALSE)</f>
        <v>11.082065999999999</v>
      </c>
      <c r="P980">
        <f>VLOOKUP(TableOMP[[#This Row],[Label]],TableAvg[],3,FALSE)</f>
        <v>1.2805894741982884</v>
      </c>
      <c r="Q980">
        <f>TableOMP[[#This Row],[Avg]]-$U$2*TableOMP[[#This Row],[StdDev]]</f>
        <v>8.5208870516034221</v>
      </c>
      <c r="R980">
        <f>TableOMP[[#This Row],[Avg]]+$U$2*TableOMP[[#This Row],[StdDev]]</f>
        <v>13.643244948396577</v>
      </c>
      <c r="S980">
        <f>IF(AND(TableOMP[[#This Row],[total_time]]&gt;=TableOMP[[#This Row],[Low]], TableOMP[[#This Row],[total_time]]&lt;=TableOMP[[#This Row],[High]]),1,0)</f>
        <v>1</v>
      </c>
    </row>
    <row r="981" spans="1:19" x14ac:dyDescent="0.25">
      <c r="A981" t="s">
        <v>15</v>
      </c>
      <c r="B981">
        <v>10000</v>
      </c>
      <c r="C981">
        <v>100</v>
      </c>
      <c r="D981">
        <v>100000</v>
      </c>
      <c r="E981">
        <v>20</v>
      </c>
      <c r="F981">
        <v>1</v>
      </c>
      <c r="G981">
        <v>10.111803</v>
      </c>
      <c r="H981">
        <v>0.14405699999999999</v>
      </c>
      <c r="I981">
        <v>0.73171200000000003</v>
      </c>
      <c r="J981">
        <v>3.8510999999999997E-2</v>
      </c>
      <c r="K981" t="str">
        <f t="shared" si="15"/>
        <v>6</v>
      </c>
      <c r="L981" t="s">
        <v>42</v>
      </c>
      <c r="M981" t="s">
        <v>43</v>
      </c>
      <c r="N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981">
        <f>VLOOKUP(TableOMP[[#This Row],[Label]],TableAvg[],2,FALSE)</f>
        <v>10.817027444444442</v>
      </c>
      <c r="P981">
        <f>VLOOKUP(TableOMP[[#This Row],[Label]],TableAvg[],3,FALSE)</f>
        <v>2.0326970579339143</v>
      </c>
      <c r="Q981">
        <f>TableOMP[[#This Row],[Avg]]-$U$2*TableOMP[[#This Row],[StdDev]]</f>
        <v>6.751633328576613</v>
      </c>
      <c r="R981">
        <f>TableOMP[[#This Row],[Avg]]+$U$2*TableOMP[[#This Row],[StdDev]]</f>
        <v>14.88242156031227</v>
      </c>
      <c r="S981">
        <f>IF(AND(TableOMP[[#This Row],[total_time]]&gt;=TableOMP[[#This Row],[Low]], TableOMP[[#This Row],[total_time]]&lt;=TableOMP[[#This Row],[High]]),1,0)</f>
        <v>1</v>
      </c>
    </row>
    <row r="982" spans="1:19" x14ac:dyDescent="0.25">
      <c r="A982" t="s">
        <v>15</v>
      </c>
      <c r="B982">
        <v>10000</v>
      </c>
      <c r="C982">
        <v>100</v>
      </c>
      <c r="D982">
        <v>100000</v>
      </c>
      <c r="E982">
        <v>21</v>
      </c>
      <c r="F982">
        <v>1</v>
      </c>
      <c r="G982">
        <v>10.074816</v>
      </c>
      <c r="H982">
        <v>0.46349499999999999</v>
      </c>
      <c r="I982">
        <v>2.9044940000000001</v>
      </c>
      <c r="J982">
        <v>0.14522499999999999</v>
      </c>
      <c r="K982" t="str">
        <f t="shared" si="15"/>
        <v>6</v>
      </c>
      <c r="L982" t="s">
        <v>42</v>
      </c>
      <c r="M982" t="s">
        <v>43</v>
      </c>
      <c r="N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982">
        <f>VLOOKUP(TableOMP[[#This Row],[Label]],TableAvg[],2,FALSE)</f>
        <v>10.752239777777779</v>
      </c>
      <c r="P982">
        <f>VLOOKUP(TableOMP[[#This Row],[Label]],TableAvg[],3,FALSE)</f>
        <v>2.962358015434468</v>
      </c>
      <c r="Q982">
        <f>TableOMP[[#This Row],[Avg]]-$U$2*TableOMP[[#This Row],[StdDev]]</f>
        <v>4.8275237469088434</v>
      </c>
      <c r="R982">
        <f>TableOMP[[#This Row],[Avg]]+$U$2*TableOMP[[#This Row],[StdDev]]</f>
        <v>16.676955808646717</v>
      </c>
      <c r="S982">
        <f>IF(AND(TableOMP[[#This Row],[total_time]]&gt;=TableOMP[[#This Row],[Low]], TableOMP[[#This Row],[total_time]]&lt;=TableOMP[[#This Row],[High]]),1,0)</f>
        <v>1</v>
      </c>
    </row>
    <row r="983" spans="1:19" x14ac:dyDescent="0.25">
      <c r="A983" t="s">
        <v>15</v>
      </c>
      <c r="B983">
        <v>10000</v>
      </c>
      <c r="C983">
        <v>100</v>
      </c>
      <c r="D983">
        <v>100000</v>
      </c>
      <c r="E983">
        <v>22</v>
      </c>
      <c r="F983">
        <v>1</v>
      </c>
      <c r="G983">
        <v>9.5385480000000005</v>
      </c>
      <c r="H983">
        <v>0.47193299999999999</v>
      </c>
      <c r="I983">
        <v>3.2950050000000002</v>
      </c>
      <c r="J983">
        <v>0.15690499999999999</v>
      </c>
      <c r="K983" t="str">
        <f t="shared" si="15"/>
        <v>6</v>
      </c>
      <c r="L983" t="s">
        <v>42</v>
      </c>
      <c r="M983" t="s">
        <v>43</v>
      </c>
      <c r="N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983">
        <f>VLOOKUP(TableOMP[[#This Row],[Label]],TableAvg[],2,FALSE)</f>
        <v>9.3728244444444435</v>
      </c>
      <c r="P983">
        <f>VLOOKUP(TableOMP[[#This Row],[Label]],TableAvg[],3,FALSE)</f>
        <v>0.15586539373956221</v>
      </c>
      <c r="Q983">
        <f>TableOMP[[#This Row],[Avg]]-$U$2*TableOMP[[#This Row],[StdDev]]</f>
        <v>9.0610936569653191</v>
      </c>
      <c r="R983">
        <f>TableOMP[[#This Row],[Avg]]+$U$2*TableOMP[[#This Row],[StdDev]]</f>
        <v>9.6845552319235679</v>
      </c>
      <c r="S983">
        <f>IF(AND(TableOMP[[#This Row],[total_time]]&gt;=TableOMP[[#This Row],[Low]], TableOMP[[#This Row],[total_time]]&lt;=TableOMP[[#This Row],[High]]),1,0)</f>
        <v>1</v>
      </c>
    </row>
    <row r="984" spans="1:19" x14ac:dyDescent="0.25">
      <c r="A984" t="s">
        <v>15</v>
      </c>
      <c r="B984">
        <v>10000</v>
      </c>
      <c r="C984">
        <v>100</v>
      </c>
      <c r="D984">
        <v>100000</v>
      </c>
      <c r="E984">
        <v>23</v>
      </c>
      <c r="F984">
        <v>1</v>
      </c>
      <c r="G984">
        <v>9.3227810000000009</v>
      </c>
      <c r="H984">
        <v>0.42330899999999999</v>
      </c>
      <c r="I984">
        <v>2.434275</v>
      </c>
      <c r="J984">
        <v>0.110649</v>
      </c>
      <c r="K984" t="str">
        <f t="shared" si="15"/>
        <v>6</v>
      </c>
      <c r="L984" t="s">
        <v>42</v>
      </c>
      <c r="M984" t="s">
        <v>43</v>
      </c>
      <c r="N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984">
        <f>VLOOKUP(TableOMP[[#This Row],[Label]],TableAvg[],2,FALSE)</f>
        <v>9.1605132222222228</v>
      </c>
      <c r="P984">
        <f>VLOOKUP(TableOMP[[#This Row],[Label]],TableAvg[],3,FALSE)</f>
        <v>0.30755567457431171</v>
      </c>
      <c r="Q984">
        <f>TableOMP[[#This Row],[Avg]]-$U$2*TableOMP[[#This Row],[StdDev]]</f>
        <v>8.5454018730735992</v>
      </c>
      <c r="R984">
        <f>TableOMP[[#This Row],[Avg]]+$U$2*TableOMP[[#This Row],[StdDev]]</f>
        <v>9.7756245713708463</v>
      </c>
      <c r="S984">
        <f>IF(AND(TableOMP[[#This Row],[total_time]]&gt;=TableOMP[[#This Row],[Low]], TableOMP[[#This Row],[total_time]]&lt;=TableOMP[[#This Row],[High]]),1,0)</f>
        <v>1</v>
      </c>
    </row>
    <row r="985" spans="1:19" x14ac:dyDescent="0.25">
      <c r="A985" t="s">
        <v>15</v>
      </c>
      <c r="B985">
        <v>10000</v>
      </c>
      <c r="C985">
        <v>100</v>
      </c>
      <c r="D985">
        <v>100000</v>
      </c>
      <c r="E985">
        <v>24</v>
      </c>
      <c r="F985">
        <v>1</v>
      </c>
      <c r="G985">
        <v>10.444882</v>
      </c>
      <c r="H985">
        <v>1.8046150000000001</v>
      </c>
      <c r="I985">
        <v>4.5700620000000001</v>
      </c>
      <c r="J985">
        <v>0.19869800000000001</v>
      </c>
      <c r="K985" t="str">
        <f t="shared" si="15"/>
        <v>6</v>
      </c>
      <c r="L985" t="s">
        <v>42</v>
      </c>
      <c r="M985" t="s">
        <v>43</v>
      </c>
      <c r="N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985">
        <f>VLOOKUP(TableOMP[[#This Row],[Label]],TableAvg[],2,FALSE)</f>
        <v>8.9354818888888889</v>
      </c>
      <c r="P985">
        <f>VLOOKUP(TableOMP[[#This Row],[Label]],TableAvg[],3,FALSE)</f>
        <v>0.54736769623218984</v>
      </c>
      <c r="Q985">
        <f>TableOMP[[#This Row],[Avg]]-$U$2*TableOMP[[#This Row],[StdDev]]</f>
        <v>7.8407464964245097</v>
      </c>
      <c r="R985">
        <f>TableOMP[[#This Row],[Avg]]+$U$2*TableOMP[[#This Row],[StdDev]]</f>
        <v>10.030217281353268</v>
      </c>
      <c r="S985">
        <f>IF(AND(TableOMP[[#This Row],[total_time]]&gt;=TableOMP[[#This Row],[Low]], TableOMP[[#This Row],[total_time]]&lt;=TableOMP[[#This Row],[High]]),1,0)</f>
        <v>0</v>
      </c>
    </row>
    <row r="986" spans="1:19" x14ac:dyDescent="0.25">
      <c r="A986" t="s">
        <v>15</v>
      </c>
      <c r="B986">
        <v>10000</v>
      </c>
      <c r="C986">
        <v>100</v>
      </c>
      <c r="D986">
        <v>100000</v>
      </c>
      <c r="E986">
        <v>25</v>
      </c>
      <c r="F986">
        <v>1</v>
      </c>
      <c r="G986">
        <v>8.7115399999999994</v>
      </c>
      <c r="H986">
        <v>0.43092000000000003</v>
      </c>
      <c r="I986">
        <v>3.2912629999999998</v>
      </c>
      <c r="J986">
        <v>0.13713600000000001</v>
      </c>
      <c r="K986" t="str">
        <f t="shared" si="15"/>
        <v>6</v>
      </c>
      <c r="L986" t="s">
        <v>42</v>
      </c>
      <c r="M986" t="s">
        <v>43</v>
      </c>
      <c r="N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986">
        <f>VLOOKUP(TableOMP[[#This Row],[Label]],TableAvg[],2,FALSE)</f>
        <v>8.4959174444444443</v>
      </c>
      <c r="P986">
        <f>VLOOKUP(TableOMP[[#This Row],[Label]],TableAvg[],3,FALSE)</f>
        <v>0.19575456798989616</v>
      </c>
      <c r="Q986">
        <f>TableOMP[[#This Row],[Avg]]-$U$2*TableOMP[[#This Row],[StdDev]]</f>
        <v>8.1044083084646523</v>
      </c>
      <c r="R986">
        <f>TableOMP[[#This Row],[Avg]]+$U$2*TableOMP[[#This Row],[StdDev]]</f>
        <v>8.8874265804242363</v>
      </c>
      <c r="S986">
        <f>IF(AND(TableOMP[[#This Row],[total_time]]&gt;=TableOMP[[#This Row],[Low]], TableOMP[[#This Row],[total_time]]&lt;=TableOMP[[#This Row],[High]]),1,0)</f>
        <v>1</v>
      </c>
    </row>
    <row r="987" spans="1:19" x14ac:dyDescent="0.25">
      <c r="A987" t="s">
        <v>15</v>
      </c>
      <c r="B987">
        <v>10000</v>
      </c>
      <c r="C987">
        <v>100</v>
      </c>
      <c r="D987">
        <v>100000</v>
      </c>
      <c r="E987">
        <v>26</v>
      </c>
      <c r="F987">
        <v>1</v>
      </c>
      <c r="G987">
        <v>9.1555879999999998</v>
      </c>
      <c r="H987">
        <v>1.0977870000000001</v>
      </c>
      <c r="I987">
        <v>19.506827000000001</v>
      </c>
      <c r="J987">
        <v>0.78027299999999999</v>
      </c>
      <c r="K987" t="str">
        <f t="shared" si="15"/>
        <v>6</v>
      </c>
      <c r="L987" t="s">
        <v>42</v>
      </c>
      <c r="M987" t="s">
        <v>43</v>
      </c>
      <c r="N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987">
        <f>VLOOKUP(TableOMP[[#This Row],[Label]],TableAvg[],2,FALSE)</f>
        <v>8.3256656666666657</v>
      </c>
      <c r="P987">
        <f>VLOOKUP(TableOMP[[#This Row],[Label]],TableAvg[],3,FALSE)</f>
        <v>0.32159809416932755</v>
      </c>
      <c r="Q987">
        <f>TableOMP[[#This Row],[Avg]]-$U$2*TableOMP[[#This Row],[StdDev]]</f>
        <v>7.6824694783280103</v>
      </c>
      <c r="R987">
        <f>TableOMP[[#This Row],[Avg]]+$U$2*TableOMP[[#This Row],[StdDev]]</f>
        <v>8.9688618550053203</v>
      </c>
      <c r="S987">
        <f>IF(AND(TableOMP[[#This Row],[total_time]]&gt;=TableOMP[[#This Row],[Low]], TableOMP[[#This Row],[total_time]]&lt;=TableOMP[[#This Row],[High]]),1,0)</f>
        <v>0</v>
      </c>
    </row>
    <row r="988" spans="1:19" x14ac:dyDescent="0.25">
      <c r="A988" t="s">
        <v>15</v>
      </c>
      <c r="B988">
        <v>10000</v>
      </c>
      <c r="C988">
        <v>100</v>
      </c>
      <c r="D988">
        <v>100000</v>
      </c>
      <c r="E988">
        <v>27</v>
      </c>
      <c r="F988">
        <v>1</v>
      </c>
      <c r="G988">
        <v>8.1739990000000002</v>
      </c>
      <c r="H988">
        <v>0.57947599999999999</v>
      </c>
      <c r="I988">
        <v>5.7819310000000002</v>
      </c>
      <c r="J988">
        <v>0.222382</v>
      </c>
      <c r="K988" t="str">
        <f t="shared" si="15"/>
        <v>6</v>
      </c>
      <c r="L988" t="s">
        <v>42</v>
      </c>
      <c r="M988" t="s">
        <v>43</v>
      </c>
      <c r="N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988">
        <f>VLOOKUP(TableOMP[[#This Row],[Label]],TableAvg[],2,FALSE)</f>
        <v>8.0086700000000022</v>
      </c>
      <c r="P988">
        <f>VLOOKUP(TableOMP[[#This Row],[Label]],TableAvg[],3,FALSE)</f>
        <v>0.14580840391409636</v>
      </c>
      <c r="Q988">
        <f>TableOMP[[#This Row],[Avg]]-$U$2*TableOMP[[#This Row],[StdDev]]</f>
        <v>7.7170531921718091</v>
      </c>
      <c r="R988">
        <f>TableOMP[[#This Row],[Avg]]+$U$2*TableOMP[[#This Row],[StdDev]]</f>
        <v>8.3002868078281953</v>
      </c>
      <c r="S988">
        <f>IF(AND(TableOMP[[#This Row],[total_time]]&gt;=TableOMP[[#This Row],[Low]], TableOMP[[#This Row],[total_time]]&lt;=TableOMP[[#This Row],[High]]),1,0)</f>
        <v>1</v>
      </c>
    </row>
    <row r="989" spans="1:19" x14ac:dyDescent="0.25">
      <c r="A989" t="s">
        <v>15</v>
      </c>
      <c r="B989">
        <v>10000</v>
      </c>
      <c r="C989">
        <v>100</v>
      </c>
      <c r="D989">
        <v>100000</v>
      </c>
      <c r="E989">
        <v>28</v>
      </c>
      <c r="F989">
        <v>1</v>
      </c>
      <c r="G989">
        <v>7.8097560000000001</v>
      </c>
      <c r="H989">
        <v>0.374365</v>
      </c>
      <c r="I989">
        <v>3.0542660000000001</v>
      </c>
      <c r="J989">
        <v>0.113121</v>
      </c>
      <c r="K989" t="str">
        <f t="shared" si="15"/>
        <v>6</v>
      </c>
      <c r="L989" t="s">
        <v>42</v>
      </c>
      <c r="M989" t="s">
        <v>43</v>
      </c>
      <c r="N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989">
        <f>VLOOKUP(TableOMP[[#This Row],[Label]],TableAvg[],2,FALSE)</f>
        <v>7.6902833333333342</v>
      </c>
      <c r="P989">
        <f>VLOOKUP(TableOMP[[#This Row],[Label]],TableAvg[],3,FALSE)</f>
        <v>0.11412169626709792</v>
      </c>
      <c r="Q989">
        <f>TableOMP[[#This Row],[Avg]]-$U$2*TableOMP[[#This Row],[StdDev]]</f>
        <v>7.462039940799138</v>
      </c>
      <c r="R989">
        <f>TableOMP[[#This Row],[Avg]]+$U$2*TableOMP[[#This Row],[StdDev]]</f>
        <v>7.9185267258675305</v>
      </c>
      <c r="S989">
        <f>IF(AND(TableOMP[[#This Row],[total_time]]&gt;=TableOMP[[#This Row],[Low]], TableOMP[[#This Row],[total_time]]&lt;=TableOMP[[#This Row],[High]]),1,0)</f>
        <v>1</v>
      </c>
    </row>
    <row r="990" spans="1:19" x14ac:dyDescent="0.25">
      <c r="A990" t="s">
        <v>15</v>
      </c>
      <c r="B990">
        <v>10000</v>
      </c>
      <c r="C990">
        <v>100</v>
      </c>
      <c r="D990">
        <v>100000</v>
      </c>
      <c r="E990">
        <v>29</v>
      </c>
      <c r="F990">
        <v>1</v>
      </c>
      <c r="G990">
        <v>7.6365299999999996</v>
      </c>
      <c r="H990">
        <v>0.44508199999999998</v>
      </c>
      <c r="I990">
        <v>3.1979129999999998</v>
      </c>
      <c r="J990">
        <v>0.11421099999999999</v>
      </c>
      <c r="K990" t="str">
        <f t="shared" si="15"/>
        <v>6</v>
      </c>
      <c r="L990" t="s">
        <v>42</v>
      </c>
      <c r="M990" t="s">
        <v>43</v>
      </c>
      <c r="N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990">
        <f>VLOOKUP(TableOMP[[#This Row],[Label]],TableAvg[],2,FALSE)</f>
        <v>8.5854953333333341</v>
      </c>
      <c r="P990">
        <f>VLOOKUP(TableOMP[[#This Row],[Label]],TableAvg[],3,FALSE)</f>
        <v>3.2284394313952327</v>
      </c>
      <c r="Q990">
        <f>TableOMP[[#This Row],[Avg]]-$U$2*TableOMP[[#This Row],[StdDev]]</f>
        <v>2.1286164705428687</v>
      </c>
      <c r="R990">
        <f>TableOMP[[#This Row],[Avg]]+$U$2*TableOMP[[#This Row],[StdDev]]</f>
        <v>15.042374196123799</v>
      </c>
      <c r="S990">
        <f>IF(AND(TableOMP[[#This Row],[total_time]]&gt;=TableOMP[[#This Row],[Low]], TableOMP[[#This Row],[total_time]]&lt;=TableOMP[[#This Row],[High]]),1,0)</f>
        <v>1</v>
      </c>
    </row>
    <row r="991" spans="1:19" x14ac:dyDescent="0.25">
      <c r="A991" t="s">
        <v>15</v>
      </c>
      <c r="B991">
        <v>10000</v>
      </c>
      <c r="C991">
        <v>100</v>
      </c>
      <c r="D991">
        <v>100000</v>
      </c>
      <c r="E991">
        <v>30</v>
      </c>
      <c r="F991">
        <v>1</v>
      </c>
      <c r="G991">
        <v>7.7421559999999996</v>
      </c>
      <c r="H991">
        <v>0.498475</v>
      </c>
      <c r="I991">
        <v>4.5319919999999998</v>
      </c>
      <c r="J991">
        <v>0.156276</v>
      </c>
      <c r="K991" t="str">
        <f t="shared" si="15"/>
        <v>6</v>
      </c>
      <c r="L991" t="s">
        <v>42</v>
      </c>
      <c r="M991" t="s">
        <v>43</v>
      </c>
      <c r="N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991">
        <f>VLOOKUP(TableOMP[[#This Row],[Label]],TableAvg[],2,FALSE)</f>
        <v>7.2940763333333329</v>
      </c>
      <c r="P991">
        <f>VLOOKUP(TableOMP[[#This Row],[Label]],TableAvg[],3,FALSE)</f>
        <v>0.20530185275724544</v>
      </c>
      <c r="Q991">
        <f>TableOMP[[#This Row],[Avg]]-$U$2*TableOMP[[#This Row],[StdDev]]</f>
        <v>6.8834726278188416</v>
      </c>
      <c r="R991">
        <f>TableOMP[[#This Row],[Avg]]+$U$2*TableOMP[[#This Row],[StdDev]]</f>
        <v>7.7046800388478243</v>
      </c>
      <c r="S991">
        <f>IF(AND(TableOMP[[#This Row],[total_time]]&gt;=TableOMP[[#This Row],[Low]], TableOMP[[#This Row],[total_time]]&lt;=TableOMP[[#This Row],[High]]),1,0)</f>
        <v>0</v>
      </c>
    </row>
    <row r="992" spans="1:19" x14ac:dyDescent="0.25">
      <c r="A992" t="s">
        <v>15</v>
      </c>
      <c r="B992">
        <v>10000</v>
      </c>
      <c r="C992">
        <v>100</v>
      </c>
      <c r="D992">
        <v>100000</v>
      </c>
      <c r="E992">
        <v>31</v>
      </c>
      <c r="F992">
        <v>1</v>
      </c>
      <c r="G992">
        <v>7.4235160000000002</v>
      </c>
      <c r="H992">
        <v>0.451934</v>
      </c>
      <c r="I992">
        <v>4.1837730000000004</v>
      </c>
      <c r="J992">
        <v>0.139459</v>
      </c>
      <c r="K992" t="str">
        <f t="shared" si="15"/>
        <v>6</v>
      </c>
      <c r="L992" t="s">
        <v>42</v>
      </c>
      <c r="M992" t="s">
        <v>43</v>
      </c>
      <c r="N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992">
        <f>VLOOKUP(TableOMP[[#This Row],[Label]],TableAvg[],2,FALSE)</f>
        <v>7.2265201111111104</v>
      </c>
      <c r="P992">
        <f>VLOOKUP(TableOMP[[#This Row],[Label]],TableAvg[],3,FALSE)</f>
        <v>0.16143676633452952</v>
      </c>
      <c r="Q992">
        <f>TableOMP[[#This Row],[Avg]]-$U$2*TableOMP[[#This Row],[StdDev]]</f>
        <v>6.9036465784420518</v>
      </c>
      <c r="R992">
        <f>TableOMP[[#This Row],[Avg]]+$U$2*TableOMP[[#This Row],[StdDev]]</f>
        <v>7.549393643780169</v>
      </c>
      <c r="S992">
        <f>IF(AND(TableOMP[[#This Row],[total_time]]&gt;=TableOMP[[#This Row],[Low]], TableOMP[[#This Row],[total_time]]&lt;=TableOMP[[#This Row],[High]]),1,0)</f>
        <v>1</v>
      </c>
    </row>
    <row r="993" spans="1:19" x14ac:dyDescent="0.25">
      <c r="A993" t="s">
        <v>15</v>
      </c>
      <c r="B993">
        <v>10000</v>
      </c>
      <c r="C993">
        <v>100</v>
      </c>
      <c r="D993">
        <v>100000</v>
      </c>
      <c r="E993">
        <v>32</v>
      </c>
      <c r="F993">
        <v>1</v>
      </c>
      <c r="G993">
        <v>7.4330290000000003</v>
      </c>
      <c r="H993">
        <v>0.54070600000000002</v>
      </c>
      <c r="I993">
        <v>3.5514640000000002</v>
      </c>
      <c r="J993">
        <v>0.114563</v>
      </c>
      <c r="K993" t="str">
        <f t="shared" si="15"/>
        <v>6</v>
      </c>
      <c r="L993" t="s">
        <v>42</v>
      </c>
      <c r="M993" t="s">
        <v>43</v>
      </c>
      <c r="N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993">
        <f>VLOOKUP(TableOMP[[#This Row],[Label]],TableAvg[],2,FALSE)</f>
        <v>7.1015181111111119</v>
      </c>
      <c r="P993">
        <f>VLOOKUP(TableOMP[[#This Row],[Label]],TableAvg[],3,FALSE)</f>
        <v>0.19053795345834407</v>
      </c>
      <c r="Q993">
        <f>TableOMP[[#This Row],[Avg]]-$U$2*TableOMP[[#This Row],[StdDev]]</f>
        <v>6.7204422041944234</v>
      </c>
      <c r="R993">
        <f>TableOMP[[#This Row],[Avg]]+$U$2*TableOMP[[#This Row],[StdDev]]</f>
        <v>7.4825940180278003</v>
      </c>
      <c r="S993">
        <f>IF(AND(TableOMP[[#This Row],[total_time]]&gt;=TableOMP[[#This Row],[Low]], TableOMP[[#This Row],[total_time]]&lt;=TableOMP[[#This Row],[High]]),1,0)</f>
        <v>1</v>
      </c>
    </row>
    <row r="994" spans="1:19" x14ac:dyDescent="0.25">
      <c r="A994" t="s">
        <v>15</v>
      </c>
      <c r="B994">
        <v>10000</v>
      </c>
      <c r="C994">
        <v>100</v>
      </c>
      <c r="D994">
        <v>100000</v>
      </c>
      <c r="E994">
        <v>33</v>
      </c>
      <c r="F994">
        <v>1</v>
      </c>
      <c r="G994">
        <v>7.2212490000000003</v>
      </c>
      <c r="H994">
        <v>0.51663400000000004</v>
      </c>
      <c r="I994">
        <v>5.6231920000000004</v>
      </c>
      <c r="J994">
        <v>0.17572499999999999</v>
      </c>
      <c r="K994" t="str">
        <f t="shared" si="15"/>
        <v>6</v>
      </c>
      <c r="L994" t="s">
        <v>42</v>
      </c>
      <c r="M994" t="s">
        <v>43</v>
      </c>
      <c r="N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994">
        <f>VLOOKUP(TableOMP[[#This Row],[Label]],TableAvg[],2,FALSE)</f>
        <v>6.9106411111111106</v>
      </c>
      <c r="P994">
        <f>VLOOKUP(TableOMP[[#This Row],[Label]],TableAvg[],3,FALSE)</f>
        <v>0.16269524228477839</v>
      </c>
      <c r="Q994">
        <f>TableOMP[[#This Row],[Avg]]-$U$2*TableOMP[[#This Row],[StdDev]]</f>
        <v>6.585250626541554</v>
      </c>
      <c r="R994">
        <f>TableOMP[[#This Row],[Avg]]+$U$2*TableOMP[[#This Row],[StdDev]]</f>
        <v>7.2360315956806671</v>
      </c>
      <c r="S994">
        <f>IF(AND(TableOMP[[#This Row],[total_time]]&gt;=TableOMP[[#This Row],[Low]], TableOMP[[#This Row],[total_time]]&lt;=TableOMP[[#This Row],[High]]),1,0)</f>
        <v>1</v>
      </c>
    </row>
    <row r="995" spans="1:19" x14ac:dyDescent="0.25">
      <c r="A995" t="s">
        <v>15</v>
      </c>
      <c r="B995">
        <v>10000</v>
      </c>
      <c r="C995">
        <v>100</v>
      </c>
      <c r="D995">
        <v>100000</v>
      </c>
      <c r="E995">
        <v>34</v>
      </c>
      <c r="F995">
        <v>1</v>
      </c>
      <c r="G995">
        <v>16.358214</v>
      </c>
      <c r="H995">
        <v>10.034326</v>
      </c>
      <c r="I995">
        <v>22.492856</v>
      </c>
      <c r="J995">
        <v>0.68160200000000004</v>
      </c>
      <c r="K995" t="str">
        <f t="shared" si="15"/>
        <v>6</v>
      </c>
      <c r="L995" t="s">
        <v>42</v>
      </c>
      <c r="M995" t="s">
        <v>43</v>
      </c>
      <c r="N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995">
        <f>VLOOKUP(TableOMP[[#This Row],[Label]],TableAvg[],2,FALSE)</f>
        <v>7.7414967777777788</v>
      </c>
      <c r="P995">
        <f>VLOOKUP(TableOMP[[#This Row],[Label]],TableAvg[],3,FALSE)</f>
        <v>3.0485495572849342</v>
      </c>
      <c r="Q995">
        <f>TableOMP[[#This Row],[Avg]]-$U$2*TableOMP[[#This Row],[StdDev]]</f>
        <v>1.6443976632079105</v>
      </c>
      <c r="R995">
        <f>TableOMP[[#This Row],[Avg]]+$U$2*TableOMP[[#This Row],[StdDev]]</f>
        <v>13.838595892347648</v>
      </c>
      <c r="S995">
        <f>IF(AND(TableOMP[[#This Row],[total_time]]&gt;=TableOMP[[#This Row],[Low]], TableOMP[[#This Row],[total_time]]&lt;=TableOMP[[#This Row],[High]]),1,0)</f>
        <v>0</v>
      </c>
    </row>
    <row r="996" spans="1:19" x14ac:dyDescent="0.25">
      <c r="A996" t="s">
        <v>15</v>
      </c>
      <c r="B996">
        <v>10000</v>
      </c>
      <c r="C996">
        <v>100</v>
      </c>
      <c r="D996">
        <v>100000</v>
      </c>
      <c r="E996">
        <v>35</v>
      </c>
      <c r="F996">
        <v>1</v>
      </c>
      <c r="G996">
        <v>10.325993</v>
      </c>
      <c r="H996">
        <v>4.0863579999999997</v>
      </c>
      <c r="I996">
        <v>134.96507399999999</v>
      </c>
      <c r="J996">
        <v>3.9695610000000001</v>
      </c>
      <c r="K996" t="str">
        <f t="shared" si="15"/>
        <v>6</v>
      </c>
      <c r="L996" t="s">
        <v>42</v>
      </c>
      <c r="M996" t="s">
        <v>43</v>
      </c>
      <c r="N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996">
        <f>VLOOKUP(TableOMP[[#This Row],[Label]],TableAvg[],2,FALSE)</f>
        <v>7.0453129999999984</v>
      </c>
      <c r="P996">
        <f>VLOOKUP(TableOMP[[#This Row],[Label]],TableAvg[],3,FALSE)</f>
        <v>1.1073830643128082</v>
      </c>
      <c r="Q996">
        <f>TableOMP[[#This Row],[Avg]]-$U$2*TableOMP[[#This Row],[StdDev]]</f>
        <v>4.8305468713743824</v>
      </c>
      <c r="R996">
        <f>TableOMP[[#This Row],[Avg]]+$U$2*TableOMP[[#This Row],[StdDev]]</f>
        <v>9.2600791286256143</v>
      </c>
      <c r="S996">
        <f>IF(AND(TableOMP[[#This Row],[total_time]]&gt;=TableOMP[[#This Row],[Low]], TableOMP[[#This Row],[total_time]]&lt;=TableOMP[[#This Row],[High]]),1,0)</f>
        <v>0</v>
      </c>
    </row>
    <row r="997" spans="1:19" x14ac:dyDescent="0.25">
      <c r="A997" t="s">
        <v>15</v>
      </c>
      <c r="B997">
        <v>10000</v>
      </c>
      <c r="C997">
        <v>100</v>
      </c>
      <c r="D997">
        <v>100000</v>
      </c>
      <c r="E997">
        <v>36</v>
      </c>
      <c r="F997">
        <v>1</v>
      </c>
      <c r="G997">
        <v>6.5381150000000003</v>
      </c>
      <c r="H997">
        <v>0.34989599999999998</v>
      </c>
      <c r="I997">
        <v>8.6529779999999992</v>
      </c>
      <c r="J997">
        <v>0.247228</v>
      </c>
      <c r="K997" t="str">
        <f t="shared" si="15"/>
        <v>6</v>
      </c>
      <c r="L997" t="s">
        <v>42</v>
      </c>
      <c r="M997" t="s">
        <v>43</v>
      </c>
      <c r="N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997">
        <f>VLOOKUP(TableOMP[[#This Row],[Label]],TableAvg[],2,FALSE)</f>
        <v>6.5453429999999999</v>
      </c>
      <c r="P997">
        <f>VLOOKUP(TableOMP[[#This Row],[Label]],TableAvg[],3,FALSE)</f>
        <v>0.14204204036692983</v>
      </c>
      <c r="Q997">
        <f>TableOMP[[#This Row],[Avg]]-$U$2*TableOMP[[#This Row],[StdDev]]</f>
        <v>6.2612589192661403</v>
      </c>
      <c r="R997">
        <f>TableOMP[[#This Row],[Avg]]+$U$2*TableOMP[[#This Row],[StdDev]]</f>
        <v>6.8294270807338595</v>
      </c>
      <c r="S997">
        <f>IF(AND(TableOMP[[#This Row],[total_time]]&gt;=TableOMP[[#This Row],[Low]], TableOMP[[#This Row],[total_time]]&lt;=TableOMP[[#This Row],[High]]),1,0)</f>
        <v>1</v>
      </c>
    </row>
    <row r="998" spans="1:19" x14ac:dyDescent="0.25">
      <c r="A998" t="s">
        <v>15</v>
      </c>
      <c r="B998">
        <v>10000</v>
      </c>
      <c r="C998">
        <v>100</v>
      </c>
      <c r="D998">
        <v>100000</v>
      </c>
      <c r="E998">
        <v>39</v>
      </c>
      <c r="F998">
        <v>1</v>
      </c>
      <c r="G998">
        <v>6.3714170000000001</v>
      </c>
      <c r="H998">
        <v>0.50405999999999995</v>
      </c>
      <c r="I998">
        <v>6.1848130000000001</v>
      </c>
      <c r="J998">
        <v>0.16275800000000001</v>
      </c>
      <c r="K998" t="str">
        <f t="shared" si="15"/>
        <v>6</v>
      </c>
      <c r="L998" t="s">
        <v>42</v>
      </c>
      <c r="M998" t="s">
        <v>43</v>
      </c>
      <c r="N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998">
        <f>VLOOKUP(TableOMP[[#This Row],[Label]],TableAvg[],2,FALSE)</f>
        <v>6.2660485999999995</v>
      </c>
      <c r="P998">
        <f>VLOOKUP(TableOMP[[#This Row],[Label]],TableAvg[],3,FALSE)</f>
        <v>0.29647756038297718</v>
      </c>
      <c r="Q998">
        <f>TableOMP[[#This Row],[Avg]]-$U$2*TableOMP[[#This Row],[StdDev]]</f>
        <v>5.6730934792340451</v>
      </c>
      <c r="R998">
        <f>TableOMP[[#This Row],[Avg]]+$U$2*TableOMP[[#This Row],[StdDev]]</f>
        <v>6.859003720765954</v>
      </c>
      <c r="S998">
        <f>IF(AND(TableOMP[[#This Row],[total_time]]&gt;=TableOMP[[#This Row],[Low]], TableOMP[[#This Row],[total_time]]&lt;=TableOMP[[#This Row],[High]]),1,0)</f>
        <v>1</v>
      </c>
    </row>
    <row r="999" spans="1:19" x14ac:dyDescent="0.25">
      <c r="A999" t="s">
        <v>15</v>
      </c>
      <c r="B999">
        <v>10000</v>
      </c>
      <c r="C999">
        <v>100</v>
      </c>
      <c r="D999">
        <v>100000</v>
      </c>
      <c r="E999">
        <v>40</v>
      </c>
      <c r="F999">
        <v>1</v>
      </c>
      <c r="G999">
        <v>6.1913999999999998</v>
      </c>
      <c r="H999">
        <v>0.38333600000000001</v>
      </c>
      <c r="I999">
        <v>3.6961499999999998</v>
      </c>
      <c r="J999">
        <v>9.4772999999999996E-2</v>
      </c>
      <c r="K999" t="str">
        <f t="shared" si="15"/>
        <v>6</v>
      </c>
      <c r="L999" t="s">
        <v>42</v>
      </c>
      <c r="M999" t="s">
        <v>43</v>
      </c>
      <c r="N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999">
        <f>VLOOKUP(TableOMP[[#This Row],[Label]],TableAvg[],2,FALSE)</f>
        <v>6.0271618</v>
      </c>
      <c r="P999">
        <f>VLOOKUP(TableOMP[[#This Row],[Label]],TableAvg[],3,FALSE)</f>
        <v>8.7756818016340138E-2</v>
      </c>
      <c r="Q999">
        <f>TableOMP[[#This Row],[Avg]]-$U$2*TableOMP[[#This Row],[StdDev]]</f>
        <v>5.8516481639673197</v>
      </c>
      <c r="R999">
        <f>TableOMP[[#This Row],[Avg]]+$U$2*TableOMP[[#This Row],[StdDev]]</f>
        <v>6.2026754360326803</v>
      </c>
      <c r="S999">
        <f>IF(AND(TableOMP[[#This Row],[total_time]]&gt;=TableOMP[[#This Row],[Low]], TableOMP[[#This Row],[total_time]]&lt;=TableOMP[[#This Row],[High]]),1,0)</f>
        <v>1</v>
      </c>
    </row>
    <row r="1000" spans="1:19" x14ac:dyDescent="0.25">
      <c r="A1000" t="s">
        <v>15</v>
      </c>
      <c r="B1000">
        <v>10000</v>
      </c>
      <c r="C1000">
        <v>100</v>
      </c>
      <c r="D1000">
        <v>100000</v>
      </c>
      <c r="E1000">
        <v>41</v>
      </c>
      <c r="F1000">
        <v>1</v>
      </c>
      <c r="G1000">
        <v>6.548565</v>
      </c>
      <c r="H1000">
        <v>0.95837300000000003</v>
      </c>
      <c r="I1000">
        <v>9.0230169999999994</v>
      </c>
      <c r="J1000">
        <v>0.225575</v>
      </c>
      <c r="K1000" t="str">
        <f t="shared" si="15"/>
        <v>6</v>
      </c>
      <c r="L1000" t="s">
        <v>42</v>
      </c>
      <c r="M1000" t="s">
        <v>43</v>
      </c>
      <c r="N1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000">
        <f>VLOOKUP(TableOMP[[#This Row],[Label]],TableAvg[],2,FALSE)</f>
        <v>6.1193129000000006</v>
      </c>
      <c r="P1000">
        <f>VLOOKUP(TableOMP[[#This Row],[Label]],TableAvg[],3,FALSE)</f>
        <v>0.49191286895412267</v>
      </c>
      <c r="Q1000">
        <f>TableOMP[[#This Row],[Avg]]-$U$2*TableOMP[[#This Row],[StdDev]]</f>
        <v>5.1354871620917555</v>
      </c>
      <c r="R1000">
        <f>TableOMP[[#This Row],[Avg]]+$U$2*TableOMP[[#This Row],[StdDev]]</f>
        <v>7.1031386379082457</v>
      </c>
      <c r="S1000">
        <f>IF(AND(TableOMP[[#This Row],[total_time]]&gt;=TableOMP[[#This Row],[Low]], TableOMP[[#This Row],[total_time]]&lt;=TableOMP[[#This Row],[High]]),1,0)</f>
        <v>1</v>
      </c>
    </row>
    <row r="1001" spans="1:19" x14ac:dyDescent="0.25">
      <c r="A1001" t="s">
        <v>15</v>
      </c>
      <c r="B1001">
        <v>10000</v>
      </c>
      <c r="C1001">
        <v>100</v>
      </c>
      <c r="D1001">
        <v>100000</v>
      </c>
      <c r="E1001">
        <v>42</v>
      </c>
      <c r="F1001">
        <v>1</v>
      </c>
      <c r="G1001">
        <v>24.131114</v>
      </c>
      <c r="H1001">
        <v>18.506412999999998</v>
      </c>
      <c r="I1001">
        <v>11.858841</v>
      </c>
      <c r="J1001">
        <v>0.28924</v>
      </c>
      <c r="K1001" t="str">
        <f t="shared" si="15"/>
        <v>6</v>
      </c>
      <c r="L1001" t="s">
        <v>42</v>
      </c>
      <c r="M1001" t="s">
        <v>43</v>
      </c>
      <c r="N1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001">
        <f>VLOOKUP(TableOMP[[#This Row],[Label]],TableAvg[],2,FALSE)</f>
        <v>7.7228222000000004</v>
      </c>
      <c r="P1001">
        <f>VLOOKUP(TableOMP[[#This Row],[Label]],TableAvg[],3,FALSE)</f>
        <v>5.4706641931121647</v>
      </c>
      <c r="Q1001">
        <f>TableOMP[[#This Row],[Avg]]-$U$2*TableOMP[[#This Row],[StdDev]]</f>
        <v>-3.2185061862243289</v>
      </c>
      <c r="R1001">
        <f>TableOMP[[#This Row],[Avg]]+$U$2*TableOMP[[#This Row],[StdDev]]</f>
        <v>18.664150586224331</v>
      </c>
      <c r="S1001">
        <f>IF(AND(TableOMP[[#This Row],[total_time]]&gt;=TableOMP[[#This Row],[Low]], TableOMP[[#This Row],[total_time]]&lt;=TableOMP[[#This Row],[High]]),1,0)</f>
        <v>0</v>
      </c>
    </row>
    <row r="1002" spans="1:19" x14ac:dyDescent="0.25">
      <c r="A1002" t="s">
        <v>15</v>
      </c>
      <c r="B1002">
        <v>10000</v>
      </c>
      <c r="C1002">
        <v>100</v>
      </c>
      <c r="D1002">
        <v>100000</v>
      </c>
      <c r="E1002">
        <v>43</v>
      </c>
      <c r="F1002">
        <v>1</v>
      </c>
      <c r="G1002">
        <v>5.8814529999999996</v>
      </c>
      <c r="H1002">
        <v>0.26424900000000001</v>
      </c>
      <c r="I1002">
        <v>5.7004460000000003</v>
      </c>
      <c r="J1002">
        <v>0.13572500000000001</v>
      </c>
      <c r="K1002" t="str">
        <f t="shared" si="15"/>
        <v>6</v>
      </c>
      <c r="L1002" t="s">
        <v>42</v>
      </c>
      <c r="M1002" t="s">
        <v>43</v>
      </c>
      <c r="N1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002">
        <f>VLOOKUP(TableOMP[[#This Row],[Label]],TableAvg[],2,FALSE)</f>
        <v>6.0439132000000004</v>
      </c>
      <c r="P1002">
        <f>VLOOKUP(TableOMP[[#This Row],[Label]],TableAvg[],3,FALSE)</f>
        <v>0.69134220463498586</v>
      </c>
      <c r="Q1002">
        <f>TableOMP[[#This Row],[Avg]]-$U$2*TableOMP[[#This Row],[StdDev]]</f>
        <v>4.6612287907300285</v>
      </c>
      <c r="R1002">
        <f>TableOMP[[#This Row],[Avg]]+$U$2*TableOMP[[#This Row],[StdDev]]</f>
        <v>7.4265976092699724</v>
      </c>
      <c r="S1002">
        <f>IF(AND(TableOMP[[#This Row],[total_time]]&gt;=TableOMP[[#This Row],[Low]], TableOMP[[#This Row],[total_time]]&lt;=TableOMP[[#This Row],[High]]),1,0)</f>
        <v>1</v>
      </c>
    </row>
    <row r="1003" spans="1:19" x14ac:dyDescent="0.25">
      <c r="A1003" t="s">
        <v>15</v>
      </c>
      <c r="B1003">
        <v>10000</v>
      </c>
      <c r="C1003">
        <v>100</v>
      </c>
      <c r="D1003">
        <v>100000</v>
      </c>
      <c r="E1003">
        <v>44</v>
      </c>
      <c r="F1003">
        <v>1</v>
      </c>
      <c r="G1003">
        <v>5.6947520000000003</v>
      </c>
      <c r="H1003">
        <v>0.34261900000000001</v>
      </c>
      <c r="I1003">
        <v>9.6751900000000006</v>
      </c>
      <c r="J1003">
        <v>0.22500400000000001</v>
      </c>
      <c r="K1003" t="str">
        <f t="shared" si="15"/>
        <v>6</v>
      </c>
      <c r="L1003" t="s">
        <v>42</v>
      </c>
      <c r="M1003" t="s">
        <v>43</v>
      </c>
      <c r="N1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003">
        <f>VLOOKUP(TableOMP[[#This Row],[Label]],TableAvg[],2,FALSE)</f>
        <v>5.7893547999999999</v>
      </c>
      <c r="P1003">
        <f>VLOOKUP(TableOMP[[#This Row],[Label]],TableAvg[],3,FALSE)</f>
        <v>0.23966683812192413</v>
      </c>
      <c r="Q1003">
        <f>TableOMP[[#This Row],[Avg]]-$U$2*TableOMP[[#This Row],[StdDev]]</f>
        <v>5.3100211237561519</v>
      </c>
      <c r="R1003">
        <f>TableOMP[[#This Row],[Avg]]+$U$2*TableOMP[[#This Row],[StdDev]]</f>
        <v>6.268688476243848</v>
      </c>
      <c r="S1003">
        <f>IF(AND(TableOMP[[#This Row],[total_time]]&gt;=TableOMP[[#This Row],[Low]], TableOMP[[#This Row],[total_time]]&lt;=TableOMP[[#This Row],[High]]),1,0)</f>
        <v>1</v>
      </c>
    </row>
    <row r="1004" spans="1:19" x14ac:dyDescent="0.25">
      <c r="A1004" t="s">
        <v>15</v>
      </c>
      <c r="B1004">
        <v>10000</v>
      </c>
      <c r="C1004">
        <v>100</v>
      </c>
      <c r="D1004">
        <v>100000</v>
      </c>
      <c r="E1004">
        <v>45</v>
      </c>
      <c r="F1004">
        <v>1</v>
      </c>
      <c r="G1004">
        <v>5.7673129999999997</v>
      </c>
      <c r="H1004">
        <v>0.47125899999999998</v>
      </c>
      <c r="I1004">
        <v>7.0913909999999998</v>
      </c>
      <c r="J1004">
        <v>0.16116800000000001</v>
      </c>
      <c r="K1004" t="str">
        <f t="shared" si="15"/>
        <v>6</v>
      </c>
      <c r="L1004" t="s">
        <v>42</v>
      </c>
      <c r="M1004" t="s">
        <v>43</v>
      </c>
      <c r="N1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004">
        <f>VLOOKUP(TableOMP[[#This Row],[Label]],TableAvg[],2,FALSE)</f>
        <v>5.7430013999999998</v>
      </c>
      <c r="P1004">
        <f>VLOOKUP(TableOMP[[#This Row],[Label]],TableAvg[],3,FALSE)</f>
        <v>0.13113899097536516</v>
      </c>
      <c r="Q1004">
        <f>TableOMP[[#This Row],[Avg]]-$U$2*TableOMP[[#This Row],[StdDev]]</f>
        <v>5.4807234180492692</v>
      </c>
      <c r="R1004">
        <f>TableOMP[[#This Row],[Avg]]+$U$2*TableOMP[[#This Row],[StdDev]]</f>
        <v>6.0052793819507304</v>
      </c>
      <c r="S1004">
        <f>IF(AND(TableOMP[[#This Row],[total_time]]&gt;=TableOMP[[#This Row],[Low]], TableOMP[[#This Row],[total_time]]&lt;=TableOMP[[#This Row],[High]]),1,0)</f>
        <v>1</v>
      </c>
    </row>
    <row r="1005" spans="1:19" x14ac:dyDescent="0.25">
      <c r="A1005" t="s">
        <v>15</v>
      </c>
      <c r="B1005">
        <v>10000</v>
      </c>
      <c r="C1005">
        <v>100</v>
      </c>
      <c r="D1005">
        <v>100000</v>
      </c>
      <c r="E1005">
        <v>46</v>
      </c>
      <c r="F1005">
        <v>1</v>
      </c>
      <c r="G1005">
        <v>6.079294</v>
      </c>
      <c r="H1005">
        <v>0.51628300000000005</v>
      </c>
      <c r="I1005">
        <v>5.7209919999999999</v>
      </c>
      <c r="J1005">
        <v>0.127133</v>
      </c>
      <c r="K1005" t="str">
        <f t="shared" si="15"/>
        <v>6</v>
      </c>
      <c r="L1005" t="s">
        <v>42</v>
      </c>
      <c r="M1005" t="s">
        <v>43</v>
      </c>
      <c r="N1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005">
        <f>VLOOKUP(TableOMP[[#This Row],[Label]],TableAvg[],2,FALSE)</f>
        <v>5.7503392000000009</v>
      </c>
      <c r="P1005">
        <f>VLOOKUP(TableOMP[[#This Row],[Label]],TableAvg[],3,FALSE)</f>
        <v>0.16546390279259388</v>
      </c>
      <c r="Q1005">
        <f>TableOMP[[#This Row],[Avg]]-$U$2*TableOMP[[#This Row],[StdDev]]</f>
        <v>5.419411394414813</v>
      </c>
      <c r="R1005">
        <f>TableOMP[[#This Row],[Avg]]+$U$2*TableOMP[[#This Row],[StdDev]]</f>
        <v>6.0812670055851887</v>
      </c>
      <c r="S1005">
        <f>IF(AND(TableOMP[[#This Row],[total_time]]&gt;=TableOMP[[#This Row],[Low]], TableOMP[[#This Row],[total_time]]&lt;=TableOMP[[#This Row],[High]]),1,0)</f>
        <v>1</v>
      </c>
    </row>
    <row r="1006" spans="1:19" x14ac:dyDescent="0.25">
      <c r="A1006" t="s">
        <v>15</v>
      </c>
      <c r="B1006">
        <v>10000</v>
      </c>
      <c r="C1006">
        <v>100</v>
      </c>
      <c r="D1006">
        <v>100000</v>
      </c>
      <c r="E1006">
        <v>47</v>
      </c>
      <c r="F1006">
        <v>1</v>
      </c>
      <c r="G1006">
        <v>5.893548</v>
      </c>
      <c r="H1006">
        <v>0.52666999999999997</v>
      </c>
      <c r="I1006">
        <v>8.1631350000000005</v>
      </c>
      <c r="J1006">
        <v>0.17745900000000001</v>
      </c>
      <c r="K1006" t="str">
        <f t="shared" si="15"/>
        <v>6</v>
      </c>
      <c r="L1006" t="s">
        <v>42</v>
      </c>
      <c r="M1006" t="s">
        <v>43</v>
      </c>
      <c r="N1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006">
        <f>VLOOKUP(TableOMP[[#This Row],[Label]],TableAvg[],2,FALSE)</f>
        <v>5.5868596999999998</v>
      </c>
      <c r="P1006">
        <f>VLOOKUP(TableOMP[[#This Row],[Label]],TableAvg[],3,FALSE)</f>
        <v>0.3397299843004894</v>
      </c>
      <c r="Q1006">
        <f>TableOMP[[#This Row],[Avg]]-$U$2*TableOMP[[#This Row],[StdDev]]</f>
        <v>4.9073997313990212</v>
      </c>
      <c r="R1006">
        <f>TableOMP[[#This Row],[Avg]]+$U$2*TableOMP[[#This Row],[StdDev]]</f>
        <v>6.2663196686009783</v>
      </c>
      <c r="S1006">
        <f>IF(AND(TableOMP[[#This Row],[total_time]]&gt;=TableOMP[[#This Row],[Low]], TableOMP[[#This Row],[total_time]]&lt;=TableOMP[[#This Row],[High]]),1,0)</f>
        <v>1</v>
      </c>
    </row>
    <row r="1007" spans="1:19" x14ac:dyDescent="0.25">
      <c r="A1007" t="s">
        <v>15</v>
      </c>
      <c r="B1007">
        <v>10000</v>
      </c>
      <c r="C1007">
        <v>100</v>
      </c>
      <c r="D1007">
        <v>100000</v>
      </c>
      <c r="E1007">
        <v>48</v>
      </c>
      <c r="F1007">
        <v>1</v>
      </c>
      <c r="G1007">
        <v>5.9019060000000003</v>
      </c>
      <c r="H1007">
        <v>0.56139600000000001</v>
      </c>
      <c r="I1007">
        <v>8.2575769999999995</v>
      </c>
      <c r="J1007">
        <v>0.17569299999999999</v>
      </c>
      <c r="K1007" t="str">
        <f t="shared" si="15"/>
        <v>6</v>
      </c>
      <c r="L1007" t="s">
        <v>42</v>
      </c>
      <c r="M1007" t="s">
        <v>43</v>
      </c>
      <c r="N1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007">
        <f>VLOOKUP(TableOMP[[#This Row],[Label]],TableAvg[],2,FALSE)</f>
        <v>5.6301132999999997</v>
      </c>
      <c r="P1007">
        <f>VLOOKUP(TableOMP[[#This Row],[Label]],TableAvg[],3,FALSE)</f>
        <v>0.18975253810007162</v>
      </c>
      <c r="Q1007">
        <f>TableOMP[[#This Row],[Avg]]-$U$2*TableOMP[[#This Row],[StdDev]]</f>
        <v>5.2506082237998566</v>
      </c>
      <c r="R1007">
        <f>TableOMP[[#This Row],[Avg]]+$U$2*TableOMP[[#This Row],[StdDev]]</f>
        <v>6.0096183762001427</v>
      </c>
      <c r="S1007">
        <f>IF(AND(TableOMP[[#This Row],[total_time]]&gt;=TableOMP[[#This Row],[Low]], TableOMP[[#This Row],[total_time]]&lt;=TableOMP[[#This Row],[High]]),1,0)</f>
        <v>1</v>
      </c>
    </row>
    <row r="1008" spans="1:19" x14ac:dyDescent="0.25">
      <c r="A1008" t="s">
        <v>15</v>
      </c>
      <c r="B1008">
        <v>10000</v>
      </c>
      <c r="C1008">
        <v>100</v>
      </c>
      <c r="D1008">
        <v>100000</v>
      </c>
      <c r="E1008">
        <v>49</v>
      </c>
      <c r="F1008">
        <v>1</v>
      </c>
      <c r="G1008">
        <v>7.4975170000000002</v>
      </c>
      <c r="H1008">
        <v>2.262966</v>
      </c>
      <c r="I1008">
        <v>23.879073000000002</v>
      </c>
      <c r="J1008">
        <v>0.49748100000000001</v>
      </c>
      <c r="K1008" t="str">
        <f t="shared" si="15"/>
        <v>6</v>
      </c>
      <c r="L1008" t="s">
        <v>42</v>
      </c>
      <c r="M1008" t="s">
        <v>43</v>
      </c>
      <c r="N1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008">
        <f>VLOOKUP(TableOMP[[#This Row],[Label]],TableAvg[],2,FALSE)</f>
        <v>5.7318926000000001</v>
      </c>
      <c r="P1008">
        <f>VLOOKUP(TableOMP[[#This Row],[Label]],TableAvg[],3,FALSE)</f>
        <v>0.60216012640296923</v>
      </c>
      <c r="Q1008">
        <f>TableOMP[[#This Row],[Avg]]-$U$2*TableOMP[[#This Row],[StdDev]]</f>
        <v>4.5275723471940612</v>
      </c>
      <c r="R1008">
        <f>TableOMP[[#This Row],[Avg]]+$U$2*TableOMP[[#This Row],[StdDev]]</f>
        <v>6.936212852805939</v>
      </c>
      <c r="S1008">
        <f>IF(AND(TableOMP[[#This Row],[total_time]]&gt;=TableOMP[[#This Row],[Low]], TableOMP[[#This Row],[total_time]]&lt;=TableOMP[[#This Row],[High]]),1,0)</f>
        <v>0</v>
      </c>
    </row>
    <row r="1009" spans="1:19" x14ac:dyDescent="0.25">
      <c r="A1009" t="s">
        <v>15</v>
      </c>
      <c r="B1009">
        <v>10000</v>
      </c>
      <c r="C1009">
        <v>100</v>
      </c>
      <c r="D1009">
        <v>100000</v>
      </c>
      <c r="E1009">
        <v>50</v>
      </c>
      <c r="F1009">
        <v>1</v>
      </c>
      <c r="G1009">
        <v>5.7673300000000003</v>
      </c>
      <c r="H1009">
        <v>0.53977299999999995</v>
      </c>
      <c r="I1009">
        <v>9.6037180000000006</v>
      </c>
      <c r="J1009">
        <v>0.195994</v>
      </c>
      <c r="K1009" t="str">
        <f t="shared" si="15"/>
        <v>6</v>
      </c>
      <c r="L1009" t="s">
        <v>42</v>
      </c>
      <c r="M1009" t="s">
        <v>43</v>
      </c>
      <c r="N1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009">
        <f>VLOOKUP(TableOMP[[#This Row],[Label]],TableAvg[],2,FALSE)</f>
        <v>5.4394491</v>
      </c>
      <c r="P1009">
        <f>VLOOKUP(TableOMP[[#This Row],[Label]],TableAvg[],3,FALSE)</f>
        <v>0.26203196978743615</v>
      </c>
      <c r="Q1009">
        <f>TableOMP[[#This Row],[Avg]]-$U$2*TableOMP[[#This Row],[StdDev]]</f>
        <v>4.915385160425128</v>
      </c>
      <c r="R1009">
        <f>TableOMP[[#This Row],[Avg]]+$U$2*TableOMP[[#This Row],[StdDev]]</f>
        <v>5.9635130395748721</v>
      </c>
      <c r="S1009">
        <f>IF(AND(TableOMP[[#This Row],[total_time]]&gt;=TableOMP[[#This Row],[Low]], TableOMP[[#This Row],[total_time]]&lt;=TableOMP[[#This Row],[High]]),1,0)</f>
        <v>1</v>
      </c>
    </row>
    <row r="1010" spans="1:19" x14ac:dyDescent="0.25">
      <c r="A1010" t="s">
        <v>15</v>
      </c>
      <c r="B1010">
        <v>10000</v>
      </c>
      <c r="C1010">
        <v>100</v>
      </c>
      <c r="D1010">
        <v>100000</v>
      </c>
      <c r="E1010">
        <v>51</v>
      </c>
      <c r="F1010">
        <v>1</v>
      </c>
      <c r="G1010">
        <v>5.7775949999999998</v>
      </c>
      <c r="H1010">
        <v>0.50715200000000005</v>
      </c>
      <c r="I1010">
        <v>7.2532800000000002</v>
      </c>
      <c r="J1010">
        <v>0.145066</v>
      </c>
      <c r="K1010" t="str">
        <f t="shared" si="15"/>
        <v>6</v>
      </c>
      <c r="L1010" t="s">
        <v>42</v>
      </c>
      <c r="M1010" t="s">
        <v>43</v>
      </c>
      <c r="N1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010">
        <f>VLOOKUP(TableOMP[[#This Row],[Label]],TableAvg[],2,FALSE)</f>
        <v>5.5158591999999995</v>
      </c>
      <c r="P1010">
        <f>VLOOKUP(TableOMP[[#This Row],[Label]],TableAvg[],3,FALSE)</f>
        <v>0.17527769040859445</v>
      </c>
      <c r="Q1010">
        <f>TableOMP[[#This Row],[Avg]]-$U$2*TableOMP[[#This Row],[StdDev]]</f>
        <v>5.1653038191828102</v>
      </c>
      <c r="R1010">
        <f>TableOMP[[#This Row],[Avg]]+$U$2*TableOMP[[#This Row],[StdDev]]</f>
        <v>5.8664145808171888</v>
      </c>
      <c r="S1010">
        <f>IF(AND(TableOMP[[#This Row],[total_time]]&gt;=TableOMP[[#This Row],[Low]], TableOMP[[#This Row],[total_time]]&lt;=TableOMP[[#This Row],[High]]),1,0)</f>
        <v>1</v>
      </c>
    </row>
    <row r="1011" spans="1:19" x14ac:dyDescent="0.25">
      <c r="A1011" t="s">
        <v>15</v>
      </c>
      <c r="B1011">
        <v>10000</v>
      </c>
      <c r="C1011">
        <v>100</v>
      </c>
      <c r="D1011">
        <v>100000</v>
      </c>
      <c r="E1011">
        <v>52</v>
      </c>
      <c r="F1011">
        <v>1</v>
      </c>
      <c r="G1011">
        <v>7.730677</v>
      </c>
      <c r="H1011">
        <v>2.5450050000000002</v>
      </c>
      <c r="I1011">
        <v>109.82024</v>
      </c>
      <c r="J1011">
        <v>2.1533380000000002</v>
      </c>
      <c r="K1011" t="str">
        <f t="shared" si="15"/>
        <v>6</v>
      </c>
      <c r="L1011" t="s">
        <v>42</v>
      </c>
      <c r="M1011" t="s">
        <v>43</v>
      </c>
      <c r="N1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011">
        <f>VLOOKUP(TableOMP[[#This Row],[Label]],TableAvg[],2,FALSE)</f>
        <v>5.6543715999999993</v>
      </c>
      <c r="P1011">
        <f>VLOOKUP(TableOMP[[#This Row],[Label]],TableAvg[],3,FALSE)</f>
        <v>0.72876798328717041</v>
      </c>
      <c r="Q1011">
        <f>TableOMP[[#This Row],[Avg]]-$U$2*TableOMP[[#This Row],[StdDev]]</f>
        <v>4.1968356334256587</v>
      </c>
      <c r="R1011">
        <f>TableOMP[[#This Row],[Avg]]+$U$2*TableOMP[[#This Row],[StdDev]]</f>
        <v>7.1119075665743399</v>
      </c>
      <c r="S1011">
        <f>IF(AND(TableOMP[[#This Row],[total_time]]&gt;=TableOMP[[#This Row],[Low]], TableOMP[[#This Row],[total_time]]&lt;=TableOMP[[#This Row],[High]]),1,0)</f>
        <v>0</v>
      </c>
    </row>
    <row r="1012" spans="1:19" x14ac:dyDescent="0.25">
      <c r="A1012" t="s">
        <v>15</v>
      </c>
      <c r="B1012">
        <v>10000</v>
      </c>
      <c r="C1012">
        <v>100</v>
      </c>
      <c r="D1012">
        <v>100000</v>
      </c>
      <c r="E1012">
        <v>53</v>
      </c>
      <c r="F1012">
        <v>1</v>
      </c>
      <c r="G1012">
        <v>5.6350670000000003</v>
      </c>
      <c r="H1012">
        <v>0.64793800000000001</v>
      </c>
      <c r="I1012">
        <v>12.281084</v>
      </c>
      <c r="J1012">
        <v>0.236175</v>
      </c>
      <c r="K1012" t="str">
        <f t="shared" si="15"/>
        <v>6</v>
      </c>
      <c r="L1012" t="s">
        <v>42</v>
      </c>
      <c r="M1012" t="s">
        <v>43</v>
      </c>
      <c r="N1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012">
        <f>VLOOKUP(TableOMP[[#This Row],[Label]],TableAvg[],2,FALSE)</f>
        <v>5.3742523000000002</v>
      </c>
      <c r="P1012">
        <f>VLOOKUP(TableOMP[[#This Row],[Label]],TableAvg[],3,FALSE)</f>
        <v>0.21349810623939527</v>
      </c>
      <c r="Q1012">
        <f>TableOMP[[#This Row],[Avg]]-$U$2*TableOMP[[#This Row],[StdDev]]</f>
        <v>4.9472560875212093</v>
      </c>
      <c r="R1012">
        <f>TableOMP[[#This Row],[Avg]]+$U$2*TableOMP[[#This Row],[StdDev]]</f>
        <v>5.8012485124787911</v>
      </c>
      <c r="S1012">
        <f>IF(AND(TableOMP[[#This Row],[total_time]]&gt;=TableOMP[[#This Row],[Low]], TableOMP[[#This Row],[total_time]]&lt;=TableOMP[[#This Row],[High]]),1,0)</f>
        <v>1</v>
      </c>
    </row>
    <row r="1013" spans="1:19" x14ac:dyDescent="0.25">
      <c r="A1013" t="s">
        <v>15</v>
      </c>
      <c r="B1013">
        <v>10000</v>
      </c>
      <c r="C1013">
        <v>100</v>
      </c>
      <c r="D1013">
        <v>100000</v>
      </c>
      <c r="E1013">
        <v>54</v>
      </c>
      <c r="F1013">
        <v>1</v>
      </c>
      <c r="G1013">
        <v>5.1764130000000002</v>
      </c>
      <c r="H1013">
        <v>0.27312999999999998</v>
      </c>
      <c r="I1013">
        <v>6.0424360000000004</v>
      </c>
      <c r="J1013">
        <v>0.114008</v>
      </c>
      <c r="K1013" t="str">
        <f t="shared" si="15"/>
        <v>6</v>
      </c>
      <c r="L1013" t="s">
        <v>42</v>
      </c>
      <c r="M1013" t="s">
        <v>43</v>
      </c>
      <c r="N1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013">
        <f>VLOOKUP(TableOMP[[#This Row],[Label]],TableAvg[],2,FALSE)</f>
        <v>5.240970299999999</v>
      </c>
      <c r="P1013">
        <f>VLOOKUP(TableOMP[[#This Row],[Label]],TableAvg[],3,FALSE)</f>
        <v>0.19977194135116991</v>
      </c>
      <c r="Q1013">
        <f>TableOMP[[#This Row],[Avg]]-$U$2*TableOMP[[#This Row],[StdDev]]</f>
        <v>4.8414264172976589</v>
      </c>
      <c r="R1013">
        <f>TableOMP[[#This Row],[Avg]]+$U$2*TableOMP[[#This Row],[StdDev]]</f>
        <v>5.6405141827023391</v>
      </c>
      <c r="S1013">
        <f>IF(AND(TableOMP[[#This Row],[total_time]]&gt;=TableOMP[[#This Row],[Low]], TableOMP[[#This Row],[total_time]]&lt;=TableOMP[[#This Row],[High]]),1,0)</f>
        <v>1</v>
      </c>
    </row>
    <row r="1014" spans="1:19" x14ac:dyDescent="0.25">
      <c r="A1014" t="s">
        <v>15</v>
      </c>
      <c r="B1014">
        <v>10000</v>
      </c>
      <c r="C1014">
        <v>100</v>
      </c>
      <c r="D1014">
        <v>100000</v>
      </c>
      <c r="E1014">
        <v>55</v>
      </c>
      <c r="F1014">
        <v>1</v>
      </c>
      <c r="G1014">
        <v>5.5666789999999997</v>
      </c>
      <c r="H1014">
        <v>0.217057</v>
      </c>
      <c r="I1014">
        <v>3.4876800000000001</v>
      </c>
      <c r="J1014">
        <v>6.4587000000000006E-2</v>
      </c>
      <c r="K1014" t="str">
        <f t="shared" si="15"/>
        <v>6</v>
      </c>
      <c r="L1014" t="s">
        <v>42</v>
      </c>
      <c r="M1014" t="s">
        <v>43</v>
      </c>
      <c r="N1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014">
        <f>VLOOKUP(TableOMP[[#This Row],[Label]],TableAvg[],2,FALSE)</f>
        <v>5.3430847000000004</v>
      </c>
      <c r="P1014">
        <f>VLOOKUP(TableOMP[[#This Row],[Label]],TableAvg[],3,FALSE)</f>
        <v>0.16160056217354307</v>
      </c>
      <c r="Q1014">
        <f>TableOMP[[#This Row],[Avg]]-$U$2*TableOMP[[#This Row],[StdDev]]</f>
        <v>5.0198835756529139</v>
      </c>
      <c r="R1014">
        <f>TableOMP[[#This Row],[Avg]]+$U$2*TableOMP[[#This Row],[StdDev]]</f>
        <v>5.6662858243470868</v>
      </c>
      <c r="S1014">
        <f>IF(AND(TableOMP[[#This Row],[total_time]]&gt;=TableOMP[[#This Row],[Low]], TableOMP[[#This Row],[total_time]]&lt;=TableOMP[[#This Row],[High]]),1,0)</f>
        <v>1</v>
      </c>
    </row>
    <row r="1015" spans="1:19" x14ac:dyDescent="0.25">
      <c r="A1015" t="s">
        <v>15</v>
      </c>
      <c r="B1015">
        <v>10000</v>
      </c>
      <c r="C1015">
        <v>100</v>
      </c>
      <c r="D1015">
        <v>100000</v>
      </c>
      <c r="E1015">
        <v>56</v>
      </c>
      <c r="F1015">
        <v>1</v>
      </c>
      <c r="G1015">
        <v>5.2560989999999999</v>
      </c>
      <c r="H1015">
        <v>0.21820800000000001</v>
      </c>
      <c r="I1015">
        <v>4.4083540000000001</v>
      </c>
      <c r="J1015">
        <v>8.0152000000000001E-2</v>
      </c>
      <c r="K1015" t="str">
        <f t="shared" si="15"/>
        <v>6</v>
      </c>
      <c r="L1015" t="s">
        <v>42</v>
      </c>
      <c r="M1015" t="s">
        <v>43</v>
      </c>
      <c r="N1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015">
        <f>VLOOKUP(TableOMP[[#This Row],[Label]],TableAvg[],2,FALSE)</f>
        <v>5.1407958999999996</v>
      </c>
      <c r="P1015">
        <f>VLOOKUP(TableOMP[[#This Row],[Label]],TableAvg[],3,FALSE)</f>
        <v>0.18117762179003427</v>
      </c>
      <c r="Q1015">
        <f>TableOMP[[#This Row],[Avg]]-$U$2*TableOMP[[#This Row],[StdDev]]</f>
        <v>4.7784406564199315</v>
      </c>
      <c r="R1015">
        <f>TableOMP[[#This Row],[Avg]]+$U$2*TableOMP[[#This Row],[StdDev]]</f>
        <v>5.5031511435800677</v>
      </c>
      <c r="S1015">
        <f>IF(AND(TableOMP[[#This Row],[total_time]]&gt;=TableOMP[[#This Row],[Low]], TableOMP[[#This Row],[total_time]]&lt;=TableOMP[[#This Row],[High]]),1,0)</f>
        <v>1</v>
      </c>
    </row>
    <row r="1016" spans="1:19" x14ac:dyDescent="0.25">
      <c r="A1016" t="s">
        <v>15</v>
      </c>
      <c r="B1016">
        <v>10000</v>
      </c>
      <c r="C1016">
        <v>100</v>
      </c>
      <c r="D1016">
        <v>100000</v>
      </c>
      <c r="E1016">
        <v>57</v>
      </c>
      <c r="F1016">
        <v>1</v>
      </c>
      <c r="G1016">
        <v>5.6042899999999998</v>
      </c>
      <c r="H1016">
        <v>0.234374</v>
      </c>
      <c r="I1016">
        <v>4.1919940000000002</v>
      </c>
      <c r="J1016">
        <v>7.4857000000000007E-2</v>
      </c>
      <c r="K1016" t="str">
        <f t="shared" si="15"/>
        <v>6</v>
      </c>
      <c r="L1016" t="s">
        <v>42</v>
      </c>
      <c r="M1016" t="s">
        <v>43</v>
      </c>
      <c r="N1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016">
        <f>VLOOKUP(TableOMP[[#This Row],[Label]],TableAvg[],2,FALSE)</f>
        <v>5.2372234000000004</v>
      </c>
      <c r="P1016">
        <f>VLOOKUP(TableOMP[[#This Row],[Label]],TableAvg[],3,FALSE)</f>
        <v>0.26030338352476157</v>
      </c>
      <c r="Q1016">
        <f>TableOMP[[#This Row],[Avg]]-$U$2*TableOMP[[#This Row],[StdDev]]</f>
        <v>4.7166166329504771</v>
      </c>
      <c r="R1016">
        <f>TableOMP[[#This Row],[Avg]]+$U$2*TableOMP[[#This Row],[StdDev]]</f>
        <v>5.7578301670495238</v>
      </c>
      <c r="S1016">
        <f>IF(AND(TableOMP[[#This Row],[total_time]]&gt;=TableOMP[[#This Row],[Low]], TableOMP[[#This Row],[total_time]]&lt;=TableOMP[[#This Row],[High]]),1,0)</f>
        <v>1</v>
      </c>
    </row>
    <row r="1017" spans="1:19" x14ac:dyDescent="0.25">
      <c r="A1017" t="s">
        <v>15</v>
      </c>
      <c r="B1017">
        <v>10000</v>
      </c>
      <c r="C1017">
        <v>100</v>
      </c>
      <c r="D1017">
        <v>100000</v>
      </c>
      <c r="E1017">
        <v>58</v>
      </c>
      <c r="F1017">
        <v>1</v>
      </c>
      <c r="G1017">
        <v>4.9757730000000002</v>
      </c>
      <c r="H1017">
        <v>0.436811</v>
      </c>
      <c r="I1017">
        <v>16.089089000000001</v>
      </c>
      <c r="J1017">
        <v>0.28226499999999999</v>
      </c>
      <c r="K1017" t="str">
        <f t="shared" si="15"/>
        <v>6</v>
      </c>
      <c r="L1017" t="s">
        <v>42</v>
      </c>
      <c r="M1017" t="s">
        <v>43</v>
      </c>
      <c r="N1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017">
        <f>VLOOKUP(TableOMP[[#This Row],[Label]],TableAvg[],2,FALSE)</f>
        <v>4.6564570999999999</v>
      </c>
      <c r="P1017">
        <f>VLOOKUP(TableOMP[[#This Row],[Label]],TableAvg[],3,FALSE)</f>
        <v>0.21573456413400277</v>
      </c>
      <c r="Q1017">
        <f>TableOMP[[#This Row],[Avg]]-$U$2*TableOMP[[#This Row],[StdDev]]</f>
        <v>4.224987971731994</v>
      </c>
      <c r="R1017">
        <f>TableOMP[[#This Row],[Avg]]+$U$2*TableOMP[[#This Row],[StdDev]]</f>
        <v>5.0879262282680058</v>
      </c>
      <c r="S1017">
        <f>IF(AND(TableOMP[[#This Row],[total_time]]&gt;=TableOMP[[#This Row],[Low]], TableOMP[[#This Row],[total_time]]&lt;=TableOMP[[#This Row],[High]]),1,0)</f>
        <v>1</v>
      </c>
    </row>
    <row r="1018" spans="1:19" x14ac:dyDescent="0.25">
      <c r="A1018" t="s">
        <v>15</v>
      </c>
      <c r="B1018">
        <v>10000</v>
      </c>
      <c r="C1018">
        <v>100</v>
      </c>
      <c r="D1018">
        <v>100000</v>
      </c>
      <c r="E1018">
        <v>59</v>
      </c>
      <c r="F1018">
        <v>1</v>
      </c>
      <c r="G1018">
        <v>5.3756360000000001</v>
      </c>
      <c r="H1018">
        <v>0.67502799999999996</v>
      </c>
      <c r="I1018">
        <v>18.383596000000001</v>
      </c>
      <c r="J1018">
        <v>0.31695899999999999</v>
      </c>
      <c r="K1018" t="str">
        <f t="shared" si="15"/>
        <v>6</v>
      </c>
      <c r="L1018" t="s">
        <v>42</v>
      </c>
      <c r="M1018" t="s">
        <v>43</v>
      </c>
      <c r="N1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018">
        <f>VLOOKUP(TableOMP[[#This Row],[Label]],TableAvg[],2,FALSE)</f>
        <v>4.7203236000000004</v>
      </c>
      <c r="P1018">
        <f>VLOOKUP(TableOMP[[#This Row],[Label]],TableAvg[],3,FALSE)</f>
        <v>0.30003927489487103</v>
      </c>
      <c r="Q1018">
        <f>TableOMP[[#This Row],[Avg]]-$U$2*TableOMP[[#This Row],[StdDev]]</f>
        <v>4.1202450502102579</v>
      </c>
      <c r="R1018">
        <f>TableOMP[[#This Row],[Avg]]+$U$2*TableOMP[[#This Row],[StdDev]]</f>
        <v>5.3204021497897429</v>
      </c>
      <c r="S1018">
        <f>IF(AND(TableOMP[[#This Row],[total_time]]&gt;=TableOMP[[#This Row],[Low]], TableOMP[[#This Row],[total_time]]&lt;=TableOMP[[#This Row],[High]]),1,0)</f>
        <v>0</v>
      </c>
    </row>
    <row r="1019" spans="1:19" x14ac:dyDescent="0.25">
      <c r="A1019" t="s">
        <v>15</v>
      </c>
      <c r="B1019">
        <v>10000</v>
      </c>
      <c r="C1019">
        <v>100</v>
      </c>
      <c r="D1019">
        <v>100000</v>
      </c>
      <c r="E1019">
        <v>60</v>
      </c>
      <c r="F1019">
        <v>1</v>
      </c>
      <c r="G1019">
        <v>4.6163309999999997</v>
      </c>
      <c r="H1019">
        <v>0.25548700000000002</v>
      </c>
      <c r="I1019">
        <v>7.817329</v>
      </c>
      <c r="J1019">
        <v>0.132497</v>
      </c>
      <c r="K1019" t="str">
        <f t="shared" si="15"/>
        <v>6</v>
      </c>
      <c r="L1019" t="s">
        <v>42</v>
      </c>
      <c r="M1019" t="s">
        <v>43</v>
      </c>
      <c r="N1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019">
        <f>VLOOKUP(TableOMP[[#This Row],[Label]],TableAvg[],2,FALSE)</f>
        <v>4.7047027999999997</v>
      </c>
      <c r="P1019">
        <f>VLOOKUP(TableOMP[[#This Row],[Label]],TableAvg[],3,FALSE)</f>
        <v>0.42435656339163436</v>
      </c>
      <c r="Q1019">
        <f>TableOMP[[#This Row],[Avg]]-$U$2*TableOMP[[#This Row],[StdDev]]</f>
        <v>3.8559896732167309</v>
      </c>
      <c r="R1019">
        <f>TableOMP[[#This Row],[Avg]]+$U$2*TableOMP[[#This Row],[StdDev]]</f>
        <v>5.5534159267832681</v>
      </c>
      <c r="S1019">
        <f>IF(AND(TableOMP[[#This Row],[total_time]]&gt;=TableOMP[[#This Row],[Low]], TableOMP[[#This Row],[total_time]]&lt;=TableOMP[[#This Row],[High]]),1,0)</f>
        <v>1</v>
      </c>
    </row>
    <row r="1020" spans="1:19" x14ac:dyDescent="0.25">
      <c r="A1020" t="s">
        <v>15</v>
      </c>
      <c r="B1020">
        <v>10000</v>
      </c>
      <c r="C1020">
        <v>100</v>
      </c>
      <c r="D1020">
        <v>100000</v>
      </c>
      <c r="E1020">
        <v>61</v>
      </c>
      <c r="F1020">
        <v>1</v>
      </c>
      <c r="G1020">
        <v>4.7761259999999996</v>
      </c>
      <c r="H1020">
        <v>0.18970899999999999</v>
      </c>
      <c r="I1020">
        <v>4.6166900000000002</v>
      </c>
      <c r="J1020">
        <v>7.6945E-2</v>
      </c>
      <c r="K1020" t="str">
        <f t="shared" si="15"/>
        <v>6</v>
      </c>
      <c r="L1020" t="s">
        <v>42</v>
      </c>
      <c r="M1020" t="s">
        <v>43</v>
      </c>
      <c r="N1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020">
        <f>VLOOKUP(TableOMP[[#This Row],[Label]],TableAvg[],2,FALSE)</f>
        <v>4.5789027999999998</v>
      </c>
      <c r="P1020">
        <f>VLOOKUP(TableOMP[[#This Row],[Label]],TableAvg[],3,FALSE)</f>
        <v>0.18365811923125144</v>
      </c>
      <c r="Q1020">
        <f>TableOMP[[#This Row],[Avg]]-$U$2*TableOMP[[#This Row],[StdDev]]</f>
        <v>4.211586561537497</v>
      </c>
      <c r="R1020">
        <f>TableOMP[[#This Row],[Avg]]+$U$2*TableOMP[[#This Row],[StdDev]]</f>
        <v>4.9462190384625027</v>
      </c>
      <c r="S1020">
        <f>IF(AND(TableOMP[[#This Row],[total_time]]&gt;=TableOMP[[#This Row],[Low]], TableOMP[[#This Row],[total_time]]&lt;=TableOMP[[#This Row],[High]]),1,0)</f>
        <v>1</v>
      </c>
    </row>
    <row r="1021" spans="1:19" x14ac:dyDescent="0.25">
      <c r="A1021" t="s">
        <v>15</v>
      </c>
      <c r="B1021">
        <v>10000</v>
      </c>
      <c r="C1021">
        <v>100</v>
      </c>
      <c r="D1021">
        <v>100000</v>
      </c>
      <c r="E1021">
        <v>62</v>
      </c>
      <c r="F1021">
        <v>1</v>
      </c>
      <c r="G1021">
        <v>4.4731529999999999</v>
      </c>
      <c r="H1021">
        <v>0.18588499999999999</v>
      </c>
      <c r="I1021">
        <v>4.8895080000000002</v>
      </c>
      <c r="J1021">
        <v>8.0156000000000005E-2</v>
      </c>
      <c r="K1021" t="str">
        <f t="shared" si="15"/>
        <v>6</v>
      </c>
      <c r="L1021" t="s">
        <v>42</v>
      </c>
      <c r="M1021" t="s">
        <v>43</v>
      </c>
      <c r="N1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021">
        <f>VLOOKUP(TableOMP[[#This Row],[Label]],TableAvg[],2,FALSE)</f>
        <v>4.4711412999999993</v>
      </c>
      <c r="P1021">
        <f>VLOOKUP(TableOMP[[#This Row],[Label]],TableAvg[],3,FALSE)</f>
        <v>0.11030103690000974</v>
      </c>
      <c r="Q1021">
        <f>TableOMP[[#This Row],[Avg]]-$U$2*TableOMP[[#This Row],[StdDev]]</f>
        <v>4.2505392261999795</v>
      </c>
      <c r="R1021">
        <f>TableOMP[[#This Row],[Avg]]+$U$2*TableOMP[[#This Row],[StdDev]]</f>
        <v>4.6917433738000192</v>
      </c>
      <c r="S1021">
        <f>IF(AND(TableOMP[[#This Row],[total_time]]&gt;=TableOMP[[#This Row],[Low]], TableOMP[[#This Row],[total_time]]&lt;=TableOMP[[#This Row],[High]]),1,0)</f>
        <v>1</v>
      </c>
    </row>
    <row r="1022" spans="1:19" x14ac:dyDescent="0.25">
      <c r="A1022" t="s">
        <v>15</v>
      </c>
      <c r="B1022">
        <v>10000</v>
      </c>
      <c r="C1022">
        <v>100</v>
      </c>
      <c r="D1022">
        <v>100000</v>
      </c>
      <c r="E1022">
        <v>63</v>
      </c>
      <c r="F1022">
        <v>1</v>
      </c>
      <c r="G1022">
        <v>4.7472240000000001</v>
      </c>
      <c r="H1022">
        <v>0.46778500000000001</v>
      </c>
      <c r="I1022">
        <v>10.556442000000001</v>
      </c>
      <c r="J1022">
        <v>0.170265</v>
      </c>
      <c r="K1022" t="str">
        <f t="shared" si="15"/>
        <v>6</v>
      </c>
      <c r="L1022" t="s">
        <v>42</v>
      </c>
      <c r="M1022" t="s">
        <v>43</v>
      </c>
      <c r="N1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022">
        <f>VLOOKUP(TableOMP[[#This Row],[Label]],TableAvg[],2,FALSE)</f>
        <v>4.4648897999999999</v>
      </c>
      <c r="P1022">
        <f>VLOOKUP(TableOMP[[#This Row],[Label]],TableAvg[],3,FALSE)</f>
        <v>0.15355349157851772</v>
      </c>
      <c r="Q1022">
        <f>TableOMP[[#This Row],[Avg]]-$U$2*TableOMP[[#This Row],[StdDev]]</f>
        <v>4.157782816842964</v>
      </c>
      <c r="R1022">
        <f>TableOMP[[#This Row],[Avg]]+$U$2*TableOMP[[#This Row],[StdDev]]</f>
        <v>4.7719967831570358</v>
      </c>
      <c r="S1022">
        <f>IF(AND(TableOMP[[#This Row],[total_time]]&gt;=TableOMP[[#This Row],[Low]], TableOMP[[#This Row],[total_time]]&lt;=TableOMP[[#This Row],[High]]),1,0)</f>
        <v>1</v>
      </c>
    </row>
    <row r="1023" spans="1:19" x14ac:dyDescent="0.25">
      <c r="A1023" t="s">
        <v>15</v>
      </c>
      <c r="B1023">
        <v>10000</v>
      </c>
      <c r="C1023">
        <v>100</v>
      </c>
      <c r="D1023">
        <v>100000</v>
      </c>
      <c r="E1023">
        <v>64</v>
      </c>
      <c r="F1023">
        <v>1</v>
      </c>
      <c r="G1023">
        <v>4.4728979999999998</v>
      </c>
      <c r="H1023">
        <v>0.25958900000000001</v>
      </c>
      <c r="I1023">
        <v>8.4389210000000006</v>
      </c>
      <c r="J1023">
        <v>0.13395099999999999</v>
      </c>
      <c r="K1023" t="str">
        <f t="shared" si="15"/>
        <v>6</v>
      </c>
      <c r="L1023" t="s">
        <v>42</v>
      </c>
      <c r="M1023" t="s">
        <v>43</v>
      </c>
      <c r="N1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023">
        <f>VLOOKUP(TableOMP[[#This Row],[Label]],TableAvg[],2,FALSE)</f>
        <v>4.4790267999999998</v>
      </c>
      <c r="P1023">
        <f>VLOOKUP(TableOMP[[#This Row],[Label]],TableAvg[],3,FALSE)</f>
        <v>7.2067393042639372E-2</v>
      </c>
      <c r="Q1023">
        <f>TableOMP[[#This Row],[Avg]]-$U$2*TableOMP[[#This Row],[StdDev]]</f>
        <v>4.3348920139147209</v>
      </c>
      <c r="R1023">
        <f>TableOMP[[#This Row],[Avg]]+$U$2*TableOMP[[#This Row],[StdDev]]</f>
        <v>4.6231615860852786</v>
      </c>
      <c r="S1023">
        <f>IF(AND(TableOMP[[#This Row],[total_time]]&gt;=TableOMP[[#This Row],[Low]], TableOMP[[#This Row],[total_time]]&lt;=TableOMP[[#This Row],[High]]),1,0)</f>
        <v>1</v>
      </c>
    </row>
    <row r="1024" spans="1:19" x14ac:dyDescent="0.25">
      <c r="A1024" t="s">
        <v>15</v>
      </c>
      <c r="B1024">
        <v>1000</v>
      </c>
      <c r="C1024">
        <v>100</v>
      </c>
      <c r="D1024">
        <v>100000</v>
      </c>
      <c r="E1024">
        <v>1</v>
      </c>
      <c r="F1024">
        <v>1</v>
      </c>
      <c r="G1024">
        <v>2.9122810000000001</v>
      </c>
      <c r="H1024">
        <v>9.0443999999999997E-2</v>
      </c>
      <c r="I1024">
        <v>0</v>
      </c>
      <c r="J1024">
        <v>0</v>
      </c>
      <c r="K1024" t="str">
        <f t="shared" si="15"/>
        <v>6</v>
      </c>
      <c r="L1024" t="s">
        <v>42</v>
      </c>
      <c r="M1024" t="s">
        <v>43</v>
      </c>
      <c r="N1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024" t="e">
        <f>VLOOKUP(TableOMP[[#This Row],[Label]],TableAvg[],2,FALSE)</f>
        <v>#N/A</v>
      </c>
      <c r="P1024" t="e">
        <f>VLOOKUP(TableOMP[[#This Row],[Label]],TableAvg[],3,FALSE)</f>
        <v>#N/A</v>
      </c>
      <c r="Q1024" t="e">
        <f>TableOMP[[#This Row],[Avg]]-$U$2*TableOMP[[#This Row],[StdDev]]</f>
        <v>#N/A</v>
      </c>
      <c r="R1024" t="e">
        <f>TableOMP[[#This Row],[Avg]]+$U$2*TableOMP[[#This Row],[StdDev]]</f>
        <v>#N/A</v>
      </c>
      <c r="S1024" t="e">
        <f>IF(AND(TableOMP[[#This Row],[total_time]]&gt;=TableOMP[[#This Row],[Low]], TableOMP[[#This Row],[total_time]]&lt;=TableOMP[[#This Row],[High]]),1,0)</f>
        <v>#N/A</v>
      </c>
    </row>
    <row r="1025" spans="1:19" x14ac:dyDescent="0.25">
      <c r="A1025" t="s">
        <v>15</v>
      </c>
      <c r="B1025">
        <v>1000</v>
      </c>
      <c r="C1025">
        <v>100</v>
      </c>
      <c r="D1025">
        <v>100000</v>
      </c>
      <c r="E1025">
        <v>2</v>
      </c>
      <c r="F1025">
        <v>1</v>
      </c>
      <c r="G1025">
        <v>1.9254279999999999</v>
      </c>
      <c r="H1025">
        <v>1.5200999999999999E-2</v>
      </c>
      <c r="I1025">
        <v>1.0444999999999999E-2</v>
      </c>
      <c r="J1025">
        <v>1.0444999999999999E-2</v>
      </c>
      <c r="K1025" t="str">
        <f t="shared" si="15"/>
        <v>6</v>
      </c>
      <c r="L1025" t="s">
        <v>42</v>
      </c>
      <c r="M1025" t="s">
        <v>43</v>
      </c>
      <c r="N1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025" t="e">
        <f>VLOOKUP(TableOMP[[#This Row],[Label]],TableAvg[],2,FALSE)</f>
        <v>#N/A</v>
      </c>
      <c r="P1025" t="e">
        <f>VLOOKUP(TableOMP[[#This Row],[Label]],TableAvg[],3,FALSE)</f>
        <v>#N/A</v>
      </c>
      <c r="Q1025" t="e">
        <f>TableOMP[[#This Row],[Avg]]-$U$2*TableOMP[[#This Row],[StdDev]]</f>
        <v>#N/A</v>
      </c>
      <c r="R1025" t="e">
        <f>TableOMP[[#This Row],[Avg]]+$U$2*TableOMP[[#This Row],[StdDev]]</f>
        <v>#N/A</v>
      </c>
      <c r="S1025" t="e">
        <f>IF(AND(TableOMP[[#This Row],[total_time]]&gt;=TableOMP[[#This Row],[Low]], TableOMP[[#This Row],[total_time]]&lt;=TableOMP[[#This Row],[High]]),1,0)</f>
        <v>#N/A</v>
      </c>
    </row>
    <row r="1026" spans="1:19" x14ac:dyDescent="0.25">
      <c r="A1026" t="s">
        <v>15</v>
      </c>
      <c r="B1026">
        <v>1000</v>
      </c>
      <c r="C1026">
        <v>100</v>
      </c>
      <c r="D1026">
        <v>100000</v>
      </c>
      <c r="E1026">
        <v>3</v>
      </c>
      <c r="F1026">
        <v>1</v>
      </c>
      <c r="G1026">
        <v>1.6781980000000001</v>
      </c>
      <c r="H1026">
        <v>4.1034000000000001E-2</v>
      </c>
      <c r="I1026">
        <v>2.4649999999999998E-2</v>
      </c>
      <c r="J1026">
        <v>1.2324999999999999E-2</v>
      </c>
      <c r="K1026" t="str">
        <f t="shared" si="15"/>
        <v>6</v>
      </c>
      <c r="L1026" t="s">
        <v>42</v>
      </c>
      <c r="M1026" t="s">
        <v>43</v>
      </c>
      <c r="N1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026" t="e">
        <f>VLOOKUP(TableOMP[[#This Row],[Label]],TableAvg[],2,FALSE)</f>
        <v>#N/A</v>
      </c>
      <c r="P1026" t="e">
        <f>VLOOKUP(TableOMP[[#This Row],[Label]],TableAvg[],3,FALSE)</f>
        <v>#N/A</v>
      </c>
      <c r="Q1026" t="e">
        <f>TableOMP[[#This Row],[Avg]]-$U$2*TableOMP[[#This Row],[StdDev]]</f>
        <v>#N/A</v>
      </c>
      <c r="R1026" t="e">
        <f>TableOMP[[#This Row],[Avg]]+$U$2*TableOMP[[#This Row],[StdDev]]</f>
        <v>#N/A</v>
      </c>
      <c r="S1026" t="e">
        <f>IF(AND(TableOMP[[#This Row],[total_time]]&gt;=TableOMP[[#This Row],[Low]], TableOMP[[#This Row],[total_time]]&lt;=TableOMP[[#This Row],[High]]),1,0)</f>
        <v>#N/A</v>
      </c>
    </row>
    <row r="1027" spans="1:19" x14ac:dyDescent="0.25">
      <c r="A1027" t="s">
        <v>15</v>
      </c>
      <c r="B1027">
        <v>1000</v>
      </c>
      <c r="C1027">
        <v>100</v>
      </c>
      <c r="D1027">
        <v>100000</v>
      </c>
      <c r="E1027">
        <v>4</v>
      </c>
      <c r="F1027">
        <v>1</v>
      </c>
      <c r="G1027">
        <v>1.543455</v>
      </c>
      <c r="H1027">
        <v>5.3093000000000001E-2</v>
      </c>
      <c r="I1027">
        <v>3.8094000000000003E-2</v>
      </c>
      <c r="J1027">
        <v>1.2697999999999999E-2</v>
      </c>
      <c r="K1027" t="str">
        <f t="shared" ref="K1027:K1090" si="16">MID(M1027,22,1)</f>
        <v>6</v>
      </c>
      <c r="L1027" t="s">
        <v>42</v>
      </c>
      <c r="M1027" t="s">
        <v>43</v>
      </c>
      <c r="N1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027" t="e">
        <f>VLOOKUP(TableOMP[[#This Row],[Label]],TableAvg[],2,FALSE)</f>
        <v>#N/A</v>
      </c>
      <c r="P1027" t="e">
        <f>VLOOKUP(TableOMP[[#This Row],[Label]],TableAvg[],3,FALSE)</f>
        <v>#N/A</v>
      </c>
      <c r="Q1027" t="e">
        <f>TableOMP[[#This Row],[Avg]]-$U$2*TableOMP[[#This Row],[StdDev]]</f>
        <v>#N/A</v>
      </c>
      <c r="R1027" t="e">
        <f>TableOMP[[#This Row],[Avg]]+$U$2*TableOMP[[#This Row],[StdDev]]</f>
        <v>#N/A</v>
      </c>
      <c r="S1027" t="e">
        <f>IF(AND(TableOMP[[#This Row],[total_time]]&gt;=TableOMP[[#This Row],[Low]], TableOMP[[#This Row],[total_time]]&lt;=TableOMP[[#This Row],[High]]),1,0)</f>
        <v>#N/A</v>
      </c>
    </row>
    <row r="1028" spans="1:19" x14ac:dyDescent="0.25">
      <c r="A1028" t="s">
        <v>15</v>
      </c>
      <c r="B1028">
        <v>1000</v>
      </c>
      <c r="C1028">
        <v>100</v>
      </c>
      <c r="D1028">
        <v>100000</v>
      </c>
      <c r="E1028">
        <v>5</v>
      </c>
      <c r="F1028">
        <v>1</v>
      </c>
      <c r="G1028">
        <v>1.4222950000000001</v>
      </c>
      <c r="H1028">
        <v>1.6760000000000001E-2</v>
      </c>
      <c r="I1028">
        <v>5.1811000000000003E-2</v>
      </c>
      <c r="J1028">
        <v>1.2952999999999999E-2</v>
      </c>
      <c r="K1028" t="str">
        <f t="shared" si="16"/>
        <v>6</v>
      </c>
      <c r="L1028" t="s">
        <v>42</v>
      </c>
      <c r="M1028" t="s">
        <v>43</v>
      </c>
      <c r="N1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028" t="e">
        <f>VLOOKUP(TableOMP[[#This Row],[Label]],TableAvg[],2,FALSE)</f>
        <v>#N/A</v>
      </c>
      <c r="P1028" t="e">
        <f>VLOOKUP(TableOMP[[#This Row],[Label]],TableAvg[],3,FALSE)</f>
        <v>#N/A</v>
      </c>
      <c r="Q1028" t="e">
        <f>TableOMP[[#This Row],[Avg]]-$U$2*TableOMP[[#This Row],[StdDev]]</f>
        <v>#N/A</v>
      </c>
      <c r="R1028" t="e">
        <f>TableOMP[[#This Row],[Avg]]+$U$2*TableOMP[[#This Row],[StdDev]]</f>
        <v>#N/A</v>
      </c>
      <c r="S1028" t="e">
        <f>IF(AND(TableOMP[[#This Row],[total_time]]&gt;=TableOMP[[#This Row],[Low]], TableOMP[[#This Row],[total_time]]&lt;=TableOMP[[#This Row],[High]]),1,0)</f>
        <v>#N/A</v>
      </c>
    </row>
    <row r="1029" spans="1:19" x14ac:dyDescent="0.25">
      <c r="A1029" t="s">
        <v>15</v>
      </c>
      <c r="B1029">
        <v>1000</v>
      </c>
      <c r="C1029">
        <v>100</v>
      </c>
      <c r="D1029">
        <v>100000</v>
      </c>
      <c r="E1029">
        <v>6</v>
      </c>
      <c r="F1029">
        <v>1</v>
      </c>
      <c r="G1029">
        <v>1.583032</v>
      </c>
      <c r="H1029">
        <v>0.19770199999999999</v>
      </c>
      <c r="I1029">
        <v>0.63426300000000002</v>
      </c>
      <c r="J1029">
        <v>0.12685299999999999</v>
      </c>
      <c r="K1029" t="str">
        <f t="shared" si="16"/>
        <v>6</v>
      </c>
      <c r="L1029" t="s">
        <v>42</v>
      </c>
      <c r="M1029" t="s">
        <v>43</v>
      </c>
      <c r="N1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029" t="e">
        <f>VLOOKUP(TableOMP[[#This Row],[Label]],TableAvg[],2,FALSE)</f>
        <v>#N/A</v>
      </c>
      <c r="P1029" t="e">
        <f>VLOOKUP(TableOMP[[#This Row],[Label]],TableAvg[],3,FALSE)</f>
        <v>#N/A</v>
      </c>
      <c r="Q1029" t="e">
        <f>TableOMP[[#This Row],[Avg]]-$U$2*TableOMP[[#This Row],[StdDev]]</f>
        <v>#N/A</v>
      </c>
      <c r="R1029" t="e">
        <f>TableOMP[[#This Row],[Avg]]+$U$2*TableOMP[[#This Row],[StdDev]]</f>
        <v>#N/A</v>
      </c>
      <c r="S1029" t="e">
        <f>IF(AND(TableOMP[[#This Row],[total_time]]&gt;=TableOMP[[#This Row],[Low]], TableOMP[[#This Row],[total_time]]&lt;=TableOMP[[#This Row],[High]]),1,0)</f>
        <v>#N/A</v>
      </c>
    </row>
    <row r="1030" spans="1:19" x14ac:dyDescent="0.25">
      <c r="A1030" t="s">
        <v>15</v>
      </c>
      <c r="B1030">
        <v>1000</v>
      </c>
      <c r="C1030">
        <v>100</v>
      </c>
      <c r="D1030">
        <v>100000</v>
      </c>
      <c r="E1030">
        <v>7</v>
      </c>
      <c r="F1030">
        <v>1</v>
      </c>
      <c r="G1030">
        <v>1.607202</v>
      </c>
      <c r="H1030">
        <v>0.256826</v>
      </c>
      <c r="I1030">
        <v>1.160202</v>
      </c>
      <c r="J1030">
        <v>0.19336700000000001</v>
      </c>
      <c r="K1030" t="str">
        <f t="shared" si="16"/>
        <v>6</v>
      </c>
      <c r="L1030" t="s">
        <v>42</v>
      </c>
      <c r="M1030" t="s">
        <v>43</v>
      </c>
      <c r="N1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030" t="e">
        <f>VLOOKUP(TableOMP[[#This Row],[Label]],TableAvg[],2,FALSE)</f>
        <v>#N/A</v>
      </c>
      <c r="P1030" t="e">
        <f>VLOOKUP(TableOMP[[#This Row],[Label]],TableAvg[],3,FALSE)</f>
        <v>#N/A</v>
      </c>
      <c r="Q1030" t="e">
        <f>TableOMP[[#This Row],[Avg]]-$U$2*TableOMP[[#This Row],[StdDev]]</f>
        <v>#N/A</v>
      </c>
      <c r="R1030" t="e">
        <f>TableOMP[[#This Row],[Avg]]+$U$2*TableOMP[[#This Row],[StdDev]]</f>
        <v>#N/A</v>
      </c>
      <c r="S1030" t="e">
        <f>IF(AND(TableOMP[[#This Row],[total_time]]&gt;=TableOMP[[#This Row],[Low]], TableOMP[[#This Row],[total_time]]&lt;=TableOMP[[#This Row],[High]]),1,0)</f>
        <v>#N/A</v>
      </c>
    </row>
    <row r="1031" spans="1:19" x14ac:dyDescent="0.25">
      <c r="A1031" t="s">
        <v>15</v>
      </c>
      <c r="B1031">
        <v>1000</v>
      </c>
      <c r="C1031">
        <v>100</v>
      </c>
      <c r="D1031">
        <v>100000</v>
      </c>
      <c r="E1031">
        <v>8</v>
      </c>
      <c r="F1031">
        <v>1</v>
      </c>
      <c r="G1031">
        <v>1.322865</v>
      </c>
      <c r="H1031">
        <v>2.7116999999999999E-2</v>
      </c>
      <c r="I1031">
        <v>0.11862</v>
      </c>
      <c r="J1031">
        <v>1.6945999999999999E-2</v>
      </c>
      <c r="K1031" t="str">
        <f t="shared" si="16"/>
        <v>6</v>
      </c>
      <c r="L1031" t="s">
        <v>42</v>
      </c>
      <c r="M1031" t="s">
        <v>43</v>
      </c>
      <c r="N1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031" t="e">
        <f>VLOOKUP(TableOMP[[#This Row],[Label]],TableAvg[],2,FALSE)</f>
        <v>#N/A</v>
      </c>
      <c r="P1031" t="e">
        <f>VLOOKUP(TableOMP[[#This Row],[Label]],TableAvg[],3,FALSE)</f>
        <v>#N/A</v>
      </c>
      <c r="Q1031" t="e">
        <f>TableOMP[[#This Row],[Avg]]-$U$2*TableOMP[[#This Row],[StdDev]]</f>
        <v>#N/A</v>
      </c>
      <c r="R1031" t="e">
        <f>TableOMP[[#This Row],[Avg]]+$U$2*TableOMP[[#This Row],[StdDev]]</f>
        <v>#N/A</v>
      </c>
      <c r="S1031" t="e">
        <f>IF(AND(TableOMP[[#This Row],[total_time]]&gt;=TableOMP[[#This Row],[Low]], TableOMP[[#This Row],[total_time]]&lt;=TableOMP[[#This Row],[High]]),1,0)</f>
        <v>#N/A</v>
      </c>
    </row>
    <row r="1032" spans="1:19" x14ac:dyDescent="0.25">
      <c r="A1032" t="s">
        <v>15</v>
      </c>
      <c r="B1032">
        <v>1000</v>
      </c>
      <c r="C1032">
        <v>100</v>
      </c>
      <c r="D1032">
        <v>100000</v>
      </c>
      <c r="E1032">
        <v>9</v>
      </c>
      <c r="F1032">
        <v>1</v>
      </c>
      <c r="G1032">
        <v>1.320856</v>
      </c>
      <c r="H1032">
        <v>3.2277E-2</v>
      </c>
      <c r="I1032">
        <v>0.119709</v>
      </c>
      <c r="J1032">
        <v>1.4964E-2</v>
      </c>
      <c r="K1032" t="str">
        <f t="shared" si="16"/>
        <v>6</v>
      </c>
      <c r="L1032" t="s">
        <v>42</v>
      </c>
      <c r="M1032" t="s">
        <v>43</v>
      </c>
      <c r="N1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032" t="e">
        <f>VLOOKUP(TableOMP[[#This Row],[Label]],TableAvg[],2,FALSE)</f>
        <v>#N/A</v>
      </c>
      <c r="P1032" t="e">
        <f>VLOOKUP(TableOMP[[#This Row],[Label]],TableAvg[],3,FALSE)</f>
        <v>#N/A</v>
      </c>
      <c r="Q1032" t="e">
        <f>TableOMP[[#This Row],[Avg]]-$U$2*TableOMP[[#This Row],[StdDev]]</f>
        <v>#N/A</v>
      </c>
      <c r="R1032" t="e">
        <f>TableOMP[[#This Row],[Avg]]+$U$2*TableOMP[[#This Row],[StdDev]]</f>
        <v>#N/A</v>
      </c>
      <c r="S1032" t="e">
        <f>IF(AND(TableOMP[[#This Row],[total_time]]&gt;=TableOMP[[#This Row],[Low]], TableOMP[[#This Row],[total_time]]&lt;=TableOMP[[#This Row],[High]]),1,0)</f>
        <v>#N/A</v>
      </c>
    </row>
    <row r="1033" spans="1:19" x14ac:dyDescent="0.25">
      <c r="A1033" t="s">
        <v>15</v>
      </c>
      <c r="B1033">
        <v>1000</v>
      </c>
      <c r="C1033">
        <v>100</v>
      </c>
      <c r="D1033">
        <v>100000</v>
      </c>
      <c r="E1033">
        <v>10</v>
      </c>
      <c r="F1033">
        <v>1</v>
      </c>
      <c r="G1033">
        <v>1.3075589999999999</v>
      </c>
      <c r="H1033">
        <v>2.8805000000000001E-2</v>
      </c>
      <c r="I1033">
        <v>0.14194799999999999</v>
      </c>
      <c r="J1033">
        <v>1.5772000000000001E-2</v>
      </c>
      <c r="K1033" t="str">
        <f t="shared" si="16"/>
        <v>6</v>
      </c>
      <c r="L1033" t="s">
        <v>42</v>
      </c>
      <c r="M1033" t="s">
        <v>43</v>
      </c>
      <c r="N1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033" t="e">
        <f>VLOOKUP(TableOMP[[#This Row],[Label]],TableAvg[],2,FALSE)</f>
        <v>#N/A</v>
      </c>
      <c r="P1033" t="e">
        <f>VLOOKUP(TableOMP[[#This Row],[Label]],TableAvg[],3,FALSE)</f>
        <v>#N/A</v>
      </c>
      <c r="Q1033" t="e">
        <f>TableOMP[[#This Row],[Avg]]-$U$2*TableOMP[[#This Row],[StdDev]]</f>
        <v>#N/A</v>
      </c>
      <c r="R1033" t="e">
        <f>TableOMP[[#This Row],[Avg]]+$U$2*TableOMP[[#This Row],[StdDev]]</f>
        <v>#N/A</v>
      </c>
      <c r="S1033" t="e">
        <f>IF(AND(TableOMP[[#This Row],[total_time]]&gt;=TableOMP[[#This Row],[Low]], TableOMP[[#This Row],[total_time]]&lt;=TableOMP[[#This Row],[High]]),1,0)</f>
        <v>#N/A</v>
      </c>
    </row>
    <row r="1034" spans="1:19" x14ac:dyDescent="0.25">
      <c r="A1034" t="s">
        <v>15</v>
      </c>
      <c r="B1034">
        <v>1000</v>
      </c>
      <c r="C1034">
        <v>100</v>
      </c>
      <c r="D1034">
        <v>100000</v>
      </c>
      <c r="E1034">
        <v>11</v>
      </c>
      <c r="F1034">
        <v>1</v>
      </c>
      <c r="G1034">
        <v>1.4160809999999999</v>
      </c>
      <c r="H1034">
        <v>0.12892899999999999</v>
      </c>
      <c r="I1034">
        <v>0.38914300000000002</v>
      </c>
      <c r="J1034">
        <v>3.8913999999999997E-2</v>
      </c>
      <c r="K1034" t="str">
        <f t="shared" si="16"/>
        <v>6</v>
      </c>
      <c r="L1034" t="s">
        <v>42</v>
      </c>
      <c r="M1034" t="s">
        <v>43</v>
      </c>
      <c r="N1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034" t="e">
        <f>VLOOKUP(TableOMP[[#This Row],[Label]],TableAvg[],2,FALSE)</f>
        <v>#N/A</v>
      </c>
      <c r="P1034" t="e">
        <f>VLOOKUP(TableOMP[[#This Row],[Label]],TableAvg[],3,FALSE)</f>
        <v>#N/A</v>
      </c>
      <c r="Q1034" t="e">
        <f>TableOMP[[#This Row],[Avg]]-$U$2*TableOMP[[#This Row],[StdDev]]</f>
        <v>#N/A</v>
      </c>
      <c r="R1034" t="e">
        <f>TableOMP[[#This Row],[Avg]]+$U$2*TableOMP[[#This Row],[StdDev]]</f>
        <v>#N/A</v>
      </c>
      <c r="S1034" t="e">
        <f>IF(AND(TableOMP[[#This Row],[total_time]]&gt;=TableOMP[[#This Row],[Low]], TableOMP[[#This Row],[total_time]]&lt;=TableOMP[[#This Row],[High]]),1,0)</f>
        <v>#N/A</v>
      </c>
    </row>
    <row r="1035" spans="1:19" x14ac:dyDescent="0.25">
      <c r="A1035" t="s">
        <v>15</v>
      </c>
      <c r="B1035">
        <v>1000</v>
      </c>
      <c r="C1035">
        <v>100</v>
      </c>
      <c r="D1035">
        <v>100000</v>
      </c>
      <c r="E1035">
        <v>12</v>
      </c>
      <c r="F1035">
        <v>1</v>
      </c>
      <c r="G1035">
        <v>1.429505</v>
      </c>
      <c r="H1035">
        <v>0.15029300000000001</v>
      </c>
      <c r="I1035">
        <v>0.512791</v>
      </c>
      <c r="J1035">
        <v>4.6616999999999999E-2</v>
      </c>
      <c r="K1035" t="str">
        <f t="shared" si="16"/>
        <v>6</v>
      </c>
      <c r="L1035" t="s">
        <v>42</v>
      </c>
      <c r="M1035" t="s">
        <v>43</v>
      </c>
      <c r="N1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035" t="e">
        <f>VLOOKUP(TableOMP[[#This Row],[Label]],TableAvg[],2,FALSE)</f>
        <v>#N/A</v>
      </c>
      <c r="P1035" t="e">
        <f>VLOOKUP(TableOMP[[#This Row],[Label]],TableAvg[],3,FALSE)</f>
        <v>#N/A</v>
      </c>
      <c r="Q1035" t="e">
        <f>TableOMP[[#This Row],[Avg]]-$U$2*TableOMP[[#This Row],[StdDev]]</f>
        <v>#N/A</v>
      </c>
      <c r="R1035" t="e">
        <f>TableOMP[[#This Row],[Avg]]+$U$2*TableOMP[[#This Row],[StdDev]]</f>
        <v>#N/A</v>
      </c>
      <c r="S1035" t="e">
        <f>IF(AND(TableOMP[[#This Row],[total_time]]&gt;=TableOMP[[#This Row],[Low]], TableOMP[[#This Row],[total_time]]&lt;=TableOMP[[#This Row],[High]]),1,0)</f>
        <v>#N/A</v>
      </c>
    </row>
    <row r="1036" spans="1:19" x14ac:dyDescent="0.25">
      <c r="A1036" t="s">
        <v>15</v>
      </c>
      <c r="B1036">
        <v>1000</v>
      </c>
      <c r="C1036">
        <v>100</v>
      </c>
      <c r="D1036">
        <v>100000</v>
      </c>
      <c r="E1036">
        <v>13</v>
      </c>
      <c r="F1036">
        <v>1</v>
      </c>
      <c r="G1036">
        <v>1.2844420000000001</v>
      </c>
      <c r="H1036">
        <v>2.6981999999999999E-2</v>
      </c>
      <c r="I1036">
        <v>0.22733200000000001</v>
      </c>
      <c r="J1036">
        <v>1.8943999999999999E-2</v>
      </c>
      <c r="K1036" t="str">
        <f t="shared" si="16"/>
        <v>6</v>
      </c>
      <c r="L1036" t="s">
        <v>42</v>
      </c>
      <c r="M1036" t="s">
        <v>43</v>
      </c>
      <c r="N1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036" t="e">
        <f>VLOOKUP(TableOMP[[#This Row],[Label]],TableAvg[],2,FALSE)</f>
        <v>#N/A</v>
      </c>
      <c r="P1036" t="e">
        <f>VLOOKUP(TableOMP[[#This Row],[Label]],TableAvg[],3,FALSE)</f>
        <v>#N/A</v>
      </c>
      <c r="Q1036" t="e">
        <f>TableOMP[[#This Row],[Avg]]-$U$2*TableOMP[[#This Row],[StdDev]]</f>
        <v>#N/A</v>
      </c>
      <c r="R1036" t="e">
        <f>TableOMP[[#This Row],[Avg]]+$U$2*TableOMP[[#This Row],[StdDev]]</f>
        <v>#N/A</v>
      </c>
      <c r="S1036" t="e">
        <f>IF(AND(TableOMP[[#This Row],[total_time]]&gt;=TableOMP[[#This Row],[Low]], TableOMP[[#This Row],[total_time]]&lt;=TableOMP[[#This Row],[High]]),1,0)</f>
        <v>#N/A</v>
      </c>
    </row>
    <row r="1037" spans="1:19" x14ac:dyDescent="0.25">
      <c r="A1037" t="s">
        <v>15</v>
      </c>
      <c r="B1037">
        <v>1000</v>
      </c>
      <c r="C1037">
        <v>100</v>
      </c>
      <c r="D1037">
        <v>100000</v>
      </c>
      <c r="E1037">
        <v>14</v>
      </c>
      <c r="F1037">
        <v>1</v>
      </c>
      <c r="G1037">
        <v>1.2943990000000001</v>
      </c>
      <c r="H1037">
        <v>3.2828999999999997E-2</v>
      </c>
      <c r="I1037">
        <v>0.355045</v>
      </c>
      <c r="J1037">
        <v>2.7310999999999998E-2</v>
      </c>
      <c r="K1037" t="str">
        <f t="shared" si="16"/>
        <v>6</v>
      </c>
      <c r="L1037" t="s">
        <v>42</v>
      </c>
      <c r="M1037" t="s">
        <v>43</v>
      </c>
      <c r="N1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037" t="e">
        <f>VLOOKUP(TableOMP[[#This Row],[Label]],TableAvg[],2,FALSE)</f>
        <v>#N/A</v>
      </c>
      <c r="P1037" t="e">
        <f>VLOOKUP(TableOMP[[#This Row],[Label]],TableAvg[],3,FALSE)</f>
        <v>#N/A</v>
      </c>
      <c r="Q1037" t="e">
        <f>TableOMP[[#This Row],[Avg]]-$U$2*TableOMP[[#This Row],[StdDev]]</f>
        <v>#N/A</v>
      </c>
      <c r="R1037" t="e">
        <f>TableOMP[[#This Row],[Avg]]+$U$2*TableOMP[[#This Row],[StdDev]]</f>
        <v>#N/A</v>
      </c>
      <c r="S1037" t="e">
        <f>IF(AND(TableOMP[[#This Row],[total_time]]&gt;=TableOMP[[#This Row],[Low]], TableOMP[[#This Row],[total_time]]&lt;=TableOMP[[#This Row],[High]]),1,0)</f>
        <v>#N/A</v>
      </c>
    </row>
    <row r="1038" spans="1:19" x14ac:dyDescent="0.25">
      <c r="A1038" t="s">
        <v>15</v>
      </c>
      <c r="B1038">
        <v>1000</v>
      </c>
      <c r="C1038">
        <v>100</v>
      </c>
      <c r="D1038">
        <v>100000</v>
      </c>
      <c r="E1038">
        <v>15</v>
      </c>
      <c r="F1038">
        <v>1</v>
      </c>
      <c r="G1038">
        <v>1.3514470000000001</v>
      </c>
      <c r="H1038">
        <v>8.9202000000000004E-2</v>
      </c>
      <c r="I1038">
        <v>0.27344800000000002</v>
      </c>
      <c r="J1038">
        <v>1.9532000000000001E-2</v>
      </c>
      <c r="K1038" t="str">
        <f t="shared" si="16"/>
        <v>6</v>
      </c>
      <c r="L1038" t="s">
        <v>42</v>
      </c>
      <c r="M1038" t="s">
        <v>43</v>
      </c>
      <c r="N1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038" t="e">
        <f>VLOOKUP(TableOMP[[#This Row],[Label]],TableAvg[],2,FALSE)</f>
        <v>#N/A</v>
      </c>
      <c r="P1038" t="e">
        <f>VLOOKUP(TableOMP[[#This Row],[Label]],TableAvg[],3,FALSE)</f>
        <v>#N/A</v>
      </c>
      <c r="Q1038" t="e">
        <f>TableOMP[[#This Row],[Avg]]-$U$2*TableOMP[[#This Row],[StdDev]]</f>
        <v>#N/A</v>
      </c>
      <c r="R1038" t="e">
        <f>TableOMP[[#This Row],[Avg]]+$U$2*TableOMP[[#This Row],[StdDev]]</f>
        <v>#N/A</v>
      </c>
      <c r="S1038" t="e">
        <f>IF(AND(TableOMP[[#This Row],[total_time]]&gt;=TableOMP[[#This Row],[Low]], TableOMP[[#This Row],[total_time]]&lt;=TableOMP[[#This Row],[High]]),1,0)</f>
        <v>#N/A</v>
      </c>
    </row>
    <row r="1039" spans="1:19" x14ac:dyDescent="0.25">
      <c r="A1039" t="s">
        <v>15</v>
      </c>
      <c r="B1039">
        <v>1000</v>
      </c>
      <c r="C1039">
        <v>100</v>
      </c>
      <c r="D1039">
        <v>100000</v>
      </c>
      <c r="E1039">
        <v>16</v>
      </c>
      <c r="F1039">
        <v>1</v>
      </c>
      <c r="G1039">
        <v>1.284556</v>
      </c>
      <c r="H1039">
        <v>4.2222999999999997E-2</v>
      </c>
      <c r="I1039">
        <v>0.49743500000000002</v>
      </c>
      <c r="J1039">
        <v>3.3161999999999997E-2</v>
      </c>
      <c r="K1039" t="str">
        <f t="shared" si="16"/>
        <v>6</v>
      </c>
      <c r="L1039" t="s">
        <v>42</v>
      </c>
      <c r="M1039" t="s">
        <v>43</v>
      </c>
      <c r="N1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039" t="e">
        <f>VLOOKUP(TableOMP[[#This Row],[Label]],TableAvg[],2,FALSE)</f>
        <v>#N/A</v>
      </c>
      <c r="P1039" t="e">
        <f>VLOOKUP(TableOMP[[#This Row],[Label]],TableAvg[],3,FALSE)</f>
        <v>#N/A</v>
      </c>
      <c r="Q1039" t="e">
        <f>TableOMP[[#This Row],[Avg]]-$U$2*TableOMP[[#This Row],[StdDev]]</f>
        <v>#N/A</v>
      </c>
      <c r="R1039" t="e">
        <f>TableOMP[[#This Row],[Avg]]+$U$2*TableOMP[[#This Row],[StdDev]]</f>
        <v>#N/A</v>
      </c>
      <c r="S1039" t="e">
        <f>IF(AND(TableOMP[[#This Row],[total_time]]&gt;=TableOMP[[#This Row],[Low]], TableOMP[[#This Row],[total_time]]&lt;=TableOMP[[#This Row],[High]]),1,0)</f>
        <v>#N/A</v>
      </c>
    </row>
    <row r="1040" spans="1:19" x14ac:dyDescent="0.25">
      <c r="A1040" t="s">
        <v>15</v>
      </c>
      <c r="B1040">
        <v>1000</v>
      </c>
      <c r="C1040">
        <v>100</v>
      </c>
      <c r="D1040">
        <v>100000</v>
      </c>
      <c r="E1040">
        <v>17</v>
      </c>
      <c r="F1040">
        <v>1</v>
      </c>
      <c r="G1040">
        <v>1.3452569999999999</v>
      </c>
      <c r="H1040">
        <v>8.0037999999999998E-2</v>
      </c>
      <c r="I1040">
        <v>0.376054</v>
      </c>
      <c r="J1040">
        <v>2.3503E-2</v>
      </c>
      <c r="K1040" t="str">
        <f t="shared" si="16"/>
        <v>6</v>
      </c>
      <c r="L1040" t="s">
        <v>42</v>
      </c>
      <c r="M1040" t="s">
        <v>43</v>
      </c>
      <c r="N1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040" t="e">
        <f>VLOOKUP(TableOMP[[#This Row],[Label]],TableAvg[],2,FALSE)</f>
        <v>#N/A</v>
      </c>
      <c r="P1040" t="e">
        <f>VLOOKUP(TableOMP[[#This Row],[Label]],TableAvg[],3,FALSE)</f>
        <v>#N/A</v>
      </c>
      <c r="Q1040" t="e">
        <f>TableOMP[[#This Row],[Avg]]-$U$2*TableOMP[[#This Row],[StdDev]]</f>
        <v>#N/A</v>
      </c>
      <c r="R1040" t="e">
        <f>TableOMP[[#This Row],[Avg]]+$U$2*TableOMP[[#This Row],[StdDev]]</f>
        <v>#N/A</v>
      </c>
      <c r="S1040" t="e">
        <f>IF(AND(TableOMP[[#This Row],[total_time]]&gt;=TableOMP[[#This Row],[Low]], TableOMP[[#This Row],[total_time]]&lt;=TableOMP[[#This Row],[High]]),1,0)</f>
        <v>#N/A</v>
      </c>
    </row>
    <row r="1041" spans="1:19" x14ac:dyDescent="0.25">
      <c r="A1041" t="s">
        <v>15</v>
      </c>
      <c r="B1041">
        <v>1000</v>
      </c>
      <c r="C1041">
        <v>100</v>
      </c>
      <c r="D1041">
        <v>100000</v>
      </c>
      <c r="E1041">
        <v>18</v>
      </c>
      <c r="F1041">
        <v>1</v>
      </c>
      <c r="G1041">
        <v>5.0103859999999996</v>
      </c>
      <c r="H1041">
        <v>3.740977</v>
      </c>
      <c r="I1041">
        <v>1.513636</v>
      </c>
      <c r="J1041">
        <v>8.9037000000000005E-2</v>
      </c>
      <c r="K1041" t="str">
        <f t="shared" si="16"/>
        <v>6</v>
      </c>
      <c r="L1041" t="s">
        <v>42</v>
      </c>
      <c r="M1041" t="s">
        <v>43</v>
      </c>
      <c r="N1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041" t="e">
        <f>VLOOKUP(TableOMP[[#This Row],[Label]],TableAvg[],2,FALSE)</f>
        <v>#N/A</v>
      </c>
      <c r="P1041" t="e">
        <f>VLOOKUP(TableOMP[[#This Row],[Label]],TableAvg[],3,FALSE)</f>
        <v>#N/A</v>
      </c>
      <c r="Q1041" t="e">
        <f>TableOMP[[#This Row],[Avg]]-$U$2*TableOMP[[#This Row],[StdDev]]</f>
        <v>#N/A</v>
      </c>
      <c r="R1041" t="e">
        <f>TableOMP[[#This Row],[Avg]]+$U$2*TableOMP[[#This Row],[StdDev]]</f>
        <v>#N/A</v>
      </c>
      <c r="S1041" t="e">
        <f>IF(AND(TableOMP[[#This Row],[total_time]]&gt;=TableOMP[[#This Row],[Low]], TableOMP[[#This Row],[total_time]]&lt;=TableOMP[[#This Row],[High]]),1,0)</f>
        <v>#N/A</v>
      </c>
    </row>
    <row r="1042" spans="1:19" x14ac:dyDescent="0.25">
      <c r="A1042" t="s">
        <v>15</v>
      </c>
      <c r="B1042">
        <v>1000</v>
      </c>
      <c r="C1042">
        <v>100</v>
      </c>
      <c r="D1042">
        <v>100000</v>
      </c>
      <c r="E1042">
        <v>19</v>
      </c>
      <c r="F1042">
        <v>1</v>
      </c>
      <c r="G1042">
        <v>4.5434010000000002</v>
      </c>
      <c r="H1042">
        <v>3.2706979999999999</v>
      </c>
      <c r="I1042">
        <v>14.889373000000001</v>
      </c>
      <c r="J1042">
        <v>0.82718700000000001</v>
      </c>
      <c r="K1042" t="str">
        <f t="shared" si="16"/>
        <v>6</v>
      </c>
      <c r="L1042" t="s">
        <v>42</v>
      </c>
      <c r="M1042" t="s">
        <v>43</v>
      </c>
      <c r="N1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042" t="e">
        <f>VLOOKUP(TableOMP[[#This Row],[Label]],TableAvg[],2,FALSE)</f>
        <v>#N/A</v>
      </c>
      <c r="P1042" t="e">
        <f>VLOOKUP(TableOMP[[#This Row],[Label]],TableAvg[],3,FALSE)</f>
        <v>#N/A</v>
      </c>
      <c r="Q1042" t="e">
        <f>TableOMP[[#This Row],[Avg]]-$U$2*TableOMP[[#This Row],[StdDev]]</f>
        <v>#N/A</v>
      </c>
      <c r="R1042" t="e">
        <f>TableOMP[[#This Row],[Avg]]+$U$2*TableOMP[[#This Row],[StdDev]]</f>
        <v>#N/A</v>
      </c>
      <c r="S1042" t="e">
        <f>IF(AND(TableOMP[[#This Row],[total_time]]&gt;=TableOMP[[#This Row],[Low]], TableOMP[[#This Row],[total_time]]&lt;=TableOMP[[#This Row],[High]]),1,0)</f>
        <v>#N/A</v>
      </c>
    </row>
    <row r="1043" spans="1:19" x14ac:dyDescent="0.25">
      <c r="A1043" t="s">
        <v>15</v>
      </c>
      <c r="B1043">
        <v>1000</v>
      </c>
      <c r="C1043">
        <v>100</v>
      </c>
      <c r="D1043">
        <v>100000</v>
      </c>
      <c r="E1043">
        <v>20</v>
      </c>
      <c r="F1043">
        <v>1</v>
      </c>
      <c r="G1043">
        <v>1.324119</v>
      </c>
      <c r="H1043">
        <v>4.7233999999999998E-2</v>
      </c>
      <c r="I1043">
        <v>0.59313899999999997</v>
      </c>
      <c r="J1043">
        <v>3.1217999999999999E-2</v>
      </c>
      <c r="K1043" t="str">
        <f t="shared" si="16"/>
        <v>6</v>
      </c>
      <c r="L1043" t="s">
        <v>42</v>
      </c>
      <c r="M1043" t="s">
        <v>43</v>
      </c>
      <c r="N1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043" t="e">
        <f>VLOOKUP(TableOMP[[#This Row],[Label]],TableAvg[],2,FALSE)</f>
        <v>#N/A</v>
      </c>
      <c r="P1043" t="e">
        <f>VLOOKUP(TableOMP[[#This Row],[Label]],TableAvg[],3,FALSE)</f>
        <v>#N/A</v>
      </c>
      <c r="Q1043" t="e">
        <f>TableOMP[[#This Row],[Avg]]-$U$2*TableOMP[[#This Row],[StdDev]]</f>
        <v>#N/A</v>
      </c>
      <c r="R1043" t="e">
        <f>TableOMP[[#This Row],[Avg]]+$U$2*TableOMP[[#This Row],[StdDev]]</f>
        <v>#N/A</v>
      </c>
      <c r="S1043" t="e">
        <f>IF(AND(TableOMP[[#This Row],[total_time]]&gt;=TableOMP[[#This Row],[Low]], TableOMP[[#This Row],[total_time]]&lt;=TableOMP[[#This Row],[High]]),1,0)</f>
        <v>#N/A</v>
      </c>
    </row>
    <row r="1044" spans="1:19" x14ac:dyDescent="0.25">
      <c r="A1044" t="s">
        <v>15</v>
      </c>
      <c r="B1044">
        <v>1000</v>
      </c>
      <c r="C1044">
        <v>100</v>
      </c>
      <c r="D1044">
        <v>100000</v>
      </c>
      <c r="E1044">
        <v>21</v>
      </c>
      <c r="F1044">
        <v>1</v>
      </c>
      <c r="G1044">
        <v>40.028528999999999</v>
      </c>
      <c r="H1044">
        <v>38.760632999999999</v>
      </c>
      <c r="I1044">
        <v>0.488423</v>
      </c>
      <c r="J1044">
        <v>2.4421000000000002E-2</v>
      </c>
      <c r="K1044" t="str">
        <f t="shared" si="16"/>
        <v>6</v>
      </c>
      <c r="L1044" t="s">
        <v>42</v>
      </c>
      <c r="M1044" t="s">
        <v>43</v>
      </c>
      <c r="N1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044" t="e">
        <f>VLOOKUP(TableOMP[[#This Row],[Label]],TableAvg[],2,FALSE)</f>
        <v>#N/A</v>
      </c>
      <c r="P1044" t="e">
        <f>VLOOKUP(TableOMP[[#This Row],[Label]],TableAvg[],3,FALSE)</f>
        <v>#N/A</v>
      </c>
      <c r="Q1044" t="e">
        <f>TableOMP[[#This Row],[Avg]]-$U$2*TableOMP[[#This Row],[StdDev]]</f>
        <v>#N/A</v>
      </c>
      <c r="R1044" t="e">
        <f>TableOMP[[#This Row],[Avg]]+$U$2*TableOMP[[#This Row],[StdDev]]</f>
        <v>#N/A</v>
      </c>
      <c r="S1044" t="e">
        <f>IF(AND(TableOMP[[#This Row],[total_time]]&gt;=TableOMP[[#This Row],[Low]], TableOMP[[#This Row],[total_time]]&lt;=TableOMP[[#This Row],[High]]),1,0)</f>
        <v>#N/A</v>
      </c>
    </row>
    <row r="1045" spans="1:19" x14ac:dyDescent="0.25">
      <c r="A1045" t="s">
        <v>15</v>
      </c>
      <c r="B1045">
        <v>1000</v>
      </c>
      <c r="C1045">
        <v>100</v>
      </c>
      <c r="D1045">
        <v>100000</v>
      </c>
      <c r="E1045">
        <v>22</v>
      </c>
      <c r="F1045">
        <v>1</v>
      </c>
      <c r="G1045">
        <v>9.4153029999999998</v>
      </c>
      <c r="H1045">
        <v>8.1254059999999999</v>
      </c>
      <c r="I1045">
        <v>1.1141890000000001</v>
      </c>
      <c r="J1045">
        <v>5.3057E-2</v>
      </c>
      <c r="K1045" t="str">
        <f t="shared" si="16"/>
        <v>6</v>
      </c>
      <c r="L1045" t="s">
        <v>42</v>
      </c>
      <c r="M1045" t="s">
        <v>43</v>
      </c>
      <c r="N1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045" t="e">
        <f>VLOOKUP(TableOMP[[#This Row],[Label]],TableAvg[],2,FALSE)</f>
        <v>#N/A</v>
      </c>
      <c r="P1045" t="e">
        <f>VLOOKUP(TableOMP[[#This Row],[Label]],TableAvg[],3,FALSE)</f>
        <v>#N/A</v>
      </c>
      <c r="Q1045" t="e">
        <f>TableOMP[[#This Row],[Avg]]-$U$2*TableOMP[[#This Row],[StdDev]]</f>
        <v>#N/A</v>
      </c>
      <c r="R1045" t="e">
        <f>TableOMP[[#This Row],[Avg]]+$U$2*TableOMP[[#This Row],[StdDev]]</f>
        <v>#N/A</v>
      </c>
      <c r="S1045" t="e">
        <f>IF(AND(TableOMP[[#This Row],[total_time]]&gt;=TableOMP[[#This Row],[Low]], TableOMP[[#This Row],[total_time]]&lt;=TableOMP[[#This Row],[High]]),1,0)</f>
        <v>#N/A</v>
      </c>
    </row>
    <row r="1046" spans="1:19" x14ac:dyDescent="0.25">
      <c r="A1046" t="s">
        <v>15</v>
      </c>
      <c r="B1046">
        <v>1000</v>
      </c>
      <c r="C1046">
        <v>100</v>
      </c>
      <c r="D1046">
        <v>100000</v>
      </c>
      <c r="E1046">
        <v>23</v>
      </c>
      <c r="F1046">
        <v>1</v>
      </c>
      <c r="G1046">
        <v>1.363089</v>
      </c>
      <c r="H1046">
        <v>6.9313E-2</v>
      </c>
      <c r="I1046">
        <v>1.2857689999999999</v>
      </c>
      <c r="J1046">
        <v>5.8444000000000003E-2</v>
      </c>
      <c r="K1046" t="str">
        <f t="shared" si="16"/>
        <v>6</v>
      </c>
      <c r="L1046" t="s">
        <v>42</v>
      </c>
      <c r="M1046" t="s">
        <v>43</v>
      </c>
      <c r="N1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046" t="e">
        <f>VLOOKUP(TableOMP[[#This Row],[Label]],TableAvg[],2,FALSE)</f>
        <v>#N/A</v>
      </c>
      <c r="P1046" t="e">
        <f>VLOOKUP(TableOMP[[#This Row],[Label]],TableAvg[],3,FALSE)</f>
        <v>#N/A</v>
      </c>
      <c r="Q1046" t="e">
        <f>TableOMP[[#This Row],[Avg]]-$U$2*TableOMP[[#This Row],[StdDev]]</f>
        <v>#N/A</v>
      </c>
      <c r="R1046" t="e">
        <f>TableOMP[[#This Row],[Avg]]+$U$2*TableOMP[[#This Row],[StdDev]]</f>
        <v>#N/A</v>
      </c>
      <c r="S1046" t="e">
        <f>IF(AND(TableOMP[[#This Row],[total_time]]&gt;=TableOMP[[#This Row],[Low]], TableOMP[[#This Row],[total_time]]&lt;=TableOMP[[#This Row],[High]]),1,0)</f>
        <v>#N/A</v>
      </c>
    </row>
    <row r="1047" spans="1:19" x14ac:dyDescent="0.25">
      <c r="A1047" t="s">
        <v>15</v>
      </c>
      <c r="B1047">
        <v>1000</v>
      </c>
      <c r="C1047">
        <v>100</v>
      </c>
      <c r="D1047">
        <v>100000</v>
      </c>
      <c r="E1047">
        <v>24</v>
      </c>
      <c r="F1047">
        <v>1</v>
      </c>
      <c r="G1047">
        <v>1.3492299999999999</v>
      </c>
      <c r="H1047">
        <v>4.9200000000000001E-2</v>
      </c>
      <c r="I1047">
        <v>0.78830500000000003</v>
      </c>
      <c r="J1047">
        <v>3.4273999999999999E-2</v>
      </c>
      <c r="K1047" t="str">
        <f t="shared" si="16"/>
        <v>6</v>
      </c>
      <c r="L1047" t="s">
        <v>42</v>
      </c>
      <c r="M1047" t="s">
        <v>43</v>
      </c>
      <c r="N1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047" t="e">
        <f>VLOOKUP(TableOMP[[#This Row],[Label]],TableAvg[],2,FALSE)</f>
        <v>#N/A</v>
      </c>
      <c r="P1047" t="e">
        <f>VLOOKUP(TableOMP[[#This Row],[Label]],TableAvg[],3,FALSE)</f>
        <v>#N/A</v>
      </c>
      <c r="Q1047" t="e">
        <f>TableOMP[[#This Row],[Avg]]-$U$2*TableOMP[[#This Row],[StdDev]]</f>
        <v>#N/A</v>
      </c>
      <c r="R1047" t="e">
        <f>TableOMP[[#This Row],[Avg]]+$U$2*TableOMP[[#This Row],[StdDev]]</f>
        <v>#N/A</v>
      </c>
      <c r="S1047" t="e">
        <f>IF(AND(TableOMP[[#This Row],[total_time]]&gt;=TableOMP[[#This Row],[Low]], TableOMP[[#This Row],[total_time]]&lt;=TableOMP[[#This Row],[High]]),1,0)</f>
        <v>#N/A</v>
      </c>
    </row>
    <row r="1048" spans="1:19" x14ac:dyDescent="0.25">
      <c r="A1048" t="s">
        <v>15</v>
      </c>
      <c r="B1048">
        <v>1000</v>
      </c>
      <c r="C1048">
        <v>100</v>
      </c>
      <c r="D1048">
        <v>100000</v>
      </c>
      <c r="E1048">
        <v>25</v>
      </c>
      <c r="F1048">
        <v>1</v>
      </c>
      <c r="G1048">
        <v>1.4018280000000001</v>
      </c>
      <c r="H1048">
        <v>8.6084999999999995E-2</v>
      </c>
      <c r="I1048">
        <v>1.159008</v>
      </c>
      <c r="J1048">
        <v>4.8292000000000002E-2</v>
      </c>
      <c r="K1048" t="str">
        <f t="shared" si="16"/>
        <v>6</v>
      </c>
      <c r="L1048" t="s">
        <v>42</v>
      </c>
      <c r="M1048" t="s">
        <v>43</v>
      </c>
      <c r="N1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048" t="e">
        <f>VLOOKUP(TableOMP[[#This Row],[Label]],TableAvg[],2,FALSE)</f>
        <v>#N/A</v>
      </c>
      <c r="P1048" t="e">
        <f>VLOOKUP(TableOMP[[#This Row],[Label]],TableAvg[],3,FALSE)</f>
        <v>#N/A</v>
      </c>
      <c r="Q1048" t="e">
        <f>TableOMP[[#This Row],[Avg]]-$U$2*TableOMP[[#This Row],[StdDev]]</f>
        <v>#N/A</v>
      </c>
      <c r="R1048" t="e">
        <f>TableOMP[[#This Row],[Avg]]+$U$2*TableOMP[[#This Row],[StdDev]]</f>
        <v>#N/A</v>
      </c>
      <c r="S1048" t="e">
        <f>IF(AND(TableOMP[[#This Row],[total_time]]&gt;=TableOMP[[#This Row],[Low]], TableOMP[[#This Row],[total_time]]&lt;=TableOMP[[#This Row],[High]]),1,0)</f>
        <v>#N/A</v>
      </c>
    </row>
    <row r="1049" spans="1:19" x14ac:dyDescent="0.25">
      <c r="A1049" t="s">
        <v>15</v>
      </c>
      <c r="B1049">
        <v>1000</v>
      </c>
      <c r="C1049">
        <v>100</v>
      </c>
      <c r="D1049">
        <v>100000</v>
      </c>
      <c r="E1049">
        <v>26</v>
      </c>
      <c r="F1049">
        <v>1</v>
      </c>
      <c r="G1049">
        <v>1.4256819999999999</v>
      </c>
      <c r="H1049">
        <v>9.2469999999999997E-2</v>
      </c>
      <c r="I1049">
        <v>1.9816279999999999</v>
      </c>
      <c r="J1049">
        <v>7.9265000000000002E-2</v>
      </c>
      <c r="K1049" t="str">
        <f t="shared" si="16"/>
        <v>6</v>
      </c>
      <c r="L1049" t="s">
        <v>42</v>
      </c>
      <c r="M1049" t="s">
        <v>43</v>
      </c>
      <c r="N1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049" t="e">
        <f>VLOOKUP(TableOMP[[#This Row],[Label]],TableAvg[],2,FALSE)</f>
        <v>#N/A</v>
      </c>
      <c r="P1049" t="e">
        <f>VLOOKUP(TableOMP[[#This Row],[Label]],TableAvg[],3,FALSE)</f>
        <v>#N/A</v>
      </c>
      <c r="Q1049" t="e">
        <f>TableOMP[[#This Row],[Avg]]-$U$2*TableOMP[[#This Row],[StdDev]]</f>
        <v>#N/A</v>
      </c>
      <c r="R1049" t="e">
        <f>TableOMP[[#This Row],[Avg]]+$U$2*TableOMP[[#This Row],[StdDev]]</f>
        <v>#N/A</v>
      </c>
      <c r="S1049" t="e">
        <f>IF(AND(TableOMP[[#This Row],[total_time]]&gt;=TableOMP[[#This Row],[Low]], TableOMP[[#This Row],[total_time]]&lt;=TableOMP[[#This Row],[High]]),1,0)</f>
        <v>#N/A</v>
      </c>
    </row>
    <row r="1050" spans="1:19" x14ac:dyDescent="0.25">
      <c r="A1050" t="s">
        <v>15</v>
      </c>
      <c r="B1050">
        <v>1000</v>
      </c>
      <c r="C1050">
        <v>100</v>
      </c>
      <c r="D1050">
        <v>100000</v>
      </c>
      <c r="E1050">
        <v>27</v>
      </c>
      <c r="F1050">
        <v>1</v>
      </c>
      <c r="G1050">
        <v>3.22593</v>
      </c>
      <c r="H1050">
        <v>1.8834500000000001</v>
      </c>
      <c r="I1050">
        <v>6.6015090000000001</v>
      </c>
      <c r="J1050">
        <v>0.25390400000000002</v>
      </c>
      <c r="K1050" t="str">
        <f t="shared" si="16"/>
        <v>6</v>
      </c>
      <c r="L1050" t="s">
        <v>42</v>
      </c>
      <c r="M1050" t="s">
        <v>43</v>
      </c>
      <c r="N1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050" t="e">
        <f>VLOOKUP(TableOMP[[#This Row],[Label]],TableAvg[],2,FALSE)</f>
        <v>#N/A</v>
      </c>
      <c r="P1050" t="e">
        <f>VLOOKUP(TableOMP[[#This Row],[Label]],TableAvg[],3,FALSE)</f>
        <v>#N/A</v>
      </c>
      <c r="Q1050" t="e">
        <f>TableOMP[[#This Row],[Avg]]-$U$2*TableOMP[[#This Row],[StdDev]]</f>
        <v>#N/A</v>
      </c>
      <c r="R1050" t="e">
        <f>TableOMP[[#This Row],[Avg]]+$U$2*TableOMP[[#This Row],[StdDev]]</f>
        <v>#N/A</v>
      </c>
      <c r="S1050" t="e">
        <f>IF(AND(TableOMP[[#This Row],[total_time]]&gt;=TableOMP[[#This Row],[Low]], TableOMP[[#This Row],[total_time]]&lt;=TableOMP[[#This Row],[High]]),1,0)</f>
        <v>#N/A</v>
      </c>
    </row>
    <row r="1051" spans="1:19" x14ac:dyDescent="0.25">
      <c r="A1051" t="s">
        <v>15</v>
      </c>
      <c r="B1051">
        <v>1000</v>
      </c>
      <c r="C1051">
        <v>100</v>
      </c>
      <c r="D1051">
        <v>100000</v>
      </c>
      <c r="E1051">
        <v>28</v>
      </c>
      <c r="F1051">
        <v>1</v>
      </c>
      <c r="G1051">
        <v>1.3841289999999999</v>
      </c>
      <c r="H1051">
        <v>6.0582999999999998E-2</v>
      </c>
      <c r="I1051">
        <v>1.3127770000000001</v>
      </c>
      <c r="J1051">
        <v>4.8620999999999998E-2</v>
      </c>
      <c r="K1051" t="str">
        <f t="shared" si="16"/>
        <v>6</v>
      </c>
      <c r="L1051" t="s">
        <v>42</v>
      </c>
      <c r="M1051" t="s">
        <v>43</v>
      </c>
      <c r="N1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051" t="e">
        <f>VLOOKUP(TableOMP[[#This Row],[Label]],TableAvg[],2,FALSE)</f>
        <v>#N/A</v>
      </c>
      <c r="P1051" t="e">
        <f>VLOOKUP(TableOMP[[#This Row],[Label]],TableAvg[],3,FALSE)</f>
        <v>#N/A</v>
      </c>
      <c r="Q1051" t="e">
        <f>TableOMP[[#This Row],[Avg]]-$U$2*TableOMP[[#This Row],[StdDev]]</f>
        <v>#N/A</v>
      </c>
      <c r="R1051" t="e">
        <f>TableOMP[[#This Row],[Avg]]+$U$2*TableOMP[[#This Row],[StdDev]]</f>
        <v>#N/A</v>
      </c>
      <c r="S1051" t="e">
        <f>IF(AND(TableOMP[[#This Row],[total_time]]&gt;=TableOMP[[#This Row],[Low]], TableOMP[[#This Row],[total_time]]&lt;=TableOMP[[#This Row],[High]]),1,0)</f>
        <v>#N/A</v>
      </c>
    </row>
    <row r="1052" spans="1:19" x14ac:dyDescent="0.25">
      <c r="A1052" t="s">
        <v>15</v>
      </c>
      <c r="B1052">
        <v>1000</v>
      </c>
      <c r="C1052">
        <v>100</v>
      </c>
      <c r="D1052">
        <v>100000</v>
      </c>
      <c r="E1052">
        <v>29</v>
      </c>
      <c r="F1052">
        <v>1</v>
      </c>
      <c r="G1052">
        <v>1.3797250000000001</v>
      </c>
      <c r="H1052">
        <v>8.8805999999999996E-2</v>
      </c>
      <c r="I1052">
        <v>1.0317289999999999</v>
      </c>
      <c r="J1052">
        <v>3.6846999999999998E-2</v>
      </c>
      <c r="K1052" t="str">
        <f t="shared" si="16"/>
        <v>6</v>
      </c>
      <c r="L1052" t="s">
        <v>42</v>
      </c>
      <c r="M1052" t="s">
        <v>43</v>
      </c>
      <c r="N1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052" t="e">
        <f>VLOOKUP(TableOMP[[#This Row],[Label]],TableAvg[],2,FALSE)</f>
        <v>#N/A</v>
      </c>
      <c r="P1052" t="e">
        <f>VLOOKUP(TableOMP[[#This Row],[Label]],TableAvg[],3,FALSE)</f>
        <v>#N/A</v>
      </c>
      <c r="Q1052" t="e">
        <f>TableOMP[[#This Row],[Avg]]-$U$2*TableOMP[[#This Row],[StdDev]]</f>
        <v>#N/A</v>
      </c>
      <c r="R1052" t="e">
        <f>TableOMP[[#This Row],[Avg]]+$U$2*TableOMP[[#This Row],[StdDev]]</f>
        <v>#N/A</v>
      </c>
      <c r="S1052" t="e">
        <f>IF(AND(TableOMP[[#This Row],[total_time]]&gt;=TableOMP[[#This Row],[Low]], TableOMP[[#This Row],[total_time]]&lt;=TableOMP[[#This Row],[High]]),1,0)</f>
        <v>#N/A</v>
      </c>
    </row>
    <row r="1053" spans="1:19" x14ac:dyDescent="0.25">
      <c r="A1053" t="s">
        <v>15</v>
      </c>
      <c r="B1053">
        <v>1000</v>
      </c>
      <c r="C1053">
        <v>100</v>
      </c>
      <c r="D1053">
        <v>100000</v>
      </c>
      <c r="E1053">
        <v>30</v>
      </c>
      <c r="F1053">
        <v>1</v>
      </c>
      <c r="G1053">
        <v>1.3948199999999999</v>
      </c>
      <c r="H1053">
        <v>6.6151000000000001E-2</v>
      </c>
      <c r="I1053">
        <v>1.5611729999999999</v>
      </c>
      <c r="J1053">
        <v>5.3834E-2</v>
      </c>
      <c r="K1053" t="str">
        <f t="shared" si="16"/>
        <v>6</v>
      </c>
      <c r="L1053" t="s">
        <v>42</v>
      </c>
      <c r="M1053" t="s">
        <v>43</v>
      </c>
      <c r="N1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053" t="e">
        <f>VLOOKUP(TableOMP[[#This Row],[Label]],TableAvg[],2,FALSE)</f>
        <v>#N/A</v>
      </c>
      <c r="P1053" t="e">
        <f>VLOOKUP(TableOMP[[#This Row],[Label]],TableAvg[],3,FALSE)</f>
        <v>#N/A</v>
      </c>
      <c r="Q1053" t="e">
        <f>TableOMP[[#This Row],[Avg]]-$U$2*TableOMP[[#This Row],[StdDev]]</f>
        <v>#N/A</v>
      </c>
      <c r="R1053" t="e">
        <f>TableOMP[[#This Row],[Avg]]+$U$2*TableOMP[[#This Row],[StdDev]]</f>
        <v>#N/A</v>
      </c>
      <c r="S1053" t="e">
        <f>IF(AND(TableOMP[[#This Row],[total_time]]&gt;=TableOMP[[#This Row],[Low]], TableOMP[[#This Row],[total_time]]&lt;=TableOMP[[#This Row],[High]]),1,0)</f>
        <v>#N/A</v>
      </c>
    </row>
    <row r="1054" spans="1:19" x14ac:dyDescent="0.25">
      <c r="A1054" t="s">
        <v>15</v>
      </c>
      <c r="B1054">
        <v>1000</v>
      </c>
      <c r="C1054">
        <v>100</v>
      </c>
      <c r="D1054">
        <v>100000</v>
      </c>
      <c r="E1054">
        <v>31</v>
      </c>
      <c r="F1054">
        <v>1</v>
      </c>
      <c r="G1054">
        <v>1.6406639999999999</v>
      </c>
      <c r="H1054">
        <v>0.33262199999999997</v>
      </c>
      <c r="I1054">
        <v>9.3139859999999999</v>
      </c>
      <c r="J1054">
        <v>0.31046600000000002</v>
      </c>
      <c r="K1054" t="str">
        <f t="shared" si="16"/>
        <v>6</v>
      </c>
      <c r="L1054" t="s">
        <v>42</v>
      </c>
      <c r="M1054" t="s">
        <v>43</v>
      </c>
      <c r="N1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054" t="e">
        <f>VLOOKUP(TableOMP[[#This Row],[Label]],TableAvg[],2,FALSE)</f>
        <v>#N/A</v>
      </c>
      <c r="P1054" t="e">
        <f>VLOOKUP(TableOMP[[#This Row],[Label]],TableAvg[],3,FALSE)</f>
        <v>#N/A</v>
      </c>
      <c r="Q1054" t="e">
        <f>TableOMP[[#This Row],[Avg]]-$U$2*TableOMP[[#This Row],[StdDev]]</f>
        <v>#N/A</v>
      </c>
      <c r="R1054" t="e">
        <f>TableOMP[[#This Row],[Avg]]+$U$2*TableOMP[[#This Row],[StdDev]]</f>
        <v>#N/A</v>
      </c>
      <c r="S1054" t="e">
        <f>IF(AND(TableOMP[[#This Row],[total_time]]&gt;=TableOMP[[#This Row],[Low]], TableOMP[[#This Row],[total_time]]&lt;=TableOMP[[#This Row],[High]]),1,0)</f>
        <v>#N/A</v>
      </c>
    </row>
    <row r="1055" spans="1:19" x14ac:dyDescent="0.25">
      <c r="A1055" t="s">
        <v>15</v>
      </c>
      <c r="B1055">
        <v>1000</v>
      </c>
      <c r="C1055">
        <v>100</v>
      </c>
      <c r="D1055">
        <v>100000</v>
      </c>
      <c r="E1055">
        <v>32</v>
      </c>
      <c r="F1055">
        <v>1</v>
      </c>
      <c r="G1055">
        <v>1.4814909999999999</v>
      </c>
      <c r="H1055">
        <v>8.5654999999999995E-2</v>
      </c>
      <c r="I1055">
        <v>1.388496</v>
      </c>
      <c r="J1055">
        <v>4.4790000000000003E-2</v>
      </c>
      <c r="K1055" t="str">
        <f t="shared" si="16"/>
        <v>6</v>
      </c>
      <c r="L1055" t="s">
        <v>42</v>
      </c>
      <c r="M1055" t="s">
        <v>43</v>
      </c>
      <c r="N1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055" t="e">
        <f>VLOOKUP(TableOMP[[#This Row],[Label]],TableAvg[],2,FALSE)</f>
        <v>#N/A</v>
      </c>
      <c r="P1055" t="e">
        <f>VLOOKUP(TableOMP[[#This Row],[Label]],TableAvg[],3,FALSE)</f>
        <v>#N/A</v>
      </c>
      <c r="Q1055" t="e">
        <f>TableOMP[[#This Row],[Avg]]-$U$2*TableOMP[[#This Row],[StdDev]]</f>
        <v>#N/A</v>
      </c>
      <c r="R1055" t="e">
        <f>TableOMP[[#This Row],[Avg]]+$U$2*TableOMP[[#This Row],[StdDev]]</f>
        <v>#N/A</v>
      </c>
      <c r="S1055" t="e">
        <f>IF(AND(TableOMP[[#This Row],[total_time]]&gt;=TableOMP[[#This Row],[Low]], TableOMP[[#This Row],[total_time]]&lt;=TableOMP[[#This Row],[High]]),1,0)</f>
        <v>#N/A</v>
      </c>
    </row>
    <row r="1056" spans="1:19" x14ac:dyDescent="0.25">
      <c r="A1056" t="s">
        <v>15</v>
      </c>
      <c r="B1056">
        <v>1000</v>
      </c>
      <c r="C1056">
        <v>100</v>
      </c>
      <c r="D1056">
        <v>100000</v>
      </c>
      <c r="E1056">
        <v>33</v>
      </c>
      <c r="F1056">
        <v>1</v>
      </c>
      <c r="G1056">
        <v>1.4041589999999999</v>
      </c>
      <c r="H1056">
        <v>6.3271999999999995E-2</v>
      </c>
      <c r="I1056">
        <v>1.5741499999999999</v>
      </c>
      <c r="J1056">
        <v>4.9192E-2</v>
      </c>
      <c r="K1056" t="str">
        <f t="shared" si="16"/>
        <v>6</v>
      </c>
      <c r="L1056" t="s">
        <v>42</v>
      </c>
      <c r="M1056" t="s">
        <v>43</v>
      </c>
      <c r="N1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056" t="e">
        <f>VLOOKUP(TableOMP[[#This Row],[Label]],TableAvg[],2,FALSE)</f>
        <v>#N/A</v>
      </c>
      <c r="P1056" t="e">
        <f>VLOOKUP(TableOMP[[#This Row],[Label]],TableAvg[],3,FALSE)</f>
        <v>#N/A</v>
      </c>
      <c r="Q1056" t="e">
        <f>TableOMP[[#This Row],[Avg]]-$U$2*TableOMP[[#This Row],[StdDev]]</f>
        <v>#N/A</v>
      </c>
      <c r="R1056" t="e">
        <f>TableOMP[[#This Row],[Avg]]+$U$2*TableOMP[[#This Row],[StdDev]]</f>
        <v>#N/A</v>
      </c>
      <c r="S1056" t="e">
        <f>IF(AND(TableOMP[[#This Row],[total_time]]&gt;=TableOMP[[#This Row],[Low]], TableOMP[[#This Row],[total_time]]&lt;=TableOMP[[#This Row],[High]]),1,0)</f>
        <v>#N/A</v>
      </c>
    </row>
    <row r="1057" spans="1:19" x14ac:dyDescent="0.25">
      <c r="A1057" t="s">
        <v>15</v>
      </c>
      <c r="B1057">
        <v>1000</v>
      </c>
      <c r="C1057">
        <v>100</v>
      </c>
      <c r="D1057">
        <v>100000</v>
      </c>
      <c r="E1057">
        <v>34</v>
      </c>
      <c r="F1057">
        <v>1</v>
      </c>
      <c r="G1057">
        <v>1.5246420000000001</v>
      </c>
      <c r="H1057">
        <v>0.167796</v>
      </c>
      <c r="I1057">
        <v>2.082109</v>
      </c>
      <c r="J1057">
        <v>6.3093999999999997E-2</v>
      </c>
      <c r="K1057" t="str">
        <f t="shared" si="16"/>
        <v>6</v>
      </c>
      <c r="L1057" t="s">
        <v>42</v>
      </c>
      <c r="M1057" t="s">
        <v>43</v>
      </c>
      <c r="N1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057" t="e">
        <f>VLOOKUP(TableOMP[[#This Row],[Label]],TableAvg[],2,FALSE)</f>
        <v>#N/A</v>
      </c>
      <c r="P1057" t="e">
        <f>VLOOKUP(TableOMP[[#This Row],[Label]],TableAvg[],3,FALSE)</f>
        <v>#N/A</v>
      </c>
      <c r="Q1057" t="e">
        <f>TableOMP[[#This Row],[Avg]]-$U$2*TableOMP[[#This Row],[StdDev]]</f>
        <v>#N/A</v>
      </c>
      <c r="R1057" t="e">
        <f>TableOMP[[#This Row],[Avg]]+$U$2*TableOMP[[#This Row],[StdDev]]</f>
        <v>#N/A</v>
      </c>
      <c r="S1057" t="e">
        <f>IF(AND(TableOMP[[#This Row],[total_time]]&gt;=TableOMP[[#This Row],[Low]], TableOMP[[#This Row],[total_time]]&lt;=TableOMP[[#This Row],[High]]),1,0)</f>
        <v>#N/A</v>
      </c>
    </row>
    <row r="1058" spans="1:19" x14ac:dyDescent="0.25">
      <c r="A1058" t="s">
        <v>15</v>
      </c>
      <c r="B1058">
        <v>1000</v>
      </c>
      <c r="C1058">
        <v>100</v>
      </c>
      <c r="D1058">
        <v>100000</v>
      </c>
      <c r="E1058">
        <v>35</v>
      </c>
      <c r="F1058">
        <v>1</v>
      </c>
      <c r="G1058">
        <v>1.5552189999999999</v>
      </c>
      <c r="H1058">
        <v>9.9654999999999994E-2</v>
      </c>
      <c r="I1058">
        <v>1.9269019999999999</v>
      </c>
      <c r="J1058">
        <v>5.6674000000000002E-2</v>
      </c>
      <c r="K1058" t="str">
        <f t="shared" si="16"/>
        <v>6</v>
      </c>
      <c r="L1058" t="s">
        <v>42</v>
      </c>
      <c r="M1058" t="s">
        <v>43</v>
      </c>
      <c r="N1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058" t="e">
        <f>VLOOKUP(TableOMP[[#This Row],[Label]],TableAvg[],2,FALSE)</f>
        <v>#N/A</v>
      </c>
      <c r="P1058" t="e">
        <f>VLOOKUP(TableOMP[[#This Row],[Label]],TableAvg[],3,FALSE)</f>
        <v>#N/A</v>
      </c>
      <c r="Q1058" t="e">
        <f>TableOMP[[#This Row],[Avg]]-$U$2*TableOMP[[#This Row],[StdDev]]</f>
        <v>#N/A</v>
      </c>
      <c r="R1058" t="e">
        <f>TableOMP[[#This Row],[Avg]]+$U$2*TableOMP[[#This Row],[StdDev]]</f>
        <v>#N/A</v>
      </c>
      <c r="S1058" t="e">
        <f>IF(AND(TableOMP[[#This Row],[total_time]]&gt;=TableOMP[[#This Row],[Low]], TableOMP[[#This Row],[total_time]]&lt;=TableOMP[[#This Row],[High]]),1,0)</f>
        <v>#N/A</v>
      </c>
    </row>
    <row r="1059" spans="1:19" x14ac:dyDescent="0.25">
      <c r="A1059" t="s">
        <v>15</v>
      </c>
      <c r="B1059">
        <v>1000</v>
      </c>
      <c r="C1059">
        <v>100</v>
      </c>
      <c r="D1059">
        <v>100000</v>
      </c>
      <c r="E1059">
        <v>36</v>
      </c>
      <c r="F1059">
        <v>1</v>
      </c>
      <c r="G1059">
        <v>1.5466359999999999</v>
      </c>
      <c r="H1059">
        <v>7.3681999999999997E-2</v>
      </c>
      <c r="I1059">
        <v>1.8870039999999999</v>
      </c>
      <c r="J1059">
        <v>5.3913999999999997E-2</v>
      </c>
      <c r="K1059" t="str">
        <f t="shared" si="16"/>
        <v>6</v>
      </c>
      <c r="L1059" t="s">
        <v>42</v>
      </c>
      <c r="M1059" t="s">
        <v>43</v>
      </c>
      <c r="N1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059" t="e">
        <f>VLOOKUP(TableOMP[[#This Row],[Label]],TableAvg[],2,FALSE)</f>
        <v>#N/A</v>
      </c>
      <c r="P1059" t="e">
        <f>VLOOKUP(TableOMP[[#This Row],[Label]],TableAvg[],3,FALSE)</f>
        <v>#N/A</v>
      </c>
      <c r="Q1059" t="e">
        <f>TableOMP[[#This Row],[Avg]]-$U$2*TableOMP[[#This Row],[StdDev]]</f>
        <v>#N/A</v>
      </c>
      <c r="R1059" t="e">
        <f>TableOMP[[#This Row],[Avg]]+$U$2*TableOMP[[#This Row],[StdDev]]</f>
        <v>#N/A</v>
      </c>
      <c r="S1059" t="e">
        <f>IF(AND(TableOMP[[#This Row],[total_time]]&gt;=TableOMP[[#This Row],[Low]], TableOMP[[#This Row],[total_time]]&lt;=TableOMP[[#This Row],[High]]),1,0)</f>
        <v>#N/A</v>
      </c>
    </row>
    <row r="1060" spans="1:19" x14ac:dyDescent="0.25">
      <c r="A1060" t="s">
        <v>15</v>
      </c>
      <c r="B1060">
        <v>1000</v>
      </c>
      <c r="C1060">
        <v>100</v>
      </c>
      <c r="D1060">
        <v>100000</v>
      </c>
      <c r="E1060">
        <v>37</v>
      </c>
      <c r="F1060">
        <v>1</v>
      </c>
      <c r="G1060">
        <v>1.5556380000000001</v>
      </c>
      <c r="H1060">
        <v>7.3680999999999996E-2</v>
      </c>
      <c r="I1060">
        <v>1.8193299999999999</v>
      </c>
      <c r="J1060">
        <v>5.0536999999999999E-2</v>
      </c>
      <c r="K1060" t="str">
        <f t="shared" si="16"/>
        <v>6</v>
      </c>
      <c r="L1060" t="s">
        <v>42</v>
      </c>
      <c r="M1060" t="s">
        <v>43</v>
      </c>
      <c r="N1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060" t="e">
        <f>VLOOKUP(TableOMP[[#This Row],[Label]],TableAvg[],2,FALSE)</f>
        <v>#N/A</v>
      </c>
      <c r="P1060" t="e">
        <f>VLOOKUP(TableOMP[[#This Row],[Label]],TableAvg[],3,FALSE)</f>
        <v>#N/A</v>
      </c>
      <c r="Q1060" t="e">
        <f>TableOMP[[#This Row],[Avg]]-$U$2*TableOMP[[#This Row],[StdDev]]</f>
        <v>#N/A</v>
      </c>
      <c r="R1060" t="e">
        <f>TableOMP[[#This Row],[Avg]]+$U$2*TableOMP[[#This Row],[StdDev]]</f>
        <v>#N/A</v>
      </c>
      <c r="S1060" t="e">
        <f>IF(AND(TableOMP[[#This Row],[total_time]]&gt;=TableOMP[[#This Row],[Low]], TableOMP[[#This Row],[total_time]]&lt;=TableOMP[[#This Row],[High]]),1,0)</f>
        <v>#N/A</v>
      </c>
    </row>
    <row r="1061" spans="1:19" x14ac:dyDescent="0.25">
      <c r="A1061" t="s">
        <v>15</v>
      </c>
      <c r="B1061">
        <v>1000</v>
      </c>
      <c r="C1061">
        <v>100</v>
      </c>
      <c r="D1061">
        <v>100000</v>
      </c>
      <c r="E1061">
        <v>38</v>
      </c>
      <c r="F1061">
        <v>1</v>
      </c>
      <c r="G1061">
        <v>1.5902270000000001</v>
      </c>
      <c r="H1061">
        <v>8.5788000000000003E-2</v>
      </c>
      <c r="I1061">
        <v>2.218521</v>
      </c>
      <c r="J1061">
        <v>5.9959999999999999E-2</v>
      </c>
      <c r="K1061" t="str">
        <f t="shared" si="16"/>
        <v>6</v>
      </c>
      <c r="L1061" t="s">
        <v>42</v>
      </c>
      <c r="M1061" t="s">
        <v>43</v>
      </c>
      <c r="N1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061" t="e">
        <f>VLOOKUP(TableOMP[[#This Row],[Label]],TableAvg[],2,FALSE)</f>
        <v>#N/A</v>
      </c>
      <c r="P1061" t="e">
        <f>VLOOKUP(TableOMP[[#This Row],[Label]],TableAvg[],3,FALSE)</f>
        <v>#N/A</v>
      </c>
      <c r="Q1061" t="e">
        <f>TableOMP[[#This Row],[Avg]]-$U$2*TableOMP[[#This Row],[StdDev]]</f>
        <v>#N/A</v>
      </c>
      <c r="R1061" t="e">
        <f>TableOMP[[#This Row],[Avg]]+$U$2*TableOMP[[#This Row],[StdDev]]</f>
        <v>#N/A</v>
      </c>
      <c r="S1061" t="e">
        <f>IF(AND(TableOMP[[#This Row],[total_time]]&gt;=TableOMP[[#This Row],[Low]], TableOMP[[#This Row],[total_time]]&lt;=TableOMP[[#This Row],[High]]),1,0)</f>
        <v>#N/A</v>
      </c>
    </row>
    <row r="1062" spans="1:19" x14ac:dyDescent="0.25">
      <c r="A1062" t="s">
        <v>15</v>
      </c>
      <c r="B1062">
        <v>1000</v>
      </c>
      <c r="C1062">
        <v>100</v>
      </c>
      <c r="D1062">
        <v>100000</v>
      </c>
      <c r="E1062">
        <v>39</v>
      </c>
      <c r="F1062">
        <v>1</v>
      </c>
      <c r="G1062">
        <v>1.467179</v>
      </c>
      <c r="H1062">
        <v>9.2863000000000001E-2</v>
      </c>
      <c r="I1062">
        <v>1.757247</v>
      </c>
      <c r="J1062">
        <v>4.6242999999999999E-2</v>
      </c>
      <c r="K1062" t="str">
        <f t="shared" si="16"/>
        <v>6</v>
      </c>
      <c r="L1062" t="s">
        <v>42</v>
      </c>
      <c r="M1062" t="s">
        <v>43</v>
      </c>
      <c r="N1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062" t="e">
        <f>VLOOKUP(TableOMP[[#This Row],[Label]],TableAvg[],2,FALSE)</f>
        <v>#N/A</v>
      </c>
      <c r="P1062" t="e">
        <f>VLOOKUP(TableOMP[[#This Row],[Label]],TableAvg[],3,FALSE)</f>
        <v>#N/A</v>
      </c>
      <c r="Q1062" t="e">
        <f>TableOMP[[#This Row],[Avg]]-$U$2*TableOMP[[#This Row],[StdDev]]</f>
        <v>#N/A</v>
      </c>
      <c r="R1062" t="e">
        <f>TableOMP[[#This Row],[Avg]]+$U$2*TableOMP[[#This Row],[StdDev]]</f>
        <v>#N/A</v>
      </c>
      <c r="S1062" t="e">
        <f>IF(AND(TableOMP[[#This Row],[total_time]]&gt;=TableOMP[[#This Row],[Low]], TableOMP[[#This Row],[total_time]]&lt;=TableOMP[[#This Row],[High]]),1,0)</f>
        <v>#N/A</v>
      </c>
    </row>
    <row r="1063" spans="1:19" x14ac:dyDescent="0.25">
      <c r="A1063" t="s">
        <v>15</v>
      </c>
      <c r="B1063">
        <v>1000</v>
      </c>
      <c r="C1063">
        <v>100</v>
      </c>
      <c r="D1063">
        <v>100000</v>
      </c>
      <c r="E1063">
        <v>40</v>
      </c>
      <c r="F1063">
        <v>1</v>
      </c>
      <c r="G1063">
        <v>1.798035</v>
      </c>
      <c r="H1063">
        <v>0.36615999999999999</v>
      </c>
      <c r="I1063">
        <v>12.786008000000001</v>
      </c>
      <c r="J1063">
        <v>0.32784600000000003</v>
      </c>
      <c r="K1063" t="str">
        <f t="shared" si="16"/>
        <v>6</v>
      </c>
      <c r="L1063" t="s">
        <v>42</v>
      </c>
      <c r="M1063" t="s">
        <v>43</v>
      </c>
      <c r="N1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063" t="e">
        <f>VLOOKUP(TableOMP[[#This Row],[Label]],TableAvg[],2,FALSE)</f>
        <v>#N/A</v>
      </c>
      <c r="P1063" t="e">
        <f>VLOOKUP(TableOMP[[#This Row],[Label]],TableAvg[],3,FALSE)</f>
        <v>#N/A</v>
      </c>
      <c r="Q1063" t="e">
        <f>TableOMP[[#This Row],[Avg]]-$U$2*TableOMP[[#This Row],[StdDev]]</f>
        <v>#N/A</v>
      </c>
      <c r="R1063" t="e">
        <f>TableOMP[[#This Row],[Avg]]+$U$2*TableOMP[[#This Row],[StdDev]]</f>
        <v>#N/A</v>
      </c>
      <c r="S1063" t="e">
        <f>IF(AND(TableOMP[[#This Row],[total_time]]&gt;=TableOMP[[#This Row],[Low]], TableOMP[[#This Row],[total_time]]&lt;=TableOMP[[#This Row],[High]]),1,0)</f>
        <v>#N/A</v>
      </c>
    </row>
    <row r="1064" spans="1:19" x14ac:dyDescent="0.25">
      <c r="A1064" t="s">
        <v>15</v>
      </c>
      <c r="B1064">
        <v>1000</v>
      </c>
      <c r="C1064">
        <v>100</v>
      </c>
      <c r="D1064">
        <v>100000</v>
      </c>
      <c r="E1064">
        <v>41</v>
      </c>
      <c r="F1064">
        <v>1</v>
      </c>
      <c r="G1064">
        <v>1.5207219999999999</v>
      </c>
      <c r="H1064">
        <v>9.6734000000000001E-2</v>
      </c>
      <c r="I1064">
        <v>2.8814160000000002</v>
      </c>
      <c r="J1064">
        <v>7.2035000000000002E-2</v>
      </c>
      <c r="K1064" t="str">
        <f t="shared" si="16"/>
        <v>6</v>
      </c>
      <c r="L1064" t="s">
        <v>42</v>
      </c>
      <c r="M1064" t="s">
        <v>43</v>
      </c>
      <c r="N1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064" t="e">
        <f>VLOOKUP(TableOMP[[#This Row],[Label]],TableAvg[],2,FALSE)</f>
        <v>#N/A</v>
      </c>
      <c r="P1064" t="e">
        <f>VLOOKUP(TableOMP[[#This Row],[Label]],TableAvg[],3,FALSE)</f>
        <v>#N/A</v>
      </c>
      <c r="Q1064" t="e">
        <f>TableOMP[[#This Row],[Avg]]-$U$2*TableOMP[[#This Row],[StdDev]]</f>
        <v>#N/A</v>
      </c>
      <c r="R1064" t="e">
        <f>TableOMP[[#This Row],[Avg]]+$U$2*TableOMP[[#This Row],[StdDev]]</f>
        <v>#N/A</v>
      </c>
      <c r="S1064" t="e">
        <f>IF(AND(TableOMP[[#This Row],[total_time]]&gt;=TableOMP[[#This Row],[Low]], TableOMP[[#This Row],[total_time]]&lt;=TableOMP[[#This Row],[High]]),1,0)</f>
        <v>#N/A</v>
      </c>
    </row>
    <row r="1065" spans="1:19" x14ac:dyDescent="0.25">
      <c r="A1065" t="s">
        <v>15</v>
      </c>
      <c r="B1065">
        <v>1000</v>
      </c>
      <c r="C1065">
        <v>100</v>
      </c>
      <c r="D1065">
        <v>100000</v>
      </c>
      <c r="E1065">
        <v>42</v>
      </c>
      <c r="F1065">
        <v>1</v>
      </c>
      <c r="G1065">
        <v>1.569922</v>
      </c>
      <c r="H1065">
        <v>0.13739899999999999</v>
      </c>
      <c r="I1065">
        <v>2.780627</v>
      </c>
      <c r="J1065">
        <v>6.7820000000000005E-2</v>
      </c>
      <c r="K1065" t="str">
        <f t="shared" si="16"/>
        <v>6</v>
      </c>
      <c r="L1065" t="s">
        <v>42</v>
      </c>
      <c r="M1065" t="s">
        <v>43</v>
      </c>
      <c r="N1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065" t="e">
        <f>VLOOKUP(TableOMP[[#This Row],[Label]],TableAvg[],2,FALSE)</f>
        <v>#N/A</v>
      </c>
      <c r="P1065" t="e">
        <f>VLOOKUP(TableOMP[[#This Row],[Label]],TableAvg[],3,FALSE)</f>
        <v>#N/A</v>
      </c>
      <c r="Q1065" t="e">
        <f>TableOMP[[#This Row],[Avg]]-$U$2*TableOMP[[#This Row],[StdDev]]</f>
        <v>#N/A</v>
      </c>
      <c r="R1065" t="e">
        <f>TableOMP[[#This Row],[Avg]]+$U$2*TableOMP[[#This Row],[StdDev]]</f>
        <v>#N/A</v>
      </c>
      <c r="S1065" t="e">
        <f>IF(AND(TableOMP[[#This Row],[total_time]]&gt;=TableOMP[[#This Row],[Low]], TableOMP[[#This Row],[total_time]]&lt;=TableOMP[[#This Row],[High]]),1,0)</f>
        <v>#N/A</v>
      </c>
    </row>
    <row r="1066" spans="1:19" x14ac:dyDescent="0.25">
      <c r="A1066" t="s">
        <v>15</v>
      </c>
      <c r="B1066">
        <v>1000</v>
      </c>
      <c r="C1066">
        <v>100</v>
      </c>
      <c r="D1066">
        <v>100000</v>
      </c>
      <c r="E1066">
        <v>43</v>
      </c>
      <c r="F1066">
        <v>1</v>
      </c>
      <c r="G1066">
        <v>1.6741090000000001</v>
      </c>
      <c r="H1066">
        <v>7.0659E-2</v>
      </c>
      <c r="I1066">
        <v>2.0449250000000001</v>
      </c>
      <c r="J1066">
        <v>4.8689000000000003E-2</v>
      </c>
      <c r="K1066" t="str">
        <f t="shared" si="16"/>
        <v>6</v>
      </c>
      <c r="L1066" t="s">
        <v>42</v>
      </c>
      <c r="M1066" t="s">
        <v>43</v>
      </c>
      <c r="N1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066" t="e">
        <f>VLOOKUP(TableOMP[[#This Row],[Label]],TableAvg[],2,FALSE)</f>
        <v>#N/A</v>
      </c>
      <c r="P1066" t="e">
        <f>VLOOKUP(TableOMP[[#This Row],[Label]],TableAvg[],3,FALSE)</f>
        <v>#N/A</v>
      </c>
      <c r="Q1066" t="e">
        <f>TableOMP[[#This Row],[Avg]]-$U$2*TableOMP[[#This Row],[StdDev]]</f>
        <v>#N/A</v>
      </c>
      <c r="R1066" t="e">
        <f>TableOMP[[#This Row],[Avg]]+$U$2*TableOMP[[#This Row],[StdDev]]</f>
        <v>#N/A</v>
      </c>
      <c r="S1066" t="e">
        <f>IF(AND(TableOMP[[#This Row],[total_time]]&gt;=TableOMP[[#This Row],[Low]], TableOMP[[#This Row],[total_time]]&lt;=TableOMP[[#This Row],[High]]),1,0)</f>
        <v>#N/A</v>
      </c>
    </row>
    <row r="1067" spans="1:19" x14ac:dyDescent="0.25">
      <c r="A1067" t="s">
        <v>15</v>
      </c>
      <c r="B1067">
        <v>1000</v>
      </c>
      <c r="C1067">
        <v>100</v>
      </c>
      <c r="D1067">
        <v>100000</v>
      </c>
      <c r="E1067">
        <v>44</v>
      </c>
      <c r="F1067">
        <v>1</v>
      </c>
      <c r="G1067">
        <v>1.5973539999999999</v>
      </c>
      <c r="H1067">
        <v>6.7460000000000006E-2</v>
      </c>
      <c r="I1067">
        <v>1.6758390000000001</v>
      </c>
      <c r="J1067">
        <v>3.8973000000000001E-2</v>
      </c>
      <c r="K1067" t="str">
        <f t="shared" si="16"/>
        <v>6</v>
      </c>
      <c r="L1067" t="s">
        <v>42</v>
      </c>
      <c r="M1067" t="s">
        <v>43</v>
      </c>
      <c r="N1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067" t="e">
        <f>VLOOKUP(TableOMP[[#This Row],[Label]],TableAvg[],2,FALSE)</f>
        <v>#N/A</v>
      </c>
      <c r="P1067" t="e">
        <f>VLOOKUP(TableOMP[[#This Row],[Label]],TableAvg[],3,FALSE)</f>
        <v>#N/A</v>
      </c>
      <c r="Q1067" t="e">
        <f>TableOMP[[#This Row],[Avg]]-$U$2*TableOMP[[#This Row],[StdDev]]</f>
        <v>#N/A</v>
      </c>
      <c r="R1067" t="e">
        <f>TableOMP[[#This Row],[Avg]]+$U$2*TableOMP[[#This Row],[StdDev]]</f>
        <v>#N/A</v>
      </c>
      <c r="S1067" t="e">
        <f>IF(AND(TableOMP[[#This Row],[total_time]]&gt;=TableOMP[[#This Row],[Low]], TableOMP[[#This Row],[total_time]]&lt;=TableOMP[[#This Row],[High]]),1,0)</f>
        <v>#N/A</v>
      </c>
    </row>
    <row r="1068" spans="1:19" x14ac:dyDescent="0.25">
      <c r="A1068" t="s">
        <v>15</v>
      </c>
      <c r="B1068">
        <v>1000</v>
      </c>
      <c r="C1068">
        <v>100</v>
      </c>
      <c r="D1068">
        <v>100000</v>
      </c>
      <c r="E1068">
        <v>45</v>
      </c>
      <c r="F1068">
        <v>1</v>
      </c>
      <c r="G1068">
        <v>1.5673410000000001</v>
      </c>
      <c r="H1068">
        <v>8.7840000000000001E-2</v>
      </c>
      <c r="I1068">
        <v>2.3486479999999998</v>
      </c>
      <c r="J1068">
        <v>5.3378000000000002E-2</v>
      </c>
      <c r="K1068" t="str">
        <f t="shared" si="16"/>
        <v>6</v>
      </c>
      <c r="L1068" t="s">
        <v>42</v>
      </c>
      <c r="M1068" t="s">
        <v>43</v>
      </c>
      <c r="N1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068" t="e">
        <f>VLOOKUP(TableOMP[[#This Row],[Label]],TableAvg[],2,FALSE)</f>
        <v>#N/A</v>
      </c>
      <c r="P1068" t="e">
        <f>VLOOKUP(TableOMP[[#This Row],[Label]],TableAvg[],3,FALSE)</f>
        <v>#N/A</v>
      </c>
      <c r="Q1068" t="e">
        <f>TableOMP[[#This Row],[Avg]]-$U$2*TableOMP[[#This Row],[StdDev]]</f>
        <v>#N/A</v>
      </c>
      <c r="R1068" t="e">
        <f>TableOMP[[#This Row],[Avg]]+$U$2*TableOMP[[#This Row],[StdDev]]</f>
        <v>#N/A</v>
      </c>
      <c r="S1068" t="e">
        <f>IF(AND(TableOMP[[#This Row],[total_time]]&gt;=TableOMP[[#This Row],[Low]], TableOMP[[#This Row],[total_time]]&lt;=TableOMP[[#This Row],[High]]),1,0)</f>
        <v>#N/A</v>
      </c>
    </row>
    <row r="1069" spans="1:19" x14ac:dyDescent="0.25">
      <c r="A1069" t="s">
        <v>15</v>
      </c>
      <c r="B1069">
        <v>1000</v>
      </c>
      <c r="C1069">
        <v>100</v>
      </c>
      <c r="D1069">
        <v>100000</v>
      </c>
      <c r="E1069">
        <v>46</v>
      </c>
      <c r="F1069">
        <v>1</v>
      </c>
      <c r="G1069">
        <v>1.7341299999999999</v>
      </c>
      <c r="H1069">
        <v>8.8429999999999995E-2</v>
      </c>
      <c r="I1069">
        <v>2.5829110000000002</v>
      </c>
      <c r="J1069">
        <v>5.7397999999999998E-2</v>
      </c>
      <c r="K1069" t="str">
        <f t="shared" si="16"/>
        <v>6</v>
      </c>
      <c r="L1069" t="s">
        <v>42</v>
      </c>
      <c r="M1069" t="s">
        <v>43</v>
      </c>
      <c r="N1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069" t="e">
        <f>VLOOKUP(TableOMP[[#This Row],[Label]],TableAvg[],2,FALSE)</f>
        <v>#N/A</v>
      </c>
      <c r="P1069" t="e">
        <f>VLOOKUP(TableOMP[[#This Row],[Label]],TableAvg[],3,FALSE)</f>
        <v>#N/A</v>
      </c>
      <c r="Q1069" t="e">
        <f>TableOMP[[#This Row],[Avg]]-$U$2*TableOMP[[#This Row],[StdDev]]</f>
        <v>#N/A</v>
      </c>
      <c r="R1069" t="e">
        <f>TableOMP[[#This Row],[Avg]]+$U$2*TableOMP[[#This Row],[StdDev]]</f>
        <v>#N/A</v>
      </c>
      <c r="S1069" t="e">
        <f>IF(AND(TableOMP[[#This Row],[total_time]]&gt;=TableOMP[[#This Row],[Low]], TableOMP[[#This Row],[total_time]]&lt;=TableOMP[[#This Row],[High]]),1,0)</f>
        <v>#N/A</v>
      </c>
    </row>
    <row r="1070" spans="1:19" x14ac:dyDescent="0.25">
      <c r="A1070" t="s">
        <v>15</v>
      </c>
      <c r="B1070">
        <v>1000</v>
      </c>
      <c r="C1070">
        <v>100</v>
      </c>
      <c r="D1070">
        <v>100000</v>
      </c>
      <c r="E1070">
        <v>47</v>
      </c>
      <c r="F1070">
        <v>1</v>
      </c>
      <c r="G1070">
        <v>1.579216</v>
      </c>
      <c r="H1070">
        <v>7.6018000000000002E-2</v>
      </c>
      <c r="I1070">
        <v>2.3008839999999999</v>
      </c>
      <c r="J1070">
        <v>5.0019000000000001E-2</v>
      </c>
      <c r="K1070" t="str">
        <f t="shared" si="16"/>
        <v>6</v>
      </c>
      <c r="L1070" t="s">
        <v>42</v>
      </c>
      <c r="M1070" t="s">
        <v>43</v>
      </c>
      <c r="N1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070" t="e">
        <f>VLOOKUP(TableOMP[[#This Row],[Label]],TableAvg[],2,FALSE)</f>
        <v>#N/A</v>
      </c>
      <c r="P1070" t="e">
        <f>VLOOKUP(TableOMP[[#This Row],[Label]],TableAvg[],3,FALSE)</f>
        <v>#N/A</v>
      </c>
      <c r="Q1070" t="e">
        <f>TableOMP[[#This Row],[Avg]]-$U$2*TableOMP[[#This Row],[StdDev]]</f>
        <v>#N/A</v>
      </c>
      <c r="R1070" t="e">
        <f>TableOMP[[#This Row],[Avg]]+$U$2*TableOMP[[#This Row],[StdDev]]</f>
        <v>#N/A</v>
      </c>
      <c r="S1070" t="e">
        <f>IF(AND(TableOMP[[#This Row],[total_time]]&gt;=TableOMP[[#This Row],[Low]], TableOMP[[#This Row],[total_time]]&lt;=TableOMP[[#This Row],[High]]),1,0)</f>
        <v>#N/A</v>
      </c>
    </row>
    <row r="1071" spans="1:19" x14ac:dyDescent="0.25">
      <c r="A1071" t="s">
        <v>15</v>
      </c>
      <c r="B1071">
        <v>1000</v>
      </c>
      <c r="C1071">
        <v>100</v>
      </c>
      <c r="D1071">
        <v>100000</v>
      </c>
      <c r="E1071">
        <v>48</v>
      </c>
      <c r="F1071">
        <v>1</v>
      </c>
      <c r="G1071">
        <v>1.7696229999999999</v>
      </c>
      <c r="H1071">
        <v>9.6408999999999995E-2</v>
      </c>
      <c r="I1071">
        <v>2.72085</v>
      </c>
      <c r="J1071">
        <v>5.7889999999999997E-2</v>
      </c>
      <c r="K1071" t="str">
        <f t="shared" si="16"/>
        <v>6</v>
      </c>
      <c r="L1071" t="s">
        <v>42</v>
      </c>
      <c r="M1071" t="s">
        <v>43</v>
      </c>
      <c r="N1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071" t="e">
        <f>VLOOKUP(TableOMP[[#This Row],[Label]],TableAvg[],2,FALSE)</f>
        <v>#N/A</v>
      </c>
      <c r="P1071" t="e">
        <f>VLOOKUP(TableOMP[[#This Row],[Label]],TableAvg[],3,FALSE)</f>
        <v>#N/A</v>
      </c>
      <c r="Q1071" t="e">
        <f>TableOMP[[#This Row],[Avg]]-$U$2*TableOMP[[#This Row],[StdDev]]</f>
        <v>#N/A</v>
      </c>
      <c r="R1071" t="e">
        <f>TableOMP[[#This Row],[Avg]]+$U$2*TableOMP[[#This Row],[StdDev]]</f>
        <v>#N/A</v>
      </c>
      <c r="S1071" t="e">
        <f>IF(AND(TableOMP[[#This Row],[total_time]]&gt;=TableOMP[[#This Row],[Low]], TableOMP[[#This Row],[total_time]]&lt;=TableOMP[[#This Row],[High]]),1,0)</f>
        <v>#N/A</v>
      </c>
    </row>
    <row r="1072" spans="1:19" x14ac:dyDescent="0.25">
      <c r="A1072" t="s">
        <v>15</v>
      </c>
      <c r="B1072">
        <v>1000</v>
      </c>
      <c r="C1072">
        <v>100</v>
      </c>
      <c r="D1072">
        <v>100000</v>
      </c>
      <c r="E1072">
        <v>49</v>
      </c>
      <c r="F1072">
        <v>1</v>
      </c>
      <c r="G1072">
        <v>1.8116699999999999</v>
      </c>
      <c r="H1072">
        <v>5.4516000000000002E-2</v>
      </c>
      <c r="I1072">
        <v>2.0855350000000001</v>
      </c>
      <c r="J1072">
        <v>4.3449000000000002E-2</v>
      </c>
      <c r="K1072" t="str">
        <f t="shared" si="16"/>
        <v>6</v>
      </c>
      <c r="L1072" t="s">
        <v>42</v>
      </c>
      <c r="M1072" t="s">
        <v>43</v>
      </c>
      <c r="N1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072" t="e">
        <f>VLOOKUP(TableOMP[[#This Row],[Label]],TableAvg[],2,FALSE)</f>
        <v>#N/A</v>
      </c>
      <c r="P1072" t="e">
        <f>VLOOKUP(TableOMP[[#This Row],[Label]],TableAvg[],3,FALSE)</f>
        <v>#N/A</v>
      </c>
      <c r="Q1072" t="e">
        <f>TableOMP[[#This Row],[Avg]]-$U$2*TableOMP[[#This Row],[StdDev]]</f>
        <v>#N/A</v>
      </c>
      <c r="R1072" t="e">
        <f>TableOMP[[#This Row],[Avg]]+$U$2*TableOMP[[#This Row],[StdDev]]</f>
        <v>#N/A</v>
      </c>
      <c r="S1072" t="e">
        <f>IF(AND(TableOMP[[#This Row],[total_time]]&gt;=TableOMP[[#This Row],[Low]], TableOMP[[#This Row],[total_time]]&lt;=TableOMP[[#This Row],[High]]),1,0)</f>
        <v>#N/A</v>
      </c>
    </row>
    <row r="1073" spans="1:19" x14ac:dyDescent="0.25">
      <c r="A1073" t="s">
        <v>15</v>
      </c>
      <c r="B1073">
        <v>1000</v>
      </c>
      <c r="C1073">
        <v>100</v>
      </c>
      <c r="D1073">
        <v>100000</v>
      </c>
      <c r="E1073">
        <v>50</v>
      </c>
      <c r="F1073">
        <v>1</v>
      </c>
      <c r="G1073">
        <v>1.6611400000000001</v>
      </c>
      <c r="H1073">
        <v>0.105918</v>
      </c>
      <c r="I1073">
        <v>3.073995</v>
      </c>
      <c r="J1073">
        <v>6.2734999999999999E-2</v>
      </c>
      <c r="K1073" t="str">
        <f t="shared" si="16"/>
        <v>6</v>
      </c>
      <c r="L1073" t="s">
        <v>42</v>
      </c>
      <c r="M1073" t="s">
        <v>43</v>
      </c>
      <c r="N1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073" t="e">
        <f>VLOOKUP(TableOMP[[#This Row],[Label]],TableAvg[],2,FALSE)</f>
        <v>#N/A</v>
      </c>
      <c r="P1073" t="e">
        <f>VLOOKUP(TableOMP[[#This Row],[Label]],TableAvg[],3,FALSE)</f>
        <v>#N/A</v>
      </c>
      <c r="Q1073" t="e">
        <f>TableOMP[[#This Row],[Avg]]-$U$2*TableOMP[[#This Row],[StdDev]]</f>
        <v>#N/A</v>
      </c>
      <c r="R1073" t="e">
        <f>TableOMP[[#This Row],[Avg]]+$U$2*TableOMP[[#This Row],[StdDev]]</f>
        <v>#N/A</v>
      </c>
      <c r="S1073" t="e">
        <f>IF(AND(TableOMP[[#This Row],[total_time]]&gt;=TableOMP[[#This Row],[Low]], TableOMP[[#This Row],[total_time]]&lt;=TableOMP[[#This Row],[High]]),1,0)</f>
        <v>#N/A</v>
      </c>
    </row>
    <row r="1074" spans="1:19" x14ac:dyDescent="0.25">
      <c r="A1074" t="s">
        <v>15</v>
      </c>
      <c r="B1074">
        <v>1000</v>
      </c>
      <c r="C1074">
        <v>100</v>
      </c>
      <c r="D1074">
        <v>100000</v>
      </c>
      <c r="E1074">
        <v>51</v>
      </c>
      <c r="F1074">
        <v>1</v>
      </c>
      <c r="G1074">
        <v>1.8509439999999999</v>
      </c>
      <c r="H1074">
        <v>0.109697</v>
      </c>
      <c r="I1074">
        <v>3.1970860000000001</v>
      </c>
      <c r="J1074">
        <v>6.3941999999999999E-2</v>
      </c>
      <c r="K1074" t="str">
        <f t="shared" si="16"/>
        <v>6</v>
      </c>
      <c r="L1074" t="s">
        <v>42</v>
      </c>
      <c r="M1074" t="s">
        <v>43</v>
      </c>
      <c r="N1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074" t="e">
        <f>VLOOKUP(TableOMP[[#This Row],[Label]],TableAvg[],2,FALSE)</f>
        <v>#N/A</v>
      </c>
      <c r="P1074" t="e">
        <f>VLOOKUP(TableOMP[[#This Row],[Label]],TableAvg[],3,FALSE)</f>
        <v>#N/A</v>
      </c>
      <c r="Q1074" t="e">
        <f>TableOMP[[#This Row],[Avg]]-$U$2*TableOMP[[#This Row],[StdDev]]</f>
        <v>#N/A</v>
      </c>
      <c r="R1074" t="e">
        <f>TableOMP[[#This Row],[Avg]]+$U$2*TableOMP[[#This Row],[StdDev]]</f>
        <v>#N/A</v>
      </c>
      <c r="S1074" t="e">
        <f>IF(AND(TableOMP[[#This Row],[total_time]]&gt;=TableOMP[[#This Row],[Low]], TableOMP[[#This Row],[total_time]]&lt;=TableOMP[[#This Row],[High]]),1,0)</f>
        <v>#N/A</v>
      </c>
    </row>
    <row r="1075" spans="1:19" x14ac:dyDescent="0.25">
      <c r="A1075" t="s">
        <v>15</v>
      </c>
      <c r="B1075">
        <v>1000</v>
      </c>
      <c r="C1075">
        <v>100</v>
      </c>
      <c r="D1075">
        <v>100000</v>
      </c>
      <c r="E1075">
        <v>52</v>
      </c>
      <c r="F1075">
        <v>1</v>
      </c>
      <c r="G1075">
        <v>1.922345</v>
      </c>
      <c r="H1075">
        <v>8.8557999999999998E-2</v>
      </c>
      <c r="I1075">
        <v>2.9828420000000002</v>
      </c>
      <c r="J1075">
        <v>5.8486999999999997E-2</v>
      </c>
      <c r="K1075" t="str">
        <f t="shared" si="16"/>
        <v>6</v>
      </c>
      <c r="L1075" t="s">
        <v>42</v>
      </c>
      <c r="M1075" t="s">
        <v>43</v>
      </c>
      <c r="N1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075" t="e">
        <f>VLOOKUP(TableOMP[[#This Row],[Label]],TableAvg[],2,FALSE)</f>
        <v>#N/A</v>
      </c>
      <c r="P1075" t="e">
        <f>VLOOKUP(TableOMP[[#This Row],[Label]],TableAvg[],3,FALSE)</f>
        <v>#N/A</v>
      </c>
      <c r="Q1075" t="e">
        <f>TableOMP[[#This Row],[Avg]]-$U$2*TableOMP[[#This Row],[StdDev]]</f>
        <v>#N/A</v>
      </c>
      <c r="R1075" t="e">
        <f>TableOMP[[#This Row],[Avg]]+$U$2*TableOMP[[#This Row],[StdDev]]</f>
        <v>#N/A</v>
      </c>
      <c r="S1075" t="e">
        <f>IF(AND(TableOMP[[#This Row],[total_time]]&gt;=TableOMP[[#This Row],[Low]], TableOMP[[#This Row],[total_time]]&lt;=TableOMP[[#This Row],[High]]),1,0)</f>
        <v>#N/A</v>
      </c>
    </row>
    <row r="1076" spans="1:19" x14ac:dyDescent="0.25">
      <c r="A1076" t="s">
        <v>15</v>
      </c>
      <c r="B1076">
        <v>1000</v>
      </c>
      <c r="C1076">
        <v>100</v>
      </c>
      <c r="D1076">
        <v>100000</v>
      </c>
      <c r="E1076">
        <v>53</v>
      </c>
      <c r="F1076">
        <v>1</v>
      </c>
      <c r="G1076">
        <v>1.676949</v>
      </c>
      <c r="H1076">
        <v>8.9297000000000001E-2</v>
      </c>
      <c r="I1076">
        <v>2.7910300000000001</v>
      </c>
      <c r="J1076">
        <v>5.3673999999999999E-2</v>
      </c>
      <c r="K1076" t="str">
        <f t="shared" si="16"/>
        <v>6</v>
      </c>
      <c r="L1076" t="s">
        <v>42</v>
      </c>
      <c r="M1076" t="s">
        <v>43</v>
      </c>
      <c r="N1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076" t="e">
        <f>VLOOKUP(TableOMP[[#This Row],[Label]],TableAvg[],2,FALSE)</f>
        <v>#N/A</v>
      </c>
      <c r="P1076" t="e">
        <f>VLOOKUP(TableOMP[[#This Row],[Label]],TableAvg[],3,FALSE)</f>
        <v>#N/A</v>
      </c>
      <c r="Q1076" t="e">
        <f>TableOMP[[#This Row],[Avg]]-$U$2*TableOMP[[#This Row],[StdDev]]</f>
        <v>#N/A</v>
      </c>
      <c r="R1076" t="e">
        <f>TableOMP[[#This Row],[Avg]]+$U$2*TableOMP[[#This Row],[StdDev]]</f>
        <v>#N/A</v>
      </c>
      <c r="S1076" t="e">
        <f>IF(AND(TableOMP[[#This Row],[total_time]]&gt;=TableOMP[[#This Row],[Low]], TableOMP[[#This Row],[total_time]]&lt;=TableOMP[[#This Row],[High]]),1,0)</f>
        <v>#N/A</v>
      </c>
    </row>
    <row r="1077" spans="1:19" x14ac:dyDescent="0.25">
      <c r="A1077" t="s">
        <v>15</v>
      </c>
      <c r="B1077">
        <v>1000</v>
      </c>
      <c r="C1077">
        <v>100</v>
      </c>
      <c r="D1077">
        <v>100000</v>
      </c>
      <c r="E1077">
        <v>54</v>
      </c>
      <c r="F1077">
        <v>1</v>
      </c>
      <c r="G1077">
        <v>1.933017</v>
      </c>
      <c r="H1077">
        <v>0.100164</v>
      </c>
      <c r="I1077">
        <v>3.3495089999999998</v>
      </c>
      <c r="J1077">
        <v>6.3198000000000004E-2</v>
      </c>
      <c r="K1077" t="str">
        <f t="shared" si="16"/>
        <v>6</v>
      </c>
      <c r="L1077" t="s">
        <v>42</v>
      </c>
      <c r="M1077" t="s">
        <v>43</v>
      </c>
      <c r="N1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077" t="e">
        <f>VLOOKUP(TableOMP[[#This Row],[Label]],TableAvg[],2,FALSE)</f>
        <v>#N/A</v>
      </c>
      <c r="P1077" t="e">
        <f>VLOOKUP(TableOMP[[#This Row],[Label]],TableAvg[],3,FALSE)</f>
        <v>#N/A</v>
      </c>
      <c r="Q1077" t="e">
        <f>TableOMP[[#This Row],[Avg]]-$U$2*TableOMP[[#This Row],[StdDev]]</f>
        <v>#N/A</v>
      </c>
      <c r="R1077" t="e">
        <f>TableOMP[[#This Row],[Avg]]+$U$2*TableOMP[[#This Row],[StdDev]]</f>
        <v>#N/A</v>
      </c>
      <c r="S1077" t="e">
        <f>IF(AND(TableOMP[[#This Row],[total_time]]&gt;=TableOMP[[#This Row],[Low]], TableOMP[[#This Row],[total_time]]&lt;=TableOMP[[#This Row],[High]]),1,0)</f>
        <v>#N/A</v>
      </c>
    </row>
    <row r="1078" spans="1:19" x14ac:dyDescent="0.25">
      <c r="A1078" t="s">
        <v>15</v>
      </c>
      <c r="B1078">
        <v>1000</v>
      </c>
      <c r="C1078">
        <v>100</v>
      </c>
      <c r="D1078">
        <v>100000</v>
      </c>
      <c r="E1078">
        <v>55</v>
      </c>
      <c r="F1078">
        <v>1</v>
      </c>
      <c r="G1078">
        <v>1.7503089999999999</v>
      </c>
      <c r="H1078">
        <v>0.120991</v>
      </c>
      <c r="I1078">
        <v>2.7760210000000001</v>
      </c>
      <c r="J1078">
        <v>5.1408000000000002E-2</v>
      </c>
      <c r="K1078" t="str">
        <f t="shared" si="16"/>
        <v>6</v>
      </c>
      <c r="L1078" t="s">
        <v>42</v>
      </c>
      <c r="M1078" t="s">
        <v>43</v>
      </c>
      <c r="N1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078" t="e">
        <f>VLOOKUP(TableOMP[[#This Row],[Label]],TableAvg[],2,FALSE)</f>
        <v>#N/A</v>
      </c>
      <c r="P1078" t="e">
        <f>VLOOKUP(TableOMP[[#This Row],[Label]],TableAvg[],3,FALSE)</f>
        <v>#N/A</v>
      </c>
      <c r="Q1078" t="e">
        <f>TableOMP[[#This Row],[Avg]]-$U$2*TableOMP[[#This Row],[StdDev]]</f>
        <v>#N/A</v>
      </c>
      <c r="R1078" t="e">
        <f>TableOMP[[#This Row],[Avg]]+$U$2*TableOMP[[#This Row],[StdDev]]</f>
        <v>#N/A</v>
      </c>
      <c r="S1078" t="e">
        <f>IF(AND(TableOMP[[#This Row],[total_time]]&gt;=TableOMP[[#This Row],[Low]], TableOMP[[#This Row],[total_time]]&lt;=TableOMP[[#This Row],[High]]),1,0)</f>
        <v>#N/A</v>
      </c>
    </row>
    <row r="1079" spans="1:19" x14ac:dyDescent="0.25">
      <c r="A1079" t="s">
        <v>15</v>
      </c>
      <c r="B1079">
        <v>1000</v>
      </c>
      <c r="C1079">
        <v>100</v>
      </c>
      <c r="D1079">
        <v>100000</v>
      </c>
      <c r="E1079">
        <v>56</v>
      </c>
      <c r="F1079">
        <v>1</v>
      </c>
      <c r="G1079">
        <v>1.876493</v>
      </c>
      <c r="H1079">
        <v>7.4000999999999997E-2</v>
      </c>
      <c r="I1079">
        <v>2.524292</v>
      </c>
      <c r="J1079">
        <v>4.5895999999999999E-2</v>
      </c>
      <c r="K1079" t="str">
        <f t="shared" si="16"/>
        <v>6</v>
      </c>
      <c r="L1079" t="s">
        <v>42</v>
      </c>
      <c r="M1079" t="s">
        <v>43</v>
      </c>
      <c r="N1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079" t="e">
        <f>VLOOKUP(TableOMP[[#This Row],[Label]],TableAvg[],2,FALSE)</f>
        <v>#N/A</v>
      </c>
      <c r="P1079" t="e">
        <f>VLOOKUP(TableOMP[[#This Row],[Label]],TableAvg[],3,FALSE)</f>
        <v>#N/A</v>
      </c>
      <c r="Q1079" t="e">
        <f>TableOMP[[#This Row],[Avg]]-$U$2*TableOMP[[#This Row],[StdDev]]</f>
        <v>#N/A</v>
      </c>
      <c r="R1079" t="e">
        <f>TableOMP[[#This Row],[Avg]]+$U$2*TableOMP[[#This Row],[StdDev]]</f>
        <v>#N/A</v>
      </c>
      <c r="S1079" t="e">
        <f>IF(AND(TableOMP[[#This Row],[total_time]]&gt;=TableOMP[[#This Row],[Low]], TableOMP[[#This Row],[total_time]]&lt;=TableOMP[[#This Row],[High]]),1,0)</f>
        <v>#N/A</v>
      </c>
    </row>
    <row r="1080" spans="1:19" x14ac:dyDescent="0.25">
      <c r="A1080" t="s">
        <v>15</v>
      </c>
      <c r="B1080">
        <v>1000</v>
      </c>
      <c r="C1080">
        <v>100</v>
      </c>
      <c r="D1080">
        <v>100000</v>
      </c>
      <c r="E1080">
        <v>57</v>
      </c>
      <c r="F1080">
        <v>1</v>
      </c>
      <c r="G1080">
        <v>1.70827</v>
      </c>
      <c r="H1080">
        <v>8.6072999999999997E-2</v>
      </c>
      <c r="I1080">
        <v>2.9929739999999998</v>
      </c>
      <c r="J1080">
        <v>5.3446E-2</v>
      </c>
      <c r="K1080" t="str">
        <f t="shared" si="16"/>
        <v>6</v>
      </c>
      <c r="L1080" t="s">
        <v>42</v>
      </c>
      <c r="M1080" t="s">
        <v>43</v>
      </c>
      <c r="N1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080" t="e">
        <f>VLOOKUP(TableOMP[[#This Row],[Label]],TableAvg[],2,FALSE)</f>
        <v>#N/A</v>
      </c>
      <c r="P1080" t="e">
        <f>VLOOKUP(TableOMP[[#This Row],[Label]],TableAvg[],3,FALSE)</f>
        <v>#N/A</v>
      </c>
      <c r="Q1080" t="e">
        <f>TableOMP[[#This Row],[Avg]]-$U$2*TableOMP[[#This Row],[StdDev]]</f>
        <v>#N/A</v>
      </c>
      <c r="R1080" t="e">
        <f>TableOMP[[#This Row],[Avg]]+$U$2*TableOMP[[#This Row],[StdDev]]</f>
        <v>#N/A</v>
      </c>
      <c r="S1080" t="e">
        <f>IF(AND(TableOMP[[#This Row],[total_time]]&gt;=TableOMP[[#This Row],[Low]], TableOMP[[#This Row],[total_time]]&lt;=TableOMP[[#This Row],[High]]),1,0)</f>
        <v>#N/A</v>
      </c>
    </row>
    <row r="1081" spans="1:19" x14ac:dyDescent="0.25">
      <c r="A1081" t="s">
        <v>15</v>
      </c>
      <c r="B1081">
        <v>1000</v>
      </c>
      <c r="C1081">
        <v>100</v>
      </c>
      <c r="D1081">
        <v>100000</v>
      </c>
      <c r="E1081">
        <v>58</v>
      </c>
      <c r="F1081">
        <v>1</v>
      </c>
      <c r="G1081">
        <v>1.226181</v>
      </c>
      <c r="H1081">
        <v>6.8830000000000002E-2</v>
      </c>
      <c r="I1081">
        <v>3.5142310000000001</v>
      </c>
      <c r="J1081">
        <v>6.1652999999999999E-2</v>
      </c>
      <c r="K1081" t="str">
        <f t="shared" si="16"/>
        <v>6</v>
      </c>
      <c r="L1081" t="s">
        <v>42</v>
      </c>
      <c r="M1081" t="s">
        <v>43</v>
      </c>
      <c r="N1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081" t="e">
        <f>VLOOKUP(TableOMP[[#This Row],[Label]],TableAvg[],2,FALSE)</f>
        <v>#N/A</v>
      </c>
      <c r="P1081" t="e">
        <f>VLOOKUP(TableOMP[[#This Row],[Label]],TableAvg[],3,FALSE)</f>
        <v>#N/A</v>
      </c>
      <c r="Q1081" t="e">
        <f>TableOMP[[#This Row],[Avg]]-$U$2*TableOMP[[#This Row],[StdDev]]</f>
        <v>#N/A</v>
      </c>
      <c r="R1081" t="e">
        <f>TableOMP[[#This Row],[Avg]]+$U$2*TableOMP[[#This Row],[StdDev]]</f>
        <v>#N/A</v>
      </c>
      <c r="S1081" t="e">
        <f>IF(AND(TableOMP[[#This Row],[total_time]]&gt;=TableOMP[[#This Row],[Low]], TableOMP[[#This Row],[total_time]]&lt;=TableOMP[[#This Row],[High]]),1,0)</f>
        <v>#N/A</v>
      </c>
    </row>
    <row r="1082" spans="1:19" x14ac:dyDescent="0.25">
      <c r="A1082" t="s">
        <v>15</v>
      </c>
      <c r="B1082">
        <v>1000</v>
      </c>
      <c r="C1082">
        <v>100</v>
      </c>
      <c r="D1082">
        <v>100000</v>
      </c>
      <c r="E1082">
        <v>59</v>
      </c>
      <c r="F1082">
        <v>1</v>
      </c>
      <c r="G1082">
        <v>1.3556809999999999</v>
      </c>
      <c r="H1082">
        <v>7.0229E-2</v>
      </c>
      <c r="I1082">
        <v>3.4878640000000001</v>
      </c>
      <c r="J1082">
        <v>6.0136000000000002E-2</v>
      </c>
      <c r="K1082" t="str">
        <f t="shared" si="16"/>
        <v>6</v>
      </c>
      <c r="L1082" t="s">
        <v>42</v>
      </c>
      <c r="M1082" t="s">
        <v>43</v>
      </c>
      <c r="N1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082" t="e">
        <f>VLOOKUP(TableOMP[[#This Row],[Label]],TableAvg[],2,FALSE)</f>
        <v>#N/A</v>
      </c>
      <c r="P1082" t="e">
        <f>VLOOKUP(TableOMP[[#This Row],[Label]],TableAvg[],3,FALSE)</f>
        <v>#N/A</v>
      </c>
      <c r="Q1082" t="e">
        <f>TableOMP[[#This Row],[Avg]]-$U$2*TableOMP[[#This Row],[StdDev]]</f>
        <v>#N/A</v>
      </c>
      <c r="R1082" t="e">
        <f>TableOMP[[#This Row],[Avg]]+$U$2*TableOMP[[#This Row],[StdDev]]</f>
        <v>#N/A</v>
      </c>
      <c r="S1082" t="e">
        <f>IF(AND(TableOMP[[#This Row],[total_time]]&gt;=TableOMP[[#This Row],[Low]], TableOMP[[#This Row],[total_time]]&lt;=TableOMP[[#This Row],[High]]),1,0)</f>
        <v>#N/A</v>
      </c>
    </row>
    <row r="1083" spans="1:19" x14ac:dyDescent="0.25">
      <c r="A1083" t="s">
        <v>15</v>
      </c>
      <c r="B1083">
        <v>1000</v>
      </c>
      <c r="C1083">
        <v>100</v>
      </c>
      <c r="D1083">
        <v>100000</v>
      </c>
      <c r="E1083">
        <v>60</v>
      </c>
      <c r="F1083">
        <v>1</v>
      </c>
      <c r="G1083">
        <v>1.3364959999999999</v>
      </c>
      <c r="H1083">
        <v>6.1995000000000001E-2</v>
      </c>
      <c r="I1083">
        <v>3.1761529999999998</v>
      </c>
      <c r="J1083">
        <v>5.3832999999999999E-2</v>
      </c>
      <c r="K1083" t="str">
        <f t="shared" si="16"/>
        <v>6</v>
      </c>
      <c r="L1083" t="s">
        <v>42</v>
      </c>
      <c r="M1083" t="s">
        <v>43</v>
      </c>
      <c r="N1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083" t="e">
        <f>VLOOKUP(TableOMP[[#This Row],[Label]],TableAvg[],2,FALSE)</f>
        <v>#N/A</v>
      </c>
      <c r="P1083" t="e">
        <f>VLOOKUP(TableOMP[[#This Row],[Label]],TableAvg[],3,FALSE)</f>
        <v>#N/A</v>
      </c>
      <c r="Q1083" t="e">
        <f>TableOMP[[#This Row],[Avg]]-$U$2*TableOMP[[#This Row],[StdDev]]</f>
        <v>#N/A</v>
      </c>
      <c r="R1083" t="e">
        <f>TableOMP[[#This Row],[Avg]]+$U$2*TableOMP[[#This Row],[StdDev]]</f>
        <v>#N/A</v>
      </c>
      <c r="S1083" t="e">
        <f>IF(AND(TableOMP[[#This Row],[total_time]]&gt;=TableOMP[[#This Row],[Low]], TableOMP[[#This Row],[total_time]]&lt;=TableOMP[[#This Row],[High]]),1,0)</f>
        <v>#N/A</v>
      </c>
    </row>
    <row r="1084" spans="1:19" x14ac:dyDescent="0.25">
      <c r="A1084" t="s">
        <v>15</v>
      </c>
      <c r="B1084">
        <v>1000</v>
      </c>
      <c r="C1084">
        <v>100</v>
      </c>
      <c r="D1084">
        <v>100000</v>
      </c>
      <c r="E1084">
        <v>61</v>
      </c>
      <c r="F1084">
        <v>1</v>
      </c>
      <c r="G1084">
        <v>1.401807</v>
      </c>
      <c r="H1084">
        <v>6.0207999999999998E-2</v>
      </c>
      <c r="I1084">
        <v>3.088965</v>
      </c>
      <c r="J1084">
        <v>5.1483000000000001E-2</v>
      </c>
      <c r="K1084" t="str">
        <f t="shared" si="16"/>
        <v>6</v>
      </c>
      <c r="L1084" t="s">
        <v>42</v>
      </c>
      <c r="M1084" t="s">
        <v>43</v>
      </c>
      <c r="N1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084" t="e">
        <f>VLOOKUP(TableOMP[[#This Row],[Label]],TableAvg[],2,FALSE)</f>
        <v>#N/A</v>
      </c>
      <c r="P1084" t="e">
        <f>VLOOKUP(TableOMP[[#This Row],[Label]],TableAvg[],3,FALSE)</f>
        <v>#N/A</v>
      </c>
      <c r="Q1084" t="e">
        <f>TableOMP[[#This Row],[Avg]]-$U$2*TableOMP[[#This Row],[StdDev]]</f>
        <v>#N/A</v>
      </c>
      <c r="R1084" t="e">
        <f>TableOMP[[#This Row],[Avg]]+$U$2*TableOMP[[#This Row],[StdDev]]</f>
        <v>#N/A</v>
      </c>
      <c r="S1084" t="e">
        <f>IF(AND(TableOMP[[#This Row],[total_time]]&gt;=TableOMP[[#This Row],[Low]], TableOMP[[#This Row],[total_time]]&lt;=TableOMP[[#This Row],[High]]),1,0)</f>
        <v>#N/A</v>
      </c>
    </row>
    <row r="1085" spans="1:19" x14ac:dyDescent="0.25">
      <c r="A1085" t="s">
        <v>15</v>
      </c>
      <c r="B1085">
        <v>1000</v>
      </c>
      <c r="C1085">
        <v>100</v>
      </c>
      <c r="D1085">
        <v>100000</v>
      </c>
      <c r="E1085">
        <v>62</v>
      </c>
      <c r="F1085">
        <v>1</v>
      </c>
      <c r="G1085">
        <v>1.255336</v>
      </c>
      <c r="H1085">
        <v>6.1445E-2</v>
      </c>
      <c r="I1085">
        <v>3.4507080000000001</v>
      </c>
      <c r="J1085">
        <v>5.6569000000000001E-2</v>
      </c>
      <c r="K1085" t="str">
        <f t="shared" si="16"/>
        <v>6</v>
      </c>
      <c r="L1085" t="s">
        <v>42</v>
      </c>
      <c r="M1085" t="s">
        <v>43</v>
      </c>
      <c r="N1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085" t="e">
        <f>VLOOKUP(TableOMP[[#This Row],[Label]],TableAvg[],2,FALSE)</f>
        <v>#N/A</v>
      </c>
      <c r="P1085" t="e">
        <f>VLOOKUP(TableOMP[[#This Row],[Label]],TableAvg[],3,FALSE)</f>
        <v>#N/A</v>
      </c>
      <c r="Q1085" t="e">
        <f>TableOMP[[#This Row],[Avg]]-$U$2*TableOMP[[#This Row],[StdDev]]</f>
        <v>#N/A</v>
      </c>
      <c r="R1085" t="e">
        <f>TableOMP[[#This Row],[Avg]]+$U$2*TableOMP[[#This Row],[StdDev]]</f>
        <v>#N/A</v>
      </c>
      <c r="S1085" t="e">
        <f>IF(AND(TableOMP[[#This Row],[total_time]]&gt;=TableOMP[[#This Row],[Low]], TableOMP[[#This Row],[total_time]]&lt;=TableOMP[[#This Row],[High]]),1,0)</f>
        <v>#N/A</v>
      </c>
    </row>
    <row r="1086" spans="1:19" x14ac:dyDescent="0.25">
      <c r="A1086" t="s">
        <v>15</v>
      </c>
      <c r="B1086">
        <v>1000</v>
      </c>
      <c r="C1086">
        <v>100</v>
      </c>
      <c r="D1086">
        <v>100000</v>
      </c>
      <c r="E1086">
        <v>63</v>
      </c>
      <c r="F1086">
        <v>1</v>
      </c>
      <c r="G1086">
        <v>1.3409</v>
      </c>
      <c r="H1086">
        <v>6.0407000000000002E-2</v>
      </c>
      <c r="I1086">
        <v>3.2891400000000002</v>
      </c>
      <c r="J1086">
        <v>5.3051000000000001E-2</v>
      </c>
      <c r="K1086" t="str">
        <f t="shared" si="16"/>
        <v>6</v>
      </c>
      <c r="L1086" t="s">
        <v>42</v>
      </c>
      <c r="M1086" t="s">
        <v>43</v>
      </c>
      <c r="N1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086" t="e">
        <f>VLOOKUP(TableOMP[[#This Row],[Label]],TableAvg[],2,FALSE)</f>
        <v>#N/A</v>
      </c>
      <c r="P1086" t="e">
        <f>VLOOKUP(TableOMP[[#This Row],[Label]],TableAvg[],3,FALSE)</f>
        <v>#N/A</v>
      </c>
      <c r="Q1086" t="e">
        <f>TableOMP[[#This Row],[Avg]]-$U$2*TableOMP[[#This Row],[StdDev]]</f>
        <v>#N/A</v>
      </c>
      <c r="R1086" t="e">
        <f>TableOMP[[#This Row],[Avg]]+$U$2*TableOMP[[#This Row],[StdDev]]</f>
        <v>#N/A</v>
      </c>
      <c r="S1086" t="e">
        <f>IF(AND(TableOMP[[#This Row],[total_time]]&gt;=TableOMP[[#This Row],[Low]], TableOMP[[#This Row],[total_time]]&lt;=TableOMP[[#This Row],[High]]),1,0)</f>
        <v>#N/A</v>
      </c>
    </row>
    <row r="1087" spans="1:19" x14ac:dyDescent="0.25">
      <c r="A1087" t="s">
        <v>15</v>
      </c>
      <c r="B1087">
        <v>1000</v>
      </c>
      <c r="C1087">
        <v>100</v>
      </c>
      <c r="D1087">
        <v>100000</v>
      </c>
      <c r="E1087">
        <v>64</v>
      </c>
      <c r="F1087">
        <v>1</v>
      </c>
      <c r="G1087">
        <v>1.2461139999999999</v>
      </c>
      <c r="H1087">
        <v>6.4698000000000006E-2</v>
      </c>
      <c r="I1087">
        <v>3.6068479999999998</v>
      </c>
      <c r="J1087">
        <v>5.7251999999999997E-2</v>
      </c>
      <c r="K1087" t="str">
        <f t="shared" si="16"/>
        <v>6</v>
      </c>
      <c r="L1087" t="s">
        <v>42</v>
      </c>
      <c r="M1087" t="s">
        <v>43</v>
      </c>
      <c r="N1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087" t="e">
        <f>VLOOKUP(TableOMP[[#This Row],[Label]],TableAvg[],2,FALSE)</f>
        <v>#N/A</v>
      </c>
      <c r="P1087" t="e">
        <f>VLOOKUP(TableOMP[[#This Row],[Label]],TableAvg[],3,FALSE)</f>
        <v>#N/A</v>
      </c>
      <c r="Q1087" t="e">
        <f>TableOMP[[#This Row],[Avg]]-$U$2*TableOMP[[#This Row],[StdDev]]</f>
        <v>#N/A</v>
      </c>
      <c r="R1087" t="e">
        <f>TableOMP[[#This Row],[Avg]]+$U$2*TableOMP[[#This Row],[StdDev]]</f>
        <v>#N/A</v>
      </c>
      <c r="S1087" t="e">
        <f>IF(AND(TableOMP[[#This Row],[total_time]]&gt;=TableOMP[[#This Row],[Low]], TableOMP[[#This Row],[total_time]]&lt;=TableOMP[[#This Row],[High]]),1,0)</f>
        <v>#N/A</v>
      </c>
    </row>
    <row r="1088" spans="1:19" x14ac:dyDescent="0.25">
      <c r="A1088" t="s">
        <v>15</v>
      </c>
      <c r="B1088">
        <v>100</v>
      </c>
      <c r="C1088">
        <v>100</v>
      </c>
      <c r="D1088">
        <v>100000</v>
      </c>
      <c r="E1088">
        <v>1</v>
      </c>
      <c r="F1088">
        <v>1</v>
      </c>
      <c r="G1088">
        <v>1.0658430000000001</v>
      </c>
      <c r="H1088">
        <v>1.0404E-2</v>
      </c>
      <c r="I1088">
        <v>0</v>
      </c>
      <c r="J1088">
        <v>0</v>
      </c>
      <c r="K1088" t="str">
        <f t="shared" si="16"/>
        <v>6</v>
      </c>
      <c r="L1088" t="s">
        <v>42</v>
      </c>
      <c r="M1088" t="s">
        <v>43</v>
      </c>
      <c r="N1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088" t="e">
        <f>VLOOKUP(TableOMP[[#This Row],[Label]],TableAvg[],2,FALSE)</f>
        <v>#N/A</v>
      </c>
      <c r="P1088" t="e">
        <f>VLOOKUP(TableOMP[[#This Row],[Label]],TableAvg[],3,FALSE)</f>
        <v>#N/A</v>
      </c>
      <c r="Q1088" t="e">
        <f>TableOMP[[#This Row],[Avg]]-$U$2*TableOMP[[#This Row],[StdDev]]</f>
        <v>#N/A</v>
      </c>
      <c r="R1088" t="e">
        <f>TableOMP[[#This Row],[Avg]]+$U$2*TableOMP[[#This Row],[StdDev]]</f>
        <v>#N/A</v>
      </c>
      <c r="S1088" t="e">
        <f>IF(AND(TableOMP[[#This Row],[total_time]]&gt;=TableOMP[[#This Row],[Low]], TableOMP[[#This Row],[total_time]]&lt;=TableOMP[[#This Row],[High]]),1,0)</f>
        <v>#N/A</v>
      </c>
    </row>
    <row r="1089" spans="1:19" x14ac:dyDescent="0.25">
      <c r="A1089" t="s">
        <v>15</v>
      </c>
      <c r="B1089">
        <v>100</v>
      </c>
      <c r="C1089">
        <v>100</v>
      </c>
      <c r="D1089">
        <v>100000</v>
      </c>
      <c r="E1089">
        <v>2</v>
      </c>
      <c r="F1089">
        <v>1</v>
      </c>
      <c r="G1089">
        <v>1.0901130000000001</v>
      </c>
      <c r="H1089">
        <v>3.3531999999999999E-2</v>
      </c>
      <c r="I1089">
        <v>7.0299999999999998E-3</v>
      </c>
      <c r="J1089">
        <v>7.0299999999999998E-3</v>
      </c>
      <c r="K1089" t="str">
        <f t="shared" si="16"/>
        <v>6</v>
      </c>
      <c r="L1089" t="s">
        <v>42</v>
      </c>
      <c r="M1089" t="s">
        <v>43</v>
      </c>
      <c r="N1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089" t="e">
        <f>VLOOKUP(TableOMP[[#This Row],[Label]],TableAvg[],2,FALSE)</f>
        <v>#N/A</v>
      </c>
      <c r="P1089" t="e">
        <f>VLOOKUP(TableOMP[[#This Row],[Label]],TableAvg[],3,FALSE)</f>
        <v>#N/A</v>
      </c>
      <c r="Q1089" t="e">
        <f>TableOMP[[#This Row],[Avg]]-$U$2*TableOMP[[#This Row],[StdDev]]</f>
        <v>#N/A</v>
      </c>
      <c r="R1089" t="e">
        <f>TableOMP[[#This Row],[Avg]]+$U$2*TableOMP[[#This Row],[StdDev]]</f>
        <v>#N/A</v>
      </c>
      <c r="S1089" t="e">
        <f>IF(AND(TableOMP[[#This Row],[total_time]]&gt;=TableOMP[[#This Row],[Low]], TableOMP[[#This Row],[total_time]]&lt;=TableOMP[[#This Row],[High]]),1,0)</f>
        <v>#N/A</v>
      </c>
    </row>
    <row r="1090" spans="1:19" x14ac:dyDescent="0.25">
      <c r="A1090" t="s">
        <v>15</v>
      </c>
      <c r="B1090">
        <v>100</v>
      </c>
      <c r="C1090">
        <v>100</v>
      </c>
      <c r="D1090">
        <v>100000</v>
      </c>
      <c r="E1090">
        <v>3</v>
      </c>
      <c r="F1090">
        <v>1</v>
      </c>
      <c r="G1090">
        <v>1.069205</v>
      </c>
      <c r="H1090">
        <v>1.9571000000000002E-2</v>
      </c>
      <c r="I1090">
        <v>2.3574000000000001E-2</v>
      </c>
      <c r="J1090">
        <v>1.1787000000000001E-2</v>
      </c>
      <c r="K1090" t="str">
        <f t="shared" si="16"/>
        <v>6</v>
      </c>
      <c r="L1090" t="s">
        <v>42</v>
      </c>
      <c r="M1090" t="s">
        <v>43</v>
      </c>
      <c r="N1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090" t="e">
        <f>VLOOKUP(TableOMP[[#This Row],[Label]],TableAvg[],2,FALSE)</f>
        <v>#N/A</v>
      </c>
      <c r="P1090" t="e">
        <f>VLOOKUP(TableOMP[[#This Row],[Label]],TableAvg[],3,FALSE)</f>
        <v>#N/A</v>
      </c>
      <c r="Q1090" t="e">
        <f>TableOMP[[#This Row],[Avg]]-$U$2*TableOMP[[#This Row],[StdDev]]</f>
        <v>#N/A</v>
      </c>
      <c r="R1090" t="e">
        <f>TableOMP[[#This Row],[Avg]]+$U$2*TableOMP[[#This Row],[StdDev]]</f>
        <v>#N/A</v>
      </c>
      <c r="S1090" t="e">
        <f>IF(AND(TableOMP[[#This Row],[total_time]]&gt;=TableOMP[[#This Row],[Low]], TableOMP[[#This Row],[total_time]]&lt;=TableOMP[[#This Row],[High]]),1,0)</f>
        <v>#N/A</v>
      </c>
    </row>
    <row r="1091" spans="1:19" x14ac:dyDescent="0.25">
      <c r="A1091" t="s">
        <v>15</v>
      </c>
      <c r="B1091">
        <v>100</v>
      </c>
      <c r="C1091">
        <v>100</v>
      </c>
      <c r="D1091">
        <v>100000</v>
      </c>
      <c r="E1091">
        <v>4</v>
      </c>
      <c r="F1091">
        <v>1</v>
      </c>
      <c r="G1091">
        <v>1.0680620000000001</v>
      </c>
      <c r="H1091">
        <v>1.5664000000000001E-2</v>
      </c>
      <c r="I1091">
        <v>2.4056000000000001E-2</v>
      </c>
      <c r="J1091">
        <v>8.0190000000000001E-3</v>
      </c>
      <c r="K1091" t="str">
        <f t="shared" ref="K1091:K1154" si="17">MID(M1091,22,1)</f>
        <v>6</v>
      </c>
      <c r="L1091" t="s">
        <v>42</v>
      </c>
      <c r="M1091" t="s">
        <v>43</v>
      </c>
      <c r="N1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091" t="e">
        <f>VLOOKUP(TableOMP[[#This Row],[Label]],TableAvg[],2,FALSE)</f>
        <v>#N/A</v>
      </c>
      <c r="P1091" t="e">
        <f>VLOOKUP(TableOMP[[#This Row],[Label]],TableAvg[],3,FALSE)</f>
        <v>#N/A</v>
      </c>
      <c r="Q1091" t="e">
        <f>TableOMP[[#This Row],[Avg]]-$U$2*TableOMP[[#This Row],[StdDev]]</f>
        <v>#N/A</v>
      </c>
      <c r="R1091" t="e">
        <f>TableOMP[[#This Row],[Avg]]+$U$2*TableOMP[[#This Row],[StdDev]]</f>
        <v>#N/A</v>
      </c>
      <c r="S1091" t="e">
        <f>IF(AND(TableOMP[[#This Row],[total_time]]&gt;=TableOMP[[#This Row],[Low]], TableOMP[[#This Row],[total_time]]&lt;=TableOMP[[#This Row],[High]]),1,0)</f>
        <v>#N/A</v>
      </c>
    </row>
    <row r="1092" spans="1:19" x14ac:dyDescent="0.25">
      <c r="A1092" t="s">
        <v>15</v>
      </c>
      <c r="B1092">
        <v>100</v>
      </c>
      <c r="C1092">
        <v>100</v>
      </c>
      <c r="D1092">
        <v>100000</v>
      </c>
      <c r="E1092">
        <v>5</v>
      </c>
      <c r="F1092">
        <v>1</v>
      </c>
      <c r="G1092">
        <v>1.0888389999999999</v>
      </c>
      <c r="H1092">
        <v>2.7746E-2</v>
      </c>
      <c r="I1092">
        <v>4.7706999999999999E-2</v>
      </c>
      <c r="J1092">
        <v>1.1927E-2</v>
      </c>
      <c r="K1092" t="str">
        <f t="shared" si="17"/>
        <v>6</v>
      </c>
      <c r="L1092" t="s">
        <v>42</v>
      </c>
      <c r="M1092" t="s">
        <v>43</v>
      </c>
      <c r="N1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092" t="e">
        <f>VLOOKUP(TableOMP[[#This Row],[Label]],TableAvg[],2,FALSE)</f>
        <v>#N/A</v>
      </c>
      <c r="P1092" t="e">
        <f>VLOOKUP(TableOMP[[#This Row],[Label]],TableAvg[],3,FALSE)</f>
        <v>#N/A</v>
      </c>
      <c r="Q1092" t="e">
        <f>TableOMP[[#This Row],[Avg]]-$U$2*TableOMP[[#This Row],[StdDev]]</f>
        <v>#N/A</v>
      </c>
      <c r="R1092" t="e">
        <f>TableOMP[[#This Row],[Avg]]+$U$2*TableOMP[[#This Row],[StdDev]]</f>
        <v>#N/A</v>
      </c>
      <c r="S1092" t="e">
        <f>IF(AND(TableOMP[[#This Row],[total_time]]&gt;=TableOMP[[#This Row],[Low]], TableOMP[[#This Row],[total_time]]&lt;=TableOMP[[#This Row],[High]]),1,0)</f>
        <v>#N/A</v>
      </c>
    </row>
    <row r="1093" spans="1:19" x14ac:dyDescent="0.25">
      <c r="A1093" t="s">
        <v>15</v>
      </c>
      <c r="B1093">
        <v>100</v>
      </c>
      <c r="C1093">
        <v>100</v>
      </c>
      <c r="D1093">
        <v>100000</v>
      </c>
      <c r="E1093">
        <v>6</v>
      </c>
      <c r="F1093">
        <v>1</v>
      </c>
      <c r="G1093">
        <v>1.1579680000000001</v>
      </c>
      <c r="H1093">
        <v>8.6969000000000005E-2</v>
      </c>
      <c r="I1093">
        <v>0.27911200000000003</v>
      </c>
      <c r="J1093">
        <v>5.5821999999999997E-2</v>
      </c>
      <c r="K1093" t="str">
        <f t="shared" si="17"/>
        <v>6</v>
      </c>
      <c r="L1093" t="s">
        <v>42</v>
      </c>
      <c r="M1093" t="s">
        <v>43</v>
      </c>
      <c r="N1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093" t="e">
        <f>VLOOKUP(TableOMP[[#This Row],[Label]],TableAvg[],2,FALSE)</f>
        <v>#N/A</v>
      </c>
      <c r="P1093" t="e">
        <f>VLOOKUP(TableOMP[[#This Row],[Label]],TableAvg[],3,FALSE)</f>
        <v>#N/A</v>
      </c>
      <c r="Q1093" t="e">
        <f>TableOMP[[#This Row],[Avg]]-$U$2*TableOMP[[#This Row],[StdDev]]</f>
        <v>#N/A</v>
      </c>
      <c r="R1093" t="e">
        <f>TableOMP[[#This Row],[Avg]]+$U$2*TableOMP[[#This Row],[StdDev]]</f>
        <v>#N/A</v>
      </c>
      <c r="S1093" t="e">
        <f>IF(AND(TableOMP[[#This Row],[total_time]]&gt;=TableOMP[[#This Row],[Low]], TableOMP[[#This Row],[total_time]]&lt;=TableOMP[[#This Row],[High]]),1,0)</f>
        <v>#N/A</v>
      </c>
    </row>
    <row r="1094" spans="1:19" x14ac:dyDescent="0.25">
      <c r="A1094" t="s">
        <v>15</v>
      </c>
      <c r="B1094">
        <v>100</v>
      </c>
      <c r="C1094">
        <v>100</v>
      </c>
      <c r="D1094">
        <v>100000</v>
      </c>
      <c r="E1094">
        <v>7</v>
      </c>
      <c r="F1094">
        <v>1</v>
      </c>
      <c r="G1094">
        <v>1.0861430000000001</v>
      </c>
      <c r="H1094">
        <v>1.7308E-2</v>
      </c>
      <c r="I1094">
        <v>7.4952000000000005E-2</v>
      </c>
      <c r="J1094">
        <v>1.2492E-2</v>
      </c>
      <c r="K1094" t="str">
        <f t="shared" si="17"/>
        <v>6</v>
      </c>
      <c r="L1094" t="s">
        <v>42</v>
      </c>
      <c r="M1094" t="s">
        <v>43</v>
      </c>
      <c r="N1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094" t="e">
        <f>VLOOKUP(TableOMP[[#This Row],[Label]],TableAvg[],2,FALSE)</f>
        <v>#N/A</v>
      </c>
      <c r="P1094" t="e">
        <f>VLOOKUP(TableOMP[[#This Row],[Label]],TableAvg[],3,FALSE)</f>
        <v>#N/A</v>
      </c>
      <c r="Q1094" t="e">
        <f>TableOMP[[#This Row],[Avg]]-$U$2*TableOMP[[#This Row],[StdDev]]</f>
        <v>#N/A</v>
      </c>
      <c r="R1094" t="e">
        <f>TableOMP[[#This Row],[Avg]]+$U$2*TableOMP[[#This Row],[StdDev]]</f>
        <v>#N/A</v>
      </c>
      <c r="S1094" t="e">
        <f>IF(AND(TableOMP[[#This Row],[total_time]]&gt;=TableOMP[[#This Row],[Low]], TableOMP[[#This Row],[total_time]]&lt;=TableOMP[[#This Row],[High]]),1,0)</f>
        <v>#N/A</v>
      </c>
    </row>
    <row r="1095" spans="1:19" x14ac:dyDescent="0.25">
      <c r="A1095" t="s">
        <v>15</v>
      </c>
      <c r="B1095">
        <v>100</v>
      </c>
      <c r="C1095">
        <v>100</v>
      </c>
      <c r="D1095">
        <v>100000</v>
      </c>
      <c r="E1095">
        <v>8</v>
      </c>
      <c r="F1095">
        <v>1</v>
      </c>
      <c r="G1095">
        <v>1.1006469999999999</v>
      </c>
      <c r="H1095">
        <v>2.9898999999999998E-2</v>
      </c>
      <c r="I1095">
        <v>9.2711000000000002E-2</v>
      </c>
      <c r="J1095">
        <v>1.3244000000000001E-2</v>
      </c>
      <c r="K1095" t="str">
        <f t="shared" si="17"/>
        <v>6</v>
      </c>
      <c r="L1095" t="s">
        <v>42</v>
      </c>
      <c r="M1095" t="s">
        <v>43</v>
      </c>
      <c r="N1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095" t="e">
        <f>VLOOKUP(TableOMP[[#This Row],[Label]],TableAvg[],2,FALSE)</f>
        <v>#N/A</v>
      </c>
      <c r="P1095" t="e">
        <f>VLOOKUP(TableOMP[[#This Row],[Label]],TableAvg[],3,FALSE)</f>
        <v>#N/A</v>
      </c>
      <c r="Q1095" t="e">
        <f>TableOMP[[#This Row],[Avg]]-$U$2*TableOMP[[#This Row],[StdDev]]</f>
        <v>#N/A</v>
      </c>
      <c r="R1095" t="e">
        <f>TableOMP[[#This Row],[Avg]]+$U$2*TableOMP[[#This Row],[StdDev]]</f>
        <v>#N/A</v>
      </c>
      <c r="S1095" t="e">
        <f>IF(AND(TableOMP[[#This Row],[total_time]]&gt;=TableOMP[[#This Row],[Low]], TableOMP[[#This Row],[total_time]]&lt;=TableOMP[[#This Row],[High]]),1,0)</f>
        <v>#N/A</v>
      </c>
    </row>
    <row r="1096" spans="1:19" x14ac:dyDescent="0.25">
      <c r="A1096" t="s">
        <v>15</v>
      </c>
      <c r="B1096">
        <v>100</v>
      </c>
      <c r="C1096">
        <v>100</v>
      </c>
      <c r="D1096">
        <v>100000</v>
      </c>
      <c r="E1096">
        <v>9</v>
      </c>
      <c r="F1096">
        <v>1</v>
      </c>
      <c r="G1096">
        <v>1.11097</v>
      </c>
      <c r="H1096">
        <v>2.6644000000000001E-2</v>
      </c>
      <c r="I1096">
        <v>0.165907</v>
      </c>
      <c r="J1096">
        <v>2.0737999999999999E-2</v>
      </c>
      <c r="K1096" t="str">
        <f t="shared" si="17"/>
        <v>6</v>
      </c>
      <c r="L1096" t="s">
        <v>42</v>
      </c>
      <c r="M1096" t="s">
        <v>43</v>
      </c>
      <c r="N1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096" t="e">
        <f>VLOOKUP(TableOMP[[#This Row],[Label]],TableAvg[],2,FALSE)</f>
        <v>#N/A</v>
      </c>
      <c r="P1096" t="e">
        <f>VLOOKUP(TableOMP[[#This Row],[Label]],TableAvg[],3,FALSE)</f>
        <v>#N/A</v>
      </c>
      <c r="Q1096" t="e">
        <f>TableOMP[[#This Row],[Avg]]-$U$2*TableOMP[[#This Row],[StdDev]]</f>
        <v>#N/A</v>
      </c>
      <c r="R1096" t="e">
        <f>TableOMP[[#This Row],[Avg]]+$U$2*TableOMP[[#This Row],[StdDev]]</f>
        <v>#N/A</v>
      </c>
      <c r="S1096" t="e">
        <f>IF(AND(TableOMP[[#This Row],[total_time]]&gt;=TableOMP[[#This Row],[Low]], TableOMP[[#This Row],[total_time]]&lt;=TableOMP[[#This Row],[High]]),1,0)</f>
        <v>#N/A</v>
      </c>
    </row>
    <row r="1097" spans="1:19" x14ac:dyDescent="0.25">
      <c r="A1097" t="s">
        <v>15</v>
      </c>
      <c r="B1097">
        <v>100</v>
      </c>
      <c r="C1097">
        <v>100</v>
      </c>
      <c r="D1097">
        <v>100000</v>
      </c>
      <c r="E1097">
        <v>10</v>
      </c>
      <c r="F1097">
        <v>1</v>
      </c>
      <c r="G1097">
        <v>1.1178669999999999</v>
      </c>
      <c r="H1097">
        <v>2.8542000000000001E-2</v>
      </c>
      <c r="I1097">
        <v>0.15318899999999999</v>
      </c>
      <c r="J1097">
        <v>1.7021000000000001E-2</v>
      </c>
      <c r="K1097" t="str">
        <f t="shared" si="17"/>
        <v>6</v>
      </c>
      <c r="L1097" t="s">
        <v>42</v>
      </c>
      <c r="M1097" t="s">
        <v>43</v>
      </c>
      <c r="N1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097" t="e">
        <f>VLOOKUP(TableOMP[[#This Row],[Label]],TableAvg[],2,FALSE)</f>
        <v>#N/A</v>
      </c>
      <c r="P1097" t="e">
        <f>VLOOKUP(TableOMP[[#This Row],[Label]],TableAvg[],3,FALSE)</f>
        <v>#N/A</v>
      </c>
      <c r="Q1097" t="e">
        <f>TableOMP[[#This Row],[Avg]]-$U$2*TableOMP[[#This Row],[StdDev]]</f>
        <v>#N/A</v>
      </c>
      <c r="R1097" t="e">
        <f>TableOMP[[#This Row],[Avg]]+$U$2*TableOMP[[#This Row],[StdDev]]</f>
        <v>#N/A</v>
      </c>
      <c r="S1097" t="e">
        <f>IF(AND(TableOMP[[#This Row],[total_time]]&gt;=TableOMP[[#This Row],[Low]], TableOMP[[#This Row],[total_time]]&lt;=TableOMP[[#This Row],[High]]),1,0)</f>
        <v>#N/A</v>
      </c>
    </row>
    <row r="1098" spans="1:19" x14ac:dyDescent="0.25">
      <c r="A1098" t="s">
        <v>15</v>
      </c>
      <c r="B1098">
        <v>100</v>
      </c>
      <c r="C1098">
        <v>100</v>
      </c>
      <c r="D1098">
        <v>100000</v>
      </c>
      <c r="E1098">
        <v>11</v>
      </c>
      <c r="F1098">
        <v>1</v>
      </c>
      <c r="G1098">
        <v>1.1421330000000001</v>
      </c>
      <c r="H1098">
        <v>4.5394999999999998E-2</v>
      </c>
      <c r="I1098">
        <v>0.16203100000000001</v>
      </c>
      <c r="J1098">
        <v>1.6202999999999999E-2</v>
      </c>
      <c r="K1098" t="str">
        <f t="shared" si="17"/>
        <v>6</v>
      </c>
      <c r="L1098" t="s">
        <v>42</v>
      </c>
      <c r="M1098" t="s">
        <v>43</v>
      </c>
      <c r="N1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098" t="e">
        <f>VLOOKUP(TableOMP[[#This Row],[Label]],TableAvg[],2,FALSE)</f>
        <v>#N/A</v>
      </c>
      <c r="P1098" t="e">
        <f>VLOOKUP(TableOMP[[#This Row],[Label]],TableAvg[],3,FALSE)</f>
        <v>#N/A</v>
      </c>
      <c r="Q1098" t="e">
        <f>TableOMP[[#This Row],[Avg]]-$U$2*TableOMP[[#This Row],[StdDev]]</f>
        <v>#N/A</v>
      </c>
      <c r="R1098" t="e">
        <f>TableOMP[[#This Row],[Avg]]+$U$2*TableOMP[[#This Row],[StdDev]]</f>
        <v>#N/A</v>
      </c>
      <c r="S1098" t="e">
        <f>IF(AND(TableOMP[[#This Row],[total_time]]&gt;=TableOMP[[#This Row],[Low]], TableOMP[[#This Row],[total_time]]&lt;=TableOMP[[#This Row],[High]]),1,0)</f>
        <v>#N/A</v>
      </c>
    </row>
    <row r="1099" spans="1:19" x14ac:dyDescent="0.25">
      <c r="A1099" t="s">
        <v>15</v>
      </c>
      <c r="B1099">
        <v>100</v>
      </c>
      <c r="C1099">
        <v>100</v>
      </c>
      <c r="D1099">
        <v>100000</v>
      </c>
      <c r="E1099">
        <v>12</v>
      </c>
      <c r="F1099">
        <v>1</v>
      </c>
      <c r="G1099">
        <v>1.138315</v>
      </c>
      <c r="H1099">
        <v>2.8938999999999999E-2</v>
      </c>
      <c r="I1099">
        <v>0.16770699999999999</v>
      </c>
      <c r="J1099">
        <v>1.5245999999999999E-2</v>
      </c>
      <c r="K1099" t="str">
        <f t="shared" si="17"/>
        <v>6</v>
      </c>
      <c r="L1099" t="s">
        <v>42</v>
      </c>
      <c r="M1099" t="s">
        <v>43</v>
      </c>
      <c r="N1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099" t="e">
        <f>VLOOKUP(TableOMP[[#This Row],[Label]],TableAvg[],2,FALSE)</f>
        <v>#N/A</v>
      </c>
      <c r="P1099" t="e">
        <f>VLOOKUP(TableOMP[[#This Row],[Label]],TableAvg[],3,FALSE)</f>
        <v>#N/A</v>
      </c>
      <c r="Q1099" t="e">
        <f>TableOMP[[#This Row],[Avg]]-$U$2*TableOMP[[#This Row],[StdDev]]</f>
        <v>#N/A</v>
      </c>
      <c r="R1099" t="e">
        <f>TableOMP[[#This Row],[Avg]]+$U$2*TableOMP[[#This Row],[StdDev]]</f>
        <v>#N/A</v>
      </c>
      <c r="S1099" t="e">
        <f>IF(AND(TableOMP[[#This Row],[total_time]]&gt;=TableOMP[[#This Row],[Low]], TableOMP[[#This Row],[total_time]]&lt;=TableOMP[[#This Row],[High]]),1,0)</f>
        <v>#N/A</v>
      </c>
    </row>
    <row r="1100" spans="1:19" x14ac:dyDescent="0.25">
      <c r="A1100" t="s">
        <v>15</v>
      </c>
      <c r="B1100">
        <v>100</v>
      </c>
      <c r="C1100">
        <v>100</v>
      </c>
      <c r="D1100">
        <v>100000</v>
      </c>
      <c r="E1100">
        <v>13</v>
      </c>
      <c r="F1100">
        <v>1</v>
      </c>
      <c r="G1100">
        <v>1.147205</v>
      </c>
      <c r="H1100">
        <v>3.1078000000000001E-2</v>
      </c>
      <c r="I1100">
        <v>0.185164</v>
      </c>
      <c r="J1100">
        <v>1.5429999999999999E-2</v>
      </c>
      <c r="K1100" t="str">
        <f t="shared" si="17"/>
        <v>6</v>
      </c>
      <c r="L1100" t="s">
        <v>42</v>
      </c>
      <c r="M1100" t="s">
        <v>43</v>
      </c>
      <c r="N1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100" t="e">
        <f>VLOOKUP(TableOMP[[#This Row],[Label]],TableAvg[],2,FALSE)</f>
        <v>#N/A</v>
      </c>
      <c r="P1100" t="e">
        <f>VLOOKUP(TableOMP[[#This Row],[Label]],TableAvg[],3,FALSE)</f>
        <v>#N/A</v>
      </c>
      <c r="Q1100" t="e">
        <f>TableOMP[[#This Row],[Avg]]-$U$2*TableOMP[[#This Row],[StdDev]]</f>
        <v>#N/A</v>
      </c>
      <c r="R1100" t="e">
        <f>TableOMP[[#This Row],[Avg]]+$U$2*TableOMP[[#This Row],[StdDev]]</f>
        <v>#N/A</v>
      </c>
      <c r="S1100" t="e">
        <f>IF(AND(TableOMP[[#This Row],[total_time]]&gt;=TableOMP[[#This Row],[Low]], TableOMP[[#This Row],[total_time]]&lt;=TableOMP[[#This Row],[High]]),1,0)</f>
        <v>#N/A</v>
      </c>
    </row>
    <row r="1101" spans="1:19" x14ac:dyDescent="0.25">
      <c r="A1101" t="s">
        <v>15</v>
      </c>
      <c r="B1101">
        <v>100</v>
      </c>
      <c r="C1101">
        <v>100</v>
      </c>
      <c r="D1101">
        <v>100000</v>
      </c>
      <c r="E1101">
        <v>14</v>
      </c>
      <c r="F1101">
        <v>1</v>
      </c>
      <c r="G1101">
        <v>1.152709</v>
      </c>
      <c r="H1101">
        <v>2.9257999999999999E-2</v>
      </c>
      <c r="I1101">
        <v>0.223581</v>
      </c>
      <c r="J1101">
        <v>1.7198999999999999E-2</v>
      </c>
      <c r="K1101" t="str">
        <f t="shared" si="17"/>
        <v>6</v>
      </c>
      <c r="L1101" t="s">
        <v>42</v>
      </c>
      <c r="M1101" t="s">
        <v>43</v>
      </c>
      <c r="N1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101" t="e">
        <f>VLOOKUP(TableOMP[[#This Row],[Label]],TableAvg[],2,FALSE)</f>
        <v>#N/A</v>
      </c>
      <c r="P1101" t="e">
        <f>VLOOKUP(TableOMP[[#This Row],[Label]],TableAvg[],3,FALSE)</f>
        <v>#N/A</v>
      </c>
      <c r="Q1101" t="e">
        <f>TableOMP[[#This Row],[Avg]]-$U$2*TableOMP[[#This Row],[StdDev]]</f>
        <v>#N/A</v>
      </c>
      <c r="R1101" t="e">
        <f>TableOMP[[#This Row],[Avg]]+$U$2*TableOMP[[#This Row],[StdDev]]</f>
        <v>#N/A</v>
      </c>
      <c r="S1101" t="e">
        <f>IF(AND(TableOMP[[#This Row],[total_time]]&gt;=TableOMP[[#This Row],[Low]], TableOMP[[#This Row],[total_time]]&lt;=TableOMP[[#This Row],[High]]),1,0)</f>
        <v>#N/A</v>
      </c>
    </row>
    <row r="1102" spans="1:19" x14ac:dyDescent="0.25">
      <c r="A1102" t="s">
        <v>15</v>
      </c>
      <c r="B1102">
        <v>100</v>
      </c>
      <c r="C1102">
        <v>100</v>
      </c>
      <c r="D1102">
        <v>100000</v>
      </c>
      <c r="E1102">
        <v>15</v>
      </c>
      <c r="F1102">
        <v>1</v>
      </c>
      <c r="G1102">
        <v>1.145899</v>
      </c>
      <c r="H1102">
        <v>2.0825E-2</v>
      </c>
      <c r="I1102">
        <v>0.23011100000000001</v>
      </c>
      <c r="J1102">
        <v>1.6435999999999999E-2</v>
      </c>
      <c r="K1102" t="str">
        <f t="shared" si="17"/>
        <v>6</v>
      </c>
      <c r="L1102" t="s">
        <v>42</v>
      </c>
      <c r="M1102" t="s">
        <v>43</v>
      </c>
      <c r="N1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102" t="e">
        <f>VLOOKUP(TableOMP[[#This Row],[Label]],TableAvg[],2,FALSE)</f>
        <v>#N/A</v>
      </c>
      <c r="P1102" t="e">
        <f>VLOOKUP(TableOMP[[#This Row],[Label]],TableAvg[],3,FALSE)</f>
        <v>#N/A</v>
      </c>
      <c r="Q1102" t="e">
        <f>TableOMP[[#This Row],[Avg]]-$U$2*TableOMP[[#This Row],[StdDev]]</f>
        <v>#N/A</v>
      </c>
      <c r="R1102" t="e">
        <f>TableOMP[[#This Row],[Avg]]+$U$2*TableOMP[[#This Row],[StdDev]]</f>
        <v>#N/A</v>
      </c>
      <c r="S1102" t="e">
        <f>IF(AND(TableOMP[[#This Row],[total_time]]&gt;=TableOMP[[#This Row],[Low]], TableOMP[[#This Row],[total_time]]&lt;=TableOMP[[#This Row],[High]]),1,0)</f>
        <v>#N/A</v>
      </c>
    </row>
    <row r="1103" spans="1:19" x14ac:dyDescent="0.25">
      <c r="A1103" t="s">
        <v>15</v>
      </c>
      <c r="B1103">
        <v>100</v>
      </c>
      <c r="C1103">
        <v>100</v>
      </c>
      <c r="D1103">
        <v>100000</v>
      </c>
      <c r="E1103">
        <v>16</v>
      </c>
      <c r="F1103">
        <v>1</v>
      </c>
      <c r="G1103">
        <v>1.15429</v>
      </c>
      <c r="H1103">
        <v>2.4566999999999999E-2</v>
      </c>
      <c r="I1103">
        <v>0.30256699999999997</v>
      </c>
      <c r="J1103">
        <v>2.0171000000000001E-2</v>
      </c>
      <c r="K1103" t="str">
        <f t="shared" si="17"/>
        <v>6</v>
      </c>
      <c r="L1103" t="s">
        <v>42</v>
      </c>
      <c r="M1103" t="s">
        <v>43</v>
      </c>
      <c r="N1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103" t="e">
        <f>VLOOKUP(TableOMP[[#This Row],[Label]],TableAvg[],2,FALSE)</f>
        <v>#N/A</v>
      </c>
      <c r="P1103" t="e">
        <f>VLOOKUP(TableOMP[[#This Row],[Label]],TableAvg[],3,FALSE)</f>
        <v>#N/A</v>
      </c>
      <c r="Q1103" t="e">
        <f>TableOMP[[#This Row],[Avg]]-$U$2*TableOMP[[#This Row],[StdDev]]</f>
        <v>#N/A</v>
      </c>
      <c r="R1103" t="e">
        <f>TableOMP[[#This Row],[Avg]]+$U$2*TableOMP[[#This Row],[StdDev]]</f>
        <v>#N/A</v>
      </c>
      <c r="S1103" t="e">
        <f>IF(AND(TableOMP[[#This Row],[total_time]]&gt;=TableOMP[[#This Row],[Low]], TableOMP[[#This Row],[total_time]]&lt;=TableOMP[[#This Row],[High]]),1,0)</f>
        <v>#N/A</v>
      </c>
    </row>
    <row r="1104" spans="1:19" x14ac:dyDescent="0.25">
      <c r="A1104" t="s">
        <v>15</v>
      </c>
      <c r="B1104">
        <v>100</v>
      </c>
      <c r="C1104">
        <v>100</v>
      </c>
      <c r="D1104">
        <v>100000</v>
      </c>
      <c r="E1104">
        <v>17</v>
      </c>
      <c r="F1104">
        <v>1</v>
      </c>
      <c r="G1104">
        <v>1.1833130000000001</v>
      </c>
      <c r="H1104">
        <v>4.1674000000000003E-2</v>
      </c>
      <c r="I1104">
        <v>0.41661399999999998</v>
      </c>
      <c r="J1104">
        <v>2.6037999999999999E-2</v>
      </c>
      <c r="K1104" t="str">
        <f t="shared" si="17"/>
        <v>6</v>
      </c>
      <c r="L1104" t="s">
        <v>42</v>
      </c>
      <c r="M1104" t="s">
        <v>43</v>
      </c>
      <c r="N1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104" t="e">
        <f>VLOOKUP(TableOMP[[#This Row],[Label]],TableAvg[],2,FALSE)</f>
        <v>#N/A</v>
      </c>
      <c r="P1104" t="e">
        <f>VLOOKUP(TableOMP[[#This Row],[Label]],TableAvg[],3,FALSE)</f>
        <v>#N/A</v>
      </c>
      <c r="Q1104" t="e">
        <f>TableOMP[[#This Row],[Avg]]-$U$2*TableOMP[[#This Row],[StdDev]]</f>
        <v>#N/A</v>
      </c>
      <c r="R1104" t="e">
        <f>TableOMP[[#This Row],[Avg]]+$U$2*TableOMP[[#This Row],[StdDev]]</f>
        <v>#N/A</v>
      </c>
      <c r="S1104" t="e">
        <f>IF(AND(TableOMP[[#This Row],[total_time]]&gt;=TableOMP[[#This Row],[Low]], TableOMP[[#This Row],[total_time]]&lt;=TableOMP[[#This Row],[High]]),1,0)</f>
        <v>#N/A</v>
      </c>
    </row>
    <row r="1105" spans="1:19" x14ac:dyDescent="0.25">
      <c r="A1105" t="s">
        <v>15</v>
      </c>
      <c r="B1105">
        <v>100</v>
      </c>
      <c r="C1105">
        <v>100</v>
      </c>
      <c r="D1105">
        <v>100000</v>
      </c>
      <c r="E1105">
        <v>18</v>
      </c>
      <c r="F1105">
        <v>1</v>
      </c>
      <c r="G1105">
        <v>1.191106</v>
      </c>
      <c r="H1105">
        <v>4.3749999999999997E-2</v>
      </c>
      <c r="I1105">
        <v>0.494589</v>
      </c>
      <c r="J1105">
        <v>2.9093000000000001E-2</v>
      </c>
      <c r="K1105" t="str">
        <f t="shared" si="17"/>
        <v>6</v>
      </c>
      <c r="L1105" t="s">
        <v>42</v>
      </c>
      <c r="M1105" t="s">
        <v>43</v>
      </c>
      <c r="N1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105" t="e">
        <f>VLOOKUP(TableOMP[[#This Row],[Label]],TableAvg[],2,FALSE)</f>
        <v>#N/A</v>
      </c>
      <c r="P1105" t="e">
        <f>VLOOKUP(TableOMP[[#This Row],[Label]],TableAvg[],3,FALSE)</f>
        <v>#N/A</v>
      </c>
      <c r="Q1105" t="e">
        <f>TableOMP[[#This Row],[Avg]]-$U$2*TableOMP[[#This Row],[StdDev]]</f>
        <v>#N/A</v>
      </c>
      <c r="R1105" t="e">
        <f>TableOMP[[#This Row],[Avg]]+$U$2*TableOMP[[#This Row],[StdDev]]</f>
        <v>#N/A</v>
      </c>
      <c r="S1105" t="e">
        <f>IF(AND(TableOMP[[#This Row],[total_time]]&gt;=TableOMP[[#This Row],[Low]], TableOMP[[#This Row],[total_time]]&lt;=TableOMP[[#This Row],[High]]),1,0)</f>
        <v>#N/A</v>
      </c>
    </row>
    <row r="1106" spans="1:19" x14ac:dyDescent="0.25">
      <c r="A1106" t="s">
        <v>15</v>
      </c>
      <c r="B1106">
        <v>100</v>
      </c>
      <c r="C1106">
        <v>100</v>
      </c>
      <c r="D1106">
        <v>100000</v>
      </c>
      <c r="E1106">
        <v>19</v>
      </c>
      <c r="F1106">
        <v>1</v>
      </c>
      <c r="G1106">
        <v>1.1855960000000001</v>
      </c>
      <c r="H1106">
        <v>4.2167000000000003E-2</v>
      </c>
      <c r="I1106">
        <v>0.36963099999999999</v>
      </c>
      <c r="J1106">
        <v>2.0535000000000001E-2</v>
      </c>
      <c r="K1106" t="str">
        <f t="shared" si="17"/>
        <v>6</v>
      </c>
      <c r="L1106" t="s">
        <v>42</v>
      </c>
      <c r="M1106" t="s">
        <v>43</v>
      </c>
      <c r="N1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106" t="e">
        <f>VLOOKUP(TableOMP[[#This Row],[Label]],TableAvg[],2,FALSE)</f>
        <v>#N/A</v>
      </c>
      <c r="P1106" t="e">
        <f>VLOOKUP(TableOMP[[#This Row],[Label]],TableAvg[],3,FALSE)</f>
        <v>#N/A</v>
      </c>
      <c r="Q1106" t="e">
        <f>TableOMP[[#This Row],[Avg]]-$U$2*TableOMP[[#This Row],[StdDev]]</f>
        <v>#N/A</v>
      </c>
      <c r="R1106" t="e">
        <f>TableOMP[[#This Row],[Avg]]+$U$2*TableOMP[[#This Row],[StdDev]]</f>
        <v>#N/A</v>
      </c>
      <c r="S1106" t="e">
        <f>IF(AND(TableOMP[[#This Row],[total_time]]&gt;=TableOMP[[#This Row],[Low]], TableOMP[[#This Row],[total_time]]&lt;=TableOMP[[#This Row],[High]]),1,0)</f>
        <v>#N/A</v>
      </c>
    </row>
    <row r="1107" spans="1:19" x14ac:dyDescent="0.25">
      <c r="A1107" t="s">
        <v>15</v>
      </c>
      <c r="B1107">
        <v>100</v>
      </c>
      <c r="C1107">
        <v>100</v>
      </c>
      <c r="D1107">
        <v>100000</v>
      </c>
      <c r="E1107">
        <v>20</v>
      </c>
      <c r="F1107">
        <v>1</v>
      </c>
      <c r="G1107">
        <v>1.2254609999999999</v>
      </c>
      <c r="H1107">
        <v>5.8701999999999997E-2</v>
      </c>
      <c r="I1107">
        <v>0.95903400000000005</v>
      </c>
      <c r="J1107">
        <v>5.0474999999999999E-2</v>
      </c>
      <c r="K1107" t="str">
        <f t="shared" si="17"/>
        <v>6</v>
      </c>
      <c r="L1107" t="s">
        <v>42</v>
      </c>
      <c r="M1107" t="s">
        <v>43</v>
      </c>
      <c r="N1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107" t="e">
        <f>VLOOKUP(TableOMP[[#This Row],[Label]],TableAvg[],2,FALSE)</f>
        <v>#N/A</v>
      </c>
      <c r="P1107" t="e">
        <f>VLOOKUP(TableOMP[[#This Row],[Label]],TableAvg[],3,FALSE)</f>
        <v>#N/A</v>
      </c>
      <c r="Q1107" t="e">
        <f>TableOMP[[#This Row],[Avg]]-$U$2*TableOMP[[#This Row],[StdDev]]</f>
        <v>#N/A</v>
      </c>
      <c r="R1107" t="e">
        <f>TableOMP[[#This Row],[Avg]]+$U$2*TableOMP[[#This Row],[StdDev]]</f>
        <v>#N/A</v>
      </c>
      <c r="S1107" t="e">
        <f>IF(AND(TableOMP[[#This Row],[total_time]]&gt;=TableOMP[[#This Row],[Low]], TableOMP[[#This Row],[total_time]]&lt;=TableOMP[[#This Row],[High]]),1,0)</f>
        <v>#N/A</v>
      </c>
    </row>
    <row r="1108" spans="1:19" x14ac:dyDescent="0.25">
      <c r="A1108" t="s">
        <v>15</v>
      </c>
      <c r="B1108">
        <v>100</v>
      </c>
      <c r="C1108">
        <v>100</v>
      </c>
      <c r="D1108">
        <v>100000</v>
      </c>
      <c r="E1108">
        <v>21</v>
      </c>
      <c r="F1108">
        <v>1</v>
      </c>
      <c r="G1108">
        <v>1.1615690000000001</v>
      </c>
      <c r="H1108">
        <v>4.8571999999999997E-2</v>
      </c>
      <c r="I1108">
        <v>0.62132299999999996</v>
      </c>
      <c r="J1108">
        <v>3.1066E-2</v>
      </c>
      <c r="K1108" t="str">
        <f t="shared" si="17"/>
        <v>6</v>
      </c>
      <c r="L1108" t="s">
        <v>42</v>
      </c>
      <c r="M1108" t="s">
        <v>43</v>
      </c>
      <c r="N1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108" t="e">
        <f>VLOOKUP(TableOMP[[#This Row],[Label]],TableAvg[],2,FALSE)</f>
        <v>#N/A</v>
      </c>
      <c r="P1108" t="e">
        <f>VLOOKUP(TableOMP[[#This Row],[Label]],TableAvg[],3,FALSE)</f>
        <v>#N/A</v>
      </c>
      <c r="Q1108" t="e">
        <f>TableOMP[[#This Row],[Avg]]-$U$2*TableOMP[[#This Row],[StdDev]]</f>
        <v>#N/A</v>
      </c>
      <c r="R1108" t="e">
        <f>TableOMP[[#This Row],[Avg]]+$U$2*TableOMP[[#This Row],[StdDev]]</f>
        <v>#N/A</v>
      </c>
      <c r="S1108" t="e">
        <f>IF(AND(TableOMP[[#This Row],[total_time]]&gt;=TableOMP[[#This Row],[Low]], TableOMP[[#This Row],[total_time]]&lt;=TableOMP[[#This Row],[High]]),1,0)</f>
        <v>#N/A</v>
      </c>
    </row>
    <row r="1109" spans="1:19" x14ac:dyDescent="0.25">
      <c r="A1109" t="s">
        <v>15</v>
      </c>
      <c r="B1109">
        <v>100</v>
      </c>
      <c r="C1109">
        <v>100</v>
      </c>
      <c r="D1109">
        <v>100000</v>
      </c>
      <c r="E1109">
        <v>22</v>
      </c>
      <c r="F1109">
        <v>1</v>
      </c>
      <c r="G1109">
        <v>1.382995</v>
      </c>
      <c r="H1109">
        <v>0.195356</v>
      </c>
      <c r="I1109">
        <v>0.59769099999999997</v>
      </c>
      <c r="J1109">
        <v>2.8461E-2</v>
      </c>
      <c r="K1109" t="str">
        <f t="shared" si="17"/>
        <v>6</v>
      </c>
      <c r="L1109" t="s">
        <v>42</v>
      </c>
      <c r="M1109" t="s">
        <v>43</v>
      </c>
      <c r="N1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109" t="e">
        <f>VLOOKUP(TableOMP[[#This Row],[Label]],TableAvg[],2,FALSE)</f>
        <v>#N/A</v>
      </c>
      <c r="P1109" t="e">
        <f>VLOOKUP(TableOMP[[#This Row],[Label]],TableAvg[],3,FALSE)</f>
        <v>#N/A</v>
      </c>
      <c r="Q1109" t="e">
        <f>TableOMP[[#This Row],[Avg]]-$U$2*TableOMP[[#This Row],[StdDev]]</f>
        <v>#N/A</v>
      </c>
      <c r="R1109" t="e">
        <f>TableOMP[[#This Row],[Avg]]+$U$2*TableOMP[[#This Row],[StdDev]]</f>
        <v>#N/A</v>
      </c>
      <c r="S1109" t="e">
        <f>IF(AND(TableOMP[[#This Row],[total_time]]&gt;=TableOMP[[#This Row],[Low]], TableOMP[[#This Row],[total_time]]&lt;=TableOMP[[#This Row],[High]]),1,0)</f>
        <v>#N/A</v>
      </c>
    </row>
    <row r="1110" spans="1:19" x14ac:dyDescent="0.25">
      <c r="A1110" t="s">
        <v>15</v>
      </c>
      <c r="B1110">
        <v>100</v>
      </c>
      <c r="C1110">
        <v>100</v>
      </c>
      <c r="D1110">
        <v>100000</v>
      </c>
      <c r="E1110">
        <v>23</v>
      </c>
      <c r="F1110">
        <v>1</v>
      </c>
      <c r="G1110">
        <v>1.2173689999999999</v>
      </c>
      <c r="H1110">
        <v>4.3528999999999998E-2</v>
      </c>
      <c r="I1110">
        <v>0.77594700000000005</v>
      </c>
      <c r="J1110">
        <v>3.5270000000000003E-2</v>
      </c>
      <c r="K1110" t="str">
        <f t="shared" si="17"/>
        <v>6</v>
      </c>
      <c r="L1110" t="s">
        <v>42</v>
      </c>
      <c r="M1110" t="s">
        <v>43</v>
      </c>
      <c r="N1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110" t="e">
        <f>VLOOKUP(TableOMP[[#This Row],[Label]],TableAvg[],2,FALSE)</f>
        <v>#N/A</v>
      </c>
      <c r="P1110" t="e">
        <f>VLOOKUP(TableOMP[[#This Row],[Label]],TableAvg[],3,FALSE)</f>
        <v>#N/A</v>
      </c>
      <c r="Q1110" t="e">
        <f>TableOMP[[#This Row],[Avg]]-$U$2*TableOMP[[#This Row],[StdDev]]</f>
        <v>#N/A</v>
      </c>
      <c r="R1110" t="e">
        <f>TableOMP[[#This Row],[Avg]]+$U$2*TableOMP[[#This Row],[StdDev]]</f>
        <v>#N/A</v>
      </c>
      <c r="S1110" t="e">
        <f>IF(AND(TableOMP[[#This Row],[total_time]]&gt;=TableOMP[[#This Row],[Low]], TableOMP[[#This Row],[total_time]]&lt;=TableOMP[[#This Row],[High]]),1,0)</f>
        <v>#N/A</v>
      </c>
    </row>
    <row r="1111" spans="1:19" x14ac:dyDescent="0.25">
      <c r="A1111" t="s">
        <v>15</v>
      </c>
      <c r="B1111">
        <v>100</v>
      </c>
      <c r="C1111">
        <v>100</v>
      </c>
      <c r="D1111">
        <v>100000</v>
      </c>
      <c r="E1111">
        <v>24</v>
      </c>
      <c r="F1111">
        <v>1</v>
      </c>
      <c r="G1111">
        <v>1.2588410000000001</v>
      </c>
      <c r="H1111">
        <v>4.8224000000000003E-2</v>
      </c>
      <c r="I1111">
        <v>0.85519999999999996</v>
      </c>
      <c r="J1111">
        <v>3.7183000000000001E-2</v>
      </c>
      <c r="K1111" t="str">
        <f t="shared" si="17"/>
        <v>6</v>
      </c>
      <c r="L1111" t="s">
        <v>42</v>
      </c>
      <c r="M1111" t="s">
        <v>43</v>
      </c>
      <c r="N1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111" t="e">
        <f>VLOOKUP(TableOMP[[#This Row],[Label]],TableAvg[],2,FALSE)</f>
        <v>#N/A</v>
      </c>
      <c r="P1111" t="e">
        <f>VLOOKUP(TableOMP[[#This Row],[Label]],TableAvg[],3,FALSE)</f>
        <v>#N/A</v>
      </c>
      <c r="Q1111" t="e">
        <f>TableOMP[[#This Row],[Avg]]-$U$2*TableOMP[[#This Row],[StdDev]]</f>
        <v>#N/A</v>
      </c>
      <c r="R1111" t="e">
        <f>TableOMP[[#This Row],[Avg]]+$U$2*TableOMP[[#This Row],[StdDev]]</f>
        <v>#N/A</v>
      </c>
      <c r="S1111" t="e">
        <f>IF(AND(TableOMP[[#This Row],[total_time]]&gt;=TableOMP[[#This Row],[Low]], TableOMP[[#This Row],[total_time]]&lt;=TableOMP[[#This Row],[High]]),1,0)</f>
        <v>#N/A</v>
      </c>
    </row>
    <row r="1112" spans="1:19" x14ac:dyDescent="0.25">
      <c r="A1112" t="s">
        <v>15</v>
      </c>
      <c r="B1112">
        <v>100</v>
      </c>
      <c r="C1112">
        <v>100</v>
      </c>
      <c r="D1112">
        <v>100000</v>
      </c>
      <c r="E1112">
        <v>25</v>
      </c>
      <c r="F1112">
        <v>1</v>
      </c>
      <c r="G1112">
        <v>1.276675</v>
      </c>
      <c r="H1112">
        <v>5.7096000000000001E-2</v>
      </c>
      <c r="I1112">
        <v>1.1209899999999999</v>
      </c>
      <c r="J1112">
        <v>4.6708E-2</v>
      </c>
      <c r="K1112" t="str">
        <f t="shared" si="17"/>
        <v>6</v>
      </c>
      <c r="L1112" t="s">
        <v>42</v>
      </c>
      <c r="M1112" t="s">
        <v>43</v>
      </c>
      <c r="N1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112" t="e">
        <f>VLOOKUP(TableOMP[[#This Row],[Label]],TableAvg[],2,FALSE)</f>
        <v>#N/A</v>
      </c>
      <c r="P1112" t="e">
        <f>VLOOKUP(TableOMP[[#This Row],[Label]],TableAvg[],3,FALSE)</f>
        <v>#N/A</v>
      </c>
      <c r="Q1112" t="e">
        <f>TableOMP[[#This Row],[Avg]]-$U$2*TableOMP[[#This Row],[StdDev]]</f>
        <v>#N/A</v>
      </c>
      <c r="R1112" t="e">
        <f>TableOMP[[#This Row],[Avg]]+$U$2*TableOMP[[#This Row],[StdDev]]</f>
        <v>#N/A</v>
      </c>
      <c r="S1112" t="e">
        <f>IF(AND(TableOMP[[#This Row],[total_time]]&gt;=TableOMP[[#This Row],[Low]], TableOMP[[#This Row],[total_time]]&lt;=TableOMP[[#This Row],[High]]),1,0)</f>
        <v>#N/A</v>
      </c>
    </row>
    <row r="1113" spans="1:19" x14ac:dyDescent="0.25">
      <c r="A1113" t="s">
        <v>15</v>
      </c>
      <c r="B1113">
        <v>100</v>
      </c>
      <c r="C1113">
        <v>100</v>
      </c>
      <c r="D1113">
        <v>100000</v>
      </c>
      <c r="E1113">
        <v>26</v>
      </c>
      <c r="F1113">
        <v>1</v>
      </c>
      <c r="G1113">
        <v>1.301488</v>
      </c>
      <c r="H1113">
        <v>8.2586000000000007E-2</v>
      </c>
      <c r="I1113">
        <v>1.172437</v>
      </c>
      <c r="J1113">
        <v>4.6897000000000001E-2</v>
      </c>
      <c r="K1113" t="str">
        <f t="shared" si="17"/>
        <v>6</v>
      </c>
      <c r="L1113" t="s">
        <v>42</v>
      </c>
      <c r="M1113" t="s">
        <v>43</v>
      </c>
      <c r="N1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113" t="e">
        <f>VLOOKUP(TableOMP[[#This Row],[Label]],TableAvg[],2,FALSE)</f>
        <v>#N/A</v>
      </c>
      <c r="P1113" t="e">
        <f>VLOOKUP(TableOMP[[#This Row],[Label]],TableAvg[],3,FALSE)</f>
        <v>#N/A</v>
      </c>
      <c r="Q1113" t="e">
        <f>TableOMP[[#This Row],[Avg]]-$U$2*TableOMP[[#This Row],[StdDev]]</f>
        <v>#N/A</v>
      </c>
      <c r="R1113" t="e">
        <f>TableOMP[[#This Row],[Avg]]+$U$2*TableOMP[[#This Row],[StdDev]]</f>
        <v>#N/A</v>
      </c>
      <c r="S1113" t="e">
        <f>IF(AND(TableOMP[[#This Row],[total_time]]&gt;=TableOMP[[#This Row],[Low]], TableOMP[[#This Row],[total_time]]&lt;=TableOMP[[#This Row],[High]]),1,0)</f>
        <v>#N/A</v>
      </c>
    </row>
    <row r="1114" spans="1:19" x14ac:dyDescent="0.25">
      <c r="A1114" t="s">
        <v>15</v>
      </c>
      <c r="B1114">
        <v>100</v>
      </c>
      <c r="C1114">
        <v>100</v>
      </c>
      <c r="D1114">
        <v>100000</v>
      </c>
      <c r="E1114">
        <v>27</v>
      </c>
      <c r="F1114">
        <v>1</v>
      </c>
      <c r="G1114">
        <v>1.262786</v>
      </c>
      <c r="H1114">
        <v>6.2426000000000002E-2</v>
      </c>
      <c r="I1114">
        <v>0.78700999999999999</v>
      </c>
      <c r="J1114">
        <v>3.0269999999999998E-2</v>
      </c>
      <c r="K1114" t="str">
        <f t="shared" si="17"/>
        <v>6</v>
      </c>
      <c r="L1114" t="s">
        <v>42</v>
      </c>
      <c r="M1114" t="s">
        <v>43</v>
      </c>
      <c r="N1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114" t="e">
        <f>VLOOKUP(TableOMP[[#This Row],[Label]],TableAvg[],2,FALSE)</f>
        <v>#N/A</v>
      </c>
      <c r="P1114" t="e">
        <f>VLOOKUP(TableOMP[[#This Row],[Label]],TableAvg[],3,FALSE)</f>
        <v>#N/A</v>
      </c>
      <c r="Q1114" t="e">
        <f>TableOMP[[#This Row],[Avg]]-$U$2*TableOMP[[#This Row],[StdDev]]</f>
        <v>#N/A</v>
      </c>
      <c r="R1114" t="e">
        <f>TableOMP[[#This Row],[Avg]]+$U$2*TableOMP[[#This Row],[StdDev]]</f>
        <v>#N/A</v>
      </c>
      <c r="S1114" t="e">
        <f>IF(AND(TableOMP[[#This Row],[total_time]]&gt;=TableOMP[[#This Row],[Low]], TableOMP[[#This Row],[total_time]]&lt;=TableOMP[[#This Row],[High]]),1,0)</f>
        <v>#N/A</v>
      </c>
    </row>
    <row r="1115" spans="1:19" x14ac:dyDescent="0.25">
      <c r="A1115" t="s">
        <v>15</v>
      </c>
      <c r="B1115">
        <v>100</v>
      </c>
      <c r="C1115">
        <v>100</v>
      </c>
      <c r="D1115">
        <v>100000</v>
      </c>
      <c r="E1115">
        <v>28</v>
      </c>
      <c r="F1115">
        <v>1</v>
      </c>
      <c r="G1115">
        <v>1.3100339999999999</v>
      </c>
      <c r="H1115">
        <v>5.4769999999999999E-2</v>
      </c>
      <c r="I1115">
        <v>1.152291</v>
      </c>
      <c r="J1115">
        <v>4.2677E-2</v>
      </c>
      <c r="K1115" t="str">
        <f t="shared" si="17"/>
        <v>6</v>
      </c>
      <c r="L1115" t="s">
        <v>42</v>
      </c>
      <c r="M1115" t="s">
        <v>43</v>
      </c>
      <c r="N1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115" t="e">
        <f>VLOOKUP(TableOMP[[#This Row],[Label]],TableAvg[],2,FALSE)</f>
        <v>#N/A</v>
      </c>
      <c r="P1115" t="e">
        <f>VLOOKUP(TableOMP[[#This Row],[Label]],TableAvg[],3,FALSE)</f>
        <v>#N/A</v>
      </c>
      <c r="Q1115" t="e">
        <f>TableOMP[[#This Row],[Avg]]-$U$2*TableOMP[[#This Row],[StdDev]]</f>
        <v>#N/A</v>
      </c>
      <c r="R1115" t="e">
        <f>TableOMP[[#This Row],[Avg]]+$U$2*TableOMP[[#This Row],[StdDev]]</f>
        <v>#N/A</v>
      </c>
      <c r="S1115" t="e">
        <f>IF(AND(TableOMP[[#This Row],[total_time]]&gt;=TableOMP[[#This Row],[Low]], TableOMP[[#This Row],[total_time]]&lt;=TableOMP[[#This Row],[High]]),1,0)</f>
        <v>#N/A</v>
      </c>
    </row>
    <row r="1116" spans="1:19" x14ac:dyDescent="0.25">
      <c r="A1116" t="s">
        <v>15</v>
      </c>
      <c r="B1116">
        <v>100</v>
      </c>
      <c r="C1116">
        <v>100</v>
      </c>
      <c r="D1116">
        <v>100000</v>
      </c>
      <c r="E1116">
        <v>29</v>
      </c>
      <c r="F1116">
        <v>1</v>
      </c>
      <c r="G1116">
        <v>1.2917130000000001</v>
      </c>
      <c r="H1116">
        <v>4.8349000000000003E-2</v>
      </c>
      <c r="I1116">
        <v>1.074694</v>
      </c>
      <c r="J1116">
        <v>3.8381999999999999E-2</v>
      </c>
      <c r="K1116" t="str">
        <f t="shared" si="17"/>
        <v>6</v>
      </c>
      <c r="L1116" t="s">
        <v>42</v>
      </c>
      <c r="M1116" t="s">
        <v>43</v>
      </c>
      <c r="N1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116" t="e">
        <f>VLOOKUP(TableOMP[[#This Row],[Label]],TableAvg[],2,FALSE)</f>
        <v>#N/A</v>
      </c>
      <c r="P1116" t="e">
        <f>VLOOKUP(TableOMP[[#This Row],[Label]],TableAvg[],3,FALSE)</f>
        <v>#N/A</v>
      </c>
      <c r="Q1116" t="e">
        <f>TableOMP[[#This Row],[Avg]]-$U$2*TableOMP[[#This Row],[StdDev]]</f>
        <v>#N/A</v>
      </c>
      <c r="R1116" t="e">
        <f>TableOMP[[#This Row],[Avg]]+$U$2*TableOMP[[#This Row],[StdDev]]</f>
        <v>#N/A</v>
      </c>
      <c r="S1116" t="e">
        <f>IF(AND(TableOMP[[#This Row],[total_time]]&gt;=TableOMP[[#This Row],[Low]], TableOMP[[#This Row],[total_time]]&lt;=TableOMP[[#This Row],[High]]),1,0)</f>
        <v>#N/A</v>
      </c>
    </row>
    <row r="1117" spans="1:19" x14ac:dyDescent="0.25">
      <c r="A1117" t="s">
        <v>15</v>
      </c>
      <c r="B1117">
        <v>100</v>
      </c>
      <c r="C1117">
        <v>100</v>
      </c>
      <c r="D1117">
        <v>100000</v>
      </c>
      <c r="E1117">
        <v>30</v>
      </c>
      <c r="F1117">
        <v>1</v>
      </c>
      <c r="G1117">
        <v>1.265604</v>
      </c>
      <c r="H1117">
        <v>6.0345999999999997E-2</v>
      </c>
      <c r="I1117">
        <v>1.197103</v>
      </c>
      <c r="J1117">
        <v>4.1279000000000003E-2</v>
      </c>
      <c r="K1117" t="str">
        <f t="shared" si="17"/>
        <v>6</v>
      </c>
      <c r="L1117" t="s">
        <v>42</v>
      </c>
      <c r="M1117" t="s">
        <v>43</v>
      </c>
      <c r="N1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117" t="e">
        <f>VLOOKUP(TableOMP[[#This Row],[Label]],TableAvg[],2,FALSE)</f>
        <v>#N/A</v>
      </c>
      <c r="P1117" t="e">
        <f>VLOOKUP(TableOMP[[#This Row],[Label]],TableAvg[],3,FALSE)</f>
        <v>#N/A</v>
      </c>
      <c r="Q1117" t="e">
        <f>TableOMP[[#This Row],[Avg]]-$U$2*TableOMP[[#This Row],[StdDev]]</f>
        <v>#N/A</v>
      </c>
      <c r="R1117" t="e">
        <f>TableOMP[[#This Row],[Avg]]+$U$2*TableOMP[[#This Row],[StdDev]]</f>
        <v>#N/A</v>
      </c>
      <c r="S1117" t="e">
        <f>IF(AND(TableOMP[[#This Row],[total_time]]&gt;=TableOMP[[#This Row],[Low]], TableOMP[[#This Row],[total_time]]&lt;=TableOMP[[#This Row],[High]]),1,0)</f>
        <v>#N/A</v>
      </c>
    </row>
    <row r="1118" spans="1:19" x14ac:dyDescent="0.25">
      <c r="A1118" t="s">
        <v>15</v>
      </c>
      <c r="B1118">
        <v>100</v>
      </c>
      <c r="C1118">
        <v>100</v>
      </c>
      <c r="D1118">
        <v>100000</v>
      </c>
      <c r="E1118">
        <v>31</v>
      </c>
      <c r="F1118">
        <v>1</v>
      </c>
      <c r="G1118">
        <v>1.344838</v>
      </c>
      <c r="H1118">
        <v>4.1096000000000001E-2</v>
      </c>
      <c r="I1118">
        <v>0.88439999999999996</v>
      </c>
      <c r="J1118">
        <v>2.9479999999999999E-2</v>
      </c>
      <c r="K1118" t="str">
        <f t="shared" si="17"/>
        <v>6</v>
      </c>
      <c r="L1118" t="s">
        <v>42</v>
      </c>
      <c r="M1118" t="s">
        <v>43</v>
      </c>
      <c r="N1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118" t="e">
        <f>VLOOKUP(TableOMP[[#This Row],[Label]],TableAvg[],2,FALSE)</f>
        <v>#N/A</v>
      </c>
      <c r="P1118" t="e">
        <f>VLOOKUP(TableOMP[[#This Row],[Label]],TableAvg[],3,FALSE)</f>
        <v>#N/A</v>
      </c>
      <c r="Q1118" t="e">
        <f>TableOMP[[#This Row],[Avg]]-$U$2*TableOMP[[#This Row],[StdDev]]</f>
        <v>#N/A</v>
      </c>
      <c r="R1118" t="e">
        <f>TableOMP[[#This Row],[Avg]]+$U$2*TableOMP[[#This Row],[StdDev]]</f>
        <v>#N/A</v>
      </c>
      <c r="S1118" t="e">
        <f>IF(AND(TableOMP[[#This Row],[total_time]]&gt;=TableOMP[[#This Row],[Low]], TableOMP[[#This Row],[total_time]]&lt;=TableOMP[[#This Row],[High]]),1,0)</f>
        <v>#N/A</v>
      </c>
    </row>
    <row r="1119" spans="1:19" x14ac:dyDescent="0.25">
      <c r="A1119" t="s">
        <v>15</v>
      </c>
      <c r="B1119">
        <v>100</v>
      </c>
      <c r="C1119">
        <v>100</v>
      </c>
      <c r="D1119">
        <v>100000</v>
      </c>
      <c r="E1119">
        <v>32</v>
      </c>
      <c r="F1119">
        <v>1</v>
      </c>
      <c r="G1119">
        <v>1.322298</v>
      </c>
      <c r="H1119">
        <v>5.9381000000000003E-2</v>
      </c>
      <c r="I1119">
        <v>1.17818</v>
      </c>
      <c r="J1119">
        <v>3.8005999999999998E-2</v>
      </c>
      <c r="K1119" t="str">
        <f t="shared" si="17"/>
        <v>6</v>
      </c>
      <c r="L1119" t="s">
        <v>42</v>
      </c>
      <c r="M1119" t="s">
        <v>43</v>
      </c>
      <c r="N1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119" t="e">
        <f>VLOOKUP(TableOMP[[#This Row],[Label]],TableAvg[],2,FALSE)</f>
        <v>#N/A</v>
      </c>
      <c r="P1119" t="e">
        <f>VLOOKUP(TableOMP[[#This Row],[Label]],TableAvg[],3,FALSE)</f>
        <v>#N/A</v>
      </c>
      <c r="Q1119" t="e">
        <f>TableOMP[[#This Row],[Avg]]-$U$2*TableOMP[[#This Row],[StdDev]]</f>
        <v>#N/A</v>
      </c>
      <c r="R1119" t="e">
        <f>TableOMP[[#This Row],[Avg]]+$U$2*TableOMP[[#This Row],[StdDev]]</f>
        <v>#N/A</v>
      </c>
      <c r="S1119" t="e">
        <f>IF(AND(TableOMP[[#This Row],[total_time]]&gt;=TableOMP[[#This Row],[Low]], TableOMP[[#This Row],[total_time]]&lt;=TableOMP[[#This Row],[High]]),1,0)</f>
        <v>#N/A</v>
      </c>
    </row>
    <row r="1120" spans="1:19" x14ac:dyDescent="0.25">
      <c r="A1120" t="s">
        <v>15</v>
      </c>
      <c r="B1120">
        <v>100</v>
      </c>
      <c r="C1120">
        <v>100</v>
      </c>
      <c r="D1120">
        <v>100000</v>
      </c>
      <c r="E1120">
        <v>33</v>
      </c>
      <c r="F1120">
        <v>1</v>
      </c>
      <c r="G1120">
        <v>1.2673319999999999</v>
      </c>
      <c r="H1120">
        <v>5.7077000000000003E-2</v>
      </c>
      <c r="I1120">
        <v>1.252389</v>
      </c>
      <c r="J1120">
        <v>3.9136999999999998E-2</v>
      </c>
      <c r="K1120" t="str">
        <f t="shared" si="17"/>
        <v>6</v>
      </c>
      <c r="L1120" t="s">
        <v>42</v>
      </c>
      <c r="M1120" t="s">
        <v>43</v>
      </c>
      <c r="N1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120" t="e">
        <f>VLOOKUP(TableOMP[[#This Row],[Label]],TableAvg[],2,FALSE)</f>
        <v>#N/A</v>
      </c>
      <c r="P1120" t="e">
        <f>VLOOKUP(TableOMP[[#This Row],[Label]],TableAvg[],3,FALSE)</f>
        <v>#N/A</v>
      </c>
      <c r="Q1120" t="e">
        <f>TableOMP[[#This Row],[Avg]]-$U$2*TableOMP[[#This Row],[StdDev]]</f>
        <v>#N/A</v>
      </c>
      <c r="R1120" t="e">
        <f>TableOMP[[#This Row],[Avg]]+$U$2*TableOMP[[#This Row],[StdDev]]</f>
        <v>#N/A</v>
      </c>
      <c r="S1120" t="e">
        <f>IF(AND(TableOMP[[#This Row],[total_time]]&gt;=TableOMP[[#This Row],[Low]], TableOMP[[#This Row],[total_time]]&lt;=TableOMP[[#This Row],[High]]),1,0)</f>
        <v>#N/A</v>
      </c>
    </row>
    <row r="1121" spans="1:19" x14ac:dyDescent="0.25">
      <c r="A1121" t="s">
        <v>15</v>
      </c>
      <c r="B1121">
        <v>100</v>
      </c>
      <c r="C1121">
        <v>100</v>
      </c>
      <c r="D1121">
        <v>100000</v>
      </c>
      <c r="E1121">
        <v>34</v>
      </c>
      <c r="F1121">
        <v>1</v>
      </c>
      <c r="G1121">
        <v>1.2838909999999999</v>
      </c>
      <c r="H1121">
        <v>5.7507000000000003E-2</v>
      </c>
      <c r="I1121">
        <v>1.1234999999999999</v>
      </c>
      <c r="J1121">
        <v>3.4044999999999999E-2</v>
      </c>
      <c r="K1121" t="str">
        <f t="shared" si="17"/>
        <v>6</v>
      </c>
      <c r="L1121" t="s">
        <v>42</v>
      </c>
      <c r="M1121" t="s">
        <v>43</v>
      </c>
      <c r="N1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121" t="e">
        <f>VLOOKUP(TableOMP[[#This Row],[Label]],TableAvg[],2,FALSE)</f>
        <v>#N/A</v>
      </c>
      <c r="P1121" t="e">
        <f>VLOOKUP(TableOMP[[#This Row],[Label]],TableAvg[],3,FALSE)</f>
        <v>#N/A</v>
      </c>
      <c r="Q1121" t="e">
        <f>TableOMP[[#This Row],[Avg]]-$U$2*TableOMP[[#This Row],[StdDev]]</f>
        <v>#N/A</v>
      </c>
      <c r="R1121" t="e">
        <f>TableOMP[[#This Row],[Avg]]+$U$2*TableOMP[[#This Row],[StdDev]]</f>
        <v>#N/A</v>
      </c>
      <c r="S1121" t="e">
        <f>IF(AND(TableOMP[[#This Row],[total_time]]&gt;=TableOMP[[#This Row],[Low]], TableOMP[[#This Row],[total_time]]&lt;=TableOMP[[#This Row],[High]]),1,0)</f>
        <v>#N/A</v>
      </c>
    </row>
    <row r="1122" spans="1:19" x14ac:dyDescent="0.25">
      <c r="A1122" t="s">
        <v>15</v>
      </c>
      <c r="B1122">
        <v>100</v>
      </c>
      <c r="C1122">
        <v>100</v>
      </c>
      <c r="D1122">
        <v>100000</v>
      </c>
      <c r="E1122">
        <v>35</v>
      </c>
      <c r="F1122">
        <v>1</v>
      </c>
      <c r="G1122">
        <v>1.376798</v>
      </c>
      <c r="H1122">
        <v>6.3950000000000007E-2</v>
      </c>
      <c r="I1122">
        <v>1.6630210000000001</v>
      </c>
      <c r="J1122">
        <v>4.8911999999999997E-2</v>
      </c>
      <c r="K1122" t="str">
        <f t="shared" si="17"/>
        <v>6</v>
      </c>
      <c r="L1122" t="s">
        <v>42</v>
      </c>
      <c r="M1122" t="s">
        <v>43</v>
      </c>
      <c r="N1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122" t="e">
        <f>VLOOKUP(TableOMP[[#This Row],[Label]],TableAvg[],2,FALSE)</f>
        <v>#N/A</v>
      </c>
      <c r="P1122" t="e">
        <f>VLOOKUP(TableOMP[[#This Row],[Label]],TableAvg[],3,FALSE)</f>
        <v>#N/A</v>
      </c>
      <c r="Q1122" t="e">
        <f>TableOMP[[#This Row],[Avg]]-$U$2*TableOMP[[#This Row],[StdDev]]</f>
        <v>#N/A</v>
      </c>
      <c r="R1122" t="e">
        <f>TableOMP[[#This Row],[Avg]]+$U$2*TableOMP[[#This Row],[StdDev]]</f>
        <v>#N/A</v>
      </c>
      <c r="S1122" t="e">
        <f>IF(AND(TableOMP[[#This Row],[total_time]]&gt;=TableOMP[[#This Row],[Low]], TableOMP[[#This Row],[total_time]]&lt;=TableOMP[[#This Row],[High]]),1,0)</f>
        <v>#N/A</v>
      </c>
    </row>
    <row r="1123" spans="1:19" x14ac:dyDescent="0.25">
      <c r="A1123" t="s">
        <v>15</v>
      </c>
      <c r="B1123">
        <v>100</v>
      </c>
      <c r="C1123">
        <v>100</v>
      </c>
      <c r="D1123">
        <v>100000</v>
      </c>
      <c r="E1123">
        <v>36</v>
      </c>
      <c r="F1123">
        <v>1</v>
      </c>
      <c r="G1123">
        <v>1.366079</v>
      </c>
      <c r="H1123">
        <v>5.9930999999999998E-2</v>
      </c>
      <c r="I1123">
        <v>1.4492119999999999</v>
      </c>
      <c r="J1123">
        <v>4.1405999999999998E-2</v>
      </c>
      <c r="K1123" t="str">
        <f t="shared" si="17"/>
        <v>6</v>
      </c>
      <c r="L1123" t="s">
        <v>42</v>
      </c>
      <c r="M1123" t="s">
        <v>43</v>
      </c>
      <c r="N1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123" t="e">
        <f>VLOOKUP(TableOMP[[#This Row],[Label]],TableAvg[],2,FALSE)</f>
        <v>#N/A</v>
      </c>
      <c r="P1123" t="e">
        <f>VLOOKUP(TableOMP[[#This Row],[Label]],TableAvg[],3,FALSE)</f>
        <v>#N/A</v>
      </c>
      <c r="Q1123" t="e">
        <f>TableOMP[[#This Row],[Avg]]-$U$2*TableOMP[[#This Row],[StdDev]]</f>
        <v>#N/A</v>
      </c>
      <c r="R1123" t="e">
        <f>TableOMP[[#This Row],[Avg]]+$U$2*TableOMP[[#This Row],[StdDev]]</f>
        <v>#N/A</v>
      </c>
      <c r="S1123" t="e">
        <f>IF(AND(TableOMP[[#This Row],[total_time]]&gt;=TableOMP[[#This Row],[Low]], TableOMP[[#This Row],[total_time]]&lt;=TableOMP[[#This Row],[High]]),1,0)</f>
        <v>#N/A</v>
      </c>
    </row>
    <row r="1124" spans="1:19" x14ac:dyDescent="0.25">
      <c r="A1124" t="s">
        <v>15</v>
      </c>
      <c r="B1124">
        <v>100</v>
      </c>
      <c r="C1124">
        <v>100</v>
      </c>
      <c r="D1124">
        <v>100000</v>
      </c>
      <c r="E1124">
        <v>37</v>
      </c>
      <c r="F1124">
        <v>1</v>
      </c>
      <c r="G1124">
        <v>1.401464</v>
      </c>
      <c r="H1124">
        <v>6.8308999999999995E-2</v>
      </c>
      <c r="I1124">
        <v>1.3472189999999999</v>
      </c>
      <c r="J1124">
        <v>3.7422999999999998E-2</v>
      </c>
      <c r="K1124" t="str">
        <f t="shared" si="17"/>
        <v>6</v>
      </c>
      <c r="L1124" t="s">
        <v>42</v>
      </c>
      <c r="M1124" t="s">
        <v>43</v>
      </c>
      <c r="N1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124" t="e">
        <f>VLOOKUP(TableOMP[[#This Row],[Label]],TableAvg[],2,FALSE)</f>
        <v>#N/A</v>
      </c>
      <c r="P1124" t="e">
        <f>VLOOKUP(TableOMP[[#This Row],[Label]],TableAvg[],3,FALSE)</f>
        <v>#N/A</v>
      </c>
      <c r="Q1124" t="e">
        <f>TableOMP[[#This Row],[Avg]]-$U$2*TableOMP[[#This Row],[StdDev]]</f>
        <v>#N/A</v>
      </c>
      <c r="R1124" t="e">
        <f>TableOMP[[#This Row],[Avg]]+$U$2*TableOMP[[#This Row],[StdDev]]</f>
        <v>#N/A</v>
      </c>
      <c r="S1124" t="e">
        <f>IF(AND(TableOMP[[#This Row],[total_time]]&gt;=TableOMP[[#This Row],[Low]], TableOMP[[#This Row],[total_time]]&lt;=TableOMP[[#This Row],[High]]),1,0)</f>
        <v>#N/A</v>
      </c>
    </row>
    <row r="1125" spans="1:19" x14ac:dyDescent="0.25">
      <c r="A1125" t="s">
        <v>15</v>
      </c>
      <c r="B1125">
        <v>100</v>
      </c>
      <c r="C1125">
        <v>100</v>
      </c>
      <c r="D1125">
        <v>100000</v>
      </c>
      <c r="E1125">
        <v>38</v>
      </c>
      <c r="F1125">
        <v>1</v>
      </c>
      <c r="G1125">
        <v>1.354636</v>
      </c>
      <c r="H1125">
        <v>6.7428000000000002E-2</v>
      </c>
      <c r="I1125">
        <v>1.4655450000000001</v>
      </c>
      <c r="J1125">
        <v>3.9608999999999998E-2</v>
      </c>
      <c r="K1125" t="str">
        <f t="shared" si="17"/>
        <v>6</v>
      </c>
      <c r="L1125" t="s">
        <v>42</v>
      </c>
      <c r="M1125" t="s">
        <v>43</v>
      </c>
      <c r="N1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125" t="e">
        <f>VLOOKUP(TableOMP[[#This Row],[Label]],TableAvg[],2,FALSE)</f>
        <v>#N/A</v>
      </c>
      <c r="P1125" t="e">
        <f>VLOOKUP(TableOMP[[#This Row],[Label]],TableAvg[],3,FALSE)</f>
        <v>#N/A</v>
      </c>
      <c r="Q1125" t="e">
        <f>TableOMP[[#This Row],[Avg]]-$U$2*TableOMP[[#This Row],[StdDev]]</f>
        <v>#N/A</v>
      </c>
      <c r="R1125" t="e">
        <f>TableOMP[[#This Row],[Avg]]+$U$2*TableOMP[[#This Row],[StdDev]]</f>
        <v>#N/A</v>
      </c>
      <c r="S1125" t="e">
        <f>IF(AND(TableOMP[[#This Row],[total_time]]&gt;=TableOMP[[#This Row],[Low]], TableOMP[[#This Row],[total_time]]&lt;=TableOMP[[#This Row],[High]]),1,0)</f>
        <v>#N/A</v>
      </c>
    </row>
    <row r="1126" spans="1:19" x14ac:dyDescent="0.25">
      <c r="A1126" t="s">
        <v>15</v>
      </c>
      <c r="B1126">
        <v>100</v>
      </c>
      <c r="C1126">
        <v>100</v>
      </c>
      <c r="D1126">
        <v>100000</v>
      </c>
      <c r="E1126">
        <v>39</v>
      </c>
      <c r="F1126">
        <v>1</v>
      </c>
      <c r="G1126">
        <v>1.398409</v>
      </c>
      <c r="H1126">
        <v>6.6100999999999993E-2</v>
      </c>
      <c r="I1126">
        <v>1.506656</v>
      </c>
      <c r="J1126">
        <v>3.9648999999999997E-2</v>
      </c>
      <c r="K1126" t="str">
        <f t="shared" si="17"/>
        <v>6</v>
      </c>
      <c r="L1126" t="s">
        <v>42</v>
      </c>
      <c r="M1126" t="s">
        <v>43</v>
      </c>
      <c r="N1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126" t="e">
        <f>VLOOKUP(TableOMP[[#This Row],[Label]],TableAvg[],2,FALSE)</f>
        <v>#N/A</v>
      </c>
      <c r="P1126" t="e">
        <f>VLOOKUP(TableOMP[[#This Row],[Label]],TableAvg[],3,FALSE)</f>
        <v>#N/A</v>
      </c>
      <c r="Q1126" t="e">
        <f>TableOMP[[#This Row],[Avg]]-$U$2*TableOMP[[#This Row],[StdDev]]</f>
        <v>#N/A</v>
      </c>
      <c r="R1126" t="e">
        <f>TableOMP[[#This Row],[Avg]]+$U$2*TableOMP[[#This Row],[StdDev]]</f>
        <v>#N/A</v>
      </c>
      <c r="S1126" t="e">
        <f>IF(AND(TableOMP[[#This Row],[total_time]]&gt;=TableOMP[[#This Row],[Low]], TableOMP[[#This Row],[total_time]]&lt;=TableOMP[[#This Row],[High]]),1,0)</f>
        <v>#N/A</v>
      </c>
    </row>
    <row r="1127" spans="1:19" x14ac:dyDescent="0.25">
      <c r="A1127" t="s">
        <v>15</v>
      </c>
      <c r="B1127">
        <v>100</v>
      </c>
      <c r="C1127">
        <v>100</v>
      </c>
      <c r="D1127">
        <v>100000</v>
      </c>
      <c r="E1127">
        <v>40</v>
      </c>
      <c r="F1127">
        <v>1</v>
      </c>
      <c r="G1127">
        <v>1.4508829999999999</v>
      </c>
      <c r="H1127">
        <v>7.9630999999999993E-2</v>
      </c>
      <c r="I1127">
        <v>1.9303030000000001</v>
      </c>
      <c r="J1127">
        <v>4.9494999999999997E-2</v>
      </c>
      <c r="K1127" t="str">
        <f t="shared" si="17"/>
        <v>6</v>
      </c>
      <c r="L1127" t="s">
        <v>42</v>
      </c>
      <c r="M1127" t="s">
        <v>43</v>
      </c>
      <c r="N1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127" t="e">
        <f>VLOOKUP(TableOMP[[#This Row],[Label]],TableAvg[],2,FALSE)</f>
        <v>#N/A</v>
      </c>
      <c r="P1127" t="e">
        <f>VLOOKUP(TableOMP[[#This Row],[Label]],TableAvg[],3,FALSE)</f>
        <v>#N/A</v>
      </c>
      <c r="Q1127" t="e">
        <f>TableOMP[[#This Row],[Avg]]-$U$2*TableOMP[[#This Row],[StdDev]]</f>
        <v>#N/A</v>
      </c>
      <c r="R1127" t="e">
        <f>TableOMP[[#This Row],[Avg]]+$U$2*TableOMP[[#This Row],[StdDev]]</f>
        <v>#N/A</v>
      </c>
      <c r="S1127" t="e">
        <f>IF(AND(TableOMP[[#This Row],[total_time]]&gt;=TableOMP[[#This Row],[Low]], TableOMP[[#This Row],[total_time]]&lt;=TableOMP[[#This Row],[High]]),1,0)</f>
        <v>#N/A</v>
      </c>
    </row>
    <row r="1128" spans="1:19" x14ac:dyDescent="0.25">
      <c r="A1128" t="s">
        <v>15</v>
      </c>
      <c r="B1128">
        <v>100</v>
      </c>
      <c r="C1128">
        <v>100</v>
      </c>
      <c r="D1128">
        <v>100000</v>
      </c>
      <c r="E1128">
        <v>41</v>
      </c>
      <c r="F1128">
        <v>1</v>
      </c>
      <c r="G1128">
        <v>1.480199</v>
      </c>
      <c r="H1128">
        <v>0.13084299999999999</v>
      </c>
      <c r="I1128">
        <v>3.7416740000000002</v>
      </c>
      <c r="J1128">
        <v>9.3542E-2</v>
      </c>
      <c r="K1128" t="str">
        <f t="shared" si="17"/>
        <v>6</v>
      </c>
      <c r="L1128" t="s">
        <v>42</v>
      </c>
      <c r="M1128" t="s">
        <v>43</v>
      </c>
      <c r="N1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128" t="e">
        <f>VLOOKUP(TableOMP[[#This Row],[Label]],TableAvg[],2,FALSE)</f>
        <v>#N/A</v>
      </c>
      <c r="P1128" t="e">
        <f>VLOOKUP(TableOMP[[#This Row],[Label]],TableAvg[],3,FALSE)</f>
        <v>#N/A</v>
      </c>
      <c r="Q1128" t="e">
        <f>TableOMP[[#This Row],[Avg]]-$U$2*TableOMP[[#This Row],[StdDev]]</f>
        <v>#N/A</v>
      </c>
      <c r="R1128" t="e">
        <f>TableOMP[[#This Row],[Avg]]+$U$2*TableOMP[[#This Row],[StdDev]]</f>
        <v>#N/A</v>
      </c>
      <c r="S1128" t="e">
        <f>IF(AND(TableOMP[[#This Row],[total_time]]&gt;=TableOMP[[#This Row],[Low]], TableOMP[[#This Row],[total_time]]&lt;=TableOMP[[#This Row],[High]]),1,0)</f>
        <v>#N/A</v>
      </c>
    </row>
    <row r="1129" spans="1:19" x14ac:dyDescent="0.25">
      <c r="A1129" t="s">
        <v>15</v>
      </c>
      <c r="B1129">
        <v>100</v>
      </c>
      <c r="C1129">
        <v>100</v>
      </c>
      <c r="D1129">
        <v>100000</v>
      </c>
      <c r="E1129">
        <v>42</v>
      </c>
      <c r="F1129">
        <v>1</v>
      </c>
      <c r="G1129">
        <v>1.434285</v>
      </c>
      <c r="H1129">
        <v>8.4053000000000003E-2</v>
      </c>
      <c r="I1129">
        <v>2.400509</v>
      </c>
      <c r="J1129">
        <v>5.8548999999999997E-2</v>
      </c>
      <c r="K1129" t="str">
        <f t="shared" si="17"/>
        <v>6</v>
      </c>
      <c r="L1129" t="s">
        <v>42</v>
      </c>
      <c r="M1129" t="s">
        <v>43</v>
      </c>
      <c r="N1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129" t="e">
        <f>VLOOKUP(TableOMP[[#This Row],[Label]],TableAvg[],2,FALSE)</f>
        <v>#N/A</v>
      </c>
      <c r="P1129" t="e">
        <f>VLOOKUP(TableOMP[[#This Row],[Label]],TableAvg[],3,FALSE)</f>
        <v>#N/A</v>
      </c>
      <c r="Q1129" t="e">
        <f>TableOMP[[#This Row],[Avg]]-$U$2*TableOMP[[#This Row],[StdDev]]</f>
        <v>#N/A</v>
      </c>
      <c r="R1129" t="e">
        <f>TableOMP[[#This Row],[Avg]]+$U$2*TableOMP[[#This Row],[StdDev]]</f>
        <v>#N/A</v>
      </c>
      <c r="S1129" t="e">
        <f>IF(AND(TableOMP[[#This Row],[total_time]]&gt;=TableOMP[[#This Row],[Low]], TableOMP[[#This Row],[total_time]]&lt;=TableOMP[[#This Row],[High]]),1,0)</f>
        <v>#N/A</v>
      </c>
    </row>
    <row r="1130" spans="1:19" x14ac:dyDescent="0.25">
      <c r="A1130" t="s">
        <v>15</v>
      </c>
      <c r="B1130">
        <v>100</v>
      </c>
      <c r="C1130">
        <v>100</v>
      </c>
      <c r="D1130">
        <v>100000</v>
      </c>
      <c r="E1130">
        <v>43</v>
      </c>
      <c r="F1130">
        <v>1</v>
      </c>
      <c r="G1130">
        <v>1.609197</v>
      </c>
      <c r="H1130">
        <v>9.0955999999999995E-2</v>
      </c>
      <c r="I1130">
        <v>2.6951689999999999</v>
      </c>
      <c r="J1130">
        <v>6.4171000000000006E-2</v>
      </c>
      <c r="K1130" t="str">
        <f t="shared" si="17"/>
        <v>6</v>
      </c>
      <c r="L1130" t="s">
        <v>42</v>
      </c>
      <c r="M1130" t="s">
        <v>43</v>
      </c>
      <c r="N1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130" t="e">
        <f>VLOOKUP(TableOMP[[#This Row],[Label]],TableAvg[],2,FALSE)</f>
        <v>#N/A</v>
      </c>
      <c r="P1130" t="e">
        <f>VLOOKUP(TableOMP[[#This Row],[Label]],TableAvg[],3,FALSE)</f>
        <v>#N/A</v>
      </c>
      <c r="Q1130" t="e">
        <f>TableOMP[[#This Row],[Avg]]-$U$2*TableOMP[[#This Row],[StdDev]]</f>
        <v>#N/A</v>
      </c>
      <c r="R1130" t="e">
        <f>TableOMP[[#This Row],[Avg]]+$U$2*TableOMP[[#This Row],[StdDev]]</f>
        <v>#N/A</v>
      </c>
      <c r="S1130" t="e">
        <f>IF(AND(TableOMP[[#This Row],[total_time]]&gt;=TableOMP[[#This Row],[Low]], TableOMP[[#This Row],[total_time]]&lt;=TableOMP[[#This Row],[High]]),1,0)</f>
        <v>#N/A</v>
      </c>
    </row>
    <row r="1131" spans="1:19" x14ac:dyDescent="0.25">
      <c r="A1131" t="s">
        <v>15</v>
      </c>
      <c r="B1131">
        <v>100</v>
      </c>
      <c r="C1131">
        <v>100</v>
      </c>
      <c r="D1131">
        <v>100000</v>
      </c>
      <c r="E1131">
        <v>44</v>
      </c>
      <c r="F1131">
        <v>1</v>
      </c>
      <c r="G1131">
        <v>1.670167</v>
      </c>
      <c r="H1131">
        <v>0.16137399999999999</v>
      </c>
      <c r="I1131">
        <v>3.606446</v>
      </c>
      <c r="J1131">
        <v>8.3871000000000001E-2</v>
      </c>
      <c r="K1131" t="str">
        <f t="shared" si="17"/>
        <v>6</v>
      </c>
      <c r="L1131" t="s">
        <v>42</v>
      </c>
      <c r="M1131" t="s">
        <v>43</v>
      </c>
      <c r="N1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131" t="e">
        <f>VLOOKUP(TableOMP[[#This Row],[Label]],TableAvg[],2,FALSE)</f>
        <v>#N/A</v>
      </c>
      <c r="P1131" t="e">
        <f>VLOOKUP(TableOMP[[#This Row],[Label]],TableAvg[],3,FALSE)</f>
        <v>#N/A</v>
      </c>
      <c r="Q1131" t="e">
        <f>TableOMP[[#This Row],[Avg]]-$U$2*TableOMP[[#This Row],[StdDev]]</f>
        <v>#N/A</v>
      </c>
      <c r="R1131" t="e">
        <f>TableOMP[[#This Row],[Avg]]+$U$2*TableOMP[[#This Row],[StdDev]]</f>
        <v>#N/A</v>
      </c>
      <c r="S1131" t="e">
        <f>IF(AND(TableOMP[[#This Row],[total_time]]&gt;=TableOMP[[#This Row],[Low]], TableOMP[[#This Row],[total_time]]&lt;=TableOMP[[#This Row],[High]]),1,0)</f>
        <v>#N/A</v>
      </c>
    </row>
    <row r="1132" spans="1:19" x14ac:dyDescent="0.25">
      <c r="A1132" t="s">
        <v>15</v>
      </c>
      <c r="B1132">
        <v>100</v>
      </c>
      <c r="C1132">
        <v>100</v>
      </c>
      <c r="D1132">
        <v>100000</v>
      </c>
      <c r="E1132">
        <v>45</v>
      </c>
      <c r="F1132">
        <v>1</v>
      </c>
      <c r="G1132">
        <v>1.70113</v>
      </c>
      <c r="H1132">
        <v>0.102816</v>
      </c>
      <c r="I1132">
        <v>2.863111</v>
      </c>
      <c r="J1132">
        <v>6.5071000000000004E-2</v>
      </c>
      <c r="K1132" t="str">
        <f t="shared" si="17"/>
        <v>6</v>
      </c>
      <c r="L1132" t="s">
        <v>42</v>
      </c>
      <c r="M1132" t="s">
        <v>43</v>
      </c>
      <c r="N1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132" t="e">
        <f>VLOOKUP(TableOMP[[#This Row],[Label]],TableAvg[],2,FALSE)</f>
        <v>#N/A</v>
      </c>
      <c r="P1132" t="e">
        <f>VLOOKUP(TableOMP[[#This Row],[Label]],TableAvg[],3,FALSE)</f>
        <v>#N/A</v>
      </c>
      <c r="Q1132" t="e">
        <f>TableOMP[[#This Row],[Avg]]-$U$2*TableOMP[[#This Row],[StdDev]]</f>
        <v>#N/A</v>
      </c>
      <c r="R1132" t="e">
        <f>TableOMP[[#This Row],[Avg]]+$U$2*TableOMP[[#This Row],[StdDev]]</f>
        <v>#N/A</v>
      </c>
      <c r="S1132" t="e">
        <f>IF(AND(TableOMP[[#This Row],[total_time]]&gt;=TableOMP[[#This Row],[Low]], TableOMP[[#This Row],[total_time]]&lt;=TableOMP[[#This Row],[High]]),1,0)</f>
        <v>#N/A</v>
      </c>
    </row>
    <row r="1133" spans="1:19" x14ac:dyDescent="0.25">
      <c r="A1133" t="s">
        <v>15</v>
      </c>
      <c r="B1133">
        <v>100</v>
      </c>
      <c r="C1133">
        <v>100</v>
      </c>
      <c r="D1133">
        <v>100000</v>
      </c>
      <c r="E1133">
        <v>46</v>
      </c>
      <c r="F1133">
        <v>1</v>
      </c>
      <c r="G1133">
        <v>1.500111</v>
      </c>
      <c r="H1133">
        <v>8.3678000000000002E-2</v>
      </c>
      <c r="I1133">
        <v>2.7693789999999998</v>
      </c>
      <c r="J1133">
        <v>6.1541999999999999E-2</v>
      </c>
      <c r="K1133" t="str">
        <f t="shared" si="17"/>
        <v>6</v>
      </c>
      <c r="L1133" t="s">
        <v>42</v>
      </c>
      <c r="M1133" t="s">
        <v>43</v>
      </c>
      <c r="N1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133" t="e">
        <f>VLOOKUP(TableOMP[[#This Row],[Label]],TableAvg[],2,FALSE)</f>
        <v>#N/A</v>
      </c>
      <c r="P1133" t="e">
        <f>VLOOKUP(TableOMP[[#This Row],[Label]],TableAvg[],3,FALSE)</f>
        <v>#N/A</v>
      </c>
      <c r="Q1133" t="e">
        <f>TableOMP[[#This Row],[Avg]]-$U$2*TableOMP[[#This Row],[StdDev]]</f>
        <v>#N/A</v>
      </c>
      <c r="R1133" t="e">
        <f>TableOMP[[#This Row],[Avg]]+$U$2*TableOMP[[#This Row],[StdDev]]</f>
        <v>#N/A</v>
      </c>
      <c r="S1133" t="e">
        <f>IF(AND(TableOMP[[#This Row],[total_time]]&gt;=TableOMP[[#This Row],[Low]], TableOMP[[#This Row],[total_time]]&lt;=TableOMP[[#This Row],[High]]),1,0)</f>
        <v>#N/A</v>
      </c>
    </row>
    <row r="1134" spans="1:19" x14ac:dyDescent="0.25">
      <c r="A1134" t="s">
        <v>15</v>
      </c>
      <c r="B1134">
        <v>100</v>
      </c>
      <c r="C1134">
        <v>100</v>
      </c>
      <c r="D1134">
        <v>100000</v>
      </c>
      <c r="E1134">
        <v>47</v>
      </c>
      <c r="F1134">
        <v>1</v>
      </c>
      <c r="G1134">
        <v>1.5003470000000001</v>
      </c>
      <c r="H1134">
        <v>7.0380999999999999E-2</v>
      </c>
      <c r="I1134">
        <v>2.5227659999999998</v>
      </c>
      <c r="J1134">
        <v>5.4843000000000003E-2</v>
      </c>
      <c r="K1134" t="str">
        <f t="shared" si="17"/>
        <v>6</v>
      </c>
      <c r="L1134" t="s">
        <v>42</v>
      </c>
      <c r="M1134" t="s">
        <v>43</v>
      </c>
      <c r="N1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134" t="e">
        <f>VLOOKUP(TableOMP[[#This Row],[Label]],TableAvg[],2,FALSE)</f>
        <v>#N/A</v>
      </c>
      <c r="P1134" t="e">
        <f>VLOOKUP(TableOMP[[#This Row],[Label]],TableAvg[],3,FALSE)</f>
        <v>#N/A</v>
      </c>
      <c r="Q1134" t="e">
        <f>TableOMP[[#This Row],[Avg]]-$U$2*TableOMP[[#This Row],[StdDev]]</f>
        <v>#N/A</v>
      </c>
      <c r="R1134" t="e">
        <f>TableOMP[[#This Row],[Avg]]+$U$2*TableOMP[[#This Row],[StdDev]]</f>
        <v>#N/A</v>
      </c>
      <c r="S1134" t="e">
        <f>IF(AND(TableOMP[[#This Row],[total_time]]&gt;=TableOMP[[#This Row],[Low]], TableOMP[[#This Row],[total_time]]&lt;=TableOMP[[#This Row],[High]]),1,0)</f>
        <v>#N/A</v>
      </c>
    </row>
    <row r="1135" spans="1:19" x14ac:dyDescent="0.25">
      <c r="A1135" t="s">
        <v>15</v>
      </c>
      <c r="B1135">
        <v>100</v>
      </c>
      <c r="C1135">
        <v>100</v>
      </c>
      <c r="D1135">
        <v>100000</v>
      </c>
      <c r="E1135">
        <v>48</v>
      </c>
      <c r="F1135">
        <v>1</v>
      </c>
      <c r="G1135">
        <v>1.7190540000000001</v>
      </c>
      <c r="H1135">
        <v>9.0402999999999997E-2</v>
      </c>
      <c r="I1135">
        <v>2.5349870000000001</v>
      </c>
      <c r="J1135">
        <v>5.3935999999999998E-2</v>
      </c>
      <c r="K1135" t="str">
        <f t="shared" si="17"/>
        <v>6</v>
      </c>
      <c r="L1135" t="s">
        <v>42</v>
      </c>
      <c r="M1135" t="s">
        <v>43</v>
      </c>
      <c r="N1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135" t="e">
        <f>VLOOKUP(TableOMP[[#This Row],[Label]],TableAvg[],2,FALSE)</f>
        <v>#N/A</v>
      </c>
      <c r="P1135" t="e">
        <f>VLOOKUP(TableOMP[[#This Row],[Label]],TableAvg[],3,FALSE)</f>
        <v>#N/A</v>
      </c>
      <c r="Q1135" t="e">
        <f>TableOMP[[#This Row],[Avg]]-$U$2*TableOMP[[#This Row],[StdDev]]</f>
        <v>#N/A</v>
      </c>
      <c r="R1135" t="e">
        <f>TableOMP[[#This Row],[Avg]]+$U$2*TableOMP[[#This Row],[StdDev]]</f>
        <v>#N/A</v>
      </c>
      <c r="S1135" t="e">
        <f>IF(AND(TableOMP[[#This Row],[total_time]]&gt;=TableOMP[[#This Row],[Low]], TableOMP[[#This Row],[total_time]]&lt;=TableOMP[[#This Row],[High]]),1,0)</f>
        <v>#N/A</v>
      </c>
    </row>
    <row r="1136" spans="1:19" x14ac:dyDescent="0.25">
      <c r="A1136" t="s">
        <v>15</v>
      </c>
      <c r="B1136">
        <v>100</v>
      </c>
      <c r="C1136">
        <v>100</v>
      </c>
      <c r="D1136">
        <v>100000</v>
      </c>
      <c r="E1136">
        <v>49</v>
      </c>
      <c r="F1136">
        <v>1</v>
      </c>
      <c r="G1136">
        <v>1.6114569999999999</v>
      </c>
      <c r="H1136">
        <v>5.3016000000000001E-2</v>
      </c>
      <c r="I1136">
        <v>2.0641980000000002</v>
      </c>
      <c r="J1136">
        <v>4.3004000000000001E-2</v>
      </c>
      <c r="K1136" t="str">
        <f t="shared" si="17"/>
        <v>6</v>
      </c>
      <c r="L1136" t="s">
        <v>42</v>
      </c>
      <c r="M1136" t="s">
        <v>43</v>
      </c>
      <c r="N1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136" t="e">
        <f>VLOOKUP(TableOMP[[#This Row],[Label]],TableAvg[],2,FALSE)</f>
        <v>#N/A</v>
      </c>
      <c r="P1136" t="e">
        <f>VLOOKUP(TableOMP[[#This Row],[Label]],TableAvg[],3,FALSE)</f>
        <v>#N/A</v>
      </c>
      <c r="Q1136" t="e">
        <f>TableOMP[[#This Row],[Avg]]-$U$2*TableOMP[[#This Row],[StdDev]]</f>
        <v>#N/A</v>
      </c>
      <c r="R1136" t="e">
        <f>TableOMP[[#This Row],[Avg]]+$U$2*TableOMP[[#This Row],[StdDev]]</f>
        <v>#N/A</v>
      </c>
      <c r="S1136" t="e">
        <f>IF(AND(TableOMP[[#This Row],[total_time]]&gt;=TableOMP[[#This Row],[Low]], TableOMP[[#This Row],[total_time]]&lt;=TableOMP[[#This Row],[High]]),1,0)</f>
        <v>#N/A</v>
      </c>
    </row>
    <row r="1137" spans="1:19" x14ac:dyDescent="0.25">
      <c r="A1137" t="s">
        <v>15</v>
      </c>
      <c r="B1137">
        <v>100</v>
      </c>
      <c r="C1137">
        <v>100</v>
      </c>
      <c r="D1137">
        <v>100000</v>
      </c>
      <c r="E1137">
        <v>50</v>
      </c>
      <c r="F1137">
        <v>1</v>
      </c>
      <c r="G1137">
        <v>1.7748889999999999</v>
      </c>
      <c r="H1137">
        <v>9.0514999999999998E-2</v>
      </c>
      <c r="I1137">
        <v>2.8739560000000002</v>
      </c>
      <c r="J1137">
        <v>5.8652000000000003E-2</v>
      </c>
      <c r="K1137" t="str">
        <f t="shared" si="17"/>
        <v>6</v>
      </c>
      <c r="L1137" t="s">
        <v>42</v>
      </c>
      <c r="M1137" t="s">
        <v>43</v>
      </c>
      <c r="N1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137" t="e">
        <f>VLOOKUP(TableOMP[[#This Row],[Label]],TableAvg[],2,FALSE)</f>
        <v>#N/A</v>
      </c>
      <c r="P1137" t="e">
        <f>VLOOKUP(TableOMP[[#This Row],[Label]],TableAvg[],3,FALSE)</f>
        <v>#N/A</v>
      </c>
      <c r="Q1137" t="e">
        <f>TableOMP[[#This Row],[Avg]]-$U$2*TableOMP[[#This Row],[StdDev]]</f>
        <v>#N/A</v>
      </c>
      <c r="R1137" t="e">
        <f>TableOMP[[#This Row],[Avg]]+$U$2*TableOMP[[#This Row],[StdDev]]</f>
        <v>#N/A</v>
      </c>
      <c r="S1137" t="e">
        <f>IF(AND(TableOMP[[#This Row],[total_time]]&gt;=TableOMP[[#This Row],[Low]], TableOMP[[#This Row],[total_time]]&lt;=TableOMP[[#This Row],[High]]),1,0)</f>
        <v>#N/A</v>
      </c>
    </row>
    <row r="1138" spans="1:19" x14ac:dyDescent="0.25">
      <c r="A1138" t="s">
        <v>15</v>
      </c>
      <c r="B1138">
        <v>100</v>
      </c>
      <c r="C1138">
        <v>100</v>
      </c>
      <c r="D1138">
        <v>100000</v>
      </c>
      <c r="E1138">
        <v>51</v>
      </c>
      <c r="F1138">
        <v>1</v>
      </c>
      <c r="G1138">
        <v>1.7414339999999999</v>
      </c>
      <c r="H1138">
        <v>7.8525999999999999E-2</v>
      </c>
      <c r="I1138">
        <v>2.314317</v>
      </c>
      <c r="J1138">
        <v>4.6286000000000001E-2</v>
      </c>
      <c r="K1138" t="str">
        <f t="shared" si="17"/>
        <v>6</v>
      </c>
      <c r="L1138" t="s">
        <v>42</v>
      </c>
      <c r="M1138" t="s">
        <v>43</v>
      </c>
      <c r="N1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138" t="e">
        <f>VLOOKUP(TableOMP[[#This Row],[Label]],TableAvg[],2,FALSE)</f>
        <v>#N/A</v>
      </c>
      <c r="P1138" t="e">
        <f>VLOOKUP(TableOMP[[#This Row],[Label]],TableAvg[],3,FALSE)</f>
        <v>#N/A</v>
      </c>
      <c r="Q1138" t="e">
        <f>TableOMP[[#This Row],[Avg]]-$U$2*TableOMP[[#This Row],[StdDev]]</f>
        <v>#N/A</v>
      </c>
      <c r="R1138" t="e">
        <f>TableOMP[[#This Row],[Avg]]+$U$2*TableOMP[[#This Row],[StdDev]]</f>
        <v>#N/A</v>
      </c>
      <c r="S1138" t="e">
        <f>IF(AND(TableOMP[[#This Row],[total_time]]&gt;=TableOMP[[#This Row],[Low]], TableOMP[[#This Row],[total_time]]&lt;=TableOMP[[#This Row],[High]]),1,0)</f>
        <v>#N/A</v>
      </c>
    </row>
    <row r="1139" spans="1:19" x14ac:dyDescent="0.25">
      <c r="A1139" t="s">
        <v>15</v>
      </c>
      <c r="B1139">
        <v>100</v>
      </c>
      <c r="C1139">
        <v>100</v>
      </c>
      <c r="D1139">
        <v>100000</v>
      </c>
      <c r="E1139">
        <v>52</v>
      </c>
      <c r="F1139">
        <v>1</v>
      </c>
      <c r="G1139">
        <v>1.8259240000000001</v>
      </c>
      <c r="H1139">
        <v>8.9161000000000004E-2</v>
      </c>
      <c r="I1139">
        <v>2.9155479999999998</v>
      </c>
      <c r="J1139">
        <v>5.7167999999999997E-2</v>
      </c>
      <c r="K1139" t="str">
        <f t="shared" si="17"/>
        <v>6</v>
      </c>
      <c r="L1139" t="s">
        <v>42</v>
      </c>
      <c r="M1139" t="s">
        <v>43</v>
      </c>
      <c r="N1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139" t="e">
        <f>VLOOKUP(TableOMP[[#This Row],[Label]],TableAvg[],2,FALSE)</f>
        <v>#N/A</v>
      </c>
      <c r="P1139" t="e">
        <f>VLOOKUP(TableOMP[[#This Row],[Label]],TableAvg[],3,FALSE)</f>
        <v>#N/A</v>
      </c>
      <c r="Q1139" t="e">
        <f>TableOMP[[#This Row],[Avg]]-$U$2*TableOMP[[#This Row],[StdDev]]</f>
        <v>#N/A</v>
      </c>
      <c r="R1139" t="e">
        <f>TableOMP[[#This Row],[Avg]]+$U$2*TableOMP[[#This Row],[StdDev]]</f>
        <v>#N/A</v>
      </c>
      <c r="S1139" t="e">
        <f>IF(AND(TableOMP[[#This Row],[total_time]]&gt;=TableOMP[[#This Row],[Low]], TableOMP[[#This Row],[total_time]]&lt;=TableOMP[[#This Row],[High]]),1,0)</f>
        <v>#N/A</v>
      </c>
    </row>
    <row r="1140" spans="1:19" x14ac:dyDescent="0.25">
      <c r="A1140" t="s">
        <v>15</v>
      </c>
      <c r="B1140">
        <v>100</v>
      </c>
      <c r="C1140">
        <v>100</v>
      </c>
      <c r="D1140">
        <v>100000</v>
      </c>
      <c r="E1140">
        <v>53</v>
      </c>
      <c r="F1140">
        <v>1</v>
      </c>
      <c r="G1140">
        <v>1.8924989999999999</v>
      </c>
      <c r="H1140">
        <v>0.115345</v>
      </c>
      <c r="I1140">
        <v>2.9334349999999998</v>
      </c>
      <c r="J1140">
        <v>5.6411999999999997E-2</v>
      </c>
      <c r="K1140" t="str">
        <f t="shared" si="17"/>
        <v>6</v>
      </c>
      <c r="L1140" t="s">
        <v>42</v>
      </c>
      <c r="M1140" t="s">
        <v>43</v>
      </c>
      <c r="N1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140" t="e">
        <f>VLOOKUP(TableOMP[[#This Row],[Label]],TableAvg[],2,FALSE)</f>
        <v>#N/A</v>
      </c>
      <c r="P1140" t="e">
        <f>VLOOKUP(TableOMP[[#This Row],[Label]],TableAvg[],3,FALSE)</f>
        <v>#N/A</v>
      </c>
      <c r="Q1140" t="e">
        <f>TableOMP[[#This Row],[Avg]]-$U$2*TableOMP[[#This Row],[StdDev]]</f>
        <v>#N/A</v>
      </c>
      <c r="R1140" t="e">
        <f>TableOMP[[#This Row],[Avg]]+$U$2*TableOMP[[#This Row],[StdDev]]</f>
        <v>#N/A</v>
      </c>
      <c r="S1140" t="e">
        <f>IF(AND(TableOMP[[#This Row],[total_time]]&gt;=TableOMP[[#This Row],[Low]], TableOMP[[#This Row],[total_time]]&lt;=TableOMP[[#This Row],[High]]),1,0)</f>
        <v>#N/A</v>
      </c>
    </row>
    <row r="1141" spans="1:19" x14ac:dyDescent="0.25">
      <c r="A1141" t="s">
        <v>15</v>
      </c>
      <c r="B1141">
        <v>100</v>
      </c>
      <c r="C1141">
        <v>100</v>
      </c>
      <c r="D1141">
        <v>100000</v>
      </c>
      <c r="E1141">
        <v>54</v>
      </c>
      <c r="F1141">
        <v>1</v>
      </c>
      <c r="G1141">
        <v>1.859699</v>
      </c>
      <c r="H1141">
        <v>0.114361</v>
      </c>
      <c r="I1141">
        <v>3.0292889999999999</v>
      </c>
      <c r="J1141">
        <v>5.7155999999999998E-2</v>
      </c>
      <c r="K1141" t="str">
        <f t="shared" si="17"/>
        <v>6</v>
      </c>
      <c r="L1141" t="s">
        <v>42</v>
      </c>
      <c r="M1141" t="s">
        <v>43</v>
      </c>
      <c r="N1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141" t="e">
        <f>VLOOKUP(TableOMP[[#This Row],[Label]],TableAvg[],2,FALSE)</f>
        <v>#N/A</v>
      </c>
      <c r="P1141" t="e">
        <f>VLOOKUP(TableOMP[[#This Row],[Label]],TableAvg[],3,FALSE)</f>
        <v>#N/A</v>
      </c>
      <c r="Q1141" t="e">
        <f>TableOMP[[#This Row],[Avg]]-$U$2*TableOMP[[#This Row],[StdDev]]</f>
        <v>#N/A</v>
      </c>
      <c r="R1141" t="e">
        <f>TableOMP[[#This Row],[Avg]]+$U$2*TableOMP[[#This Row],[StdDev]]</f>
        <v>#N/A</v>
      </c>
      <c r="S1141" t="e">
        <f>IF(AND(TableOMP[[#This Row],[total_time]]&gt;=TableOMP[[#This Row],[Low]], TableOMP[[#This Row],[total_time]]&lt;=TableOMP[[#This Row],[High]]),1,0)</f>
        <v>#N/A</v>
      </c>
    </row>
    <row r="1142" spans="1:19" x14ac:dyDescent="0.25">
      <c r="A1142" t="s">
        <v>15</v>
      </c>
      <c r="B1142">
        <v>100</v>
      </c>
      <c r="C1142">
        <v>100</v>
      </c>
      <c r="D1142">
        <v>100000</v>
      </c>
      <c r="E1142">
        <v>55</v>
      </c>
      <c r="F1142">
        <v>1</v>
      </c>
      <c r="G1142">
        <v>1.792842</v>
      </c>
      <c r="H1142">
        <v>6.1113000000000001E-2</v>
      </c>
      <c r="I1142">
        <v>2.3359200000000002</v>
      </c>
      <c r="J1142">
        <v>4.3257999999999998E-2</v>
      </c>
      <c r="K1142" t="str">
        <f t="shared" si="17"/>
        <v>6</v>
      </c>
      <c r="L1142" t="s">
        <v>42</v>
      </c>
      <c r="M1142" t="s">
        <v>43</v>
      </c>
      <c r="N1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142" t="e">
        <f>VLOOKUP(TableOMP[[#This Row],[Label]],TableAvg[],2,FALSE)</f>
        <v>#N/A</v>
      </c>
      <c r="P1142" t="e">
        <f>VLOOKUP(TableOMP[[#This Row],[Label]],TableAvg[],3,FALSE)</f>
        <v>#N/A</v>
      </c>
      <c r="Q1142" t="e">
        <f>TableOMP[[#This Row],[Avg]]-$U$2*TableOMP[[#This Row],[StdDev]]</f>
        <v>#N/A</v>
      </c>
      <c r="R1142" t="e">
        <f>TableOMP[[#This Row],[Avg]]+$U$2*TableOMP[[#This Row],[StdDev]]</f>
        <v>#N/A</v>
      </c>
      <c r="S1142" t="e">
        <f>IF(AND(TableOMP[[#This Row],[total_time]]&gt;=TableOMP[[#This Row],[Low]], TableOMP[[#This Row],[total_time]]&lt;=TableOMP[[#This Row],[High]]),1,0)</f>
        <v>#N/A</v>
      </c>
    </row>
    <row r="1143" spans="1:19" x14ac:dyDescent="0.25">
      <c r="A1143" t="s">
        <v>15</v>
      </c>
      <c r="B1143">
        <v>100</v>
      </c>
      <c r="C1143">
        <v>100</v>
      </c>
      <c r="D1143">
        <v>100000</v>
      </c>
      <c r="E1143">
        <v>56</v>
      </c>
      <c r="F1143">
        <v>1</v>
      </c>
      <c r="G1143">
        <v>1.676061</v>
      </c>
      <c r="H1143">
        <v>8.4806000000000006E-2</v>
      </c>
      <c r="I1143">
        <v>2.4657079999999998</v>
      </c>
      <c r="J1143">
        <v>4.4831000000000003E-2</v>
      </c>
      <c r="K1143" t="str">
        <f t="shared" si="17"/>
        <v>6</v>
      </c>
      <c r="L1143" t="s">
        <v>42</v>
      </c>
      <c r="M1143" t="s">
        <v>43</v>
      </c>
      <c r="N1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143" t="e">
        <f>VLOOKUP(TableOMP[[#This Row],[Label]],TableAvg[],2,FALSE)</f>
        <v>#N/A</v>
      </c>
      <c r="P1143" t="e">
        <f>VLOOKUP(TableOMP[[#This Row],[Label]],TableAvg[],3,FALSE)</f>
        <v>#N/A</v>
      </c>
      <c r="Q1143" t="e">
        <f>TableOMP[[#This Row],[Avg]]-$U$2*TableOMP[[#This Row],[StdDev]]</f>
        <v>#N/A</v>
      </c>
      <c r="R1143" t="e">
        <f>TableOMP[[#This Row],[Avg]]+$U$2*TableOMP[[#This Row],[StdDev]]</f>
        <v>#N/A</v>
      </c>
      <c r="S1143" t="e">
        <f>IF(AND(TableOMP[[#This Row],[total_time]]&gt;=TableOMP[[#This Row],[Low]], TableOMP[[#This Row],[total_time]]&lt;=TableOMP[[#This Row],[High]]),1,0)</f>
        <v>#N/A</v>
      </c>
    </row>
    <row r="1144" spans="1:19" x14ac:dyDescent="0.25">
      <c r="A1144" t="s">
        <v>15</v>
      </c>
      <c r="B1144">
        <v>100</v>
      </c>
      <c r="C1144">
        <v>100</v>
      </c>
      <c r="D1144">
        <v>100000</v>
      </c>
      <c r="E1144">
        <v>57</v>
      </c>
      <c r="F1144">
        <v>1</v>
      </c>
      <c r="G1144">
        <v>2.0212880000000002</v>
      </c>
      <c r="H1144">
        <v>0.23706099999999999</v>
      </c>
      <c r="I1144">
        <v>2.7428710000000001</v>
      </c>
      <c r="J1144">
        <v>4.8980000000000003E-2</v>
      </c>
      <c r="K1144" t="str">
        <f t="shared" si="17"/>
        <v>6</v>
      </c>
      <c r="L1144" t="s">
        <v>42</v>
      </c>
      <c r="M1144" t="s">
        <v>43</v>
      </c>
      <c r="N1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144" t="e">
        <f>VLOOKUP(TableOMP[[#This Row],[Label]],TableAvg[],2,FALSE)</f>
        <v>#N/A</v>
      </c>
      <c r="P1144" t="e">
        <f>VLOOKUP(TableOMP[[#This Row],[Label]],TableAvg[],3,FALSE)</f>
        <v>#N/A</v>
      </c>
      <c r="Q1144" t="e">
        <f>TableOMP[[#This Row],[Avg]]-$U$2*TableOMP[[#This Row],[StdDev]]</f>
        <v>#N/A</v>
      </c>
      <c r="R1144" t="e">
        <f>TableOMP[[#This Row],[Avg]]+$U$2*TableOMP[[#This Row],[StdDev]]</f>
        <v>#N/A</v>
      </c>
      <c r="S1144" t="e">
        <f>IF(AND(TableOMP[[#This Row],[total_time]]&gt;=TableOMP[[#This Row],[Low]], TableOMP[[#This Row],[total_time]]&lt;=TableOMP[[#This Row],[High]]),1,0)</f>
        <v>#N/A</v>
      </c>
    </row>
    <row r="1145" spans="1:19" x14ac:dyDescent="0.25">
      <c r="A1145" t="s">
        <v>15</v>
      </c>
      <c r="B1145">
        <v>100</v>
      </c>
      <c r="C1145">
        <v>100</v>
      </c>
      <c r="D1145">
        <v>100000</v>
      </c>
      <c r="E1145">
        <v>58</v>
      </c>
      <c r="F1145">
        <v>1</v>
      </c>
      <c r="G1145">
        <v>1.3211660000000001</v>
      </c>
      <c r="H1145">
        <v>5.9805999999999998E-2</v>
      </c>
      <c r="I1145">
        <v>2.95906</v>
      </c>
      <c r="J1145">
        <v>5.1913000000000001E-2</v>
      </c>
      <c r="K1145" t="str">
        <f t="shared" si="17"/>
        <v>6</v>
      </c>
      <c r="L1145" t="s">
        <v>42</v>
      </c>
      <c r="M1145" t="s">
        <v>43</v>
      </c>
      <c r="N1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145" t="e">
        <f>VLOOKUP(TableOMP[[#This Row],[Label]],TableAvg[],2,FALSE)</f>
        <v>#N/A</v>
      </c>
      <c r="P1145" t="e">
        <f>VLOOKUP(TableOMP[[#This Row],[Label]],TableAvg[],3,FALSE)</f>
        <v>#N/A</v>
      </c>
      <c r="Q1145" t="e">
        <f>TableOMP[[#This Row],[Avg]]-$U$2*TableOMP[[#This Row],[StdDev]]</f>
        <v>#N/A</v>
      </c>
      <c r="R1145" t="e">
        <f>TableOMP[[#This Row],[Avg]]+$U$2*TableOMP[[#This Row],[StdDev]]</f>
        <v>#N/A</v>
      </c>
      <c r="S1145" t="e">
        <f>IF(AND(TableOMP[[#This Row],[total_time]]&gt;=TableOMP[[#This Row],[Low]], TableOMP[[#This Row],[total_time]]&lt;=TableOMP[[#This Row],[High]]),1,0)</f>
        <v>#N/A</v>
      </c>
    </row>
    <row r="1146" spans="1:19" x14ac:dyDescent="0.25">
      <c r="A1146" t="s">
        <v>15</v>
      </c>
      <c r="B1146">
        <v>100</v>
      </c>
      <c r="C1146">
        <v>100</v>
      </c>
      <c r="D1146">
        <v>100000</v>
      </c>
      <c r="E1146">
        <v>59</v>
      </c>
      <c r="F1146">
        <v>1</v>
      </c>
      <c r="G1146">
        <v>1.356449</v>
      </c>
      <c r="H1146">
        <v>6.0997000000000003E-2</v>
      </c>
      <c r="I1146">
        <v>3.0593170000000001</v>
      </c>
      <c r="J1146">
        <v>5.2747000000000002E-2</v>
      </c>
      <c r="K1146" t="str">
        <f t="shared" si="17"/>
        <v>6</v>
      </c>
      <c r="L1146" t="s">
        <v>42</v>
      </c>
      <c r="M1146" t="s">
        <v>43</v>
      </c>
      <c r="N1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146" t="e">
        <f>VLOOKUP(TableOMP[[#This Row],[Label]],TableAvg[],2,FALSE)</f>
        <v>#N/A</v>
      </c>
      <c r="P1146" t="e">
        <f>VLOOKUP(TableOMP[[#This Row],[Label]],TableAvg[],3,FALSE)</f>
        <v>#N/A</v>
      </c>
      <c r="Q1146" t="e">
        <f>TableOMP[[#This Row],[Avg]]-$U$2*TableOMP[[#This Row],[StdDev]]</f>
        <v>#N/A</v>
      </c>
      <c r="R1146" t="e">
        <f>TableOMP[[#This Row],[Avg]]+$U$2*TableOMP[[#This Row],[StdDev]]</f>
        <v>#N/A</v>
      </c>
      <c r="S1146" t="e">
        <f>IF(AND(TableOMP[[#This Row],[total_time]]&gt;=TableOMP[[#This Row],[Low]], TableOMP[[#This Row],[total_time]]&lt;=TableOMP[[#This Row],[High]]),1,0)</f>
        <v>#N/A</v>
      </c>
    </row>
    <row r="1147" spans="1:19" x14ac:dyDescent="0.25">
      <c r="A1147" t="s">
        <v>15</v>
      </c>
      <c r="B1147">
        <v>100</v>
      </c>
      <c r="C1147">
        <v>100</v>
      </c>
      <c r="D1147">
        <v>100000</v>
      </c>
      <c r="E1147">
        <v>60</v>
      </c>
      <c r="F1147">
        <v>1</v>
      </c>
      <c r="G1147">
        <v>1.317509</v>
      </c>
      <c r="H1147">
        <v>6.9967000000000001E-2</v>
      </c>
      <c r="I1147">
        <v>3.6663039999999998</v>
      </c>
      <c r="J1147">
        <v>6.2141000000000002E-2</v>
      </c>
      <c r="K1147" t="str">
        <f t="shared" si="17"/>
        <v>6</v>
      </c>
      <c r="L1147" t="s">
        <v>42</v>
      </c>
      <c r="M1147" t="s">
        <v>43</v>
      </c>
      <c r="N1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147" t="e">
        <f>VLOOKUP(TableOMP[[#This Row],[Label]],TableAvg[],2,FALSE)</f>
        <v>#N/A</v>
      </c>
      <c r="P1147" t="e">
        <f>VLOOKUP(TableOMP[[#This Row],[Label]],TableAvg[],3,FALSE)</f>
        <v>#N/A</v>
      </c>
      <c r="Q1147" t="e">
        <f>TableOMP[[#This Row],[Avg]]-$U$2*TableOMP[[#This Row],[StdDev]]</f>
        <v>#N/A</v>
      </c>
      <c r="R1147" t="e">
        <f>TableOMP[[#This Row],[Avg]]+$U$2*TableOMP[[#This Row],[StdDev]]</f>
        <v>#N/A</v>
      </c>
      <c r="S1147" t="e">
        <f>IF(AND(TableOMP[[#This Row],[total_time]]&gt;=TableOMP[[#This Row],[Low]], TableOMP[[#This Row],[total_time]]&lt;=TableOMP[[#This Row],[High]]),1,0)</f>
        <v>#N/A</v>
      </c>
    </row>
    <row r="1148" spans="1:19" x14ac:dyDescent="0.25">
      <c r="A1148" t="s">
        <v>15</v>
      </c>
      <c r="B1148">
        <v>100</v>
      </c>
      <c r="C1148">
        <v>100</v>
      </c>
      <c r="D1148">
        <v>100000</v>
      </c>
      <c r="E1148">
        <v>61</v>
      </c>
      <c r="F1148">
        <v>1</v>
      </c>
      <c r="G1148">
        <v>1.204464</v>
      </c>
      <c r="H1148">
        <v>6.0009E-2</v>
      </c>
      <c r="I1148">
        <v>3.0739269999999999</v>
      </c>
      <c r="J1148">
        <v>5.1232E-2</v>
      </c>
      <c r="K1148" t="str">
        <f t="shared" si="17"/>
        <v>6</v>
      </c>
      <c r="L1148" t="s">
        <v>42</v>
      </c>
      <c r="M1148" t="s">
        <v>43</v>
      </c>
      <c r="N1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148" t="e">
        <f>VLOOKUP(TableOMP[[#This Row],[Label]],TableAvg[],2,FALSE)</f>
        <v>#N/A</v>
      </c>
      <c r="P1148" t="e">
        <f>VLOOKUP(TableOMP[[#This Row],[Label]],TableAvg[],3,FALSE)</f>
        <v>#N/A</v>
      </c>
      <c r="Q1148" t="e">
        <f>TableOMP[[#This Row],[Avg]]-$U$2*TableOMP[[#This Row],[StdDev]]</f>
        <v>#N/A</v>
      </c>
      <c r="R1148" t="e">
        <f>TableOMP[[#This Row],[Avg]]+$U$2*TableOMP[[#This Row],[StdDev]]</f>
        <v>#N/A</v>
      </c>
      <c r="S1148" t="e">
        <f>IF(AND(TableOMP[[#This Row],[total_time]]&gt;=TableOMP[[#This Row],[Low]], TableOMP[[#This Row],[total_time]]&lt;=TableOMP[[#This Row],[High]]),1,0)</f>
        <v>#N/A</v>
      </c>
    </row>
    <row r="1149" spans="1:19" x14ac:dyDescent="0.25">
      <c r="A1149" t="s">
        <v>15</v>
      </c>
      <c r="B1149">
        <v>100</v>
      </c>
      <c r="C1149">
        <v>100</v>
      </c>
      <c r="D1149">
        <v>100000</v>
      </c>
      <c r="E1149">
        <v>62</v>
      </c>
      <c r="F1149">
        <v>1</v>
      </c>
      <c r="G1149">
        <v>1.312227</v>
      </c>
      <c r="H1149">
        <v>6.9494E-2</v>
      </c>
      <c r="I1149">
        <v>3.5366770000000001</v>
      </c>
      <c r="J1149">
        <v>5.7978000000000002E-2</v>
      </c>
      <c r="K1149" t="str">
        <f t="shared" si="17"/>
        <v>6</v>
      </c>
      <c r="L1149" t="s">
        <v>42</v>
      </c>
      <c r="M1149" t="s">
        <v>43</v>
      </c>
      <c r="N1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149" t="e">
        <f>VLOOKUP(TableOMP[[#This Row],[Label]],TableAvg[],2,FALSE)</f>
        <v>#N/A</v>
      </c>
      <c r="P1149" t="e">
        <f>VLOOKUP(TableOMP[[#This Row],[Label]],TableAvg[],3,FALSE)</f>
        <v>#N/A</v>
      </c>
      <c r="Q1149" t="e">
        <f>TableOMP[[#This Row],[Avg]]-$U$2*TableOMP[[#This Row],[StdDev]]</f>
        <v>#N/A</v>
      </c>
      <c r="R1149" t="e">
        <f>TableOMP[[#This Row],[Avg]]+$U$2*TableOMP[[#This Row],[StdDev]]</f>
        <v>#N/A</v>
      </c>
      <c r="S1149" t="e">
        <f>IF(AND(TableOMP[[#This Row],[total_time]]&gt;=TableOMP[[#This Row],[Low]], TableOMP[[#This Row],[total_time]]&lt;=TableOMP[[#This Row],[High]]),1,0)</f>
        <v>#N/A</v>
      </c>
    </row>
    <row r="1150" spans="1:19" x14ac:dyDescent="0.25">
      <c r="A1150" t="s">
        <v>15</v>
      </c>
      <c r="B1150">
        <v>100</v>
      </c>
      <c r="C1150">
        <v>100</v>
      </c>
      <c r="D1150">
        <v>100000</v>
      </c>
      <c r="E1150">
        <v>63</v>
      </c>
      <c r="F1150">
        <v>1</v>
      </c>
      <c r="G1150">
        <v>1.302889</v>
      </c>
      <c r="H1150">
        <v>7.2808999999999999E-2</v>
      </c>
      <c r="I1150">
        <v>3.9222079999999999</v>
      </c>
      <c r="J1150">
        <v>6.3260999999999998E-2</v>
      </c>
      <c r="K1150" t="str">
        <f t="shared" si="17"/>
        <v>6</v>
      </c>
      <c r="L1150" t="s">
        <v>42</v>
      </c>
      <c r="M1150" t="s">
        <v>43</v>
      </c>
      <c r="N1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150" t="e">
        <f>VLOOKUP(TableOMP[[#This Row],[Label]],TableAvg[],2,FALSE)</f>
        <v>#N/A</v>
      </c>
      <c r="P1150" t="e">
        <f>VLOOKUP(TableOMP[[#This Row],[Label]],TableAvg[],3,FALSE)</f>
        <v>#N/A</v>
      </c>
      <c r="Q1150" t="e">
        <f>TableOMP[[#This Row],[Avg]]-$U$2*TableOMP[[#This Row],[StdDev]]</f>
        <v>#N/A</v>
      </c>
      <c r="R1150" t="e">
        <f>TableOMP[[#This Row],[Avg]]+$U$2*TableOMP[[#This Row],[StdDev]]</f>
        <v>#N/A</v>
      </c>
      <c r="S1150" t="e">
        <f>IF(AND(TableOMP[[#This Row],[total_time]]&gt;=TableOMP[[#This Row],[Low]], TableOMP[[#This Row],[total_time]]&lt;=TableOMP[[#This Row],[High]]),1,0)</f>
        <v>#N/A</v>
      </c>
    </row>
    <row r="1151" spans="1:19" x14ac:dyDescent="0.25">
      <c r="A1151" t="s">
        <v>15</v>
      </c>
      <c r="B1151">
        <v>100</v>
      </c>
      <c r="C1151">
        <v>100</v>
      </c>
      <c r="D1151">
        <v>100000</v>
      </c>
      <c r="E1151">
        <v>64</v>
      </c>
      <c r="F1151">
        <v>1</v>
      </c>
      <c r="G1151">
        <v>1.1439619999999999</v>
      </c>
      <c r="H1151">
        <v>5.8740000000000001E-2</v>
      </c>
      <c r="I1151">
        <v>3.2942650000000002</v>
      </c>
      <c r="J1151">
        <v>5.2290000000000003E-2</v>
      </c>
      <c r="K1151" t="str">
        <f t="shared" si="17"/>
        <v>6</v>
      </c>
      <c r="L1151" t="s">
        <v>42</v>
      </c>
      <c r="M1151" t="s">
        <v>43</v>
      </c>
      <c r="N1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151" t="e">
        <f>VLOOKUP(TableOMP[[#This Row],[Label]],TableAvg[],2,FALSE)</f>
        <v>#N/A</v>
      </c>
      <c r="P1151" t="e">
        <f>VLOOKUP(TableOMP[[#This Row],[Label]],TableAvg[],3,FALSE)</f>
        <v>#N/A</v>
      </c>
      <c r="Q1151" t="e">
        <f>TableOMP[[#This Row],[Avg]]-$U$2*TableOMP[[#This Row],[StdDev]]</f>
        <v>#N/A</v>
      </c>
      <c r="R1151" t="e">
        <f>TableOMP[[#This Row],[Avg]]+$U$2*TableOMP[[#This Row],[StdDev]]</f>
        <v>#N/A</v>
      </c>
      <c r="S1151" t="e">
        <f>IF(AND(TableOMP[[#This Row],[total_time]]&gt;=TableOMP[[#This Row],[Low]], TableOMP[[#This Row],[total_time]]&lt;=TableOMP[[#This Row],[High]]),1,0)</f>
        <v>#N/A</v>
      </c>
    </row>
    <row r="1152" spans="1:19" x14ac:dyDescent="0.25">
      <c r="A1152" t="s">
        <v>15</v>
      </c>
      <c r="B1152">
        <v>10000</v>
      </c>
      <c r="C1152">
        <v>100</v>
      </c>
      <c r="D1152">
        <v>100000</v>
      </c>
      <c r="E1152">
        <v>1</v>
      </c>
      <c r="F1152">
        <v>1</v>
      </c>
      <c r="G1152">
        <v>187.36810299999999</v>
      </c>
      <c r="H1152">
        <v>1.1164689999999999</v>
      </c>
      <c r="I1152">
        <v>0</v>
      </c>
      <c r="J1152">
        <v>0</v>
      </c>
      <c r="K1152" t="str">
        <f t="shared" si="17"/>
        <v>6</v>
      </c>
      <c r="L1152" t="s">
        <v>42</v>
      </c>
      <c r="M1152" t="s">
        <v>43</v>
      </c>
      <c r="N1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152">
        <f>VLOOKUP(TableOMP[[#This Row],[Label]],TableAvg[],2,FALSE)</f>
        <v>186.70297818181817</v>
      </c>
      <c r="P1152">
        <f>VLOOKUP(TableOMP[[#This Row],[Label]],TableAvg[],3,FALSE)</f>
        <v>0.45532179517951776</v>
      </c>
      <c r="Q1152">
        <f>TableOMP[[#This Row],[Avg]]-$U$2*TableOMP[[#This Row],[StdDev]]</f>
        <v>185.79233459145914</v>
      </c>
      <c r="R1152">
        <f>TableOMP[[#This Row],[Avg]]+$U$2*TableOMP[[#This Row],[StdDev]]</f>
        <v>187.6136217721772</v>
      </c>
      <c r="S1152">
        <f>IF(AND(TableOMP[[#This Row],[total_time]]&gt;=TableOMP[[#This Row],[Low]], TableOMP[[#This Row],[total_time]]&lt;=TableOMP[[#This Row],[High]]),1,0)</f>
        <v>1</v>
      </c>
    </row>
    <row r="1153" spans="1:19" x14ac:dyDescent="0.25">
      <c r="A1153" t="s">
        <v>15</v>
      </c>
      <c r="B1153">
        <v>10000</v>
      </c>
      <c r="C1153">
        <v>100</v>
      </c>
      <c r="D1153">
        <v>100000</v>
      </c>
      <c r="E1153">
        <v>2</v>
      </c>
      <c r="F1153">
        <v>1</v>
      </c>
      <c r="G1153">
        <v>96.116984000000002</v>
      </c>
      <c r="H1153">
        <v>3.6490939999999998</v>
      </c>
      <c r="I1153">
        <v>2.1697410000000001</v>
      </c>
      <c r="J1153">
        <v>2.1697410000000001</v>
      </c>
      <c r="K1153" t="str">
        <f t="shared" si="17"/>
        <v>6</v>
      </c>
      <c r="L1153" t="s">
        <v>42</v>
      </c>
      <c r="M1153" t="s">
        <v>43</v>
      </c>
      <c r="N1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153">
        <f>VLOOKUP(TableOMP[[#This Row],[Label]],TableAvg[],2,FALSE)</f>
        <v>93.358230181818186</v>
      </c>
      <c r="P1153">
        <f>VLOOKUP(TableOMP[[#This Row],[Label]],TableAvg[],3,FALSE)</f>
        <v>1.2779314658038963</v>
      </c>
      <c r="Q1153">
        <f>TableOMP[[#This Row],[Avg]]-$U$2*TableOMP[[#This Row],[StdDev]]</f>
        <v>90.802367250210395</v>
      </c>
      <c r="R1153">
        <f>TableOMP[[#This Row],[Avg]]+$U$2*TableOMP[[#This Row],[StdDev]]</f>
        <v>95.914093113425977</v>
      </c>
      <c r="S1153">
        <f>IF(AND(TableOMP[[#This Row],[total_time]]&gt;=TableOMP[[#This Row],[Low]], TableOMP[[#This Row],[total_time]]&lt;=TableOMP[[#This Row],[High]]),1,0)</f>
        <v>0</v>
      </c>
    </row>
    <row r="1154" spans="1:19" x14ac:dyDescent="0.25">
      <c r="A1154" t="s">
        <v>15</v>
      </c>
      <c r="B1154">
        <v>10000</v>
      </c>
      <c r="C1154">
        <v>100</v>
      </c>
      <c r="D1154">
        <v>100000</v>
      </c>
      <c r="E1154">
        <v>3</v>
      </c>
      <c r="F1154">
        <v>1</v>
      </c>
      <c r="G1154">
        <v>63.310282999999998</v>
      </c>
      <c r="H1154">
        <v>2.1733440000000002</v>
      </c>
      <c r="I1154">
        <v>0.39862399999999998</v>
      </c>
      <c r="J1154">
        <v>0.19931199999999999</v>
      </c>
      <c r="K1154" t="str">
        <f t="shared" si="17"/>
        <v>6</v>
      </c>
      <c r="L1154" t="s">
        <v>42</v>
      </c>
      <c r="M1154" t="s">
        <v>43</v>
      </c>
      <c r="N1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154">
        <f>VLOOKUP(TableOMP[[#This Row],[Label]],TableAvg[],2,FALSE)</f>
        <v>61.60287390909091</v>
      </c>
      <c r="P1154">
        <f>VLOOKUP(TableOMP[[#This Row],[Label]],TableAvg[],3,FALSE)</f>
        <v>0.58566605859746601</v>
      </c>
      <c r="Q1154">
        <f>TableOMP[[#This Row],[Avg]]-$U$2*TableOMP[[#This Row],[StdDev]]</f>
        <v>60.431541791895981</v>
      </c>
      <c r="R1154">
        <f>TableOMP[[#This Row],[Avg]]+$U$2*TableOMP[[#This Row],[StdDev]]</f>
        <v>62.774206026285839</v>
      </c>
      <c r="S1154">
        <f>IF(AND(TableOMP[[#This Row],[total_time]]&gt;=TableOMP[[#This Row],[Low]], TableOMP[[#This Row],[total_time]]&lt;=TableOMP[[#This Row],[High]]),1,0)</f>
        <v>0</v>
      </c>
    </row>
    <row r="1155" spans="1:19" x14ac:dyDescent="0.25">
      <c r="A1155" t="s">
        <v>15</v>
      </c>
      <c r="B1155">
        <v>10000</v>
      </c>
      <c r="C1155">
        <v>100</v>
      </c>
      <c r="D1155">
        <v>100000</v>
      </c>
      <c r="E1155">
        <v>4</v>
      </c>
      <c r="F1155">
        <v>1</v>
      </c>
      <c r="G1155">
        <v>48.768076000000001</v>
      </c>
      <c r="H1155">
        <v>2.8253689999999998</v>
      </c>
      <c r="I1155">
        <v>0.55816500000000002</v>
      </c>
      <c r="J1155">
        <v>0.186055</v>
      </c>
      <c r="K1155" t="str">
        <f t="shared" ref="K1155:K1218" si="18">MID(M1155,22,1)</f>
        <v>6</v>
      </c>
      <c r="L1155" t="s">
        <v>42</v>
      </c>
      <c r="M1155" t="s">
        <v>43</v>
      </c>
      <c r="N1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155">
        <f>VLOOKUP(TableOMP[[#This Row],[Label]],TableAvg[],2,FALSE)</f>
        <v>47.764747636363637</v>
      </c>
      <c r="P1155">
        <f>VLOOKUP(TableOMP[[#This Row],[Label]],TableAvg[],3,FALSE)</f>
        <v>3.3791517289707906</v>
      </c>
      <c r="Q1155">
        <f>TableOMP[[#This Row],[Avg]]-$U$2*TableOMP[[#This Row],[StdDev]]</f>
        <v>41.006444178422058</v>
      </c>
      <c r="R1155">
        <f>TableOMP[[#This Row],[Avg]]+$U$2*TableOMP[[#This Row],[StdDev]]</f>
        <v>54.523051094305217</v>
      </c>
      <c r="S1155">
        <f>IF(AND(TableOMP[[#This Row],[total_time]]&gt;=TableOMP[[#This Row],[Low]], TableOMP[[#This Row],[total_time]]&lt;=TableOMP[[#This Row],[High]]),1,0)</f>
        <v>1</v>
      </c>
    </row>
    <row r="1156" spans="1:19" x14ac:dyDescent="0.25">
      <c r="A1156" t="s">
        <v>15</v>
      </c>
      <c r="B1156">
        <v>10000</v>
      </c>
      <c r="C1156">
        <v>100</v>
      </c>
      <c r="D1156">
        <v>100000</v>
      </c>
      <c r="E1156">
        <v>5</v>
      </c>
      <c r="F1156">
        <v>1</v>
      </c>
      <c r="G1156">
        <v>37.418154000000001</v>
      </c>
      <c r="H1156">
        <v>0.52046099999999995</v>
      </c>
      <c r="I1156">
        <v>0.92462500000000003</v>
      </c>
      <c r="J1156">
        <v>0.231156</v>
      </c>
      <c r="K1156" t="str">
        <f t="shared" si="18"/>
        <v>6</v>
      </c>
      <c r="L1156" t="s">
        <v>42</v>
      </c>
      <c r="M1156" t="s">
        <v>43</v>
      </c>
      <c r="N1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156">
        <f>VLOOKUP(TableOMP[[#This Row],[Label]],TableAvg[],2,FALSE)</f>
        <v>37.228402090909093</v>
      </c>
      <c r="P1156">
        <f>VLOOKUP(TableOMP[[#This Row],[Label]],TableAvg[],3,FALSE)</f>
        <v>0.28987238845378277</v>
      </c>
      <c r="Q1156">
        <f>TableOMP[[#This Row],[Avg]]-$U$2*TableOMP[[#This Row],[StdDev]]</f>
        <v>36.648657314001525</v>
      </c>
      <c r="R1156">
        <f>TableOMP[[#This Row],[Avg]]+$U$2*TableOMP[[#This Row],[StdDev]]</f>
        <v>37.80814686781666</v>
      </c>
      <c r="S1156">
        <f>IF(AND(TableOMP[[#This Row],[total_time]]&gt;=TableOMP[[#This Row],[Low]], TableOMP[[#This Row],[total_time]]&lt;=TableOMP[[#This Row],[High]]),1,0)</f>
        <v>1</v>
      </c>
    </row>
    <row r="1157" spans="1:19" x14ac:dyDescent="0.25">
      <c r="A1157" t="s">
        <v>15</v>
      </c>
      <c r="B1157">
        <v>10000</v>
      </c>
      <c r="C1157">
        <v>100</v>
      </c>
      <c r="D1157">
        <v>100000</v>
      </c>
      <c r="E1157">
        <v>6</v>
      </c>
      <c r="F1157">
        <v>1</v>
      </c>
      <c r="G1157">
        <v>31.089487999999999</v>
      </c>
      <c r="H1157">
        <v>0.26670899999999997</v>
      </c>
      <c r="I1157">
        <v>0.63863400000000003</v>
      </c>
      <c r="J1157">
        <v>0.12772700000000001</v>
      </c>
      <c r="K1157" t="str">
        <f t="shared" si="18"/>
        <v>6</v>
      </c>
      <c r="L1157" t="s">
        <v>42</v>
      </c>
      <c r="M1157" t="s">
        <v>43</v>
      </c>
      <c r="N1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157">
        <f>VLOOKUP(TableOMP[[#This Row],[Label]],TableAvg[],2,FALSE)</f>
        <v>31.10145390909091</v>
      </c>
      <c r="P1157">
        <f>VLOOKUP(TableOMP[[#This Row],[Label]],TableAvg[],3,FALSE)</f>
        <v>0.31760202715984842</v>
      </c>
      <c r="Q1157">
        <f>TableOMP[[#This Row],[Avg]]-$U$2*TableOMP[[#This Row],[StdDev]]</f>
        <v>30.466249854771213</v>
      </c>
      <c r="R1157">
        <f>TableOMP[[#This Row],[Avg]]+$U$2*TableOMP[[#This Row],[StdDev]]</f>
        <v>31.736657963410607</v>
      </c>
      <c r="S1157">
        <f>IF(AND(TableOMP[[#This Row],[total_time]]&gt;=TableOMP[[#This Row],[Low]], TableOMP[[#This Row],[total_time]]&lt;=TableOMP[[#This Row],[High]]),1,0)</f>
        <v>1</v>
      </c>
    </row>
    <row r="1158" spans="1:19" x14ac:dyDescent="0.25">
      <c r="A1158" t="s">
        <v>15</v>
      </c>
      <c r="B1158">
        <v>10000</v>
      </c>
      <c r="C1158">
        <v>100</v>
      </c>
      <c r="D1158">
        <v>100000</v>
      </c>
      <c r="E1158">
        <v>7</v>
      </c>
      <c r="F1158">
        <v>1</v>
      </c>
      <c r="G1158">
        <v>28.538367999999998</v>
      </c>
      <c r="H1158">
        <v>1.989857</v>
      </c>
      <c r="I1158">
        <v>0.98860700000000001</v>
      </c>
      <c r="J1158">
        <v>0.164768</v>
      </c>
      <c r="K1158" t="str">
        <f t="shared" si="18"/>
        <v>6</v>
      </c>
      <c r="L1158" t="s">
        <v>42</v>
      </c>
      <c r="M1158" t="s">
        <v>43</v>
      </c>
      <c r="N1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158">
        <f>VLOOKUP(TableOMP[[#This Row],[Label]],TableAvg[],2,FALSE)</f>
        <v>26.99956781818182</v>
      </c>
      <c r="P1158">
        <f>VLOOKUP(TableOMP[[#This Row],[Label]],TableAvg[],3,FALSE)</f>
        <v>0.58991741324496838</v>
      </c>
      <c r="Q1158">
        <f>TableOMP[[#This Row],[Avg]]-$U$2*TableOMP[[#This Row],[StdDev]]</f>
        <v>25.819732991691883</v>
      </c>
      <c r="R1158">
        <f>TableOMP[[#This Row],[Avg]]+$U$2*TableOMP[[#This Row],[StdDev]]</f>
        <v>28.179402644671757</v>
      </c>
      <c r="S1158">
        <f>IF(AND(TableOMP[[#This Row],[total_time]]&gt;=TableOMP[[#This Row],[Low]], TableOMP[[#This Row],[total_time]]&lt;=TableOMP[[#This Row],[High]]),1,0)</f>
        <v>0</v>
      </c>
    </row>
    <row r="1159" spans="1:19" x14ac:dyDescent="0.25">
      <c r="A1159" t="s">
        <v>15</v>
      </c>
      <c r="B1159">
        <v>10000</v>
      </c>
      <c r="C1159">
        <v>100</v>
      </c>
      <c r="D1159">
        <v>100000</v>
      </c>
      <c r="E1159">
        <v>8</v>
      </c>
      <c r="F1159">
        <v>1</v>
      </c>
      <c r="G1159">
        <v>26.856190000000002</v>
      </c>
      <c r="H1159">
        <v>3.6242529999999999</v>
      </c>
      <c r="I1159">
        <v>12.850472999999999</v>
      </c>
      <c r="J1159">
        <v>1.835782</v>
      </c>
      <c r="K1159" t="str">
        <f t="shared" si="18"/>
        <v>6</v>
      </c>
      <c r="L1159" t="s">
        <v>42</v>
      </c>
      <c r="M1159" t="s">
        <v>43</v>
      </c>
      <c r="N1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159">
        <f>VLOOKUP(TableOMP[[#This Row],[Label]],TableAvg[],2,FALSE)</f>
        <v>23.857052599999999</v>
      </c>
      <c r="P1159">
        <f>VLOOKUP(TableOMP[[#This Row],[Label]],TableAvg[],3,FALSE)</f>
        <v>1.0042384641038213</v>
      </c>
      <c r="Q1159">
        <f>TableOMP[[#This Row],[Avg]]-$U$2*TableOMP[[#This Row],[StdDev]]</f>
        <v>21.848575671792357</v>
      </c>
      <c r="R1159">
        <f>TableOMP[[#This Row],[Avg]]+$U$2*TableOMP[[#This Row],[StdDev]]</f>
        <v>25.865529528207642</v>
      </c>
      <c r="S1159">
        <f>IF(AND(TableOMP[[#This Row],[total_time]]&gt;=TableOMP[[#This Row],[Low]], TableOMP[[#This Row],[total_time]]&lt;=TableOMP[[#This Row],[High]]),1,0)</f>
        <v>0</v>
      </c>
    </row>
    <row r="1160" spans="1:19" x14ac:dyDescent="0.25">
      <c r="A1160" t="s">
        <v>15</v>
      </c>
      <c r="B1160">
        <v>10000</v>
      </c>
      <c r="C1160">
        <v>100</v>
      </c>
      <c r="D1160">
        <v>100000</v>
      </c>
      <c r="E1160">
        <v>9</v>
      </c>
      <c r="F1160">
        <v>1</v>
      </c>
      <c r="G1160">
        <v>21.036918</v>
      </c>
      <c r="H1160">
        <v>0.32874900000000001</v>
      </c>
      <c r="I1160">
        <v>1.2209859999999999</v>
      </c>
      <c r="J1160">
        <v>0.15262300000000001</v>
      </c>
      <c r="K1160" t="str">
        <f t="shared" si="18"/>
        <v>6</v>
      </c>
      <c r="L1160" t="s">
        <v>42</v>
      </c>
      <c r="M1160" t="s">
        <v>43</v>
      </c>
      <c r="N1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1160">
        <f>VLOOKUP(TableOMP[[#This Row],[Label]],TableAvg[],2,FALSE)</f>
        <v>21.046355900000002</v>
      </c>
      <c r="P1160">
        <f>VLOOKUP(TableOMP[[#This Row],[Label]],TableAvg[],3,FALSE)</f>
        <v>0.42661476315995334</v>
      </c>
      <c r="Q1160">
        <f>TableOMP[[#This Row],[Avg]]-$U$2*TableOMP[[#This Row],[StdDev]]</f>
        <v>20.193126373680094</v>
      </c>
      <c r="R1160">
        <f>TableOMP[[#This Row],[Avg]]+$U$2*TableOMP[[#This Row],[StdDev]]</f>
        <v>21.899585426319909</v>
      </c>
      <c r="S1160">
        <f>IF(AND(TableOMP[[#This Row],[total_time]]&gt;=TableOMP[[#This Row],[Low]], TableOMP[[#This Row],[total_time]]&lt;=TableOMP[[#This Row],[High]]),1,0)</f>
        <v>1</v>
      </c>
    </row>
    <row r="1161" spans="1:19" x14ac:dyDescent="0.25">
      <c r="A1161" t="s">
        <v>15</v>
      </c>
      <c r="B1161">
        <v>10000</v>
      </c>
      <c r="C1161">
        <v>100</v>
      </c>
      <c r="D1161">
        <v>100000</v>
      </c>
      <c r="E1161">
        <v>10</v>
      </c>
      <c r="F1161">
        <v>1</v>
      </c>
      <c r="G1161">
        <v>19.002585</v>
      </c>
      <c r="H1161">
        <v>0.31377699999999997</v>
      </c>
      <c r="I1161">
        <v>1.5707739999999999</v>
      </c>
      <c r="J1161">
        <v>0.17452999999999999</v>
      </c>
      <c r="K1161" t="str">
        <f t="shared" si="18"/>
        <v>6</v>
      </c>
      <c r="L1161" t="s">
        <v>42</v>
      </c>
      <c r="M1161" t="s">
        <v>43</v>
      </c>
      <c r="N1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161">
        <f>VLOOKUP(TableOMP[[#This Row],[Label]],TableAvg[],2,FALSE)</f>
        <v>19.367362500000002</v>
      </c>
      <c r="P1161">
        <f>VLOOKUP(TableOMP[[#This Row],[Label]],TableAvg[],3,FALSE)</f>
        <v>1.3987286580103699</v>
      </c>
      <c r="Q1161">
        <f>TableOMP[[#This Row],[Avg]]-$U$2*TableOMP[[#This Row],[StdDev]]</f>
        <v>16.569905183979262</v>
      </c>
      <c r="R1161">
        <f>TableOMP[[#This Row],[Avg]]+$U$2*TableOMP[[#This Row],[StdDev]]</f>
        <v>22.164819816020742</v>
      </c>
      <c r="S1161">
        <f>IF(AND(TableOMP[[#This Row],[total_time]]&gt;=TableOMP[[#This Row],[Low]], TableOMP[[#This Row],[total_time]]&lt;=TableOMP[[#This Row],[High]]),1,0)</f>
        <v>1</v>
      </c>
    </row>
    <row r="1162" spans="1:19" x14ac:dyDescent="0.25">
      <c r="A1162" t="s">
        <v>15</v>
      </c>
      <c r="B1162">
        <v>10000</v>
      </c>
      <c r="C1162">
        <v>100</v>
      </c>
      <c r="D1162">
        <v>100000</v>
      </c>
      <c r="E1162">
        <v>11</v>
      </c>
      <c r="F1162">
        <v>1</v>
      </c>
      <c r="G1162">
        <v>17.557145999999999</v>
      </c>
      <c r="H1162">
        <v>0.516185</v>
      </c>
      <c r="I1162">
        <v>1.938763</v>
      </c>
      <c r="J1162">
        <v>0.19387599999999999</v>
      </c>
      <c r="K1162" t="str">
        <f t="shared" si="18"/>
        <v>6</v>
      </c>
      <c r="L1162" t="s">
        <v>42</v>
      </c>
      <c r="M1162" t="s">
        <v>43</v>
      </c>
      <c r="N1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162">
        <f>VLOOKUP(TableOMP[[#This Row],[Label]],TableAvg[],2,FALSE)</f>
        <v>17.3222205</v>
      </c>
      <c r="P1162">
        <f>VLOOKUP(TableOMP[[#This Row],[Label]],TableAvg[],3,FALSE)</f>
        <v>0.19925598916133511</v>
      </c>
      <c r="Q1162">
        <f>TableOMP[[#This Row],[Avg]]-$U$2*TableOMP[[#This Row],[StdDev]]</f>
        <v>16.92370852167733</v>
      </c>
      <c r="R1162">
        <f>TableOMP[[#This Row],[Avg]]+$U$2*TableOMP[[#This Row],[StdDev]]</f>
        <v>17.72073247832267</v>
      </c>
      <c r="S1162">
        <f>IF(AND(TableOMP[[#This Row],[total_time]]&gt;=TableOMP[[#This Row],[Low]], TableOMP[[#This Row],[total_time]]&lt;=TableOMP[[#This Row],[High]]),1,0)</f>
        <v>1</v>
      </c>
    </row>
    <row r="1163" spans="1:19" x14ac:dyDescent="0.25">
      <c r="A1163" t="s">
        <v>15</v>
      </c>
      <c r="B1163">
        <v>10000</v>
      </c>
      <c r="C1163">
        <v>100</v>
      </c>
      <c r="D1163">
        <v>100000</v>
      </c>
      <c r="E1163">
        <v>12</v>
      </c>
      <c r="F1163">
        <v>1</v>
      </c>
      <c r="G1163">
        <v>17.469524</v>
      </c>
      <c r="H1163">
        <v>1.846533</v>
      </c>
      <c r="I1163">
        <v>1.9033100000000001</v>
      </c>
      <c r="J1163">
        <v>0.17302799999999999</v>
      </c>
      <c r="K1163" t="str">
        <f t="shared" si="18"/>
        <v>6</v>
      </c>
      <c r="L1163" t="s">
        <v>42</v>
      </c>
      <c r="M1163" t="s">
        <v>43</v>
      </c>
      <c r="N1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163">
        <f>VLOOKUP(TableOMP[[#This Row],[Label]],TableAvg[],2,FALSE)</f>
        <v>16.0317729</v>
      </c>
      <c r="P1163">
        <f>VLOOKUP(TableOMP[[#This Row],[Label]],TableAvg[],3,FALSE)</f>
        <v>0.49322697109571573</v>
      </c>
      <c r="Q1163">
        <f>TableOMP[[#This Row],[Avg]]-$U$2*TableOMP[[#This Row],[StdDev]]</f>
        <v>15.045318957808568</v>
      </c>
      <c r="R1163">
        <f>TableOMP[[#This Row],[Avg]]+$U$2*TableOMP[[#This Row],[StdDev]]</f>
        <v>17.018226842191432</v>
      </c>
      <c r="S1163">
        <f>IF(AND(TableOMP[[#This Row],[total_time]]&gt;=TableOMP[[#This Row],[Low]], TableOMP[[#This Row],[total_time]]&lt;=TableOMP[[#This Row],[High]]),1,0)</f>
        <v>0</v>
      </c>
    </row>
    <row r="1164" spans="1:19" x14ac:dyDescent="0.25">
      <c r="A1164" t="s">
        <v>15</v>
      </c>
      <c r="B1164">
        <v>10000</v>
      </c>
      <c r="C1164">
        <v>100</v>
      </c>
      <c r="D1164">
        <v>100000</v>
      </c>
      <c r="E1164">
        <v>13</v>
      </c>
      <c r="F1164">
        <v>1</v>
      </c>
      <c r="G1164">
        <v>41.254119000000003</v>
      </c>
      <c r="H1164">
        <v>26.714908000000001</v>
      </c>
      <c r="I1164">
        <v>6.6638789999999997</v>
      </c>
      <c r="J1164">
        <v>0.55532300000000001</v>
      </c>
      <c r="K1164" t="str">
        <f t="shared" si="18"/>
        <v>6</v>
      </c>
      <c r="L1164" t="s">
        <v>42</v>
      </c>
      <c r="M1164" t="s">
        <v>43</v>
      </c>
      <c r="N1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164">
        <f>VLOOKUP(TableOMP[[#This Row],[Label]],TableAvg[],2,FALSE)</f>
        <v>17.419607899999995</v>
      </c>
      <c r="P1164">
        <f>VLOOKUP(TableOMP[[#This Row],[Label]],TableAvg[],3,FALSE)</f>
        <v>7.9460726350215278</v>
      </c>
      <c r="Q1164">
        <f>TableOMP[[#This Row],[Avg]]-$U$2*TableOMP[[#This Row],[StdDev]]</f>
        <v>1.5274626299569398</v>
      </c>
      <c r="R1164">
        <f>TableOMP[[#This Row],[Avg]]+$U$2*TableOMP[[#This Row],[StdDev]]</f>
        <v>33.311753170043048</v>
      </c>
      <c r="S1164">
        <f>IF(AND(TableOMP[[#This Row],[total_time]]&gt;=TableOMP[[#This Row],[Low]], TableOMP[[#This Row],[total_time]]&lt;=TableOMP[[#This Row],[High]]),1,0)</f>
        <v>0</v>
      </c>
    </row>
    <row r="1165" spans="1:19" x14ac:dyDescent="0.25">
      <c r="A1165" t="s">
        <v>15</v>
      </c>
      <c r="B1165">
        <v>10000</v>
      </c>
      <c r="C1165">
        <v>100</v>
      </c>
      <c r="D1165">
        <v>100000</v>
      </c>
      <c r="E1165">
        <v>14</v>
      </c>
      <c r="F1165">
        <v>1</v>
      </c>
      <c r="G1165">
        <v>14.184422</v>
      </c>
      <c r="H1165">
        <v>0.60719500000000004</v>
      </c>
      <c r="I1165">
        <v>2.712666</v>
      </c>
      <c r="J1165">
        <v>0.20866699999999999</v>
      </c>
      <c r="K1165" t="str">
        <f t="shared" si="18"/>
        <v>6</v>
      </c>
      <c r="L1165" t="s">
        <v>42</v>
      </c>
      <c r="M1165" t="s">
        <v>43</v>
      </c>
      <c r="N1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165">
        <f>VLOOKUP(TableOMP[[#This Row],[Label]],TableAvg[],2,FALSE)</f>
        <v>13.811161200000001</v>
      </c>
      <c r="P1165">
        <f>VLOOKUP(TableOMP[[#This Row],[Label]],TableAvg[],3,FALSE)</f>
        <v>0.14816777037706197</v>
      </c>
      <c r="Q1165">
        <f>TableOMP[[#This Row],[Avg]]-$U$2*TableOMP[[#This Row],[StdDev]]</f>
        <v>13.514825659245878</v>
      </c>
      <c r="R1165">
        <f>TableOMP[[#This Row],[Avg]]+$U$2*TableOMP[[#This Row],[StdDev]]</f>
        <v>14.107496740754124</v>
      </c>
      <c r="S1165">
        <f>IF(AND(TableOMP[[#This Row],[total_time]]&gt;=TableOMP[[#This Row],[Low]], TableOMP[[#This Row],[total_time]]&lt;=TableOMP[[#This Row],[High]]),1,0)</f>
        <v>0</v>
      </c>
    </row>
    <row r="1166" spans="1:19" x14ac:dyDescent="0.25">
      <c r="A1166" t="s">
        <v>15</v>
      </c>
      <c r="B1166">
        <v>10000</v>
      </c>
      <c r="C1166">
        <v>100</v>
      </c>
      <c r="D1166">
        <v>100000</v>
      </c>
      <c r="E1166">
        <v>15</v>
      </c>
      <c r="F1166">
        <v>1</v>
      </c>
      <c r="G1166">
        <v>13.332915</v>
      </c>
      <c r="H1166">
        <v>0.60094899999999996</v>
      </c>
      <c r="I1166">
        <v>2.780211</v>
      </c>
      <c r="J1166">
        <v>0.19858600000000001</v>
      </c>
      <c r="K1166" t="str">
        <f t="shared" si="18"/>
        <v>6</v>
      </c>
      <c r="L1166" t="s">
        <v>42</v>
      </c>
      <c r="M1166" t="s">
        <v>43</v>
      </c>
      <c r="N1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166">
        <f>VLOOKUP(TableOMP[[#This Row],[Label]],TableAvg[],2,FALSE)</f>
        <v>13.084569800000001</v>
      </c>
      <c r="P1166">
        <f>VLOOKUP(TableOMP[[#This Row],[Label]],TableAvg[],3,FALSE)</f>
        <v>0.42163983678132028</v>
      </c>
      <c r="Q1166">
        <f>TableOMP[[#This Row],[Avg]]-$U$2*TableOMP[[#This Row],[StdDev]]</f>
        <v>12.241290126437359</v>
      </c>
      <c r="R1166">
        <f>TableOMP[[#This Row],[Avg]]+$U$2*TableOMP[[#This Row],[StdDev]]</f>
        <v>13.927849473562642</v>
      </c>
      <c r="S1166">
        <f>IF(AND(TableOMP[[#This Row],[total_time]]&gt;=TableOMP[[#This Row],[Low]], TableOMP[[#This Row],[total_time]]&lt;=TableOMP[[#This Row],[High]]),1,0)</f>
        <v>1</v>
      </c>
    </row>
    <row r="1167" spans="1:19" x14ac:dyDescent="0.25">
      <c r="A1167" t="s">
        <v>15</v>
      </c>
      <c r="B1167">
        <v>10000</v>
      </c>
      <c r="C1167">
        <v>100</v>
      </c>
      <c r="D1167">
        <v>100000</v>
      </c>
      <c r="E1167">
        <v>16</v>
      </c>
      <c r="F1167">
        <v>1</v>
      </c>
      <c r="G1167">
        <v>12.764393</v>
      </c>
      <c r="H1167">
        <v>0.59788200000000002</v>
      </c>
      <c r="I1167">
        <v>3.5789170000000001</v>
      </c>
      <c r="J1167">
        <v>0.238594</v>
      </c>
      <c r="K1167" t="str">
        <f t="shared" si="18"/>
        <v>6</v>
      </c>
      <c r="L1167" t="s">
        <v>42</v>
      </c>
      <c r="M1167" t="s">
        <v>43</v>
      </c>
      <c r="N1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167">
        <f>VLOOKUP(TableOMP[[#This Row],[Label]],TableAvg[],2,FALSE)</f>
        <v>12.3827286</v>
      </c>
      <c r="P1167">
        <f>VLOOKUP(TableOMP[[#This Row],[Label]],TableAvg[],3,FALSE)</f>
        <v>0.17102678362132523</v>
      </c>
      <c r="Q1167">
        <f>TableOMP[[#This Row],[Avg]]-$U$2*TableOMP[[#This Row],[StdDev]]</f>
        <v>12.040675032757349</v>
      </c>
      <c r="R1167">
        <f>TableOMP[[#This Row],[Avg]]+$U$2*TableOMP[[#This Row],[StdDev]]</f>
        <v>12.724782167242651</v>
      </c>
      <c r="S1167">
        <f>IF(AND(TableOMP[[#This Row],[total_time]]&gt;=TableOMP[[#This Row],[Low]], TableOMP[[#This Row],[total_time]]&lt;=TableOMP[[#This Row],[High]]),1,0)</f>
        <v>0</v>
      </c>
    </row>
    <row r="1168" spans="1:19" x14ac:dyDescent="0.25">
      <c r="A1168" t="s">
        <v>15</v>
      </c>
      <c r="B1168">
        <v>10000</v>
      </c>
      <c r="C1168">
        <v>100</v>
      </c>
      <c r="D1168">
        <v>100000</v>
      </c>
      <c r="E1168">
        <v>17</v>
      </c>
      <c r="F1168">
        <v>1</v>
      </c>
      <c r="G1168">
        <v>12.087992</v>
      </c>
      <c r="H1168">
        <v>0.71628800000000004</v>
      </c>
      <c r="I1168">
        <v>5.0525849999999997</v>
      </c>
      <c r="J1168">
        <v>0.31578699999999998</v>
      </c>
      <c r="K1168" t="str">
        <f t="shared" si="18"/>
        <v>6</v>
      </c>
      <c r="L1168" t="s">
        <v>42</v>
      </c>
      <c r="M1168" t="s">
        <v>43</v>
      </c>
      <c r="N1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168">
        <f>VLOOKUP(TableOMP[[#This Row],[Label]],TableAvg[],2,FALSE)</f>
        <v>11.7457557</v>
      </c>
      <c r="P1168">
        <f>VLOOKUP(TableOMP[[#This Row],[Label]],TableAvg[],3,FALSE)</f>
        <v>0.15584168416068192</v>
      </c>
      <c r="Q1168">
        <f>TableOMP[[#This Row],[Avg]]-$U$2*TableOMP[[#This Row],[StdDev]]</f>
        <v>11.434072331678637</v>
      </c>
      <c r="R1168">
        <f>TableOMP[[#This Row],[Avg]]+$U$2*TableOMP[[#This Row],[StdDev]]</f>
        <v>12.057439068321363</v>
      </c>
      <c r="S1168">
        <f>IF(AND(TableOMP[[#This Row],[total_time]]&gt;=TableOMP[[#This Row],[Low]], TableOMP[[#This Row],[total_time]]&lt;=TableOMP[[#This Row],[High]]),1,0)</f>
        <v>0</v>
      </c>
    </row>
    <row r="1169" spans="1:19" x14ac:dyDescent="0.25">
      <c r="A1169" t="s">
        <v>15</v>
      </c>
      <c r="B1169">
        <v>10000</v>
      </c>
      <c r="C1169">
        <v>100</v>
      </c>
      <c r="D1169">
        <v>100000</v>
      </c>
      <c r="E1169">
        <v>18</v>
      </c>
      <c r="F1169">
        <v>1</v>
      </c>
      <c r="G1169">
        <v>11.215180999999999</v>
      </c>
      <c r="H1169">
        <v>0.33002999999999999</v>
      </c>
      <c r="I1169">
        <v>2.4190320000000001</v>
      </c>
      <c r="J1169">
        <v>0.14229600000000001</v>
      </c>
      <c r="K1169" t="str">
        <f t="shared" si="18"/>
        <v>6</v>
      </c>
      <c r="L1169" t="s">
        <v>42</v>
      </c>
      <c r="M1169" t="s">
        <v>43</v>
      </c>
      <c r="N1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1169">
        <f>VLOOKUP(TableOMP[[#This Row],[Label]],TableAvg[],2,FALSE)</f>
        <v>11.1533949</v>
      </c>
      <c r="P1169">
        <f>VLOOKUP(TableOMP[[#This Row],[Label]],TableAvg[],3,FALSE)</f>
        <v>0.1108857938126307</v>
      </c>
      <c r="Q1169">
        <f>TableOMP[[#This Row],[Avg]]-$U$2*TableOMP[[#This Row],[StdDev]]</f>
        <v>10.931623312374739</v>
      </c>
      <c r="R1169">
        <f>TableOMP[[#This Row],[Avg]]+$U$2*TableOMP[[#This Row],[StdDev]]</f>
        <v>11.375166487625261</v>
      </c>
      <c r="S1169">
        <f>IF(AND(TableOMP[[#This Row],[total_time]]&gt;=TableOMP[[#This Row],[Low]], TableOMP[[#This Row],[total_time]]&lt;=TableOMP[[#This Row],[High]]),1,0)</f>
        <v>1</v>
      </c>
    </row>
    <row r="1170" spans="1:19" x14ac:dyDescent="0.25">
      <c r="A1170" t="s">
        <v>15</v>
      </c>
      <c r="B1170">
        <v>10000</v>
      </c>
      <c r="C1170">
        <v>100</v>
      </c>
      <c r="D1170">
        <v>100000</v>
      </c>
      <c r="E1170">
        <v>19</v>
      </c>
      <c r="F1170">
        <v>1</v>
      </c>
      <c r="G1170">
        <v>10.841834</v>
      </c>
      <c r="H1170">
        <v>0.36524800000000002</v>
      </c>
      <c r="I1170">
        <v>4.0538439999999998</v>
      </c>
      <c r="J1170">
        <v>0.225214</v>
      </c>
      <c r="K1170" t="str">
        <f t="shared" si="18"/>
        <v>6</v>
      </c>
      <c r="L1170" t="s">
        <v>42</v>
      </c>
      <c r="M1170" t="s">
        <v>43</v>
      </c>
      <c r="N1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170">
        <f>VLOOKUP(TableOMP[[#This Row],[Label]],TableAvg[],2,FALSE)</f>
        <v>11.082065999999999</v>
      </c>
      <c r="P1170">
        <f>VLOOKUP(TableOMP[[#This Row],[Label]],TableAvg[],3,FALSE)</f>
        <v>1.2805894741982884</v>
      </c>
      <c r="Q1170">
        <f>TableOMP[[#This Row],[Avg]]-$U$2*TableOMP[[#This Row],[StdDev]]</f>
        <v>8.5208870516034221</v>
      </c>
      <c r="R1170">
        <f>TableOMP[[#This Row],[Avg]]+$U$2*TableOMP[[#This Row],[StdDev]]</f>
        <v>13.643244948396577</v>
      </c>
      <c r="S1170">
        <f>IF(AND(TableOMP[[#This Row],[total_time]]&gt;=TableOMP[[#This Row],[Low]], TableOMP[[#This Row],[total_time]]&lt;=TableOMP[[#This Row],[High]]),1,0)</f>
        <v>1</v>
      </c>
    </row>
    <row r="1171" spans="1:19" x14ac:dyDescent="0.25">
      <c r="A1171" t="s">
        <v>15</v>
      </c>
      <c r="B1171">
        <v>10000</v>
      </c>
      <c r="C1171">
        <v>100</v>
      </c>
      <c r="D1171">
        <v>100000</v>
      </c>
      <c r="E1171">
        <v>35</v>
      </c>
      <c r="F1171">
        <v>1</v>
      </c>
      <c r="G1171">
        <v>6.6867039999999998</v>
      </c>
      <c r="H1171">
        <v>0.50703500000000001</v>
      </c>
      <c r="I1171">
        <v>5.5315580000000004</v>
      </c>
      <c r="J1171">
        <v>0.162693</v>
      </c>
      <c r="K1171" t="str">
        <f t="shared" si="18"/>
        <v>6</v>
      </c>
      <c r="L1171" t="s">
        <v>42</v>
      </c>
      <c r="M1171" t="s">
        <v>43</v>
      </c>
      <c r="N1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1171">
        <f>VLOOKUP(TableOMP[[#This Row],[Label]],TableAvg[],2,FALSE)</f>
        <v>7.0453129999999984</v>
      </c>
      <c r="P1171">
        <f>VLOOKUP(TableOMP[[#This Row],[Label]],TableAvg[],3,FALSE)</f>
        <v>1.1073830643128082</v>
      </c>
      <c r="Q1171">
        <f>TableOMP[[#This Row],[Avg]]-$U$2*TableOMP[[#This Row],[StdDev]]</f>
        <v>4.8305468713743824</v>
      </c>
      <c r="R1171">
        <f>TableOMP[[#This Row],[Avg]]+$U$2*TableOMP[[#This Row],[StdDev]]</f>
        <v>9.2600791286256143</v>
      </c>
      <c r="S1171">
        <f>IF(AND(TableOMP[[#This Row],[total_time]]&gt;=TableOMP[[#This Row],[Low]], TableOMP[[#This Row],[total_time]]&lt;=TableOMP[[#This Row],[High]]),1,0)</f>
        <v>1</v>
      </c>
    </row>
    <row r="1172" spans="1:19" x14ac:dyDescent="0.25">
      <c r="A1172" t="s">
        <v>15</v>
      </c>
      <c r="B1172">
        <v>10000</v>
      </c>
      <c r="C1172">
        <v>100</v>
      </c>
      <c r="D1172">
        <v>100000</v>
      </c>
      <c r="E1172">
        <v>36</v>
      </c>
      <c r="F1172">
        <v>1</v>
      </c>
      <c r="G1172">
        <v>6.8584490000000002</v>
      </c>
      <c r="H1172">
        <v>0.65536099999999997</v>
      </c>
      <c r="I1172">
        <v>8.9076450000000005</v>
      </c>
      <c r="J1172">
        <v>0.25450400000000001</v>
      </c>
      <c r="K1172" t="str">
        <f t="shared" si="18"/>
        <v>6</v>
      </c>
      <c r="L1172" t="s">
        <v>42</v>
      </c>
      <c r="M1172" t="s">
        <v>43</v>
      </c>
      <c r="N1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172">
        <f>VLOOKUP(TableOMP[[#This Row],[Label]],TableAvg[],2,FALSE)</f>
        <v>6.5453429999999999</v>
      </c>
      <c r="P1172">
        <f>VLOOKUP(TableOMP[[#This Row],[Label]],TableAvg[],3,FALSE)</f>
        <v>0.14204204036692983</v>
      </c>
      <c r="Q1172">
        <f>TableOMP[[#This Row],[Avg]]-$U$2*TableOMP[[#This Row],[StdDev]]</f>
        <v>6.2612589192661403</v>
      </c>
      <c r="R1172">
        <f>TableOMP[[#This Row],[Avg]]+$U$2*TableOMP[[#This Row],[StdDev]]</f>
        <v>6.8294270807338595</v>
      </c>
      <c r="S1172">
        <f>IF(AND(TableOMP[[#This Row],[total_time]]&gt;=TableOMP[[#This Row],[Low]], TableOMP[[#This Row],[total_time]]&lt;=TableOMP[[#This Row],[High]]),1,0)</f>
        <v>0</v>
      </c>
    </row>
    <row r="1173" spans="1:19" x14ac:dyDescent="0.25">
      <c r="A1173" t="s">
        <v>15</v>
      </c>
      <c r="B1173">
        <v>10000</v>
      </c>
      <c r="C1173">
        <v>100</v>
      </c>
      <c r="D1173">
        <v>100000</v>
      </c>
      <c r="E1173">
        <v>37</v>
      </c>
      <c r="F1173">
        <v>1</v>
      </c>
      <c r="G1173">
        <v>6.5623459999999998</v>
      </c>
      <c r="H1173">
        <v>0.59057700000000002</v>
      </c>
      <c r="I1173">
        <v>7.6612130000000001</v>
      </c>
      <c r="J1173">
        <v>0.212811</v>
      </c>
      <c r="K1173" t="str">
        <f t="shared" si="18"/>
        <v>6</v>
      </c>
      <c r="L1173" t="s">
        <v>42</v>
      </c>
      <c r="M1173" t="s">
        <v>43</v>
      </c>
      <c r="N1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1173">
        <f>VLOOKUP(TableOMP[[#This Row],[Label]],TableAvg[],2,FALSE)</f>
        <v>6.3718076666666654</v>
      </c>
      <c r="P1173">
        <f>VLOOKUP(TableOMP[[#This Row],[Label]],TableAvg[],3,FALSE)</f>
        <v>0.12503887851830384</v>
      </c>
      <c r="Q1173">
        <f>TableOMP[[#This Row],[Avg]]-$U$2*TableOMP[[#This Row],[StdDev]]</f>
        <v>6.1217299096300577</v>
      </c>
      <c r="R1173">
        <f>TableOMP[[#This Row],[Avg]]+$U$2*TableOMP[[#This Row],[StdDev]]</f>
        <v>6.6218854237032732</v>
      </c>
      <c r="S1173">
        <f>IF(AND(TableOMP[[#This Row],[total_time]]&gt;=TableOMP[[#This Row],[Low]], TableOMP[[#This Row],[total_time]]&lt;=TableOMP[[#This Row],[High]]),1,0)</f>
        <v>1</v>
      </c>
    </row>
    <row r="1174" spans="1:19" x14ac:dyDescent="0.25">
      <c r="A1174" t="s">
        <v>15</v>
      </c>
      <c r="B1174">
        <v>10000</v>
      </c>
      <c r="C1174">
        <v>100</v>
      </c>
      <c r="D1174">
        <v>100000</v>
      </c>
      <c r="E1174">
        <v>38</v>
      </c>
      <c r="F1174">
        <v>1</v>
      </c>
      <c r="G1174">
        <v>6.9189610000000004</v>
      </c>
      <c r="H1174">
        <v>1.072373</v>
      </c>
      <c r="I1174">
        <v>5.8351769999999998</v>
      </c>
      <c r="J1174">
        <v>0.15770700000000001</v>
      </c>
      <c r="K1174" t="str">
        <f t="shared" si="18"/>
        <v>6</v>
      </c>
      <c r="L1174" t="s">
        <v>42</v>
      </c>
      <c r="M1174" t="s">
        <v>43</v>
      </c>
      <c r="N1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174">
        <f>VLOOKUP(TableOMP[[#This Row],[Label]],TableAvg[],2,FALSE)</f>
        <v>6.3473785555555544</v>
      </c>
      <c r="P1174">
        <f>VLOOKUP(TableOMP[[#This Row],[Label]],TableAvg[],3,FALSE)</f>
        <v>0.2107003124984107</v>
      </c>
      <c r="Q1174">
        <f>TableOMP[[#This Row],[Avg]]-$U$2*TableOMP[[#This Row],[StdDev]]</f>
        <v>5.9259779305587328</v>
      </c>
      <c r="R1174">
        <f>TableOMP[[#This Row],[Avg]]+$U$2*TableOMP[[#This Row],[StdDev]]</f>
        <v>6.768779180552376</v>
      </c>
      <c r="S1174">
        <f>IF(AND(TableOMP[[#This Row],[total_time]]&gt;=TableOMP[[#This Row],[Low]], TableOMP[[#This Row],[total_time]]&lt;=TableOMP[[#This Row],[High]]),1,0)</f>
        <v>0</v>
      </c>
    </row>
    <row r="1175" spans="1:19" x14ac:dyDescent="0.25">
      <c r="A1175" t="s">
        <v>15</v>
      </c>
      <c r="B1175">
        <v>10000</v>
      </c>
      <c r="C1175">
        <v>100</v>
      </c>
      <c r="D1175">
        <v>100000</v>
      </c>
      <c r="E1175">
        <v>39</v>
      </c>
      <c r="F1175">
        <v>1</v>
      </c>
      <c r="G1175">
        <v>7.1238970000000004</v>
      </c>
      <c r="H1175">
        <v>1.2542990000000001</v>
      </c>
      <c r="I1175">
        <v>6.9536559999999996</v>
      </c>
      <c r="J1175">
        <v>0.18299099999999999</v>
      </c>
      <c r="K1175" t="str">
        <f t="shared" si="18"/>
        <v>6</v>
      </c>
      <c r="L1175" t="s">
        <v>42</v>
      </c>
      <c r="M1175" t="s">
        <v>43</v>
      </c>
      <c r="N1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175">
        <f>VLOOKUP(TableOMP[[#This Row],[Label]],TableAvg[],2,FALSE)</f>
        <v>6.2660485999999995</v>
      </c>
      <c r="P1175">
        <f>VLOOKUP(TableOMP[[#This Row],[Label]],TableAvg[],3,FALSE)</f>
        <v>0.29647756038297718</v>
      </c>
      <c r="Q1175">
        <f>TableOMP[[#This Row],[Avg]]-$U$2*TableOMP[[#This Row],[StdDev]]</f>
        <v>5.6730934792340451</v>
      </c>
      <c r="R1175">
        <f>TableOMP[[#This Row],[Avg]]+$U$2*TableOMP[[#This Row],[StdDev]]</f>
        <v>6.859003720765954</v>
      </c>
      <c r="S1175">
        <f>IF(AND(TableOMP[[#This Row],[total_time]]&gt;=TableOMP[[#This Row],[Low]], TableOMP[[#This Row],[total_time]]&lt;=TableOMP[[#This Row],[High]]),1,0)</f>
        <v>0</v>
      </c>
    </row>
    <row r="1176" spans="1:19" x14ac:dyDescent="0.25">
      <c r="A1176" t="s">
        <v>15</v>
      </c>
      <c r="B1176">
        <v>10000</v>
      </c>
      <c r="C1176">
        <v>100</v>
      </c>
      <c r="D1176">
        <v>100000</v>
      </c>
      <c r="E1176">
        <v>40</v>
      </c>
      <c r="F1176">
        <v>1</v>
      </c>
      <c r="G1176">
        <v>6.0584249999999997</v>
      </c>
      <c r="H1176">
        <v>0.45319100000000001</v>
      </c>
      <c r="I1176">
        <v>5.0444009999999997</v>
      </c>
      <c r="J1176">
        <v>0.12934399999999999</v>
      </c>
      <c r="K1176" t="str">
        <f t="shared" si="18"/>
        <v>6</v>
      </c>
      <c r="L1176" t="s">
        <v>42</v>
      </c>
      <c r="M1176" t="s">
        <v>43</v>
      </c>
      <c r="N1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1176">
        <f>VLOOKUP(TableOMP[[#This Row],[Label]],TableAvg[],2,FALSE)</f>
        <v>6.0271618</v>
      </c>
      <c r="P1176">
        <f>VLOOKUP(TableOMP[[#This Row],[Label]],TableAvg[],3,FALSE)</f>
        <v>8.7756818016340138E-2</v>
      </c>
      <c r="Q1176">
        <f>TableOMP[[#This Row],[Avg]]-$U$2*TableOMP[[#This Row],[StdDev]]</f>
        <v>5.8516481639673197</v>
      </c>
      <c r="R1176">
        <f>TableOMP[[#This Row],[Avg]]+$U$2*TableOMP[[#This Row],[StdDev]]</f>
        <v>6.2026754360326803</v>
      </c>
      <c r="S1176">
        <f>IF(AND(TableOMP[[#This Row],[total_time]]&gt;=TableOMP[[#This Row],[Low]], TableOMP[[#This Row],[total_time]]&lt;=TableOMP[[#This Row],[High]]),1,0)</f>
        <v>1</v>
      </c>
    </row>
    <row r="1177" spans="1:19" x14ac:dyDescent="0.25">
      <c r="A1177" t="s">
        <v>15</v>
      </c>
      <c r="B1177">
        <v>10000</v>
      </c>
      <c r="C1177">
        <v>100</v>
      </c>
      <c r="D1177">
        <v>100000</v>
      </c>
      <c r="E1177">
        <v>41</v>
      </c>
      <c r="F1177">
        <v>1</v>
      </c>
      <c r="G1177">
        <v>7.3870719999999999</v>
      </c>
      <c r="H1177">
        <v>1.817428</v>
      </c>
      <c r="I1177">
        <v>10.470504999999999</v>
      </c>
      <c r="J1177">
        <v>0.26176300000000002</v>
      </c>
      <c r="K1177" t="str">
        <f t="shared" si="18"/>
        <v>6</v>
      </c>
      <c r="L1177" t="s">
        <v>42</v>
      </c>
      <c r="M1177" t="s">
        <v>43</v>
      </c>
      <c r="N1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177">
        <f>VLOOKUP(TableOMP[[#This Row],[Label]],TableAvg[],2,FALSE)</f>
        <v>6.1193129000000006</v>
      </c>
      <c r="P1177">
        <f>VLOOKUP(TableOMP[[#This Row],[Label]],TableAvg[],3,FALSE)</f>
        <v>0.49191286895412267</v>
      </c>
      <c r="Q1177">
        <f>TableOMP[[#This Row],[Avg]]-$U$2*TableOMP[[#This Row],[StdDev]]</f>
        <v>5.1354871620917555</v>
      </c>
      <c r="R1177">
        <f>TableOMP[[#This Row],[Avg]]+$U$2*TableOMP[[#This Row],[StdDev]]</f>
        <v>7.1031386379082457</v>
      </c>
      <c r="S1177">
        <f>IF(AND(TableOMP[[#This Row],[total_time]]&gt;=TableOMP[[#This Row],[Low]], TableOMP[[#This Row],[total_time]]&lt;=TableOMP[[#This Row],[High]]),1,0)</f>
        <v>0</v>
      </c>
    </row>
    <row r="1178" spans="1:19" x14ac:dyDescent="0.25">
      <c r="A1178" t="s">
        <v>15</v>
      </c>
      <c r="B1178">
        <v>10000</v>
      </c>
      <c r="C1178">
        <v>100</v>
      </c>
      <c r="D1178">
        <v>100000</v>
      </c>
      <c r="E1178">
        <v>42</v>
      </c>
      <c r="F1178">
        <v>1</v>
      </c>
      <c r="G1178">
        <v>6.0993870000000001</v>
      </c>
      <c r="H1178">
        <v>0.46323300000000001</v>
      </c>
      <c r="I1178">
        <v>7.2932430000000004</v>
      </c>
      <c r="J1178">
        <v>0.17788399999999999</v>
      </c>
      <c r="K1178" t="str">
        <f t="shared" si="18"/>
        <v>6</v>
      </c>
      <c r="L1178" t="s">
        <v>42</v>
      </c>
      <c r="M1178" t="s">
        <v>43</v>
      </c>
      <c r="N1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178">
        <f>VLOOKUP(TableOMP[[#This Row],[Label]],TableAvg[],2,FALSE)</f>
        <v>7.7228222000000004</v>
      </c>
      <c r="P1178">
        <f>VLOOKUP(TableOMP[[#This Row],[Label]],TableAvg[],3,FALSE)</f>
        <v>5.4706641931121647</v>
      </c>
      <c r="Q1178">
        <f>TableOMP[[#This Row],[Avg]]-$U$2*TableOMP[[#This Row],[StdDev]]</f>
        <v>-3.2185061862243289</v>
      </c>
      <c r="R1178">
        <f>TableOMP[[#This Row],[Avg]]+$U$2*TableOMP[[#This Row],[StdDev]]</f>
        <v>18.664150586224331</v>
      </c>
      <c r="S1178">
        <f>IF(AND(TableOMP[[#This Row],[total_time]]&gt;=TableOMP[[#This Row],[Low]], TableOMP[[#This Row],[total_time]]&lt;=TableOMP[[#This Row],[High]]),1,0)</f>
        <v>1</v>
      </c>
    </row>
    <row r="1179" spans="1:19" x14ac:dyDescent="0.25">
      <c r="A1179" t="s">
        <v>15</v>
      </c>
      <c r="B1179">
        <v>10000</v>
      </c>
      <c r="C1179">
        <v>100</v>
      </c>
      <c r="D1179">
        <v>100000</v>
      </c>
      <c r="E1179">
        <v>43</v>
      </c>
      <c r="F1179">
        <v>1</v>
      </c>
      <c r="G1179">
        <v>8.1001630000000002</v>
      </c>
      <c r="H1179">
        <v>2.6522269999999999</v>
      </c>
      <c r="I1179">
        <v>7.1199640000000004</v>
      </c>
      <c r="J1179">
        <v>0.16952300000000001</v>
      </c>
      <c r="K1179" t="str">
        <f t="shared" si="18"/>
        <v>6</v>
      </c>
      <c r="L1179" t="s">
        <v>42</v>
      </c>
      <c r="M1179" t="s">
        <v>43</v>
      </c>
      <c r="N1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179">
        <f>VLOOKUP(TableOMP[[#This Row],[Label]],TableAvg[],2,FALSE)</f>
        <v>6.0439132000000004</v>
      </c>
      <c r="P1179">
        <f>VLOOKUP(TableOMP[[#This Row],[Label]],TableAvg[],3,FALSE)</f>
        <v>0.69134220463498586</v>
      </c>
      <c r="Q1179">
        <f>TableOMP[[#This Row],[Avg]]-$U$2*TableOMP[[#This Row],[StdDev]]</f>
        <v>4.6612287907300285</v>
      </c>
      <c r="R1179">
        <f>TableOMP[[#This Row],[Avg]]+$U$2*TableOMP[[#This Row],[StdDev]]</f>
        <v>7.4265976092699724</v>
      </c>
      <c r="S1179">
        <f>IF(AND(TableOMP[[#This Row],[total_time]]&gt;=TableOMP[[#This Row],[Low]], TableOMP[[#This Row],[total_time]]&lt;=TableOMP[[#This Row],[High]]),1,0)</f>
        <v>0</v>
      </c>
    </row>
    <row r="1180" spans="1:19" x14ac:dyDescent="0.25">
      <c r="A1180" t="s">
        <v>15</v>
      </c>
      <c r="B1180">
        <v>10000</v>
      </c>
      <c r="C1180">
        <v>100</v>
      </c>
      <c r="D1180">
        <v>100000</v>
      </c>
      <c r="E1180">
        <v>44</v>
      </c>
      <c r="F1180">
        <v>1</v>
      </c>
      <c r="G1180">
        <v>6.0083159999999998</v>
      </c>
      <c r="H1180">
        <v>0.48232599999999998</v>
      </c>
      <c r="I1180">
        <v>6.3687310000000004</v>
      </c>
      <c r="J1180">
        <v>0.14810999999999999</v>
      </c>
      <c r="K1180" t="str">
        <f t="shared" si="18"/>
        <v>6</v>
      </c>
      <c r="L1180" t="s">
        <v>42</v>
      </c>
      <c r="M1180" t="s">
        <v>43</v>
      </c>
      <c r="N1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180">
        <f>VLOOKUP(TableOMP[[#This Row],[Label]],TableAvg[],2,FALSE)</f>
        <v>5.7893547999999999</v>
      </c>
      <c r="P1180">
        <f>VLOOKUP(TableOMP[[#This Row],[Label]],TableAvg[],3,FALSE)</f>
        <v>0.23966683812192413</v>
      </c>
      <c r="Q1180">
        <f>TableOMP[[#This Row],[Avg]]-$U$2*TableOMP[[#This Row],[StdDev]]</f>
        <v>5.3100211237561519</v>
      </c>
      <c r="R1180">
        <f>TableOMP[[#This Row],[Avg]]+$U$2*TableOMP[[#This Row],[StdDev]]</f>
        <v>6.268688476243848</v>
      </c>
      <c r="S1180">
        <f>IF(AND(TableOMP[[#This Row],[total_time]]&gt;=TableOMP[[#This Row],[Low]], TableOMP[[#This Row],[total_time]]&lt;=TableOMP[[#This Row],[High]]),1,0)</f>
        <v>1</v>
      </c>
    </row>
    <row r="1181" spans="1:19" x14ac:dyDescent="0.25">
      <c r="A1181" t="s">
        <v>15</v>
      </c>
      <c r="B1181">
        <v>10000</v>
      </c>
      <c r="C1181">
        <v>100</v>
      </c>
      <c r="D1181">
        <v>100000</v>
      </c>
      <c r="E1181">
        <v>45</v>
      </c>
      <c r="F1181">
        <v>1</v>
      </c>
      <c r="G1181">
        <v>5.9324170000000001</v>
      </c>
      <c r="H1181">
        <v>0.49986199999999997</v>
      </c>
      <c r="I1181">
        <v>7.0749810000000002</v>
      </c>
      <c r="J1181">
        <v>0.16079499999999999</v>
      </c>
      <c r="K1181" t="str">
        <f t="shared" si="18"/>
        <v>6</v>
      </c>
      <c r="L1181" t="s">
        <v>42</v>
      </c>
      <c r="M1181" t="s">
        <v>43</v>
      </c>
      <c r="N1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181">
        <f>VLOOKUP(TableOMP[[#This Row],[Label]],TableAvg[],2,FALSE)</f>
        <v>5.7430013999999998</v>
      </c>
      <c r="P1181">
        <f>VLOOKUP(TableOMP[[#This Row],[Label]],TableAvg[],3,FALSE)</f>
        <v>0.13113899097536516</v>
      </c>
      <c r="Q1181">
        <f>TableOMP[[#This Row],[Avg]]-$U$2*TableOMP[[#This Row],[StdDev]]</f>
        <v>5.4807234180492692</v>
      </c>
      <c r="R1181">
        <f>TableOMP[[#This Row],[Avg]]+$U$2*TableOMP[[#This Row],[StdDev]]</f>
        <v>6.0052793819507304</v>
      </c>
      <c r="S1181">
        <f>IF(AND(TableOMP[[#This Row],[total_time]]&gt;=TableOMP[[#This Row],[Low]], TableOMP[[#This Row],[total_time]]&lt;=TableOMP[[#This Row],[High]]),1,0)</f>
        <v>1</v>
      </c>
    </row>
    <row r="1182" spans="1:19" x14ac:dyDescent="0.25">
      <c r="A1182" t="s">
        <v>15</v>
      </c>
      <c r="B1182">
        <v>10000</v>
      </c>
      <c r="C1182">
        <v>100</v>
      </c>
      <c r="D1182">
        <v>100000</v>
      </c>
      <c r="E1182">
        <v>46</v>
      </c>
      <c r="F1182">
        <v>1</v>
      </c>
      <c r="G1182">
        <v>5.9378209999999996</v>
      </c>
      <c r="H1182">
        <v>0.479016</v>
      </c>
      <c r="I1182">
        <v>5.652749</v>
      </c>
      <c r="J1182">
        <v>0.12561700000000001</v>
      </c>
      <c r="K1182" t="str">
        <f t="shared" si="18"/>
        <v>6</v>
      </c>
      <c r="L1182" t="s">
        <v>42</v>
      </c>
      <c r="M1182" t="s">
        <v>43</v>
      </c>
      <c r="N1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182">
        <f>VLOOKUP(TableOMP[[#This Row],[Label]],TableAvg[],2,FALSE)</f>
        <v>5.7503392000000009</v>
      </c>
      <c r="P1182">
        <f>VLOOKUP(TableOMP[[#This Row],[Label]],TableAvg[],3,FALSE)</f>
        <v>0.16546390279259388</v>
      </c>
      <c r="Q1182">
        <f>TableOMP[[#This Row],[Avg]]-$U$2*TableOMP[[#This Row],[StdDev]]</f>
        <v>5.419411394414813</v>
      </c>
      <c r="R1182">
        <f>TableOMP[[#This Row],[Avg]]+$U$2*TableOMP[[#This Row],[StdDev]]</f>
        <v>6.0812670055851887</v>
      </c>
      <c r="S1182">
        <f>IF(AND(TableOMP[[#This Row],[total_time]]&gt;=TableOMP[[#This Row],[Low]], TableOMP[[#This Row],[total_time]]&lt;=TableOMP[[#This Row],[High]]),1,0)</f>
        <v>1</v>
      </c>
    </row>
    <row r="1183" spans="1:19" x14ac:dyDescent="0.25">
      <c r="A1183" t="s">
        <v>15</v>
      </c>
      <c r="B1183">
        <v>10000</v>
      </c>
      <c r="C1183">
        <v>100</v>
      </c>
      <c r="D1183">
        <v>100000</v>
      </c>
      <c r="E1183">
        <v>47</v>
      </c>
      <c r="F1183">
        <v>1</v>
      </c>
      <c r="G1183">
        <v>6.3184319999999996</v>
      </c>
      <c r="H1183">
        <v>0.88659399999999999</v>
      </c>
      <c r="I1183">
        <v>21.903668</v>
      </c>
      <c r="J1183">
        <v>0.47616700000000001</v>
      </c>
      <c r="K1183" t="str">
        <f t="shared" si="18"/>
        <v>6</v>
      </c>
      <c r="L1183" t="s">
        <v>42</v>
      </c>
      <c r="M1183" t="s">
        <v>43</v>
      </c>
      <c r="N1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183">
        <f>VLOOKUP(TableOMP[[#This Row],[Label]],TableAvg[],2,FALSE)</f>
        <v>5.5868596999999998</v>
      </c>
      <c r="P1183">
        <f>VLOOKUP(TableOMP[[#This Row],[Label]],TableAvg[],3,FALSE)</f>
        <v>0.3397299843004894</v>
      </c>
      <c r="Q1183">
        <f>TableOMP[[#This Row],[Avg]]-$U$2*TableOMP[[#This Row],[StdDev]]</f>
        <v>4.9073997313990212</v>
      </c>
      <c r="R1183">
        <f>TableOMP[[#This Row],[Avg]]+$U$2*TableOMP[[#This Row],[StdDev]]</f>
        <v>6.2663196686009783</v>
      </c>
      <c r="S1183">
        <f>IF(AND(TableOMP[[#This Row],[total_time]]&gt;=TableOMP[[#This Row],[Low]], TableOMP[[#This Row],[total_time]]&lt;=TableOMP[[#This Row],[High]]),1,0)</f>
        <v>0</v>
      </c>
    </row>
    <row r="1184" spans="1:19" x14ac:dyDescent="0.25">
      <c r="A1184" t="s">
        <v>15</v>
      </c>
      <c r="B1184">
        <v>10000</v>
      </c>
      <c r="C1184">
        <v>100</v>
      </c>
      <c r="D1184">
        <v>100000</v>
      </c>
      <c r="E1184">
        <v>48</v>
      </c>
      <c r="F1184">
        <v>1</v>
      </c>
      <c r="G1184">
        <v>6.0100340000000001</v>
      </c>
      <c r="H1184">
        <v>0.63193299999999997</v>
      </c>
      <c r="I1184">
        <v>7.904979</v>
      </c>
      <c r="J1184">
        <v>0.16819100000000001</v>
      </c>
      <c r="K1184" t="str">
        <f t="shared" si="18"/>
        <v>6</v>
      </c>
      <c r="L1184" t="s">
        <v>42</v>
      </c>
      <c r="M1184" t="s">
        <v>43</v>
      </c>
      <c r="N1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184">
        <f>VLOOKUP(TableOMP[[#This Row],[Label]],TableAvg[],2,FALSE)</f>
        <v>5.6301132999999997</v>
      </c>
      <c r="P1184">
        <f>VLOOKUP(TableOMP[[#This Row],[Label]],TableAvg[],3,FALSE)</f>
        <v>0.18975253810007162</v>
      </c>
      <c r="Q1184">
        <f>TableOMP[[#This Row],[Avg]]-$U$2*TableOMP[[#This Row],[StdDev]]</f>
        <v>5.2506082237998566</v>
      </c>
      <c r="R1184">
        <f>TableOMP[[#This Row],[Avg]]+$U$2*TableOMP[[#This Row],[StdDev]]</f>
        <v>6.0096183762001427</v>
      </c>
      <c r="S1184">
        <f>IF(AND(TableOMP[[#This Row],[total_time]]&gt;=TableOMP[[#This Row],[Low]], TableOMP[[#This Row],[total_time]]&lt;=TableOMP[[#This Row],[High]]),1,0)</f>
        <v>0</v>
      </c>
    </row>
    <row r="1185" spans="1:19" x14ac:dyDescent="0.25">
      <c r="A1185" t="s">
        <v>15</v>
      </c>
      <c r="B1185">
        <v>10000</v>
      </c>
      <c r="C1185">
        <v>100</v>
      </c>
      <c r="D1185">
        <v>100000</v>
      </c>
      <c r="E1185">
        <v>49</v>
      </c>
      <c r="F1185">
        <v>1</v>
      </c>
      <c r="G1185">
        <v>5.8289989999999996</v>
      </c>
      <c r="H1185">
        <v>0.49284600000000001</v>
      </c>
      <c r="I1185">
        <v>12.105527</v>
      </c>
      <c r="J1185">
        <v>0.25219799999999998</v>
      </c>
      <c r="K1185" t="str">
        <f t="shared" si="18"/>
        <v>6</v>
      </c>
      <c r="L1185" t="s">
        <v>42</v>
      </c>
      <c r="M1185" t="s">
        <v>43</v>
      </c>
      <c r="N1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185">
        <f>VLOOKUP(TableOMP[[#This Row],[Label]],TableAvg[],2,FALSE)</f>
        <v>5.7318926000000001</v>
      </c>
      <c r="P1185">
        <f>VLOOKUP(TableOMP[[#This Row],[Label]],TableAvg[],3,FALSE)</f>
        <v>0.60216012640296923</v>
      </c>
      <c r="Q1185">
        <f>TableOMP[[#This Row],[Avg]]-$U$2*TableOMP[[#This Row],[StdDev]]</f>
        <v>4.5275723471940612</v>
      </c>
      <c r="R1185">
        <f>TableOMP[[#This Row],[Avg]]+$U$2*TableOMP[[#This Row],[StdDev]]</f>
        <v>6.936212852805939</v>
      </c>
      <c r="S1185">
        <f>IF(AND(TableOMP[[#This Row],[total_time]]&gt;=TableOMP[[#This Row],[Low]], TableOMP[[#This Row],[total_time]]&lt;=TableOMP[[#This Row],[High]]),1,0)</f>
        <v>1</v>
      </c>
    </row>
    <row r="1186" spans="1:19" x14ac:dyDescent="0.25">
      <c r="A1186" t="s">
        <v>15</v>
      </c>
      <c r="B1186">
        <v>10000</v>
      </c>
      <c r="C1186">
        <v>100</v>
      </c>
      <c r="D1186">
        <v>100000</v>
      </c>
      <c r="E1186">
        <v>50</v>
      </c>
      <c r="F1186">
        <v>1</v>
      </c>
      <c r="G1186">
        <v>5.8052029999999997</v>
      </c>
      <c r="H1186">
        <v>0.52385300000000001</v>
      </c>
      <c r="I1186">
        <v>8.3691829999999996</v>
      </c>
      <c r="J1186">
        <v>0.17080000000000001</v>
      </c>
      <c r="K1186" t="str">
        <f t="shared" si="18"/>
        <v>6</v>
      </c>
      <c r="L1186" t="s">
        <v>42</v>
      </c>
      <c r="M1186" t="s">
        <v>43</v>
      </c>
      <c r="N1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186">
        <f>VLOOKUP(TableOMP[[#This Row],[Label]],TableAvg[],2,FALSE)</f>
        <v>5.4394491</v>
      </c>
      <c r="P1186">
        <f>VLOOKUP(TableOMP[[#This Row],[Label]],TableAvg[],3,FALSE)</f>
        <v>0.26203196978743615</v>
      </c>
      <c r="Q1186">
        <f>TableOMP[[#This Row],[Avg]]-$U$2*TableOMP[[#This Row],[StdDev]]</f>
        <v>4.915385160425128</v>
      </c>
      <c r="R1186">
        <f>TableOMP[[#This Row],[Avg]]+$U$2*TableOMP[[#This Row],[StdDev]]</f>
        <v>5.9635130395748721</v>
      </c>
      <c r="S1186">
        <f>IF(AND(TableOMP[[#This Row],[total_time]]&gt;=TableOMP[[#This Row],[Low]], TableOMP[[#This Row],[total_time]]&lt;=TableOMP[[#This Row],[High]]),1,0)</f>
        <v>1</v>
      </c>
    </row>
    <row r="1187" spans="1:19" x14ac:dyDescent="0.25">
      <c r="A1187" t="s">
        <v>15</v>
      </c>
      <c r="B1187">
        <v>10000</v>
      </c>
      <c r="C1187">
        <v>100</v>
      </c>
      <c r="D1187">
        <v>100000</v>
      </c>
      <c r="E1187">
        <v>51</v>
      </c>
      <c r="F1187">
        <v>1</v>
      </c>
      <c r="G1187">
        <v>5.5157340000000001</v>
      </c>
      <c r="H1187">
        <v>0.44391000000000003</v>
      </c>
      <c r="I1187">
        <v>6.7198130000000003</v>
      </c>
      <c r="J1187">
        <v>0.13439599999999999</v>
      </c>
      <c r="K1187" t="str">
        <f t="shared" si="18"/>
        <v>6</v>
      </c>
      <c r="L1187" t="s">
        <v>42</v>
      </c>
      <c r="M1187" t="s">
        <v>43</v>
      </c>
      <c r="N1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187">
        <f>VLOOKUP(TableOMP[[#This Row],[Label]],TableAvg[],2,FALSE)</f>
        <v>5.5158591999999995</v>
      </c>
      <c r="P1187">
        <f>VLOOKUP(TableOMP[[#This Row],[Label]],TableAvg[],3,FALSE)</f>
        <v>0.17527769040859445</v>
      </c>
      <c r="Q1187">
        <f>TableOMP[[#This Row],[Avg]]-$U$2*TableOMP[[#This Row],[StdDev]]</f>
        <v>5.1653038191828102</v>
      </c>
      <c r="R1187">
        <f>TableOMP[[#This Row],[Avg]]+$U$2*TableOMP[[#This Row],[StdDev]]</f>
        <v>5.8664145808171888</v>
      </c>
      <c r="S1187">
        <f>IF(AND(TableOMP[[#This Row],[total_time]]&gt;=TableOMP[[#This Row],[Low]], TableOMP[[#This Row],[total_time]]&lt;=TableOMP[[#This Row],[High]]),1,0)</f>
        <v>1</v>
      </c>
    </row>
    <row r="1188" spans="1:19" x14ac:dyDescent="0.25">
      <c r="A1188" t="s">
        <v>15</v>
      </c>
      <c r="B1188">
        <v>10000</v>
      </c>
      <c r="C1188">
        <v>100</v>
      </c>
      <c r="D1188">
        <v>100000</v>
      </c>
      <c r="E1188">
        <v>52</v>
      </c>
      <c r="F1188">
        <v>1</v>
      </c>
      <c r="G1188">
        <v>6.0450049999999997</v>
      </c>
      <c r="H1188">
        <v>0.58794500000000005</v>
      </c>
      <c r="I1188">
        <v>7.7516109999999996</v>
      </c>
      <c r="J1188">
        <v>0.15199199999999999</v>
      </c>
      <c r="K1188" t="str">
        <f t="shared" si="18"/>
        <v>6</v>
      </c>
      <c r="L1188" t="s">
        <v>42</v>
      </c>
      <c r="M1188" t="s">
        <v>43</v>
      </c>
      <c r="N1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188">
        <f>VLOOKUP(TableOMP[[#This Row],[Label]],TableAvg[],2,FALSE)</f>
        <v>5.6543715999999993</v>
      </c>
      <c r="P1188">
        <f>VLOOKUP(TableOMP[[#This Row],[Label]],TableAvg[],3,FALSE)</f>
        <v>0.72876798328717041</v>
      </c>
      <c r="Q1188">
        <f>TableOMP[[#This Row],[Avg]]-$U$2*TableOMP[[#This Row],[StdDev]]</f>
        <v>4.1968356334256587</v>
      </c>
      <c r="R1188">
        <f>TableOMP[[#This Row],[Avg]]+$U$2*TableOMP[[#This Row],[StdDev]]</f>
        <v>7.1119075665743399</v>
      </c>
      <c r="S1188">
        <f>IF(AND(TableOMP[[#This Row],[total_time]]&gt;=TableOMP[[#This Row],[Low]], TableOMP[[#This Row],[total_time]]&lt;=TableOMP[[#This Row],[High]]),1,0)</f>
        <v>1</v>
      </c>
    </row>
    <row r="1189" spans="1:19" x14ac:dyDescent="0.25">
      <c r="A1189" t="s">
        <v>15</v>
      </c>
      <c r="B1189">
        <v>10000</v>
      </c>
      <c r="C1189">
        <v>100</v>
      </c>
      <c r="D1189">
        <v>100000</v>
      </c>
      <c r="E1189">
        <v>53</v>
      </c>
      <c r="F1189">
        <v>1</v>
      </c>
      <c r="G1189">
        <v>5.7490079999999999</v>
      </c>
      <c r="H1189">
        <v>0.29239599999999999</v>
      </c>
      <c r="I1189">
        <v>7.2312539999999998</v>
      </c>
      <c r="J1189">
        <v>0.13906299999999999</v>
      </c>
      <c r="K1189" t="str">
        <f t="shared" si="18"/>
        <v>6</v>
      </c>
      <c r="L1189" t="s">
        <v>42</v>
      </c>
      <c r="M1189" t="s">
        <v>43</v>
      </c>
      <c r="N1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189">
        <f>VLOOKUP(TableOMP[[#This Row],[Label]],TableAvg[],2,FALSE)</f>
        <v>5.3742523000000002</v>
      </c>
      <c r="P1189">
        <f>VLOOKUP(TableOMP[[#This Row],[Label]],TableAvg[],3,FALSE)</f>
        <v>0.21349810623939527</v>
      </c>
      <c r="Q1189">
        <f>TableOMP[[#This Row],[Avg]]-$U$2*TableOMP[[#This Row],[StdDev]]</f>
        <v>4.9472560875212093</v>
      </c>
      <c r="R1189">
        <f>TableOMP[[#This Row],[Avg]]+$U$2*TableOMP[[#This Row],[StdDev]]</f>
        <v>5.8012485124787911</v>
      </c>
      <c r="S1189">
        <f>IF(AND(TableOMP[[#This Row],[total_time]]&gt;=TableOMP[[#This Row],[Low]], TableOMP[[#This Row],[total_time]]&lt;=TableOMP[[#This Row],[High]]),1,0)</f>
        <v>1</v>
      </c>
    </row>
    <row r="1190" spans="1:19" x14ac:dyDescent="0.25">
      <c r="A1190" t="s">
        <v>15</v>
      </c>
      <c r="B1190">
        <v>10000</v>
      </c>
      <c r="C1190">
        <v>100</v>
      </c>
      <c r="D1190">
        <v>100000</v>
      </c>
      <c r="E1190">
        <v>54</v>
      </c>
      <c r="F1190">
        <v>1</v>
      </c>
      <c r="G1190">
        <v>5.5080879999999999</v>
      </c>
      <c r="H1190">
        <v>0.51576900000000003</v>
      </c>
      <c r="I1190">
        <v>19.601724999999998</v>
      </c>
      <c r="J1190">
        <v>0.36984400000000001</v>
      </c>
      <c r="K1190" t="str">
        <f t="shared" si="18"/>
        <v>6</v>
      </c>
      <c r="L1190" t="s">
        <v>42</v>
      </c>
      <c r="M1190" t="s">
        <v>43</v>
      </c>
      <c r="N1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190">
        <f>VLOOKUP(TableOMP[[#This Row],[Label]],TableAvg[],2,FALSE)</f>
        <v>5.240970299999999</v>
      </c>
      <c r="P1190">
        <f>VLOOKUP(TableOMP[[#This Row],[Label]],TableAvg[],3,FALSE)</f>
        <v>0.19977194135116991</v>
      </c>
      <c r="Q1190">
        <f>TableOMP[[#This Row],[Avg]]-$U$2*TableOMP[[#This Row],[StdDev]]</f>
        <v>4.8414264172976589</v>
      </c>
      <c r="R1190">
        <f>TableOMP[[#This Row],[Avg]]+$U$2*TableOMP[[#This Row],[StdDev]]</f>
        <v>5.6405141827023391</v>
      </c>
      <c r="S1190">
        <f>IF(AND(TableOMP[[#This Row],[total_time]]&gt;=TableOMP[[#This Row],[Low]], TableOMP[[#This Row],[total_time]]&lt;=TableOMP[[#This Row],[High]]),1,0)</f>
        <v>1</v>
      </c>
    </row>
    <row r="1191" spans="1:19" x14ac:dyDescent="0.25">
      <c r="A1191" t="s">
        <v>15</v>
      </c>
      <c r="B1191">
        <v>10000</v>
      </c>
      <c r="C1191">
        <v>100</v>
      </c>
      <c r="D1191">
        <v>100000</v>
      </c>
      <c r="E1191">
        <v>55</v>
      </c>
      <c r="F1191">
        <v>1</v>
      </c>
      <c r="G1191">
        <v>5.1851919999999998</v>
      </c>
      <c r="H1191">
        <v>0.21392900000000001</v>
      </c>
      <c r="I1191">
        <v>2.9972940000000001</v>
      </c>
      <c r="J1191">
        <v>5.5504999999999999E-2</v>
      </c>
      <c r="K1191" t="str">
        <f t="shared" si="18"/>
        <v>6</v>
      </c>
      <c r="L1191" t="s">
        <v>42</v>
      </c>
      <c r="M1191" t="s">
        <v>43</v>
      </c>
      <c r="N1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191">
        <f>VLOOKUP(TableOMP[[#This Row],[Label]],TableAvg[],2,FALSE)</f>
        <v>5.3430847000000004</v>
      </c>
      <c r="P1191">
        <f>VLOOKUP(TableOMP[[#This Row],[Label]],TableAvg[],3,FALSE)</f>
        <v>0.16160056217354307</v>
      </c>
      <c r="Q1191">
        <f>TableOMP[[#This Row],[Avg]]-$U$2*TableOMP[[#This Row],[StdDev]]</f>
        <v>5.0198835756529139</v>
      </c>
      <c r="R1191">
        <f>TableOMP[[#This Row],[Avg]]+$U$2*TableOMP[[#This Row],[StdDev]]</f>
        <v>5.6662858243470868</v>
      </c>
      <c r="S1191">
        <f>IF(AND(TableOMP[[#This Row],[total_time]]&gt;=TableOMP[[#This Row],[Low]], TableOMP[[#This Row],[total_time]]&lt;=TableOMP[[#This Row],[High]]),1,0)</f>
        <v>1</v>
      </c>
    </row>
    <row r="1192" spans="1:19" x14ac:dyDescent="0.25">
      <c r="A1192" t="s">
        <v>15</v>
      </c>
      <c r="B1192">
        <v>10000</v>
      </c>
      <c r="C1192">
        <v>100</v>
      </c>
      <c r="D1192">
        <v>100000</v>
      </c>
      <c r="E1192">
        <v>56</v>
      </c>
      <c r="F1192">
        <v>1</v>
      </c>
      <c r="G1192">
        <v>5.2175609999999999</v>
      </c>
      <c r="H1192">
        <v>0.21396000000000001</v>
      </c>
      <c r="I1192">
        <v>3.28226</v>
      </c>
      <c r="J1192">
        <v>5.9677000000000001E-2</v>
      </c>
      <c r="K1192" t="str">
        <f t="shared" si="18"/>
        <v>6</v>
      </c>
      <c r="L1192" t="s">
        <v>42</v>
      </c>
      <c r="M1192" t="s">
        <v>43</v>
      </c>
      <c r="N1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192">
        <f>VLOOKUP(TableOMP[[#This Row],[Label]],TableAvg[],2,FALSE)</f>
        <v>5.1407958999999996</v>
      </c>
      <c r="P1192">
        <f>VLOOKUP(TableOMP[[#This Row],[Label]],TableAvg[],3,FALSE)</f>
        <v>0.18117762179003427</v>
      </c>
      <c r="Q1192">
        <f>TableOMP[[#This Row],[Avg]]-$U$2*TableOMP[[#This Row],[StdDev]]</f>
        <v>4.7784406564199315</v>
      </c>
      <c r="R1192">
        <f>TableOMP[[#This Row],[Avg]]+$U$2*TableOMP[[#This Row],[StdDev]]</f>
        <v>5.5031511435800677</v>
      </c>
      <c r="S1192">
        <f>IF(AND(TableOMP[[#This Row],[total_time]]&gt;=TableOMP[[#This Row],[Low]], TableOMP[[#This Row],[total_time]]&lt;=TableOMP[[#This Row],[High]]),1,0)</f>
        <v>1</v>
      </c>
    </row>
    <row r="1193" spans="1:19" x14ac:dyDescent="0.25">
      <c r="A1193" t="s">
        <v>15</v>
      </c>
      <c r="B1193">
        <v>10000</v>
      </c>
      <c r="C1193">
        <v>100</v>
      </c>
      <c r="D1193">
        <v>100000</v>
      </c>
      <c r="E1193">
        <v>57</v>
      </c>
      <c r="F1193">
        <v>1</v>
      </c>
      <c r="G1193">
        <v>5.8089519999999997</v>
      </c>
      <c r="H1193">
        <v>0.42327100000000001</v>
      </c>
      <c r="I1193">
        <v>15.986539</v>
      </c>
      <c r="J1193">
        <v>0.28547400000000001</v>
      </c>
      <c r="K1193" t="str">
        <f t="shared" si="18"/>
        <v>6</v>
      </c>
      <c r="L1193" t="s">
        <v>42</v>
      </c>
      <c r="M1193" t="s">
        <v>43</v>
      </c>
      <c r="N1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193">
        <f>VLOOKUP(TableOMP[[#This Row],[Label]],TableAvg[],2,FALSE)</f>
        <v>5.2372234000000004</v>
      </c>
      <c r="P1193">
        <f>VLOOKUP(TableOMP[[#This Row],[Label]],TableAvg[],3,FALSE)</f>
        <v>0.26030338352476157</v>
      </c>
      <c r="Q1193">
        <f>TableOMP[[#This Row],[Avg]]-$U$2*TableOMP[[#This Row],[StdDev]]</f>
        <v>4.7166166329504771</v>
      </c>
      <c r="R1193">
        <f>TableOMP[[#This Row],[Avg]]+$U$2*TableOMP[[#This Row],[StdDev]]</f>
        <v>5.7578301670495238</v>
      </c>
      <c r="S1193">
        <f>IF(AND(TableOMP[[#This Row],[total_time]]&gt;=TableOMP[[#This Row],[Low]], TableOMP[[#This Row],[total_time]]&lt;=TableOMP[[#This Row],[High]]),1,0)</f>
        <v>0</v>
      </c>
    </row>
    <row r="1194" spans="1:19" x14ac:dyDescent="0.25">
      <c r="A1194" t="s">
        <v>15</v>
      </c>
      <c r="B1194">
        <v>10000</v>
      </c>
      <c r="C1194">
        <v>100</v>
      </c>
      <c r="D1194">
        <v>100000</v>
      </c>
      <c r="E1194">
        <v>58</v>
      </c>
      <c r="F1194">
        <v>1</v>
      </c>
      <c r="G1194">
        <v>4.5788260000000003</v>
      </c>
      <c r="H1194">
        <v>0.16501299999999999</v>
      </c>
      <c r="I1194">
        <v>3.4572880000000001</v>
      </c>
      <c r="J1194">
        <v>6.0654E-2</v>
      </c>
      <c r="K1194" t="str">
        <f t="shared" si="18"/>
        <v>6</v>
      </c>
      <c r="L1194" t="s">
        <v>42</v>
      </c>
      <c r="M1194" t="s">
        <v>43</v>
      </c>
      <c r="N1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194">
        <f>VLOOKUP(TableOMP[[#This Row],[Label]],TableAvg[],2,FALSE)</f>
        <v>4.6564570999999999</v>
      </c>
      <c r="P1194">
        <f>VLOOKUP(TableOMP[[#This Row],[Label]],TableAvg[],3,FALSE)</f>
        <v>0.21573456413400277</v>
      </c>
      <c r="Q1194">
        <f>TableOMP[[#This Row],[Avg]]-$U$2*TableOMP[[#This Row],[StdDev]]</f>
        <v>4.224987971731994</v>
      </c>
      <c r="R1194">
        <f>TableOMP[[#This Row],[Avg]]+$U$2*TableOMP[[#This Row],[StdDev]]</f>
        <v>5.0879262282680058</v>
      </c>
      <c r="S1194">
        <f>IF(AND(TableOMP[[#This Row],[total_time]]&gt;=TableOMP[[#This Row],[Low]], TableOMP[[#This Row],[total_time]]&lt;=TableOMP[[#This Row],[High]]),1,0)</f>
        <v>1</v>
      </c>
    </row>
    <row r="1195" spans="1:19" x14ac:dyDescent="0.25">
      <c r="A1195" t="s">
        <v>15</v>
      </c>
      <c r="B1195">
        <v>10000</v>
      </c>
      <c r="C1195">
        <v>100</v>
      </c>
      <c r="D1195">
        <v>100000</v>
      </c>
      <c r="E1195">
        <v>59</v>
      </c>
      <c r="F1195">
        <v>1</v>
      </c>
      <c r="G1195">
        <v>4.8230529999999998</v>
      </c>
      <c r="H1195">
        <v>0.166738</v>
      </c>
      <c r="I1195">
        <v>3.755293</v>
      </c>
      <c r="J1195">
        <v>6.4745999999999998E-2</v>
      </c>
      <c r="K1195" t="str">
        <f t="shared" si="18"/>
        <v>6</v>
      </c>
      <c r="L1195" t="s">
        <v>42</v>
      </c>
      <c r="M1195" t="s">
        <v>43</v>
      </c>
      <c r="N1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195">
        <f>VLOOKUP(TableOMP[[#This Row],[Label]],TableAvg[],2,FALSE)</f>
        <v>4.7203236000000004</v>
      </c>
      <c r="P1195">
        <f>VLOOKUP(TableOMP[[#This Row],[Label]],TableAvg[],3,FALSE)</f>
        <v>0.30003927489487103</v>
      </c>
      <c r="Q1195">
        <f>TableOMP[[#This Row],[Avg]]-$U$2*TableOMP[[#This Row],[StdDev]]</f>
        <v>4.1202450502102579</v>
      </c>
      <c r="R1195">
        <f>TableOMP[[#This Row],[Avg]]+$U$2*TableOMP[[#This Row],[StdDev]]</f>
        <v>5.3204021497897429</v>
      </c>
      <c r="S1195">
        <f>IF(AND(TableOMP[[#This Row],[total_time]]&gt;=TableOMP[[#This Row],[Low]], TableOMP[[#This Row],[total_time]]&lt;=TableOMP[[#This Row],[High]]),1,0)</f>
        <v>1</v>
      </c>
    </row>
    <row r="1196" spans="1:19" x14ac:dyDescent="0.25">
      <c r="A1196" t="s">
        <v>15</v>
      </c>
      <c r="B1196">
        <v>10000</v>
      </c>
      <c r="C1196">
        <v>100</v>
      </c>
      <c r="D1196">
        <v>100000</v>
      </c>
      <c r="E1196">
        <v>60</v>
      </c>
      <c r="F1196">
        <v>1</v>
      </c>
      <c r="G1196">
        <v>5.9451450000000001</v>
      </c>
      <c r="H1196">
        <v>1.2924549999999999</v>
      </c>
      <c r="I1196">
        <v>13.395060000000001</v>
      </c>
      <c r="J1196">
        <v>0.22703499999999999</v>
      </c>
      <c r="K1196" t="str">
        <f t="shared" si="18"/>
        <v>6</v>
      </c>
      <c r="L1196" t="s">
        <v>42</v>
      </c>
      <c r="M1196" t="s">
        <v>43</v>
      </c>
      <c r="N1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196">
        <f>VLOOKUP(TableOMP[[#This Row],[Label]],TableAvg[],2,FALSE)</f>
        <v>4.7047027999999997</v>
      </c>
      <c r="P1196">
        <f>VLOOKUP(TableOMP[[#This Row],[Label]],TableAvg[],3,FALSE)</f>
        <v>0.42435656339163436</v>
      </c>
      <c r="Q1196">
        <f>TableOMP[[#This Row],[Avg]]-$U$2*TableOMP[[#This Row],[StdDev]]</f>
        <v>3.8559896732167309</v>
      </c>
      <c r="R1196">
        <f>TableOMP[[#This Row],[Avg]]+$U$2*TableOMP[[#This Row],[StdDev]]</f>
        <v>5.5534159267832681</v>
      </c>
      <c r="S1196">
        <f>IF(AND(TableOMP[[#This Row],[total_time]]&gt;=TableOMP[[#This Row],[Low]], TableOMP[[#This Row],[total_time]]&lt;=TableOMP[[#This Row],[High]]),1,0)</f>
        <v>0</v>
      </c>
    </row>
    <row r="1197" spans="1:19" x14ac:dyDescent="0.25">
      <c r="A1197" t="s">
        <v>15</v>
      </c>
      <c r="B1197">
        <v>10000</v>
      </c>
      <c r="C1197">
        <v>100</v>
      </c>
      <c r="D1197">
        <v>100000</v>
      </c>
      <c r="E1197">
        <v>61</v>
      </c>
      <c r="F1197">
        <v>1</v>
      </c>
      <c r="G1197">
        <v>4.9742850000000001</v>
      </c>
      <c r="H1197">
        <v>0.67459899999999995</v>
      </c>
      <c r="I1197">
        <v>20.144952</v>
      </c>
      <c r="J1197">
        <v>0.33574900000000002</v>
      </c>
      <c r="K1197" t="str">
        <f t="shared" si="18"/>
        <v>6</v>
      </c>
      <c r="L1197" t="s">
        <v>42</v>
      </c>
      <c r="M1197" t="s">
        <v>43</v>
      </c>
      <c r="N1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197">
        <f>VLOOKUP(TableOMP[[#This Row],[Label]],TableAvg[],2,FALSE)</f>
        <v>4.5789027999999998</v>
      </c>
      <c r="P1197">
        <f>VLOOKUP(TableOMP[[#This Row],[Label]],TableAvg[],3,FALSE)</f>
        <v>0.18365811923125144</v>
      </c>
      <c r="Q1197">
        <f>TableOMP[[#This Row],[Avg]]-$U$2*TableOMP[[#This Row],[StdDev]]</f>
        <v>4.211586561537497</v>
      </c>
      <c r="R1197">
        <f>TableOMP[[#This Row],[Avg]]+$U$2*TableOMP[[#This Row],[StdDev]]</f>
        <v>4.9462190384625027</v>
      </c>
      <c r="S1197">
        <f>IF(AND(TableOMP[[#This Row],[total_time]]&gt;=TableOMP[[#This Row],[Low]], TableOMP[[#This Row],[total_time]]&lt;=TableOMP[[#This Row],[High]]),1,0)</f>
        <v>0</v>
      </c>
    </row>
    <row r="1198" spans="1:19" x14ac:dyDescent="0.25">
      <c r="A1198" t="s">
        <v>15</v>
      </c>
      <c r="B1198">
        <v>10000</v>
      </c>
      <c r="C1198">
        <v>100</v>
      </c>
      <c r="D1198">
        <v>100000</v>
      </c>
      <c r="E1198">
        <v>62</v>
      </c>
      <c r="F1198">
        <v>1</v>
      </c>
      <c r="G1198">
        <v>4.7667679999999999</v>
      </c>
      <c r="H1198">
        <v>0.16466600000000001</v>
      </c>
      <c r="I1198">
        <v>3.536435</v>
      </c>
      <c r="J1198">
        <v>5.7973999999999998E-2</v>
      </c>
      <c r="K1198" t="str">
        <f t="shared" si="18"/>
        <v>6</v>
      </c>
      <c r="L1198" t="s">
        <v>42</v>
      </c>
      <c r="M1198" t="s">
        <v>43</v>
      </c>
      <c r="N1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198">
        <f>VLOOKUP(TableOMP[[#This Row],[Label]],TableAvg[],2,FALSE)</f>
        <v>4.4711412999999993</v>
      </c>
      <c r="P1198">
        <f>VLOOKUP(TableOMP[[#This Row],[Label]],TableAvg[],3,FALSE)</f>
        <v>0.11030103690000974</v>
      </c>
      <c r="Q1198">
        <f>TableOMP[[#This Row],[Avg]]-$U$2*TableOMP[[#This Row],[StdDev]]</f>
        <v>4.2505392261999795</v>
      </c>
      <c r="R1198">
        <f>TableOMP[[#This Row],[Avg]]+$U$2*TableOMP[[#This Row],[StdDev]]</f>
        <v>4.6917433738000192</v>
      </c>
      <c r="S1198">
        <f>IF(AND(TableOMP[[#This Row],[total_time]]&gt;=TableOMP[[#This Row],[Low]], TableOMP[[#This Row],[total_time]]&lt;=TableOMP[[#This Row],[High]]),1,0)</f>
        <v>0</v>
      </c>
    </row>
    <row r="1199" spans="1:19" x14ac:dyDescent="0.25">
      <c r="A1199" t="s">
        <v>15</v>
      </c>
      <c r="B1199">
        <v>10000</v>
      </c>
      <c r="C1199">
        <v>100</v>
      </c>
      <c r="D1199">
        <v>100000</v>
      </c>
      <c r="E1199">
        <v>63</v>
      </c>
      <c r="F1199">
        <v>1</v>
      </c>
      <c r="G1199">
        <v>4.6068300000000004</v>
      </c>
      <c r="H1199">
        <v>0.344032</v>
      </c>
      <c r="I1199">
        <v>14.003073000000001</v>
      </c>
      <c r="J1199">
        <v>0.225856</v>
      </c>
      <c r="K1199" t="str">
        <f t="shared" si="18"/>
        <v>6</v>
      </c>
      <c r="L1199" t="s">
        <v>42</v>
      </c>
      <c r="M1199" t="s">
        <v>43</v>
      </c>
      <c r="N1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199">
        <f>VLOOKUP(TableOMP[[#This Row],[Label]],TableAvg[],2,FALSE)</f>
        <v>4.4648897999999999</v>
      </c>
      <c r="P1199">
        <f>VLOOKUP(TableOMP[[#This Row],[Label]],TableAvg[],3,FALSE)</f>
        <v>0.15355349157851772</v>
      </c>
      <c r="Q1199">
        <f>TableOMP[[#This Row],[Avg]]-$U$2*TableOMP[[#This Row],[StdDev]]</f>
        <v>4.157782816842964</v>
      </c>
      <c r="R1199">
        <f>TableOMP[[#This Row],[Avg]]+$U$2*TableOMP[[#This Row],[StdDev]]</f>
        <v>4.7719967831570358</v>
      </c>
      <c r="S1199">
        <f>IF(AND(TableOMP[[#This Row],[total_time]]&gt;=TableOMP[[#This Row],[Low]], TableOMP[[#This Row],[total_time]]&lt;=TableOMP[[#This Row],[High]]),1,0)</f>
        <v>1</v>
      </c>
    </row>
    <row r="1200" spans="1:19" x14ac:dyDescent="0.25">
      <c r="A1200" t="s">
        <v>15</v>
      </c>
      <c r="B1200">
        <v>10000</v>
      </c>
      <c r="C1200">
        <v>100</v>
      </c>
      <c r="D1200">
        <v>100000</v>
      </c>
      <c r="E1200">
        <v>64</v>
      </c>
      <c r="F1200">
        <v>1</v>
      </c>
      <c r="G1200">
        <v>4.5263210000000003</v>
      </c>
      <c r="H1200">
        <v>0.29645500000000002</v>
      </c>
      <c r="I1200">
        <v>10.276415</v>
      </c>
      <c r="J1200">
        <v>0.16311800000000001</v>
      </c>
      <c r="K1200" t="str">
        <f t="shared" si="18"/>
        <v>6</v>
      </c>
      <c r="L1200" t="s">
        <v>42</v>
      </c>
      <c r="M1200" t="s">
        <v>43</v>
      </c>
      <c r="N1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200">
        <f>VLOOKUP(TableOMP[[#This Row],[Label]],TableAvg[],2,FALSE)</f>
        <v>4.4790267999999998</v>
      </c>
      <c r="P1200">
        <f>VLOOKUP(TableOMP[[#This Row],[Label]],TableAvg[],3,FALSE)</f>
        <v>7.2067393042639372E-2</v>
      </c>
      <c r="Q1200">
        <f>TableOMP[[#This Row],[Avg]]-$U$2*TableOMP[[#This Row],[StdDev]]</f>
        <v>4.3348920139147209</v>
      </c>
      <c r="R1200">
        <f>TableOMP[[#This Row],[Avg]]+$U$2*TableOMP[[#This Row],[StdDev]]</f>
        <v>4.6231615860852786</v>
      </c>
      <c r="S1200">
        <f>IF(AND(TableOMP[[#This Row],[total_time]]&gt;=TableOMP[[#This Row],[Low]], TableOMP[[#This Row],[total_time]]&lt;=TableOMP[[#This Row],[High]]),1,0)</f>
        <v>1</v>
      </c>
    </row>
    <row r="1201" spans="1:19" x14ac:dyDescent="0.25">
      <c r="A1201" t="s">
        <v>15</v>
      </c>
      <c r="B1201">
        <v>1000</v>
      </c>
      <c r="C1201">
        <v>100</v>
      </c>
      <c r="D1201">
        <v>100000</v>
      </c>
      <c r="E1201">
        <v>1</v>
      </c>
      <c r="F1201">
        <v>1</v>
      </c>
      <c r="G1201">
        <v>2.9077510000000002</v>
      </c>
      <c r="H1201">
        <v>7.5740000000000002E-2</v>
      </c>
      <c r="I1201">
        <v>0</v>
      </c>
      <c r="J1201">
        <v>0</v>
      </c>
      <c r="K1201" t="str">
        <f t="shared" si="18"/>
        <v>6</v>
      </c>
      <c r="L1201" t="s">
        <v>42</v>
      </c>
      <c r="M1201" t="s">
        <v>43</v>
      </c>
      <c r="N1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201" t="e">
        <f>VLOOKUP(TableOMP[[#This Row],[Label]],TableAvg[],2,FALSE)</f>
        <v>#N/A</v>
      </c>
      <c r="P1201" t="e">
        <f>VLOOKUP(TableOMP[[#This Row],[Label]],TableAvg[],3,FALSE)</f>
        <v>#N/A</v>
      </c>
      <c r="Q1201" t="e">
        <f>TableOMP[[#This Row],[Avg]]-$U$2*TableOMP[[#This Row],[StdDev]]</f>
        <v>#N/A</v>
      </c>
      <c r="R1201" t="e">
        <f>TableOMP[[#This Row],[Avg]]+$U$2*TableOMP[[#This Row],[StdDev]]</f>
        <v>#N/A</v>
      </c>
      <c r="S1201" t="e">
        <f>IF(AND(TableOMP[[#This Row],[total_time]]&gt;=TableOMP[[#This Row],[Low]], TableOMP[[#This Row],[total_time]]&lt;=TableOMP[[#This Row],[High]]),1,0)</f>
        <v>#N/A</v>
      </c>
    </row>
    <row r="1202" spans="1:19" x14ac:dyDescent="0.25">
      <c r="A1202" t="s">
        <v>15</v>
      </c>
      <c r="B1202">
        <v>1000</v>
      </c>
      <c r="C1202">
        <v>100</v>
      </c>
      <c r="D1202">
        <v>100000</v>
      </c>
      <c r="E1202">
        <v>2</v>
      </c>
      <c r="F1202">
        <v>1</v>
      </c>
      <c r="G1202">
        <v>2.0190999999999999</v>
      </c>
      <c r="H1202">
        <v>8.0739000000000005E-2</v>
      </c>
      <c r="I1202">
        <v>2.7990000000000001E-2</v>
      </c>
      <c r="J1202">
        <v>2.7990000000000001E-2</v>
      </c>
      <c r="K1202" t="str">
        <f t="shared" si="18"/>
        <v>6</v>
      </c>
      <c r="L1202" t="s">
        <v>42</v>
      </c>
      <c r="M1202" t="s">
        <v>43</v>
      </c>
      <c r="N1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202" t="e">
        <f>VLOOKUP(TableOMP[[#This Row],[Label]],TableAvg[],2,FALSE)</f>
        <v>#N/A</v>
      </c>
      <c r="P1202" t="e">
        <f>VLOOKUP(TableOMP[[#This Row],[Label]],TableAvg[],3,FALSE)</f>
        <v>#N/A</v>
      </c>
      <c r="Q1202" t="e">
        <f>TableOMP[[#This Row],[Avg]]-$U$2*TableOMP[[#This Row],[StdDev]]</f>
        <v>#N/A</v>
      </c>
      <c r="R1202" t="e">
        <f>TableOMP[[#This Row],[Avg]]+$U$2*TableOMP[[#This Row],[StdDev]]</f>
        <v>#N/A</v>
      </c>
      <c r="S1202" t="e">
        <f>IF(AND(TableOMP[[#This Row],[total_time]]&gt;=TableOMP[[#This Row],[Low]], TableOMP[[#This Row],[total_time]]&lt;=TableOMP[[#This Row],[High]]),1,0)</f>
        <v>#N/A</v>
      </c>
    </row>
    <row r="1203" spans="1:19" x14ac:dyDescent="0.25">
      <c r="A1203" t="s">
        <v>15</v>
      </c>
      <c r="B1203">
        <v>1000</v>
      </c>
      <c r="C1203">
        <v>100</v>
      </c>
      <c r="D1203">
        <v>100000</v>
      </c>
      <c r="E1203">
        <v>3</v>
      </c>
      <c r="F1203">
        <v>1</v>
      </c>
      <c r="G1203">
        <v>5.6380080000000001</v>
      </c>
      <c r="H1203">
        <v>3.9875099999999999</v>
      </c>
      <c r="I1203">
        <v>0.218997</v>
      </c>
      <c r="J1203">
        <v>0.109499</v>
      </c>
      <c r="K1203" t="str">
        <f t="shared" si="18"/>
        <v>6</v>
      </c>
      <c r="L1203" t="s">
        <v>42</v>
      </c>
      <c r="M1203" t="s">
        <v>43</v>
      </c>
      <c r="N1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203" t="e">
        <f>VLOOKUP(TableOMP[[#This Row],[Label]],TableAvg[],2,FALSE)</f>
        <v>#N/A</v>
      </c>
      <c r="P1203" t="e">
        <f>VLOOKUP(TableOMP[[#This Row],[Label]],TableAvg[],3,FALSE)</f>
        <v>#N/A</v>
      </c>
      <c r="Q1203" t="e">
        <f>TableOMP[[#This Row],[Avg]]-$U$2*TableOMP[[#This Row],[StdDev]]</f>
        <v>#N/A</v>
      </c>
      <c r="R1203" t="e">
        <f>TableOMP[[#This Row],[Avg]]+$U$2*TableOMP[[#This Row],[StdDev]]</f>
        <v>#N/A</v>
      </c>
      <c r="S1203" t="e">
        <f>IF(AND(TableOMP[[#This Row],[total_time]]&gt;=TableOMP[[#This Row],[Low]], TableOMP[[#This Row],[total_time]]&lt;=TableOMP[[#This Row],[High]]),1,0)</f>
        <v>#N/A</v>
      </c>
    </row>
    <row r="1204" spans="1:19" x14ac:dyDescent="0.25">
      <c r="A1204" t="s">
        <v>15</v>
      </c>
      <c r="B1204">
        <v>1000</v>
      </c>
      <c r="C1204">
        <v>100</v>
      </c>
      <c r="D1204">
        <v>100000</v>
      </c>
      <c r="E1204">
        <v>4</v>
      </c>
      <c r="F1204">
        <v>1</v>
      </c>
      <c r="G1204">
        <v>33.997762999999999</v>
      </c>
      <c r="H1204">
        <v>32.490304000000002</v>
      </c>
      <c r="I1204">
        <v>0.61899099999999996</v>
      </c>
      <c r="J1204">
        <v>0.20633000000000001</v>
      </c>
      <c r="K1204" t="str">
        <f t="shared" si="18"/>
        <v>6</v>
      </c>
      <c r="L1204" t="s">
        <v>42</v>
      </c>
      <c r="M1204" t="s">
        <v>43</v>
      </c>
      <c r="N1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204" t="e">
        <f>VLOOKUP(TableOMP[[#This Row],[Label]],TableAvg[],2,FALSE)</f>
        <v>#N/A</v>
      </c>
      <c r="P1204" t="e">
        <f>VLOOKUP(TableOMP[[#This Row],[Label]],TableAvg[],3,FALSE)</f>
        <v>#N/A</v>
      </c>
      <c r="Q1204" t="e">
        <f>TableOMP[[#This Row],[Avg]]-$U$2*TableOMP[[#This Row],[StdDev]]</f>
        <v>#N/A</v>
      </c>
      <c r="R1204" t="e">
        <f>TableOMP[[#This Row],[Avg]]+$U$2*TableOMP[[#This Row],[StdDev]]</f>
        <v>#N/A</v>
      </c>
      <c r="S1204" t="e">
        <f>IF(AND(TableOMP[[#This Row],[total_time]]&gt;=TableOMP[[#This Row],[Low]], TableOMP[[#This Row],[total_time]]&lt;=TableOMP[[#This Row],[High]]),1,0)</f>
        <v>#N/A</v>
      </c>
    </row>
    <row r="1205" spans="1:19" x14ac:dyDescent="0.25">
      <c r="A1205" t="s">
        <v>15</v>
      </c>
      <c r="B1205">
        <v>1000</v>
      </c>
      <c r="C1205">
        <v>100</v>
      </c>
      <c r="D1205">
        <v>100000</v>
      </c>
      <c r="E1205">
        <v>5</v>
      </c>
      <c r="F1205">
        <v>1</v>
      </c>
      <c r="G1205">
        <v>1.503525</v>
      </c>
      <c r="H1205">
        <v>7.4904999999999999E-2</v>
      </c>
      <c r="I1205">
        <v>0.14203399999999999</v>
      </c>
      <c r="J1205">
        <v>3.5508999999999999E-2</v>
      </c>
      <c r="K1205" t="str">
        <f t="shared" si="18"/>
        <v>6</v>
      </c>
      <c r="L1205" t="s">
        <v>42</v>
      </c>
      <c r="M1205" t="s">
        <v>43</v>
      </c>
      <c r="N1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205" t="e">
        <f>VLOOKUP(TableOMP[[#This Row],[Label]],TableAvg[],2,FALSE)</f>
        <v>#N/A</v>
      </c>
      <c r="P1205" t="e">
        <f>VLOOKUP(TableOMP[[#This Row],[Label]],TableAvg[],3,FALSE)</f>
        <v>#N/A</v>
      </c>
      <c r="Q1205" t="e">
        <f>TableOMP[[#This Row],[Avg]]-$U$2*TableOMP[[#This Row],[StdDev]]</f>
        <v>#N/A</v>
      </c>
      <c r="R1205" t="e">
        <f>TableOMP[[#This Row],[Avg]]+$U$2*TableOMP[[#This Row],[StdDev]]</f>
        <v>#N/A</v>
      </c>
      <c r="S1205" t="e">
        <f>IF(AND(TableOMP[[#This Row],[total_time]]&gt;=TableOMP[[#This Row],[Low]], TableOMP[[#This Row],[total_time]]&lt;=TableOMP[[#This Row],[High]]),1,0)</f>
        <v>#N/A</v>
      </c>
    </row>
    <row r="1206" spans="1:19" x14ac:dyDescent="0.25">
      <c r="A1206" t="s">
        <v>15</v>
      </c>
      <c r="B1206">
        <v>1000</v>
      </c>
      <c r="C1206">
        <v>100</v>
      </c>
      <c r="D1206">
        <v>100000</v>
      </c>
      <c r="E1206">
        <v>6</v>
      </c>
      <c r="F1206">
        <v>1</v>
      </c>
      <c r="G1206">
        <v>1.3602080000000001</v>
      </c>
      <c r="H1206">
        <v>1.6695999999999999E-2</v>
      </c>
      <c r="I1206">
        <v>6.1407000000000003E-2</v>
      </c>
      <c r="J1206">
        <v>1.2281E-2</v>
      </c>
      <c r="K1206" t="str">
        <f t="shared" si="18"/>
        <v>6</v>
      </c>
      <c r="L1206" t="s">
        <v>42</v>
      </c>
      <c r="M1206" t="s">
        <v>43</v>
      </c>
      <c r="N1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206" t="e">
        <f>VLOOKUP(TableOMP[[#This Row],[Label]],TableAvg[],2,FALSE)</f>
        <v>#N/A</v>
      </c>
      <c r="P1206" t="e">
        <f>VLOOKUP(TableOMP[[#This Row],[Label]],TableAvg[],3,FALSE)</f>
        <v>#N/A</v>
      </c>
      <c r="Q1206" t="e">
        <f>TableOMP[[#This Row],[Avg]]-$U$2*TableOMP[[#This Row],[StdDev]]</f>
        <v>#N/A</v>
      </c>
      <c r="R1206" t="e">
        <f>TableOMP[[#This Row],[Avg]]+$U$2*TableOMP[[#This Row],[StdDev]]</f>
        <v>#N/A</v>
      </c>
      <c r="S1206" t="e">
        <f>IF(AND(TableOMP[[#This Row],[total_time]]&gt;=TableOMP[[#This Row],[Low]], TableOMP[[#This Row],[total_time]]&lt;=TableOMP[[#This Row],[High]]),1,0)</f>
        <v>#N/A</v>
      </c>
    </row>
    <row r="1207" spans="1:19" x14ac:dyDescent="0.25">
      <c r="A1207" t="s">
        <v>15</v>
      </c>
      <c r="B1207">
        <v>1000</v>
      </c>
      <c r="C1207">
        <v>100</v>
      </c>
      <c r="D1207">
        <v>100000</v>
      </c>
      <c r="E1207">
        <v>7</v>
      </c>
      <c r="F1207">
        <v>1</v>
      </c>
      <c r="G1207">
        <v>1.462396</v>
      </c>
      <c r="H1207">
        <v>0.119003</v>
      </c>
      <c r="I1207">
        <v>0.24157200000000001</v>
      </c>
      <c r="J1207">
        <v>4.0261999999999999E-2</v>
      </c>
      <c r="K1207" t="str">
        <f t="shared" si="18"/>
        <v>6</v>
      </c>
      <c r="L1207" t="s">
        <v>42</v>
      </c>
      <c r="M1207" t="s">
        <v>43</v>
      </c>
      <c r="N1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207" t="e">
        <f>VLOOKUP(TableOMP[[#This Row],[Label]],TableAvg[],2,FALSE)</f>
        <v>#N/A</v>
      </c>
      <c r="P1207" t="e">
        <f>VLOOKUP(TableOMP[[#This Row],[Label]],TableAvg[],3,FALSE)</f>
        <v>#N/A</v>
      </c>
      <c r="Q1207" t="e">
        <f>TableOMP[[#This Row],[Avg]]-$U$2*TableOMP[[#This Row],[StdDev]]</f>
        <v>#N/A</v>
      </c>
      <c r="R1207" t="e">
        <f>TableOMP[[#This Row],[Avg]]+$U$2*TableOMP[[#This Row],[StdDev]]</f>
        <v>#N/A</v>
      </c>
      <c r="S1207" t="e">
        <f>IF(AND(TableOMP[[#This Row],[total_time]]&gt;=TableOMP[[#This Row],[Low]], TableOMP[[#This Row],[total_time]]&lt;=TableOMP[[#This Row],[High]]),1,0)</f>
        <v>#N/A</v>
      </c>
    </row>
    <row r="1208" spans="1:19" x14ac:dyDescent="0.25">
      <c r="A1208" t="s">
        <v>15</v>
      </c>
      <c r="B1208">
        <v>1000</v>
      </c>
      <c r="C1208">
        <v>100</v>
      </c>
      <c r="D1208">
        <v>100000</v>
      </c>
      <c r="E1208">
        <v>8</v>
      </c>
      <c r="F1208">
        <v>1</v>
      </c>
      <c r="G1208">
        <v>3.0815510000000002</v>
      </c>
      <c r="H1208">
        <v>1.752359</v>
      </c>
      <c r="I1208">
        <v>0.30769400000000002</v>
      </c>
      <c r="J1208">
        <v>4.3956000000000002E-2</v>
      </c>
      <c r="K1208" t="str">
        <f t="shared" si="18"/>
        <v>6</v>
      </c>
      <c r="L1208" t="s">
        <v>42</v>
      </c>
      <c r="M1208" t="s">
        <v>43</v>
      </c>
      <c r="N1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208" t="e">
        <f>VLOOKUP(TableOMP[[#This Row],[Label]],TableAvg[],2,FALSE)</f>
        <v>#N/A</v>
      </c>
      <c r="P1208" t="e">
        <f>VLOOKUP(TableOMP[[#This Row],[Label]],TableAvg[],3,FALSE)</f>
        <v>#N/A</v>
      </c>
      <c r="Q1208" t="e">
        <f>TableOMP[[#This Row],[Avg]]-$U$2*TableOMP[[#This Row],[StdDev]]</f>
        <v>#N/A</v>
      </c>
      <c r="R1208" t="e">
        <f>TableOMP[[#This Row],[Avg]]+$U$2*TableOMP[[#This Row],[StdDev]]</f>
        <v>#N/A</v>
      </c>
      <c r="S1208" t="e">
        <f>IF(AND(TableOMP[[#This Row],[total_time]]&gt;=TableOMP[[#This Row],[Low]], TableOMP[[#This Row],[total_time]]&lt;=TableOMP[[#This Row],[High]]),1,0)</f>
        <v>#N/A</v>
      </c>
    </row>
    <row r="1209" spans="1:19" x14ac:dyDescent="0.25">
      <c r="A1209" t="s">
        <v>15</v>
      </c>
      <c r="B1209">
        <v>1000</v>
      </c>
      <c r="C1209">
        <v>100</v>
      </c>
      <c r="D1209">
        <v>100000</v>
      </c>
      <c r="E1209">
        <v>9</v>
      </c>
      <c r="F1209">
        <v>1</v>
      </c>
      <c r="G1209">
        <v>1.3152870000000001</v>
      </c>
      <c r="H1209">
        <v>2.0996999999999998E-2</v>
      </c>
      <c r="I1209">
        <v>0.13691</v>
      </c>
      <c r="J1209">
        <v>1.7114000000000001E-2</v>
      </c>
      <c r="K1209" t="str">
        <f t="shared" si="18"/>
        <v>6</v>
      </c>
      <c r="L1209" t="s">
        <v>42</v>
      </c>
      <c r="M1209" t="s">
        <v>43</v>
      </c>
      <c r="N1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209" t="e">
        <f>VLOOKUP(TableOMP[[#This Row],[Label]],TableAvg[],2,FALSE)</f>
        <v>#N/A</v>
      </c>
      <c r="P1209" t="e">
        <f>VLOOKUP(TableOMP[[#This Row],[Label]],TableAvg[],3,FALSE)</f>
        <v>#N/A</v>
      </c>
      <c r="Q1209" t="e">
        <f>TableOMP[[#This Row],[Avg]]-$U$2*TableOMP[[#This Row],[StdDev]]</f>
        <v>#N/A</v>
      </c>
      <c r="R1209" t="e">
        <f>TableOMP[[#This Row],[Avg]]+$U$2*TableOMP[[#This Row],[StdDev]]</f>
        <v>#N/A</v>
      </c>
      <c r="S1209" t="e">
        <f>IF(AND(TableOMP[[#This Row],[total_time]]&gt;=TableOMP[[#This Row],[Low]], TableOMP[[#This Row],[total_time]]&lt;=TableOMP[[#This Row],[High]]),1,0)</f>
        <v>#N/A</v>
      </c>
    </row>
    <row r="1210" spans="1:19" x14ac:dyDescent="0.25">
      <c r="A1210" t="s">
        <v>15</v>
      </c>
      <c r="B1210">
        <v>1000</v>
      </c>
      <c r="C1210">
        <v>100</v>
      </c>
      <c r="D1210">
        <v>100000</v>
      </c>
      <c r="E1210">
        <v>10</v>
      </c>
      <c r="F1210">
        <v>1</v>
      </c>
      <c r="G1210">
        <v>1.4070819999999999</v>
      </c>
      <c r="H1210">
        <v>0.11529300000000001</v>
      </c>
      <c r="I1210">
        <v>0.63708200000000004</v>
      </c>
      <c r="J1210">
        <v>7.0787000000000003E-2</v>
      </c>
      <c r="K1210" t="str">
        <f t="shared" si="18"/>
        <v>6</v>
      </c>
      <c r="L1210" t="s">
        <v>42</v>
      </c>
      <c r="M1210" t="s">
        <v>43</v>
      </c>
      <c r="N1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210" t="e">
        <f>VLOOKUP(TableOMP[[#This Row],[Label]],TableAvg[],2,FALSE)</f>
        <v>#N/A</v>
      </c>
      <c r="P1210" t="e">
        <f>VLOOKUP(TableOMP[[#This Row],[Label]],TableAvg[],3,FALSE)</f>
        <v>#N/A</v>
      </c>
      <c r="Q1210" t="e">
        <f>TableOMP[[#This Row],[Avg]]-$U$2*TableOMP[[#This Row],[StdDev]]</f>
        <v>#N/A</v>
      </c>
      <c r="R1210" t="e">
        <f>TableOMP[[#This Row],[Avg]]+$U$2*TableOMP[[#This Row],[StdDev]]</f>
        <v>#N/A</v>
      </c>
      <c r="S1210" t="e">
        <f>IF(AND(TableOMP[[#This Row],[total_time]]&gt;=TableOMP[[#This Row],[Low]], TableOMP[[#This Row],[total_time]]&lt;=TableOMP[[#This Row],[High]]),1,0)</f>
        <v>#N/A</v>
      </c>
    </row>
    <row r="1211" spans="1:19" x14ac:dyDescent="0.25">
      <c r="A1211" t="s">
        <v>15</v>
      </c>
      <c r="B1211">
        <v>1000</v>
      </c>
      <c r="C1211">
        <v>100</v>
      </c>
      <c r="D1211">
        <v>100000</v>
      </c>
      <c r="E1211">
        <v>11</v>
      </c>
      <c r="F1211">
        <v>1</v>
      </c>
      <c r="G1211">
        <v>1.2833030000000001</v>
      </c>
      <c r="H1211">
        <v>2.4750000000000001E-2</v>
      </c>
      <c r="I1211">
        <v>0.19132099999999999</v>
      </c>
      <c r="J1211">
        <v>1.9132E-2</v>
      </c>
      <c r="K1211" t="str">
        <f t="shared" si="18"/>
        <v>6</v>
      </c>
      <c r="L1211" t="s">
        <v>42</v>
      </c>
      <c r="M1211" t="s">
        <v>43</v>
      </c>
      <c r="N1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211" t="e">
        <f>VLOOKUP(TableOMP[[#This Row],[Label]],TableAvg[],2,FALSE)</f>
        <v>#N/A</v>
      </c>
      <c r="P1211" t="e">
        <f>VLOOKUP(TableOMP[[#This Row],[Label]],TableAvg[],3,FALSE)</f>
        <v>#N/A</v>
      </c>
      <c r="Q1211" t="e">
        <f>TableOMP[[#This Row],[Avg]]-$U$2*TableOMP[[#This Row],[StdDev]]</f>
        <v>#N/A</v>
      </c>
      <c r="R1211" t="e">
        <f>TableOMP[[#This Row],[Avg]]+$U$2*TableOMP[[#This Row],[StdDev]]</f>
        <v>#N/A</v>
      </c>
      <c r="S1211" t="e">
        <f>IF(AND(TableOMP[[#This Row],[total_time]]&gt;=TableOMP[[#This Row],[Low]], TableOMP[[#This Row],[total_time]]&lt;=TableOMP[[#This Row],[High]]),1,0)</f>
        <v>#N/A</v>
      </c>
    </row>
    <row r="1212" spans="1:19" x14ac:dyDescent="0.25">
      <c r="A1212" t="s">
        <v>15</v>
      </c>
      <c r="B1212">
        <v>1000</v>
      </c>
      <c r="C1212">
        <v>100</v>
      </c>
      <c r="D1212">
        <v>100000</v>
      </c>
      <c r="E1212">
        <v>12</v>
      </c>
      <c r="F1212">
        <v>1</v>
      </c>
      <c r="G1212">
        <v>1.3339540000000001</v>
      </c>
      <c r="H1212">
        <v>6.2534999999999993E-2</v>
      </c>
      <c r="I1212">
        <v>0.223832</v>
      </c>
      <c r="J1212">
        <v>2.0348000000000002E-2</v>
      </c>
      <c r="K1212" t="str">
        <f t="shared" si="18"/>
        <v>6</v>
      </c>
      <c r="L1212" t="s">
        <v>42</v>
      </c>
      <c r="M1212" t="s">
        <v>43</v>
      </c>
      <c r="N1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212" t="e">
        <f>VLOOKUP(TableOMP[[#This Row],[Label]],TableAvg[],2,FALSE)</f>
        <v>#N/A</v>
      </c>
      <c r="P1212" t="e">
        <f>VLOOKUP(TableOMP[[#This Row],[Label]],TableAvg[],3,FALSE)</f>
        <v>#N/A</v>
      </c>
      <c r="Q1212" t="e">
        <f>TableOMP[[#This Row],[Avg]]-$U$2*TableOMP[[#This Row],[StdDev]]</f>
        <v>#N/A</v>
      </c>
      <c r="R1212" t="e">
        <f>TableOMP[[#This Row],[Avg]]+$U$2*TableOMP[[#This Row],[StdDev]]</f>
        <v>#N/A</v>
      </c>
      <c r="S1212" t="e">
        <f>IF(AND(TableOMP[[#This Row],[total_time]]&gt;=TableOMP[[#This Row],[Low]], TableOMP[[#This Row],[total_time]]&lt;=TableOMP[[#This Row],[High]]),1,0)</f>
        <v>#N/A</v>
      </c>
    </row>
    <row r="1213" spans="1:19" x14ac:dyDescent="0.25">
      <c r="A1213" t="s">
        <v>15</v>
      </c>
      <c r="B1213">
        <v>1000</v>
      </c>
      <c r="C1213">
        <v>100</v>
      </c>
      <c r="D1213">
        <v>100000</v>
      </c>
      <c r="E1213">
        <v>13</v>
      </c>
      <c r="F1213">
        <v>1</v>
      </c>
      <c r="G1213">
        <v>1.286427</v>
      </c>
      <c r="H1213">
        <v>2.5368999999999999E-2</v>
      </c>
      <c r="I1213">
        <v>0.246228</v>
      </c>
      <c r="J1213">
        <v>2.0518999999999999E-2</v>
      </c>
      <c r="K1213" t="str">
        <f t="shared" si="18"/>
        <v>6</v>
      </c>
      <c r="L1213" t="s">
        <v>42</v>
      </c>
      <c r="M1213" t="s">
        <v>43</v>
      </c>
      <c r="N1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213" t="e">
        <f>VLOOKUP(TableOMP[[#This Row],[Label]],TableAvg[],2,FALSE)</f>
        <v>#N/A</v>
      </c>
      <c r="P1213" t="e">
        <f>VLOOKUP(TableOMP[[#This Row],[Label]],TableAvg[],3,FALSE)</f>
        <v>#N/A</v>
      </c>
      <c r="Q1213" t="e">
        <f>TableOMP[[#This Row],[Avg]]-$U$2*TableOMP[[#This Row],[StdDev]]</f>
        <v>#N/A</v>
      </c>
      <c r="R1213" t="e">
        <f>TableOMP[[#This Row],[Avg]]+$U$2*TableOMP[[#This Row],[StdDev]]</f>
        <v>#N/A</v>
      </c>
      <c r="S1213" t="e">
        <f>IF(AND(TableOMP[[#This Row],[total_time]]&gt;=TableOMP[[#This Row],[Low]], TableOMP[[#This Row],[total_time]]&lt;=TableOMP[[#This Row],[High]]),1,0)</f>
        <v>#N/A</v>
      </c>
    </row>
    <row r="1214" spans="1:19" x14ac:dyDescent="0.25">
      <c r="A1214" t="s">
        <v>15</v>
      </c>
      <c r="B1214">
        <v>1000</v>
      </c>
      <c r="C1214">
        <v>100</v>
      </c>
      <c r="D1214">
        <v>100000</v>
      </c>
      <c r="E1214">
        <v>14</v>
      </c>
      <c r="F1214">
        <v>1</v>
      </c>
      <c r="G1214">
        <v>1.4407300000000001</v>
      </c>
      <c r="H1214">
        <v>0.16711200000000001</v>
      </c>
      <c r="I1214">
        <v>0.31903100000000001</v>
      </c>
      <c r="J1214">
        <v>2.4541E-2</v>
      </c>
      <c r="K1214" t="str">
        <f t="shared" si="18"/>
        <v>6</v>
      </c>
      <c r="L1214" t="s">
        <v>42</v>
      </c>
      <c r="M1214" t="s">
        <v>43</v>
      </c>
      <c r="N1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214" t="e">
        <f>VLOOKUP(TableOMP[[#This Row],[Label]],TableAvg[],2,FALSE)</f>
        <v>#N/A</v>
      </c>
      <c r="P1214" t="e">
        <f>VLOOKUP(TableOMP[[#This Row],[Label]],TableAvg[],3,FALSE)</f>
        <v>#N/A</v>
      </c>
      <c r="Q1214" t="e">
        <f>TableOMP[[#This Row],[Avg]]-$U$2*TableOMP[[#This Row],[StdDev]]</f>
        <v>#N/A</v>
      </c>
      <c r="R1214" t="e">
        <f>TableOMP[[#This Row],[Avg]]+$U$2*TableOMP[[#This Row],[StdDev]]</f>
        <v>#N/A</v>
      </c>
      <c r="S1214" t="e">
        <f>IF(AND(TableOMP[[#This Row],[total_time]]&gt;=TableOMP[[#This Row],[Low]], TableOMP[[#This Row],[total_time]]&lt;=TableOMP[[#This Row],[High]]),1,0)</f>
        <v>#N/A</v>
      </c>
    </row>
    <row r="1215" spans="1:19" x14ac:dyDescent="0.25">
      <c r="A1215" t="s">
        <v>15</v>
      </c>
      <c r="B1215">
        <v>1000</v>
      </c>
      <c r="C1215">
        <v>100</v>
      </c>
      <c r="D1215">
        <v>100000</v>
      </c>
      <c r="E1215">
        <v>15</v>
      </c>
      <c r="F1215">
        <v>1</v>
      </c>
      <c r="G1215">
        <v>1.4776400000000001</v>
      </c>
      <c r="H1215">
        <v>0.19351699999999999</v>
      </c>
      <c r="I1215">
        <v>2.4627690000000002</v>
      </c>
      <c r="J1215">
        <v>0.17591200000000001</v>
      </c>
      <c r="K1215" t="str">
        <f t="shared" si="18"/>
        <v>6</v>
      </c>
      <c r="L1215" t="s">
        <v>42</v>
      </c>
      <c r="M1215" t="s">
        <v>43</v>
      </c>
      <c r="N1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215" t="e">
        <f>VLOOKUP(TableOMP[[#This Row],[Label]],TableAvg[],2,FALSE)</f>
        <v>#N/A</v>
      </c>
      <c r="P1215" t="e">
        <f>VLOOKUP(TableOMP[[#This Row],[Label]],TableAvg[],3,FALSE)</f>
        <v>#N/A</v>
      </c>
      <c r="Q1215" t="e">
        <f>TableOMP[[#This Row],[Avg]]-$U$2*TableOMP[[#This Row],[StdDev]]</f>
        <v>#N/A</v>
      </c>
      <c r="R1215" t="e">
        <f>TableOMP[[#This Row],[Avg]]+$U$2*TableOMP[[#This Row],[StdDev]]</f>
        <v>#N/A</v>
      </c>
      <c r="S1215" t="e">
        <f>IF(AND(TableOMP[[#This Row],[total_time]]&gt;=TableOMP[[#This Row],[Low]], TableOMP[[#This Row],[total_time]]&lt;=TableOMP[[#This Row],[High]]),1,0)</f>
        <v>#N/A</v>
      </c>
    </row>
    <row r="1216" spans="1:19" x14ac:dyDescent="0.25">
      <c r="A1216" t="s">
        <v>15</v>
      </c>
      <c r="B1216">
        <v>1000</v>
      </c>
      <c r="C1216">
        <v>100</v>
      </c>
      <c r="D1216">
        <v>100000</v>
      </c>
      <c r="E1216">
        <v>16</v>
      </c>
      <c r="F1216">
        <v>1</v>
      </c>
      <c r="G1216">
        <v>1.324236</v>
      </c>
      <c r="H1216">
        <v>6.5374000000000002E-2</v>
      </c>
      <c r="I1216">
        <v>0.65630299999999997</v>
      </c>
      <c r="J1216">
        <v>4.3754000000000001E-2</v>
      </c>
      <c r="K1216" t="str">
        <f t="shared" si="18"/>
        <v>6</v>
      </c>
      <c r="L1216" t="s">
        <v>42</v>
      </c>
      <c r="M1216" t="s">
        <v>43</v>
      </c>
      <c r="N1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216" t="e">
        <f>VLOOKUP(TableOMP[[#This Row],[Label]],TableAvg[],2,FALSE)</f>
        <v>#N/A</v>
      </c>
      <c r="P1216" t="e">
        <f>VLOOKUP(TableOMP[[#This Row],[Label]],TableAvg[],3,FALSE)</f>
        <v>#N/A</v>
      </c>
      <c r="Q1216" t="e">
        <f>TableOMP[[#This Row],[Avg]]-$U$2*TableOMP[[#This Row],[StdDev]]</f>
        <v>#N/A</v>
      </c>
      <c r="R1216" t="e">
        <f>TableOMP[[#This Row],[Avg]]+$U$2*TableOMP[[#This Row],[StdDev]]</f>
        <v>#N/A</v>
      </c>
      <c r="S1216" t="e">
        <f>IF(AND(TableOMP[[#This Row],[total_time]]&gt;=TableOMP[[#This Row],[Low]], TableOMP[[#This Row],[total_time]]&lt;=TableOMP[[#This Row],[High]]),1,0)</f>
        <v>#N/A</v>
      </c>
    </row>
    <row r="1217" spans="1:19" x14ac:dyDescent="0.25">
      <c r="A1217" t="s">
        <v>15</v>
      </c>
      <c r="B1217">
        <v>1000</v>
      </c>
      <c r="C1217">
        <v>100</v>
      </c>
      <c r="D1217">
        <v>100000</v>
      </c>
      <c r="E1217">
        <v>17</v>
      </c>
      <c r="F1217">
        <v>1</v>
      </c>
      <c r="G1217">
        <v>1.3588450000000001</v>
      </c>
      <c r="H1217">
        <v>8.5758000000000001E-2</v>
      </c>
      <c r="I1217">
        <v>0.72169499999999998</v>
      </c>
      <c r="J1217">
        <v>4.5106E-2</v>
      </c>
      <c r="K1217" t="str">
        <f t="shared" si="18"/>
        <v>6</v>
      </c>
      <c r="L1217" t="s">
        <v>42</v>
      </c>
      <c r="M1217" t="s">
        <v>43</v>
      </c>
      <c r="N1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217" t="e">
        <f>VLOOKUP(TableOMP[[#This Row],[Label]],TableAvg[],2,FALSE)</f>
        <v>#N/A</v>
      </c>
      <c r="P1217" t="e">
        <f>VLOOKUP(TableOMP[[#This Row],[Label]],TableAvg[],3,FALSE)</f>
        <v>#N/A</v>
      </c>
      <c r="Q1217" t="e">
        <f>TableOMP[[#This Row],[Avg]]-$U$2*TableOMP[[#This Row],[StdDev]]</f>
        <v>#N/A</v>
      </c>
      <c r="R1217" t="e">
        <f>TableOMP[[#This Row],[Avg]]+$U$2*TableOMP[[#This Row],[StdDev]]</f>
        <v>#N/A</v>
      </c>
      <c r="S1217" t="e">
        <f>IF(AND(TableOMP[[#This Row],[total_time]]&gt;=TableOMP[[#This Row],[Low]], TableOMP[[#This Row],[total_time]]&lt;=TableOMP[[#This Row],[High]]),1,0)</f>
        <v>#N/A</v>
      </c>
    </row>
    <row r="1218" spans="1:19" x14ac:dyDescent="0.25">
      <c r="A1218" t="s">
        <v>15</v>
      </c>
      <c r="B1218">
        <v>1000</v>
      </c>
      <c r="C1218">
        <v>100</v>
      </c>
      <c r="D1218">
        <v>100000</v>
      </c>
      <c r="E1218">
        <v>18</v>
      </c>
      <c r="F1218">
        <v>1</v>
      </c>
      <c r="G1218">
        <v>6.680053</v>
      </c>
      <c r="H1218">
        <v>5.3952390000000001</v>
      </c>
      <c r="I1218">
        <v>1.1580779999999999</v>
      </c>
      <c r="J1218">
        <v>6.8122000000000002E-2</v>
      </c>
      <c r="K1218" t="str">
        <f t="shared" si="18"/>
        <v>6</v>
      </c>
      <c r="L1218" t="s">
        <v>42</v>
      </c>
      <c r="M1218" t="s">
        <v>43</v>
      </c>
      <c r="N1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218" t="e">
        <f>VLOOKUP(TableOMP[[#This Row],[Label]],TableAvg[],2,FALSE)</f>
        <v>#N/A</v>
      </c>
      <c r="P1218" t="e">
        <f>VLOOKUP(TableOMP[[#This Row],[Label]],TableAvg[],3,FALSE)</f>
        <v>#N/A</v>
      </c>
      <c r="Q1218" t="e">
        <f>TableOMP[[#This Row],[Avg]]-$U$2*TableOMP[[#This Row],[StdDev]]</f>
        <v>#N/A</v>
      </c>
      <c r="R1218" t="e">
        <f>TableOMP[[#This Row],[Avg]]+$U$2*TableOMP[[#This Row],[StdDev]]</f>
        <v>#N/A</v>
      </c>
      <c r="S1218" t="e">
        <f>IF(AND(TableOMP[[#This Row],[total_time]]&gt;=TableOMP[[#This Row],[Low]], TableOMP[[#This Row],[total_time]]&lt;=TableOMP[[#This Row],[High]]),1,0)</f>
        <v>#N/A</v>
      </c>
    </row>
    <row r="1219" spans="1:19" x14ac:dyDescent="0.25">
      <c r="A1219" t="s">
        <v>15</v>
      </c>
      <c r="B1219">
        <v>1000</v>
      </c>
      <c r="C1219">
        <v>100</v>
      </c>
      <c r="D1219">
        <v>100000</v>
      </c>
      <c r="E1219">
        <v>19</v>
      </c>
      <c r="F1219">
        <v>1</v>
      </c>
      <c r="G1219">
        <v>1.3063899999999999</v>
      </c>
      <c r="H1219">
        <v>4.5805999999999999E-2</v>
      </c>
      <c r="I1219">
        <v>0.52031099999999997</v>
      </c>
      <c r="J1219">
        <v>2.8906000000000001E-2</v>
      </c>
      <c r="K1219" t="str">
        <f t="shared" ref="K1219:K1282" si="19">MID(M1219,22,1)</f>
        <v>6</v>
      </c>
      <c r="L1219" t="s">
        <v>42</v>
      </c>
      <c r="M1219" t="s">
        <v>43</v>
      </c>
      <c r="N1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219" t="e">
        <f>VLOOKUP(TableOMP[[#This Row],[Label]],TableAvg[],2,FALSE)</f>
        <v>#N/A</v>
      </c>
      <c r="P1219" t="e">
        <f>VLOOKUP(TableOMP[[#This Row],[Label]],TableAvg[],3,FALSE)</f>
        <v>#N/A</v>
      </c>
      <c r="Q1219" t="e">
        <f>TableOMP[[#This Row],[Avg]]-$U$2*TableOMP[[#This Row],[StdDev]]</f>
        <v>#N/A</v>
      </c>
      <c r="R1219" t="e">
        <f>TableOMP[[#This Row],[Avg]]+$U$2*TableOMP[[#This Row],[StdDev]]</f>
        <v>#N/A</v>
      </c>
      <c r="S1219" t="e">
        <f>IF(AND(TableOMP[[#This Row],[total_time]]&gt;=TableOMP[[#This Row],[Low]], TableOMP[[#This Row],[total_time]]&lt;=TableOMP[[#This Row],[High]]),1,0)</f>
        <v>#N/A</v>
      </c>
    </row>
    <row r="1220" spans="1:19" x14ac:dyDescent="0.25">
      <c r="A1220" t="s">
        <v>15</v>
      </c>
      <c r="B1220">
        <v>1000</v>
      </c>
      <c r="C1220">
        <v>100</v>
      </c>
      <c r="D1220">
        <v>100000</v>
      </c>
      <c r="E1220">
        <v>20</v>
      </c>
      <c r="F1220">
        <v>1</v>
      </c>
      <c r="G1220">
        <v>1.3224910000000001</v>
      </c>
      <c r="H1220">
        <v>4.6516000000000002E-2</v>
      </c>
      <c r="I1220">
        <v>0.66247199999999995</v>
      </c>
      <c r="J1220">
        <v>3.4867000000000002E-2</v>
      </c>
      <c r="K1220" t="str">
        <f t="shared" si="19"/>
        <v>6</v>
      </c>
      <c r="L1220" t="s">
        <v>42</v>
      </c>
      <c r="M1220" t="s">
        <v>43</v>
      </c>
      <c r="N1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220" t="e">
        <f>VLOOKUP(TableOMP[[#This Row],[Label]],TableAvg[],2,FALSE)</f>
        <v>#N/A</v>
      </c>
      <c r="P1220" t="e">
        <f>VLOOKUP(TableOMP[[#This Row],[Label]],TableAvg[],3,FALSE)</f>
        <v>#N/A</v>
      </c>
      <c r="Q1220" t="e">
        <f>TableOMP[[#This Row],[Avg]]-$U$2*TableOMP[[#This Row],[StdDev]]</f>
        <v>#N/A</v>
      </c>
      <c r="R1220" t="e">
        <f>TableOMP[[#This Row],[Avg]]+$U$2*TableOMP[[#This Row],[StdDev]]</f>
        <v>#N/A</v>
      </c>
      <c r="S1220" t="e">
        <f>IF(AND(TableOMP[[#This Row],[total_time]]&gt;=TableOMP[[#This Row],[Low]], TableOMP[[#This Row],[total_time]]&lt;=TableOMP[[#This Row],[High]]),1,0)</f>
        <v>#N/A</v>
      </c>
    </row>
    <row r="1221" spans="1:19" x14ac:dyDescent="0.25">
      <c r="A1221" t="s">
        <v>15</v>
      </c>
      <c r="B1221">
        <v>1000</v>
      </c>
      <c r="C1221">
        <v>100</v>
      </c>
      <c r="D1221">
        <v>100000</v>
      </c>
      <c r="E1221">
        <v>21</v>
      </c>
      <c r="F1221">
        <v>1</v>
      </c>
      <c r="G1221">
        <v>3.7846739999999999</v>
      </c>
      <c r="H1221">
        <v>2.525026</v>
      </c>
      <c r="I1221">
        <v>2.3392210000000002</v>
      </c>
      <c r="J1221">
        <v>0.116961</v>
      </c>
      <c r="K1221" t="str">
        <f t="shared" si="19"/>
        <v>6</v>
      </c>
      <c r="L1221" t="s">
        <v>42</v>
      </c>
      <c r="M1221" t="s">
        <v>43</v>
      </c>
      <c r="N1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221" t="e">
        <f>VLOOKUP(TableOMP[[#This Row],[Label]],TableAvg[],2,FALSE)</f>
        <v>#N/A</v>
      </c>
      <c r="P1221" t="e">
        <f>VLOOKUP(TableOMP[[#This Row],[Label]],TableAvg[],3,FALSE)</f>
        <v>#N/A</v>
      </c>
      <c r="Q1221" t="e">
        <f>TableOMP[[#This Row],[Avg]]-$U$2*TableOMP[[#This Row],[StdDev]]</f>
        <v>#N/A</v>
      </c>
      <c r="R1221" t="e">
        <f>TableOMP[[#This Row],[Avg]]+$U$2*TableOMP[[#This Row],[StdDev]]</f>
        <v>#N/A</v>
      </c>
      <c r="S1221" t="e">
        <f>IF(AND(TableOMP[[#This Row],[total_time]]&gt;=TableOMP[[#This Row],[Low]], TableOMP[[#This Row],[total_time]]&lt;=TableOMP[[#This Row],[High]]),1,0)</f>
        <v>#N/A</v>
      </c>
    </row>
    <row r="1222" spans="1:19" x14ac:dyDescent="0.25">
      <c r="A1222" t="s">
        <v>15</v>
      </c>
      <c r="B1222">
        <v>1000</v>
      </c>
      <c r="C1222">
        <v>100</v>
      </c>
      <c r="D1222">
        <v>100000</v>
      </c>
      <c r="E1222">
        <v>22</v>
      </c>
      <c r="F1222">
        <v>1</v>
      </c>
      <c r="G1222">
        <v>1.3407519999999999</v>
      </c>
      <c r="H1222">
        <v>5.1929999999999997E-2</v>
      </c>
      <c r="I1222">
        <v>0.78178000000000003</v>
      </c>
      <c r="J1222">
        <v>3.7227999999999997E-2</v>
      </c>
      <c r="K1222" t="str">
        <f t="shared" si="19"/>
        <v>6</v>
      </c>
      <c r="L1222" t="s">
        <v>42</v>
      </c>
      <c r="M1222" t="s">
        <v>43</v>
      </c>
      <c r="N1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222" t="e">
        <f>VLOOKUP(TableOMP[[#This Row],[Label]],TableAvg[],2,FALSE)</f>
        <v>#N/A</v>
      </c>
      <c r="P1222" t="e">
        <f>VLOOKUP(TableOMP[[#This Row],[Label]],TableAvg[],3,FALSE)</f>
        <v>#N/A</v>
      </c>
      <c r="Q1222" t="e">
        <f>TableOMP[[#This Row],[Avg]]-$U$2*TableOMP[[#This Row],[StdDev]]</f>
        <v>#N/A</v>
      </c>
      <c r="R1222" t="e">
        <f>TableOMP[[#This Row],[Avg]]+$U$2*TableOMP[[#This Row],[StdDev]]</f>
        <v>#N/A</v>
      </c>
      <c r="S1222" t="e">
        <f>IF(AND(TableOMP[[#This Row],[total_time]]&gt;=TableOMP[[#This Row],[Low]], TableOMP[[#This Row],[total_time]]&lt;=TableOMP[[#This Row],[High]]),1,0)</f>
        <v>#N/A</v>
      </c>
    </row>
    <row r="1223" spans="1:19" x14ac:dyDescent="0.25">
      <c r="A1223" t="s">
        <v>15</v>
      </c>
      <c r="B1223">
        <v>1000</v>
      </c>
      <c r="C1223">
        <v>100</v>
      </c>
      <c r="D1223">
        <v>100000</v>
      </c>
      <c r="E1223">
        <v>23</v>
      </c>
      <c r="F1223">
        <v>1</v>
      </c>
      <c r="G1223">
        <v>1.34914</v>
      </c>
      <c r="H1223">
        <v>7.3407E-2</v>
      </c>
      <c r="I1223">
        <v>0.71587100000000004</v>
      </c>
      <c r="J1223">
        <v>3.2539999999999999E-2</v>
      </c>
      <c r="K1223" t="str">
        <f t="shared" si="19"/>
        <v>6</v>
      </c>
      <c r="L1223" t="s">
        <v>42</v>
      </c>
      <c r="M1223" t="s">
        <v>43</v>
      </c>
      <c r="N1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223" t="e">
        <f>VLOOKUP(TableOMP[[#This Row],[Label]],TableAvg[],2,FALSE)</f>
        <v>#N/A</v>
      </c>
      <c r="P1223" t="e">
        <f>VLOOKUP(TableOMP[[#This Row],[Label]],TableAvg[],3,FALSE)</f>
        <v>#N/A</v>
      </c>
      <c r="Q1223" t="e">
        <f>TableOMP[[#This Row],[Avg]]-$U$2*TableOMP[[#This Row],[StdDev]]</f>
        <v>#N/A</v>
      </c>
      <c r="R1223" t="e">
        <f>TableOMP[[#This Row],[Avg]]+$U$2*TableOMP[[#This Row],[StdDev]]</f>
        <v>#N/A</v>
      </c>
      <c r="S1223" t="e">
        <f>IF(AND(TableOMP[[#This Row],[total_time]]&gt;=TableOMP[[#This Row],[Low]], TableOMP[[#This Row],[total_time]]&lt;=TableOMP[[#This Row],[High]]),1,0)</f>
        <v>#N/A</v>
      </c>
    </row>
    <row r="1224" spans="1:19" x14ac:dyDescent="0.25">
      <c r="A1224" t="s">
        <v>15</v>
      </c>
      <c r="B1224">
        <v>1000</v>
      </c>
      <c r="C1224">
        <v>100</v>
      </c>
      <c r="D1224">
        <v>100000</v>
      </c>
      <c r="E1224">
        <v>24</v>
      </c>
      <c r="F1224">
        <v>1</v>
      </c>
      <c r="G1224">
        <v>1.3149649999999999</v>
      </c>
      <c r="H1224">
        <v>3.7758E-2</v>
      </c>
      <c r="I1224">
        <v>0.72097900000000004</v>
      </c>
      <c r="J1224">
        <v>3.1347E-2</v>
      </c>
      <c r="K1224" t="str">
        <f t="shared" si="19"/>
        <v>6</v>
      </c>
      <c r="L1224" t="s">
        <v>42</v>
      </c>
      <c r="M1224" t="s">
        <v>43</v>
      </c>
      <c r="N1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224" t="e">
        <f>VLOOKUP(TableOMP[[#This Row],[Label]],TableAvg[],2,FALSE)</f>
        <v>#N/A</v>
      </c>
      <c r="P1224" t="e">
        <f>VLOOKUP(TableOMP[[#This Row],[Label]],TableAvg[],3,FALSE)</f>
        <v>#N/A</v>
      </c>
      <c r="Q1224" t="e">
        <f>TableOMP[[#This Row],[Avg]]-$U$2*TableOMP[[#This Row],[StdDev]]</f>
        <v>#N/A</v>
      </c>
      <c r="R1224" t="e">
        <f>TableOMP[[#This Row],[Avg]]+$U$2*TableOMP[[#This Row],[StdDev]]</f>
        <v>#N/A</v>
      </c>
      <c r="S1224" t="e">
        <f>IF(AND(TableOMP[[#This Row],[total_time]]&gt;=TableOMP[[#This Row],[Low]], TableOMP[[#This Row],[total_time]]&lt;=TableOMP[[#This Row],[High]]),1,0)</f>
        <v>#N/A</v>
      </c>
    </row>
    <row r="1225" spans="1:19" x14ac:dyDescent="0.25">
      <c r="A1225" t="s">
        <v>15</v>
      </c>
      <c r="B1225">
        <v>1000</v>
      </c>
      <c r="C1225">
        <v>100</v>
      </c>
      <c r="D1225">
        <v>100000</v>
      </c>
      <c r="E1225">
        <v>25</v>
      </c>
      <c r="F1225">
        <v>1</v>
      </c>
      <c r="G1225">
        <v>1.3698490000000001</v>
      </c>
      <c r="H1225">
        <v>6.3325000000000006E-2</v>
      </c>
      <c r="I1225">
        <v>0.83796400000000004</v>
      </c>
      <c r="J1225">
        <v>3.4915000000000002E-2</v>
      </c>
      <c r="K1225" t="str">
        <f t="shared" si="19"/>
        <v>6</v>
      </c>
      <c r="L1225" t="s">
        <v>42</v>
      </c>
      <c r="M1225" t="s">
        <v>43</v>
      </c>
      <c r="N1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225" t="e">
        <f>VLOOKUP(TableOMP[[#This Row],[Label]],TableAvg[],2,FALSE)</f>
        <v>#N/A</v>
      </c>
      <c r="P1225" t="e">
        <f>VLOOKUP(TableOMP[[#This Row],[Label]],TableAvg[],3,FALSE)</f>
        <v>#N/A</v>
      </c>
      <c r="Q1225" t="e">
        <f>TableOMP[[#This Row],[Avg]]-$U$2*TableOMP[[#This Row],[StdDev]]</f>
        <v>#N/A</v>
      </c>
      <c r="R1225" t="e">
        <f>TableOMP[[#This Row],[Avg]]+$U$2*TableOMP[[#This Row],[StdDev]]</f>
        <v>#N/A</v>
      </c>
      <c r="S1225" t="e">
        <f>IF(AND(TableOMP[[#This Row],[total_time]]&gt;=TableOMP[[#This Row],[Low]], TableOMP[[#This Row],[total_time]]&lt;=TableOMP[[#This Row],[High]]),1,0)</f>
        <v>#N/A</v>
      </c>
    </row>
    <row r="1226" spans="1:19" x14ac:dyDescent="0.25">
      <c r="A1226" t="s">
        <v>15</v>
      </c>
      <c r="B1226">
        <v>1000</v>
      </c>
      <c r="C1226">
        <v>100</v>
      </c>
      <c r="D1226">
        <v>100000</v>
      </c>
      <c r="E1226">
        <v>26</v>
      </c>
      <c r="F1226">
        <v>1</v>
      </c>
      <c r="G1226">
        <v>1.3702559999999999</v>
      </c>
      <c r="H1226">
        <v>5.6383999999999997E-2</v>
      </c>
      <c r="I1226">
        <v>1.1537520000000001</v>
      </c>
      <c r="J1226">
        <v>4.6149999999999997E-2</v>
      </c>
      <c r="K1226" t="str">
        <f t="shared" si="19"/>
        <v>6</v>
      </c>
      <c r="L1226" t="s">
        <v>42</v>
      </c>
      <c r="M1226" t="s">
        <v>43</v>
      </c>
      <c r="N1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226" t="e">
        <f>VLOOKUP(TableOMP[[#This Row],[Label]],TableAvg[],2,FALSE)</f>
        <v>#N/A</v>
      </c>
      <c r="P1226" t="e">
        <f>VLOOKUP(TableOMP[[#This Row],[Label]],TableAvg[],3,FALSE)</f>
        <v>#N/A</v>
      </c>
      <c r="Q1226" t="e">
        <f>TableOMP[[#This Row],[Avg]]-$U$2*TableOMP[[#This Row],[StdDev]]</f>
        <v>#N/A</v>
      </c>
      <c r="R1226" t="e">
        <f>TableOMP[[#This Row],[Avg]]+$U$2*TableOMP[[#This Row],[StdDev]]</f>
        <v>#N/A</v>
      </c>
      <c r="S1226" t="e">
        <f>IF(AND(TableOMP[[#This Row],[total_time]]&gt;=TableOMP[[#This Row],[Low]], TableOMP[[#This Row],[total_time]]&lt;=TableOMP[[#This Row],[High]]),1,0)</f>
        <v>#N/A</v>
      </c>
    </row>
    <row r="1227" spans="1:19" x14ac:dyDescent="0.25">
      <c r="A1227" t="s">
        <v>15</v>
      </c>
      <c r="B1227">
        <v>1000</v>
      </c>
      <c r="C1227">
        <v>100</v>
      </c>
      <c r="D1227">
        <v>100000</v>
      </c>
      <c r="E1227">
        <v>27</v>
      </c>
      <c r="F1227">
        <v>1</v>
      </c>
      <c r="G1227">
        <v>1.4295770000000001</v>
      </c>
      <c r="H1227">
        <v>7.5916999999999998E-2</v>
      </c>
      <c r="I1227">
        <v>0.94189199999999995</v>
      </c>
      <c r="J1227">
        <v>3.6227000000000002E-2</v>
      </c>
      <c r="K1227" t="str">
        <f t="shared" si="19"/>
        <v>6</v>
      </c>
      <c r="L1227" t="s">
        <v>42</v>
      </c>
      <c r="M1227" t="s">
        <v>43</v>
      </c>
      <c r="N1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227" t="e">
        <f>VLOOKUP(TableOMP[[#This Row],[Label]],TableAvg[],2,FALSE)</f>
        <v>#N/A</v>
      </c>
      <c r="P1227" t="e">
        <f>VLOOKUP(TableOMP[[#This Row],[Label]],TableAvg[],3,FALSE)</f>
        <v>#N/A</v>
      </c>
      <c r="Q1227" t="e">
        <f>TableOMP[[#This Row],[Avg]]-$U$2*TableOMP[[#This Row],[StdDev]]</f>
        <v>#N/A</v>
      </c>
      <c r="R1227" t="e">
        <f>TableOMP[[#This Row],[Avg]]+$U$2*TableOMP[[#This Row],[StdDev]]</f>
        <v>#N/A</v>
      </c>
      <c r="S1227" t="e">
        <f>IF(AND(TableOMP[[#This Row],[total_time]]&gt;=TableOMP[[#This Row],[Low]], TableOMP[[#This Row],[total_time]]&lt;=TableOMP[[#This Row],[High]]),1,0)</f>
        <v>#N/A</v>
      </c>
    </row>
    <row r="1228" spans="1:19" x14ac:dyDescent="0.25">
      <c r="A1228" t="s">
        <v>15</v>
      </c>
      <c r="B1228">
        <v>1000</v>
      </c>
      <c r="C1228">
        <v>100</v>
      </c>
      <c r="D1228">
        <v>100000</v>
      </c>
      <c r="E1228">
        <v>28</v>
      </c>
      <c r="F1228">
        <v>1</v>
      </c>
      <c r="G1228">
        <v>1.3064960000000001</v>
      </c>
      <c r="H1228">
        <v>3.6971999999999998E-2</v>
      </c>
      <c r="I1228">
        <v>0.81999</v>
      </c>
      <c r="J1228">
        <v>3.0370000000000001E-2</v>
      </c>
      <c r="K1228" t="str">
        <f t="shared" si="19"/>
        <v>6</v>
      </c>
      <c r="L1228" t="s">
        <v>42</v>
      </c>
      <c r="M1228" t="s">
        <v>43</v>
      </c>
      <c r="N1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228" t="e">
        <f>VLOOKUP(TableOMP[[#This Row],[Label]],TableAvg[],2,FALSE)</f>
        <v>#N/A</v>
      </c>
      <c r="P1228" t="e">
        <f>VLOOKUP(TableOMP[[#This Row],[Label]],TableAvg[],3,FALSE)</f>
        <v>#N/A</v>
      </c>
      <c r="Q1228" t="e">
        <f>TableOMP[[#This Row],[Avg]]-$U$2*TableOMP[[#This Row],[StdDev]]</f>
        <v>#N/A</v>
      </c>
      <c r="R1228" t="e">
        <f>TableOMP[[#This Row],[Avg]]+$U$2*TableOMP[[#This Row],[StdDev]]</f>
        <v>#N/A</v>
      </c>
      <c r="S1228" t="e">
        <f>IF(AND(TableOMP[[#This Row],[total_time]]&gt;=TableOMP[[#This Row],[Low]], TableOMP[[#This Row],[total_time]]&lt;=TableOMP[[#This Row],[High]]),1,0)</f>
        <v>#N/A</v>
      </c>
    </row>
    <row r="1229" spans="1:19" x14ac:dyDescent="0.25">
      <c r="A1229" t="s">
        <v>15</v>
      </c>
      <c r="B1229">
        <v>1000</v>
      </c>
      <c r="C1229">
        <v>100</v>
      </c>
      <c r="D1229">
        <v>100000</v>
      </c>
      <c r="E1229">
        <v>29</v>
      </c>
      <c r="F1229">
        <v>1</v>
      </c>
      <c r="G1229">
        <v>40.809896999999999</v>
      </c>
      <c r="H1229">
        <v>39.525782</v>
      </c>
      <c r="I1229">
        <v>3.1031029999999999</v>
      </c>
      <c r="J1229">
        <v>0.11082500000000001</v>
      </c>
      <c r="K1229" t="str">
        <f t="shared" si="19"/>
        <v>6</v>
      </c>
      <c r="L1229" t="s">
        <v>42</v>
      </c>
      <c r="M1229" t="s">
        <v>43</v>
      </c>
      <c r="N1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229" t="e">
        <f>VLOOKUP(TableOMP[[#This Row],[Label]],TableAvg[],2,FALSE)</f>
        <v>#N/A</v>
      </c>
      <c r="P1229" t="e">
        <f>VLOOKUP(TableOMP[[#This Row],[Label]],TableAvg[],3,FALSE)</f>
        <v>#N/A</v>
      </c>
      <c r="Q1229" t="e">
        <f>TableOMP[[#This Row],[Avg]]-$U$2*TableOMP[[#This Row],[StdDev]]</f>
        <v>#N/A</v>
      </c>
      <c r="R1229" t="e">
        <f>TableOMP[[#This Row],[Avg]]+$U$2*TableOMP[[#This Row],[StdDev]]</f>
        <v>#N/A</v>
      </c>
      <c r="S1229" t="e">
        <f>IF(AND(TableOMP[[#This Row],[total_time]]&gt;=TableOMP[[#This Row],[Low]], TableOMP[[#This Row],[total_time]]&lt;=TableOMP[[#This Row],[High]]),1,0)</f>
        <v>#N/A</v>
      </c>
    </row>
    <row r="1230" spans="1:19" x14ac:dyDescent="0.25">
      <c r="A1230" t="s">
        <v>15</v>
      </c>
      <c r="B1230">
        <v>1000</v>
      </c>
      <c r="C1230">
        <v>100</v>
      </c>
      <c r="D1230">
        <v>100000</v>
      </c>
      <c r="E1230">
        <v>30</v>
      </c>
      <c r="F1230">
        <v>1</v>
      </c>
      <c r="G1230">
        <v>1.552081</v>
      </c>
      <c r="H1230">
        <v>0.234877</v>
      </c>
      <c r="I1230">
        <v>6.1874099999999999</v>
      </c>
      <c r="J1230">
        <v>0.21335899999999999</v>
      </c>
      <c r="K1230" t="str">
        <f t="shared" si="19"/>
        <v>6</v>
      </c>
      <c r="L1230" t="s">
        <v>42</v>
      </c>
      <c r="M1230" t="s">
        <v>43</v>
      </c>
      <c r="N1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230" t="e">
        <f>VLOOKUP(TableOMP[[#This Row],[Label]],TableAvg[],2,FALSE)</f>
        <v>#N/A</v>
      </c>
      <c r="P1230" t="e">
        <f>VLOOKUP(TableOMP[[#This Row],[Label]],TableAvg[],3,FALSE)</f>
        <v>#N/A</v>
      </c>
      <c r="Q1230" t="e">
        <f>TableOMP[[#This Row],[Avg]]-$U$2*TableOMP[[#This Row],[StdDev]]</f>
        <v>#N/A</v>
      </c>
      <c r="R1230" t="e">
        <f>TableOMP[[#This Row],[Avg]]+$U$2*TableOMP[[#This Row],[StdDev]]</f>
        <v>#N/A</v>
      </c>
      <c r="S1230" t="e">
        <f>IF(AND(TableOMP[[#This Row],[total_time]]&gt;=TableOMP[[#This Row],[Low]], TableOMP[[#This Row],[total_time]]&lt;=TableOMP[[#This Row],[High]]),1,0)</f>
        <v>#N/A</v>
      </c>
    </row>
    <row r="1231" spans="1:19" x14ac:dyDescent="0.25">
      <c r="A1231" t="s">
        <v>15</v>
      </c>
      <c r="B1231">
        <v>1000</v>
      </c>
      <c r="C1231">
        <v>100</v>
      </c>
      <c r="D1231">
        <v>100000</v>
      </c>
      <c r="E1231">
        <v>31</v>
      </c>
      <c r="F1231">
        <v>1</v>
      </c>
      <c r="G1231">
        <v>1.346719</v>
      </c>
      <c r="H1231">
        <v>5.2558000000000001E-2</v>
      </c>
      <c r="I1231">
        <v>1.308772</v>
      </c>
      <c r="J1231">
        <v>4.3625999999999998E-2</v>
      </c>
      <c r="K1231" t="str">
        <f t="shared" si="19"/>
        <v>6</v>
      </c>
      <c r="L1231" t="s">
        <v>42</v>
      </c>
      <c r="M1231" t="s">
        <v>43</v>
      </c>
      <c r="N1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231" t="e">
        <f>VLOOKUP(TableOMP[[#This Row],[Label]],TableAvg[],2,FALSE)</f>
        <v>#N/A</v>
      </c>
      <c r="P1231" t="e">
        <f>VLOOKUP(TableOMP[[#This Row],[Label]],TableAvg[],3,FALSE)</f>
        <v>#N/A</v>
      </c>
      <c r="Q1231" t="e">
        <f>TableOMP[[#This Row],[Avg]]-$U$2*TableOMP[[#This Row],[StdDev]]</f>
        <v>#N/A</v>
      </c>
      <c r="R1231" t="e">
        <f>TableOMP[[#This Row],[Avg]]+$U$2*TableOMP[[#This Row],[StdDev]]</f>
        <v>#N/A</v>
      </c>
      <c r="S1231" t="e">
        <f>IF(AND(TableOMP[[#This Row],[total_time]]&gt;=TableOMP[[#This Row],[Low]], TableOMP[[#This Row],[total_time]]&lt;=TableOMP[[#This Row],[High]]),1,0)</f>
        <v>#N/A</v>
      </c>
    </row>
    <row r="1232" spans="1:19" x14ac:dyDescent="0.25">
      <c r="A1232" t="s">
        <v>15</v>
      </c>
      <c r="B1232">
        <v>1000</v>
      </c>
      <c r="C1232">
        <v>100</v>
      </c>
      <c r="D1232">
        <v>100000</v>
      </c>
      <c r="E1232">
        <v>32</v>
      </c>
      <c r="F1232">
        <v>1</v>
      </c>
      <c r="G1232">
        <v>1.536176</v>
      </c>
      <c r="H1232">
        <v>0.152726</v>
      </c>
      <c r="I1232">
        <v>1.3399559999999999</v>
      </c>
      <c r="J1232">
        <v>4.3223999999999999E-2</v>
      </c>
      <c r="K1232" t="str">
        <f t="shared" si="19"/>
        <v>6</v>
      </c>
      <c r="L1232" t="s">
        <v>42</v>
      </c>
      <c r="M1232" t="s">
        <v>43</v>
      </c>
      <c r="N1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232" t="e">
        <f>VLOOKUP(TableOMP[[#This Row],[Label]],TableAvg[],2,FALSE)</f>
        <v>#N/A</v>
      </c>
      <c r="P1232" t="e">
        <f>VLOOKUP(TableOMP[[#This Row],[Label]],TableAvg[],3,FALSE)</f>
        <v>#N/A</v>
      </c>
      <c r="Q1232" t="e">
        <f>TableOMP[[#This Row],[Avg]]-$U$2*TableOMP[[#This Row],[StdDev]]</f>
        <v>#N/A</v>
      </c>
      <c r="R1232" t="e">
        <f>TableOMP[[#This Row],[Avg]]+$U$2*TableOMP[[#This Row],[StdDev]]</f>
        <v>#N/A</v>
      </c>
      <c r="S1232" t="e">
        <f>IF(AND(TableOMP[[#This Row],[total_time]]&gt;=TableOMP[[#This Row],[Low]], TableOMP[[#This Row],[total_time]]&lt;=TableOMP[[#This Row],[High]]),1,0)</f>
        <v>#N/A</v>
      </c>
    </row>
    <row r="1233" spans="1:19" x14ac:dyDescent="0.25">
      <c r="A1233" t="s">
        <v>15</v>
      </c>
      <c r="B1233">
        <v>1000</v>
      </c>
      <c r="C1233">
        <v>100</v>
      </c>
      <c r="D1233">
        <v>100000</v>
      </c>
      <c r="E1233">
        <v>33</v>
      </c>
      <c r="F1233">
        <v>1</v>
      </c>
      <c r="G1233">
        <v>1.509868</v>
      </c>
      <c r="H1233">
        <v>9.9737999999999993E-2</v>
      </c>
      <c r="I1233">
        <v>2.4269579999999999</v>
      </c>
      <c r="J1233">
        <v>7.5842000000000007E-2</v>
      </c>
      <c r="K1233" t="str">
        <f t="shared" si="19"/>
        <v>6</v>
      </c>
      <c r="L1233" t="s">
        <v>42</v>
      </c>
      <c r="M1233" t="s">
        <v>43</v>
      </c>
      <c r="N1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233" t="e">
        <f>VLOOKUP(TableOMP[[#This Row],[Label]],TableAvg[],2,FALSE)</f>
        <v>#N/A</v>
      </c>
      <c r="P1233" t="e">
        <f>VLOOKUP(TableOMP[[#This Row],[Label]],TableAvg[],3,FALSE)</f>
        <v>#N/A</v>
      </c>
      <c r="Q1233" t="e">
        <f>TableOMP[[#This Row],[Avg]]-$U$2*TableOMP[[#This Row],[StdDev]]</f>
        <v>#N/A</v>
      </c>
      <c r="R1233" t="e">
        <f>TableOMP[[#This Row],[Avg]]+$U$2*TableOMP[[#This Row],[StdDev]]</f>
        <v>#N/A</v>
      </c>
      <c r="S1233" t="e">
        <f>IF(AND(TableOMP[[#This Row],[total_time]]&gt;=TableOMP[[#This Row],[Low]], TableOMP[[#This Row],[total_time]]&lt;=TableOMP[[#This Row],[High]]),1,0)</f>
        <v>#N/A</v>
      </c>
    </row>
    <row r="1234" spans="1:19" x14ac:dyDescent="0.25">
      <c r="A1234" t="s">
        <v>15</v>
      </c>
      <c r="B1234">
        <v>1000</v>
      </c>
      <c r="C1234">
        <v>100</v>
      </c>
      <c r="D1234">
        <v>100000</v>
      </c>
      <c r="E1234">
        <v>34</v>
      </c>
      <c r="F1234">
        <v>1</v>
      </c>
      <c r="G1234">
        <v>1.7509319999999999</v>
      </c>
      <c r="H1234">
        <v>0.31561400000000001</v>
      </c>
      <c r="I1234">
        <v>9.2625060000000001</v>
      </c>
      <c r="J1234">
        <v>0.28068199999999999</v>
      </c>
      <c r="K1234" t="str">
        <f t="shared" si="19"/>
        <v>6</v>
      </c>
      <c r="L1234" t="s">
        <v>42</v>
      </c>
      <c r="M1234" t="s">
        <v>43</v>
      </c>
      <c r="N1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234" t="e">
        <f>VLOOKUP(TableOMP[[#This Row],[Label]],TableAvg[],2,FALSE)</f>
        <v>#N/A</v>
      </c>
      <c r="P1234" t="e">
        <f>VLOOKUP(TableOMP[[#This Row],[Label]],TableAvg[],3,FALSE)</f>
        <v>#N/A</v>
      </c>
      <c r="Q1234" t="e">
        <f>TableOMP[[#This Row],[Avg]]-$U$2*TableOMP[[#This Row],[StdDev]]</f>
        <v>#N/A</v>
      </c>
      <c r="R1234" t="e">
        <f>TableOMP[[#This Row],[Avg]]+$U$2*TableOMP[[#This Row],[StdDev]]</f>
        <v>#N/A</v>
      </c>
      <c r="S1234" t="e">
        <f>IF(AND(TableOMP[[#This Row],[total_time]]&gt;=TableOMP[[#This Row],[Low]], TableOMP[[#This Row],[total_time]]&lt;=TableOMP[[#This Row],[High]]),1,0)</f>
        <v>#N/A</v>
      </c>
    </row>
    <row r="1235" spans="1:19" x14ac:dyDescent="0.25">
      <c r="A1235" t="s">
        <v>15</v>
      </c>
      <c r="B1235">
        <v>1000</v>
      </c>
      <c r="C1235">
        <v>100</v>
      </c>
      <c r="D1235">
        <v>100000</v>
      </c>
      <c r="E1235">
        <v>35</v>
      </c>
      <c r="F1235">
        <v>1</v>
      </c>
      <c r="G1235">
        <v>1.6616820000000001</v>
      </c>
      <c r="H1235">
        <v>0.31398700000000002</v>
      </c>
      <c r="I1235">
        <v>6.6529069999999999</v>
      </c>
      <c r="J1235">
        <v>0.19567399999999999</v>
      </c>
      <c r="K1235" t="str">
        <f t="shared" si="19"/>
        <v>6</v>
      </c>
      <c r="L1235" t="s">
        <v>42</v>
      </c>
      <c r="M1235" t="s">
        <v>43</v>
      </c>
      <c r="N1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235" t="e">
        <f>VLOOKUP(TableOMP[[#This Row],[Label]],TableAvg[],2,FALSE)</f>
        <v>#N/A</v>
      </c>
      <c r="P1235" t="e">
        <f>VLOOKUP(TableOMP[[#This Row],[Label]],TableAvg[],3,FALSE)</f>
        <v>#N/A</v>
      </c>
      <c r="Q1235" t="e">
        <f>TableOMP[[#This Row],[Avg]]-$U$2*TableOMP[[#This Row],[StdDev]]</f>
        <v>#N/A</v>
      </c>
      <c r="R1235" t="e">
        <f>TableOMP[[#This Row],[Avg]]+$U$2*TableOMP[[#This Row],[StdDev]]</f>
        <v>#N/A</v>
      </c>
      <c r="S1235" t="e">
        <f>IF(AND(TableOMP[[#This Row],[total_time]]&gt;=TableOMP[[#This Row],[Low]], TableOMP[[#This Row],[total_time]]&lt;=TableOMP[[#This Row],[High]]),1,0)</f>
        <v>#N/A</v>
      </c>
    </row>
    <row r="1236" spans="1:19" x14ac:dyDescent="0.25">
      <c r="A1236" t="s">
        <v>15</v>
      </c>
      <c r="B1236">
        <v>1000</v>
      </c>
      <c r="C1236">
        <v>100</v>
      </c>
      <c r="D1236">
        <v>100000</v>
      </c>
      <c r="E1236">
        <v>36</v>
      </c>
      <c r="F1236">
        <v>1</v>
      </c>
      <c r="G1236">
        <v>1.5789690000000001</v>
      </c>
      <c r="H1236">
        <v>9.2962000000000003E-2</v>
      </c>
      <c r="I1236">
        <v>2.3318629999999998</v>
      </c>
      <c r="J1236">
        <v>6.6625000000000004E-2</v>
      </c>
      <c r="K1236" t="str">
        <f t="shared" si="19"/>
        <v>6</v>
      </c>
      <c r="L1236" t="s">
        <v>42</v>
      </c>
      <c r="M1236" t="s">
        <v>43</v>
      </c>
      <c r="N1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236" t="e">
        <f>VLOOKUP(TableOMP[[#This Row],[Label]],TableAvg[],2,FALSE)</f>
        <v>#N/A</v>
      </c>
      <c r="P1236" t="e">
        <f>VLOOKUP(TableOMP[[#This Row],[Label]],TableAvg[],3,FALSE)</f>
        <v>#N/A</v>
      </c>
      <c r="Q1236" t="e">
        <f>TableOMP[[#This Row],[Avg]]-$U$2*TableOMP[[#This Row],[StdDev]]</f>
        <v>#N/A</v>
      </c>
      <c r="R1236" t="e">
        <f>TableOMP[[#This Row],[Avg]]+$U$2*TableOMP[[#This Row],[StdDev]]</f>
        <v>#N/A</v>
      </c>
      <c r="S1236" t="e">
        <f>IF(AND(TableOMP[[#This Row],[total_time]]&gt;=TableOMP[[#This Row],[Low]], TableOMP[[#This Row],[total_time]]&lt;=TableOMP[[#This Row],[High]]),1,0)</f>
        <v>#N/A</v>
      </c>
    </row>
    <row r="1237" spans="1:19" x14ac:dyDescent="0.25">
      <c r="A1237" t="s">
        <v>15</v>
      </c>
      <c r="B1237">
        <v>1000</v>
      </c>
      <c r="C1237">
        <v>100</v>
      </c>
      <c r="D1237">
        <v>100000</v>
      </c>
      <c r="E1237">
        <v>37</v>
      </c>
      <c r="F1237">
        <v>1</v>
      </c>
      <c r="G1237">
        <v>1.7033039999999999</v>
      </c>
      <c r="H1237">
        <v>0.23039599999999999</v>
      </c>
      <c r="I1237">
        <v>3.1932580000000002</v>
      </c>
      <c r="J1237">
        <v>8.8702000000000003E-2</v>
      </c>
      <c r="K1237" t="str">
        <f t="shared" si="19"/>
        <v>6</v>
      </c>
      <c r="L1237" t="s">
        <v>42</v>
      </c>
      <c r="M1237" t="s">
        <v>43</v>
      </c>
      <c r="N1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237" t="e">
        <f>VLOOKUP(TableOMP[[#This Row],[Label]],TableAvg[],2,FALSE)</f>
        <v>#N/A</v>
      </c>
      <c r="P1237" t="e">
        <f>VLOOKUP(TableOMP[[#This Row],[Label]],TableAvg[],3,FALSE)</f>
        <v>#N/A</v>
      </c>
      <c r="Q1237" t="e">
        <f>TableOMP[[#This Row],[Avg]]-$U$2*TableOMP[[#This Row],[StdDev]]</f>
        <v>#N/A</v>
      </c>
      <c r="R1237" t="e">
        <f>TableOMP[[#This Row],[Avg]]+$U$2*TableOMP[[#This Row],[StdDev]]</f>
        <v>#N/A</v>
      </c>
      <c r="S1237" t="e">
        <f>IF(AND(TableOMP[[#This Row],[total_time]]&gt;=TableOMP[[#This Row],[Low]], TableOMP[[#This Row],[total_time]]&lt;=TableOMP[[#This Row],[High]]),1,0)</f>
        <v>#N/A</v>
      </c>
    </row>
    <row r="1238" spans="1:19" x14ac:dyDescent="0.25">
      <c r="A1238" t="s">
        <v>15</v>
      </c>
      <c r="B1238">
        <v>1000</v>
      </c>
      <c r="C1238">
        <v>100</v>
      </c>
      <c r="D1238">
        <v>100000</v>
      </c>
      <c r="E1238">
        <v>38</v>
      </c>
      <c r="F1238">
        <v>1</v>
      </c>
      <c r="G1238">
        <v>1.6690020000000001</v>
      </c>
      <c r="H1238">
        <v>0.26401999999999998</v>
      </c>
      <c r="I1238">
        <v>5.7719610000000001</v>
      </c>
      <c r="J1238">
        <v>0.155999</v>
      </c>
      <c r="K1238" t="str">
        <f t="shared" si="19"/>
        <v>6</v>
      </c>
      <c r="L1238" t="s">
        <v>42</v>
      </c>
      <c r="M1238" t="s">
        <v>43</v>
      </c>
      <c r="N1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238" t="e">
        <f>VLOOKUP(TableOMP[[#This Row],[Label]],TableAvg[],2,FALSE)</f>
        <v>#N/A</v>
      </c>
      <c r="P1238" t="e">
        <f>VLOOKUP(TableOMP[[#This Row],[Label]],TableAvg[],3,FALSE)</f>
        <v>#N/A</v>
      </c>
      <c r="Q1238" t="e">
        <f>TableOMP[[#This Row],[Avg]]-$U$2*TableOMP[[#This Row],[StdDev]]</f>
        <v>#N/A</v>
      </c>
      <c r="R1238" t="e">
        <f>TableOMP[[#This Row],[Avg]]+$U$2*TableOMP[[#This Row],[StdDev]]</f>
        <v>#N/A</v>
      </c>
      <c r="S1238" t="e">
        <f>IF(AND(TableOMP[[#This Row],[total_time]]&gt;=TableOMP[[#This Row],[Low]], TableOMP[[#This Row],[total_time]]&lt;=TableOMP[[#This Row],[High]]),1,0)</f>
        <v>#N/A</v>
      </c>
    </row>
    <row r="1239" spans="1:19" x14ac:dyDescent="0.25">
      <c r="A1239" t="s">
        <v>15</v>
      </c>
      <c r="B1239">
        <v>1000</v>
      </c>
      <c r="C1239">
        <v>100</v>
      </c>
      <c r="D1239">
        <v>100000</v>
      </c>
      <c r="E1239">
        <v>39</v>
      </c>
      <c r="F1239">
        <v>1</v>
      </c>
      <c r="G1239">
        <v>1.503808</v>
      </c>
      <c r="H1239">
        <v>7.4148000000000006E-2</v>
      </c>
      <c r="I1239">
        <v>1.7830710000000001</v>
      </c>
      <c r="J1239">
        <v>4.6922999999999999E-2</v>
      </c>
      <c r="K1239" t="str">
        <f t="shared" si="19"/>
        <v>6</v>
      </c>
      <c r="L1239" t="s">
        <v>42</v>
      </c>
      <c r="M1239" t="s">
        <v>43</v>
      </c>
      <c r="N1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239" t="e">
        <f>VLOOKUP(TableOMP[[#This Row],[Label]],TableAvg[],2,FALSE)</f>
        <v>#N/A</v>
      </c>
      <c r="P1239" t="e">
        <f>VLOOKUP(TableOMP[[#This Row],[Label]],TableAvg[],3,FALSE)</f>
        <v>#N/A</v>
      </c>
      <c r="Q1239" t="e">
        <f>TableOMP[[#This Row],[Avg]]-$U$2*TableOMP[[#This Row],[StdDev]]</f>
        <v>#N/A</v>
      </c>
      <c r="R1239" t="e">
        <f>TableOMP[[#This Row],[Avg]]+$U$2*TableOMP[[#This Row],[StdDev]]</f>
        <v>#N/A</v>
      </c>
      <c r="S1239" t="e">
        <f>IF(AND(TableOMP[[#This Row],[total_time]]&gt;=TableOMP[[#This Row],[Low]], TableOMP[[#This Row],[total_time]]&lt;=TableOMP[[#This Row],[High]]),1,0)</f>
        <v>#N/A</v>
      </c>
    </row>
    <row r="1240" spans="1:19" x14ac:dyDescent="0.25">
      <c r="A1240" t="s">
        <v>15</v>
      </c>
      <c r="B1240">
        <v>1000</v>
      </c>
      <c r="C1240">
        <v>100</v>
      </c>
      <c r="D1240">
        <v>100000</v>
      </c>
      <c r="E1240">
        <v>40</v>
      </c>
      <c r="F1240">
        <v>1</v>
      </c>
      <c r="G1240">
        <v>1.64317</v>
      </c>
      <c r="H1240">
        <v>7.0091000000000001E-2</v>
      </c>
      <c r="I1240">
        <v>2.386679</v>
      </c>
      <c r="J1240">
        <v>6.1197000000000001E-2</v>
      </c>
      <c r="K1240" t="str">
        <f t="shared" si="19"/>
        <v>6</v>
      </c>
      <c r="L1240" t="s">
        <v>42</v>
      </c>
      <c r="M1240" t="s">
        <v>43</v>
      </c>
      <c r="N1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240" t="e">
        <f>VLOOKUP(TableOMP[[#This Row],[Label]],TableAvg[],2,FALSE)</f>
        <v>#N/A</v>
      </c>
      <c r="P1240" t="e">
        <f>VLOOKUP(TableOMP[[#This Row],[Label]],TableAvg[],3,FALSE)</f>
        <v>#N/A</v>
      </c>
      <c r="Q1240" t="e">
        <f>TableOMP[[#This Row],[Avg]]-$U$2*TableOMP[[#This Row],[StdDev]]</f>
        <v>#N/A</v>
      </c>
      <c r="R1240" t="e">
        <f>TableOMP[[#This Row],[Avg]]+$U$2*TableOMP[[#This Row],[StdDev]]</f>
        <v>#N/A</v>
      </c>
      <c r="S1240" t="e">
        <f>IF(AND(TableOMP[[#This Row],[total_time]]&gt;=TableOMP[[#This Row],[Low]], TableOMP[[#This Row],[total_time]]&lt;=TableOMP[[#This Row],[High]]),1,0)</f>
        <v>#N/A</v>
      </c>
    </row>
    <row r="1241" spans="1:19" x14ac:dyDescent="0.25">
      <c r="A1241" t="s">
        <v>15</v>
      </c>
      <c r="B1241">
        <v>1000</v>
      </c>
      <c r="C1241">
        <v>100</v>
      </c>
      <c r="D1241">
        <v>100000</v>
      </c>
      <c r="E1241">
        <v>41</v>
      </c>
      <c r="F1241">
        <v>1</v>
      </c>
      <c r="G1241">
        <v>1.521496</v>
      </c>
      <c r="H1241">
        <v>5.1242999999999997E-2</v>
      </c>
      <c r="I1241">
        <v>1.651108</v>
      </c>
      <c r="J1241">
        <v>4.1278000000000002E-2</v>
      </c>
      <c r="K1241" t="str">
        <f t="shared" si="19"/>
        <v>6</v>
      </c>
      <c r="L1241" t="s">
        <v>42</v>
      </c>
      <c r="M1241" t="s">
        <v>43</v>
      </c>
      <c r="N1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241" t="e">
        <f>VLOOKUP(TableOMP[[#This Row],[Label]],TableAvg[],2,FALSE)</f>
        <v>#N/A</v>
      </c>
      <c r="P1241" t="e">
        <f>VLOOKUP(TableOMP[[#This Row],[Label]],TableAvg[],3,FALSE)</f>
        <v>#N/A</v>
      </c>
      <c r="Q1241" t="e">
        <f>TableOMP[[#This Row],[Avg]]-$U$2*TableOMP[[#This Row],[StdDev]]</f>
        <v>#N/A</v>
      </c>
      <c r="R1241" t="e">
        <f>TableOMP[[#This Row],[Avg]]+$U$2*TableOMP[[#This Row],[StdDev]]</f>
        <v>#N/A</v>
      </c>
      <c r="S1241" t="e">
        <f>IF(AND(TableOMP[[#This Row],[total_time]]&gt;=TableOMP[[#This Row],[Low]], TableOMP[[#This Row],[total_time]]&lt;=TableOMP[[#This Row],[High]]),1,0)</f>
        <v>#N/A</v>
      </c>
    </row>
    <row r="1242" spans="1:19" x14ac:dyDescent="0.25">
      <c r="A1242" t="s">
        <v>15</v>
      </c>
      <c r="B1242">
        <v>1000</v>
      </c>
      <c r="C1242">
        <v>100</v>
      </c>
      <c r="D1242">
        <v>100000</v>
      </c>
      <c r="E1242">
        <v>42</v>
      </c>
      <c r="F1242">
        <v>1</v>
      </c>
      <c r="G1242">
        <v>1.616358</v>
      </c>
      <c r="H1242">
        <v>7.1546999999999999E-2</v>
      </c>
      <c r="I1242">
        <v>2.2349869999999998</v>
      </c>
      <c r="J1242">
        <v>5.4511999999999998E-2</v>
      </c>
      <c r="K1242" t="str">
        <f t="shared" si="19"/>
        <v>6</v>
      </c>
      <c r="L1242" t="s">
        <v>42</v>
      </c>
      <c r="M1242" t="s">
        <v>43</v>
      </c>
      <c r="N1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242" t="e">
        <f>VLOOKUP(TableOMP[[#This Row],[Label]],TableAvg[],2,FALSE)</f>
        <v>#N/A</v>
      </c>
      <c r="P1242" t="e">
        <f>VLOOKUP(TableOMP[[#This Row],[Label]],TableAvg[],3,FALSE)</f>
        <v>#N/A</v>
      </c>
      <c r="Q1242" t="e">
        <f>TableOMP[[#This Row],[Avg]]-$U$2*TableOMP[[#This Row],[StdDev]]</f>
        <v>#N/A</v>
      </c>
      <c r="R1242" t="e">
        <f>TableOMP[[#This Row],[Avg]]+$U$2*TableOMP[[#This Row],[StdDev]]</f>
        <v>#N/A</v>
      </c>
      <c r="S1242" t="e">
        <f>IF(AND(TableOMP[[#This Row],[total_time]]&gt;=TableOMP[[#This Row],[Low]], TableOMP[[#This Row],[total_time]]&lt;=TableOMP[[#This Row],[High]]),1,0)</f>
        <v>#N/A</v>
      </c>
    </row>
    <row r="1243" spans="1:19" x14ac:dyDescent="0.25">
      <c r="A1243" t="s">
        <v>15</v>
      </c>
      <c r="B1243">
        <v>1000</v>
      </c>
      <c r="C1243">
        <v>100</v>
      </c>
      <c r="D1243">
        <v>100000</v>
      </c>
      <c r="E1243">
        <v>43</v>
      </c>
      <c r="F1243">
        <v>1</v>
      </c>
      <c r="G1243">
        <v>1.6569670000000001</v>
      </c>
      <c r="H1243">
        <v>7.5969999999999996E-2</v>
      </c>
      <c r="I1243">
        <v>1.581855</v>
      </c>
      <c r="J1243">
        <v>3.7663000000000002E-2</v>
      </c>
      <c r="K1243" t="str">
        <f t="shared" si="19"/>
        <v>6</v>
      </c>
      <c r="L1243" t="s">
        <v>42</v>
      </c>
      <c r="M1243" t="s">
        <v>43</v>
      </c>
      <c r="N1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243" t="e">
        <f>VLOOKUP(TableOMP[[#This Row],[Label]],TableAvg[],2,FALSE)</f>
        <v>#N/A</v>
      </c>
      <c r="P1243" t="e">
        <f>VLOOKUP(TableOMP[[#This Row],[Label]],TableAvg[],3,FALSE)</f>
        <v>#N/A</v>
      </c>
      <c r="Q1243" t="e">
        <f>TableOMP[[#This Row],[Avg]]-$U$2*TableOMP[[#This Row],[StdDev]]</f>
        <v>#N/A</v>
      </c>
      <c r="R1243" t="e">
        <f>TableOMP[[#This Row],[Avg]]+$U$2*TableOMP[[#This Row],[StdDev]]</f>
        <v>#N/A</v>
      </c>
      <c r="S1243" t="e">
        <f>IF(AND(TableOMP[[#This Row],[total_time]]&gt;=TableOMP[[#This Row],[Low]], TableOMP[[#This Row],[total_time]]&lt;=TableOMP[[#This Row],[High]]),1,0)</f>
        <v>#N/A</v>
      </c>
    </row>
    <row r="1244" spans="1:19" x14ac:dyDescent="0.25">
      <c r="A1244" t="s">
        <v>15</v>
      </c>
      <c r="B1244">
        <v>1000</v>
      </c>
      <c r="C1244">
        <v>100</v>
      </c>
      <c r="D1244">
        <v>100000</v>
      </c>
      <c r="E1244">
        <v>44</v>
      </c>
      <c r="F1244">
        <v>1</v>
      </c>
      <c r="G1244">
        <v>1.544071</v>
      </c>
      <c r="H1244">
        <v>8.4295999999999996E-2</v>
      </c>
      <c r="I1244">
        <v>2.2653560000000001</v>
      </c>
      <c r="J1244">
        <v>5.2683000000000001E-2</v>
      </c>
      <c r="K1244" t="str">
        <f t="shared" si="19"/>
        <v>6</v>
      </c>
      <c r="L1244" t="s">
        <v>42</v>
      </c>
      <c r="M1244" t="s">
        <v>43</v>
      </c>
      <c r="N1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244" t="e">
        <f>VLOOKUP(TableOMP[[#This Row],[Label]],TableAvg[],2,FALSE)</f>
        <v>#N/A</v>
      </c>
      <c r="P1244" t="e">
        <f>VLOOKUP(TableOMP[[#This Row],[Label]],TableAvg[],3,FALSE)</f>
        <v>#N/A</v>
      </c>
      <c r="Q1244" t="e">
        <f>TableOMP[[#This Row],[Avg]]-$U$2*TableOMP[[#This Row],[StdDev]]</f>
        <v>#N/A</v>
      </c>
      <c r="R1244" t="e">
        <f>TableOMP[[#This Row],[Avg]]+$U$2*TableOMP[[#This Row],[StdDev]]</f>
        <v>#N/A</v>
      </c>
      <c r="S1244" t="e">
        <f>IF(AND(TableOMP[[#This Row],[total_time]]&gt;=TableOMP[[#This Row],[Low]], TableOMP[[#This Row],[total_time]]&lt;=TableOMP[[#This Row],[High]]),1,0)</f>
        <v>#N/A</v>
      </c>
    </row>
    <row r="1245" spans="1:19" x14ac:dyDescent="0.25">
      <c r="A1245" t="s">
        <v>15</v>
      </c>
      <c r="B1245">
        <v>1000</v>
      </c>
      <c r="C1245">
        <v>100</v>
      </c>
      <c r="D1245">
        <v>100000</v>
      </c>
      <c r="E1245">
        <v>45</v>
      </c>
      <c r="F1245">
        <v>1</v>
      </c>
      <c r="G1245">
        <v>1.704275</v>
      </c>
      <c r="H1245">
        <v>8.7776999999999994E-2</v>
      </c>
      <c r="I1245">
        <v>2.166868</v>
      </c>
      <c r="J1245">
        <v>4.9246999999999999E-2</v>
      </c>
      <c r="K1245" t="str">
        <f t="shared" si="19"/>
        <v>6</v>
      </c>
      <c r="L1245" t="s">
        <v>42</v>
      </c>
      <c r="M1245" t="s">
        <v>43</v>
      </c>
      <c r="N1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245" t="e">
        <f>VLOOKUP(TableOMP[[#This Row],[Label]],TableAvg[],2,FALSE)</f>
        <v>#N/A</v>
      </c>
      <c r="P1245" t="e">
        <f>VLOOKUP(TableOMP[[#This Row],[Label]],TableAvg[],3,FALSE)</f>
        <v>#N/A</v>
      </c>
      <c r="Q1245" t="e">
        <f>TableOMP[[#This Row],[Avg]]-$U$2*TableOMP[[#This Row],[StdDev]]</f>
        <v>#N/A</v>
      </c>
      <c r="R1245" t="e">
        <f>TableOMP[[#This Row],[Avg]]+$U$2*TableOMP[[#This Row],[StdDev]]</f>
        <v>#N/A</v>
      </c>
      <c r="S1245" t="e">
        <f>IF(AND(TableOMP[[#This Row],[total_time]]&gt;=TableOMP[[#This Row],[Low]], TableOMP[[#This Row],[total_time]]&lt;=TableOMP[[#This Row],[High]]),1,0)</f>
        <v>#N/A</v>
      </c>
    </row>
    <row r="1246" spans="1:19" x14ac:dyDescent="0.25">
      <c r="A1246" t="s">
        <v>15</v>
      </c>
      <c r="B1246">
        <v>1000</v>
      </c>
      <c r="C1246">
        <v>100</v>
      </c>
      <c r="D1246">
        <v>100000</v>
      </c>
      <c r="E1246">
        <v>46</v>
      </c>
      <c r="F1246">
        <v>1</v>
      </c>
      <c r="G1246">
        <v>1.4903230000000001</v>
      </c>
      <c r="H1246">
        <v>7.5281000000000001E-2</v>
      </c>
      <c r="I1246">
        <v>2.3246259999999999</v>
      </c>
      <c r="J1246">
        <v>5.1658000000000003E-2</v>
      </c>
      <c r="K1246" t="str">
        <f t="shared" si="19"/>
        <v>6</v>
      </c>
      <c r="L1246" t="s">
        <v>42</v>
      </c>
      <c r="M1246" t="s">
        <v>43</v>
      </c>
      <c r="N1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246" t="e">
        <f>VLOOKUP(TableOMP[[#This Row],[Label]],TableAvg[],2,FALSE)</f>
        <v>#N/A</v>
      </c>
      <c r="P1246" t="e">
        <f>VLOOKUP(TableOMP[[#This Row],[Label]],TableAvg[],3,FALSE)</f>
        <v>#N/A</v>
      </c>
      <c r="Q1246" t="e">
        <f>TableOMP[[#This Row],[Avg]]-$U$2*TableOMP[[#This Row],[StdDev]]</f>
        <v>#N/A</v>
      </c>
      <c r="R1246" t="e">
        <f>TableOMP[[#This Row],[Avg]]+$U$2*TableOMP[[#This Row],[StdDev]]</f>
        <v>#N/A</v>
      </c>
      <c r="S1246" t="e">
        <f>IF(AND(TableOMP[[#This Row],[total_time]]&gt;=TableOMP[[#This Row],[Low]], TableOMP[[#This Row],[total_time]]&lt;=TableOMP[[#This Row],[High]]),1,0)</f>
        <v>#N/A</v>
      </c>
    </row>
    <row r="1247" spans="1:19" x14ac:dyDescent="0.25">
      <c r="A1247" t="s">
        <v>15</v>
      </c>
      <c r="B1247">
        <v>1000</v>
      </c>
      <c r="C1247">
        <v>100</v>
      </c>
      <c r="D1247">
        <v>100000</v>
      </c>
      <c r="E1247">
        <v>47</v>
      </c>
      <c r="F1247">
        <v>1</v>
      </c>
      <c r="G1247">
        <v>1.539679</v>
      </c>
      <c r="H1247">
        <v>6.0553000000000003E-2</v>
      </c>
      <c r="I1247">
        <v>1.722745</v>
      </c>
      <c r="J1247">
        <v>3.7450999999999998E-2</v>
      </c>
      <c r="K1247" t="str">
        <f t="shared" si="19"/>
        <v>6</v>
      </c>
      <c r="L1247" t="s">
        <v>42</v>
      </c>
      <c r="M1247" t="s">
        <v>43</v>
      </c>
      <c r="N1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247" t="e">
        <f>VLOOKUP(TableOMP[[#This Row],[Label]],TableAvg[],2,FALSE)</f>
        <v>#N/A</v>
      </c>
      <c r="P1247" t="e">
        <f>VLOOKUP(TableOMP[[#This Row],[Label]],TableAvg[],3,FALSE)</f>
        <v>#N/A</v>
      </c>
      <c r="Q1247" t="e">
        <f>TableOMP[[#This Row],[Avg]]-$U$2*TableOMP[[#This Row],[StdDev]]</f>
        <v>#N/A</v>
      </c>
      <c r="R1247" t="e">
        <f>TableOMP[[#This Row],[Avg]]+$U$2*TableOMP[[#This Row],[StdDev]]</f>
        <v>#N/A</v>
      </c>
      <c r="S1247" t="e">
        <f>IF(AND(TableOMP[[#This Row],[total_time]]&gt;=TableOMP[[#This Row],[Low]], TableOMP[[#This Row],[total_time]]&lt;=TableOMP[[#This Row],[High]]),1,0)</f>
        <v>#N/A</v>
      </c>
    </row>
    <row r="1248" spans="1:19" x14ac:dyDescent="0.25">
      <c r="A1248" t="s">
        <v>15</v>
      </c>
      <c r="B1248">
        <v>1000</v>
      </c>
      <c r="C1248">
        <v>100</v>
      </c>
      <c r="D1248">
        <v>100000</v>
      </c>
      <c r="E1248">
        <v>48</v>
      </c>
      <c r="F1248">
        <v>1</v>
      </c>
      <c r="G1248">
        <v>1.7845839999999999</v>
      </c>
      <c r="H1248">
        <v>7.1302000000000004E-2</v>
      </c>
      <c r="I1248">
        <v>2.3683809999999998</v>
      </c>
      <c r="J1248">
        <v>5.0390999999999998E-2</v>
      </c>
      <c r="K1248" t="str">
        <f t="shared" si="19"/>
        <v>6</v>
      </c>
      <c r="L1248" t="s">
        <v>42</v>
      </c>
      <c r="M1248" t="s">
        <v>43</v>
      </c>
      <c r="N1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248" t="e">
        <f>VLOOKUP(TableOMP[[#This Row],[Label]],TableAvg[],2,FALSE)</f>
        <v>#N/A</v>
      </c>
      <c r="P1248" t="e">
        <f>VLOOKUP(TableOMP[[#This Row],[Label]],TableAvg[],3,FALSE)</f>
        <v>#N/A</v>
      </c>
      <c r="Q1248" t="e">
        <f>TableOMP[[#This Row],[Avg]]-$U$2*TableOMP[[#This Row],[StdDev]]</f>
        <v>#N/A</v>
      </c>
      <c r="R1248" t="e">
        <f>TableOMP[[#This Row],[Avg]]+$U$2*TableOMP[[#This Row],[StdDev]]</f>
        <v>#N/A</v>
      </c>
      <c r="S1248" t="e">
        <f>IF(AND(TableOMP[[#This Row],[total_time]]&gt;=TableOMP[[#This Row],[Low]], TableOMP[[#This Row],[total_time]]&lt;=TableOMP[[#This Row],[High]]),1,0)</f>
        <v>#N/A</v>
      </c>
    </row>
    <row r="1249" spans="1:19" x14ac:dyDescent="0.25">
      <c r="A1249" t="s">
        <v>15</v>
      </c>
      <c r="B1249">
        <v>1000</v>
      </c>
      <c r="C1249">
        <v>100</v>
      </c>
      <c r="D1249">
        <v>100000</v>
      </c>
      <c r="E1249">
        <v>49</v>
      </c>
      <c r="F1249">
        <v>1</v>
      </c>
      <c r="G1249">
        <v>1.789431</v>
      </c>
      <c r="H1249">
        <v>5.8084999999999998E-2</v>
      </c>
      <c r="I1249">
        <v>2.4077359999999999</v>
      </c>
      <c r="J1249">
        <v>5.0160999999999997E-2</v>
      </c>
      <c r="K1249" t="str">
        <f t="shared" si="19"/>
        <v>6</v>
      </c>
      <c r="L1249" t="s">
        <v>42</v>
      </c>
      <c r="M1249" t="s">
        <v>43</v>
      </c>
      <c r="N1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249" t="e">
        <f>VLOOKUP(TableOMP[[#This Row],[Label]],TableAvg[],2,FALSE)</f>
        <v>#N/A</v>
      </c>
      <c r="P1249" t="e">
        <f>VLOOKUP(TableOMP[[#This Row],[Label]],TableAvg[],3,FALSE)</f>
        <v>#N/A</v>
      </c>
      <c r="Q1249" t="e">
        <f>TableOMP[[#This Row],[Avg]]-$U$2*TableOMP[[#This Row],[StdDev]]</f>
        <v>#N/A</v>
      </c>
      <c r="R1249" t="e">
        <f>TableOMP[[#This Row],[Avg]]+$U$2*TableOMP[[#This Row],[StdDev]]</f>
        <v>#N/A</v>
      </c>
      <c r="S1249" t="e">
        <f>IF(AND(TableOMP[[#This Row],[total_time]]&gt;=TableOMP[[#This Row],[Low]], TableOMP[[#This Row],[total_time]]&lt;=TableOMP[[#This Row],[High]]),1,0)</f>
        <v>#N/A</v>
      </c>
    </row>
    <row r="1250" spans="1:19" x14ac:dyDescent="0.25">
      <c r="A1250" t="s">
        <v>15</v>
      </c>
      <c r="B1250">
        <v>1000</v>
      </c>
      <c r="C1250">
        <v>100</v>
      </c>
      <c r="D1250">
        <v>100000</v>
      </c>
      <c r="E1250">
        <v>50</v>
      </c>
      <c r="F1250">
        <v>1</v>
      </c>
      <c r="G1250">
        <v>1.81776</v>
      </c>
      <c r="H1250">
        <v>6.9313E-2</v>
      </c>
      <c r="I1250">
        <v>2.3492489999999999</v>
      </c>
      <c r="J1250">
        <v>4.7944000000000001E-2</v>
      </c>
      <c r="K1250" t="str">
        <f t="shared" si="19"/>
        <v>6</v>
      </c>
      <c r="L1250" t="s">
        <v>42</v>
      </c>
      <c r="M1250" t="s">
        <v>43</v>
      </c>
      <c r="N1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250" t="e">
        <f>VLOOKUP(TableOMP[[#This Row],[Label]],TableAvg[],2,FALSE)</f>
        <v>#N/A</v>
      </c>
      <c r="P1250" t="e">
        <f>VLOOKUP(TableOMP[[#This Row],[Label]],TableAvg[],3,FALSE)</f>
        <v>#N/A</v>
      </c>
      <c r="Q1250" t="e">
        <f>TableOMP[[#This Row],[Avg]]-$U$2*TableOMP[[#This Row],[StdDev]]</f>
        <v>#N/A</v>
      </c>
      <c r="R1250" t="e">
        <f>TableOMP[[#This Row],[Avg]]+$U$2*TableOMP[[#This Row],[StdDev]]</f>
        <v>#N/A</v>
      </c>
      <c r="S1250" t="e">
        <f>IF(AND(TableOMP[[#This Row],[total_time]]&gt;=TableOMP[[#This Row],[Low]], TableOMP[[#This Row],[total_time]]&lt;=TableOMP[[#This Row],[High]]),1,0)</f>
        <v>#N/A</v>
      </c>
    </row>
    <row r="1251" spans="1:19" x14ac:dyDescent="0.25">
      <c r="A1251" t="s">
        <v>15</v>
      </c>
      <c r="B1251">
        <v>1000</v>
      </c>
      <c r="C1251">
        <v>100</v>
      </c>
      <c r="D1251">
        <v>100000</v>
      </c>
      <c r="E1251">
        <v>51</v>
      </c>
      <c r="F1251">
        <v>1</v>
      </c>
      <c r="G1251">
        <v>1.6730240000000001</v>
      </c>
      <c r="H1251">
        <v>9.5399999999999999E-2</v>
      </c>
      <c r="I1251">
        <v>2.4967990000000002</v>
      </c>
      <c r="J1251">
        <v>4.9936000000000001E-2</v>
      </c>
      <c r="K1251" t="str">
        <f t="shared" si="19"/>
        <v>6</v>
      </c>
      <c r="L1251" t="s">
        <v>42</v>
      </c>
      <c r="M1251" t="s">
        <v>43</v>
      </c>
      <c r="N1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251" t="e">
        <f>VLOOKUP(TableOMP[[#This Row],[Label]],TableAvg[],2,FALSE)</f>
        <v>#N/A</v>
      </c>
      <c r="P1251" t="e">
        <f>VLOOKUP(TableOMP[[#This Row],[Label]],TableAvg[],3,FALSE)</f>
        <v>#N/A</v>
      </c>
      <c r="Q1251" t="e">
        <f>TableOMP[[#This Row],[Avg]]-$U$2*TableOMP[[#This Row],[StdDev]]</f>
        <v>#N/A</v>
      </c>
      <c r="R1251" t="e">
        <f>TableOMP[[#This Row],[Avg]]+$U$2*TableOMP[[#This Row],[StdDev]]</f>
        <v>#N/A</v>
      </c>
      <c r="S1251" t="e">
        <f>IF(AND(TableOMP[[#This Row],[total_time]]&gt;=TableOMP[[#This Row],[Low]], TableOMP[[#This Row],[total_time]]&lt;=TableOMP[[#This Row],[High]]),1,0)</f>
        <v>#N/A</v>
      </c>
    </row>
    <row r="1252" spans="1:19" x14ac:dyDescent="0.25">
      <c r="A1252" t="s">
        <v>15</v>
      </c>
      <c r="B1252">
        <v>1000</v>
      </c>
      <c r="C1252">
        <v>100</v>
      </c>
      <c r="D1252">
        <v>100000</v>
      </c>
      <c r="E1252">
        <v>52</v>
      </c>
      <c r="F1252">
        <v>1</v>
      </c>
      <c r="G1252">
        <v>1.619605</v>
      </c>
      <c r="H1252">
        <v>6.7211000000000007E-2</v>
      </c>
      <c r="I1252">
        <v>2.8115589999999999</v>
      </c>
      <c r="J1252">
        <v>5.5128999999999997E-2</v>
      </c>
      <c r="K1252" t="str">
        <f t="shared" si="19"/>
        <v>6</v>
      </c>
      <c r="L1252" t="s">
        <v>42</v>
      </c>
      <c r="M1252" t="s">
        <v>43</v>
      </c>
      <c r="N1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252" t="e">
        <f>VLOOKUP(TableOMP[[#This Row],[Label]],TableAvg[],2,FALSE)</f>
        <v>#N/A</v>
      </c>
      <c r="P1252" t="e">
        <f>VLOOKUP(TableOMP[[#This Row],[Label]],TableAvg[],3,FALSE)</f>
        <v>#N/A</v>
      </c>
      <c r="Q1252" t="e">
        <f>TableOMP[[#This Row],[Avg]]-$U$2*TableOMP[[#This Row],[StdDev]]</f>
        <v>#N/A</v>
      </c>
      <c r="R1252" t="e">
        <f>TableOMP[[#This Row],[Avg]]+$U$2*TableOMP[[#This Row],[StdDev]]</f>
        <v>#N/A</v>
      </c>
      <c r="S1252" t="e">
        <f>IF(AND(TableOMP[[#This Row],[total_time]]&gt;=TableOMP[[#This Row],[Low]], TableOMP[[#This Row],[total_time]]&lt;=TableOMP[[#This Row],[High]]),1,0)</f>
        <v>#N/A</v>
      </c>
    </row>
    <row r="1253" spans="1:19" x14ac:dyDescent="0.25">
      <c r="A1253" t="s">
        <v>15</v>
      </c>
      <c r="B1253">
        <v>1000</v>
      </c>
      <c r="C1253">
        <v>100</v>
      </c>
      <c r="D1253">
        <v>100000</v>
      </c>
      <c r="E1253">
        <v>53</v>
      </c>
      <c r="F1253">
        <v>1</v>
      </c>
      <c r="G1253">
        <v>1.7976449999999999</v>
      </c>
      <c r="H1253">
        <v>4.7123999999999999E-2</v>
      </c>
      <c r="I1253">
        <v>2.0870120000000001</v>
      </c>
      <c r="J1253">
        <v>4.0134999999999997E-2</v>
      </c>
      <c r="K1253" t="str">
        <f t="shared" si="19"/>
        <v>6</v>
      </c>
      <c r="L1253" t="s">
        <v>42</v>
      </c>
      <c r="M1253" t="s">
        <v>43</v>
      </c>
      <c r="N1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253" t="e">
        <f>VLOOKUP(TableOMP[[#This Row],[Label]],TableAvg[],2,FALSE)</f>
        <v>#N/A</v>
      </c>
      <c r="P1253" t="e">
        <f>VLOOKUP(TableOMP[[#This Row],[Label]],TableAvg[],3,FALSE)</f>
        <v>#N/A</v>
      </c>
      <c r="Q1253" t="e">
        <f>TableOMP[[#This Row],[Avg]]-$U$2*TableOMP[[#This Row],[StdDev]]</f>
        <v>#N/A</v>
      </c>
      <c r="R1253" t="e">
        <f>TableOMP[[#This Row],[Avg]]+$U$2*TableOMP[[#This Row],[StdDev]]</f>
        <v>#N/A</v>
      </c>
      <c r="S1253" t="e">
        <f>IF(AND(TableOMP[[#This Row],[total_time]]&gt;=TableOMP[[#This Row],[Low]], TableOMP[[#This Row],[total_time]]&lt;=TableOMP[[#This Row],[High]]),1,0)</f>
        <v>#N/A</v>
      </c>
    </row>
    <row r="1254" spans="1:19" x14ac:dyDescent="0.25">
      <c r="A1254" t="s">
        <v>15</v>
      </c>
      <c r="B1254">
        <v>1000</v>
      </c>
      <c r="C1254">
        <v>100</v>
      </c>
      <c r="D1254">
        <v>100000</v>
      </c>
      <c r="E1254">
        <v>54</v>
      </c>
      <c r="F1254">
        <v>1</v>
      </c>
      <c r="G1254">
        <v>1.899762</v>
      </c>
      <c r="H1254">
        <v>0.100596</v>
      </c>
      <c r="I1254">
        <v>3.4259330000000001</v>
      </c>
      <c r="J1254">
        <v>6.4640000000000003E-2</v>
      </c>
      <c r="K1254" t="str">
        <f t="shared" si="19"/>
        <v>6</v>
      </c>
      <c r="L1254" t="s">
        <v>42</v>
      </c>
      <c r="M1254" t="s">
        <v>43</v>
      </c>
      <c r="N1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254" t="e">
        <f>VLOOKUP(TableOMP[[#This Row],[Label]],TableAvg[],2,FALSE)</f>
        <v>#N/A</v>
      </c>
      <c r="P1254" t="e">
        <f>VLOOKUP(TableOMP[[#This Row],[Label]],TableAvg[],3,FALSE)</f>
        <v>#N/A</v>
      </c>
      <c r="Q1254" t="e">
        <f>TableOMP[[#This Row],[Avg]]-$U$2*TableOMP[[#This Row],[StdDev]]</f>
        <v>#N/A</v>
      </c>
      <c r="R1254" t="e">
        <f>TableOMP[[#This Row],[Avg]]+$U$2*TableOMP[[#This Row],[StdDev]]</f>
        <v>#N/A</v>
      </c>
      <c r="S1254" t="e">
        <f>IF(AND(TableOMP[[#This Row],[total_time]]&gt;=TableOMP[[#This Row],[Low]], TableOMP[[#This Row],[total_time]]&lt;=TableOMP[[#This Row],[High]]),1,0)</f>
        <v>#N/A</v>
      </c>
    </row>
    <row r="1255" spans="1:19" x14ac:dyDescent="0.25">
      <c r="A1255" t="s">
        <v>15</v>
      </c>
      <c r="B1255">
        <v>1000</v>
      </c>
      <c r="C1255">
        <v>100</v>
      </c>
      <c r="D1255">
        <v>100000</v>
      </c>
      <c r="E1255">
        <v>55</v>
      </c>
      <c r="F1255">
        <v>1</v>
      </c>
      <c r="G1255">
        <v>1.8492949999999999</v>
      </c>
      <c r="H1255">
        <v>5.1886000000000002E-2</v>
      </c>
      <c r="I1255">
        <v>2.377866</v>
      </c>
      <c r="J1255">
        <v>4.4034999999999998E-2</v>
      </c>
      <c r="K1255" t="str">
        <f t="shared" si="19"/>
        <v>6</v>
      </c>
      <c r="L1255" t="s">
        <v>42</v>
      </c>
      <c r="M1255" t="s">
        <v>43</v>
      </c>
      <c r="N1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255" t="e">
        <f>VLOOKUP(TableOMP[[#This Row],[Label]],TableAvg[],2,FALSE)</f>
        <v>#N/A</v>
      </c>
      <c r="P1255" t="e">
        <f>VLOOKUP(TableOMP[[#This Row],[Label]],TableAvg[],3,FALSE)</f>
        <v>#N/A</v>
      </c>
      <c r="Q1255" t="e">
        <f>TableOMP[[#This Row],[Avg]]-$U$2*TableOMP[[#This Row],[StdDev]]</f>
        <v>#N/A</v>
      </c>
      <c r="R1255" t="e">
        <f>TableOMP[[#This Row],[Avg]]+$U$2*TableOMP[[#This Row],[StdDev]]</f>
        <v>#N/A</v>
      </c>
      <c r="S1255" t="e">
        <f>IF(AND(TableOMP[[#This Row],[total_time]]&gt;=TableOMP[[#This Row],[Low]], TableOMP[[#This Row],[total_time]]&lt;=TableOMP[[#This Row],[High]]),1,0)</f>
        <v>#N/A</v>
      </c>
    </row>
    <row r="1256" spans="1:19" x14ac:dyDescent="0.25">
      <c r="A1256" t="s">
        <v>15</v>
      </c>
      <c r="B1256">
        <v>1000</v>
      </c>
      <c r="C1256">
        <v>100</v>
      </c>
      <c r="D1256">
        <v>100000</v>
      </c>
      <c r="E1256">
        <v>56</v>
      </c>
      <c r="F1256">
        <v>1</v>
      </c>
      <c r="G1256">
        <v>1.973455</v>
      </c>
      <c r="H1256">
        <v>0.100975</v>
      </c>
      <c r="I1256">
        <v>3.4917790000000002</v>
      </c>
      <c r="J1256">
        <v>6.3487000000000002E-2</v>
      </c>
      <c r="K1256" t="str">
        <f t="shared" si="19"/>
        <v>6</v>
      </c>
      <c r="L1256" t="s">
        <v>42</v>
      </c>
      <c r="M1256" t="s">
        <v>43</v>
      </c>
      <c r="N1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256" t="e">
        <f>VLOOKUP(TableOMP[[#This Row],[Label]],TableAvg[],2,FALSE)</f>
        <v>#N/A</v>
      </c>
      <c r="P1256" t="e">
        <f>VLOOKUP(TableOMP[[#This Row],[Label]],TableAvg[],3,FALSE)</f>
        <v>#N/A</v>
      </c>
      <c r="Q1256" t="e">
        <f>TableOMP[[#This Row],[Avg]]-$U$2*TableOMP[[#This Row],[StdDev]]</f>
        <v>#N/A</v>
      </c>
      <c r="R1256" t="e">
        <f>TableOMP[[#This Row],[Avg]]+$U$2*TableOMP[[#This Row],[StdDev]]</f>
        <v>#N/A</v>
      </c>
      <c r="S1256" t="e">
        <f>IF(AND(TableOMP[[#This Row],[total_time]]&gt;=TableOMP[[#This Row],[Low]], TableOMP[[#This Row],[total_time]]&lt;=TableOMP[[#This Row],[High]]),1,0)</f>
        <v>#N/A</v>
      </c>
    </row>
    <row r="1257" spans="1:19" x14ac:dyDescent="0.25">
      <c r="A1257" t="s">
        <v>15</v>
      </c>
      <c r="B1257">
        <v>1000</v>
      </c>
      <c r="C1257">
        <v>100</v>
      </c>
      <c r="D1257">
        <v>100000</v>
      </c>
      <c r="E1257">
        <v>57</v>
      </c>
      <c r="F1257">
        <v>1</v>
      </c>
      <c r="G1257">
        <v>1.803993</v>
      </c>
      <c r="H1257">
        <v>0.144485</v>
      </c>
      <c r="I1257">
        <v>3.313825</v>
      </c>
      <c r="J1257">
        <v>5.9174999999999998E-2</v>
      </c>
      <c r="K1257" t="str">
        <f t="shared" si="19"/>
        <v>6</v>
      </c>
      <c r="L1257" t="s">
        <v>42</v>
      </c>
      <c r="M1257" t="s">
        <v>43</v>
      </c>
      <c r="N1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257" t="e">
        <f>VLOOKUP(TableOMP[[#This Row],[Label]],TableAvg[],2,FALSE)</f>
        <v>#N/A</v>
      </c>
      <c r="P1257" t="e">
        <f>VLOOKUP(TableOMP[[#This Row],[Label]],TableAvg[],3,FALSE)</f>
        <v>#N/A</v>
      </c>
      <c r="Q1257" t="e">
        <f>TableOMP[[#This Row],[Avg]]-$U$2*TableOMP[[#This Row],[StdDev]]</f>
        <v>#N/A</v>
      </c>
      <c r="R1257" t="e">
        <f>TableOMP[[#This Row],[Avg]]+$U$2*TableOMP[[#This Row],[StdDev]]</f>
        <v>#N/A</v>
      </c>
      <c r="S1257" t="e">
        <f>IF(AND(TableOMP[[#This Row],[total_time]]&gt;=TableOMP[[#This Row],[Low]], TableOMP[[#This Row],[total_time]]&lt;=TableOMP[[#This Row],[High]]),1,0)</f>
        <v>#N/A</v>
      </c>
    </row>
    <row r="1258" spans="1:19" x14ac:dyDescent="0.25">
      <c r="A1258" t="s">
        <v>15</v>
      </c>
      <c r="B1258">
        <v>1000</v>
      </c>
      <c r="C1258">
        <v>100</v>
      </c>
      <c r="D1258">
        <v>100000</v>
      </c>
      <c r="E1258">
        <v>58</v>
      </c>
      <c r="F1258">
        <v>1</v>
      </c>
      <c r="G1258">
        <v>1.362657</v>
      </c>
      <c r="H1258">
        <v>6.1843000000000002E-2</v>
      </c>
      <c r="I1258">
        <v>3.1022669999999999</v>
      </c>
      <c r="J1258">
        <v>5.4426000000000002E-2</v>
      </c>
      <c r="K1258" t="str">
        <f t="shared" si="19"/>
        <v>6</v>
      </c>
      <c r="L1258" t="s">
        <v>42</v>
      </c>
      <c r="M1258" t="s">
        <v>43</v>
      </c>
      <c r="N1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258" t="e">
        <f>VLOOKUP(TableOMP[[#This Row],[Label]],TableAvg[],2,FALSE)</f>
        <v>#N/A</v>
      </c>
      <c r="P1258" t="e">
        <f>VLOOKUP(TableOMP[[#This Row],[Label]],TableAvg[],3,FALSE)</f>
        <v>#N/A</v>
      </c>
      <c r="Q1258" t="e">
        <f>TableOMP[[#This Row],[Avg]]-$U$2*TableOMP[[#This Row],[StdDev]]</f>
        <v>#N/A</v>
      </c>
      <c r="R1258" t="e">
        <f>TableOMP[[#This Row],[Avg]]+$U$2*TableOMP[[#This Row],[StdDev]]</f>
        <v>#N/A</v>
      </c>
      <c r="S1258" t="e">
        <f>IF(AND(TableOMP[[#This Row],[total_time]]&gt;=TableOMP[[#This Row],[Low]], TableOMP[[#This Row],[total_time]]&lt;=TableOMP[[#This Row],[High]]),1,0)</f>
        <v>#N/A</v>
      </c>
    </row>
    <row r="1259" spans="1:19" x14ac:dyDescent="0.25">
      <c r="A1259" t="s">
        <v>15</v>
      </c>
      <c r="B1259">
        <v>1000</v>
      </c>
      <c r="C1259">
        <v>100</v>
      </c>
      <c r="D1259">
        <v>100000</v>
      </c>
      <c r="E1259">
        <v>59</v>
      </c>
      <c r="F1259">
        <v>1</v>
      </c>
      <c r="G1259">
        <v>1.3386899999999999</v>
      </c>
      <c r="H1259">
        <v>6.1423999999999999E-2</v>
      </c>
      <c r="I1259">
        <v>3.1025990000000001</v>
      </c>
      <c r="J1259">
        <v>5.3492999999999999E-2</v>
      </c>
      <c r="K1259" t="str">
        <f t="shared" si="19"/>
        <v>6</v>
      </c>
      <c r="L1259" t="s">
        <v>42</v>
      </c>
      <c r="M1259" t="s">
        <v>43</v>
      </c>
      <c r="N1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259" t="e">
        <f>VLOOKUP(TableOMP[[#This Row],[Label]],TableAvg[],2,FALSE)</f>
        <v>#N/A</v>
      </c>
      <c r="P1259" t="e">
        <f>VLOOKUP(TableOMP[[#This Row],[Label]],TableAvg[],3,FALSE)</f>
        <v>#N/A</v>
      </c>
      <c r="Q1259" t="e">
        <f>TableOMP[[#This Row],[Avg]]-$U$2*TableOMP[[#This Row],[StdDev]]</f>
        <v>#N/A</v>
      </c>
      <c r="R1259" t="e">
        <f>TableOMP[[#This Row],[Avg]]+$U$2*TableOMP[[#This Row],[StdDev]]</f>
        <v>#N/A</v>
      </c>
      <c r="S1259" t="e">
        <f>IF(AND(TableOMP[[#This Row],[total_time]]&gt;=TableOMP[[#This Row],[Low]], TableOMP[[#This Row],[total_time]]&lt;=TableOMP[[#This Row],[High]]),1,0)</f>
        <v>#N/A</v>
      </c>
    </row>
    <row r="1260" spans="1:19" x14ac:dyDescent="0.25">
      <c r="A1260" t="s">
        <v>15</v>
      </c>
      <c r="B1260">
        <v>1000</v>
      </c>
      <c r="C1260">
        <v>100</v>
      </c>
      <c r="D1260">
        <v>100000</v>
      </c>
      <c r="E1260">
        <v>60</v>
      </c>
      <c r="F1260">
        <v>1</v>
      </c>
      <c r="G1260">
        <v>1.3822989999999999</v>
      </c>
      <c r="H1260">
        <v>6.2295999999999997E-2</v>
      </c>
      <c r="I1260">
        <v>3.2437</v>
      </c>
      <c r="J1260">
        <v>5.4977999999999999E-2</v>
      </c>
      <c r="K1260" t="str">
        <f t="shared" si="19"/>
        <v>6</v>
      </c>
      <c r="L1260" t="s">
        <v>42</v>
      </c>
      <c r="M1260" t="s">
        <v>43</v>
      </c>
      <c r="N1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260" t="e">
        <f>VLOOKUP(TableOMP[[#This Row],[Label]],TableAvg[],2,FALSE)</f>
        <v>#N/A</v>
      </c>
      <c r="P1260" t="e">
        <f>VLOOKUP(TableOMP[[#This Row],[Label]],TableAvg[],3,FALSE)</f>
        <v>#N/A</v>
      </c>
      <c r="Q1260" t="e">
        <f>TableOMP[[#This Row],[Avg]]-$U$2*TableOMP[[#This Row],[StdDev]]</f>
        <v>#N/A</v>
      </c>
      <c r="R1260" t="e">
        <f>TableOMP[[#This Row],[Avg]]+$U$2*TableOMP[[#This Row],[StdDev]]</f>
        <v>#N/A</v>
      </c>
      <c r="S1260" t="e">
        <f>IF(AND(TableOMP[[#This Row],[total_time]]&gt;=TableOMP[[#This Row],[Low]], TableOMP[[#This Row],[total_time]]&lt;=TableOMP[[#This Row],[High]]),1,0)</f>
        <v>#N/A</v>
      </c>
    </row>
    <row r="1261" spans="1:19" x14ac:dyDescent="0.25">
      <c r="A1261" t="s">
        <v>15</v>
      </c>
      <c r="B1261">
        <v>1000</v>
      </c>
      <c r="C1261">
        <v>100</v>
      </c>
      <c r="D1261">
        <v>100000</v>
      </c>
      <c r="E1261">
        <v>61</v>
      </c>
      <c r="F1261">
        <v>1</v>
      </c>
      <c r="G1261">
        <v>1.251101</v>
      </c>
      <c r="H1261">
        <v>7.4426999999999993E-2</v>
      </c>
      <c r="I1261">
        <v>4.0226069999999998</v>
      </c>
      <c r="J1261">
        <v>6.7043000000000005E-2</v>
      </c>
      <c r="K1261" t="str">
        <f t="shared" si="19"/>
        <v>6</v>
      </c>
      <c r="L1261" t="s">
        <v>42</v>
      </c>
      <c r="M1261" t="s">
        <v>43</v>
      </c>
      <c r="N1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261" t="e">
        <f>VLOOKUP(TableOMP[[#This Row],[Label]],TableAvg[],2,FALSE)</f>
        <v>#N/A</v>
      </c>
      <c r="P1261" t="e">
        <f>VLOOKUP(TableOMP[[#This Row],[Label]],TableAvg[],3,FALSE)</f>
        <v>#N/A</v>
      </c>
      <c r="Q1261" t="e">
        <f>TableOMP[[#This Row],[Avg]]-$U$2*TableOMP[[#This Row],[StdDev]]</f>
        <v>#N/A</v>
      </c>
      <c r="R1261" t="e">
        <f>TableOMP[[#This Row],[Avg]]+$U$2*TableOMP[[#This Row],[StdDev]]</f>
        <v>#N/A</v>
      </c>
      <c r="S1261" t="e">
        <f>IF(AND(TableOMP[[#This Row],[total_time]]&gt;=TableOMP[[#This Row],[Low]], TableOMP[[#This Row],[total_time]]&lt;=TableOMP[[#This Row],[High]]),1,0)</f>
        <v>#N/A</v>
      </c>
    </row>
    <row r="1262" spans="1:19" x14ac:dyDescent="0.25">
      <c r="A1262" t="s">
        <v>15</v>
      </c>
      <c r="B1262">
        <v>1000</v>
      </c>
      <c r="C1262">
        <v>100</v>
      </c>
      <c r="D1262">
        <v>100000</v>
      </c>
      <c r="E1262">
        <v>62</v>
      </c>
      <c r="F1262">
        <v>1</v>
      </c>
      <c r="G1262">
        <v>1.3527769999999999</v>
      </c>
      <c r="H1262">
        <v>6.6577999999999998E-2</v>
      </c>
      <c r="I1262">
        <v>3.6088110000000002</v>
      </c>
      <c r="J1262">
        <v>5.9160999999999998E-2</v>
      </c>
      <c r="K1262" t="str">
        <f t="shared" si="19"/>
        <v>6</v>
      </c>
      <c r="L1262" t="s">
        <v>42</v>
      </c>
      <c r="M1262" t="s">
        <v>43</v>
      </c>
      <c r="N1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262" t="e">
        <f>VLOOKUP(TableOMP[[#This Row],[Label]],TableAvg[],2,FALSE)</f>
        <v>#N/A</v>
      </c>
      <c r="P1262" t="e">
        <f>VLOOKUP(TableOMP[[#This Row],[Label]],TableAvg[],3,FALSE)</f>
        <v>#N/A</v>
      </c>
      <c r="Q1262" t="e">
        <f>TableOMP[[#This Row],[Avg]]-$U$2*TableOMP[[#This Row],[StdDev]]</f>
        <v>#N/A</v>
      </c>
      <c r="R1262" t="e">
        <f>TableOMP[[#This Row],[Avg]]+$U$2*TableOMP[[#This Row],[StdDev]]</f>
        <v>#N/A</v>
      </c>
      <c r="S1262" t="e">
        <f>IF(AND(TableOMP[[#This Row],[total_time]]&gt;=TableOMP[[#This Row],[Low]], TableOMP[[#This Row],[total_time]]&lt;=TableOMP[[#This Row],[High]]),1,0)</f>
        <v>#N/A</v>
      </c>
    </row>
    <row r="1263" spans="1:19" x14ac:dyDescent="0.25">
      <c r="A1263" t="s">
        <v>15</v>
      </c>
      <c r="B1263">
        <v>1000</v>
      </c>
      <c r="C1263">
        <v>100</v>
      </c>
      <c r="D1263">
        <v>100000</v>
      </c>
      <c r="E1263">
        <v>63</v>
      </c>
      <c r="F1263">
        <v>1</v>
      </c>
      <c r="G1263">
        <v>1.350104</v>
      </c>
      <c r="H1263">
        <v>7.7535999999999994E-2</v>
      </c>
      <c r="I1263">
        <v>4.358473</v>
      </c>
      <c r="J1263">
        <v>7.0297999999999999E-2</v>
      </c>
      <c r="K1263" t="str">
        <f t="shared" si="19"/>
        <v>6</v>
      </c>
      <c r="L1263" t="s">
        <v>42</v>
      </c>
      <c r="M1263" t="s">
        <v>43</v>
      </c>
      <c r="N1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263" t="e">
        <f>VLOOKUP(TableOMP[[#This Row],[Label]],TableAvg[],2,FALSE)</f>
        <v>#N/A</v>
      </c>
      <c r="P1263" t="e">
        <f>VLOOKUP(TableOMP[[#This Row],[Label]],TableAvg[],3,FALSE)</f>
        <v>#N/A</v>
      </c>
      <c r="Q1263" t="e">
        <f>TableOMP[[#This Row],[Avg]]-$U$2*TableOMP[[#This Row],[StdDev]]</f>
        <v>#N/A</v>
      </c>
      <c r="R1263" t="e">
        <f>TableOMP[[#This Row],[Avg]]+$U$2*TableOMP[[#This Row],[StdDev]]</f>
        <v>#N/A</v>
      </c>
      <c r="S1263" t="e">
        <f>IF(AND(TableOMP[[#This Row],[total_time]]&gt;=TableOMP[[#This Row],[Low]], TableOMP[[#This Row],[total_time]]&lt;=TableOMP[[#This Row],[High]]),1,0)</f>
        <v>#N/A</v>
      </c>
    </row>
    <row r="1264" spans="1:19" x14ac:dyDescent="0.25">
      <c r="A1264" t="s">
        <v>15</v>
      </c>
      <c r="B1264">
        <v>1000</v>
      </c>
      <c r="C1264">
        <v>100</v>
      </c>
      <c r="D1264">
        <v>100000</v>
      </c>
      <c r="E1264">
        <v>64</v>
      </c>
      <c r="F1264">
        <v>1</v>
      </c>
      <c r="G1264">
        <v>1.362031</v>
      </c>
      <c r="H1264">
        <v>7.2820999999999997E-2</v>
      </c>
      <c r="I1264">
        <v>3.78932</v>
      </c>
      <c r="J1264">
        <v>6.0148E-2</v>
      </c>
      <c r="K1264" t="str">
        <f t="shared" si="19"/>
        <v>6</v>
      </c>
      <c r="L1264" t="s">
        <v>42</v>
      </c>
      <c r="M1264" t="s">
        <v>43</v>
      </c>
      <c r="N1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264" t="e">
        <f>VLOOKUP(TableOMP[[#This Row],[Label]],TableAvg[],2,FALSE)</f>
        <v>#N/A</v>
      </c>
      <c r="P1264" t="e">
        <f>VLOOKUP(TableOMP[[#This Row],[Label]],TableAvg[],3,FALSE)</f>
        <v>#N/A</v>
      </c>
      <c r="Q1264" t="e">
        <f>TableOMP[[#This Row],[Avg]]-$U$2*TableOMP[[#This Row],[StdDev]]</f>
        <v>#N/A</v>
      </c>
      <c r="R1264" t="e">
        <f>TableOMP[[#This Row],[Avg]]+$U$2*TableOMP[[#This Row],[StdDev]]</f>
        <v>#N/A</v>
      </c>
      <c r="S1264" t="e">
        <f>IF(AND(TableOMP[[#This Row],[total_time]]&gt;=TableOMP[[#This Row],[Low]], TableOMP[[#This Row],[total_time]]&lt;=TableOMP[[#This Row],[High]]),1,0)</f>
        <v>#N/A</v>
      </c>
    </row>
    <row r="1265" spans="1:19" x14ac:dyDescent="0.25">
      <c r="A1265" t="s">
        <v>15</v>
      </c>
      <c r="B1265">
        <v>100</v>
      </c>
      <c r="C1265">
        <v>100</v>
      </c>
      <c r="D1265">
        <v>100000</v>
      </c>
      <c r="E1265">
        <v>1</v>
      </c>
      <c r="F1265">
        <v>1</v>
      </c>
      <c r="G1265">
        <v>1.0659430000000001</v>
      </c>
      <c r="H1265">
        <v>8.371E-3</v>
      </c>
      <c r="I1265">
        <v>0</v>
      </c>
      <c r="J1265">
        <v>0</v>
      </c>
      <c r="K1265" t="str">
        <f t="shared" si="19"/>
        <v>6</v>
      </c>
      <c r="L1265" t="s">
        <v>42</v>
      </c>
      <c r="M1265" t="s">
        <v>43</v>
      </c>
      <c r="N1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265" t="e">
        <f>VLOOKUP(TableOMP[[#This Row],[Label]],TableAvg[],2,FALSE)</f>
        <v>#N/A</v>
      </c>
      <c r="P1265" t="e">
        <f>VLOOKUP(TableOMP[[#This Row],[Label]],TableAvg[],3,FALSE)</f>
        <v>#N/A</v>
      </c>
      <c r="Q1265" t="e">
        <f>TableOMP[[#This Row],[Avg]]-$U$2*TableOMP[[#This Row],[StdDev]]</f>
        <v>#N/A</v>
      </c>
      <c r="R1265" t="e">
        <f>TableOMP[[#This Row],[Avg]]+$U$2*TableOMP[[#This Row],[StdDev]]</f>
        <v>#N/A</v>
      </c>
      <c r="S1265" t="e">
        <f>IF(AND(TableOMP[[#This Row],[total_time]]&gt;=TableOMP[[#This Row],[Low]], TableOMP[[#This Row],[total_time]]&lt;=TableOMP[[#This Row],[High]]),1,0)</f>
        <v>#N/A</v>
      </c>
    </row>
    <row r="1266" spans="1:19" x14ac:dyDescent="0.25">
      <c r="A1266" t="s">
        <v>15</v>
      </c>
      <c r="B1266">
        <v>100</v>
      </c>
      <c r="C1266">
        <v>100</v>
      </c>
      <c r="D1266">
        <v>100000</v>
      </c>
      <c r="E1266">
        <v>2</v>
      </c>
      <c r="F1266">
        <v>1</v>
      </c>
      <c r="G1266">
        <v>1.0693440000000001</v>
      </c>
      <c r="H1266">
        <v>1.6410999999999999E-2</v>
      </c>
      <c r="I1266">
        <v>7.2259999999999998E-3</v>
      </c>
      <c r="J1266">
        <v>7.2259999999999998E-3</v>
      </c>
      <c r="K1266" t="str">
        <f t="shared" si="19"/>
        <v>6</v>
      </c>
      <c r="L1266" t="s">
        <v>42</v>
      </c>
      <c r="M1266" t="s">
        <v>43</v>
      </c>
      <c r="N1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266" t="e">
        <f>VLOOKUP(TableOMP[[#This Row],[Label]],TableAvg[],2,FALSE)</f>
        <v>#N/A</v>
      </c>
      <c r="P1266" t="e">
        <f>VLOOKUP(TableOMP[[#This Row],[Label]],TableAvg[],3,FALSE)</f>
        <v>#N/A</v>
      </c>
      <c r="Q1266" t="e">
        <f>TableOMP[[#This Row],[Avg]]-$U$2*TableOMP[[#This Row],[StdDev]]</f>
        <v>#N/A</v>
      </c>
      <c r="R1266" t="e">
        <f>TableOMP[[#This Row],[Avg]]+$U$2*TableOMP[[#This Row],[StdDev]]</f>
        <v>#N/A</v>
      </c>
      <c r="S1266" t="e">
        <f>IF(AND(TableOMP[[#This Row],[total_time]]&gt;=TableOMP[[#This Row],[Low]], TableOMP[[#This Row],[total_time]]&lt;=TableOMP[[#This Row],[High]]),1,0)</f>
        <v>#N/A</v>
      </c>
    </row>
    <row r="1267" spans="1:19" x14ac:dyDescent="0.25">
      <c r="A1267" t="s">
        <v>15</v>
      </c>
      <c r="B1267">
        <v>100</v>
      </c>
      <c r="C1267">
        <v>100</v>
      </c>
      <c r="D1267">
        <v>100000</v>
      </c>
      <c r="E1267">
        <v>3</v>
      </c>
      <c r="F1267">
        <v>1</v>
      </c>
      <c r="G1267">
        <v>1.0671980000000001</v>
      </c>
      <c r="H1267">
        <v>1.1384E-2</v>
      </c>
      <c r="I1267">
        <v>1.4116E-2</v>
      </c>
      <c r="J1267">
        <v>7.058E-3</v>
      </c>
      <c r="K1267" t="str">
        <f t="shared" si="19"/>
        <v>6</v>
      </c>
      <c r="L1267" t="s">
        <v>42</v>
      </c>
      <c r="M1267" t="s">
        <v>43</v>
      </c>
      <c r="N1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267" t="e">
        <f>VLOOKUP(TableOMP[[#This Row],[Label]],TableAvg[],2,FALSE)</f>
        <v>#N/A</v>
      </c>
      <c r="P1267" t="e">
        <f>VLOOKUP(TableOMP[[#This Row],[Label]],TableAvg[],3,FALSE)</f>
        <v>#N/A</v>
      </c>
      <c r="Q1267" t="e">
        <f>TableOMP[[#This Row],[Avg]]-$U$2*TableOMP[[#This Row],[StdDev]]</f>
        <v>#N/A</v>
      </c>
      <c r="R1267" t="e">
        <f>TableOMP[[#This Row],[Avg]]+$U$2*TableOMP[[#This Row],[StdDev]]</f>
        <v>#N/A</v>
      </c>
      <c r="S1267" t="e">
        <f>IF(AND(TableOMP[[#This Row],[total_time]]&gt;=TableOMP[[#This Row],[Low]], TableOMP[[#This Row],[total_time]]&lt;=TableOMP[[#This Row],[High]]),1,0)</f>
        <v>#N/A</v>
      </c>
    </row>
    <row r="1268" spans="1:19" x14ac:dyDescent="0.25">
      <c r="A1268" t="s">
        <v>15</v>
      </c>
      <c r="B1268">
        <v>100</v>
      </c>
      <c r="C1268">
        <v>100</v>
      </c>
      <c r="D1268">
        <v>100000</v>
      </c>
      <c r="E1268">
        <v>4</v>
      </c>
      <c r="F1268">
        <v>1</v>
      </c>
      <c r="G1268">
        <v>1.064227</v>
      </c>
      <c r="H1268">
        <v>1.2370000000000001E-2</v>
      </c>
      <c r="I1268">
        <v>2.4489E-2</v>
      </c>
      <c r="J1268">
        <v>8.1630000000000001E-3</v>
      </c>
      <c r="K1268" t="str">
        <f t="shared" si="19"/>
        <v>6</v>
      </c>
      <c r="L1268" t="s">
        <v>42</v>
      </c>
      <c r="M1268" t="s">
        <v>43</v>
      </c>
      <c r="N1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268" t="e">
        <f>VLOOKUP(TableOMP[[#This Row],[Label]],TableAvg[],2,FALSE)</f>
        <v>#N/A</v>
      </c>
      <c r="P1268" t="e">
        <f>VLOOKUP(TableOMP[[#This Row],[Label]],TableAvg[],3,FALSE)</f>
        <v>#N/A</v>
      </c>
      <c r="Q1268" t="e">
        <f>TableOMP[[#This Row],[Avg]]-$U$2*TableOMP[[#This Row],[StdDev]]</f>
        <v>#N/A</v>
      </c>
      <c r="R1268" t="e">
        <f>TableOMP[[#This Row],[Avg]]+$U$2*TableOMP[[#This Row],[StdDev]]</f>
        <v>#N/A</v>
      </c>
      <c r="S1268" t="e">
        <f>IF(AND(TableOMP[[#This Row],[total_time]]&gt;=TableOMP[[#This Row],[Low]], TableOMP[[#This Row],[total_time]]&lt;=TableOMP[[#This Row],[High]]),1,0)</f>
        <v>#N/A</v>
      </c>
    </row>
    <row r="1269" spans="1:19" x14ac:dyDescent="0.25">
      <c r="A1269" t="s">
        <v>15</v>
      </c>
      <c r="B1269">
        <v>100</v>
      </c>
      <c r="C1269">
        <v>100</v>
      </c>
      <c r="D1269">
        <v>100000</v>
      </c>
      <c r="E1269">
        <v>5</v>
      </c>
      <c r="F1269">
        <v>1</v>
      </c>
      <c r="G1269">
        <v>1.061679</v>
      </c>
      <c r="H1269">
        <v>1.1655E-2</v>
      </c>
      <c r="I1269">
        <v>3.5401000000000002E-2</v>
      </c>
      <c r="J1269">
        <v>8.8500000000000002E-3</v>
      </c>
      <c r="K1269" t="str">
        <f t="shared" si="19"/>
        <v>6</v>
      </c>
      <c r="L1269" t="s">
        <v>42</v>
      </c>
      <c r="M1269" t="s">
        <v>43</v>
      </c>
      <c r="N1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269" t="e">
        <f>VLOOKUP(TableOMP[[#This Row],[Label]],TableAvg[],2,FALSE)</f>
        <v>#N/A</v>
      </c>
      <c r="P1269" t="e">
        <f>VLOOKUP(TableOMP[[#This Row],[Label]],TableAvg[],3,FALSE)</f>
        <v>#N/A</v>
      </c>
      <c r="Q1269" t="e">
        <f>TableOMP[[#This Row],[Avg]]-$U$2*TableOMP[[#This Row],[StdDev]]</f>
        <v>#N/A</v>
      </c>
      <c r="R1269" t="e">
        <f>TableOMP[[#This Row],[Avg]]+$U$2*TableOMP[[#This Row],[StdDev]]</f>
        <v>#N/A</v>
      </c>
      <c r="S1269" t="e">
        <f>IF(AND(TableOMP[[#This Row],[total_time]]&gt;=TableOMP[[#This Row],[Low]], TableOMP[[#This Row],[total_time]]&lt;=TableOMP[[#This Row],[High]]),1,0)</f>
        <v>#N/A</v>
      </c>
    </row>
    <row r="1270" spans="1:19" x14ac:dyDescent="0.25">
      <c r="A1270" t="s">
        <v>15</v>
      </c>
      <c r="B1270">
        <v>100</v>
      </c>
      <c r="C1270">
        <v>100</v>
      </c>
      <c r="D1270">
        <v>100000</v>
      </c>
      <c r="E1270">
        <v>6</v>
      </c>
      <c r="F1270">
        <v>1</v>
      </c>
      <c r="G1270">
        <v>1.1508480000000001</v>
      </c>
      <c r="H1270">
        <v>7.9070000000000001E-2</v>
      </c>
      <c r="I1270">
        <v>5.4640000000000001E-2</v>
      </c>
      <c r="J1270">
        <v>1.0928E-2</v>
      </c>
      <c r="K1270" t="str">
        <f t="shared" si="19"/>
        <v>6</v>
      </c>
      <c r="L1270" t="s">
        <v>42</v>
      </c>
      <c r="M1270" t="s">
        <v>43</v>
      </c>
      <c r="N1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270" t="e">
        <f>VLOOKUP(TableOMP[[#This Row],[Label]],TableAvg[],2,FALSE)</f>
        <v>#N/A</v>
      </c>
      <c r="P1270" t="e">
        <f>VLOOKUP(TableOMP[[#This Row],[Label]],TableAvg[],3,FALSE)</f>
        <v>#N/A</v>
      </c>
      <c r="Q1270" t="e">
        <f>TableOMP[[#This Row],[Avg]]-$U$2*TableOMP[[#This Row],[StdDev]]</f>
        <v>#N/A</v>
      </c>
      <c r="R1270" t="e">
        <f>TableOMP[[#This Row],[Avg]]+$U$2*TableOMP[[#This Row],[StdDev]]</f>
        <v>#N/A</v>
      </c>
      <c r="S1270" t="e">
        <f>IF(AND(TableOMP[[#This Row],[total_time]]&gt;=TableOMP[[#This Row],[Low]], TableOMP[[#This Row],[total_time]]&lt;=TableOMP[[#This Row],[High]]),1,0)</f>
        <v>#N/A</v>
      </c>
    </row>
    <row r="1271" spans="1:19" x14ac:dyDescent="0.25">
      <c r="A1271" t="s">
        <v>15</v>
      </c>
      <c r="B1271">
        <v>100</v>
      </c>
      <c r="C1271">
        <v>100</v>
      </c>
      <c r="D1271">
        <v>100000</v>
      </c>
      <c r="E1271">
        <v>7</v>
      </c>
      <c r="F1271">
        <v>1</v>
      </c>
      <c r="G1271">
        <v>1.0842419999999999</v>
      </c>
      <c r="H1271">
        <v>1.3833E-2</v>
      </c>
      <c r="I1271">
        <v>6.0387000000000003E-2</v>
      </c>
      <c r="J1271">
        <v>1.0064999999999999E-2</v>
      </c>
      <c r="K1271" t="str">
        <f t="shared" si="19"/>
        <v>6</v>
      </c>
      <c r="L1271" t="s">
        <v>42</v>
      </c>
      <c r="M1271" t="s">
        <v>43</v>
      </c>
      <c r="N1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271" t="e">
        <f>VLOOKUP(TableOMP[[#This Row],[Label]],TableAvg[],2,FALSE)</f>
        <v>#N/A</v>
      </c>
      <c r="P1271" t="e">
        <f>VLOOKUP(TableOMP[[#This Row],[Label]],TableAvg[],3,FALSE)</f>
        <v>#N/A</v>
      </c>
      <c r="Q1271" t="e">
        <f>TableOMP[[#This Row],[Avg]]-$U$2*TableOMP[[#This Row],[StdDev]]</f>
        <v>#N/A</v>
      </c>
      <c r="R1271" t="e">
        <f>TableOMP[[#This Row],[Avg]]+$U$2*TableOMP[[#This Row],[StdDev]]</f>
        <v>#N/A</v>
      </c>
      <c r="S1271" t="e">
        <f>IF(AND(TableOMP[[#This Row],[total_time]]&gt;=TableOMP[[#This Row],[Low]], TableOMP[[#This Row],[total_time]]&lt;=TableOMP[[#This Row],[High]]),1,0)</f>
        <v>#N/A</v>
      </c>
    </row>
    <row r="1272" spans="1:19" x14ac:dyDescent="0.25">
      <c r="A1272" t="s">
        <v>15</v>
      </c>
      <c r="B1272">
        <v>100</v>
      </c>
      <c r="C1272">
        <v>100</v>
      </c>
      <c r="D1272">
        <v>100000</v>
      </c>
      <c r="E1272">
        <v>8</v>
      </c>
      <c r="F1272">
        <v>1</v>
      </c>
      <c r="G1272">
        <v>1.1568579999999999</v>
      </c>
      <c r="H1272">
        <v>7.8527E-2</v>
      </c>
      <c r="I1272">
        <v>9.4936999999999994E-2</v>
      </c>
      <c r="J1272">
        <v>1.3561999999999999E-2</v>
      </c>
      <c r="K1272" t="str">
        <f t="shared" si="19"/>
        <v>6</v>
      </c>
      <c r="L1272" t="s">
        <v>42</v>
      </c>
      <c r="M1272" t="s">
        <v>43</v>
      </c>
      <c r="N1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272" t="e">
        <f>VLOOKUP(TableOMP[[#This Row],[Label]],TableAvg[],2,FALSE)</f>
        <v>#N/A</v>
      </c>
      <c r="P1272" t="e">
        <f>VLOOKUP(TableOMP[[#This Row],[Label]],TableAvg[],3,FALSE)</f>
        <v>#N/A</v>
      </c>
      <c r="Q1272" t="e">
        <f>TableOMP[[#This Row],[Avg]]-$U$2*TableOMP[[#This Row],[StdDev]]</f>
        <v>#N/A</v>
      </c>
      <c r="R1272" t="e">
        <f>TableOMP[[#This Row],[Avg]]+$U$2*TableOMP[[#This Row],[StdDev]]</f>
        <v>#N/A</v>
      </c>
      <c r="S1272" t="e">
        <f>IF(AND(TableOMP[[#This Row],[total_time]]&gt;=TableOMP[[#This Row],[Low]], TableOMP[[#This Row],[total_time]]&lt;=TableOMP[[#This Row],[High]]),1,0)</f>
        <v>#N/A</v>
      </c>
    </row>
    <row r="1273" spans="1:19" x14ac:dyDescent="0.25">
      <c r="A1273" t="s">
        <v>15</v>
      </c>
      <c r="B1273">
        <v>100</v>
      </c>
      <c r="C1273">
        <v>100</v>
      </c>
      <c r="D1273">
        <v>100000</v>
      </c>
      <c r="E1273">
        <v>9</v>
      </c>
      <c r="F1273">
        <v>1</v>
      </c>
      <c r="G1273">
        <v>1.1099159999999999</v>
      </c>
      <c r="H1273">
        <v>2.6512000000000001E-2</v>
      </c>
      <c r="I1273">
        <v>0.12177200000000001</v>
      </c>
      <c r="J1273">
        <v>1.5221999999999999E-2</v>
      </c>
      <c r="K1273" t="str">
        <f t="shared" si="19"/>
        <v>6</v>
      </c>
      <c r="L1273" t="s">
        <v>42</v>
      </c>
      <c r="M1273" t="s">
        <v>43</v>
      </c>
      <c r="N1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273" t="e">
        <f>VLOOKUP(TableOMP[[#This Row],[Label]],TableAvg[],2,FALSE)</f>
        <v>#N/A</v>
      </c>
      <c r="P1273" t="e">
        <f>VLOOKUP(TableOMP[[#This Row],[Label]],TableAvg[],3,FALSE)</f>
        <v>#N/A</v>
      </c>
      <c r="Q1273" t="e">
        <f>TableOMP[[#This Row],[Avg]]-$U$2*TableOMP[[#This Row],[StdDev]]</f>
        <v>#N/A</v>
      </c>
      <c r="R1273" t="e">
        <f>TableOMP[[#This Row],[Avg]]+$U$2*TableOMP[[#This Row],[StdDev]]</f>
        <v>#N/A</v>
      </c>
      <c r="S1273" t="e">
        <f>IF(AND(TableOMP[[#This Row],[total_time]]&gt;=TableOMP[[#This Row],[Low]], TableOMP[[#This Row],[total_time]]&lt;=TableOMP[[#This Row],[High]]),1,0)</f>
        <v>#N/A</v>
      </c>
    </row>
    <row r="1274" spans="1:19" x14ac:dyDescent="0.25">
      <c r="A1274" t="s">
        <v>15</v>
      </c>
      <c r="B1274">
        <v>100</v>
      </c>
      <c r="C1274">
        <v>100</v>
      </c>
      <c r="D1274">
        <v>100000</v>
      </c>
      <c r="E1274">
        <v>10</v>
      </c>
      <c r="F1274">
        <v>1</v>
      </c>
      <c r="G1274">
        <v>1.119416</v>
      </c>
      <c r="H1274">
        <v>2.5385999999999999E-2</v>
      </c>
      <c r="I1274">
        <v>0.12389500000000001</v>
      </c>
      <c r="J1274">
        <v>1.3766E-2</v>
      </c>
      <c r="K1274" t="str">
        <f t="shared" si="19"/>
        <v>6</v>
      </c>
      <c r="L1274" t="s">
        <v>42</v>
      </c>
      <c r="M1274" t="s">
        <v>43</v>
      </c>
      <c r="N1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274" t="e">
        <f>VLOOKUP(TableOMP[[#This Row],[Label]],TableAvg[],2,FALSE)</f>
        <v>#N/A</v>
      </c>
      <c r="P1274" t="e">
        <f>VLOOKUP(TableOMP[[#This Row],[Label]],TableAvg[],3,FALSE)</f>
        <v>#N/A</v>
      </c>
      <c r="Q1274" t="e">
        <f>TableOMP[[#This Row],[Avg]]-$U$2*TableOMP[[#This Row],[StdDev]]</f>
        <v>#N/A</v>
      </c>
      <c r="R1274" t="e">
        <f>TableOMP[[#This Row],[Avg]]+$U$2*TableOMP[[#This Row],[StdDev]]</f>
        <v>#N/A</v>
      </c>
      <c r="S1274" t="e">
        <f>IF(AND(TableOMP[[#This Row],[total_time]]&gt;=TableOMP[[#This Row],[Low]], TableOMP[[#This Row],[total_time]]&lt;=TableOMP[[#This Row],[High]]),1,0)</f>
        <v>#N/A</v>
      </c>
    </row>
    <row r="1275" spans="1:19" x14ac:dyDescent="0.25">
      <c r="A1275" t="s">
        <v>15</v>
      </c>
      <c r="B1275">
        <v>100</v>
      </c>
      <c r="C1275">
        <v>100</v>
      </c>
      <c r="D1275">
        <v>100000</v>
      </c>
      <c r="E1275">
        <v>11</v>
      </c>
      <c r="F1275">
        <v>1</v>
      </c>
      <c r="G1275">
        <v>1.132763</v>
      </c>
      <c r="H1275">
        <v>3.0373000000000001E-2</v>
      </c>
      <c r="I1275">
        <v>0.137019</v>
      </c>
      <c r="J1275">
        <v>1.3702000000000001E-2</v>
      </c>
      <c r="K1275" t="str">
        <f t="shared" si="19"/>
        <v>6</v>
      </c>
      <c r="L1275" t="s">
        <v>42</v>
      </c>
      <c r="M1275" t="s">
        <v>43</v>
      </c>
      <c r="N1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275" t="e">
        <f>VLOOKUP(TableOMP[[#This Row],[Label]],TableAvg[],2,FALSE)</f>
        <v>#N/A</v>
      </c>
      <c r="P1275" t="e">
        <f>VLOOKUP(TableOMP[[#This Row],[Label]],TableAvg[],3,FALSE)</f>
        <v>#N/A</v>
      </c>
      <c r="Q1275" t="e">
        <f>TableOMP[[#This Row],[Avg]]-$U$2*TableOMP[[#This Row],[StdDev]]</f>
        <v>#N/A</v>
      </c>
      <c r="R1275" t="e">
        <f>TableOMP[[#This Row],[Avg]]+$U$2*TableOMP[[#This Row],[StdDev]]</f>
        <v>#N/A</v>
      </c>
      <c r="S1275" t="e">
        <f>IF(AND(TableOMP[[#This Row],[total_time]]&gt;=TableOMP[[#This Row],[Low]], TableOMP[[#This Row],[total_time]]&lt;=TableOMP[[#This Row],[High]]),1,0)</f>
        <v>#N/A</v>
      </c>
    </row>
    <row r="1276" spans="1:19" x14ac:dyDescent="0.25">
      <c r="A1276" t="s">
        <v>15</v>
      </c>
      <c r="B1276">
        <v>100</v>
      </c>
      <c r="C1276">
        <v>100</v>
      </c>
      <c r="D1276">
        <v>100000</v>
      </c>
      <c r="E1276">
        <v>12</v>
      </c>
      <c r="F1276">
        <v>1</v>
      </c>
      <c r="G1276">
        <v>1.1379509999999999</v>
      </c>
      <c r="H1276">
        <v>3.3541000000000001E-2</v>
      </c>
      <c r="I1276">
        <v>0.237679</v>
      </c>
      <c r="J1276">
        <v>2.1607000000000001E-2</v>
      </c>
      <c r="K1276" t="str">
        <f t="shared" si="19"/>
        <v>6</v>
      </c>
      <c r="L1276" t="s">
        <v>42</v>
      </c>
      <c r="M1276" t="s">
        <v>43</v>
      </c>
      <c r="N1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276" t="e">
        <f>VLOOKUP(TableOMP[[#This Row],[Label]],TableAvg[],2,FALSE)</f>
        <v>#N/A</v>
      </c>
      <c r="P1276" t="e">
        <f>VLOOKUP(TableOMP[[#This Row],[Label]],TableAvg[],3,FALSE)</f>
        <v>#N/A</v>
      </c>
      <c r="Q1276" t="e">
        <f>TableOMP[[#This Row],[Avg]]-$U$2*TableOMP[[#This Row],[StdDev]]</f>
        <v>#N/A</v>
      </c>
      <c r="R1276" t="e">
        <f>TableOMP[[#This Row],[Avg]]+$U$2*TableOMP[[#This Row],[StdDev]]</f>
        <v>#N/A</v>
      </c>
      <c r="S1276" t="e">
        <f>IF(AND(TableOMP[[#This Row],[total_time]]&gt;=TableOMP[[#This Row],[Low]], TableOMP[[#This Row],[total_time]]&lt;=TableOMP[[#This Row],[High]]),1,0)</f>
        <v>#N/A</v>
      </c>
    </row>
    <row r="1277" spans="1:19" x14ac:dyDescent="0.25">
      <c r="A1277" t="s">
        <v>15</v>
      </c>
      <c r="B1277">
        <v>100</v>
      </c>
      <c r="C1277">
        <v>100</v>
      </c>
      <c r="D1277">
        <v>100000</v>
      </c>
      <c r="E1277">
        <v>13</v>
      </c>
      <c r="F1277">
        <v>1</v>
      </c>
      <c r="G1277">
        <v>1.135165</v>
      </c>
      <c r="H1277">
        <v>2.7855000000000001E-2</v>
      </c>
      <c r="I1277">
        <v>0.200961</v>
      </c>
      <c r="J1277">
        <v>1.6747000000000001E-2</v>
      </c>
      <c r="K1277" t="str">
        <f t="shared" si="19"/>
        <v>6</v>
      </c>
      <c r="L1277" t="s">
        <v>42</v>
      </c>
      <c r="M1277" t="s">
        <v>43</v>
      </c>
      <c r="N1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277" t="e">
        <f>VLOOKUP(TableOMP[[#This Row],[Label]],TableAvg[],2,FALSE)</f>
        <v>#N/A</v>
      </c>
      <c r="P1277" t="e">
        <f>VLOOKUP(TableOMP[[#This Row],[Label]],TableAvg[],3,FALSE)</f>
        <v>#N/A</v>
      </c>
      <c r="Q1277" t="e">
        <f>TableOMP[[#This Row],[Avg]]-$U$2*TableOMP[[#This Row],[StdDev]]</f>
        <v>#N/A</v>
      </c>
      <c r="R1277" t="e">
        <f>TableOMP[[#This Row],[Avg]]+$U$2*TableOMP[[#This Row],[StdDev]]</f>
        <v>#N/A</v>
      </c>
      <c r="S1277" t="e">
        <f>IF(AND(TableOMP[[#This Row],[total_time]]&gt;=TableOMP[[#This Row],[Low]], TableOMP[[#This Row],[total_time]]&lt;=TableOMP[[#This Row],[High]]),1,0)</f>
        <v>#N/A</v>
      </c>
    </row>
    <row r="1278" spans="1:19" x14ac:dyDescent="0.25">
      <c r="A1278" t="s">
        <v>15</v>
      </c>
      <c r="B1278">
        <v>100</v>
      </c>
      <c r="C1278">
        <v>100</v>
      </c>
      <c r="D1278">
        <v>100000</v>
      </c>
      <c r="E1278">
        <v>14</v>
      </c>
      <c r="F1278">
        <v>1</v>
      </c>
      <c r="G1278">
        <v>1.23211</v>
      </c>
      <c r="H1278">
        <v>0.114091</v>
      </c>
      <c r="I1278">
        <v>0.211288</v>
      </c>
      <c r="J1278">
        <v>1.6253E-2</v>
      </c>
      <c r="K1278" t="str">
        <f t="shared" si="19"/>
        <v>6</v>
      </c>
      <c r="L1278" t="s">
        <v>42</v>
      </c>
      <c r="M1278" t="s">
        <v>43</v>
      </c>
      <c r="N1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278" t="e">
        <f>VLOOKUP(TableOMP[[#This Row],[Label]],TableAvg[],2,FALSE)</f>
        <v>#N/A</v>
      </c>
      <c r="P1278" t="e">
        <f>VLOOKUP(TableOMP[[#This Row],[Label]],TableAvg[],3,FALSE)</f>
        <v>#N/A</v>
      </c>
      <c r="Q1278" t="e">
        <f>TableOMP[[#This Row],[Avg]]-$U$2*TableOMP[[#This Row],[StdDev]]</f>
        <v>#N/A</v>
      </c>
      <c r="R1278" t="e">
        <f>TableOMP[[#This Row],[Avg]]+$U$2*TableOMP[[#This Row],[StdDev]]</f>
        <v>#N/A</v>
      </c>
      <c r="S1278" t="e">
        <f>IF(AND(TableOMP[[#This Row],[total_time]]&gt;=TableOMP[[#This Row],[Low]], TableOMP[[#This Row],[total_time]]&lt;=TableOMP[[#This Row],[High]]),1,0)</f>
        <v>#N/A</v>
      </c>
    </row>
    <row r="1279" spans="1:19" x14ac:dyDescent="0.25">
      <c r="A1279" t="s">
        <v>15</v>
      </c>
      <c r="B1279">
        <v>100</v>
      </c>
      <c r="C1279">
        <v>100</v>
      </c>
      <c r="D1279">
        <v>100000</v>
      </c>
      <c r="E1279">
        <v>15</v>
      </c>
      <c r="F1279">
        <v>1</v>
      </c>
      <c r="G1279">
        <v>1.172382</v>
      </c>
      <c r="H1279">
        <v>3.8588999999999998E-2</v>
      </c>
      <c r="I1279">
        <v>0.38347700000000001</v>
      </c>
      <c r="J1279">
        <v>2.7390999999999999E-2</v>
      </c>
      <c r="K1279" t="str">
        <f t="shared" si="19"/>
        <v>6</v>
      </c>
      <c r="L1279" t="s">
        <v>42</v>
      </c>
      <c r="M1279" t="s">
        <v>43</v>
      </c>
      <c r="N1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279" t="e">
        <f>VLOOKUP(TableOMP[[#This Row],[Label]],TableAvg[],2,FALSE)</f>
        <v>#N/A</v>
      </c>
      <c r="P1279" t="e">
        <f>VLOOKUP(TableOMP[[#This Row],[Label]],TableAvg[],3,FALSE)</f>
        <v>#N/A</v>
      </c>
      <c r="Q1279" t="e">
        <f>TableOMP[[#This Row],[Avg]]-$U$2*TableOMP[[#This Row],[StdDev]]</f>
        <v>#N/A</v>
      </c>
      <c r="R1279" t="e">
        <f>TableOMP[[#This Row],[Avg]]+$U$2*TableOMP[[#This Row],[StdDev]]</f>
        <v>#N/A</v>
      </c>
      <c r="S1279" t="e">
        <f>IF(AND(TableOMP[[#This Row],[total_time]]&gt;=TableOMP[[#This Row],[Low]], TableOMP[[#This Row],[total_time]]&lt;=TableOMP[[#This Row],[High]]),1,0)</f>
        <v>#N/A</v>
      </c>
    </row>
    <row r="1280" spans="1:19" x14ac:dyDescent="0.25">
      <c r="A1280" t="s">
        <v>15</v>
      </c>
      <c r="B1280">
        <v>100</v>
      </c>
      <c r="C1280">
        <v>100</v>
      </c>
      <c r="D1280">
        <v>100000</v>
      </c>
      <c r="E1280">
        <v>16</v>
      </c>
      <c r="F1280">
        <v>1</v>
      </c>
      <c r="G1280">
        <v>1.1861390000000001</v>
      </c>
      <c r="H1280">
        <v>4.9423000000000002E-2</v>
      </c>
      <c r="I1280">
        <v>0.468833</v>
      </c>
      <c r="J1280">
        <v>3.1255999999999999E-2</v>
      </c>
      <c r="K1280" t="str">
        <f t="shared" si="19"/>
        <v>6</v>
      </c>
      <c r="L1280" t="s">
        <v>42</v>
      </c>
      <c r="M1280" t="s">
        <v>43</v>
      </c>
      <c r="N1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280" t="e">
        <f>VLOOKUP(TableOMP[[#This Row],[Label]],TableAvg[],2,FALSE)</f>
        <v>#N/A</v>
      </c>
      <c r="P1280" t="e">
        <f>VLOOKUP(TableOMP[[#This Row],[Label]],TableAvg[],3,FALSE)</f>
        <v>#N/A</v>
      </c>
      <c r="Q1280" t="e">
        <f>TableOMP[[#This Row],[Avg]]-$U$2*TableOMP[[#This Row],[StdDev]]</f>
        <v>#N/A</v>
      </c>
      <c r="R1280" t="e">
        <f>TableOMP[[#This Row],[Avg]]+$U$2*TableOMP[[#This Row],[StdDev]]</f>
        <v>#N/A</v>
      </c>
      <c r="S1280" t="e">
        <f>IF(AND(TableOMP[[#This Row],[total_time]]&gt;=TableOMP[[#This Row],[Low]], TableOMP[[#This Row],[total_time]]&lt;=TableOMP[[#This Row],[High]]),1,0)</f>
        <v>#N/A</v>
      </c>
    </row>
    <row r="1281" spans="1:19" x14ac:dyDescent="0.25">
      <c r="A1281" t="s">
        <v>15</v>
      </c>
      <c r="B1281">
        <v>100</v>
      </c>
      <c r="C1281">
        <v>100</v>
      </c>
      <c r="D1281">
        <v>100000</v>
      </c>
      <c r="E1281">
        <v>17</v>
      </c>
      <c r="F1281">
        <v>1</v>
      </c>
      <c r="G1281">
        <v>1.193082</v>
      </c>
      <c r="H1281">
        <v>4.446E-2</v>
      </c>
      <c r="I1281">
        <v>0.46379399999999998</v>
      </c>
      <c r="J1281">
        <v>2.8986999999999999E-2</v>
      </c>
      <c r="K1281" t="str">
        <f t="shared" si="19"/>
        <v>6</v>
      </c>
      <c r="L1281" t="s">
        <v>42</v>
      </c>
      <c r="M1281" t="s">
        <v>43</v>
      </c>
      <c r="N1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281" t="e">
        <f>VLOOKUP(TableOMP[[#This Row],[Label]],TableAvg[],2,FALSE)</f>
        <v>#N/A</v>
      </c>
      <c r="P1281" t="e">
        <f>VLOOKUP(TableOMP[[#This Row],[Label]],TableAvg[],3,FALSE)</f>
        <v>#N/A</v>
      </c>
      <c r="Q1281" t="e">
        <f>TableOMP[[#This Row],[Avg]]-$U$2*TableOMP[[#This Row],[StdDev]]</f>
        <v>#N/A</v>
      </c>
      <c r="R1281" t="e">
        <f>TableOMP[[#This Row],[Avg]]+$U$2*TableOMP[[#This Row],[StdDev]]</f>
        <v>#N/A</v>
      </c>
      <c r="S1281" t="e">
        <f>IF(AND(TableOMP[[#This Row],[total_time]]&gt;=TableOMP[[#This Row],[Low]], TableOMP[[#This Row],[total_time]]&lt;=TableOMP[[#This Row],[High]]),1,0)</f>
        <v>#N/A</v>
      </c>
    </row>
    <row r="1282" spans="1:19" x14ac:dyDescent="0.25">
      <c r="A1282" t="s">
        <v>15</v>
      </c>
      <c r="B1282">
        <v>100</v>
      </c>
      <c r="C1282">
        <v>100</v>
      </c>
      <c r="D1282">
        <v>100000</v>
      </c>
      <c r="E1282">
        <v>18</v>
      </c>
      <c r="F1282">
        <v>1</v>
      </c>
      <c r="G1282">
        <v>1.193014</v>
      </c>
      <c r="H1282">
        <v>4.1258999999999997E-2</v>
      </c>
      <c r="I1282">
        <v>0.50218799999999997</v>
      </c>
      <c r="J1282">
        <v>2.954E-2</v>
      </c>
      <c r="K1282" t="str">
        <f t="shared" si="19"/>
        <v>6</v>
      </c>
      <c r="L1282" t="s">
        <v>42</v>
      </c>
      <c r="M1282" t="s">
        <v>43</v>
      </c>
      <c r="N1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282" t="e">
        <f>VLOOKUP(TableOMP[[#This Row],[Label]],TableAvg[],2,FALSE)</f>
        <v>#N/A</v>
      </c>
      <c r="P1282" t="e">
        <f>VLOOKUP(TableOMP[[#This Row],[Label]],TableAvg[],3,FALSE)</f>
        <v>#N/A</v>
      </c>
      <c r="Q1282" t="e">
        <f>TableOMP[[#This Row],[Avg]]-$U$2*TableOMP[[#This Row],[StdDev]]</f>
        <v>#N/A</v>
      </c>
      <c r="R1282" t="e">
        <f>TableOMP[[#This Row],[Avg]]+$U$2*TableOMP[[#This Row],[StdDev]]</f>
        <v>#N/A</v>
      </c>
      <c r="S1282" t="e">
        <f>IF(AND(TableOMP[[#This Row],[total_time]]&gt;=TableOMP[[#This Row],[Low]], TableOMP[[#This Row],[total_time]]&lt;=TableOMP[[#This Row],[High]]),1,0)</f>
        <v>#N/A</v>
      </c>
    </row>
    <row r="1283" spans="1:19" x14ac:dyDescent="0.25">
      <c r="A1283" t="s">
        <v>15</v>
      </c>
      <c r="B1283">
        <v>100</v>
      </c>
      <c r="C1283">
        <v>100</v>
      </c>
      <c r="D1283">
        <v>100000</v>
      </c>
      <c r="E1283">
        <v>19</v>
      </c>
      <c r="F1283">
        <v>1</v>
      </c>
      <c r="G1283">
        <v>1.234621</v>
      </c>
      <c r="H1283">
        <v>7.4645000000000003E-2</v>
      </c>
      <c r="I1283">
        <v>1.2327509999999999</v>
      </c>
      <c r="J1283">
        <v>6.8486000000000005E-2</v>
      </c>
      <c r="K1283" t="str">
        <f t="shared" ref="K1283:K1346" si="20">MID(M1283,22,1)</f>
        <v>6</v>
      </c>
      <c r="L1283" t="s">
        <v>42</v>
      </c>
      <c r="M1283" t="s">
        <v>43</v>
      </c>
      <c r="N1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283" t="e">
        <f>VLOOKUP(TableOMP[[#This Row],[Label]],TableAvg[],2,FALSE)</f>
        <v>#N/A</v>
      </c>
      <c r="P1283" t="e">
        <f>VLOOKUP(TableOMP[[#This Row],[Label]],TableAvg[],3,FALSE)</f>
        <v>#N/A</v>
      </c>
      <c r="Q1283" t="e">
        <f>TableOMP[[#This Row],[Avg]]-$U$2*TableOMP[[#This Row],[StdDev]]</f>
        <v>#N/A</v>
      </c>
      <c r="R1283" t="e">
        <f>TableOMP[[#This Row],[Avg]]+$U$2*TableOMP[[#This Row],[StdDev]]</f>
        <v>#N/A</v>
      </c>
      <c r="S1283" t="e">
        <f>IF(AND(TableOMP[[#This Row],[total_time]]&gt;=TableOMP[[#This Row],[Low]], TableOMP[[#This Row],[total_time]]&lt;=TableOMP[[#This Row],[High]]),1,0)</f>
        <v>#N/A</v>
      </c>
    </row>
    <row r="1284" spans="1:19" x14ac:dyDescent="0.25">
      <c r="A1284" t="s">
        <v>15</v>
      </c>
      <c r="B1284">
        <v>100</v>
      </c>
      <c r="C1284">
        <v>100</v>
      </c>
      <c r="D1284">
        <v>100000</v>
      </c>
      <c r="E1284">
        <v>20</v>
      </c>
      <c r="F1284">
        <v>1</v>
      </c>
      <c r="G1284">
        <v>1.2691399999999999</v>
      </c>
      <c r="H1284">
        <v>8.5918999999999995E-2</v>
      </c>
      <c r="I1284">
        <v>1.162069</v>
      </c>
      <c r="J1284">
        <v>6.1162000000000001E-2</v>
      </c>
      <c r="K1284" t="str">
        <f t="shared" si="20"/>
        <v>6</v>
      </c>
      <c r="L1284" t="s">
        <v>42</v>
      </c>
      <c r="M1284" t="s">
        <v>43</v>
      </c>
      <c r="N1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284" t="e">
        <f>VLOOKUP(TableOMP[[#This Row],[Label]],TableAvg[],2,FALSE)</f>
        <v>#N/A</v>
      </c>
      <c r="P1284" t="e">
        <f>VLOOKUP(TableOMP[[#This Row],[Label]],TableAvg[],3,FALSE)</f>
        <v>#N/A</v>
      </c>
      <c r="Q1284" t="e">
        <f>TableOMP[[#This Row],[Avg]]-$U$2*TableOMP[[#This Row],[StdDev]]</f>
        <v>#N/A</v>
      </c>
      <c r="R1284" t="e">
        <f>TableOMP[[#This Row],[Avg]]+$U$2*TableOMP[[#This Row],[StdDev]]</f>
        <v>#N/A</v>
      </c>
      <c r="S1284" t="e">
        <f>IF(AND(TableOMP[[#This Row],[total_time]]&gt;=TableOMP[[#This Row],[Low]], TableOMP[[#This Row],[total_time]]&lt;=TableOMP[[#This Row],[High]]),1,0)</f>
        <v>#N/A</v>
      </c>
    </row>
    <row r="1285" spans="1:19" x14ac:dyDescent="0.25">
      <c r="A1285" t="s">
        <v>15</v>
      </c>
      <c r="B1285">
        <v>100</v>
      </c>
      <c r="C1285">
        <v>100</v>
      </c>
      <c r="D1285">
        <v>100000</v>
      </c>
      <c r="E1285">
        <v>21</v>
      </c>
      <c r="F1285">
        <v>1</v>
      </c>
      <c r="G1285">
        <v>1.3350390000000001</v>
      </c>
      <c r="H1285">
        <v>0.13568</v>
      </c>
      <c r="I1285">
        <v>0.47985699999999998</v>
      </c>
      <c r="J1285">
        <v>2.3993E-2</v>
      </c>
      <c r="K1285" t="str">
        <f t="shared" si="20"/>
        <v>6</v>
      </c>
      <c r="L1285" t="s">
        <v>42</v>
      </c>
      <c r="M1285" t="s">
        <v>43</v>
      </c>
      <c r="N1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285" t="e">
        <f>VLOOKUP(TableOMP[[#This Row],[Label]],TableAvg[],2,FALSE)</f>
        <v>#N/A</v>
      </c>
      <c r="P1285" t="e">
        <f>VLOOKUP(TableOMP[[#This Row],[Label]],TableAvg[],3,FALSE)</f>
        <v>#N/A</v>
      </c>
      <c r="Q1285" t="e">
        <f>TableOMP[[#This Row],[Avg]]-$U$2*TableOMP[[#This Row],[StdDev]]</f>
        <v>#N/A</v>
      </c>
      <c r="R1285" t="e">
        <f>TableOMP[[#This Row],[Avg]]+$U$2*TableOMP[[#This Row],[StdDev]]</f>
        <v>#N/A</v>
      </c>
      <c r="S1285" t="e">
        <f>IF(AND(TableOMP[[#This Row],[total_time]]&gt;=TableOMP[[#This Row],[Low]], TableOMP[[#This Row],[total_time]]&lt;=TableOMP[[#This Row],[High]]),1,0)</f>
        <v>#N/A</v>
      </c>
    </row>
    <row r="1286" spans="1:19" x14ac:dyDescent="0.25">
      <c r="A1286" t="s">
        <v>15</v>
      </c>
      <c r="B1286">
        <v>100</v>
      </c>
      <c r="C1286">
        <v>100</v>
      </c>
      <c r="D1286">
        <v>100000</v>
      </c>
      <c r="E1286">
        <v>22</v>
      </c>
      <c r="F1286">
        <v>1</v>
      </c>
      <c r="G1286">
        <v>1.219123</v>
      </c>
      <c r="H1286">
        <v>4.2333999999999997E-2</v>
      </c>
      <c r="I1286">
        <v>0.67485499999999998</v>
      </c>
      <c r="J1286">
        <v>3.2135999999999998E-2</v>
      </c>
      <c r="K1286" t="str">
        <f t="shared" si="20"/>
        <v>6</v>
      </c>
      <c r="L1286" t="s">
        <v>42</v>
      </c>
      <c r="M1286" t="s">
        <v>43</v>
      </c>
      <c r="N1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286" t="e">
        <f>VLOOKUP(TableOMP[[#This Row],[Label]],TableAvg[],2,FALSE)</f>
        <v>#N/A</v>
      </c>
      <c r="P1286" t="e">
        <f>VLOOKUP(TableOMP[[#This Row],[Label]],TableAvg[],3,FALSE)</f>
        <v>#N/A</v>
      </c>
      <c r="Q1286" t="e">
        <f>TableOMP[[#This Row],[Avg]]-$U$2*TableOMP[[#This Row],[StdDev]]</f>
        <v>#N/A</v>
      </c>
      <c r="R1286" t="e">
        <f>TableOMP[[#This Row],[Avg]]+$U$2*TableOMP[[#This Row],[StdDev]]</f>
        <v>#N/A</v>
      </c>
      <c r="S1286" t="e">
        <f>IF(AND(TableOMP[[#This Row],[total_time]]&gt;=TableOMP[[#This Row],[Low]], TableOMP[[#This Row],[total_time]]&lt;=TableOMP[[#This Row],[High]]),1,0)</f>
        <v>#N/A</v>
      </c>
    </row>
    <row r="1287" spans="1:19" x14ac:dyDescent="0.25">
      <c r="A1287" t="s">
        <v>15</v>
      </c>
      <c r="B1287">
        <v>100</v>
      </c>
      <c r="C1287">
        <v>100</v>
      </c>
      <c r="D1287">
        <v>100000</v>
      </c>
      <c r="E1287">
        <v>23</v>
      </c>
      <c r="F1287">
        <v>1</v>
      </c>
      <c r="G1287">
        <v>1.245196</v>
      </c>
      <c r="H1287">
        <v>4.8027E-2</v>
      </c>
      <c r="I1287">
        <v>0.67804500000000001</v>
      </c>
      <c r="J1287">
        <v>3.082E-2</v>
      </c>
      <c r="K1287" t="str">
        <f t="shared" si="20"/>
        <v>6</v>
      </c>
      <c r="L1287" t="s">
        <v>42</v>
      </c>
      <c r="M1287" t="s">
        <v>43</v>
      </c>
      <c r="N1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287" t="e">
        <f>VLOOKUP(TableOMP[[#This Row],[Label]],TableAvg[],2,FALSE)</f>
        <v>#N/A</v>
      </c>
      <c r="P1287" t="e">
        <f>VLOOKUP(TableOMP[[#This Row],[Label]],TableAvg[],3,FALSE)</f>
        <v>#N/A</v>
      </c>
      <c r="Q1287" t="e">
        <f>TableOMP[[#This Row],[Avg]]-$U$2*TableOMP[[#This Row],[StdDev]]</f>
        <v>#N/A</v>
      </c>
      <c r="R1287" t="e">
        <f>TableOMP[[#This Row],[Avg]]+$U$2*TableOMP[[#This Row],[StdDev]]</f>
        <v>#N/A</v>
      </c>
      <c r="S1287" t="e">
        <f>IF(AND(TableOMP[[#This Row],[total_time]]&gt;=TableOMP[[#This Row],[Low]], TableOMP[[#This Row],[total_time]]&lt;=TableOMP[[#This Row],[High]]),1,0)</f>
        <v>#N/A</v>
      </c>
    </row>
    <row r="1288" spans="1:19" x14ac:dyDescent="0.25">
      <c r="A1288" t="s">
        <v>15</v>
      </c>
      <c r="B1288">
        <v>100</v>
      </c>
      <c r="C1288">
        <v>100</v>
      </c>
      <c r="D1288">
        <v>100000</v>
      </c>
      <c r="E1288">
        <v>24</v>
      </c>
      <c r="F1288">
        <v>1</v>
      </c>
      <c r="G1288">
        <v>1.218132</v>
      </c>
      <c r="H1288">
        <v>4.7017000000000003E-2</v>
      </c>
      <c r="I1288">
        <v>0.73163100000000003</v>
      </c>
      <c r="J1288">
        <v>3.1809999999999998E-2</v>
      </c>
      <c r="K1288" t="str">
        <f t="shared" si="20"/>
        <v>6</v>
      </c>
      <c r="L1288" t="s">
        <v>42</v>
      </c>
      <c r="M1288" t="s">
        <v>43</v>
      </c>
      <c r="N1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288" t="e">
        <f>VLOOKUP(TableOMP[[#This Row],[Label]],TableAvg[],2,FALSE)</f>
        <v>#N/A</v>
      </c>
      <c r="P1288" t="e">
        <f>VLOOKUP(TableOMP[[#This Row],[Label]],TableAvg[],3,FALSE)</f>
        <v>#N/A</v>
      </c>
      <c r="Q1288" t="e">
        <f>TableOMP[[#This Row],[Avg]]-$U$2*TableOMP[[#This Row],[StdDev]]</f>
        <v>#N/A</v>
      </c>
      <c r="R1288" t="e">
        <f>TableOMP[[#This Row],[Avg]]+$U$2*TableOMP[[#This Row],[StdDev]]</f>
        <v>#N/A</v>
      </c>
      <c r="S1288" t="e">
        <f>IF(AND(TableOMP[[#This Row],[total_time]]&gt;=TableOMP[[#This Row],[Low]], TableOMP[[#This Row],[total_time]]&lt;=TableOMP[[#This Row],[High]]),1,0)</f>
        <v>#N/A</v>
      </c>
    </row>
    <row r="1289" spans="1:19" x14ac:dyDescent="0.25">
      <c r="A1289" t="s">
        <v>15</v>
      </c>
      <c r="B1289">
        <v>100</v>
      </c>
      <c r="C1289">
        <v>100</v>
      </c>
      <c r="D1289">
        <v>100000</v>
      </c>
      <c r="E1289">
        <v>25</v>
      </c>
      <c r="F1289">
        <v>1</v>
      </c>
      <c r="G1289">
        <v>1.226818</v>
      </c>
      <c r="H1289">
        <v>4.5666999999999999E-2</v>
      </c>
      <c r="I1289">
        <v>0.75832599999999994</v>
      </c>
      <c r="J1289">
        <v>3.1597E-2</v>
      </c>
      <c r="K1289" t="str">
        <f t="shared" si="20"/>
        <v>6</v>
      </c>
      <c r="L1289" t="s">
        <v>42</v>
      </c>
      <c r="M1289" t="s">
        <v>43</v>
      </c>
      <c r="N1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289" t="e">
        <f>VLOOKUP(TableOMP[[#This Row],[Label]],TableAvg[],2,FALSE)</f>
        <v>#N/A</v>
      </c>
      <c r="P1289" t="e">
        <f>VLOOKUP(TableOMP[[#This Row],[Label]],TableAvg[],3,FALSE)</f>
        <v>#N/A</v>
      </c>
      <c r="Q1289" t="e">
        <f>TableOMP[[#This Row],[Avg]]-$U$2*TableOMP[[#This Row],[StdDev]]</f>
        <v>#N/A</v>
      </c>
      <c r="R1289" t="e">
        <f>TableOMP[[#This Row],[Avg]]+$U$2*TableOMP[[#This Row],[StdDev]]</f>
        <v>#N/A</v>
      </c>
      <c r="S1289" t="e">
        <f>IF(AND(TableOMP[[#This Row],[total_time]]&gt;=TableOMP[[#This Row],[Low]], TableOMP[[#This Row],[total_time]]&lt;=TableOMP[[#This Row],[High]]),1,0)</f>
        <v>#N/A</v>
      </c>
    </row>
    <row r="1290" spans="1:19" x14ac:dyDescent="0.25">
      <c r="A1290" t="s">
        <v>15</v>
      </c>
      <c r="B1290">
        <v>100</v>
      </c>
      <c r="C1290">
        <v>100</v>
      </c>
      <c r="D1290">
        <v>100000</v>
      </c>
      <c r="E1290">
        <v>26</v>
      </c>
      <c r="F1290">
        <v>1</v>
      </c>
      <c r="G1290">
        <v>1.2731330000000001</v>
      </c>
      <c r="H1290">
        <v>4.5779E-2</v>
      </c>
      <c r="I1290">
        <v>0.895204</v>
      </c>
      <c r="J1290">
        <v>3.5808E-2</v>
      </c>
      <c r="K1290" t="str">
        <f t="shared" si="20"/>
        <v>6</v>
      </c>
      <c r="L1290" t="s">
        <v>42</v>
      </c>
      <c r="M1290" t="s">
        <v>43</v>
      </c>
      <c r="N1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290" t="e">
        <f>VLOOKUP(TableOMP[[#This Row],[Label]],TableAvg[],2,FALSE)</f>
        <v>#N/A</v>
      </c>
      <c r="P1290" t="e">
        <f>VLOOKUP(TableOMP[[#This Row],[Label]],TableAvg[],3,FALSE)</f>
        <v>#N/A</v>
      </c>
      <c r="Q1290" t="e">
        <f>TableOMP[[#This Row],[Avg]]-$U$2*TableOMP[[#This Row],[StdDev]]</f>
        <v>#N/A</v>
      </c>
      <c r="R1290" t="e">
        <f>TableOMP[[#This Row],[Avg]]+$U$2*TableOMP[[#This Row],[StdDev]]</f>
        <v>#N/A</v>
      </c>
      <c r="S1290" t="e">
        <f>IF(AND(TableOMP[[#This Row],[total_time]]&gt;=TableOMP[[#This Row],[Low]], TableOMP[[#This Row],[total_time]]&lt;=TableOMP[[#This Row],[High]]),1,0)</f>
        <v>#N/A</v>
      </c>
    </row>
    <row r="1291" spans="1:19" x14ac:dyDescent="0.25">
      <c r="A1291" t="s">
        <v>15</v>
      </c>
      <c r="B1291">
        <v>100</v>
      </c>
      <c r="C1291">
        <v>100</v>
      </c>
      <c r="D1291">
        <v>100000</v>
      </c>
      <c r="E1291">
        <v>27</v>
      </c>
      <c r="F1291">
        <v>1</v>
      </c>
      <c r="G1291">
        <v>1.304872</v>
      </c>
      <c r="H1291">
        <v>7.3221999999999995E-2</v>
      </c>
      <c r="I1291">
        <v>0.98463599999999996</v>
      </c>
      <c r="J1291">
        <v>3.7871000000000002E-2</v>
      </c>
      <c r="K1291" t="str">
        <f t="shared" si="20"/>
        <v>6</v>
      </c>
      <c r="L1291" t="s">
        <v>42</v>
      </c>
      <c r="M1291" t="s">
        <v>43</v>
      </c>
      <c r="N1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291" t="e">
        <f>VLOOKUP(TableOMP[[#This Row],[Label]],TableAvg[],2,FALSE)</f>
        <v>#N/A</v>
      </c>
      <c r="P1291" t="e">
        <f>VLOOKUP(TableOMP[[#This Row],[Label]],TableAvg[],3,FALSE)</f>
        <v>#N/A</v>
      </c>
      <c r="Q1291" t="e">
        <f>TableOMP[[#This Row],[Avg]]-$U$2*TableOMP[[#This Row],[StdDev]]</f>
        <v>#N/A</v>
      </c>
      <c r="R1291" t="e">
        <f>TableOMP[[#This Row],[Avg]]+$U$2*TableOMP[[#This Row],[StdDev]]</f>
        <v>#N/A</v>
      </c>
      <c r="S1291" t="e">
        <f>IF(AND(TableOMP[[#This Row],[total_time]]&gt;=TableOMP[[#This Row],[Low]], TableOMP[[#This Row],[total_time]]&lt;=TableOMP[[#This Row],[High]]),1,0)</f>
        <v>#N/A</v>
      </c>
    </row>
    <row r="1292" spans="1:19" x14ac:dyDescent="0.25">
      <c r="A1292" t="s">
        <v>15</v>
      </c>
      <c r="B1292">
        <v>100</v>
      </c>
      <c r="C1292">
        <v>100</v>
      </c>
      <c r="D1292">
        <v>100000</v>
      </c>
      <c r="E1292">
        <v>28</v>
      </c>
      <c r="F1292">
        <v>1</v>
      </c>
      <c r="G1292">
        <v>1.2807980000000001</v>
      </c>
      <c r="H1292">
        <v>7.5328999999999993E-2</v>
      </c>
      <c r="I1292">
        <v>0.75730500000000001</v>
      </c>
      <c r="J1292">
        <v>2.8048E-2</v>
      </c>
      <c r="K1292" t="str">
        <f t="shared" si="20"/>
        <v>6</v>
      </c>
      <c r="L1292" t="s">
        <v>42</v>
      </c>
      <c r="M1292" t="s">
        <v>43</v>
      </c>
      <c r="N1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292" t="e">
        <f>VLOOKUP(TableOMP[[#This Row],[Label]],TableAvg[],2,FALSE)</f>
        <v>#N/A</v>
      </c>
      <c r="P1292" t="e">
        <f>VLOOKUP(TableOMP[[#This Row],[Label]],TableAvg[],3,FALSE)</f>
        <v>#N/A</v>
      </c>
      <c r="Q1292" t="e">
        <f>TableOMP[[#This Row],[Avg]]-$U$2*TableOMP[[#This Row],[StdDev]]</f>
        <v>#N/A</v>
      </c>
      <c r="R1292" t="e">
        <f>TableOMP[[#This Row],[Avg]]+$U$2*TableOMP[[#This Row],[StdDev]]</f>
        <v>#N/A</v>
      </c>
      <c r="S1292" t="e">
        <f>IF(AND(TableOMP[[#This Row],[total_time]]&gt;=TableOMP[[#This Row],[Low]], TableOMP[[#This Row],[total_time]]&lt;=TableOMP[[#This Row],[High]]),1,0)</f>
        <v>#N/A</v>
      </c>
    </row>
    <row r="1293" spans="1:19" x14ac:dyDescent="0.25">
      <c r="A1293" t="s">
        <v>15</v>
      </c>
      <c r="B1293">
        <v>100</v>
      </c>
      <c r="C1293">
        <v>100</v>
      </c>
      <c r="D1293">
        <v>100000</v>
      </c>
      <c r="E1293">
        <v>29</v>
      </c>
      <c r="F1293">
        <v>1</v>
      </c>
      <c r="G1293">
        <v>1.3896820000000001</v>
      </c>
      <c r="H1293">
        <v>0.18824099999999999</v>
      </c>
      <c r="I1293">
        <v>1.2716259999999999</v>
      </c>
      <c r="J1293">
        <v>4.5414999999999997E-2</v>
      </c>
      <c r="K1293" t="str">
        <f t="shared" si="20"/>
        <v>6</v>
      </c>
      <c r="L1293" t="s">
        <v>42</v>
      </c>
      <c r="M1293" t="s">
        <v>43</v>
      </c>
      <c r="N1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293" t="e">
        <f>VLOOKUP(TableOMP[[#This Row],[Label]],TableAvg[],2,FALSE)</f>
        <v>#N/A</v>
      </c>
      <c r="P1293" t="e">
        <f>VLOOKUP(TableOMP[[#This Row],[Label]],TableAvg[],3,FALSE)</f>
        <v>#N/A</v>
      </c>
      <c r="Q1293" t="e">
        <f>TableOMP[[#This Row],[Avg]]-$U$2*TableOMP[[#This Row],[StdDev]]</f>
        <v>#N/A</v>
      </c>
      <c r="R1293" t="e">
        <f>TableOMP[[#This Row],[Avg]]+$U$2*TableOMP[[#This Row],[StdDev]]</f>
        <v>#N/A</v>
      </c>
      <c r="S1293" t="e">
        <f>IF(AND(TableOMP[[#This Row],[total_time]]&gt;=TableOMP[[#This Row],[Low]], TableOMP[[#This Row],[total_time]]&lt;=TableOMP[[#This Row],[High]]),1,0)</f>
        <v>#N/A</v>
      </c>
    </row>
    <row r="1294" spans="1:19" x14ac:dyDescent="0.25">
      <c r="A1294" t="s">
        <v>15</v>
      </c>
      <c r="B1294">
        <v>100</v>
      </c>
      <c r="C1294">
        <v>100</v>
      </c>
      <c r="D1294">
        <v>100000</v>
      </c>
      <c r="E1294">
        <v>30</v>
      </c>
      <c r="F1294">
        <v>1</v>
      </c>
      <c r="G1294">
        <v>1.3643670000000001</v>
      </c>
      <c r="H1294">
        <v>6.0652999999999999E-2</v>
      </c>
      <c r="I1294">
        <v>1.3868</v>
      </c>
      <c r="J1294">
        <v>4.7821000000000002E-2</v>
      </c>
      <c r="K1294" t="str">
        <f t="shared" si="20"/>
        <v>6</v>
      </c>
      <c r="L1294" t="s">
        <v>42</v>
      </c>
      <c r="M1294" t="s">
        <v>43</v>
      </c>
      <c r="N1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294" t="e">
        <f>VLOOKUP(TableOMP[[#This Row],[Label]],TableAvg[],2,FALSE)</f>
        <v>#N/A</v>
      </c>
      <c r="P1294" t="e">
        <f>VLOOKUP(TableOMP[[#This Row],[Label]],TableAvg[],3,FALSE)</f>
        <v>#N/A</v>
      </c>
      <c r="Q1294" t="e">
        <f>TableOMP[[#This Row],[Avg]]-$U$2*TableOMP[[#This Row],[StdDev]]</f>
        <v>#N/A</v>
      </c>
      <c r="R1294" t="e">
        <f>TableOMP[[#This Row],[Avg]]+$U$2*TableOMP[[#This Row],[StdDev]]</f>
        <v>#N/A</v>
      </c>
      <c r="S1294" t="e">
        <f>IF(AND(TableOMP[[#This Row],[total_time]]&gt;=TableOMP[[#This Row],[Low]], TableOMP[[#This Row],[total_time]]&lt;=TableOMP[[#This Row],[High]]),1,0)</f>
        <v>#N/A</v>
      </c>
    </row>
    <row r="1295" spans="1:19" x14ac:dyDescent="0.25">
      <c r="A1295" t="s">
        <v>15</v>
      </c>
      <c r="B1295">
        <v>100</v>
      </c>
      <c r="C1295">
        <v>100</v>
      </c>
      <c r="D1295">
        <v>100000</v>
      </c>
      <c r="E1295">
        <v>31</v>
      </c>
      <c r="F1295">
        <v>1</v>
      </c>
      <c r="G1295">
        <v>1.3916539999999999</v>
      </c>
      <c r="H1295">
        <v>7.2165000000000007E-2</v>
      </c>
      <c r="I1295">
        <v>1.041534</v>
      </c>
      <c r="J1295">
        <v>3.4717999999999999E-2</v>
      </c>
      <c r="K1295" t="str">
        <f t="shared" si="20"/>
        <v>6</v>
      </c>
      <c r="L1295" t="s">
        <v>42</v>
      </c>
      <c r="M1295" t="s">
        <v>43</v>
      </c>
      <c r="N1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295" t="e">
        <f>VLOOKUP(TableOMP[[#This Row],[Label]],TableAvg[],2,FALSE)</f>
        <v>#N/A</v>
      </c>
      <c r="P1295" t="e">
        <f>VLOOKUP(TableOMP[[#This Row],[Label]],TableAvg[],3,FALSE)</f>
        <v>#N/A</v>
      </c>
      <c r="Q1295" t="e">
        <f>TableOMP[[#This Row],[Avg]]-$U$2*TableOMP[[#This Row],[StdDev]]</f>
        <v>#N/A</v>
      </c>
      <c r="R1295" t="e">
        <f>TableOMP[[#This Row],[Avg]]+$U$2*TableOMP[[#This Row],[StdDev]]</f>
        <v>#N/A</v>
      </c>
      <c r="S1295" t="e">
        <f>IF(AND(TableOMP[[#This Row],[total_time]]&gt;=TableOMP[[#This Row],[Low]], TableOMP[[#This Row],[total_time]]&lt;=TableOMP[[#This Row],[High]]),1,0)</f>
        <v>#N/A</v>
      </c>
    </row>
    <row r="1296" spans="1:19" x14ac:dyDescent="0.25">
      <c r="A1296" t="s">
        <v>15</v>
      </c>
      <c r="B1296">
        <v>100</v>
      </c>
      <c r="C1296">
        <v>100</v>
      </c>
      <c r="D1296">
        <v>100000</v>
      </c>
      <c r="E1296">
        <v>32</v>
      </c>
      <c r="F1296">
        <v>1</v>
      </c>
      <c r="G1296">
        <v>1.3957349999999999</v>
      </c>
      <c r="H1296">
        <v>7.1178000000000005E-2</v>
      </c>
      <c r="I1296">
        <v>1.6661779999999999</v>
      </c>
      <c r="J1296">
        <v>5.3747999999999997E-2</v>
      </c>
      <c r="K1296" t="str">
        <f t="shared" si="20"/>
        <v>6</v>
      </c>
      <c r="L1296" t="s">
        <v>42</v>
      </c>
      <c r="M1296" t="s">
        <v>43</v>
      </c>
      <c r="N1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296" t="e">
        <f>VLOOKUP(TableOMP[[#This Row],[Label]],TableAvg[],2,FALSE)</f>
        <v>#N/A</v>
      </c>
      <c r="P1296" t="e">
        <f>VLOOKUP(TableOMP[[#This Row],[Label]],TableAvg[],3,FALSE)</f>
        <v>#N/A</v>
      </c>
      <c r="Q1296" t="e">
        <f>TableOMP[[#This Row],[Avg]]-$U$2*TableOMP[[#This Row],[StdDev]]</f>
        <v>#N/A</v>
      </c>
      <c r="R1296" t="e">
        <f>TableOMP[[#This Row],[Avg]]+$U$2*TableOMP[[#This Row],[StdDev]]</f>
        <v>#N/A</v>
      </c>
      <c r="S1296" t="e">
        <f>IF(AND(TableOMP[[#This Row],[total_time]]&gt;=TableOMP[[#This Row],[Low]], TableOMP[[#This Row],[total_time]]&lt;=TableOMP[[#This Row],[High]]),1,0)</f>
        <v>#N/A</v>
      </c>
    </row>
    <row r="1297" spans="1:19" x14ac:dyDescent="0.25">
      <c r="A1297" t="s">
        <v>15</v>
      </c>
      <c r="B1297">
        <v>100</v>
      </c>
      <c r="C1297">
        <v>100</v>
      </c>
      <c r="D1297">
        <v>100000</v>
      </c>
      <c r="E1297">
        <v>33</v>
      </c>
      <c r="F1297">
        <v>1</v>
      </c>
      <c r="G1297">
        <v>1.3206739999999999</v>
      </c>
      <c r="H1297">
        <v>6.9167999999999993E-2</v>
      </c>
      <c r="I1297">
        <v>1.2354290000000001</v>
      </c>
      <c r="J1297">
        <v>3.8607000000000002E-2</v>
      </c>
      <c r="K1297" t="str">
        <f t="shared" si="20"/>
        <v>6</v>
      </c>
      <c r="L1297" t="s">
        <v>42</v>
      </c>
      <c r="M1297" t="s">
        <v>43</v>
      </c>
      <c r="N1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297" t="e">
        <f>VLOOKUP(TableOMP[[#This Row],[Label]],TableAvg[],2,FALSE)</f>
        <v>#N/A</v>
      </c>
      <c r="P1297" t="e">
        <f>VLOOKUP(TableOMP[[#This Row],[Label]],TableAvg[],3,FALSE)</f>
        <v>#N/A</v>
      </c>
      <c r="Q1297" t="e">
        <f>TableOMP[[#This Row],[Avg]]-$U$2*TableOMP[[#This Row],[StdDev]]</f>
        <v>#N/A</v>
      </c>
      <c r="R1297" t="e">
        <f>TableOMP[[#This Row],[Avg]]+$U$2*TableOMP[[#This Row],[StdDev]]</f>
        <v>#N/A</v>
      </c>
      <c r="S1297" t="e">
        <f>IF(AND(TableOMP[[#This Row],[total_time]]&gt;=TableOMP[[#This Row],[Low]], TableOMP[[#This Row],[total_time]]&lt;=TableOMP[[#This Row],[High]]),1,0)</f>
        <v>#N/A</v>
      </c>
    </row>
    <row r="1298" spans="1:19" x14ac:dyDescent="0.25">
      <c r="A1298" t="s">
        <v>15</v>
      </c>
      <c r="B1298">
        <v>100</v>
      </c>
      <c r="C1298">
        <v>100</v>
      </c>
      <c r="D1298">
        <v>100000</v>
      </c>
      <c r="E1298">
        <v>34</v>
      </c>
      <c r="F1298">
        <v>1</v>
      </c>
      <c r="G1298">
        <v>1.4113100000000001</v>
      </c>
      <c r="H1298">
        <v>6.2719999999999998E-2</v>
      </c>
      <c r="I1298">
        <v>1.5246010000000001</v>
      </c>
      <c r="J1298">
        <v>4.6199999999999998E-2</v>
      </c>
      <c r="K1298" t="str">
        <f t="shared" si="20"/>
        <v>6</v>
      </c>
      <c r="L1298" t="s">
        <v>42</v>
      </c>
      <c r="M1298" t="s">
        <v>43</v>
      </c>
      <c r="N1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298" t="e">
        <f>VLOOKUP(TableOMP[[#This Row],[Label]],TableAvg[],2,FALSE)</f>
        <v>#N/A</v>
      </c>
      <c r="P1298" t="e">
        <f>VLOOKUP(TableOMP[[#This Row],[Label]],TableAvg[],3,FALSE)</f>
        <v>#N/A</v>
      </c>
      <c r="Q1298" t="e">
        <f>TableOMP[[#This Row],[Avg]]-$U$2*TableOMP[[#This Row],[StdDev]]</f>
        <v>#N/A</v>
      </c>
      <c r="R1298" t="e">
        <f>TableOMP[[#This Row],[Avg]]+$U$2*TableOMP[[#This Row],[StdDev]]</f>
        <v>#N/A</v>
      </c>
      <c r="S1298" t="e">
        <f>IF(AND(TableOMP[[#This Row],[total_time]]&gt;=TableOMP[[#This Row],[Low]], TableOMP[[#This Row],[total_time]]&lt;=TableOMP[[#This Row],[High]]),1,0)</f>
        <v>#N/A</v>
      </c>
    </row>
    <row r="1299" spans="1:19" x14ac:dyDescent="0.25">
      <c r="A1299" t="s">
        <v>15</v>
      </c>
      <c r="B1299">
        <v>100</v>
      </c>
      <c r="C1299">
        <v>100</v>
      </c>
      <c r="D1299">
        <v>100000</v>
      </c>
      <c r="E1299">
        <v>35</v>
      </c>
      <c r="F1299">
        <v>1</v>
      </c>
      <c r="G1299">
        <v>1.330195</v>
      </c>
      <c r="H1299">
        <v>5.9713000000000002E-2</v>
      </c>
      <c r="I1299">
        <v>1.15055</v>
      </c>
      <c r="J1299">
        <v>3.3840000000000002E-2</v>
      </c>
      <c r="K1299" t="str">
        <f t="shared" si="20"/>
        <v>6</v>
      </c>
      <c r="L1299" t="s">
        <v>42</v>
      </c>
      <c r="M1299" t="s">
        <v>43</v>
      </c>
      <c r="N1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299" t="e">
        <f>VLOOKUP(TableOMP[[#This Row],[Label]],TableAvg[],2,FALSE)</f>
        <v>#N/A</v>
      </c>
      <c r="P1299" t="e">
        <f>VLOOKUP(TableOMP[[#This Row],[Label]],TableAvg[],3,FALSE)</f>
        <v>#N/A</v>
      </c>
      <c r="Q1299" t="e">
        <f>TableOMP[[#This Row],[Avg]]-$U$2*TableOMP[[#This Row],[StdDev]]</f>
        <v>#N/A</v>
      </c>
      <c r="R1299" t="e">
        <f>TableOMP[[#This Row],[Avg]]+$U$2*TableOMP[[#This Row],[StdDev]]</f>
        <v>#N/A</v>
      </c>
      <c r="S1299" t="e">
        <f>IF(AND(TableOMP[[#This Row],[total_time]]&gt;=TableOMP[[#This Row],[Low]], TableOMP[[#This Row],[total_time]]&lt;=TableOMP[[#This Row],[High]]),1,0)</f>
        <v>#N/A</v>
      </c>
    </row>
    <row r="1300" spans="1:19" x14ac:dyDescent="0.25">
      <c r="A1300" t="s">
        <v>15</v>
      </c>
      <c r="B1300">
        <v>100</v>
      </c>
      <c r="C1300">
        <v>100</v>
      </c>
      <c r="D1300">
        <v>100000</v>
      </c>
      <c r="E1300">
        <v>36</v>
      </c>
      <c r="F1300">
        <v>1</v>
      </c>
      <c r="G1300">
        <v>1.3629439999999999</v>
      </c>
      <c r="H1300">
        <v>6.5515000000000004E-2</v>
      </c>
      <c r="I1300">
        <v>1.632269</v>
      </c>
      <c r="J1300">
        <v>4.6635999999999997E-2</v>
      </c>
      <c r="K1300" t="str">
        <f t="shared" si="20"/>
        <v>6</v>
      </c>
      <c r="L1300" t="s">
        <v>42</v>
      </c>
      <c r="M1300" t="s">
        <v>43</v>
      </c>
      <c r="N1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300" t="e">
        <f>VLOOKUP(TableOMP[[#This Row],[Label]],TableAvg[],2,FALSE)</f>
        <v>#N/A</v>
      </c>
      <c r="P1300" t="e">
        <f>VLOOKUP(TableOMP[[#This Row],[Label]],TableAvg[],3,FALSE)</f>
        <v>#N/A</v>
      </c>
      <c r="Q1300" t="e">
        <f>TableOMP[[#This Row],[Avg]]-$U$2*TableOMP[[#This Row],[StdDev]]</f>
        <v>#N/A</v>
      </c>
      <c r="R1300" t="e">
        <f>TableOMP[[#This Row],[Avg]]+$U$2*TableOMP[[#This Row],[StdDev]]</f>
        <v>#N/A</v>
      </c>
      <c r="S1300" t="e">
        <f>IF(AND(TableOMP[[#This Row],[total_time]]&gt;=TableOMP[[#This Row],[Low]], TableOMP[[#This Row],[total_time]]&lt;=TableOMP[[#This Row],[High]]),1,0)</f>
        <v>#N/A</v>
      </c>
    </row>
    <row r="1301" spans="1:19" x14ac:dyDescent="0.25">
      <c r="A1301" t="s">
        <v>15</v>
      </c>
      <c r="B1301">
        <v>100</v>
      </c>
      <c r="C1301">
        <v>100</v>
      </c>
      <c r="D1301">
        <v>100000</v>
      </c>
      <c r="E1301">
        <v>37</v>
      </c>
      <c r="F1301">
        <v>1</v>
      </c>
      <c r="G1301">
        <v>1.414039</v>
      </c>
      <c r="H1301">
        <v>7.1288000000000004E-2</v>
      </c>
      <c r="I1301">
        <v>1.8929819999999999</v>
      </c>
      <c r="J1301">
        <v>5.2582999999999998E-2</v>
      </c>
      <c r="K1301" t="str">
        <f t="shared" si="20"/>
        <v>6</v>
      </c>
      <c r="L1301" t="s">
        <v>42</v>
      </c>
      <c r="M1301" t="s">
        <v>43</v>
      </c>
      <c r="N1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301" t="e">
        <f>VLOOKUP(TableOMP[[#This Row],[Label]],TableAvg[],2,FALSE)</f>
        <v>#N/A</v>
      </c>
      <c r="P1301" t="e">
        <f>VLOOKUP(TableOMP[[#This Row],[Label]],TableAvg[],3,FALSE)</f>
        <v>#N/A</v>
      </c>
      <c r="Q1301" t="e">
        <f>TableOMP[[#This Row],[Avg]]-$U$2*TableOMP[[#This Row],[StdDev]]</f>
        <v>#N/A</v>
      </c>
      <c r="R1301" t="e">
        <f>TableOMP[[#This Row],[Avg]]+$U$2*TableOMP[[#This Row],[StdDev]]</f>
        <v>#N/A</v>
      </c>
      <c r="S1301" t="e">
        <f>IF(AND(TableOMP[[#This Row],[total_time]]&gt;=TableOMP[[#This Row],[Low]], TableOMP[[#This Row],[total_time]]&lt;=TableOMP[[#This Row],[High]]),1,0)</f>
        <v>#N/A</v>
      </c>
    </row>
    <row r="1302" spans="1:19" x14ac:dyDescent="0.25">
      <c r="A1302" t="s">
        <v>15</v>
      </c>
      <c r="B1302">
        <v>100</v>
      </c>
      <c r="C1302">
        <v>100</v>
      </c>
      <c r="D1302">
        <v>100000</v>
      </c>
      <c r="E1302">
        <v>38</v>
      </c>
      <c r="F1302">
        <v>1</v>
      </c>
      <c r="G1302">
        <v>1.416876</v>
      </c>
      <c r="H1302">
        <v>6.9111000000000006E-2</v>
      </c>
      <c r="I1302">
        <v>1.4566859999999999</v>
      </c>
      <c r="J1302">
        <v>3.9370000000000002E-2</v>
      </c>
      <c r="K1302" t="str">
        <f t="shared" si="20"/>
        <v>6</v>
      </c>
      <c r="L1302" t="s">
        <v>42</v>
      </c>
      <c r="M1302" t="s">
        <v>43</v>
      </c>
      <c r="N1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302" t="e">
        <f>VLOOKUP(TableOMP[[#This Row],[Label]],TableAvg[],2,FALSE)</f>
        <v>#N/A</v>
      </c>
      <c r="P1302" t="e">
        <f>VLOOKUP(TableOMP[[#This Row],[Label]],TableAvg[],3,FALSE)</f>
        <v>#N/A</v>
      </c>
      <c r="Q1302" t="e">
        <f>TableOMP[[#This Row],[Avg]]-$U$2*TableOMP[[#This Row],[StdDev]]</f>
        <v>#N/A</v>
      </c>
      <c r="R1302" t="e">
        <f>TableOMP[[#This Row],[Avg]]+$U$2*TableOMP[[#This Row],[StdDev]]</f>
        <v>#N/A</v>
      </c>
      <c r="S1302" t="e">
        <f>IF(AND(TableOMP[[#This Row],[total_time]]&gt;=TableOMP[[#This Row],[Low]], TableOMP[[#This Row],[total_time]]&lt;=TableOMP[[#This Row],[High]]),1,0)</f>
        <v>#N/A</v>
      </c>
    </row>
    <row r="1303" spans="1:19" x14ac:dyDescent="0.25">
      <c r="A1303" t="s">
        <v>15</v>
      </c>
      <c r="B1303">
        <v>100</v>
      </c>
      <c r="C1303">
        <v>100</v>
      </c>
      <c r="D1303">
        <v>100000</v>
      </c>
      <c r="E1303">
        <v>39</v>
      </c>
      <c r="F1303">
        <v>1</v>
      </c>
      <c r="G1303">
        <v>1.3917980000000001</v>
      </c>
      <c r="H1303">
        <v>7.1936E-2</v>
      </c>
      <c r="I1303">
        <v>1.9875849999999999</v>
      </c>
      <c r="J1303">
        <v>5.2304999999999997E-2</v>
      </c>
      <c r="K1303" t="str">
        <f t="shared" si="20"/>
        <v>6</v>
      </c>
      <c r="L1303" t="s">
        <v>42</v>
      </c>
      <c r="M1303" t="s">
        <v>43</v>
      </c>
      <c r="N1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303" t="e">
        <f>VLOOKUP(TableOMP[[#This Row],[Label]],TableAvg[],2,FALSE)</f>
        <v>#N/A</v>
      </c>
      <c r="P1303" t="e">
        <f>VLOOKUP(TableOMP[[#This Row],[Label]],TableAvg[],3,FALSE)</f>
        <v>#N/A</v>
      </c>
      <c r="Q1303" t="e">
        <f>TableOMP[[#This Row],[Avg]]-$U$2*TableOMP[[#This Row],[StdDev]]</f>
        <v>#N/A</v>
      </c>
      <c r="R1303" t="e">
        <f>TableOMP[[#This Row],[Avg]]+$U$2*TableOMP[[#This Row],[StdDev]]</f>
        <v>#N/A</v>
      </c>
      <c r="S1303" t="e">
        <f>IF(AND(TableOMP[[#This Row],[total_time]]&gt;=TableOMP[[#This Row],[Low]], TableOMP[[#This Row],[total_time]]&lt;=TableOMP[[#This Row],[High]]),1,0)</f>
        <v>#N/A</v>
      </c>
    </row>
    <row r="1304" spans="1:19" x14ac:dyDescent="0.25">
      <c r="A1304" t="s">
        <v>15</v>
      </c>
      <c r="B1304">
        <v>100</v>
      </c>
      <c r="C1304">
        <v>100</v>
      </c>
      <c r="D1304">
        <v>100000</v>
      </c>
      <c r="E1304">
        <v>40</v>
      </c>
      <c r="F1304">
        <v>1</v>
      </c>
      <c r="G1304">
        <v>1.4079550000000001</v>
      </c>
      <c r="H1304">
        <v>5.8515999999999999E-2</v>
      </c>
      <c r="I1304">
        <v>1.7113130000000001</v>
      </c>
      <c r="J1304">
        <v>4.3880000000000002E-2</v>
      </c>
      <c r="K1304" t="str">
        <f t="shared" si="20"/>
        <v>6</v>
      </c>
      <c r="L1304" t="s">
        <v>42</v>
      </c>
      <c r="M1304" t="s">
        <v>43</v>
      </c>
      <c r="N1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304" t="e">
        <f>VLOOKUP(TableOMP[[#This Row],[Label]],TableAvg[],2,FALSE)</f>
        <v>#N/A</v>
      </c>
      <c r="P1304" t="e">
        <f>VLOOKUP(TableOMP[[#This Row],[Label]],TableAvg[],3,FALSE)</f>
        <v>#N/A</v>
      </c>
      <c r="Q1304" t="e">
        <f>TableOMP[[#This Row],[Avg]]-$U$2*TableOMP[[#This Row],[StdDev]]</f>
        <v>#N/A</v>
      </c>
      <c r="R1304" t="e">
        <f>TableOMP[[#This Row],[Avg]]+$U$2*TableOMP[[#This Row],[StdDev]]</f>
        <v>#N/A</v>
      </c>
      <c r="S1304" t="e">
        <f>IF(AND(TableOMP[[#This Row],[total_time]]&gt;=TableOMP[[#This Row],[Low]], TableOMP[[#This Row],[total_time]]&lt;=TableOMP[[#This Row],[High]]),1,0)</f>
        <v>#N/A</v>
      </c>
    </row>
    <row r="1305" spans="1:19" x14ac:dyDescent="0.25">
      <c r="A1305" t="s">
        <v>15</v>
      </c>
      <c r="B1305">
        <v>100</v>
      </c>
      <c r="C1305">
        <v>100</v>
      </c>
      <c r="D1305">
        <v>100000</v>
      </c>
      <c r="E1305">
        <v>41</v>
      </c>
      <c r="F1305">
        <v>1</v>
      </c>
      <c r="G1305">
        <v>1.546732</v>
      </c>
      <c r="H1305">
        <v>6.4127000000000003E-2</v>
      </c>
      <c r="I1305">
        <v>1.690461</v>
      </c>
      <c r="J1305">
        <v>4.2262000000000001E-2</v>
      </c>
      <c r="K1305" t="str">
        <f t="shared" si="20"/>
        <v>6</v>
      </c>
      <c r="L1305" t="s">
        <v>42</v>
      </c>
      <c r="M1305" t="s">
        <v>43</v>
      </c>
      <c r="N1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305" t="e">
        <f>VLOOKUP(TableOMP[[#This Row],[Label]],TableAvg[],2,FALSE)</f>
        <v>#N/A</v>
      </c>
      <c r="P1305" t="e">
        <f>VLOOKUP(TableOMP[[#This Row],[Label]],TableAvg[],3,FALSE)</f>
        <v>#N/A</v>
      </c>
      <c r="Q1305" t="e">
        <f>TableOMP[[#This Row],[Avg]]-$U$2*TableOMP[[#This Row],[StdDev]]</f>
        <v>#N/A</v>
      </c>
      <c r="R1305" t="e">
        <f>TableOMP[[#This Row],[Avg]]+$U$2*TableOMP[[#This Row],[StdDev]]</f>
        <v>#N/A</v>
      </c>
      <c r="S1305" t="e">
        <f>IF(AND(TableOMP[[#This Row],[total_time]]&gt;=TableOMP[[#This Row],[Low]], TableOMP[[#This Row],[total_time]]&lt;=TableOMP[[#This Row],[High]]),1,0)</f>
        <v>#N/A</v>
      </c>
    </row>
    <row r="1306" spans="1:19" x14ac:dyDescent="0.25">
      <c r="A1306" t="s">
        <v>15</v>
      </c>
      <c r="B1306">
        <v>100</v>
      </c>
      <c r="C1306">
        <v>100</v>
      </c>
      <c r="D1306">
        <v>100000</v>
      </c>
      <c r="E1306">
        <v>42</v>
      </c>
      <c r="F1306">
        <v>1</v>
      </c>
      <c r="G1306">
        <v>1.447084</v>
      </c>
      <c r="H1306">
        <v>7.8387999999999999E-2</v>
      </c>
      <c r="I1306">
        <v>2.3229479999999998</v>
      </c>
      <c r="J1306">
        <v>5.6656999999999999E-2</v>
      </c>
      <c r="K1306" t="str">
        <f t="shared" si="20"/>
        <v>6</v>
      </c>
      <c r="L1306" t="s">
        <v>42</v>
      </c>
      <c r="M1306" t="s">
        <v>43</v>
      </c>
      <c r="N1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306" t="e">
        <f>VLOOKUP(TableOMP[[#This Row],[Label]],TableAvg[],2,FALSE)</f>
        <v>#N/A</v>
      </c>
      <c r="P1306" t="e">
        <f>VLOOKUP(TableOMP[[#This Row],[Label]],TableAvg[],3,FALSE)</f>
        <v>#N/A</v>
      </c>
      <c r="Q1306" t="e">
        <f>TableOMP[[#This Row],[Avg]]-$U$2*TableOMP[[#This Row],[StdDev]]</f>
        <v>#N/A</v>
      </c>
      <c r="R1306" t="e">
        <f>TableOMP[[#This Row],[Avg]]+$U$2*TableOMP[[#This Row],[StdDev]]</f>
        <v>#N/A</v>
      </c>
      <c r="S1306" t="e">
        <f>IF(AND(TableOMP[[#This Row],[total_time]]&gt;=TableOMP[[#This Row],[Low]], TableOMP[[#This Row],[total_time]]&lt;=TableOMP[[#This Row],[High]]),1,0)</f>
        <v>#N/A</v>
      </c>
    </row>
    <row r="1307" spans="1:19" x14ac:dyDescent="0.25">
      <c r="A1307" t="s">
        <v>15</v>
      </c>
      <c r="B1307">
        <v>100</v>
      </c>
      <c r="C1307">
        <v>100</v>
      </c>
      <c r="D1307">
        <v>100000</v>
      </c>
      <c r="E1307">
        <v>43</v>
      </c>
      <c r="F1307">
        <v>1</v>
      </c>
      <c r="G1307">
        <v>1.549617</v>
      </c>
      <c r="H1307">
        <v>4.3721000000000003E-2</v>
      </c>
      <c r="I1307">
        <v>1.587434</v>
      </c>
      <c r="J1307">
        <v>3.7796000000000003E-2</v>
      </c>
      <c r="K1307" t="str">
        <f t="shared" si="20"/>
        <v>6</v>
      </c>
      <c r="L1307" t="s">
        <v>42</v>
      </c>
      <c r="M1307" t="s">
        <v>43</v>
      </c>
      <c r="N1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307" t="e">
        <f>VLOOKUP(TableOMP[[#This Row],[Label]],TableAvg[],2,FALSE)</f>
        <v>#N/A</v>
      </c>
      <c r="P1307" t="e">
        <f>VLOOKUP(TableOMP[[#This Row],[Label]],TableAvg[],3,FALSE)</f>
        <v>#N/A</v>
      </c>
      <c r="Q1307" t="e">
        <f>TableOMP[[#This Row],[Avg]]-$U$2*TableOMP[[#This Row],[StdDev]]</f>
        <v>#N/A</v>
      </c>
      <c r="R1307" t="e">
        <f>TableOMP[[#This Row],[Avg]]+$U$2*TableOMP[[#This Row],[StdDev]]</f>
        <v>#N/A</v>
      </c>
      <c r="S1307" t="e">
        <f>IF(AND(TableOMP[[#This Row],[total_time]]&gt;=TableOMP[[#This Row],[Low]], TableOMP[[#This Row],[total_time]]&lt;=TableOMP[[#This Row],[High]]),1,0)</f>
        <v>#N/A</v>
      </c>
    </row>
    <row r="1308" spans="1:19" x14ac:dyDescent="0.25">
      <c r="A1308" t="s">
        <v>15</v>
      </c>
      <c r="B1308">
        <v>100</v>
      </c>
      <c r="C1308">
        <v>100</v>
      </c>
      <c r="D1308">
        <v>100000</v>
      </c>
      <c r="E1308">
        <v>44</v>
      </c>
      <c r="F1308">
        <v>1</v>
      </c>
      <c r="G1308">
        <v>1.468572</v>
      </c>
      <c r="H1308">
        <v>7.2428000000000006E-2</v>
      </c>
      <c r="I1308">
        <v>2.1633840000000002</v>
      </c>
      <c r="J1308">
        <v>5.0311000000000002E-2</v>
      </c>
      <c r="K1308" t="str">
        <f t="shared" si="20"/>
        <v>6</v>
      </c>
      <c r="L1308" t="s">
        <v>42</v>
      </c>
      <c r="M1308" t="s">
        <v>43</v>
      </c>
      <c r="N1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308" t="e">
        <f>VLOOKUP(TableOMP[[#This Row],[Label]],TableAvg[],2,FALSE)</f>
        <v>#N/A</v>
      </c>
      <c r="P1308" t="e">
        <f>VLOOKUP(TableOMP[[#This Row],[Label]],TableAvg[],3,FALSE)</f>
        <v>#N/A</v>
      </c>
      <c r="Q1308" t="e">
        <f>TableOMP[[#This Row],[Avg]]-$U$2*TableOMP[[#This Row],[StdDev]]</f>
        <v>#N/A</v>
      </c>
      <c r="R1308" t="e">
        <f>TableOMP[[#This Row],[Avg]]+$U$2*TableOMP[[#This Row],[StdDev]]</f>
        <v>#N/A</v>
      </c>
      <c r="S1308" t="e">
        <f>IF(AND(TableOMP[[#This Row],[total_time]]&gt;=TableOMP[[#This Row],[Low]], TableOMP[[#This Row],[total_time]]&lt;=TableOMP[[#This Row],[High]]),1,0)</f>
        <v>#N/A</v>
      </c>
    </row>
    <row r="1309" spans="1:19" x14ac:dyDescent="0.25">
      <c r="A1309" t="s">
        <v>15</v>
      </c>
      <c r="B1309">
        <v>100</v>
      </c>
      <c r="C1309">
        <v>100</v>
      </c>
      <c r="D1309">
        <v>100000</v>
      </c>
      <c r="E1309">
        <v>45</v>
      </c>
      <c r="F1309">
        <v>1</v>
      </c>
      <c r="G1309">
        <v>1.4769840000000001</v>
      </c>
      <c r="H1309">
        <v>7.4013999999999996E-2</v>
      </c>
      <c r="I1309">
        <v>2.273317</v>
      </c>
      <c r="J1309">
        <v>5.1665999999999997E-2</v>
      </c>
      <c r="K1309" t="str">
        <f t="shared" si="20"/>
        <v>6</v>
      </c>
      <c r="L1309" t="s">
        <v>42</v>
      </c>
      <c r="M1309" t="s">
        <v>43</v>
      </c>
      <c r="N1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309" t="e">
        <f>VLOOKUP(TableOMP[[#This Row],[Label]],TableAvg[],2,FALSE)</f>
        <v>#N/A</v>
      </c>
      <c r="P1309" t="e">
        <f>VLOOKUP(TableOMP[[#This Row],[Label]],TableAvg[],3,FALSE)</f>
        <v>#N/A</v>
      </c>
      <c r="Q1309" t="e">
        <f>TableOMP[[#This Row],[Avg]]-$U$2*TableOMP[[#This Row],[StdDev]]</f>
        <v>#N/A</v>
      </c>
      <c r="R1309" t="e">
        <f>TableOMP[[#This Row],[Avg]]+$U$2*TableOMP[[#This Row],[StdDev]]</f>
        <v>#N/A</v>
      </c>
      <c r="S1309" t="e">
        <f>IF(AND(TableOMP[[#This Row],[total_time]]&gt;=TableOMP[[#This Row],[Low]], TableOMP[[#This Row],[total_time]]&lt;=TableOMP[[#This Row],[High]]),1,0)</f>
        <v>#N/A</v>
      </c>
    </row>
    <row r="1310" spans="1:19" x14ac:dyDescent="0.25">
      <c r="A1310" t="s">
        <v>15</v>
      </c>
      <c r="B1310">
        <v>100</v>
      </c>
      <c r="C1310">
        <v>100</v>
      </c>
      <c r="D1310">
        <v>100000</v>
      </c>
      <c r="E1310">
        <v>46</v>
      </c>
      <c r="F1310">
        <v>1</v>
      </c>
      <c r="G1310">
        <v>1.7142170000000001</v>
      </c>
      <c r="H1310">
        <v>0.108852</v>
      </c>
      <c r="I1310">
        <v>2.675195</v>
      </c>
      <c r="J1310">
        <v>5.9449000000000002E-2</v>
      </c>
      <c r="K1310" t="str">
        <f t="shared" si="20"/>
        <v>6</v>
      </c>
      <c r="L1310" t="s">
        <v>42</v>
      </c>
      <c r="M1310" t="s">
        <v>43</v>
      </c>
      <c r="N1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310" t="e">
        <f>VLOOKUP(TableOMP[[#This Row],[Label]],TableAvg[],2,FALSE)</f>
        <v>#N/A</v>
      </c>
      <c r="P1310" t="e">
        <f>VLOOKUP(TableOMP[[#This Row],[Label]],TableAvg[],3,FALSE)</f>
        <v>#N/A</v>
      </c>
      <c r="Q1310" t="e">
        <f>TableOMP[[#This Row],[Avg]]-$U$2*TableOMP[[#This Row],[StdDev]]</f>
        <v>#N/A</v>
      </c>
      <c r="R1310" t="e">
        <f>TableOMP[[#This Row],[Avg]]+$U$2*TableOMP[[#This Row],[StdDev]]</f>
        <v>#N/A</v>
      </c>
      <c r="S1310" t="e">
        <f>IF(AND(TableOMP[[#This Row],[total_time]]&gt;=TableOMP[[#This Row],[Low]], TableOMP[[#This Row],[total_time]]&lt;=TableOMP[[#This Row],[High]]),1,0)</f>
        <v>#N/A</v>
      </c>
    </row>
    <row r="1311" spans="1:19" x14ac:dyDescent="0.25">
      <c r="A1311" t="s">
        <v>15</v>
      </c>
      <c r="B1311">
        <v>100</v>
      </c>
      <c r="C1311">
        <v>100</v>
      </c>
      <c r="D1311">
        <v>100000</v>
      </c>
      <c r="E1311">
        <v>47</v>
      </c>
      <c r="F1311">
        <v>1</v>
      </c>
      <c r="G1311">
        <v>1.492985</v>
      </c>
      <c r="H1311">
        <v>6.2728000000000006E-2</v>
      </c>
      <c r="I1311">
        <v>1.948312</v>
      </c>
      <c r="J1311">
        <v>4.2354999999999997E-2</v>
      </c>
      <c r="K1311" t="str">
        <f t="shared" si="20"/>
        <v>6</v>
      </c>
      <c r="L1311" t="s">
        <v>42</v>
      </c>
      <c r="M1311" t="s">
        <v>43</v>
      </c>
      <c r="N1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311" t="e">
        <f>VLOOKUP(TableOMP[[#This Row],[Label]],TableAvg[],2,FALSE)</f>
        <v>#N/A</v>
      </c>
      <c r="P1311" t="e">
        <f>VLOOKUP(TableOMP[[#This Row],[Label]],TableAvg[],3,FALSE)</f>
        <v>#N/A</v>
      </c>
      <c r="Q1311" t="e">
        <f>TableOMP[[#This Row],[Avg]]-$U$2*TableOMP[[#This Row],[StdDev]]</f>
        <v>#N/A</v>
      </c>
      <c r="R1311" t="e">
        <f>TableOMP[[#This Row],[Avg]]+$U$2*TableOMP[[#This Row],[StdDev]]</f>
        <v>#N/A</v>
      </c>
      <c r="S1311" t="e">
        <f>IF(AND(TableOMP[[#This Row],[total_time]]&gt;=TableOMP[[#This Row],[Low]], TableOMP[[#This Row],[total_time]]&lt;=TableOMP[[#This Row],[High]]),1,0)</f>
        <v>#N/A</v>
      </c>
    </row>
    <row r="1312" spans="1:19" x14ac:dyDescent="0.25">
      <c r="A1312" t="s">
        <v>15</v>
      </c>
      <c r="B1312">
        <v>100</v>
      </c>
      <c r="C1312">
        <v>100</v>
      </c>
      <c r="D1312">
        <v>100000</v>
      </c>
      <c r="E1312">
        <v>48</v>
      </c>
      <c r="F1312">
        <v>1</v>
      </c>
      <c r="G1312">
        <v>1.513593</v>
      </c>
      <c r="H1312">
        <v>7.1583999999999995E-2</v>
      </c>
      <c r="I1312">
        <v>1.8489770000000001</v>
      </c>
      <c r="J1312">
        <v>3.934E-2</v>
      </c>
      <c r="K1312" t="str">
        <f t="shared" si="20"/>
        <v>6</v>
      </c>
      <c r="L1312" t="s">
        <v>42</v>
      </c>
      <c r="M1312" t="s">
        <v>43</v>
      </c>
      <c r="N1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312" t="e">
        <f>VLOOKUP(TableOMP[[#This Row],[Label]],TableAvg[],2,FALSE)</f>
        <v>#N/A</v>
      </c>
      <c r="P1312" t="e">
        <f>VLOOKUP(TableOMP[[#This Row],[Label]],TableAvg[],3,FALSE)</f>
        <v>#N/A</v>
      </c>
      <c r="Q1312" t="e">
        <f>TableOMP[[#This Row],[Avg]]-$U$2*TableOMP[[#This Row],[StdDev]]</f>
        <v>#N/A</v>
      </c>
      <c r="R1312" t="e">
        <f>TableOMP[[#This Row],[Avg]]+$U$2*TableOMP[[#This Row],[StdDev]]</f>
        <v>#N/A</v>
      </c>
      <c r="S1312" t="e">
        <f>IF(AND(TableOMP[[#This Row],[total_time]]&gt;=TableOMP[[#This Row],[Low]], TableOMP[[#This Row],[total_time]]&lt;=TableOMP[[#This Row],[High]]),1,0)</f>
        <v>#N/A</v>
      </c>
    </row>
    <row r="1313" spans="1:19" x14ac:dyDescent="0.25">
      <c r="A1313" t="s">
        <v>15</v>
      </c>
      <c r="B1313">
        <v>100</v>
      </c>
      <c r="C1313">
        <v>100</v>
      </c>
      <c r="D1313">
        <v>100000</v>
      </c>
      <c r="E1313">
        <v>49</v>
      </c>
      <c r="F1313">
        <v>1</v>
      </c>
      <c r="G1313">
        <v>1.5455719999999999</v>
      </c>
      <c r="H1313">
        <v>8.1950999999999996E-2</v>
      </c>
      <c r="I1313">
        <v>2.112349</v>
      </c>
      <c r="J1313">
        <v>4.4006999999999998E-2</v>
      </c>
      <c r="K1313" t="str">
        <f t="shared" si="20"/>
        <v>6</v>
      </c>
      <c r="L1313" t="s">
        <v>42</v>
      </c>
      <c r="M1313" t="s">
        <v>43</v>
      </c>
      <c r="N1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313" t="e">
        <f>VLOOKUP(TableOMP[[#This Row],[Label]],TableAvg[],2,FALSE)</f>
        <v>#N/A</v>
      </c>
      <c r="P1313" t="e">
        <f>VLOOKUP(TableOMP[[#This Row],[Label]],TableAvg[],3,FALSE)</f>
        <v>#N/A</v>
      </c>
      <c r="Q1313" t="e">
        <f>TableOMP[[#This Row],[Avg]]-$U$2*TableOMP[[#This Row],[StdDev]]</f>
        <v>#N/A</v>
      </c>
      <c r="R1313" t="e">
        <f>TableOMP[[#This Row],[Avg]]+$U$2*TableOMP[[#This Row],[StdDev]]</f>
        <v>#N/A</v>
      </c>
      <c r="S1313" t="e">
        <f>IF(AND(TableOMP[[#This Row],[total_time]]&gt;=TableOMP[[#This Row],[Low]], TableOMP[[#This Row],[total_time]]&lt;=TableOMP[[#This Row],[High]]),1,0)</f>
        <v>#N/A</v>
      </c>
    </row>
    <row r="1314" spans="1:19" x14ac:dyDescent="0.25">
      <c r="A1314" t="s">
        <v>15</v>
      </c>
      <c r="B1314">
        <v>100</v>
      </c>
      <c r="C1314">
        <v>100</v>
      </c>
      <c r="D1314">
        <v>100000</v>
      </c>
      <c r="E1314">
        <v>50</v>
      </c>
      <c r="F1314">
        <v>1</v>
      </c>
      <c r="G1314">
        <v>1.7201820000000001</v>
      </c>
      <c r="H1314">
        <v>4.5576999999999999E-2</v>
      </c>
      <c r="I1314">
        <v>1.944151</v>
      </c>
      <c r="J1314">
        <v>3.9676999999999997E-2</v>
      </c>
      <c r="K1314" t="str">
        <f t="shared" si="20"/>
        <v>6</v>
      </c>
      <c r="L1314" t="s">
        <v>42</v>
      </c>
      <c r="M1314" t="s">
        <v>43</v>
      </c>
      <c r="N1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314" t="e">
        <f>VLOOKUP(TableOMP[[#This Row],[Label]],TableAvg[],2,FALSE)</f>
        <v>#N/A</v>
      </c>
      <c r="P1314" t="e">
        <f>VLOOKUP(TableOMP[[#This Row],[Label]],TableAvg[],3,FALSE)</f>
        <v>#N/A</v>
      </c>
      <c r="Q1314" t="e">
        <f>TableOMP[[#This Row],[Avg]]-$U$2*TableOMP[[#This Row],[StdDev]]</f>
        <v>#N/A</v>
      </c>
      <c r="R1314" t="e">
        <f>TableOMP[[#This Row],[Avg]]+$U$2*TableOMP[[#This Row],[StdDev]]</f>
        <v>#N/A</v>
      </c>
      <c r="S1314" t="e">
        <f>IF(AND(TableOMP[[#This Row],[total_time]]&gt;=TableOMP[[#This Row],[Low]], TableOMP[[#This Row],[total_time]]&lt;=TableOMP[[#This Row],[High]]),1,0)</f>
        <v>#N/A</v>
      </c>
    </row>
    <row r="1315" spans="1:19" x14ac:dyDescent="0.25">
      <c r="A1315" t="s">
        <v>15</v>
      </c>
      <c r="B1315">
        <v>100</v>
      </c>
      <c r="C1315">
        <v>100</v>
      </c>
      <c r="D1315">
        <v>100000</v>
      </c>
      <c r="E1315">
        <v>51</v>
      </c>
      <c r="F1315">
        <v>1</v>
      </c>
      <c r="G1315">
        <v>1.554494</v>
      </c>
      <c r="H1315">
        <v>4.9142999999999999E-2</v>
      </c>
      <c r="I1315">
        <v>2.108393</v>
      </c>
      <c r="J1315">
        <v>4.2167999999999997E-2</v>
      </c>
      <c r="K1315" t="str">
        <f t="shared" si="20"/>
        <v>6</v>
      </c>
      <c r="L1315" t="s">
        <v>42</v>
      </c>
      <c r="M1315" t="s">
        <v>43</v>
      </c>
      <c r="N1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315" t="e">
        <f>VLOOKUP(TableOMP[[#This Row],[Label]],TableAvg[],2,FALSE)</f>
        <v>#N/A</v>
      </c>
      <c r="P1315" t="e">
        <f>VLOOKUP(TableOMP[[#This Row],[Label]],TableAvg[],3,FALSE)</f>
        <v>#N/A</v>
      </c>
      <c r="Q1315" t="e">
        <f>TableOMP[[#This Row],[Avg]]-$U$2*TableOMP[[#This Row],[StdDev]]</f>
        <v>#N/A</v>
      </c>
      <c r="R1315" t="e">
        <f>TableOMP[[#This Row],[Avg]]+$U$2*TableOMP[[#This Row],[StdDev]]</f>
        <v>#N/A</v>
      </c>
      <c r="S1315" t="e">
        <f>IF(AND(TableOMP[[#This Row],[total_time]]&gt;=TableOMP[[#This Row],[Low]], TableOMP[[#This Row],[total_time]]&lt;=TableOMP[[#This Row],[High]]),1,0)</f>
        <v>#N/A</v>
      </c>
    </row>
    <row r="1316" spans="1:19" x14ac:dyDescent="0.25">
      <c r="A1316" t="s">
        <v>15</v>
      </c>
      <c r="B1316">
        <v>100</v>
      </c>
      <c r="C1316">
        <v>100</v>
      </c>
      <c r="D1316">
        <v>100000</v>
      </c>
      <c r="E1316">
        <v>52</v>
      </c>
      <c r="F1316">
        <v>1</v>
      </c>
      <c r="G1316">
        <v>1.767083</v>
      </c>
      <c r="H1316">
        <v>7.6247999999999996E-2</v>
      </c>
      <c r="I1316">
        <v>2.2603110000000002</v>
      </c>
      <c r="J1316">
        <v>4.4319999999999998E-2</v>
      </c>
      <c r="K1316" t="str">
        <f t="shared" si="20"/>
        <v>6</v>
      </c>
      <c r="L1316" t="s">
        <v>42</v>
      </c>
      <c r="M1316" t="s">
        <v>43</v>
      </c>
      <c r="N1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316" t="e">
        <f>VLOOKUP(TableOMP[[#This Row],[Label]],TableAvg[],2,FALSE)</f>
        <v>#N/A</v>
      </c>
      <c r="P1316" t="e">
        <f>VLOOKUP(TableOMP[[#This Row],[Label]],TableAvg[],3,FALSE)</f>
        <v>#N/A</v>
      </c>
      <c r="Q1316" t="e">
        <f>TableOMP[[#This Row],[Avg]]-$U$2*TableOMP[[#This Row],[StdDev]]</f>
        <v>#N/A</v>
      </c>
      <c r="R1316" t="e">
        <f>TableOMP[[#This Row],[Avg]]+$U$2*TableOMP[[#This Row],[StdDev]]</f>
        <v>#N/A</v>
      </c>
      <c r="S1316" t="e">
        <f>IF(AND(TableOMP[[#This Row],[total_time]]&gt;=TableOMP[[#This Row],[Low]], TableOMP[[#This Row],[total_time]]&lt;=TableOMP[[#This Row],[High]]),1,0)</f>
        <v>#N/A</v>
      </c>
    </row>
    <row r="1317" spans="1:19" x14ac:dyDescent="0.25">
      <c r="A1317" t="s">
        <v>15</v>
      </c>
      <c r="B1317">
        <v>100</v>
      </c>
      <c r="C1317">
        <v>100</v>
      </c>
      <c r="D1317">
        <v>100000</v>
      </c>
      <c r="E1317">
        <v>53</v>
      </c>
      <c r="F1317">
        <v>1</v>
      </c>
      <c r="G1317">
        <v>1.7539309999999999</v>
      </c>
      <c r="H1317">
        <v>7.8897999999999996E-2</v>
      </c>
      <c r="I1317">
        <v>2.5435210000000001</v>
      </c>
      <c r="J1317">
        <v>4.8913999999999999E-2</v>
      </c>
      <c r="K1317" t="str">
        <f t="shared" si="20"/>
        <v>6</v>
      </c>
      <c r="L1317" t="s">
        <v>42</v>
      </c>
      <c r="M1317" t="s">
        <v>43</v>
      </c>
      <c r="N1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317" t="e">
        <f>VLOOKUP(TableOMP[[#This Row],[Label]],TableAvg[],2,FALSE)</f>
        <v>#N/A</v>
      </c>
      <c r="P1317" t="e">
        <f>VLOOKUP(TableOMP[[#This Row],[Label]],TableAvg[],3,FALSE)</f>
        <v>#N/A</v>
      </c>
      <c r="Q1317" t="e">
        <f>TableOMP[[#This Row],[Avg]]-$U$2*TableOMP[[#This Row],[StdDev]]</f>
        <v>#N/A</v>
      </c>
      <c r="R1317" t="e">
        <f>TableOMP[[#This Row],[Avg]]+$U$2*TableOMP[[#This Row],[StdDev]]</f>
        <v>#N/A</v>
      </c>
      <c r="S1317" t="e">
        <f>IF(AND(TableOMP[[#This Row],[total_time]]&gt;=TableOMP[[#This Row],[Low]], TableOMP[[#This Row],[total_time]]&lt;=TableOMP[[#This Row],[High]]),1,0)</f>
        <v>#N/A</v>
      </c>
    </row>
    <row r="1318" spans="1:19" x14ac:dyDescent="0.25">
      <c r="A1318" t="s">
        <v>15</v>
      </c>
      <c r="B1318">
        <v>100</v>
      </c>
      <c r="C1318">
        <v>100</v>
      </c>
      <c r="D1318">
        <v>100000</v>
      </c>
      <c r="E1318">
        <v>54</v>
      </c>
      <c r="F1318">
        <v>1</v>
      </c>
      <c r="G1318">
        <v>1.6412009999999999</v>
      </c>
      <c r="H1318">
        <v>0.12548500000000001</v>
      </c>
      <c r="I1318">
        <v>2.9943059999999999</v>
      </c>
      <c r="J1318">
        <v>5.6495999999999998E-2</v>
      </c>
      <c r="K1318" t="str">
        <f t="shared" si="20"/>
        <v>6</v>
      </c>
      <c r="L1318" t="s">
        <v>42</v>
      </c>
      <c r="M1318" t="s">
        <v>43</v>
      </c>
      <c r="N1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318" t="e">
        <f>VLOOKUP(TableOMP[[#This Row],[Label]],TableAvg[],2,FALSE)</f>
        <v>#N/A</v>
      </c>
      <c r="P1318" t="e">
        <f>VLOOKUP(TableOMP[[#This Row],[Label]],TableAvg[],3,FALSE)</f>
        <v>#N/A</v>
      </c>
      <c r="Q1318" t="e">
        <f>TableOMP[[#This Row],[Avg]]-$U$2*TableOMP[[#This Row],[StdDev]]</f>
        <v>#N/A</v>
      </c>
      <c r="R1318" t="e">
        <f>TableOMP[[#This Row],[Avg]]+$U$2*TableOMP[[#This Row],[StdDev]]</f>
        <v>#N/A</v>
      </c>
      <c r="S1318" t="e">
        <f>IF(AND(TableOMP[[#This Row],[total_time]]&gt;=TableOMP[[#This Row],[Low]], TableOMP[[#This Row],[total_time]]&lt;=TableOMP[[#This Row],[High]]),1,0)</f>
        <v>#N/A</v>
      </c>
    </row>
    <row r="1319" spans="1:19" x14ac:dyDescent="0.25">
      <c r="A1319" t="s">
        <v>15</v>
      </c>
      <c r="B1319">
        <v>100</v>
      </c>
      <c r="C1319">
        <v>100</v>
      </c>
      <c r="D1319">
        <v>100000</v>
      </c>
      <c r="E1319">
        <v>55</v>
      </c>
      <c r="F1319">
        <v>1</v>
      </c>
      <c r="G1319">
        <v>1.6401079999999999</v>
      </c>
      <c r="H1319">
        <v>9.3992000000000006E-2</v>
      </c>
      <c r="I1319">
        <v>3.6063679999999998</v>
      </c>
      <c r="J1319">
        <v>6.6784999999999997E-2</v>
      </c>
      <c r="K1319" t="str">
        <f t="shared" si="20"/>
        <v>6</v>
      </c>
      <c r="L1319" t="s">
        <v>42</v>
      </c>
      <c r="M1319" t="s">
        <v>43</v>
      </c>
      <c r="N1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319" t="e">
        <f>VLOOKUP(TableOMP[[#This Row],[Label]],TableAvg[],2,FALSE)</f>
        <v>#N/A</v>
      </c>
      <c r="P1319" t="e">
        <f>VLOOKUP(TableOMP[[#This Row],[Label]],TableAvg[],3,FALSE)</f>
        <v>#N/A</v>
      </c>
      <c r="Q1319" t="e">
        <f>TableOMP[[#This Row],[Avg]]-$U$2*TableOMP[[#This Row],[StdDev]]</f>
        <v>#N/A</v>
      </c>
      <c r="R1319" t="e">
        <f>TableOMP[[#This Row],[Avg]]+$U$2*TableOMP[[#This Row],[StdDev]]</f>
        <v>#N/A</v>
      </c>
      <c r="S1319" t="e">
        <f>IF(AND(TableOMP[[#This Row],[total_time]]&gt;=TableOMP[[#This Row],[Low]], TableOMP[[#This Row],[total_time]]&lt;=TableOMP[[#This Row],[High]]),1,0)</f>
        <v>#N/A</v>
      </c>
    </row>
    <row r="1320" spans="1:19" x14ac:dyDescent="0.25">
      <c r="A1320" t="s">
        <v>15</v>
      </c>
      <c r="B1320">
        <v>100</v>
      </c>
      <c r="C1320">
        <v>100</v>
      </c>
      <c r="D1320">
        <v>100000</v>
      </c>
      <c r="E1320">
        <v>56</v>
      </c>
      <c r="F1320">
        <v>1</v>
      </c>
      <c r="G1320">
        <v>1.8598220000000001</v>
      </c>
      <c r="H1320">
        <v>7.2825000000000001E-2</v>
      </c>
      <c r="I1320">
        <v>2.869297</v>
      </c>
      <c r="J1320">
        <v>5.2169E-2</v>
      </c>
      <c r="K1320" t="str">
        <f t="shared" si="20"/>
        <v>6</v>
      </c>
      <c r="L1320" t="s">
        <v>42</v>
      </c>
      <c r="M1320" t="s">
        <v>43</v>
      </c>
      <c r="N1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320" t="e">
        <f>VLOOKUP(TableOMP[[#This Row],[Label]],TableAvg[],2,FALSE)</f>
        <v>#N/A</v>
      </c>
      <c r="P1320" t="e">
        <f>VLOOKUP(TableOMP[[#This Row],[Label]],TableAvg[],3,FALSE)</f>
        <v>#N/A</v>
      </c>
      <c r="Q1320" t="e">
        <f>TableOMP[[#This Row],[Avg]]-$U$2*TableOMP[[#This Row],[StdDev]]</f>
        <v>#N/A</v>
      </c>
      <c r="R1320" t="e">
        <f>TableOMP[[#This Row],[Avg]]+$U$2*TableOMP[[#This Row],[StdDev]]</f>
        <v>#N/A</v>
      </c>
      <c r="S1320" t="e">
        <f>IF(AND(TableOMP[[#This Row],[total_time]]&gt;=TableOMP[[#This Row],[Low]], TableOMP[[#This Row],[total_time]]&lt;=TableOMP[[#This Row],[High]]),1,0)</f>
        <v>#N/A</v>
      </c>
    </row>
    <row r="1321" spans="1:19" x14ac:dyDescent="0.25">
      <c r="A1321" t="s">
        <v>15</v>
      </c>
      <c r="B1321">
        <v>100</v>
      </c>
      <c r="C1321">
        <v>100</v>
      </c>
      <c r="D1321">
        <v>100000</v>
      </c>
      <c r="E1321">
        <v>57</v>
      </c>
      <c r="F1321">
        <v>1</v>
      </c>
      <c r="G1321">
        <v>1.7369870000000001</v>
      </c>
      <c r="H1321">
        <v>0.133628</v>
      </c>
      <c r="I1321">
        <v>3.25685</v>
      </c>
      <c r="J1321">
        <v>5.8158000000000001E-2</v>
      </c>
      <c r="K1321" t="str">
        <f t="shared" si="20"/>
        <v>6</v>
      </c>
      <c r="L1321" t="s">
        <v>42</v>
      </c>
      <c r="M1321" t="s">
        <v>43</v>
      </c>
      <c r="N1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321" t="e">
        <f>VLOOKUP(TableOMP[[#This Row],[Label]],TableAvg[],2,FALSE)</f>
        <v>#N/A</v>
      </c>
      <c r="P1321" t="e">
        <f>VLOOKUP(TableOMP[[#This Row],[Label]],TableAvg[],3,FALSE)</f>
        <v>#N/A</v>
      </c>
      <c r="Q1321" t="e">
        <f>TableOMP[[#This Row],[Avg]]-$U$2*TableOMP[[#This Row],[StdDev]]</f>
        <v>#N/A</v>
      </c>
      <c r="R1321" t="e">
        <f>TableOMP[[#This Row],[Avg]]+$U$2*TableOMP[[#This Row],[StdDev]]</f>
        <v>#N/A</v>
      </c>
      <c r="S1321" t="e">
        <f>IF(AND(TableOMP[[#This Row],[total_time]]&gt;=TableOMP[[#This Row],[Low]], TableOMP[[#This Row],[total_time]]&lt;=TableOMP[[#This Row],[High]]),1,0)</f>
        <v>#N/A</v>
      </c>
    </row>
    <row r="1322" spans="1:19" x14ac:dyDescent="0.25">
      <c r="A1322" t="s">
        <v>15</v>
      </c>
      <c r="B1322">
        <v>100</v>
      </c>
      <c r="C1322">
        <v>100</v>
      </c>
      <c r="D1322">
        <v>100000</v>
      </c>
      <c r="E1322">
        <v>58</v>
      </c>
      <c r="F1322">
        <v>1</v>
      </c>
      <c r="G1322">
        <v>1.355934</v>
      </c>
      <c r="H1322">
        <v>6.0867999999999998E-2</v>
      </c>
      <c r="I1322">
        <v>3.0015010000000002</v>
      </c>
      <c r="J1322">
        <v>5.2658000000000003E-2</v>
      </c>
      <c r="K1322" t="str">
        <f t="shared" si="20"/>
        <v>6</v>
      </c>
      <c r="L1322" t="s">
        <v>42</v>
      </c>
      <c r="M1322" t="s">
        <v>43</v>
      </c>
      <c r="N1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322" t="e">
        <f>VLOOKUP(TableOMP[[#This Row],[Label]],TableAvg[],2,FALSE)</f>
        <v>#N/A</v>
      </c>
      <c r="P1322" t="e">
        <f>VLOOKUP(TableOMP[[#This Row],[Label]],TableAvg[],3,FALSE)</f>
        <v>#N/A</v>
      </c>
      <c r="Q1322" t="e">
        <f>TableOMP[[#This Row],[Avg]]-$U$2*TableOMP[[#This Row],[StdDev]]</f>
        <v>#N/A</v>
      </c>
      <c r="R1322" t="e">
        <f>TableOMP[[#This Row],[Avg]]+$U$2*TableOMP[[#This Row],[StdDev]]</f>
        <v>#N/A</v>
      </c>
      <c r="S1322" t="e">
        <f>IF(AND(TableOMP[[#This Row],[total_time]]&gt;=TableOMP[[#This Row],[Low]], TableOMP[[#This Row],[total_time]]&lt;=TableOMP[[#This Row],[High]]),1,0)</f>
        <v>#N/A</v>
      </c>
    </row>
    <row r="1323" spans="1:19" x14ac:dyDescent="0.25">
      <c r="A1323" t="s">
        <v>15</v>
      </c>
      <c r="B1323">
        <v>100</v>
      </c>
      <c r="C1323">
        <v>100</v>
      </c>
      <c r="D1323">
        <v>100000</v>
      </c>
      <c r="E1323">
        <v>59</v>
      </c>
      <c r="F1323">
        <v>1</v>
      </c>
      <c r="G1323">
        <v>1.2743930000000001</v>
      </c>
      <c r="H1323">
        <v>6.3719999999999999E-2</v>
      </c>
      <c r="I1323">
        <v>3.1751559999999999</v>
      </c>
      <c r="J1323">
        <v>5.4744000000000001E-2</v>
      </c>
      <c r="K1323" t="str">
        <f t="shared" si="20"/>
        <v>6</v>
      </c>
      <c r="L1323" t="s">
        <v>42</v>
      </c>
      <c r="M1323" t="s">
        <v>43</v>
      </c>
      <c r="N1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323" t="e">
        <f>VLOOKUP(TableOMP[[#This Row],[Label]],TableAvg[],2,FALSE)</f>
        <v>#N/A</v>
      </c>
      <c r="P1323" t="e">
        <f>VLOOKUP(TableOMP[[#This Row],[Label]],TableAvg[],3,FALSE)</f>
        <v>#N/A</v>
      </c>
      <c r="Q1323" t="e">
        <f>TableOMP[[#This Row],[Avg]]-$U$2*TableOMP[[#This Row],[StdDev]]</f>
        <v>#N/A</v>
      </c>
      <c r="R1323" t="e">
        <f>TableOMP[[#This Row],[Avg]]+$U$2*TableOMP[[#This Row],[StdDev]]</f>
        <v>#N/A</v>
      </c>
      <c r="S1323" t="e">
        <f>IF(AND(TableOMP[[#This Row],[total_time]]&gt;=TableOMP[[#This Row],[Low]], TableOMP[[#This Row],[total_time]]&lt;=TableOMP[[#This Row],[High]]),1,0)</f>
        <v>#N/A</v>
      </c>
    </row>
    <row r="1324" spans="1:19" x14ac:dyDescent="0.25">
      <c r="A1324" t="s">
        <v>15</v>
      </c>
      <c r="B1324">
        <v>100</v>
      </c>
      <c r="C1324">
        <v>100</v>
      </c>
      <c r="D1324">
        <v>100000</v>
      </c>
      <c r="E1324">
        <v>60</v>
      </c>
      <c r="F1324">
        <v>1</v>
      </c>
      <c r="G1324">
        <v>1.3289820000000001</v>
      </c>
      <c r="H1324">
        <v>7.2109999999999994E-2</v>
      </c>
      <c r="I1324">
        <v>3.224923</v>
      </c>
      <c r="J1324">
        <v>5.466E-2</v>
      </c>
      <c r="K1324" t="str">
        <f t="shared" si="20"/>
        <v>6</v>
      </c>
      <c r="L1324" t="s">
        <v>42</v>
      </c>
      <c r="M1324" t="s">
        <v>43</v>
      </c>
      <c r="N1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324" t="e">
        <f>VLOOKUP(TableOMP[[#This Row],[Label]],TableAvg[],2,FALSE)</f>
        <v>#N/A</v>
      </c>
      <c r="P1324" t="e">
        <f>VLOOKUP(TableOMP[[#This Row],[Label]],TableAvg[],3,FALSE)</f>
        <v>#N/A</v>
      </c>
      <c r="Q1324" t="e">
        <f>TableOMP[[#This Row],[Avg]]-$U$2*TableOMP[[#This Row],[StdDev]]</f>
        <v>#N/A</v>
      </c>
      <c r="R1324" t="e">
        <f>TableOMP[[#This Row],[Avg]]+$U$2*TableOMP[[#This Row],[StdDev]]</f>
        <v>#N/A</v>
      </c>
      <c r="S1324" t="e">
        <f>IF(AND(TableOMP[[#This Row],[total_time]]&gt;=TableOMP[[#This Row],[Low]], TableOMP[[#This Row],[total_time]]&lt;=TableOMP[[#This Row],[High]]),1,0)</f>
        <v>#N/A</v>
      </c>
    </row>
    <row r="1325" spans="1:19" x14ac:dyDescent="0.25">
      <c r="A1325" t="s">
        <v>15</v>
      </c>
      <c r="B1325">
        <v>100</v>
      </c>
      <c r="C1325">
        <v>100</v>
      </c>
      <c r="D1325">
        <v>100000</v>
      </c>
      <c r="E1325">
        <v>61</v>
      </c>
      <c r="F1325">
        <v>1</v>
      </c>
      <c r="G1325">
        <v>1.3002800000000001</v>
      </c>
      <c r="H1325">
        <v>6.2614000000000003E-2</v>
      </c>
      <c r="I1325">
        <v>3.269755</v>
      </c>
      <c r="J1325">
        <v>5.4496000000000003E-2</v>
      </c>
      <c r="K1325" t="str">
        <f t="shared" si="20"/>
        <v>6</v>
      </c>
      <c r="L1325" t="s">
        <v>42</v>
      </c>
      <c r="M1325" t="s">
        <v>43</v>
      </c>
      <c r="N1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325" t="e">
        <f>VLOOKUP(TableOMP[[#This Row],[Label]],TableAvg[],2,FALSE)</f>
        <v>#N/A</v>
      </c>
      <c r="P1325" t="e">
        <f>VLOOKUP(TableOMP[[#This Row],[Label]],TableAvg[],3,FALSE)</f>
        <v>#N/A</v>
      </c>
      <c r="Q1325" t="e">
        <f>TableOMP[[#This Row],[Avg]]-$U$2*TableOMP[[#This Row],[StdDev]]</f>
        <v>#N/A</v>
      </c>
      <c r="R1325" t="e">
        <f>TableOMP[[#This Row],[Avg]]+$U$2*TableOMP[[#This Row],[StdDev]]</f>
        <v>#N/A</v>
      </c>
      <c r="S1325" t="e">
        <f>IF(AND(TableOMP[[#This Row],[total_time]]&gt;=TableOMP[[#This Row],[Low]], TableOMP[[#This Row],[total_time]]&lt;=TableOMP[[#This Row],[High]]),1,0)</f>
        <v>#N/A</v>
      </c>
    </row>
    <row r="1326" spans="1:19" x14ac:dyDescent="0.25">
      <c r="A1326" t="s">
        <v>15</v>
      </c>
      <c r="B1326">
        <v>100</v>
      </c>
      <c r="C1326">
        <v>100</v>
      </c>
      <c r="D1326">
        <v>100000</v>
      </c>
      <c r="E1326">
        <v>62</v>
      </c>
      <c r="F1326">
        <v>1</v>
      </c>
      <c r="G1326">
        <v>1.356104</v>
      </c>
      <c r="H1326">
        <v>6.5282000000000007E-2</v>
      </c>
      <c r="I1326">
        <v>3.4834130000000001</v>
      </c>
      <c r="J1326">
        <v>5.7105000000000003E-2</v>
      </c>
      <c r="K1326" t="str">
        <f t="shared" si="20"/>
        <v>6</v>
      </c>
      <c r="L1326" t="s">
        <v>42</v>
      </c>
      <c r="M1326" t="s">
        <v>43</v>
      </c>
      <c r="N1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326" t="e">
        <f>VLOOKUP(TableOMP[[#This Row],[Label]],TableAvg[],2,FALSE)</f>
        <v>#N/A</v>
      </c>
      <c r="P1326" t="e">
        <f>VLOOKUP(TableOMP[[#This Row],[Label]],TableAvg[],3,FALSE)</f>
        <v>#N/A</v>
      </c>
      <c r="Q1326" t="e">
        <f>TableOMP[[#This Row],[Avg]]-$U$2*TableOMP[[#This Row],[StdDev]]</f>
        <v>#N/A</v>
      </c>
      <c r="R1326" t="e">
        <f>TableOMP[[#This Row],[Avg]]+$U$2*TableOMP[[#This Row],[StdDev]]</f>
        <v>#N/A</v>
      </c>
      <c r="S1326" t="e">
        <f>IF(AND(TableOMP[[#This Row],[total_time]]&gt;=TableOMP[[#This Row],[Low]], TableOMP[[#This Row],[total_time]]&lt;=TableOMP[[#This Row],[High]]),1,0)</f>
        <v>#N/A</v>
      </c>
    </row>
    <row r="1327" spans="1:19" x14ac:dyDescent="0.25">
      <c r="A1327" t="s">
        <v>15</v>
      </c>
      <c r="B1327">
        <v>100</v>
      </c>
      <c r="C1327">
        <v>100</v>
      </c>
      <c r="D1327">
        <v>100000</v>
      </c>
      <c r="E1327">
        <v>63</v>
      </c>
      <c r="F1327">
        <v>1</v>
      </c>
      <c r="G1327">
        <v>1.2803659999999999</v>
      </c>
      <c r="H1327">
        <v>7.4413000000000007E-2</v>
      </c>
      <c r="I1327">
        <v>3.4836360000000002</v>
      </c>
      <c r="J1327">
        <v>5.6188000000000002E-2</v>
      </c>
      <c r="K1327" t="str">
        <f t="shared" si="20"/>
        <v>6</v>
      </c>
      <c r="L1327" t="s">
        <v>42</v>
      </c>
      <c r="M1327" t="s">
        <v>43</v>
      </c>
      <c r="N1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327" t="e">
        <f>VLOOKUP(TableOMP[[#This Row],[Label]],TableAvg[],2,FALSE)</f>
        <v>#N/A</v>
      </c>
      <c r="P1327" t="e">
        <f>VLOOKUP(TableOMP[[#This Row],[Label]],TableAvg[],3,FALSE)</f>
        <v>#N/A</v>
      </c>
      <c r="Q1327" t="e">
        <f>TableOMP[[#This Row],[Avg]]-$U$2*TableOMP[[#This Row],[StdDev]]</f>
        <v>#N/A</v>
      </c>
      <c r="R1327" t="e">
        <f>TableOMP[[#This Row],[Avg]]+$U$2*TableOMP[[#This Row],[StdDev]]</f>
        <v>#N/A</v>
      </c>
      <c r="S1327" t="e">
        <f>IF(AND(TableOMP[[#This Row],[total_time]]&gt;=TableOMP[[#This Row],[Low]], TableOMP[[#This Row],[total_time]]&lt;=TableOMP[[#This Row],[High]]),1,0)</f>
        <v>#N/A</v>
      </c>
    </row>
    <row r="1328" spans="1:19" x14ac:dyDescent="0.25">
      <c r="A1328" t="s">
        <v>15</v>
      </c>
      <c r="B1328">
        <v>100</v>
      </c>
      <c r="C1328">
        <v>100</v>
      </c>
      <c r="D1328">
        <v>100000</v>
      </c>
      <c r="E1328">
        <v>64</v>
      </c>
      <c r="F1328">
        <v>1</v>
      </c>
      <c r="G1328">
        <v>1.3166</v>
      </c>
      <c r="H1328">
        <v>7.1677000000000005E-2</v>
      </c>
      <c r="I1328">
        <v>3.9886140000000001</v>
      </c>
      <c r="J1328">
        <v>6.3311000000000006E-2</v>
      </c>
      <c r="K1328" t="str">
        <f t="shared" si="20"/>
        <v>6</v>
      </c>
      <c r="L1328" t="s">
        <v>42</v>
      </c>
      <c r="M1328" t="s">
        <v>43</v>
      </c>
      <c r="N1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328" t="e">
        <f>VLOOKUP(TableOMP[[#This Row],[Label]],TableAvg[],2,FALSE)</f>
        <v>#N/A</v>
      </c>
      <c r="P1328" t="e">
        <f>VLOOKUP(TableOMP[[#This Row],[Label]],TableAvg[],3,FALSE)</f>
        <v>#N/A</v>
      </c>
      <c r="Q1328" t="e">
        <f>TableOMP[[#This Row],[Avg]]-$U$2*TableOMP[[#This Row],[StdDev]]</f>
        <v>#N/A</v>
      </c>
      <c r="R1328" t="e">
        <f>TableOMP[[#This Row],[Avg]]+$U$2*TableOMP[[#This Row],[StdDev]]</f>
        <v>#N/A</v>
      </c>
      <c r="S1328" t="e">
        <f>IF(AND(TableOMP[[#This Row],[total_time]]&gt;=TableOMP[[#This Row],[Low]], TableOMP[[#This Row],[total_time]]&lt;=TableOMP[[#This Row],[High]]),1,0)</f>
        <v>#N/A</v>
      </c>
    </row>
    <row r="1329" spans="1:19" x14ac:dyDescent="0.25">
      <c r="A1329" t="s">
        <v>15</v>
      </c>
      <c r="B1329">
        <v>10000</v>
      </c>
      <c r="C1329">
        <v>100</v>
      </c>
      <c r="D1329">
        <v>100000</v>
      </c>
      <c r="E1329">
        <v>1</v>
      </c>
      <c r="F1329">
        <v>1</v>
      </c>
      <c r="G1329">
        <v>187.459632</v>
      </c>
      <c r="H1329">
        <v>1.2616799999999999</v>
      </c>
      <c r="I1329">
        <v>0</v>
      </c>
      <c r="J1329">
        <v>0</v>
      </c>
      <c r="K1329" t="str">
        <f t="shared" si="20"/>
        <v>6</v>
      </c>
      <c r="L1329" t="s">
        <v>42</v>
      </c>
      <c r="M1329" t="s">
        <v>43</v>
      </c>
      <c r="N1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329">
        <f>VLOOKUP(TableOMP[[#This Row],[Label]],TableAvg[],2,FALSE)</f>
        <v>186.70297818181817</v>
      </c>
      <c r="P1329">
        <f>VLOOKUP(TableOMP[[#This Row],[Label]],TableAvg[],3,FALSE)</f>
        <v>0.45532179517951776</v>
      </c>
      <c r="Q1329">
        <f>TableOMP[[#This Row],[Avg]]-$U$2*TableOMP[[#This Row],[StdDev]]</f>
        <v>185.79233459145914</v>
      </c>
      <c r="R1329">
        <f>TableOMP[[#This Row],[Avg]]+$U$2*TableOMP[[#This Row],[StdDev]]</f>
        <v>187.6136217721772</v>
      </c>
      <c r="S1329">
        <f>IF(AND(TableOMP[[#This Row],[total_time]]&gt;=TableOMP[[#This Row],[Low]], TableOMP[[#This Row],[total_time]]&lt;=TableOMP[[#This Row],[High]]),1,0)</f>
        <v>1</v>
      </c>
    </row>
    <row r="1330" spans="1:19" x14ac:dyDescent="0.25">
      <c r="A1330" t="s">
        <v>15</v>
      </c>
      <c r="B1330">
        <v>10000</v>
      </c>
      <c r="C1330">
        <v>100</v>
      </c>
      <c r="D1330">
        <v>100000</v>
      </c>
      <c r="E1330">
        <v>2</v>
      </c>
      <c r="F1330">
        <v>1</v>
      </c>
      <c r="G1330">
        <v>92.868458000000004</v>
      </c>
      <c r="H1330">
        <v>0.40100999999999998</v>
      </c>
      <c r="I1330">
        <v>0.20180300000000001</v>
      </c>
      <c r="J1330">
        <v>0.20180300000000001</v>
      </c>
      <c r="K1330" t="str">
        <f t="shared" si="20"/>
        <v>6</v>
      </c>
      <c r="L1330" t="s">
        <v>42</v>
      </c>
      <c r="M1330" t="s">
        <v>43</v>
      </c>
      <c r="N1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330">
        <f>VLOOKUP(TableOMP[[#This Row],[Label]],TableAvg[],2,FALSE)</f>
        <v>93.358230181818186</v>
      </c>
      <c r="P1330">
        <f>VLOOKUP(TableOMP[[#This Row],[Label]],TableAvg[],3,FALSE)</f>
        <v>1.2779314658038963</v>
      </c>
      <c r="Q1330">
        <f>TableOMP[[#This Row],[Avg]]-$U$2*TableOMP[[#This Row],[StdDev]]</f>
        <v>90.802367250210395</v>
      </c>
      <c r="R1330">
        <f>TableOMP[[#This Row],[Avg]]+$U$2*TableOMP[[#This Row],[StdDev]]</f>
        <v>95.914093113425977</v>
      </c>
      <c r="S1330">
        <f>IF(AND(TableOMP[[#This Row],[total_time]]&gt;=TableOMP[[#This Row],[Low]], TableOMP[[#This Row],[total_time]]&lt;=TableOMP[[#This Row],[High]]),1,0)</f>
        <v>1</v>
      </c>
    </row>
    <row r="1331" spans="1:19" x14ac:dyDescent="0.25">
      <c r="A1331" t="s">
        <v>15</v>
      </c>
      <c r="B1331">
        <v>10000</v>
      </c>
      <c r="C1331">
        <v>100</v>
      </c>
      <c r="D1331">
        <v>100000</v>
      </c>
      <c r="E1331">
        <v>3</v>
      </c>
      <c r="F1331">
        <v>1</v>
      </c>
      <c r="G1331">
        <v>61.994624000000002</v>
      </c>
      <c r="H1331">
        <v>0.84071899999999999</v>
      </c>
      <c r="I1331">
        <v>0.77173999999999998</v>
      </c>
      <c r="J1331">
        <v>0.38586999999999999</v>
      </c>
      <c r="K1331" t="str">
        <f t="shared" si="20"/>
        <v>6</v>
      </c>
      <c r="L1331" t="s">
        <v>42</v>
      </c>
      <c r="M1331" t="s">
        <v>43</v>
      </c>
      <c r="N1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331">
        <f>VLOOKUP(TableOMP[[#This Row],[Label]],TableAvg[],2,FALSE)</f>
        <v>61.60287390909091</v>
      </c>
      <c r="P1331">
        <f>VLOOKUP(TableOMP[[#This Row],[Label]],TableAvg[],3,FALSE)</f>
        <v>0.58566605859746601</v>
      </c>
      <c r="Q1331">
        <f>TableOMP[[#This Row],[Avg]]-$U$2*TableOMP[[#This Row],[StdDev]]</f>
        <v>60.431541791895981</v>
      </c>
      <c r="R1331">
        <f>TableOMP[[#This Row],[Avg]]+$U$2*TableOMP[[#This Row],[StdDev]]</f>
        <v>62.774206026285839</v>
      </c>
      <c r="S1331">
        <f>IF(AND(TableOMP[[#This Row],[total_time]]&gt;=TableOMP[[#This Row],[Low]], TableOMP[[#This Row],[total_time]]&lt;=TableOMP[[#This Row],[High]]),1,0)</f>
        <v>1</v>
      </c>
    </row>
    <row r="1332" spans="1:19" x14ac:dyDescent="0.25">
      <c r="A1332" t="s">
        <v>15</v>
      </c>
      <c r="B1332">
        <v>10000</v>
      </c>
      <c r="C1332">
        <v>100</v>
      </c>
      <c r="D1332">
        <v>100000</v>
      </c>
      <c r="E1332">
        <v>4</v>
      </c>
      <c r="F1332">
        <v>1</v>
      </c>
      <c r="G1332">
        <v>57.847710999999997</v>
      </c>
      <c r="H1332">
        <v>11.889885</v>
      </c>
      <c r="I1332">
        <v>2.075494</v>
      </c>
      <c r="J1332">
        <v>0.69183099999999997</v>
      </c>
      <c r="K1332" t="str">
        <f t="shared" si="20"/>
        <v>6</v>
      </c>
      <c r="L1332" t="s">
        <v>42</v>
      </c>
      <c r="M1332" t="s">
        <v>43</v>
      </c>
      <c r="N1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332">
        <f>VLOOKUP(TableOMP[[#This Row],[Label]],TableAvg[],2,FALSE)</f>
        <v>47.764747636363637</v>
      </c>
      <c r="P1332">
        <f>VLOOKUP(TableOMP[[#This Row],[Label]],TableAvg[],3,FALSE)</f>
        <v>3.3791517289707906</v>
      </c>
      <c r="Q1332">
        <f>TableOMP[[#This Row],[Avg]]-$U$2*TableOMP[[#This Row],[StdDev]]</f>
        <v>41.006444178422058</v>
      </c>
      <c r="R1332">
        <f>TableOMP[[#This Row],[Avg]]+$U$2*TableOMP[[#This Row],[StdDev]]</f>
        <v>54.523051094305217</v>
      </c>
      <c r="S1332">
        <f>IF(AND(TableOMP[[#This Row],[total_time]]&gt;=TableOMP[[#This Row],[Low]], TableOMP[[#This Row],[total_time]]&lt;=TableOMP[[#This Row],[High]]),1,0)</f>
        <v>0</v>
      </c>
    </row>
    <row r="1333" spans="1:19" x14ac:dyDescent="0.25">
      <c r="A1333" t="s">
        <v>15</v>
      </c>
      <c r="B1333">
        <v>10000</v>
      </c>
      <c r="C1333">
        <v>100</v>
      </c>
      <c r="D1333">
        <v>100000</v>
      </c>
      <c r="E1333">
        <v>5</v>
      </c>
      <c r="F1333">
        <v>1</v>
      </c>
      <c r="G1333">
        <v>37.250669000000002</v>
      </c>
      <c r="H1333">
        <v>0.396596</v>
      </c>
      <c r="I1333">
        <v>0.97126000000000001</v>
      </c>
      <c r="J1333">
        <v>0.242815</v>
      </c>
      <c r="K1333" t="str">
        <f t="shared" si="20"/>
        <v>6</v>
      </c>
      <c r="L1333" t="s">
        <v>42</v>
      </c>
      <c r="M1333" t="s">
        <v>43</v>
      </c>
      <c r="N1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333">
        <f>VLOOKUP(TableOMP[[#This Row],[Label]],TableAvg[],2,FALSE)</f>
        <v>37.228402090909093</v>
      </c>
      <c r="P1333">
        <f>VLOOKUP(TableOMP[[#This Row],[Label]],TableAvg[],3,FALSE)</f>
        <v>0.28987238845378277</v>
      </c>
      <c r="Q1333">
        <f>TableOMP[[#This Row],[Avg]]-$U$2*TableOMP[[#This Row],[StdDev]]</f>
        <v>36.648657314001525</v>
      </c>
      <c r="R1333">
        <f>TableOMP[[#This Row],[Avg]]+$U$2*TableOMP[[#This Row],[StdDev]]</f>
        <v>37.80814686781666</v>
      </c>
      <c r="S1333">
        <f>IF(AND(TableOMP[[#This Row],[total_time]]&gt;=TableOMP[[#This Row],[Low]], TableOMP[[#This Row],[total_time]]&lt;=TableOMP[[#This Row],[High]]),1,0)</f>
        <v>1</v>
      </c>
    </row>
    <row r="1334" spans="1:19" x14ac:dyDescent="0.25">
      <c r="A1334" t="s">
        <v>15</v>
      </c>
      <c r="B1334">
        <v>10000</v>
      </c>
      <c r="C1334">
        <v>100</v>
      </c>
      <c r="D1334">
        <v>100000</v>
      </c>
      <c r="E1334">
        <v>6</v>
      </c>
      <c r="F1334">
        <v>1</v>
      </c>
      <c r="G1334">
        <v>31.191155999999999</v>
      </c>
      <c r="H1334">
        <v>0.382716</v>
      </c>
      <c r="I1334">
        <v>1.051598</v>
      </c>
      <c r="J1334">
        <v>0.21032000000000001</v>
      </c>
      <c r="K1334" t="str">
        <f t="shared" si="20"/>
        <v>6</v>
      </c>
      <c r="L1334" t="s">
        <v>42</v>
      </c>
      <c r="M1334" t="s">
        <v>43</v>
      </c>
      <c r="N1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334">
        <f>VLOOKUP(TableOMP[[#This Row],[Label]],TableAvg[],2,FALSE)</f>
        <v>31.10145390909091</v>
      </c>
      <c r="P1334">
        <f>VLOOKUP(TableOMP[[#This Row],[Label]],TableAvg[],3,FALSE)</f>
        <v>0.31760202715984842</v>
      </c>
      <c r="Q1334">
        <f>TableOMP[[#This Row],[Avg]]-$U$2*TableOMP[[#This Row],[StdDev]]</f>
        <v>30.466249854771213</v>
      </c>
      <c r="R1334">
        <f>TableOMP[[#This Row],[Avg]]+$U$2*TableOMP[[#This Row],[StdDev]]</f>
        <v>31.736657963410607</v>
      </c>
      <c r="S1334">
        <f>IF(AND(TableOMP[[#This Row],[total_time]]&gt;=TableOMP[[#This Row],[Low]], TableOMP[[#This Row],[total_time]]&lt;=TableOMP[[#This Row],[High]]),1,0)</f>
        <v>1</v>
      </c>
    </row>
    <row r="1335" spans="1:19" x14ac:dyDescent="0.25">
      <c r="A1335" t="s">
        <v>15</v>
      </c>
      <c r="B1335">
        <v>10000</v>
      </c>
      <c r="C1335">
        <v>100</v>
      </c>
      <c r="D1335">
        <v>100000</v>
      </c>
      <c r="E1335">
        <v>7</v>
      </c>
      <c r="F1335">
        <v>1</v>
      </c>
      <c r="G1335">
        <v>27.096392000000002</v>
      </c>
      <c r="H1335">
        <v>0.56847499999999995</v>
      </c>
      <c r="I1335">
        <v>1.273212</v>
      </c>
      <c r="J1335">
        <v>0.212202</v>
      </c>
      <c r="K1335" t="str">
        <f t="shared" si="20"/>
        <v>6</v>
      </c>
      <c r="L1335" t="s">
        <v>42</v>
      </c>
      <c r="M1335" t="s">
        <v>43</v>
      </c>
      <c r="N1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335">
        <f>VLOOKUP(TableOMP[[#This Row],[Label]],TableAvg[],2,FALSE)</f>
        <v>26.99956781818182</v>
      </c>
      <c r="P1335">
        <f>VLOOKUP(TableOMP[[#This Row],[Label]],TableAvg[],3,FALSE)</f>
        <v>0.58991741324496838</v>
      </c>
      <c r="Q1335">
        <f>TableOMP[[#This Row],[Avg]]-$U$2*TableOMP[[#This Row],[StdDev]]</f>
        <v>25.819732991691883</v>
      </c>
      <c r="R1335">
        <f>TableOMP[[#This Row],[Avg]]+$U$2*TableOMP[[#This Row],[StdDev]]</f>
        <v>28.179402644671757</v>
      </c>
      <c r="S1335">
        <f>IF(AND(TableOMP[[#This Row],[total_time]]&gt;=TableOMP[[#This Row],[Low]], TableOMP[[#This Row],[total_time]]&lt;=TableOMP[[#This Row],[High]]),1,0)</f>
        <v>1</v>
      </c>
    </row>
    <row r="1336" spans="1:19" x14ac:dyDescent="0.25">
      <c r="A1336" t="s">
        <v>15</v>
      </c>
      <c r="B1336">
        <v>10000</v>
      </c>
      <c r="C1336">
        <v>100</v>
      </c>
      <c r="D1336">
        <v>100000</v>
      </c>
      <c r="E1336">
        <v>8</v>
      </c>
      <c r="F1336">
        <v>1</v>
      </c>
      <c r="G1336">
        <v>23.693850000000001</v>
      </c>
      <c r="H1336">
        <v>0.349997</v>
      </c>
      <c r="I1336">
        <v>1.0526420000000001</v>
      </c>
      <c r="J1336">
        <v>0.15037700000000001</v>
      </c>
      <c r="K1336" t="str">
        <f t="shared" si="20"/>
        <v>6</v>
      </c>
      <c r="L1336" t="s">
        <v>42</v>
      </c>
      <c r="M1336" t="s">
        <v>43</v>
      </c>
      <c r="N1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336">
        <f>VLOOKUP(TableOMP[[#This Row],[Label]],TableAvg[],2,FALSE)</f>
        <v>23.857052599999999</v>
      </c>
      <c r="P1336">
        <f>VLOOKUP(TableOMP[[#This Row],[Label]],TableAvg[],3,FALSE)</f>
        <v>1.0042384641038213</v>
      </c>
      <c r="Q1336">
        <f>TableOMP[[#This Row],[Avg]]-$U$2*TableOMP[[#This Row],[StdDev]]</f>
        <v>21.848575671792357</v>
      </c>
      <c r="R1336">
        <f>TableOMP[[#This Row],[Avg]]+$U$2*TableOMP[[#This Row],[StdDev]]</f>
        <v>25.865529528207642</v>
      </c>
      <c r="S1336">
        <f>IF(AND(TableOMP[[#This Row],[total_time]]&gt;=TableOMP[[#This Row],[Low]], TableOMP[[#This Row],[total_time]]&lt;=TableOMP[[#This Row],[High]]),1,0)</f>
        <v>1</v>
      </c>
    </row>
    <row r="1337" spans="1:19" x14ac:dyDescent="0.25">
      <c r="A1337" t="s">
        <v>15</v>
      </c>
      <c r="B1337">
        <v>10000</v>
      </c>
      <c r="C1337">
        <v>100</v>
      </c>
      <c r="D1337">
        <v>100000</v>
      </c>
      <c r="E1337">
        <v>9</v>
      </c>
      <c r="F1337">
        <v>1</v>
      </c>
      <c r="G1337">
        <v>21.039809000000002</v>
      </c>
      <c r="H1337">
        <v>0.33098100000000003</v>
      </c>
      <c r="I1337">
        <v>1.260343</v>
      </c>
      <c r="J1337">
        <v>0.15754299999999999</v>
      </c>
      <c r="K1337" t="str">
        <f t="shared" si="20"/>
        <v>6</v>
      </c>
      <c r="L1337" t="s">
        <v>42</v>
      </c>
      <c r="M1337" t="s">
        <v>43</v>
      </c>
      <c r="N1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1337">
        <f>VLOOKUP(TableOMP[[#This Row],[Label]],TableAvg[],2,FALSE)</f>
        <v>21.046355900000002</v>
      </c>
      <c r="P1337">
        <f>VLOOKUP(TableOMP[[#This Row],[Label]],TableAvg[],3,FALSE)</f>
        <v>0.42661476315995334</v>
      </c>
      <c r="Q1337">
        <f>TableOMP[[#This Row],[Avg]]-$U$2*TableOMP[[#This Row],[StdDev]]</f>
        <v>20.193126373680094</v>
      </c>
      <c r="R1337">
        <f>TableOMP[[#This Row],[Avg]]+$U$2*TableOMP[[#This Row],[StdDev]]</f>
        <v>21.899585426319909</v>
      </c>
      <c r="S1337">
        <f>IF(AND(TableOMP[[#This Row],[total_time]]&gt;=TableOMP[[#This Row],[Low]], TableOMP[[#This Row],[total_time]]&lt;=TableOMP[[#This Row],[High]]),1,0)</f>
        <v>1</v>
      </c>
    </row>
    <row r="1338" spans="1:19" x14ac:dyDescent="0.25">
      <c r="A1338" t="s">
        <v>15</v>
      </c>
      <c r="B1338">
        <v>10000</v>
      </c>
      <c r="C1338">
        <v>100</v>
      </c>
      <c r="D1338">
        <v>100000</v>
      </c>
      <c r="E1338">
        <v>10</v>
      </c>
      <c r="F1338">
        <v>1</v>
      </c>
      <c r="G1338">
        <v>19.423712999999999</v>
      </c>
      <c r="H1338">
        <v>0.75751199999999996</v>
      </c>
      <c r="I1338">
        <v>3.2703479999999998</v>
      </c>
      <c r="J1338">
        <v>0.36337199999999997</v>
      </c>
      <c r="K1338" t="str">
        <f t="shared" si="20"/>
        <v>6</v>
      </c>
      <c r="L1338" t="s">
        <v>42</v>
      </c>
      <c r="M1338" t="s">
        <v>43</v>
      </c>
      <c r="N1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338">
        <f>VLOOKUP(TableOMP[[#This Row],[Label]],TableAvg[],2,FALSE)</f>
        <v>19.367362500000002</v>
      </c>
      <c r="P1338">
        <f>VLOOKUP(TableOMP[[#This Row],[Label]],TableAvg[],3,FALSE)</f>
        <v>1.3987286580103699</v>
      </c>
      <c r="Q1338">
        <f>TableOMP[[#This Row],[Avg]]-$U$2*TableOMP[[#This Row],[StdDev]]</f>
        <v>16.569905183979262</v>
      </c>
      <c r="R1338">
        <f>TableOMP[[#This Row],[Avg]]+$U$2*TableOMP[[#This Row],[StdDev]]</f>
        <v>22.164819816020742</v>
      </c>
      <c r="S1338">
        <f>IF(AND(TableOMP[[#This Row],[total_time]]&gt;=TableOMP[[#This Row],[Low]], TableOMP[[#This Row],[total_time]]&lt;=TableOMP[[#This Row],[High]]),1,0)</f>
        <v>1</v>
      </c>
    </row>
    <row r="1339" spans="1:19" x14ac:dyDescent="0.25">
      <c r="A1339" t="s">
        <v>15</v>
      </c>
      <c r="B1339">
        <v>10000</v>
      </c>
      <c r="C1339">
        <v>100</v>
      </c>
      <c r="D1339">
        <v>100000</v>
      </c>
      <c r="E1339">
        <v>11</v>
      </c>
      <c r="F1339">
        <v>1</v>
      </c>
      <c r="G1339">
        <v>17.683240000000001</v>
      </c>
      <c r="H1339">
        <v>0.61956699999999998</v>
      </c>
      <c r="I1339">
        <v>2.0292759999999999</v>
      </c>
      <c r="J1339">
        <v>0.202928</v>
      </c>
      <c r="K1339" t="str">
        <f t="shared" si="20"/>
        <v>6</v>
      </c>
      <c r="L1339" t="s">
        <v>42</v>
      </c>
      <c r="M1339" t="s">
        <v>43</v>
      </c>
      <c r="N1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339">
        <f>VLOOKUP(TableOMP[[#This Row],[Label]],TableAvg[],2,FALSE)</f>
        <v>17.3222205</v>
      </c>
      <c r="P1339">
        <f>VLOOKUP(TableOMP[[#This Row],[Label]],TableAvg[],3,FALSE)</f>
        <v>0.19925598916133511</v>
      </c>
      <c r="Q1339">
        <f>TableOMP[[#This Row],[Avg]]-$U$2*TableOMP[[#This Row],[StdDev]]</f>
        <v>16.92370852167733</v>
      </c>
      <c r="R1339">
        <f>TableOMP[[#This Row],[Avg]]+$U$2*TableOMP[[#This Row],[StdDev]]</f>
        <v>17.72073247832267</v>
      </c>
      <c r="S1339">
        <f>IF(AND(TableOMP[[#This Row],[total_time]]&gt;=TableOMP[[#This Row],[Low]], TableOMP[[#This Row],[total_time]]&lt;=TableOMP[[#This Row],[High]]),1,0)</f>
        <v>1</v>
      </c>
    </row>
    <row r="1340" spans="1:19" x14ac:dyDescent="0.25">
      <c r="A1340" t="s">
        <v>15</v>
      </c>
      <c r="B1340">
        <v>10000</v>
      </c>
      <c r="C1340">
        <v>100</v>
      </c>
      <c r="D1340">
        <v>100000</v>
      </c>
      <c r="E1340">
        <v>12</v>
      </c>
      <c r="F1340">
        <v>1</v>
      </c>
      <c r="G1340">
        <v>15.980888</v>
      </c>
      <c r="H1340">
        <v>0.30662600000000001</v>
      </c>
      <c r="I1340">
        <v>1.4008700000000001</v>
      </c>
      <c r="J1340">
        <v>0.12735199999999999</v>
      </c>
      <c r="K1340" t="str">
        <f t="shared" si="20"/>
        <v>6</v>
      </c>
      <c r="L1340" t="s">
        <v>42</v>
      </c>
      <c r="M1340" t="s">
        <v>43</v>
      </c>
      <c r="N1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340">
        <f>VLOOKUP(TableOMP[[#This Row],[Label]],TableAvg[],2,FALSE)</f>
        <v>16.0317729</v>
      </c>
      <c r="P1340">
        <f>VLOOKUP(TableOMP[[#This Row],[Label]],TableAvg[],3,FALSE)</f>
        <v>0.49322697109571573</v>
      </c>
      <c r="Q1340">
        <f>TableOMP[[#This Row],[Avg]]-$U$2*TableOMP[[#This Row],[StdDev]]</f>
        <v>15.045318957808568</v>
      </c>
      <c r="R1340">
        <f>TableOMP[[#This Row],[Avg]]+$U$2*TableOMP[[#This Row],[StdDev]]</f>
        <v>17.018226842191432</v>
      </c>
      <c r="S1340">
        <f>IF(AND(TableOMP[[#This Row],[total_time]]&gt;=TableOMP[[#This Row],[Low]], TableOMP[[#This Row],[total_time]]&lt;=TableOMP[[#This Row],[High]]),1,0)</f>
        <v>1</v>
      </c>
    </row>
    <row r="1341" spans="1:19" x14ac:dyDescent="0.25">
      <c r="A1341" t="s">
        <v>15</v>
      </c>
      <c r="B1341">
        <v>10000</v>
      </c>
      <c r="C1341">
        <v>100</v>
      </c>
      <c r="D1341">
        <v>100000</v>
      </c>
      <c r="E1341">
        <v>13</v>
      </c>
      <c r="F1341">
        <v>1</v>
      </c>
      <c r="G1341">
        <v>15.008076000000001</v>
      </c>
      <c r="H1341">
        <v>0.48164400000000002</v>
      </c>
      <c r="I1341">
        <v>2.6241620000000001</v>
      </c>
      <c r="J1341">
        <v>0.21868000000000001</v>
      </c>
      <c r="K1341" t="str">
        <f t="shared" si="20"/>
        <v>6</v>
      </c>
      <c r="L1341" t="s">
        <v>42</v>
      </c>
      <c r="M1341" t="s">
        <v>43</v>
      </c>
      <c r="N1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341">
        <f>VLOOKUP(TableOMP[[#This Row],[Label]],TableAvg[],2,FALSE)</f>
        <v>17.419607899999995</v>
      </c>
      <c r="P1341">
        <f>VLOOKUP(TableOMP[[#This Row],[Label]],TableAvg[],3,FALSE)</f>
        <v>7.9460726350215278</v>
      </c>
      <c r="Q1341">
        <f>TableOMP[[#This Row],[Avg]]-$U$2*TableOMP[[#This Row],[StdDev]]</f>
        <v>1.5274626299569398</v>
      </c>
      <c r="R1341">
        <f>TableOMP[[#This Row],[Avg]]+$U$2*TableOMP[[#This Row],[StdDev]]</f>
        <v>33.311753170043048</v>
      </c>
      <c r="S1341">
        <f>IF(AND(TableOMP[[#This Row],[total_time]]&gt;=TableOMP[[#This Row],[Low]], TableOMP[[#This Row],[total_time]]&lt;=TableOMP[[#This Row],[High]]),1,0)</f>
        <v>1</v>
      </c>
    </row>
    <row r="1342" spans="1:19" x14ac:dyDescent="0.25">
      <c r="A1342" t="s">
        <v>15</v>
      </c>
      <c r="B1342">
        <v>10000</v>
      </c>
      <c r="C1342">
        <v>100</v>
      </c>
      <c r="D1342">
        <v>100000</v>
      </c>
      <c r="E1342">
        <v>14</v>
      </c>
      <c r="F1342">
        <v>1</v>
      </c>
      <c r="G1342">
        <v>13.971415</v>
      </c>
      <c r="H1342">
        <v>0.43088199999999999</v>
      </c>
      <c r="I1342">
        <v>2.9631989999999999</v>
      </c>
      <c r="J1342">
        <v>0.227938</v>
      </c>
      <c r="K1342" t="str">
        <f t="shared" si="20"/>
        <v>6</v>
      </c>
      <c r="L1342" t="s">
        <v>42</v>
      </c>
      <c r="M1342" t="s">
        <v>43</v>
      </c>
      <c r="N1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342">
        <f>VLOOKUP(TableOMP[[#This Row],[Label]],TableAvg[],2,FALSE)</f>
        <v>13.811161200000001</v>
      </c>
      <c r="P1342">
        <f>VLOOKUP(TableOMP[[#This Row],[Label]],TableAvg[],3,FALSE)</f>
        <v>0.14816777037706197</v>
      </c>
      <c r="Q1342">
        <f>TableOMP[[#This Row],[Avg]]-$U$2*TableOMP[[#This Row],[StdDev]]</f>
        <v>13.514825659245878</v>
      </c>
      <c r="R1342">
        <f>TableOMP[[#This Row],[Avg]]+$U$2*TableOMP[[#This Row],[StdDev]]</f>
        <v>14.107496740754124</v>
      </c>
      <c r="S1342">
        <f>IF(AND(TableOMP[[#This Row],[total_time]]&gt;=TableOMP[[#This Row],[Low]], TableOMP[[#This Row],[total_time]]&lt;=TableOMP[[#This Row],[High]]),1,0)</f>
        <v>1</v>
      </c>
    </row>
    <row r="1343" spans="1:19" x14ac:dyDescent="0.25">
      <c r="A1343" t="s">
        <v>15</v>
      </c>
      <c r="B1343">
        <v>10000</v>
      </c>
      <c r="C1343">
        <v>100</v>
      </c>
      <c r="D1343">
        <v>100000</v>
      </c>
      <c r="E1343">
        <v>15</v>
      </c>
      <c r="F1343">
        <v>1</v>
      </c>
      <c r="G1343">
        <v>14.276287999999999</v>
      </c>
      <c r="H1343">
        <v>1.498848</v>
      </c>
      <c r="I1343">
        <v>1.965327</v>
      </c>
      <c r="J1343">
        <v>0.14038100000000001</v>
      </c>
      <c r="K1343" t="str">
        <f t="shared" si="20"/>
        <v>6</v>
      </c>
      <c r="L1343" t="s">
        <v>42</v>
      </c>
      <c r="M1343" t="s">
        <v>43</v>
      </c>
      <c r="N1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343">
        <f>VLOOKUP(TableOMP[[#This Row],[Label]],TableAvg[],2,FALSE)</f>
        <v>13.084569800000001</v>
      </c>
      <c r="P1343">
        <f>VLOOKUP(TableOMP[[#This Row],[Label]],TableAvg[],3,FALSE)</f>
        <v>0.42163983678132028</v>
      </c>
      <c r="Q1343">
        <f>TableOMP[[#This Row],[Avg]]-$U$2*TableOMP[[#This Row],[StdDev]]</f>
        <v>12.241290126437359</v>
      </c>
      <c r="R1343">
        <f>TableOMP[[#This Row],[Avg]]+$U$2*TableOMP[[#This Row],[StdDev]]</f>
        <v>13.927849473562642</v>
      </c>
      <c r="S1343">
        <f>IF(AND(TableOMP[[#This Row],[total_time]]&gt;=TableOMP[[#This Row],[Low]], TableOMP[[#This Row],[total_time]]&lt;=TableOMP[[#This Row],[High]]),1,0)</f>
        <v>0</v>
      </c>
    </row>
    <row r="1344" spans="1:19" x14ac:dyDescent="0.25">
      <c r="A1344" t="s">
        <v>15</v>
      </c>
      <c r="B1344">
        <v>10000</v>
      </c>
      <c r="C1344">
        <v>100</v>
      </c>
      <c r="D1344">
        <v>100000</v>
      </c>
      <c r="E1344">
        <v>16</v>
      </c>
      <c r="F1344">
        <v>1</v>
      </c>
      <c r="G1344">
        <v>12.561178</v>
      </c>
      <c r="H1344">
        <v>0.52502400000000005</v>
      </c>
      <c r="I1344">
        <v>2.2646860000000002</v>
      </c>
      <c r="J1344">
        <v>0.150979</v>
      </c>
      <c r="K1344" t="str">
        <f t="shared" si="20"/>
        <v>6</v>
      </c>
      <c r="L1344" t="s">
        <v>42</v>
      </c>
      <c r="M1344" t="s">
        <v>43</v>
      </c>
      <c r="N1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344">
        <f>VLOOKUP(TableOMP[[#This Row],[Label]],TableAvg[],2,FALSE)</f>
        <v>12.3827286</v>
      </c>
      <c r="P1344">
        <f>VLOOKUP(TableOMP[[#This Row],[Label]],TableAvg[],3,FALSE)</f>
        <v>0.17102678362132523</v>
      </c>
      <c r="Q1344">
        <f>TableOMP[[#This Row],[Avg]]-$U$2*TableOMP[[#This Row],[StdDev]]</f>
        <v>12.040675032757349</v>
      </c>
      <c r="R1344">
        <f>TableOMP[[#This Row],[Avg]]+$U$2*TableOMP[[#This Row],[StdDev]]</f>
        <v>12.724782167242651</v>
      </c>
      <c r="S1344">
        <f>IF(AND(TableOMP[[#This Row],[total_time]]&gt;=TableOMP[[#This Row],[Low]], TableOMP[[#This Row],[total_time]]&lt;=TableOMP[[#This Row],[High]]),1,0)</f>
        <v>1</v>
      </c>
    </row>
    <row r="1345" spans="1:19" x14ac:dyDescent="0.25">
      <c r="A1345" t="s">
        <v>15</v>
      </c>
      <c r="B1345">
        <v>10000</v>
      </c>
      <c r="C1345">
        <v>100</v>
      </c>
      <c r="D1345">
        <v>100000</v>
      </c>
      <c r="E1345">
        <v>17</v>
      </c>
      <c r="F1345">
        <v>1</v>
      </c>
      <c r="G1345">
        <v>11.627605000000001</v>
      </c>
      <c r="H1345">
        <v>0.24284900000000001</v>
      </c>
      <c r="I1345">
        <v>2.2014770000000001</v>
      </c>
      <c r="J1345">
        <v>0.13759199999999999</v>
      </c>
      <c r="K1345" t="str">
        <f t="shared" si="20"/>
        <v>6</v>
      </c>
      <c r="L1345" t="s">
        <v>42</v>
      </c>
      <c r="M1345" t="s">
        <v>43</v>
      </c>
      <c r="N1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345">
        <f>VLOOKUP(TableOMP[[#This Row],[Label]],TableAvg[],2,FALSE)</f>
        <v>11.7457557</v>
      </c>
      <c r="P1345">
        <f>VLOOKUP(TableOMP[[#This Row],[Label]],TableAvg[],3,FALSE)</f>
        <v>0.15584168416068192</v>
      </c>
      <c r="Q1345">
        <f>TableOMP[[#This Row],[Avg]]-$U$2*TableOMP[[#This Row],[StdDev]]</f>
        <v>11.434072331678637</v>
      </c>
      <c r="R1345">
        <f>TableOMP[[#This Row],[Avg]]+$U$2*TableOMP[[#This Row],[StdDev]]</f>
        <v>12.057439068321363</v>
      </c>
      <c r="S1345">
        <f>IF(AND(TableOMP[[#This Row],[total_time]]&gt;=TableOMP[[#This Row],[Low]], TableOMP[[#This Row],[total_time]]&lt;=TableOMP[[#This Row],[High]]),1,0)</f>
        <v>1</v>
      </c>
    </row>
    <row r="1346" spans="1:19" x14ac:dyDescent="0.25">
      <c r="A1346" t="s">
        <v>15</v>
      </c>
      <c r="B1346">
        <v>10000</v>
      </c>
      <c r="C1346">
        <v>100</v>
      </c>
      <c r="D1346">
        <v>100000</v>
      </c>
      <c r="E1346">
        <v>18</v>
      </c>
      <c r="F1346">
        <v>1</v>
      </c>
      <c r="G1346">
        <v>11.278635</v>
      </c>
      <c r="H1346">
        <v>0.309091</v>
      </c>
      <c r="I1346">
        <v>2.7965990000000001</v>
      </c>
      <c r="J1346">
        <v>0.16450600000000001</v>
      </c>
      <c r="K1346" t="str">
        <f t="shared" si="20"/>
        <v>6</v>
      </c>
      <c r="L1346" t="s">
        <v>42</v>
      </c>
      <c r="M1346" t="s">
        <v>43</v>
      </c>
      <c r="N1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1346">
        <f>VLOOKUP(TableOMP[[#This Row],[Label]],TableAvg[],2,FALSE)</f>
        <v>11.1533949</v>
      </c>
      <c r="P1346">
        <f>VLOOKUP(TableOMP[[#This Row],[Label]],TableAvg[],3,FALSE)</f>
        <v>0.1108857938126307</v>
      </c>
      <c r="Q1346">
        <f>TableOMP[[#This Row],[Avg]]-$U$2*TableOMP[[#This Row],[StdDev]]</f>
        <v>10.931623312374739</v>
      </c>
      <c r="R1346">
        <f>TableOMP[[#This Row],[Avg]]+$U$2*TableOMP[[#This Row],[StdDev]]</f>
        <v>11.375166487625261</v>
      </c>
      <c r="S1346">
        <f>IF(AND(TableOMP[[#This Row],[total_time]]&gt;=TableOMP[[#This Row],[Low]], TableOMP[[#This Row],[total_time]]&lt;=TableOMP[[#This Row],[High]]),1,0)</f>
        <v>1</v>
      </c>
    </row>
    <row r="1347" spans="1:19" x14ac:dyDescent="0.25">
      <c r="A1347" t="s">
        <v>15</v>
      </c>
      <c r="B1347">
        <v>10000</v>
      </c>
      <c r="C1347">
        <v>100</v>
      </c>
      <c r="D1347">
        <v>100000</v>
      </c>
      <c r="E1347">
        <v>19</v>
      </c>
      <c r="F1347">
        <v>1</v>
      </c>
      <c r="G1347">
        <v>14.905903</v>
      </c>
      <c r="H1347">
        <v>4.5846859999999996</v>
      </c>
      <c r="I1347">
        <v>2.432429</v>
      </c>
      <c r="J1347">
        <v>0.13513500000000001</v>
      </c>
      <c r="K1347" t="str">
        <f t="shared" ref="K1347:K1410" si="21">MID(M1347,22,1)</f>
        <v>6</v>
      </c>
      <c r="L1347" t="s">
        <v>42</v>
      </c>
      <c r="M1347" t="s">
        <v>43</v>
      </c>
      <c r="N1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347">
        <f>VLOOKUP(TableOMP[[#This Row],[Label]],TableAvg[],2,FALSE)</f>
        <v>11.082065999999999</v>
      </c>
      <c r="P1347">
        <f>VLOOKUP(TableOMP[[#This Row],[Label]],TableAvg[],3,FALSE)</f>
        <v>1.2805894741982884</v>
      </c>
      <c r="Q1347">
        <f>TableOMP[[#This Row],[Avg]]-$U$2*TableOMP[[#This Row],[StdDev]]</f>
        <v>8.5208870516034221</v>
      </c>
      <c r="R1347">
        <f>TableOMP[[#This Row],[Avg]]+$U$2*TableOMP[[#This Row],[StdDev]]</f>
        <v>13.643244948396577</v>
      </c>
      <c r="S1347">
        <f>IF(AND(TableOMP[[#This Row],[total_time]]&gt;=TableOMP[[#This Row],[Low]], TableOMP[[#This Row],[total_time]]&lt;=TableOMP[[#This Row],[High]]),1,0)</f>
        <v>0</v>
      </c>
    </row>
    <row r="1348" spans="1:19" x14ac:dyDescent="0.25">
      <c r="A1348" t="s">
        <v>15</v>
      </c>
      <c r="B1348">
        <v>10000</v>
      </c>
      <c r="C1348">
        <v>100</v>
      </c>
      <c r="D1348">
        <v>100000</v>
      </c>
      <c r="E1348">
        <v>20</v>
      </c>
      <c r="F1348">
        <v>1</v>
      </c>
      <c r="G1348">
        <v>10.131047000000001</v>
      </c>
      <c r="H1348">
        <v>0.14813999999999999</v>
      </c>
      <c r="I1348">
        <v>0.92610300000000001</v>
      </c>
      <c r="J1348">
        <v>4.8742000000000001E-2</v>
      </c>
      <c r="K1348" t="str">
        <f t="shared" si="21"/>
        <v>6</v>
      </c>
      <c r="L1348" t="s">
        <v>42</v>
      </c>
      <c r="M1348" t="s">
        <v>43</v>
      </c>
      <c r="N1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1348">
        <f>VLOOKUP(TableOMP[[#This Row],[Label]],TableAvg[],2,FALSE)</f>
        <v>10.817027444444442</v>
      </c>
      <c r="P1348">
        <f>VLOOKUP(TableOMP[[#This Row],[Label]],TableAvg[],3,FALSE)</f>
        <v>2.0326970579339143</v>
      </c>
      <c r="Q1348">
        <f>TableOMP[[#This Row],[Avg]]-$U$2*TableOMP[[#This Row],[StdDev]]</f>
        <v>6.751633328576613</v>
      </c>
      <c r="R1348">
        <f>TableOMP[[#This Row],[Avg]]+$U$2*TableOMP[[#This Row],[StdDev]]</f>
        <v>14.88242156031227</v>
      </c>
      <c r="S1348">
        <f>IF(AND(TableOMP[[#This Row],[total_time]]&gt;=TableOMP[[#This Row],[Low]], TableOMP[[#This Row],[total_time]]&lt;=TableOMP[[#This Row],[High]]),1,0)</f>
        <v>1</v>
      </c>
    </row>
    <row r="1349" spans="1:19" x14ac:dyDescent="0.25">
      <c r="A1349" t="s">
        <v>15</v>
      </c>
      <c r="B1349">
        <v>10000</v>
      </c>
      <c r="C1349">
        <v>100</v>
      </c>
      <c r="D1349">
        <v>100000</v>
      </c>
      <c r="E1349">
        <v>21</v>
      </c>
      <c r="F1349">
        <v>1</v>
      </c>
      <c r="G1349">
        <v>9.8501329999999996</v>
      </c>
      <c r="H1349">
        <v>0.38313000000000003</v>
      </c>
      <c r="I1349">
        <v>5.2480169999999999</v>
      </c>
      <c r="J1349">
        <v>0.262401</v>
      </c>
      <c r="K1349" t="str">
        <f t="shared" si="21"/>
        <v>6</v>
      </c>
      <c r="L1349" t="s">
        <v>42</v>
      </c>
      <c r="M1349" t="s">
        <v>43</v>
      </c>
      <c r="N1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1349">
        <f>VLOOKUP(TableOMP[[#This Row],[Label]],TableAvg[],2,FALSE)</f>
        <v>10.752239777777779</v>
      </c>
      <c r="P1349">
        <f>VLOOKUP(TableOMP[[#This Row],[Label]],TableAvg[],3,FALSE)</f>
        <v>2.962358015434468</v>
      </c>
      <c r="Q1349">
        <f>TableOMP[[#This Row],[Avg]]-$U$2*TableOMP[[#This Row],[StdDev]]</f>
        <v>4.8275237469088434</v>
      </c>
      <c r="R1349">
        <f>TableOMP[[#This Row],[Avg]]+$U$2*TableOMP[[#This Row],[StdDev]]</f>
        <v>16.676955808646717</v>
      </c>
      <c r="S1349">
        <f>IF(AND(TableOMP[[#This Row],[total_time]]&gt;=TableOMP[[#This Row],[Low]], TableOMP[[#This Row],[total_time]]&lt;=TableOMP[[#This Row],[High]]),1,0)</f>
        <v>1</v>
      </c>
    </row>
    <row r="1350" spans="1:19" x14ac:dyDescent="0.25">
      <c r="A1350" t="s">
        <v>15</v>
      </c>
      <c r="B1350">
        <v>10000</v>
      </c>
      <c r="C1350">
        <v>100</v>
      </c>
      <c r="D1350">
        <v>100000</v>
      </c>
      <c r="E1350">
        <v>22</v>
      </c>
      <c r="F1350">
        <v>1</v>
      </c>
      <c r="G1350">
        <v>9.6742190000000008</v>
      </c>
      <c r="H1350">
        <v>0.39478600000000003</v>
      </c>
      <c r="I1350">
        <v>5.884023</v>
      </c>
      <c r="J1350">
        <v>0.280192</v>
      </c>
      <c r="K1350" t="str">
        <f t="shared" si="21"/>
        <v>6</v>
      </c>
      <c r="L1350" t="s">
        <v>42</v>
      </c>
      <c r="M1350" t="s">
        <v>43</v>
      </c>
      <c r="N1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1350">
        <f>VLOOKUP(TableOMP[[#This Row],[Label]],TableAvg[],2,FALSE)</f>
        <v>9.3728244444444435</v>
      </c>
      <c r="P1350">
        <f>VLOOKUP(TableOMP[[#This Row],[Label]],TableAvg[],3,FALSE)</f>
        <v>0.15586539373956221</v>
      </c>
      <c r="Q1350">
        <f>TableOMP[[#This Row],[Avg]]-$U$2*TableOMP[[#This Row],[StdDev]]</f>
        <v>9.0610936569653191</v>
      </c>
      <c r="R1350">
        <f>TableOMP[[#This Row],[Avg]]+$U$2*TableOMP[[#This Row],[StdDev]]</f>
        <v>9.6845552319235679</v>
      </c>
      <c r="S1350">
        <f>IF(AND(TableOMP[[#This Row],[total_time]]&gt;=TableOMP[[#This Row],[Low]], TableOMP[[#This Row],[total_time]]&lt;=TableOMP[[#This Row],[High]]),1,0)</f>
        <v>1</v>
      </c>
    </row>
    <row r="1351" spans="1:19" x14ac:dyDescent="0.25">
      <c r="A1351" t="s">
        <v>15</v>
      </c>
      <c r="B1351">
        <v>10000</v>
      </c>
      <c r="C1351">
        <v>100</v>
      </c>
      <c r="D1351">
        <v>100000</v>
      </c>
      <c r="E1351">
        <v>23</v>
      </c>
      <c r="F1351">
        <v>1</v>
      </c>
      <c r="G1351">
        <v>9.9590720000000008</v>
      </c>
      <c r="H1351">
        <v>1.0538810000000001</v>
      </c>
      <c r="I1351">
        <v>3.8909500000000001</v>
      </c>
      <c r="J1351">
        <v>0.17686099999999999</v>
      </c>
      <c r="K1351" t="str">
        <f t="shared" si="21"/>
        <v>6</v>
      </c>
      <c r="L1351" t="s">
        <v>42</v>
      </c>
      <c r="M1351" t="s">
        <v>43</v>
      </c>
      <c r="N1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1351">
        <f>VLOOKUP(TableOMP[[#This Row],[Label]],TableAvg[],2,FALSE)</f>
        <v>9.1605132222222228</v>
      </c>
      <c r="P1351">
        <f>VLOOKUP(TableOMP[[#This Row],[Label]],TableAvg[],3,FALSE)</f>
        <v>0.30755567457431171</v>
      </c>
      <c r="Q1351">
        <f>TableOMP[[#This Row],[Avg]]-$U$2*TableOMP[[#This Row],[StdDev]]</f>
        <v>8.5454018730735992</v>
      </c>
      <c r="R1351">
        <f>TableOMP[[#This Row],[Avg]]+$U$2*TableOMP[[#This Row],[StdDev]]</f>
        <v>9.7756245713708463</v>
      </c>
      <c r="S1351">
        <f>IF(AND(TableOMP[[#This Row],[total_time]]&gt;=TableOMP[[#This Row],[Low]], TableOMP[[#This Row],[total_time]]&lt;=TableOMP[[#This Row],[High]]),1,0)</f>
        <v>0</v>
      </c>
    </row>
    <row r="1352" spans="1:19" x14ac:dyDescent="0.25">
      <c r="A1352" t="s">
        <v>15</v>
      </c>
      <c r="B1352">
        <v>10000</v>
      </c>
      <c r="C1352">
        <v>100</v>
      </c>
      <c r="D1352">
        <v>100000</v>
      </c>
      <c r="E1352">
        <v>24</v>
      </c>
      <c r="F1352">
        <v>1</v>
      </c>
      <c r="G1352">
        <v>8.7791029999999992</v>
      </c>
      <c r="H1352">
        <v>0.14535600000000001</v>
      </c>
      <c r="I1352">
        <v>1.116201</v>
      </c>
      <c r="J1352">
        <v>4.8529999999999997E-2</v>
      </c>
      <c r="K1352" t="str">
        <f t="shared" si="21"/>
        <v>6</v>
      </c>
      <c r="L1352" t="s">
        <v>42</v>
      </c>
      <c r="M1352" t="s">
        <v>43</v>
      </c>
      <c r="N1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1352">
        <f>VLOOKUP(TableOMP[[#This Row],[Label]],TableAvg[],2,FALSE)</f>
        <v>8.9354818888888889</v>
      </c>
      <c r="P1352">
        <f>VLOOKUP(TableOMP[[#This Row],[Label]],TableAvg[],3,FALSE)</f>
        <v>0.54736769623218984</v>
      </c>
      <c r="Q1352">
        <f>TableOMP[[#This Row],[Avg]]-$U$2*TableOMP[[#This Row],[StdDev]]</f>
        <v>7.8407464964245097</v>
      </c>
      <c r="R1352">
        <f>TableOMP[[#This Row],[Avg]]+$U$2*TableOMP[[#This Row],[StdDev]]</f>
        <v>10.030217281353268</v>
      </c>
      <c r="S1352">
        <f>IF(AND(TableOMP[[#This Row],[total_time]]&gt;=TableOMP[[#This Row],[Low]], TableOMP[[#This Row],[total_time]]&lt;=TableOMP[[#This Row],[High]]),1,0)</f>
        <v>1</v>
      </c>
    </row>
    <row r="1353" spans="1:19" x14ac:dyDescent="0.25">
      <c r="A1353" t="s">
        <v>15</v>
      </c>
      <c r="B1353">
        <v>10000</v>
      </c>
      <c r="C1353">
        <v>100</v>
      </c>
      <c r="D1353">
        <v>100000</v>
      </c>
      <c r="E1353">
        <v>25</v>
      </c>
      <c r="F1353">
        <v>1</v>
      </c>
      <c r="G1353">
        <v>8.7440259999999999</v>
      </c>
      <c r="H1353">
        <v>0.4052</v>
      </c>
      <c r="I1353">
        <v>5.72818</v>
      </c>
      <c r="J1353">
        <v>0.238674</v>
      </c>
      <c r="K1353" t="str">
        <f t="shared" si="21"/>
        <v>6</v>
      </c>
      <c r="L1353" t="s">
        <v>42</v>
      </c>
      <c r="M1353" t="s">
        <v>43</v>
      </c>
      <c r="N1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1353">
        <f>VLOOKUP(TableOMP[[#This Row],[Label]],TableAvg[],2,FALSE)</f>
        <v>8.4959174444444443</v>
      </c>
      <c r="P1353">
        <f>VLOOKUP(TableOMP[[#This Row],[Label]],TableAvg[],3,FALSE)</f>
        <v>0.19575456798989616</v>
      </c>
      <c r="Q1353">
        <f>TableOMP[[#This Row],[Avg]]-$U$2*TableOMP[[#This Row],[StdDev]]</f>
        <v>8.1044083084646523</v>
      </c>
      <c r="R1353">
        <f>TableOMP[[#This Row],[Avg]]+$U$2*TableOMP[[#This Row],[StdDev]]</f>
        <v>8.8874265804242363</v>
      </c>
      <c r="S1353">
        <f>IF(AND(TableOMP[[#This Row],[total_time]]&gt;=TableOMP[[#This Row],[Low]], TableOMP[[#This Row],[total_time]]&lt;=TableOMP[[#This Row],[High]]),1,0)</f>
        <v>1</v>
      </c>
    </row>
    <row r="1354" spans="1:19" x14ac:dyDescent="0.25">
      <c r="A1354" t="s">
        <v>15</v>
      </c>
      <c r="B1354">
        <v>10000</v>
      </c>
      <c r="C1354">
        <v>100</v>
      </c>
      <c r="D1354">
        <v>100000</v>
      </c>
      <c r="E1354">
        <v>26</v>
      </c>
      <c r="F1354">
        <v>1</v>
      </c>
      <c r="G1354">
        <v>8.4528459999999992</v>
      </c>
      <c r="H1354">
        <v>0.57178899999999999</v>
      </c>
      <c r="I1354">
        <v>5.3030119999999998</v>
      </c>
      <c r="J1354">
        <v>0.21212</v>
      </c>
      <c r="K1354" t="str">
        <f t="shared" si="21"/>
        <v>6</v>
      </c>
      <c r="L1354" t="s">
        <v>42</v>
      </c>
      <c r="M1354" t="s">
        <v>43</v>
      </c>
      <c r="N1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1354">
        <f>VLOOKUP(TableOMP[[#This Row],[Label]],TableAvg[],2,FALSE)</f>
        <v>8.3256656666666657</v>
      </c>
      <c r="P1354">
        <f>VLOOKUP(TableOMP[[#This Row],[Label]],TableAvg[],3,FALSE)</f>
        <v>0.32159809416932755</v>
      </c>
      <c r="Q1354">
        <f>TableOMP[[#This Row],[Avg]]-$U$2*TableOMP[[#This Row],[StdDev]]</f>
        <v>7.6824694783280103</v>
      </c>
      <c r="R1354">
        <f>TableOMP[[#This Row],[Avg]]+$U$2*TableOMP[[#This Row],[StdDev]]</f>
        <v>8.9688618550053203</v>
      </c>
      <c r="S1354">
        <f>IF(AND(TableOMP[[#This Row],[total_time]]&gt;=TableOMP[[#This Row],[Low]], TableOMP[[#This Row],[total_time]]&lt;=TableOMP[[#This Row],[High]]),1,0)</f>
        <v>1</v>
      </c>
    </row>
    <row r="1355" spans="1:19" x14ac:dyDescent="0.25">
      <c r="A1355" t="s">
        <v>15</v>
      </c>
      <c r="B1355">
        <v>10000</v>
      </c>
      <c r="C1355">
        <v>100</v>
      </c>
      <c r="D1355">
        <v>100000</v>
      </c>
      <c r="E1355">
        <v>27</v>
      </c>
      <c r="F1355">
        <v>1</v>
      </c>
      <c r="G1355">
        <v>8.2637309999999999</v>
      </c>
      <c r="H1355">
        <v>0.51172799999999996</v>
      </c>
      <c r="I1355">
        <v>5.1880240000000004</v>
      </c>
      <c r="J1355">
        <v>0.19953899999999999</v>
      </c>
      <c r="K1355" t="str">
        <f t="shared" si="21"/>
        <v>6</v>
      </c>
      <c r="L1355" t="s">
        <v>42</v>
      </c>
      <c r="M1355" t="s">
        <v>43</v>
      </c>
      <c r="N1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1355">
        <f>VLOOKUP(TableOMP[[#This Row],[Label]],TableAvg[],2,FALSE)</f>
        <v>8.0086700000000022</v>
      </c>
      <c r="P1355">
        <f>VLOOKUP(TableOMP[[#This Row],[Label]],TableAvg[],3,FALSE)</f>
        <v>0.14580840391409636</v>
      </c>
      <c r="Q1355">
        <f>TableOMP[[#This Row],[Avg]]-$U$2*TableOMP[[#This Row],[StdDev]]</f>
        <v>7.7170531921718091</v>
      </c>
      <c r="R1355">
        <f>TableOMP[[#This Row],[Avg]]+$U$2*TableOMP[[#This Row],[StdDev]]</f>
        <v>8.3002868078281953</v>
      </c>
      <c r="S1355">
        <f>IF(AND(TableOMP[[#This Row],[total_time]]&gt;=TableOMP[[#This Row],[Low]], TableOMP[[#This Row],[total_time]]&lt;=TableOMP[[#This Row],[High]]),1,0)</f>
        <v>1</v>
      </c>
    </row>
    <row r="1356" spans="1:19" x14ac:dyDescent="0.25">
      <c r="A1356" t="s">
        <v>15</v>
      </c>
      <c r="B1356">
        <v>10000</v>
      </c>
      <c r="C1356">
        <v>100</v>
      </c>
      <c r="D1356">
        <v>100000</v>
      </c>
      <c r="E1356">
        <v>28</v>
      </c>
      <c r="F1356">
        <v>1</v>
      </c>
      <c r="G1356">
        <v>7.8039100000000001</v>
      </c>
      <c r="H1356">
        <v>0.244117</v>
      </c>
      <c r="I1356">
        <v>3.6102159999999999</v>
      </c>
      <c r="J1356">
        <v>0.133712</v>
      </c>
      <c r="K1356" t="str">
        <f t="shared" si="21"/>
        <v>6</v>
      </c>
      <c r="L1356" t="s">
        <v>42</v>
      </c>
      <c r="M1356" t="s">
        <v>43</v>
      </c>
      <c r="N1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1356">
        <f>VLOOKUP(TableOMP[[#This Row],[Label]],TableAvg[],2,FALSE)</f>
        <v>7.6902833333333342</v>
      </c>
      <c r="P1356">
        <f>VLOOKUP(TableOMP[[#This Row],[Label]],TableAvg[],3,FALSE)</f>
        <v>0.11412169626709792</v>
      </c>
      <c r="Q1356">
        <f>TableOMP[[#This Row],[Avg]]-$U$2*TableOMP[[#This Row],[StdDev]]</f>
        <v>7.462039940799138</v>
      </c>
      <c r="R1356">
        <f>TableOMP[[#This Row],[Avg]]+$U$2*TableOMP[[#This Row],[StdDev]]</f>
        <v>7.9185267258675305</v>
      </c>
      <c r="S1356">
        <f>IF(AND(TableOMP[[#This Row],[total_time]]&gt;=TableOMP[[#This Row],[Low]], TableOMP[[#This Row],[total_time]]&lt;=TableOMP[[#This Row],[High]]),1,0)</f>
        <v>1</v>
      </c>
    </row>
    <row r="1357" spans="1:19" x14ac:dyDescent="0.25">
      <c r="A1357" t="s">
        <v>15</v>
      </c>
      <c r="B1357">
        <v>10000</v>
      </c>
      <c r="C1357">
        <v>100</v>
      </c>
      <c r="D1357">
        <v>100000</v>
      </c>
      <c r="E1357">
        <v>29</v>
      </c>
      <c r="F1357">
        <v>1</v>
      </c>
      <c r="G1357">
        <v>7.5004179999999998</v>
      </c>
      <c r="H1357">
        <v>0.14860799999999999</v>
      </c>
      <c r="I1357">
        <v>1.377947</v>
      </c>
      <c r="J1357">
        <v>4.9211999999999999E-2</v>
      </c>
      <c r="K1357" t="str">
        <f t="shared" si="21"/>
        <v>6</v>
      </c>
      <c r="L1357" t="s">
        <v>42</v>
      </c>
      <c r="M1357" t="s">
        <v>43</v>
      </c>
      <c r="N1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1357">
        <f>VLOOKUP(TableOMP[[#This Row],[Label]],TableAvg[],2,FALSE)</f>
        <v>8.5854953333333341</v>
      </c>
      <c r="P1357">
        <f>VLOOKUP(TableOMP[[#This Row],[Label]],TableAvg[],3,FALSE)</f>
        <v>3.2284394313952327</v>
      </c>
      <c r="Q1357">
        <f>TableOMP[[#This Row],[Avg]]-$U$2*TableOMP[[#This Row],[StdDev]]</f>
        <v>2.1286164705428687</v>
      </c>
      <c r="R1357">
        <f>TableOMP[[#This Row],[Avg]]+$U$2*TableOMP[[#This Row],[StdDev]]</f>
        <v>15.042374196123799</v>
      </c>
      <c r="S1357">
        <f>IF(AND(TableOMP[[#This Row],[total_time]]&gt;=TableOMP[[#This Row],[Low]], TableOMP[[#This Row],[total_time]]&lt;=TableOMP[[#This Row],[High]]),1,0)</f>
        <v>1</v>
      </c>
    </row>
    <row r="1358" spans="1:19" x14ac:dyDescent="0.25">
      <c r="A1358" t="s">
        <v>15</v>
      </c>
      <c r="B1358">
        <v>10000</v>
      </c>
      <c r="C1358">
        <v>100</v>
      </c>
      <c r="D1358">
        <v>100000</v>
      </c>
      <c r="E1358">
        <v>30</v>
      </c>
      <c r="F1358">
        <v>1</v>
      </c>
      <c r="G1358">
        <v>7.5318870000000002</v>
      </c>
      <c r="H1358">
        <v>0.31590699999999999</v>
      </c>
      <c r="I1358">
        <v>5.8404360000000004</v>
      </c>
      <c r="J1358">
        <v>0.20139399999999999</v>
      </c>
      <c r="K1358" t="str">
        <f t="shared" si="21"/>
        <v>6</v>
      </c>
      <c r="L1358" t="s">
        <v>42</v>
      </c>
      <c r="M1358" t="s">
        <v>43</v>
      </c>
      <c r="N1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1358">
        <f>VLOOKUP(TableOMP[[#This Row],[Label]],TableAvg[],2,FALSE)</f>
        <v>7.2940763333333329</v>
      </c>
      <c r="P1358">
        <f>VLOOKUP(TableOMP[[#This Row],[Label]],TableAvg[],3,FALSE)</f>
        <v>0.20530185275724544</v>
      </c>
      <c r="Q1358">
        <f>TableOMP[[#This Row],[Avg]]-$U$2*TableOMP[[#This Row],[StdDev]]</f>
        <v>6.8834726278188416</v>
      </c>
      <c r="R1358">
        <f>TableOMP[[#This Row],[Avg]]+$U$2*TableOMP[[#This Row],[StdDev]]</f>
        <v>7.7046800388478243</v>
      </c>
      <c r="S1358">
        <f>IF(AND(TableOMP[[#This Row],[total_time]]&gt;=TableOMP[[#This Row],[Low]], TableOMP[[#This Row],[total_time]]&lt;=TableOMP[[#This Row],[High]]),1,0)</f>
        <v>1</v>
      </c>
    </row>
    <row r="1359" spans="1:19" x14ac:dyDescent="0.25">
      <c r="A1359" t="s">
        <v>15</v>
      </c>
      <c r="B1359">
        <v>10000</v>
      </c>
      <c r="C1359">
        <v>100</v>
      </c>
      <c r="D1359">
        <v>100000</v>
      </c>
      <c r="E1359">
        <v>31</v>
      </c>
      <c r="F1359">
        <v>1</v>
      </c>
      <c r="G1359">
        <v>7.5349880000000002</v>
      </c>
      <c r="H1359">
        <v>0.50419000000000003</v>
      </c>
      <c r="I1359">
        <v>5.2580249999999999</v>
      </c>
      <c r="J1359">
        <v>0.17526700000000001</v>
      </c>
      <c r="K1359" t="str">
        <f t="shared" si="21"/>
        <v>6</v>
      </c>
      <c r="L1359" t="s">
        <v>42</v>
      </c>
      <c r="M1359" t="s">
        <v>43</v>
      </c>
      <c r="N1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1359">
        <f>VLOOKUP(TableOMP[[#This Row],[Label]],TableAvg[],2,FALSE)</f>
        <v>7.2265201111111104</v>
      </c>
      <c r="P1359">
        <f>VLOOKUP(TableOMP[[#This Row],[Label]],TableAvg[],3,FALSE)</f>
        <v>0.16143676633452952</v>
      </c>
      <c r="Q1359">
        <f>TableOMP[[#This Row],[Avg]]-$U$2*TableOMP[[#This Row],[StdDev]]</f>
        <v>6.9036465784420518</v>
      </c>
      <c r="R1359">
        <f>TableOMP[[#This Row],[Avg]]+$U$2*TableOMP[[#This Row],[StdDev]]</f>
        <v>7.549393643780169</v>
      </c>
      <c r="S1359">
        <f>IF(AND(TableOMP[[#This Row],[total_time]]&gt;=TableOMP[[#This Row],[Low]], TableOMP[[#This Row],[total_time]]&lt;=TableOMP[[#This Row],[High]]),1,0)</f>
        <v>1</v>
      </c>
    </row>
    <row r="1360" spans="1:19" x14ac:dyDescent="0.25">
      <c r="A1360" t="s">
        <v>15</v>
      </c>
      <c r="B1360">
        <v>10000</v>
      </c>
      <c r="C1360">
        <v>100</v>
      </c>
      <c r="D1360">
        <v>100000</v>
      </c>
      <c r="E1360">
        <v>32</v>
      </c>
      <c r="F1360">
        <v>1</v>
      </c>
      <c r="G1360">
        <v>7.3469990000000003</v>
      </c>
      <c r="H1360">
        <v>0.47800300000000001</v>
      </c>
      <c r="I1360">
        <v>5.0539139999999998</v>
      </c>
      <c r="J1360">
        <v>0.16302900000000001</v>
      </c>
      <c r="K1360" t="str">
        <f t="shared" si="21"/>
        <v>6</v>
      </c>
      <c r="L1360" t="s">
        <v>42</v>
      </c>
      <c r="M1360" t="s">
        <v>43</v>
      </c>
      <c r="N1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1360">
        <f>VLOOKUP(TableOMP[[#This Row],[Label]],TableAvg[],2,FALSE)</f>
        <v>7.1015181111111119</v>
      </c>
      <c r="P1360">
        <f>VLOOKUP(TableOMP[[#This Row],[Label]],TableAvg[],3,FALSE)</f>
        <v>0.19053795345834407</v>
      </c>
      <c r="Q1360">
        <f>TableOMP[[#This Row],[Avg]]-$U$2*TableOMP[[#This Row],[StdDev]]</f>
        <v>6.7204422041944234</v>
      </c>
      <c r="R1360">
        <f>TableOMP[[#This Row],[Avg]]+$U$2*TableOMP[[#This Row],[StdDev]]</f>
        <v>7.4825940180278003</v>
      </c>
      <c r="S1360">
        <f>IF(AND(TableOMP[[#This Row],[total_time]]&gt;=TableOMP[[#This Row],[Low]], TableOMP[[#This Row],[total_time]]&lt;=TableOMP[[#This Row],[High]]),1,0)</f>
        <v>1</v>
      </c>
    </row>
    <row r="1361" spans="1:19" x14ac:dyDescent="0.25">
      <c r="A1361" t="s">
        <v>15</v>
      </c>
      <c r="B1361">
        <v>10000</v>
      </c>
      <c r="C1361">
        <v>100</v>
      </c>
      <c r="D1361">
        <v>100000</v>
      </c>
      <c r="E1361">
        <v>33</v>
      </c>
      <c r="F1361">
        <v>1</v>
      </c>
      <c r="G1361">
        <v>6.9770329999999996</v>
      </c>
      <c r="H1361">
        <v>0.48203699999999999</v>
      </c>
      <c r="I1361">
        <v>4.6261190000000001</v>
      </c>
      <c r="J1361">
        <v>0.144566</v>
      </c>
      <c r="K1361" t="str">
        <f t="shared" si="21"/>
        <v>6</v>
      </c>
      <c r="L1361" t="s">
        <v>42</v>
      </c>
      <c r="M1361" t="s">
        <v>43</v>
      </c>
      <c r="N1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1361">
        <f>VLOOKUP(TableOMP[[#This Row],[Label]],TableAvg[],2,FALSE)</f>
        <v>6.9106411111111106</v>
      </c>
      <c r="P1361">
        <f>VLOOKUP(TableOMP[[#This Row],[Label]],TableAvg[],3,FALSE)</f>
        <v>0.16269524228477839</v>
      </c>
      <c r="Q1361">
        <f>TableOMP[[#This Row],[Avg]]-$U$2*TableOMP[[#This Row],[StdDev]]</f>
        <v>6.585250626541554</v>
      </c>
      <c r="R1361">
        <f>TableOMP[[#This Row],[Avg]]+$U$2*TableOMP[[#This Row],[StdDev]]</f>
        <v>7.2360315956806671</v>
      </c>
      <c r="S1361">
        <f>IF(AND(TableOMP[[#This Row],[total_time]]&gt;=TableOMP[[#This Row],[Low]], TableOMP[[#This Row],[total_time]]&lt;=TableOMP[[#This Row],[High]]),1,0)</f>
        <v>1</v>
      </c>
    </row>
    <row r="1362" spans="1:19" x14ac:dyDescent="0.25">
      <c r="A1362" t="s">
        <v>15</v>
      </c>
      <c r="B1362">
        <v>10000</v>
      </c>
      <c r="C1362">
        <v>100</v>
      </c>
      <c r="D1362">
        <v>100000</v>
      </c>
      <c r="E1362">
        <v>34</v>
      </c>
      <c r="F1362">
        <v>1</v>
      </c>
      <c r="G1362">
        <v>6.6966330000000003</v>
      </c>
      <c r="H1362">
        <v>0.30215599999999998</v>
      </c>
      <c r="I1362">
        <v>6.3851550000000001</v>
      </c>
      <c r="J1362">
        <v>0.19349</v>
      </c>
      <c r="K1362" t="str">
        <f t="shared" si="21"/>
        <v>6</v>
      </c>
      <c r="L1362" t="s">
        <v>42</v>
      </c>
      <c r="M1362" t="s">
        <v>43</v>
      </c>
      <c r="N1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1362">
        <f>VLOOKUP(TableOMP[[#This Row],[Label]],TableAvg[],2,FALSE)</f>
        <v>7.7414967777777788</v>
      </c>
      <c r="P1362">
        <f>VLOOKUP(TableOMP[[#This Row],[Label]],TableAvg[],3,FALSE)</f>
        <v>3.0485495572849342</v>
      </c>
      <c r="Q1362">
        <f>TableOMP[[#This Row],[Avg]]-$U$2*TableOMP[[#This Row],[StdDev]]</f>
        <v>1.6443976632079105</v>
      </c>
      <c r="R1362">
        <f>TableOMP[[#This Row],[Avg]]+$U$2*TableOMP[[#This Row],[StdDev]]</f>
        <v>13.838595892347648</v>
      </c>
      <c r="S1362">
        <f>IF(AND(TableOMP[[#This Row],[total_time]]&gt;=TableOMP[[#This Row],[Low]], TableOMP[[#This Row],[total_time]]&lt;=TableOMP[[#This Row],[High]]),1,0)</f>
        <v>1</v>
      </c>
    </row>
    <row r="1363" spans="1:19" x14ac:dyDescent="0.25">
      <c r="A1363" t="s">
        <v>15</v>
      </c>
      <c r="B1363">
        <v>10000</v>
      </c>
      <c r="C1363">
        <v>100</v>
      </c>
      <c r="D1363">
        <v>100000</v>
      </c>
      <c r="E1363">
        <v>35</v>
      </c>
      <c r="F1363">
        <v>1</v>
      </c>
      <c r="G1363">
        <v>6.5540269999999996</v>
      </c>
      <c r="H1363">
        <v>0.15865199999999999</v>
      </c>
      <c r="I1363">
        <v>1.698501</v>
      </c>
      <c r="J1363">
        <v>4.9956E-2</v>
      </c>
      <c r="K1363" t="str">
        <f t="shared" si="21"/>
        <v>6</v>
      </c>
      <c r="L1363" t="s">
        <v>42</v>
      </c>
      <c r="M1363" t="s">
        <v>43</v>
      </c>
      <c r="N1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1363">
        <f>VLOOKUP(TableOMP[[#This Row],[Label]],TableAvg[],2,FALSE)</f>
        <v>7.0453129999999984</v>
      </c>
      <c r="P1363">
        <f>VLOOKUP(TableOMP[[#This Row],[Label]],TableAvg[],3,FALSE)</f>
        <v>1.1073830643128082</v>
      </c>
      <c r="Q1363">
        <f>TableOMP[[#This Row],[Avg]]-$U$2*TableOMP[[#This Row],[StdDev]]</f>
        <v>4.8305468713743824</v>
      </c>
      <c r="R1363">
        <f>TableOMP[[#This Row],[Avg]]+$U$2*TableOMP[[#This Row],[StdDev]]</f>
        <v>9.2600791286256143</v>
      </c>
      <c r="S1363">
        <f>IF(AND(TableOMP[[#This Row],[total_time]]&gt;=TableOMP[[#This Row],[Low]], TableOMP[[#This Row],[total_time]]&lt;=TableOMP[[#This Row],[High]]),1,0)</f>
        <v>1</v>
      </c>
    </row>
    <row r="1364" spans="1:19" x14ac:dyDescent="0.25">
      <c r="A1364" t="s">
        <v>15</v>
      </c>
      <c r="B1364">
        <v>10000</v>
      </c>
      <c r="C1364">
        <v>100</v>
      </c>
      <c r="D1364">
        <v>100000</v>
      </c>
      <c r="E1364">
        <v>36</v>
      </c>
      <c r="F1364">
        <v>1</v>
      </c>
      <c r="G1364">
        <v>6.7761769999999997</v>
      </c>
      <c r="H1364">
        <v>0.50205</v>
      </c>
      <c r="I1364">
        <v>4.8537379999999999</v>
      </c>
      <c r="J1364">
        <v>0.138678</v>
      </c>
      <c r="K1364" t="str">
        <f t="shared" si="21"/>
        <v>6</v>
      </c>
      <c r="L1364" t="s">
        <v>42</v>
      </c>
      <c r="M1364" t="s">
        <v>43</v>
      </c>
      <c r="N1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364">
        <f>VLOOKUP(TableOMP[[#This Row],[Label]],TableAvg[],2,FALSE)</f>
        <v>6.5453429999999999</v>
      </c>
      <c r="P1364">
        <f>VLOOKUP(TableOMP[[#This Row],[Label]],TableAvg[],3,FALSE)</f>
        <v>0.14204204036692983</v>
      </c>
      <c r="Q1364">
        <f>TableOMP[[#This Row],[Avg]]-$U$2*TableOMP[[#This Row],[StdDev]]</f>
        <v>6.2612589192661403</v>
      </c>
      <c r="R1364">
        <f>TableOMP[[#This Row],[Avg]]+$U$2*TableOMP[[#This Row],[StdDev]]</f>
        <v>6.8294270807338595</v>
      </c>
      <c r="S1364">
        <f>IF(AND(TableOMP[[#This Row],[total_time]]&gt;=TableOMP[[#This Row],[Low]], TableOMP[[#This Row],[total_time]]&lt;=TableOMP[[#This Row],[High]]),1,0)</f>
        <v>1</v>
      </c>
    </row>
    <row r="1365" spans="1:19" x14ac:dyDescent="0.25">
      <c r="A1365" t="s">
        <v>15</v>
      </c>
      <c r="B1365">
        <v>10000</v>
      </c>
      <c r="C1365">
        <v>100</v>
      </c>
      <c r="D1365">
        <v>100000</v>
      </c>
      <c r="E1365">
        <v>37</v>
      </c>
      <c r="F1365">
        <v>1</v>
      </c>
      <c r="G1365">
        <v>6.567164</v>
      </c>
      <c r="H1365">
        <v>0.40067199999999997</v>
      </c>
      <c r="I1365">
        <v>5.1907249999999996</v>
      </c>
      <c r="J1365">
        <v>0.14418700000000001</v>
      </c>
      <c r="K1365" t="str">
        <f t="shared" si="21"/>
        <v>6</v>
      </c>
      <c r="L1365" t="s">
        <v>42</v>
      </c>
      <c r="M1365" t="s">
        <v>43</v>
      </c>
      <c r="N1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1365">
        <f>VLOOKUP(TableOMP[[#This Row],[Label]],TableAvg[],2,FALSE)</f>
        <v>6.3718076666666654</v>
      </c>
      <c r="P1365">
        <f>VLOOKUP(TableOMP[[#This Row],[Label]],TableAvg[],3,FALSE)</f>
        <v>0.12503887851830384</v>
      </c>
      <c r="Q1365">
        <f>TableOMP[[#This Row],[Avg]]-$U$2*TableOMP[[#This Row],[StdDev]]</f>
        <v>6.1217299096300577</v>
      </c>
      <c r="R1365">
        <f>TableOMP[[#This Row],[Avg]]+$U$2*TableOMP[[#This Row],[StdDev]]</f>
        <v>6.6218854237032732</v>
      </c>
      <c r="S1365">
        <f>IF(AND(TableOMP[[#This Row],[total_time]]&gt;=TableOMP[[#This Row],[Low]], TableOMP[[#This Row],[total_time]]&lt;=TableOMP[[#This Row],[High]]),1,0)</f>
        <v>1</v>
      </c>
    </row>
    <row r="1366" spans="1:19" x14ac:dyDescent="0.25">
      <c r="A1366" t="s">
        <v>15</v>
      </c>
      <c r="B1366">
        <v>10000</v>
      </c>
      <c r="C1366">
        <v>100</v>
      </c>
      <c r="D1366">
        <v>100000</v>
      </c>
      <c r="E1366">
        <v>38</v>
      </c>
      <c r="F1366">
        <v>1</v>
      </c>
      <c r="G1366">
        <v>6.3745960000000004</v>
      </c>
      <c r="H1366">
        <v>0.234149</v>
      </c>
      <c r="I1366">
        <v>4.6240379999999996</v>
      </c>
      <c r="J1366">
        <v>0.124974</v>
      </c>
      <c r="K1366" t="str">
        <f t="shared" si="21"/>
        <v>6</v>
      </c>
      <c r="L1366" t="s">
        <v>42</v>
      </c>
      <c r="M1366" t="s">
        <v>43</v>
      </c>
      <c r="N1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366">
        <f>VLOOKUP(TableOMP[[#This Row],[Label]],TableAvg[],2,FALSE)</f>
        <v>6.3473785555555544</v>
      </c>
      <c r="P1366">
        <f>VLOOKUP(TableOMP[[#This Row],[Label]],TableAvg[],3,FALSE)</f>
        <v>0.2107003124984107</v>
      </c>
      <c r="Q1366">
        <f>TableOMP[[#This Row],[Avg]]-$U$2*TableOMP[[#This Row],[StdDev]]</f>
        <v>5.9259779305587328</v>
      </c>
      <c r="R1366">
        <f>TableOMP[[#This Row],[Avg]]+$U$2*TableOMP[[#This Row],[StdDev]]</f>
        <v>6.768779180552376</v>
      </c>
      <c r="S1366">
        <f>IF(AND(TableOMP[[#This Row],[total_time]]&gt;=TableOMP[[#This Row],[Low]], TableOMP[[#This Row],[total_time]]&lt;=TableOMP[[#This Row],[High]]),1,0)</f>
        <v>1</v>
      </c>
    </row>
    <row r="1367" spans="1:19" x14ac:dyDescent="0.25">
      <c r="A1367" t="s">
        <v>15</v>
      </c>
      <c r="B1367">
        <v>10000</v>
      </c>
      <c r="C1367">
        <v>100</v>
      </c>
      <c r="D1367">
        <v>100000</v>
      </c>
      <c r="E1367">
        <v>39</v>
      </c>
      <c r="F1367">
        <v>1</v>
      </c>
      <c r="G1367">
        <v>6.1071419999999996</v>
      </c>
      <c r="H1367">
        <v>0.37043199999999998</v>
      </c>
      <c r="I1367">
        <v>9.2049509999999994</v>
      </c>
      <c r="J1367">
        <v>0.24223600000000001</v>
      </c>
      <c r="K1367" t="str">
        <f t="shared" si="21"/>
        <v>6</v>
      </c>
      <c r="L1367" t="s">
        <v>42</v>
      </c>
      <c r="M1367" t="s">
        <v>43</v>
      </c>
      <c r="N1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367">
        <f>VLOOKUP(TableOMP[[#This Row],[Label]],TableAvg[],2,FALSE)</f>
        <v>6.2660485999999995</v>
      </c>
      <c r="P1367">
        <f>VLOOKUP(TableOMP[[#This Row],[Label]],TableAvg[],3,FALSE)</f>
        <v>0.29647756038297718</v>
      </c>
      <c r="Q1367">
        <f>TableOMP[[#This Row],[Avg]]-$U$2*TableOMP[[#This Row],[StdDev]]</f>
        <v>5.6730934792340451</v>
      </c>
      <c r="R1367">
        <f>TableOMP[[#This Row],[Avg]]+$U$2*TableOMP[[#This Row],[StdDev]]</f>
        <v>6.859003720765954</v>
      </c>
      <c r="S1367">
        <f>IF(AND(TableOMP[[#This Row],[total_time]]&gt;=TableOMP[[#This Row],[Low]], TableOMP[[#This Row],[total_time]]&lt;=TableOMP[[#This Row],[High]]),1,0)</f>
        <v>1</v>
      </c>
    </row>
    <row r="1368" spans="1:19" x14ac:dyDescent="0.25">
      <c r="A1368" t="s">
        <v>15</v>
      </c>
      <c r="B1368">
        <v>10000</v>
      </c>
      <c r="C1368">
        <v>100</v>
      </c>
      <c r="D1368">
        <v>100000</v>
      </c>
      <c r="E1368">
        <v>40</v>
      </c>
      <c r="F1368">
        <v>1</v>
      </c>
      <c r="G1368">
        <v>5.9872129999999997</v>
      </c>
      <c r="H1368">
        <v>0.14807000000000001</v>
      </c>
      <c r="I1368">
        <v>1.9837739999999999</v>
      </c>
      <c r="J1368">
        <v>5.0866000000000001E-2</v>
      </c>
      <c r="K1368" t="str">
        <f t="shared" si="21"/>
        <v>6</v>
      </c>
      <c r="L1368" t="s">
        <v>42</v>
      </c>
      <c r="M1368" t="s">
        <v>43</v>
      </c>
      <c r="N1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1368">
        <f>VLOOKUP(TableOMP[[#This Row],[Label]],TableAvg[],2,FALSE)</f>
        <v>6.0271618</v>
      </c>
      <c r="P1368">
        <f>VLOOKUP(TableOMP[[#This Row],[Label]],TableAvg[],3,FALSE)</f>
        <v>8.7756818016340138E-2</v>
      </c>
      <c r="Q1368">
        <f>TableOMP[[#This Row],[Avg]]-$U$2*TableOMP[[#This Row],[StdDev]]</f>
        <v>5.8516481639673197</v>
      </c>
      <c r="R1368">
        <f>TableOMP[[#This Row],[Avg]]+$U$2*TableOMP[[#This Row],[StdDev]]</f>
        <v>6.2026754360326803</v>
      </c>
      <c r="S1368">
        <f>IF(AND(TableOMP[[#This Row],[total_time]]&gt;=TableOMP[[#This Row],[Low]], TableOMP[[#This Row],[total_time]]&lt;=TableOMP[[#This Row],[High]]),1,0)</f>
        <v>1</v>
      </c>
    </row>
    <row r="1369" spans="1:19" x14ac:dyDescent="0.25">
      <c r="A1369" t="s">
        <v>15</v>
      </c>
      <c r="B1369">
        <v>10000</v>
      </c>
      <c r="C1369">
        <v>100</v>
      </c>
      <c r="D1369">
        <v>100000</v>
      </c>
      <c r="E1369">
        <v>41</v>
      </c>
      <c r="F1369">
        <v>1</v>
      </c>
      <c r="G1369">
        <v>6.1943659999999996</v>
      </c>
      <c r="H1369">
        <v>0.44416099999999997</v>
      </c>
      <c r="I1369">
        <v>6.2960070000000004</v>
      </c>
      <c r="J1369">
        <v>0.15740000000000001</v>
      </c>
      <c r="K1369" t="str">
        <f t="shared" si="21"/>
        <v>6</v>
      </c>
      <c r="L1369" t="s">
        <v>42</v>
      </c>
      <c r="M1369" t="s">
        <v>43</v>
      </c>
      <c r="N1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369">
        <f>VLOOKUP(TableOMP[[#This Row],[Label]],TableAvg[],2,FALSE)</f>
        <v>6.1193129000000006</v>
      </c>
      <c r="P1369">
        <f>VLOOKUP(TableOMP[[#This Row],[Label]],TableAvg[],3,FALSE)</f>
        <v>0.49191286895412267</v>
      </c>
      <c r="Q1369">
        <f>TableOMP[[#This Row],[Avg]]-$U$2*TableOMP[[#This Row],[StdDev]]</f>
        <v>5.1354871620917555</v>
      </c>
      <c r="R1369">
        <f>TableOMP[[#This Row],[Avg]]+$U$2*TableOMP[[#This Row],[StdDev]]</f>
        <v>7.1031386379082457</v>
      </c>
      <c r="S1369">
        <f>IF(AND(TableOMP[[#This Row],[total_time]]&gt;=TableOMP[[#This Row],[Low]], TableOMP[[#This Row],[total_time]]&lt;=TableOMP[[#This Row],[High]]),1,0)</f>
        <v>1</v>
      </c>
    </row>
    <row r="1370" spans="1:19" x14ac:dyDescent="0.25">
      <c r="A1370" t="s">
        <v>15</v>
      </c>
      <c r="B1370">
        <v>10000</v>
      </c>
      <c r="C1370">
        <v>100</v>
      </c>
      <c r="D1370">
        <v>100000</v>
      </c>
      <c r="E1370">
        <v>42</v>
      </c>
      <c r="F1370">
        <v>1</v>
      </c>
      <c r="G1370">
        <v>5.9245089999999996</v>
      </c>
      <c r="H1370">
        <v>0.24059800000000001</v>
      </c>
      <c r="I1370">
        <v>5.3235169999999998</v>
      </c>
      <c r="J1370">
        <v>0.12984200000000001</v>
      </c>
      <c r="K1370" t="str">
        <f t="shared" si="21"/>
        <v>6</v>
      </c>
      <c r="L1370" t="s">
        <v>42</v>
      </c>
      <c r="M1370" t="s">
        <v>43</v>
      </c>
      <c r="N1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370">
        <f>VLOOKUP(TableOMP[[#This Row],[Label]],TableAvg[],2,FALSE)</f>
        <v>7.7228222000000004</v>
      </c>
      <c r="P1370">
        <f>VLOOKUP(TableOMP[[#This Row],[Label]],TableAvg[],3,FALSE)</f>
        <v>5.4706641931121647</v>
      </c>
      <c r="Q1370">
        <f>TableOMP[[#This Row],[Avg]]-$U$2*TableOMP[[#This Row],[StdDev]]</f>
        <v>-3.2185061862243289</v>
      </c>
      <c r="R1370">
        <f>TableOMP[[#This Row],[Avg]]+$U$2*TableOMP[[#This Row],[StdDev]]</f>
        <v>18.664150586224331</v>
      </c>
      <c r="S1370">
        <f>IF(AND(TableOMP[[#This Row],[total_time]]&gt;=TableOMP[[#This Row],[Low]], TableOMP[[#This Row],[total_time]]&lt;=TableOMP[[#This Row],[High]]),1,0)</f>
        <v>1</v>
      </c>
    </row>
    <row r="1371" spans="1:19" x14ac:dyDescent="0.25">
      <c r="A1371" t="s">
        <v>15</v>
      </c>
      <c r="B1371">
        <v>10000</v>
      </c>
      <c r="C1371">
        <v>100</v>
      </c>
      <c r="D1371">
        <v>100000</v>
      </c>
      <c r="E1371">
        <v>43</v>
      </c>
      <c r="F1371">
        <v>1</v>
      </c>
      <c r="G1371">
        <v>5.6970229999999997</v>
      </c>
      <c r="H1371">
        <v>0.16150200000000001</v>
      </c>
      <c r="I1371">
        <v>2.1961539999999999</v>
      </c>
      <c r="J1371">
        <v>5.2289000000000002E-2</v>
      </c>
      <c r="K1371" t="str">
        <f t="shared" si="21"/>
        <v>6</v>
      </c>
      <c r="L1371" t="s">
        <v>42</v>
      </c>
      <c r="M1371" t="s">
        <v>43</v>
      </c>
      <c r="N1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371">
        <f>VLOOKUP(TableOMP[[#This Row],[Label]],TableAvg[],2,FALSE)</f>
        <v>6.0439132000000004</v>
      </c>
      <c r="P1371">
        <f>VLOOKUP(TableOMP[[#This Row],[Label]],TableAvg[],3,FALSE)</f>
        <v>0.69134220463498586</v>
      </c>
      <c r="Q1371">
        <f>TableOMP[[#This Row],[Avg]]-$U$2*TableOMP[[#This Row],[StdDev]]</f>
        <v>4.6612287907300285</v>
      </c>
      <c r="R1371">
        <f>TableOMP[[#This Row],[Avg]]+$U$2*TableOMP[[#This Row],[StdDev]]</f>
        <v>7.4265976092699724</v>
      </c>
      <c r="S1371">
        <f>IF(AND(TableOMP[[#This Row],[total_time]]&gt;=TableOMP[[#This Row],[Low]], TableOMP[[#This Row],[total_time]]&lt;=TableOMP[[#This Row],[High]]),1,0)</f>
        <v>1</v>
      </c>
    </row>
    <row r="1372" spans="1:19" x14ac:dyDescent="0.25">
      <c r="A1372" t="s">
        <v>15</v>
      </c>
      <c r="B1372">
        <v>10000</v>
      </c>
      <c r="C1372">
        <v>100</v>
      </c>
      <c r="D1372">
        <v>100000</v>
      </c>
      <c r="E1372">
        <v>44</v>
      </c>
      <c r="F1372">
        <v>1</v>
      </c>
      <c r="G1372">
        <v>6.2795100000000001</v>
      </c>
      <c r="H1372">
        <v>0.56386499999999995</v>
      </c>
      <c r="I1372">
        <v>7.4563750000000004</v>
      </c>
      <c r="J1372">
        <v>0.173404</v>
      </c>
      <c r="K1372" t="str">
        <f t="shared" si="21"/>
        <v>6</v>
      </c>
      <c r="L1372" t="s">
        <v>42</v>
      </c>
      <c r="M1372" t="s">
        <v>43</v>
      </c>
      <c r="N1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372">
        <f>VLOOKUP(TableOMP[[#This Row],[Label]],TableAvg[],2,FALSE)</f>
        <v>5.7893547999999999</v>
      </c>
      <c r="P1372">
        <f>VLOOKUP(TableOMP[[#This Row],[Label]],TableAvg[],3,FALSE)</f>
        <v>0.23966683812192413</v>
      </c>
      <c r="Q1372">
        <f>TableOMP[[#This Row],[Avg]]-$U$2*TableOMP[[#This Row],[StdDev]]</f>
        <v>5.3100211237561519</v>
      </c>
      <c r="R1372">
        <f>TableOMP[[#This Row],[Avg]]+$U$2*TableOMP[[#This Row],[StdDev]]</f>
        <v>6.268688476243848</v>
      </c>
      <c r="S1372">
        <f>IF(AND(TableOMP[[#This Row],[total_time]]&gt;=TableOMP[[#This Row],[Low]], TableOMP[[#This Row],[total_time]]&lt;=TableOMP[[#This Row],[High]]),1,0)</f>
        <v>0</v>
      </c>
    </row>
    <row r="1373" spans="1:19" x14ac:dyDescent="0.25">
      <c r="A1373" t="s">
        <v>15</v>
      </c>
      <c r="B1373">
        <v>10000</v>
      </c>
      <c r="C1373">
        <v>100</v>
      </c>
      <c r="D1373">
        <v>100000</v>
      </c>
      <c r="E1373">
        <v>45</v>
      </c>
      <c r="F1373">
        <v>1</v>
      </c>
      <c r="G1373">
        <v>5.8071489999999999</v>
      </c>
      <c r="H1373">
        <v>0.23976</v>
      </c>
      <c r="I1373">
        <v>5.5317030000000003</v>
      </c>
      <c r="J1373">
        <v>0.125721</v>
      </c>
      <c r="K1373" t="str">
        <f t="shared" si="21"/>
        <v>6</v>
      </c>
      <c r="L1373" t="s">
        <v>42</v>
      </c>
      <c r="M1373" t="s">
        <v>43</v>
      </c>
      <c r="N1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373">
        <f>VLOOKUP(TableOMP[[#This Row],[Label]],TableAvg[],2,FALSE)</f>
        <v>5.7430013999999998</v>
      </c>
      <c r="P1373">
        <f>VLOOKUP(TableOMP[[#This Row],[Label]],TableAvg[],3,FALSE)</f>
        <v>0.13113899097536516</v>
      </c>
      <c r="Q1373">
        <f>TableOMP[[#This Row],[Avg]]-$U$2*TableOMP[[#This Row],[StdDev]]</f>
        <v>5.4807234180492692</v>
      </c>
      <c r="R1373">
        <f>TableOMP[[#This Row],[Avg]]+$U$2*TableOMP[[#This Row],[StdDev]]</f>
        <v>6.0052793819507304</v>
      </c>
      <c r="S1373">
        <f>IF(AND(TableOMP[[#This Row],[total_time]]&gt;=TableOMP[[#This Row],[Low]], TableOMP[[#This Row],[total_time]]&lt;=TableOMP[[#This Row],[High]]),1,0)</f>
        <v>1</v>
      </c>
    </row>
    <row r="1374" spans="1:19" x14ac:dyDescent="0.25">
      <c r="A1374" t="s">
        <v>15</v>
      </c>
      <c r="B1374">
        <v>10000</v>
      </c>
      <c r="C1374">
        <v>100</v>
      </c>
      <c r="D1374">
        <v>100000</v>
      </c>
      <c r="E1374">
        <v>46</v>
      </c>
      <c r="F1374">
        <v>1</v>
      </c>
      <c r="G1374">
        <v>5.7296449999999997</v>
      </c>
      <c r="H1374">
        <v>0.40298299999999998</v>
      </c>
      <c r="I1374">
        <v>11.970739</v>
      </c>
      <c r="J1374">
        <v>0.26601599999999997</v>
      </c>
      <c r="K1374" t="str">
        <f t="shared" si="21"/>
        <v>6</v>
      </c>
      <c r="L1374" t="s">
        <v>42</v>
      </c>
      <c r="M1374" t="s">
        <v>43</v>
      </c>
      <c r="N1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374">
        <f>VLOOKUP(TableOMP[[#This Row],[Label]],TableAvg[],2,FALSE)</f>
        <v>5.7503392000000009</v>
      </c>
      <c r="P1374">
        <f>VLOOKUP(TableOMP[[#This Row],[Label]],TableAvg[],3,FALSE)</f>
        <v>0.16546390279259388</v>
      </c>
      <c r="Q1374">
        <f>TableOMP[[#This Row],[Avg]]-$U$2*TableOMP[[#This Row],[StdDev]]</f>
        <v>5.419411394414813</v>
      </c>
      <c r="R1374">
        <f>TableOMP[[#This Row],[Avg]]+$U$2*TableOMP[[#This Row],[StdDev]]</f>
        <v>6.0812670055851887</v>
      </c>
      <c r="S1374">
        <f>IF(AND(TableOMP[[#This Row],[total_time]]&gt;=TableOMP[[#This Row],[Low]], TableOMP[[#This Row],[total_time]]&lt;=TableOMP[[#This Row],[High]]),1,0)</f>
        <v>1</v>
      </c>
    </row>
    <row r="1375" spans="1:19" x14ac:dyDescent="0.25">
      <c r="A1375" t="s">
        <v>15</v>
      </c>
      <c r="B1375">
        <v>10000</v>
      </c>
      <c r="C1375">
        <v>100</v>
      </c>
      <c r="D1375">
        <v>100000</v>
      </c>
      <c r="E1375">
        <v>47</v>
      </c>
      <c r="F1375">
        <v>1</v>
      </c>
      <c r="G1375">
        <v>5.9521240000000004</v>
      </c>
      <c r="H1375">
        <v>0.35519499999999998</v>
      </c>
      <c r="I1375">
        <v>10.696358</v>
      </c>
      <c r="J1375">
        <v>0.23252999999999999</v>
      </c>
      <c r="K1375" t="str">
        <f t="shared" si="21"/>
        <v>6</v>
      </c>
      <c r="L1375" t="s">
        <v>42</v>
      </c>
      <c r="M1375" t="s">
        <v>43</v>
      </c>
      <c r="N1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375">
        <f>VLOOKUP(TableOMP[[#This Row],[Label]],TableAvg[],2,FALSE)</f>
        <v>5.5868596999999998</v>
      </c>
      <c r="P1375">
        <f>VLOOKUP(TableOMP[[#This Row],[Label]],TableAvg[],3,FALSE)</f>
        <v>0.3397299843004894</v>
      </c>
      <c r="Q1375">
        <f>TableOMP[[#This Row],[Avg]]-$U$2*TableOMP[[#This Row],[StdDev]]</f>
        <v>4.9073997313990212</v>
      </c>
      <c r="R1375">
        <f>TableOMP[[#This Row],[Avg]]+$U$2*TableOMP[[#This Row],[StdDev]]</f>
        <v>6.2663196686009783</v>
      </c>
      <c r="S1375">
        <f>IF(AND(TableOMP[[#This Row],[total_time]]&gt;=TableOMP[[#This Row],[Low]], TableOMP[[#This Row],[total_time]]&lt;=TableOMP[[#This Row],[High]]),1,0)</f>
        <v>1</v>
      </c>
    </row>
    <row r="1376" spans="1:19" x14ac:dyDescent="0.25">
      <c r="A1376" t="s">
        <v>15</v>
      </c>
      <c r="B1376">
        <v>10000</v>
      </c>
      <c r="C1376">
        <v>100</v>
      </c>
      <c r="D1376">
        <v>100000</v>
      </c>
      <c r="E1376">
        <v>48</v>
      </c>
      <c r="F1376">
        <v>1</v>
      </c>
      <c r="G1376">
        <v>5.609464</v>
      </c>
      <c r="H1376">
        <v>0.24407999999999999</v>
      </c>
      <c r="I1376">
        <v>5.8279699999999997</v>
      </c>
      <c r="J1376">
        <v>0.123999</v>
      </c>
      <c r="K1376" t="str">
        <f t="shared" si="21"/>
        <v>6</v>
      </c>
      <c r="L1376" t="s">
        <v>42</v>
      </c>
      <c r="M1376" t="s">
        <v>43</v>
      </c>
      <c r="N1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376">
        <f>VLOOKUP(TableOMP[[#This Row],[Label]],TableAvg[],2,FALSE)</f>
        <v>5.6301132999999997</v>
      </c>
      <c r="P1376">
        <f>VLOOKUP(TableOMP[[#This Row],[Label]],TableAvg[],3,FALSE)</f>
        <v>0.18975253810007162</v>
      </c>
      <c r="Q1376">
        <f>TableOMP[[#This Row],[Avg]]-$U$2*TableOMP[[#This Row],[StdDev]]</f>
        <v>5.2506082237998566</v>
      </c>
      <c r="R1376">
        <f>TableOMP[[#This Row],[Avg]]+$U$2*TableOMP[[#This Row],[StdDev]]</f>
        <v>6.0096183762001427</v>
      </c>
      <c r="S1376">
        <f>IF(AND(TableOMP[[#This Row],[total_time]]&gt;=TableOMP[[#This Row],[Low]], TableOMP[[#This Row],[total_time]]&lt;=TableOMP[[#This Row],[High]]),1,0)</f>
        <v>1</v>
      </c>
    </row>
    <row r="1377" spans="1:19" x14ac:dyDescent="0.25">
      <c r="A1377" t="s">
        <v>15</v>
      </c>
      <c r="B1377">
        <v>10000</v>
      </c>
      <c r="C1377">
        <v>100</v>
      </c>
      <c r="D1377">
        <v>100000</v>
      </c>
      <c r="E1377">
        <v>49</v>
      </c>
      <c r="F1377">
        <v>1</v>
      </c>
      <c r="G1377">
        <v>5.5455550000000002</v>
      </c>
      <c r="H1377">
        <v>0.19955600000000001</v>
      </c>
      <c r="I1377">
        <v>3.0247570000000001</v>
      </c>
      <c r="J1377">
        <v>6.3016000000000003E-2</v>
      </c>
      <c r="K1377" t="str">
        <f t="shared" si="21"/>
        <v>6</v>
      </c>
      <c r="L1377" t="s">
        <v>42</v>
      </c>
      <c r="M1377" t="s">
        <v>43</v>
      </c>
      <c r="N1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377">
        <f>VLOOKUP(TableOMP[[#This Row],[Label]],TableAvg[],2,FALSE)</f>
        <v>5.7318926000000001</v>
      </c>
      <c r="P1377">
        <f>VLOOKUP(TableOMP[[#This Row],[Label]],TableAvg[],3,FALSE)</f>
        <v>0.60216012640296923</v>
      </c>
      <c r="Q1377">
        <f>TableOMP[[#This Row],[Avg]]-$U$2*TableOMP[[#This Row],[StdDev]]</f>
        <v>4.5275723471940612</v>
      </c>
      <c r="R1377">
        <f>TableOMP[[#This Row],[Avg]]+$U$2*TableOMP[[#This Row],[StdDev]]</f>
        <v>6.936212852805939</v>
      </c>
      <c r="S1377">
        <f>IF(AND(TableOMP[[#This Row],[total_time]]&gt;=TableOMP[[#This Row],[Low]], TableOMP[[#This Row],[total_time]]&lt;=TableOMP[[#This Row],[High]]),1,0)</f>
        <v>1</v>
      </c>
    </row>
    <row r="1378" spans="1:19" x14ac:dyDescent="0.25">
      <c r="A1378" t="s">
        <v>15</v>
      </c>
      <c r="B1378">
        <v>10000</v>
      </c>
      <c r="C1378">
        <v>100</v>
      </c>
      <c r="D1378">
        <v>100000</v>
      </c>
      <c r="E1378">
        <v>50</v>
      </c>
      <c r="F1378">
        <v>1</v>
      </c>
      <c r="G1378">
        <v>5.7521009999999997</v>
      </c>
      <c r="H1378">
        <v>0.46782200000000002</v>
      </c>
      <c r="I1378">
        <v>8.8154160000000008</v>
      </c>
      <c r="J1378">
        <v>0.17990600000000001</v>
      </c>
      <c r="K1378" t="str">
        <f t="shared" si="21"/>
        <v>6</v>
      </c>
      <c r="L1378" t="s">
        <v>42</v>
      </c>
      <c r="M1378" t="s">
        <v>43</v>
      </c>
      <c r="N1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378">
        <f>VLOOKUP(TableOMP[[#This Row],[Label]],TableAvg[],2,FALSE)</f>
        <v>5.4394491</v>
      </c>
      <c r="P1378">
        <f>VLOOKUP(TableOMP[[#This Row],[Label]],TableAvg[],3,FALSE)</f>
        <v>0.26203196978743615</v>
      </c>
      <c r="Q1378">
        <f>TableOMP[[#This Row],[Avg]]-$U$2*TableOMP[[#This Row],[StdDev]]</f>
        <v>4.915385160425128</v>
      </c>
      <c r="R1378">
        <f>TableOMP[[#This Row],[Avg]]+$U$2*TableOMP[[#This Row],[StdDev]]</f>
        <v>5.9635130395748721</v>
      </c>
      <c r="S1378">
        <f>IF(AND(TableOMP[[#This Row],[total_time]]&gt;=TableOMP[[#This Row],[Low]], TableOMP[[#This Row],[total_time]]&lt;=TableOMP[[#This Row],[High]]),1,0)</f>
        <v>1</v>
      </c>
    </row>
    <row r="1379" spans="1:19" x14ac:dyDescent="0.25">
      <c r="A1379" t="s">
        <v>15</v>
      </c>
      <c r="B1379">
        <v>10000</v>
      </c>
      <c r="C1379">
        <v>100</v>
      </c>
      <c r="D1379">
        <v>100000</v>
      </c>
      <c r="E1379">
        <v>51</v>
      </c>
      <c r="F1379">
        <v>1</v>
      </c>
      <c r="G1379">
        <v>5.5502690000000001</v>
      </c>
      <c r="H1379">
        <v>0.26539400000000002</v>
      </c>
      <c r="I1379">
        <v>6.8663319999999999</v>
      </c>
      <c r="J1379">
        <v>0.137327</v>
      </c>
      <c r="K1379" t="str">
        <f t="shared" si="21"/>
        <v>6</v>
      </c>
      <c r="L1379" t="s">
        <v>42</v>
      </c>
      <c r="M1379" t="s">
        <v>43</v>
      </c>
      <c r="N1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379">
        <f>VLOOKUP(TableOMP[[#This Row],[Label]],TableAvg[],2,FALSE)</f>
        <v>5.5158591999999995</v>
      </c>
      <c r="P1379">
        <f>VLOOKUP(TableOMP[[#This Row],[Label]],TableAvg[],3,FALSE)</f>
        <v>0.17527769040859445</v>
      </c>
      <c r="Q1379">
        <f>TableOMP[[#This Row],[Avg]]-$U$2*TableOMP[[#This Row],[StdDev]]</f>
        <v>5.1653038191828102</v>
      </c>
      <c r="R1379">
        <f>TableOMP[[#This Row],[Avg]]+$U$2*TableOMP[[#This Row],[StdDev]]</f>
        <v>5.8664145808171888</v>
      </c>
      <c r="S1379">
        <f>IF(AND(TableOMP[[#This Row],[total_time]]&gt;=TableOMP[[#This Row],[Low]], TableOMP[[#This Row],[total_time]]&lt;=TableOMP[[#This Row],[High]]),1,0)</f>
        <v>1</v>
      </c>
    </row>
    <row r="1380" spans="1:19" x14ac:dyDescent="0.25">
      <c r="A1380" t="s">
        <v>15</v>
      </c>
      <c r="B1380">
        <v>10000</v>
      </c>
      <c r="C1380">
        <v>100</v>
      </c>
      <c r="D1380">
        <v>100000</v>
      </c>
      <c r="E1380">
        <v>52</v>
      </c>
      <c r="F1380">
        <v>1</v>
      </c>
      <c r="G1380">
        <v>5.3834160000000004</v>
      </c>
      <c r="H1380">
        <v>0.20666200000000001</v>
      </c>
      <c r="I1380">
        <v>2.9335680000000002</v>
      </c>
      <c r="J1380">
        <v>5.7521000000000003E-2</v>
      </c>
      <c r="K1380" t="str">
        <f t="shared" si="21"/>
        <v>6</v>
      </c>
      <c r="L1380" t="s">
        <v>42</v>
      </c>
      <c r="M1380" t="s">
        <v>43</v>
      </c>
      <c r="N1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380">
        <f>VLOOKUP(TableOMP[[#This Row],[Label]],TableAvg[],2,FALSE)</f>
        <v>5.6543715999999993</v>
      </c>
      <c r="P1380">
        <f>VLOOKUP(TableOMP[[#This Row],[Label]],TableAvg[],3,FALSE)</f>
        <v>0.72876798328717041</v>
      </c>
      <c r="Q1380">
        <f>TableOMP[[#This Row],[Avg]]-$U$2*TableOMP[[#This Row],[StdDev]]</f>
        <v>4.1968356334256587</v>
      </c>
      <c r="R1380">
        <f>TableOMP[[#This Row],[Avg]]+$U$2*TableOMP[[#This Row],[StdDev]]</f>
        <v>7.1119075665743399</v>
      </c>
      <c r="S1380">
        <f>IF(AND(TableOMP[[#This Row],[total_time]]&gt;=TableOMP[[#This Row],[Low]], TableOMP[[#This Row],[total_time]]&lt;=TableOMP[[#This Row],[High]]),1,0)</f>
        <v>1</v>
      </c>
    </row>
    <row r="1381" spans="1:19" x14ac:dyDescent="0.25">
      <c r="A1381" t="s">
        <v>15</v>
      </c>
      <c r="B1381">
        <v>10000</v>
      </c>
      <c r="C1381">
        <v>100</v>
      </c>
      <c r="D1381">
        <v>100000</v>
      </c>
      <c r="E1381">
        <v>53</v>
      </c>
      <c r="F1381">
        <v>1</v>
      </c>
      <c r="G1381">
        <v>5.2590519999999996</v>
      </c>
      <c r="H1381">
        <v>0.32482800000000001</v>
      </c>
      <c r="I1381">
        <v>9.4285300000000003</v>
      </c>
      <c r="J1381">
        <v>0.18131800000000001</v>
      </c>
      <c r="K1381" t="str">
        <f t="shared" si="21"/>
        <v>6</v>
      </c>
      <c r="L1381" t="s">
        <v>42</v>
      </c>
      <c r="M1381" t="s">
        <v>43</v>
      </c>
      <c r="N1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381">
        <f>VLOOKUP(TableOMP[[#This Row],[Label]],TableAvg[],2,FALSE)</f>
        <v>5.3742523000000002</v>
      </c>
      <c r="P1381">
        <f>VLOOKUP(TableOMP[[#This Row],[Label]],TableAvg[],3,FALSE)</f>
        <v>0.21349810623939527</v>
      </c>
      <c r="Q1381">
        <f>TableOMP[[#This Row],[Avg]]-$U$2*TableOMP[[#This Row],[StdDev]]</f>
        <v>4.9472560875212093</v>
      </c>
      <c r="R1381">
        <f>TableOMP[[#This Row],[Avg]]+$U$2*TableOMP[[#This Row],[StdDev]]</f>
        <v>5.8012485124787911</v>
      </c>
      <c r="S1381">
        <f>IF(AND(TableOMP[[#This Row],[total_time]]&gt;=TableOMP[[#This Row],[Low]], TableOMP[[#This Row],[total_time]]&lt;=TableOMP[[#This Row],[High]]),1,0)</f>
        <v>1</v>
      </c>
    </row>
    <row r="1382" spans="1:19" x14ac:dyDescent="0.25">
      <c r="A1382" t="s">
        <v>15</v>
      </c>
      <c r="B1382">
        <v>10000</v>
      </c>
      <c r="C1382">
        <v>100</v>
      </c>
      <c r="D1382">
        <v>100000</v>
      </c>
      <c r="E1382">
        <v>54</v>
      </c>
      <c r="F1382">
        <v>1</v>
      </c>
      <c r="G1382">
        <v>5.6007420000000003</v>
      </c>
      <c r="H1382">
        <v>0.67706299999999997</v>
      </c>
      <c r="I1382">
        <v>16.322071999999999</v>
      </c>
      <c r="J1382">
        <v>0.30796400000000002</v>
      </c>
      <c r="K1382" t="str">
        <f t="shared" si="21"/>
        <v>6</v>
      </c>
      <c r="L1382" t="s">
        <v>42</v>
      </c>
      <c r="M1382" t="s">
        <v>43</v>
      </c>
      <c r="N1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382">
        <f>VLOOKUP(TableOMP[[#This Row],[Label]],TableAvg[],2,FALSE)</f>
        <v>5.240970299999999</v>
      </c>
      <c r="P1382">
        <f>VLOOKUP(TableOMP[[#This Row],[Label]],TableAvg[],3,FALSE)</f>
        <v>0.19977194135116991</v>
      </c>
      <c r="Q1382">
        <f>TableOMP[[#This Row],[Avg]]-$U$2*TableOMP[[#This Row],[StdDev]]</f>
        <v>4.8414264172976589</v>
      </c>
      <c r="R1382">
        <f>TableOMP[[#This Row],[Avg]]+$U$2*TableOMP[[#This Row],[StdDev]]</f>
        <v>5.6405141827023391</v>
      </c>
      <c r="S1382">
        <f>IF(AND(TableOMP[[#This Row],[total_time]]&gt;=TableOMP[[#This Row],[Low]], TableOMP[[#This Row],[total_time]]&lt;=TableOMP[[#This Row],[High]]),1,0)</f>
        <v>1</v>
      </c>
    </row>
    <row r="1383" spans="1:19" x14ac:dyDescent="0.25">
      <c r="A1383" t="s">
        <v>15</v>
      </c>
      <c r="B1383">
        <v>10000</v>
      </c>
      <c r="C1383">
        <v>100</v>
      </c>
      <c r="D1383">
        <v>100000</v>
      </c>
      <c r="E1383">
        <v>55</v>
      </c>
      <c r="F1383">
        <v>1</v>
      </c>
      <c r="G1383">
        <v>5.5302420000000003</v>
      </c>
      <c r="H1383">
        <v>0.23304</v>
      </c>
      <c r="I1383">
        <v>3.2020490000000001</v>
      </c>
      <c r="J1383">
        <v>5.9297000000000002E-2</v>
      </c>
      <c r="K1383" t="str">
        <f t="shared" si="21"/>
        <v>6</v>
      </c>
      <c r="L1383" t="s">
        <v>42</v>
      </c>
      <c r="M1383" t="s">
        <v>43</v>
      </c>
      <c r="N1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383">
        <f>VLOOKUP(TableOMP[[#This Row],[Label]],TableAvg[],2,FALSE)</f>
        <v>5.3430847000000004</v>
      </c>
      <c r="P1383">
        <f>VLOOKUP(TableOMP[[#This Row],[Label]],TableAvg[],3,FALSE)</f>
        <v>0.16160056217354307</v>
      </c>
      <c r="Q1383">
        <f>TableOMP[[#This Row],[Avg]]-$U$2*TableOMP[[#This Row],[StdDev]]</f>
        <v>5.0198835756529139</v>
      </c>
      <c r="R1383">
        <f>TableOMP[[#This Row],[Avg]]+$U$2*TableOMP[[#This Row],[StdDev]]</f>
        <v>5.6662858243470868</v>
      </c>
      <c r="S1383">
        <f>IF(AND(TableOMP[[#This Row],[total_time]]&gt;=TableOMP[[#This Row],[Low]], TableOMP[[#This Row],[total_time]]&lt;=TableOMP[[#This Row],[High]]),1,0)</f>
        <v>1</v>
      </c>
    </row>
    <row r="1384" spans="1:19" x14ac:dyDescent="0.25">
      <c r="A1384" t="s">
        <v>15</v>
      </c>
      <c r="B1384">
        <v>10000</v>
      </c>
      <c r="C1384">
        <v>100</v>
      </c>
      <c r="D1384">
        <v>100000</v>
      </c>
      <c r="E1384">
        <v>56</v>
      </c>
      <c r="F1384">
        <v>1</v>
      </c>
      <c r="G1384">
        <v>5.2689550000000001</v>
      </c>
      <c r="H1384">
        <v>0.191137</v>
      </c>
      <c r="I1384">
        <v>3.6396679999999999</v>
      </c>
      <c r="J1384">
        <v>6.6175999999999999E-2</v>
      </c>
      <c r="K1384" t="str">
        <f t="shared" si="21"/>
        <v>6</v>
      </c>
      <c r="L1384" t="s">
        <v>42</v>
      </c>
      <c r="M1384" t="s">
        <v>43</v>
      </c>
      <c r="N1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384">
        <f>VLOOKUP(TableOMP[[#This Row],[Label]],TableAvg[],2,FALSE)</f>
        <v>5.1407958999999996</v>
      </c>
      <c r="P1384">
        <f>VLOOKUP(TableOMP[[#This Row],[Label]],TableAvg[],3,FALSE)</f>
        <v>0.18117762179003427</v>
      </c>
      <c r="Q1384">
        <f>TableOMP[[#This Row],[Avg]]-$U$2*TableOMP[[#This Row],[StdDev]]</f>
        <v>4.7784406564199315</v>
      </c>
      <c r="R1384">
        <f>TableOMP[[#This Row],[Avg]]+$U$2*TableOMP[[#This Row],[StdDev]]</f>
        <v>5.5031511435800677</v>
      </c>
      <c r="S1384">
        <f>IF(AND(TableOMP[[#This Row],[total_time]]&gt;=TableOMP[[#This Row],[Low]], TableOMP[[#This Row],[total_time]]&lt;=TableOMP[[#This Row],[High]]),1,0)</f>
        <v>1</v>
      </c>
    </row>
    <row r="1385" spans="1:19" x14ac:dyDescent="0.25">
      <c r="A1385" t="s">
        <v>15</v>
      </c>
      <c r="B1385">
        <v>10000</v>
      </c>
      <c r="C1385">
        <v>100</v>
      </c>
      <c r="D1385">
        <v>100000</v>
      </c>
      <c r="E1385">
        <v>57</v>
      </c>
      <c r="F1385">
        <v>1</v>
      </c>
      <c r="G1385">
        <v>5.0908699999999998</v>
      </c>
      <c r="H1385">
        <v>0.178152</v>
      </c>
      <c r="I1385">
        <v>3.9055040000000001</v>
      </c>
      <c r="J1385">
        <v>6.9740999999999997E-2</v>
      </c>
      <c r="K1385" t="str">
        <f t="shared" si="21"/>
        <v>6</v>
      </c>
      <c r="L1385" t="s">
        <v>42</v>
      </c>
      <c r="M1385" t="s">
        <v>43</v>
      </c>
      <c r="N1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385">
        <f>VLOOKUP(TableOMP[[#This Row],[Label]],TableAvg[],2,FALSE)</f>
        <v>5.2372234000000004</v>
      </c>
      <c r="P1385">
        <f>VLOOKUP(TableOMP[[#This Row],[Label]],TableAvg[],3,FALSE)</f>
        <v>0.26030338352476157</v>
      </c>
      <c r="Q1385">
        <f>TableOMP[[#This Row],[Avg]]-$U$2*TableOMP[[#This Row],[StdDev]]</f>
        <v>4.7166166329504771</v>
      </c>
      <c r="R1385">
        <f>TableOMP[[#This Row],[Avg]]+$U$2*TableOMP[[#This Row],[StdDev]]</f>
        <v>5.7578301670495238</v>
      </c>
      <c r="S1385">
        <f>IF(AND(TableOMP[[#This Row],[total_time]]&gt;=TableOMP[[#This Row],[Low]], TableOMP[[#This Row],[total_time]]&lt;=TableOMP[[#This Row],[High]]),1,0)</f>
        <v>1</v>
      </c>
    </row>
    <row r="1386" spans="1:19" x14ac:dyDescent="0.25">
      <c r="A1386" t="s">
        <v>15</v>
      </c>
      <c r="B1386">
        <v>10000</v>
      </c>
      <c r="C1386">
        <v>100</v>
      </c>
      <c r="D1386">
        <v>100000</v>
      </c>
      <c r="E1386">
        <v>58</v>
      </c>
      <c r="F1386">
        <v>1</v>
      </c>
      <c r="G1386">
        <v>5.1714729999999998</v>
      </c>
      <c r="H1386">
        <v>0.74617100000000003</v>
      </c>
      <c r="I1386">
        <v>13.006409</v>
      </c>
      <c r="J1386">
        <v>0.228183</v>
      </c>
      <c r="K1386" t="str">
        <f t="shared" si="21"/>
        <v>6</v>
      </c>
      <c r="L1386" t="s">
        <v>42</v>
      </c>
      <c r="M1386" t="s">
        <v>43</v>
      </c>
      <c r="N1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386">
        <f>VLOOKUP(TableOMP[[#This Row],[Label]],TableAvg[],2,FALSE)</f>
        <v>4.6564570999999999</v>
      </c>
      <c r="P1386">
        <f>VLOOKUP(TableOMP[[#This Row],[Label]],TableAvg[],3,FALSE)</f>
        <v>0.21573456413400277</v>
      </c>
      <c r="Q1386">
        <f>TableOMP[[#This Row],[Avg]]-$U$2*TableOMP[[#This Row],[StdDev]]</f>
        <v>4.224987971731994</v>
      </c>
      <c r="R1386">
        <f>TableOMP[[#This Row],[Avg]]+$U$2*TableOMP[[#This Row],[StdDev]]</f>
        <v>5.0879262282680058</v>
      </c>
      <c r="S1386">
        <f>IF(AND(TableOMP[[#This Row],[total_time]]&gt;=TableOMP[[#This Row],[Low]], TableOMP[[#This Row],[total_time]]&lt;=TableOMP[[#This Row],[High]]),1,0)</f>
        <v>0</v>
      </c>
    </row>
    <row r="1387" spans="1:19" x14ac:dyDescent="0.25">
      <c r="A1387" t="s">
        <v>15</v>
      </c>
      <c r="B1387">
        <v>10000</v>
      </c>
      <c r="C1387">
        <v>100</v>
      </c>
      <c r="D1387">
        <v>100000</v>
      </c>
      <c r="E1387">
        <v>59</v>
      </c>
      <c r="F1387">
        <v>1</v>
      </c>
      <c r="G1387">
        <v>5.1540609999999996</v>
      </c>
      <c r="H1387">
        <v>0.53599399999999997</v>
      </c>
      <c r="I1387">
        <v>13.041632999999999</v>
      </c>
      <c r="J1387">
        <v>0.224856</v>
      </c>
      <c r="K1387" t="str">
        <f t="shared" si="21"/>
        <v>6</v>
      </c>
      <c r="L1387" t="s">
        <v>42</v>
      </c>
      <c r="M1387" t="s">
        <v>43</v>
      </c>
      <c r="N1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387">
        <f>VLOOKUP(TableOMP[[#This Row],[Label]],TableAvg[],2,FALSE)</f>
        <v>4.7203236000000004</v>
      </c>
      <c r="P1387">
        <f>VLOOKUP(TableOMP[[#This Row],[Label]],TableAvg[],3,FALSE)</f>
        <v>0.30003927489487103</v>
      </c>
      <c r="Q1387">
        <f>TableOMP[[#This Row],[Avg]]-$U$2*TableOMP[[#This Row],[StdDev]]</f>
        <v>4.1202450502102579</v>
      </c>
      <c r="R1387">
        <f>TableOMP[[#This Row],[Avg]]+$U$2*TableOMP[[#This Row],[StdDev]]</f>
        <v>5.3204021497897429</v>
      </c>
      <c r="S1387">
        <f>IF(AND(TableOMP[[#This Row],[total_time]]&gt;=TableOMP[[#This Row],[Low]], TableOMP[[#This Row],[total_time]]&lt;=TableOMP[[#This Row],[High]]),1,0)</f>
        <v>1</v>
      </c>
    </row>
    <row r="1388" spans="1:19" x14ac:dyDescent="0.25">
      <c r="A1388" t="s">
        <v>15</v>
      </c>
      <c r="B1388">
        <v>10000</v>
      </c>
      <c r="C1388">
        <v>100</v>
      </c>
      <c r="D1388">
        <v>100000</v>
      </c>
      <c r="E1388">
        <v>60</v>
      </c>
      <c r="F1388">
        <v>1</v>
      </c>
      <c r="G1388">
        <v>4.619434</v>
      </c>
      <c r="H1388">
        <v>0.26733400000000002</v>
      </c>
      <c r="I1388">
        <v>8.6520130000000002</v>
      </c>
      <c r="J1388">
        <v>0.146644</v>
      </c>
      <c r="K1388" t="str">
        <f t="shared" si="21"/>
        <v>6</v>
      </c>
      <c r="L1388" t="s">
        <v>42</v>
      </c>
      <c r="M1388" t="s">
        <v>43</v>
      </c>
      <c r="N1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388">
        <f>VLOOKUP(TableOMP[[#This Row],[Label]],TableAvg[],2,FALSE)</f>
        <v>4.7047027999999997</v>
      </c>
      <c r="P1388">
        <f>VLOOKUP(TableOMP[[#This Row],[Label]],TableAvg[],3,FALSE)</f>
        <v>0.42435656339163436</v>
      </c>
      <c r="Q1388">
        <f>TableOMP[[#This Row],[Avg]]-$U$2*TableOMP[[#This Row],[StdDev]]</f>
        <v>3.8559896732167309</v>
      </c>
      <c r="R1388">
        <f>TableOMP[[#This Row],[Avg]]+$U$2*TableOMP[[#This Row],[StdDev]]</f>
        <v>5.5534159267832681</v>
      </c>
      <c r="S1388">
        <f>IF(AND(TableOMP[[#This Row],[total_time]]&gt;=TableOMP[[#This Row],[Low]], TableOMP[[#This Row],[total_time]]&lt;=TableOMP[[#This Row],[High]]),1,0)</f>
        <v>1</v>
      </c>
    </row>
    <row r="1389" spans="1:19" x14ac:dyDescent="0.25">
      <c r="A1389" t="s">
        <v>15</v>
      </c>
      <c r="B1389">
        <v>10000</v>
      </c>
      <c r="C1389">
        <v>100</v>
      </c>
      <c r="D1389">
        <v>100000</v>
      </c>
      <c r="E1389">
        <v>61</v>
      </c>
      <c r="F1389">
        <v>1</v>
      </c>
      <c r="G1389">
        <v>4.7565179999999998</v>
      </c>
      <c r="H1389">
        <v>0.167272</v>
      </c>
      <c r="I1389">
        <v>3.4231600000000002</v>
      </c>
      <c r="J1389">
        <v>5.7053E-2</v>
      </c>
      <c r="K1389" t="str">
        <f t="shared" si="21"/>
        <v>6</v>
      </c>
      <c r="L1389" t="s">
        <v>42</v>
      </c>
      <c r="M1389" t="s">
        <v>43</v>
      </c>
      <c r="N1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389">
        <f>VLOOKUP(TableOMP[[#This Row],[Label]],TableAvg[],2,FALSE)</f>
        <v>4.5789027999999998</v>
      </c>
      <c r="P1389">
        <f>VLOOKUP(TableOMP[[#This Row],[Label]],TableAvg[],3,FALSE)</f>
        <v>0.18365811923125144</v>
      </c>
      <c r="Q1389">
        <f>TableOMP[[#This Row],[Avg]]-$U$2*TableOMP[[#This Row],[StdDev]]</f>
        <v>4.211586561537497</v>
      </c>
      <c r="R1389">
        <f>TableOMP[[#This Row],[Avg]]+$U$2*TableOMP[[#This Row],[StdDev]]</f>
        <v>4.9462190384625027</v>
      </c>
      <c r="S1389">
        <f>IF(AND(TableOMP[[#This Row],[total_time]]&gt;=TableOMP[[#This Row],[Low]], TableOMP[[#This Row],[total_time]]&lt;=TableOMP[[#This Row],[High]]),1,0)</f>
        <v>1</v>
      </c>
    </row>
    <row r="1390" spans="1:19" x14ac:dyDescent="0.25">
      <c r="A1390" t="s">
        <v>15</v>
      </c>
      <c r="B1390">
        <v>10000</v>
      </c>
      <c r="C1390">
        <v>100</v>
      </c>
      <c r="D1390">
        <v>100000</v>
      </c>
      <c r="E1390">
        <v>62</v>
      </c>
      <c r="F1390">
        <v>1</v>
      </c>
      <c r="G1390">
        <v>4.4384860000000002</v>
      </c>
      <c r="H1390">
        <v>0.163187</v>
      </c>
      <c r="I1390">
        <v>3.640377</v>
      </c>
      <c r="J1390">
        <v>5.9678000000000002E-2</v>
      </c>
      <c r="K1390" t="str">
        <f t="shared" si="21"/>
        <v>6</v>
      </c>
      <c r="L1390" t="s">
        <v>42</v>
      </c>
      <c r="M1390" t="s">
        <v>43</v>
      </c>
      <c r="N1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390">
        <f>VLOOKUP(TableOMP[[#This Row],[Label]],TableAvg[],2,FALSE)</f>
        <v>4.4711412999999993</v>
      </c>
      <c r="P1390">
        <f>VLOOKUP(TableOMP[[#This Row],[Label]],TableAvg[],3,FALSE)</f>
        <v>0.11030103690000974</v>
      </c>
      <c r="Q1390">
        <f>TableOMP[[#This Row],[Avg]]-$U$2*TableOMP[[#This Row],[StdDev]]</f>
        <v>4.2505392261999795</v>
      </c>
      <c r="R1390">
        <f>TableOMP[[#This Row],[Avg]]+$U$2*TableOMP[[#This Row],[StdDev]]</f>
        <v>4.6917433738000192</v>
      </c>
      <c r="S1390">
        <f>IF(AND(TableOMP[[#This Row],[total_time]]&gt;=TableOMP[[#This Row],[Low]], TableOMP[[#This Row],[total_time]]&lt;=TableOMP[[#This Row],[High]]),1,0)</f>
        <v>1</v>
      </c>
    </row>
    <row r="1391" spans="1:19" x14ac:dyDescent="0.25">
      <c r="A1391" t="s">
        <v>15</v>
      </c>
      <c r="B1391">
        <v>10000</v>
      </c>
      <c r="C1391">
        <v>100</v>
      </c>
      <c r="D1391">
        <v>100000</v>
      </c>
      <c r="E1391">
        <v>63</v>
      </c>
      <c r="F1391">
        <v>1</v>
      </c>
      <c r="G1391">
        <v>4.6895309999999997</v>
      </c>
      <c r="H1391">
        <v>0.45059700000000003</v>
      </c>
      <c r="I1391">
        <v>9.4627389999999991</v>
      </c>
      <c r="J1391">
        <v>0.15262500000000001</v>
      </c>
      <c r="K1391" t="str">
        <f t="shared" si="21"/>
        <v>6</v>
      </c>
      <c r="L1391" t="s">
        <v>42</v>
      </c>
      <c r="M1391" t="s">
        <v>43</v>
      </c>
      <c r="N1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391">
        <f>VLOOKUP(TableOMP[[#This Row],[Label]],TableAvg[],2,FALSE)</f>
        <v>4.4648897999999999</v>
      </c>
      <c r="P1391">
        <f>VLOOKUP(TableOMP[[#This Row],[Label]],TableAvg[],3,FALSE)</f>
        <v>0.15355349157851772</v>
      </c>
      <c r="Q1391">
        <f>TableOMP[[#This Row],[Avg]]-$U$2*TableOMP[[#This Row],[StdDev]]</f>
        <v>4.157782816842964</v>
      </c>
      <c r="R1391">
        <f>TableOMP[[#This Row],[Avg]]+$U$2*TableOMP[[#This Row],[StdDev]]</f>
        <v>4.7719967831570358</v>
      </c>
      <c r="S1391">
        <f>IF(AND(TableOMP[[#This Row],[total_time]]&gt;=TableOMP[[#This Row],[Low]], TableOMP[[#This Row],[total_time]]&lt;=TableOMP[[#This Row],[High]]),1,0)</f>
        <v>1</v>
      </c>
    </row>
    <row r="1392" spans="1:19" x14ac:dyDescent="0.25">
      <c r="A1392" t="s">
        <v>15</v>
      </c>
      <c r="B1392">
        <v>10000</v>
      </c>
      <c r="C1392">
        <v>100</v>
      </c>
      <c r="D1392">
        <v>100000</v>
      </c>
      <c r="E1392">
        <v>64</v>
      </c>
      <c r="F1392">
        <v>1</v>
      </c>
      <c r="G1392">
        <v>4.4957989999999999</v>
      </c>
      <c r="H1392">
        <v>0.27711400000000003</v>
      </c>
      <c r="I1392">
        <v>9.7499850000000006</v>
      </c>
      <c r="J1392">
        <v>0.15476200000000001</v>
      </c>
      <c r="K1392" t="str">
        <f t="shared" si="21"/>
        <v>6</v>
      </c>
      <c r="L1392" t="s">
        <v>42</v>
      </c>
      <c r="M1392" t="s">
        <v>43</v>
      </c>
      <c r="N1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392">
        <f>VLOOKUP(TableOMP[[#This Row],[Label]],TableAvg[],2,FALSE)</f>
        <v>4.4790267999999998</v>
      </c>
      <c r="P1392">
        <f>VLOOKUP(TableOMP[[#This Row],[Label]],TableAvg[],3,FALSE)</f>
        <v>7.2067393042639372E-2</v>
      </c>
      <c r="Q1392">
        <f>TableOMP[[#This Row],[Avg]]-$U$2*TableOMP[[#This Row],[StdDev]]</f>
        <v>4.3348920139147209</v>
      </c>
      <c r="R1392">
        <f>TableOMP[[#This Row],[Avg]]+$U$2*TableOMP[[#This Row],[StdDev]]</f>
        <v>4.6231615860852786</v>
      </c>
      <c r="S1392">
        <f>IF(AND(TableOMP[[#This Row],[total_time]]&gt;=TableOMP[[#This Row],[Low]], TableOMP[[#This Row],[total_time]]&lt;=TableOMP[[#This Row],[High]]),1,0)</f>
        <v>1</v>
      </c>
    </row>
    <row r="1393" spans="1:19" x14ac:dyDescent="0.25">
      <c r="A1393" t="s">
        <v>15</v>
      </c>
      <c r="B1393">
        <v>1000</v>
      </c>
      <c r="C1393">
        <v>100</v>
      </c>
      <c r="D1393">
        <v>100000</v>
      </c>
      <c r="E1393">
        <v>1</v>
      </c>
      <c r="F1393">
        <v>1</v>
      </c>
      <c r="G1393">
        <v>2.7896079999999999</v>
      </c>
      <c r="H1393">
        <v>3.1088999999999999E-2</v>
      </c>
      <c r="I1393">
        <v>0</v>
      </c>
      <c r="J1393">
        <v>0</v>
      </c>
      <c r="K1393" t="str">
        <f t="shared" si="21"/>
        <v>6</v>
      </c>
      <c r="L1393" t="s">
        <v>42</v>
      </c>
      <c r="M1393" t="s">
        <v>43</v>
      </c>
      <c r="N1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393" t="e">
        <f>VLOOKUP(TableOMP[[#This Row],[Label]],TableAvg[],2,FALSE)</f>
        <v>#N/A</v>
      </c>
      <c r="P1393" t="e">
        <f>VLOOKUP(TableOMP[[#This Row],[Label]],TableAvg[],3,FALSE)</f>
        <v>#N/A</v>
      </c>
      <c r="Q1393" t="e">
        <f>TableOMP[[#This Row],[Avg]]-$U$2*TableOMP[[#This Row],[StdDev]]</f>
        <v>#N/A</v>
      </c>
      <c r="R1393" t="e">
        <f>TableOMP[[#This Row],[Avg]]+$U$2*TableOMP[[#This Row],[StdDev]]</f>
        <v>#N/A</v>
      </c>
      <c r="S1393" t="e">
        <f>IF(AND(TableOMP[[#This Row],[total_time]]&gt;=TableOMP[[#This Row],[Low]], TableOMP[[#This Row],[total_time]]&lt;=TableOMP[[#This Row],[High]]),1,0)</f>
        <v>#N/A</v>
      </c>
    </row>
    <row r="1394" spans="1:19" x14ac:dyDescent="0.25">
      <c r="A1394" t="s">
        <v>15</v>
      </c>
      <c r="B1394">
        <v>1000</v>
      </c>
      <c r="C1394">
        <v>100</v>
      </c>
      <c r="D1394">
        <v>100000</v>
      </c>
      <c r="E1394">
        <v>2</v>
      </c>
      <c r="F1394">
        <v>1</v>
      </c>
      <c r="G1394">
        <v>1.91106</v>
      </c>
      <c r="H1394">
        <v>1.6409E-2</v>
      </c>
      <c r="I1394">
        <v>1.4203E-2</v>
      </c>
      <c r="J1394">
        <v>1.4203E-2</v>
      </c>
      <c r="K1394" t="str">
        <f t="shared" si="21"/>
        <v>6</v>
      </c>
      <c r="L1394" t="s">
        <v>42</v>
      </c>
      <c r="M1394" t="s">
        <v>43</v>
      </c>
      <c r="N1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394" t="e">
        <f>VLOOKUP(TableOMP[[#This Row],[Label]],TableAvg[],2,FALSE)</f>
        <v>#N/A</v>
      </c>
      <c r="P1394" t="e">
        <f>VLOOKUP(TableOMP[[#This Row],[Label]],TableAvg[],3,FALSE)</f>
        <v>#N/A</v>
      </c>
      <c r="Q1394" t="e">
        <f>TableOMP[[#This Row],[Avg]]-$U$2*TableOMP[[#This Row],[StdDev]]</f>
        <v>#N/A</v>
      </c>
      <c r="R1394" t="e">
        <f>TableOMP[[#This Row],[Avg]]+$U$2*TableOMP[[#This Row],[StdDev]]</f>
        <v>#N/A</v>
      </c>
      <c r="S1394" t="e">
        <f>IF(AND(TableOMP[[#This Row],[total_time]]&gt;=TableOMP[[#This Row],[Low]], TableOMP[[#This Row],[total_time]]&lt;=TableOMP[[#This Row],[High]]),1,0)</f>
        <v>#N/A</v>
      </c>
    </row>
    <row r="1395" spans="1:19" x14ac:dyDescent="0.25">
      <c r="A1395" t="s">
        <v>15</v>
      </c>
      <c r="B1395">
        <v>1000</v>
      </c>
      <c r="C1395">
        <v>100</v>
      </c>
      <c r="D1395">
        <v>100000</v>
      </c>
      <c r="E1395">
        <v>3</v>
      </c>
      <c r="F1395">
        <v>1</v>
      </c>
      <c r="G1395">
        <v>1.6177189999999999</v>
      </c>
      <c r="H1395">
        <v>9.7699999999999992E-3</v>
      </c>
      <c r="I1395">
        <v>1.3498E-2</v>
      </c>
      <c r="J1395">
        <v>6.7489999999999998E-3</v>
      </c>
      <c r="K1395" t="str">
        <f t="shared" si="21"/>
        <v>6</v>
      </c>
      <c r="L1395" t="s">
        <v>42</v>
      </c>
      <c r="M1395" t="s">
        <v>43</v>
      </c>
      <c r="N1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395" t="e">
        <f>VLOOKUP(TableOMP[[#This Row],[Label]],TableAvg[],2,FALSE)</f>
        <v>#N/A</v>
      </c>
      <c r="P1395" t="e">
        <f>VLOOKUP(TableOMP[[#This Row],[Label]],TableAvg[],3,FALSE)</f>
        <v>#N/A</v>
      </c>
      <c r="Q1395" t="e">
        <f>TableOMP[[#This Row],[Avg]]-$U$2*TableOMP[[#This Row],[StdDev]]</f>
        <v>#N/A</v>
      </c>
      <c r="R1395" t="e">
        <f>TableOMP[[#This Row],[Avg]]+$U$2*TableOMP[[#This Row],[StdDev]]</f>
        <v>#N/A</v>
      </c>
      <c r="S1395" t="e">
        <f>IF(AND(TableOMP[[#This Row],[total_time]]&gt;=TableOMP[[#This Row],[Low]], TableOMP[[#This Row],[total_time]]&lt;=TableOMP[[#This Row],[High]]),1,0)</f>
        <v>#N/A</v>
      </c>
    </row>
    <row r="1396" spans="1:19" x14ac:dyDescent="0.25">
      <c r="A1396" t="s">
        <v>15</v>
      </c>
      <c r="B1396">
        <v>1000</v>
      </c>
      <c r="C1396">
        <v>100</v>
      </c>
      <c r="D1396">
        <v>100000</v>
      </c>
      <c r="E1396">
        <v>4</v>
      </c>
      <c r="F1396">
        <v>1</v>
      </c>
      <c r="G1396">
        <v>1.495258</v>
      </c>
      <c r="H1396">
        <v>2.324E-2</v>
      </c>
      <c r="I1396">
        <v>2.2020999999999999E-2</v>
      </c>
      <c r="J1396">
        <v>7.3400000000000002E-3</v>
      </c>
      <c r="K1396" t="str">
        <f t="shared" si="21"/>
        <v>6</v>
      </c>
      <c r="L1396" t="s">
        <v>42</v>
      </c>
      <c r="M1396" t="s">
        <v>43</v>
      </c>
      <c r="N1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396" t="e">
        <f>VLOOKUP(TableOMP[[#This Row],[Label]],TableAvg[],2,FALSE)</f>
        <v>#N/A</v>
      </c>
      <c r="P1396" t="e">
        <f>VLOOKUP(TableOMP[[#This Row],[Label]],TableAvg[],3,FALSE)</f>
        <v>#N/A</v>
      </c>
      <c r="Q1396" t="e">
        <f>TableOMP[[#This Row],[Avg]]-$U$2*TableOMP[[#This Row],[StdDev]]</f>
        <v>#N/A</v>
      </c>
      <c r="R1396" t="e">
        <f>TableOMP[[#This Row],[Avg]]+$U$2*TableOMP[[#This Row],[StdDev]]</f>
        <v>#N/A</v>
      </c>
      <c r="S1396" t="e">
        <f>IF(AND(TableOMP[[#This Row],[total_time]]&gt;=TableOMP[[#This Row],[Low]], TableOMP[[#This Row],[total_time]]&lt;=TableOMP[[#This Row],[High]]),1,0)</f>
        <v>#N/A</v>
      </c>
    </row>
    <row r="1397" spans="1:19" x14ac:dyDescent="0.25">
      <c r="A1397" t="s">
        <v>15</v>
      </c>
      <c r="B1397">
        <v>1000</v>
      </c>
      <c r="C1397">
        <v>100</v>
      </c>
      <c r="D1397">
        <v>100000</v>
      </c>
      <c r="E1397">
        <v>5</v>
      </c>
      <c r="F1397">
        <v>1</v>
      </c>
      <c r="G1397">
        <v>1.4105669999999999</v>
      </c>
      <c r="H1397">
        <v>9.8709999999999996E-3</v>
      </c>
      <c r="I1397">
        <v>2.9010000000000001E-2</v>
      </c>
      <c r="J1397">
        <v>7.2519999999999998E-3</v>
      </c>
      <c r="K1397" t="str">
        <f t="shared" si="21"/>
        <v>6</v>
      </c>
      <c r="L1397" t="s">
        <v>42</v>
      </c>
      <c r="M1397" t="s">
        <v>43</v>
      </c>
      <c r="N1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397" t="e">
        <f>VLOOKUP(TableOMP[[#This Row],[Label]],TableAvg[],2,FALSE)</f>
        <v>#N/A</v>
      </c>
      <c r="P1397" t="e">
        <f>VLOOKUP(TableOMP[[#This Row],[Label]],TableAvg[],3,FALSE)</f>
        <v>#N/A</v>
      </c>
      <c r="Q1397" t="e">
        <f>TableOMP[[#This Row],[Avg]]-$U$2*TableOMP[[#This Row],[StdDev]]</f>
        <v>#N/A</v>
      </c>
      <c r="R1397" t="e">
        <f>TableOMP[[#This Row],[Avg]]+$U$2*TableOMP[[#This Row],[StdDev]]</f>
        <v>#N/A</v>
      </c>
      <c r="S1397" t="e">
        <f>IF(AND(TableOMP[[#This Row],[total_time]]&gt;=TableOMP[[#This Row],[Low]], TableOMP[[#This Row],[total_time]]&lt;=TableOMP[[#This Row],[High]]),1,0)</f>
        <v>#N/A</v>
      </c>
    </row>
    <row r="1398" spans="1:19" x14ac:dyDescent="0.25">
      <c r="A1398" t="s">
        <v>15</v>
      </c>
      <c r="B1398">
        <v>1000</v>
      </c>
      <c r="C1398">
        <v>100</v>
      </c>
      <c r="D1398">
        <v>100000</v>
      </c>
      <c r="E1398">
        <v>6</v>
      </c>
      <c r="F1398">
        <v>1</v>
      </c>
      <c r="G1398">
        <v>1.3595710000000001</v>
      </c>
      <c r="H1398">
        <v>1.1114000000000001E-2</v>
      </c>
      <c r="I1398">
        <v>3.7643999999999997E-2</v>
      </c>
      <c r="J1398">
        <v>7.5290000000000001E-3</v>
      </c>
      <c r="K1398" t="str">
        <f t="shared" si="21"/>
        <v>6</v>
      </c>
      <c r="L1398" t="s">
        <v>42</v>
      </c>
      <c r="M1398" t="s">
        <v>43</v>
      </c>
      <c r="N1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398" t="e">
        <f>VLOOKUP(TableOMP[[#This Row],[Label]],TableAvg[],2,FALSE)</f>
        <v>#N/A</v>
      </c>
      <c r="P1398" t="e">
        <f>VLOOKUP(TableOMP[[#This Row],[Label]],TableAvg[],3,FALSE)</f>
        <v>#N/A</v>
      </c>
      <c r="Q1398" t="e">
        <f>TableOMP[[#This Row],[Avg]]-$U$2*TableOMP[[#This Row],[StdDev]]</f>
        <v>#N/A</v>
      </c>
      <c r="R1398" t="e">
        <f>TableOMP[[#This Row],[Avg]]+$U$2*TableOMP[[#This Row],[StdDev]]</f>
        <v>#N/A</v>
      </c>
      <c r="S1398" t="e">
        <f>IF(AND(TableOMP[[#This Row],[total_time]]&gt;=TableOMP[[#This Row],[Low]], TableOMP[[#This Row],[total_time]]&lt;=TableOMP[[#This Row],[High]]),1,0)</f>
        <v>#N/A</v>
      </c>
    </row>
    <row r="1399" spans="1:19" x14ac:dyDescent="0.25">
      <c r="A1399" t="s">
        <v>15</v>
      </c>
      <c r="B1399">
        <v>1000</v>
      </c>
      <c r="C1399">
        <v>100</v>
      </c>
      <c r="D1399">
        <v>100000</v>
      </c>
      <c r="E1399">
        <v>7</v>
      </c>
      <c r="F1399">
        <v>1</v>
      </c>
      <c r="G1399">
        <v>1.341537</v>
      </c>
      <c r="H1399">
        <v>2.2800999999999998E-2</v>
      </c>
      <c r="I1399">
        <v>8.2452999999999999E-2</v>
      </c>
      <c r="J1399">
        <v>1.3742000000000001E-2</v>
      </c>
      <c r="K1399" t="str">
        <f t="shared" si="21"/>
        <v>6</v>
      </c>
      <c r="L1399" t="s">
        <v>42</v>
      </c>
      <c r="M1399" t="s">
        <v>43</v>
      </c>
      <c r="N1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399" t="e">
        <f>VLOOKUP(TableOMP[[#This Row],[Label]],TableAvg[],2,FALSE)</f>
        <v>#N/A</v>
      </c>
      <c r="P1399" t="e">
        <f>VLOOKUP(TableOMP[[#This Row],[Label]],TableAvg[],3,FALSE)</f>
        <v>#N/A</v>
      </c>
      <c r="Q1399" t="e">
        <f>TableOMP[[#This Row],[Avg]]-$U$2*TableOMP[[#This Row],[StdDev]]</f>
        <v>#N/A</v>
      </c>
      <c r="R1399" t="e">
        <f>TableOMP[[#This Row],[Avg]]+$U$2*TableOMP[[#This Row],[StdDev]]</f>
        <v>#N/A</v>
      </c>
      <c r="S1399" t="e">
        <f>IF(AND(TableOMP[[#This Row],[total_time]]&gt;=TableOMP[[#This Row],[Low]], TableOMP[[#This Row],[total_time]]&lt;=TableOMP[[#This Row],[High]]),1,0)</f>
        <v>#N/A</v>
      </c>
    </row>
    <row r="1400" spans="1:19" x14ac:dyDescent="0.25">
      <c r="A1400" t="s">
        <v>15</v>
      </c>
      <c r="B1400">
        <v>1000</v>
      </c>
      <c r="C1400">
        <v>100</v>
      </c>
      <c r="D1400">
        <v>100000</v>
      </c>
      <c r="E1400">
        <v>8</v>
      </c>
      <c r="F1400">
        <v>1</v>
      </c>
      <c r="G1400">
        <v>1.30986</v>
      </c>
      <c r="H1400">
        <v>1.874E-2</v>
      </c>
      <c r="I1400">
        <v>8.6557999999999996E-2</v>
      </c>
      <c r="J1400">
        <v>1.2364999999999999E-2</v>
      </c>
      <c r="K1400" t="str">
        <f t="shared" si="21"/>
        <v>6</v>
      </c>
      <c r="L1400" t="s">
        <v>42</v>
      </c>
      <c r="M1400" t="s">
        <v>43</v>
      </c>
      <c r="N1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400" t="e">
        <f>VLOOKUP(TableOMP[[#This Row],[Label]],TableAvg[],2,FALSE)</f>
        <v>#N/A</v>
      </c>
      <c r="P1400" t="e">
        <f>VLOOKUP(TableOMP[[#This Row],[Label]],TableAvg[],3,FALSE)</f>
        <v>#N/A</v>
      </c>
      <c r="Q1400" t="e">
        <f>TableOMP[[#This Row],[Avg]]-$U$2*TableOMP[[#This Row],[StdDev]]</f>
        <v>#N/A</v>
      </c>
      <c r="R1400" t="e">
        <f>TableOMP[[#This Row],[Avg]]+$U$2*TableOMP[[#This Row],[StdDev]]</f>
        <v>#N/A</v>
      </c>
      <c r="S1400" t="e">
        <f>IF(AND(TableOMP[[#This Row],[total_time]]&gt;=TableOMP[[#This Row],[Low]], TableOMP[[#This Row],[total_time]]&lt;=TableOMP[[#This Row],[High]]),1,0)</f>
        <v>#N/A</v>
      </c>
    </row>
    <row r="1401" spans="1:19" x14ac:dyDescent="0.25">
      <c r="A1401" t="s">
        <v>15</v>
      </c>
      <c r="B1401">
        <v>1000</v>
      </c>
      <c r="C1401">
        <v>100</v>
      </c>
      <c r="D1401">
        <v>100000</v>
      </c>
      <c r="E1401">
        <v>9</v>
      </c>
      <c r="F1401">
        <v>1</v>
      </c>
      <c r="G1401">
        <v>1.309145</v>
      </c>
      <c r="H1401">
        <v>2.0737999999999999E-2</v>
      </c>
      <c r="I1401">
        <v>0.11996900000000001</v>
      </c>
      <c r="J1401">
        <v>1.4996000000000001E-2</v>
      </c>
      <c r="K1401" t="str">
        <f t="shared" si="21"/>
        <v>6</v>
      </c>
      <c r="L1401" t="s">
        <v>42</v>
      </c>
      <c r="M1401" t="s">
        <v>43</v>
      </c>
      <c r="N1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401" t="e">
        <f>VLOOKUP(TableOMP[[#This Row],[Label]],TableAvg[],2,FALSE)</f>
        <v>#N/A</v>
      </c>
      <c r="P1401" t="e">
        <f>VLOOKUP(TableOMP[[#This Row],[Label]],TableAvg[],3,FALSE)</f>
        <v>#N/A</v>
      </c>
      <c r="Q1401" t="e">
        <f>TableOMP[[#This Row],[Avg]]-$U$2*TableOMP[[#This Row],[StdDev]]</f>
        <v>#N/A</v>
      </c>
      <c r="R1401" t="e">
        <f>TableOMP[[#This Row],[Avg]]+$U$2*TableOMP[[#This Row],[StdDev]]</f>
        <v>#N/A</v>
      </c>
      <c r="S1401" t="e">
        <f>IF(AND(TableOMP[[#This Row],[total_time]]&gt;=TableOMP[[#This Row],[Low]], TableOMP[[#This Row],[total_time]]&lt;=TableOMP[[#This Row],[High]]),1,0)</f>
        <v>#N/A</v>
      </c>
    </row>
    <row r="1402" spans="1:19" x14ac:dyDescent="0.25">
      <c r="A1402" t="s">
        <v>15</v>
      </c>
      <c r="B1402">
        <v>1000</v>
      </c>
      <c r="C1402">
        <v>100</v>
      </c>
      <c r="D1402">
        <v>100000</v>
      </c>
      <c r="E1402">
        <v>10</v>
      </c>
      <c r="F1402">
        <v>1</v>
      </c>
      <c r="G1402">
        <v>1.2875099999999999</v>
      </c>
      <c r="H1402">
        <v>2.4632999999999999E-2</v>
      </c>
      <c r="I1402">
        <v>0.17657300000000001</v>
      </c>
      <c r="J1402">
        <v>1.9619000000000001E-2</v>
      </c>
      <c r="K1402" t="str">
        <f t="shared" si="21"/>
        <v>6</v>
      </c>
      <c r="L1402" t="s">
        <v>42</v>
      </c>
      <c r="M1402" t="s">
        <v>43</v>
      </c>
      <c r="N1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402" t="e">
        <f>VLOOKUP(TableOMP[[#This Row],[Label]],TableAvg[],2,FALSE)</f>
        <v>#N/A</v>
      </c>
      <c r="P1402" t="e">
        <f>VLOOKUP(TableOMP[[#This Row],[Label]],TableAvg[],3,FALSE)</f>
        <v>#N/A</v>
      </c>
      <c r="Q1402" t="e">
        <f>TableOMP[[#This Row],[Avg]]-$U$2*TableOMP[[#This Row],[StdDev]]</f>
        <v>#N/A</v>
      </c>
      <c r="R1402" t="e">
        <f>TableOMP[[#This Row],[Avg]]+$U$2*TableOMP[[#This Row],[StdDev]]</f>
        <v>#N/A</v>
      </c>
      <c r="S1402" t="e">
        <f>IF(AND(TableOMP[[#This Row],[total_time]]&gt;=TableOMP[[#This Row],[Low]], TableOMP[[#This Row],[total_time]]&lt;=TableOMP[[#This Row],[High]]),1,0)</f>
        <v>#N/A</v>
      </c>
    </row>
    <row r="1403" spans="1:19" x14ac:dyDescent="0.25">
      <c r="A1403" t="s">
        <v>15</v>
      </c>
      <c r="B1403">
        <v>1000</v>
      </c>
      <c r="C1403">
        <v>100</v>
      </c>
      <c r="D1403">
        <v>100000</v>
      </c>
      <c r="E1403">
        <v>11</v>
      </c>
      <c r="F1403">
        <v>1</v>
      </c>
      <c r="G1403">
        <v>1.2891779999999999</v>
      </c>
      <c r="H1403">
        <v>3.0210999999999998E-2</v>
      </c>
      <c r="I1403">
        <v>0.14430299999999999</v>
      </c>
      <c r="J1403">
        <v>1.443E-2</v>
      </c>
      <c r="K1403" t="str">
        <f t="shared" si="21"/>
        <v>6</v>
      </c>
      <c r="L1403" t="s">
        <v>42</v>
      </c>
      <c r="M1403" t="s">
        <v>43</v>
      </c>
      <c r="N1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403" t="e">
        <f>VLOOKUP(TableOMP[[#This Row],[Label]],TableAvg[],2,FALSE)</f>
        <v>#N/A</v>
      </c>
      <c r="P1403" t="e">
        <f>VLOOKUP(TableOMP[[#This Row],[Label]],TableAvg[],3,FALSE)</f>
        <v>#N/A</v>
      </c>
      <c r="Q1403" t="e">
        <f>TableOMP[[#This Row],[Avg]]-$U$2*TableOMP[[#This Row],[StdDev]]</f>
        <v>#N/A</v>
      </c>
      <c r="R1403" t="e">
        <f>TableOMP[[#This Row],[Avg]]+$U$2*TableOMP[[#This Row],[StdDev]]</f>
        <v>#N/A</v>
      </c>
      <c r="S1403" t="e">
        <f>IF(AND(TableOMP[[#This Row],[total_time]]&gt;=TableOMP[[#This Row],[Low]], TableOMP[[#This Row],[total_time]]&lt;=TableOMP[[#This Row],[High]]),1,0)</f>
        <v>#N/A</v>
      </c>
    </row>
    <row r="1404" spans="1:19" x14ac:dyDescent="0.25">
      <c r="A1404" t="s">
        <v>15</v>
      </c>
      <c r="B1404">
        <v>1000</v>
      </c>
      <c r="C1404">
        <v>100</v>
      </c>
      <c r="D1404">
        <v>100000</v>
      </c>
      <c r="E1404">
        <v>12</v>
      </c>
      <c r="F1404">
        <v>1</v>
      </c>
      <c r="G1404">
        <v>1.3614949999999999</v>
      </c>
      <c r="H1404">
        <v>8.4902000000000005E-2</v>
      </c>
      <c r="I1404">
        <v>0.75962200000000002</v>
      </c>
      <c r="J1404">
        <v>6.9056999999999993E-2</v>
      </c>
      <c r="K1404" t="str">
        <f t="shared" si="21"/>
        <v>6</v>
      </c>
      <c r="L1404" t="s">
        <v>42</v>
      </c>
      <c r="M1404" t="s">
        <v>43</v>
      </c>
      <c r="N1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404" t="e">
        <f>VLOOKUP(TableOMP[[#This Row],[Label]],TableAvg[],2,FALSE)</f>
        <v>#N/A</v>
      </c>
      <c r="P1404" t="e">
        <f>VLOOKUP(TableOMP[[#This Row],[Label]],TableAvg[],3,FALSE)</f>
        <v>#N/A</v>
      </c>
      <c r="Q1404" t="e">
        <f>TableOMP[[#This Row],[Avg]]-$U$2*TableOMP[[#This Row],[StdDev]]</f>
        <v>#N/A</v>
      </c>
      <c r="R1404" t="e">
        <f>TableOMP[[#This Row],[Avg]]+$U$2*TableOMP[[#This Row],[StdDev]]</f>
        <v>#N/A</v>
      </c>
      <c r="S1404" t="e">
        <f>IF(AND(TableOMP[[#This Row],[total_time]]&gt;=TableOMP[[#This Row],[Low]], TableOMP[[#This Row],[total_time]]&lt;=TableOMP[[#This Row],[High]]),1,0)</f>
        <v>#N/A</v>
      </c>
    </row>
    <row r="1405" spans="1:19" x14ac:dyDescent="0.25">
      <c r="A1405" t="s">
        <v>15</v>
      </c>
      <c r="B1405">
        <v>1000</v>
      </c>
      <c r="C1405">
        <v>100</v>
      </c>
      <c r="D1405">
        <v>100000</v>
      </c>
      <c r="E1405">
        <v>13</v>
      </c>
      <c r="F1405">
        <v>1</v>
      </c>
      <c r="G1405">
        <v>1.294721</v>
      </c>
      <c r="H1405">
        <v>4.0307999999999997E-2</v>
      </c>
      <c r="I1405">
        <v>0.20408499999999999</v>
      </c>
      <c r="J1405">
        <v>1.7007000000000001E-2</v>
      </c>
      <c r="K1405" t="str">
        <f t="shared" si="21"/>
        <v>6</v>
      </c>
      <c r="L1405" t="s">
        <v>42</v>
      </c>
      <c r="M1405" t="s">
        <v>43</v>
      </c>
      <c r="N1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405" t="e">
        <f>VLOOKUP(TableOMP[[#This Row],[Label]],TableAvg[],2,FALSE)</f>
        <v>#N/A</v>
      </c>
      <c r="P1405" t="e">
        <f>VLOOKUP(TableOMP[[#This Row],[Label]],TableAvg[],3,FALSE)</f>
        <v>#N/A</v>
      </c>
      <c r="Q1405" t="e">
        <f>TableOMP[[#This Row],[Avg]]-$U$2*TableOMP[[#This Row],[StdDev]]</f>
        <v>#N/A</v>
      </c>
      <c r="R1405" t="e">
        <f>TableOMP[[#This Row],[Avg]]+$U$2*TableOMP[[#This Row],[StdDev]]</f>
        <v>#N/A</v>
      </c>
      <c r="S1405" t="e">
        <f>IF(AND(TableOMP[[#This Row],[total_time]]&gt;=TableOMP[[#This Row],[Low]], TableOMP[[#This Row],[total_time]]&lt;=TableOMP[[#This Row],[High]]),1,0)</f>
        <v>#N/A</v>
      </c>
    </row>
    <row r="1406" spans="1:19" x14ac:dyDescent="0.25">
      <c r="A1406" t="s">
        <v>15</v>
      </c>
      <c r="B1406">
        <v>1000</v>
      </c>
      <c r="C1406">
        <v>100</v>
      </c>
      <c r="D1406">
        <v>100000</v>
      </c>
      <c r="E1406">
        <v>14</v>
      </c>
      <c r="F1406">
        <v>1</v>
      </c>
      <c r="G1406">
        <v>1.2901100000000001</v>
      </c>
      <c r="H1406">
        <v>4.0058999999999997E-2</v>
      </c>
      <c r="I1406">
        <v>0.297653</v>
      </c>
      <c r="J1406">
        <v>2.2896E-2</v>
      </c>
      <c r="K1406" t="str">
        <f t="shared" si="21"/>
        <v>6</v>
      </c>
      <c r="L1406" t="s">
        <v>42</v>
      </c>
      <c r="M1406" t="s">
        <v>43</v>
      </c>
      <c r="N1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406" t="e">
        <f>VLOOKUP(TableOMP[[#This Row],[Label]],TableAvg[],2,FALSE)</f>
        <v>#N/A</v>
      </c>
      <c r="P1406" t="e">
        <f>VLOOKUP(TableOMP[[#This Row],[Label]],TableAvg[],3,FALSE)</f>
        <v>#N/A</v>
      </c>
      <c r="Q1406" t="e">
        <f>TableOMP[[#This Row],[Avg]]-$U$2*TableOMP[[#This Row],[StdDev]]</f>
        <v>#N/A</v>
      </c>
      <c r="R1406" t="e">
        <f>TableOMP[[#This Row],[Avg]]+$U$2*TableOMP[[#This Row],[StdDev]]</f>
        <v>#N/A</v>
      </c>
      <c r="S1406" t="e">
        <f>IF(AND(TableOMP[[#This Row],[total_time]]&gt;=TableOMP[[#This Row],[Low]], TableOMP[[#This Row],[total_time]]&lt;=TableOMP[[#This Row],[High]]),1,0)</f>
        <v>#N/A</v>
      </c>
    </row>
    <row r="1407" spans="1:19" x14ac:dyDescent="0.25">
      <c r="A1407" t="s">
        <v>15</v>
      </c>
      <c r="B1407">
        <v>1000</v>
      </c>
      <c r="C1407">
        <v>100</v>
      </c>
      <c r="D1407">
        <v>100000</v>
      </c>
      <c r="E1407">
        <v>15</v>
      </c>
      <c r="F1407">
        <v>1</v>
      </c>
      <c r="G1407">
        <v>1.281908</v>
      </c>
      <c r="H1407">
        <v>3.1741999999999999E-2</v>
      </c>
      <c r="I1407">
        <v>0.290931</v>
      </c>
      <c r="J1407">
        <v>2.0781000000000001E-2</v>
      </c>
      <c r="K1407" t="str">
        <f t="shared" si="21"/>
        <v>6</v>
      </c>
      <c r="L1407" t="s">
        <v>42</v>
      </c>
      <c r="M1407" t="s">
        <v>43</v>
      </c>
      <c r="N1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407" t="e">
        <f>VLOOKUP(TableOMP[[#This Row],[Label]],TableAvg[],2,FALSE)</f>
        <v>#N/A</v>
      </c>
      <c r="P1407" t="e">
        <f>VLOOKUP(TableOMP[[#This Row],[Label]],TableAvg[],3,FALSE)</f>
        <v>#N/A</v>
      </c>
      <c r="Q1407" t="e">
        <f>TableOMP[[#This Row],[Avg]]-$U$2*TableOMP[[#This Row],[StdDev]]</f>
        <v>#N/A</v>
      </c>
      <c r="R1407" t="e">
        <f>TableOMP[[#This Row],[Avg]]+$U$2*TableOMP[[#This Row],[StdDev]]</f>
        <v>#N/A</v>
      </c>
      <c r="S1407" t="e">
        <f>IF(AND(TableOMP[[#This Row],[total_time]]&gt;=TableOMP[[#This Row],[Low]], TableOMP[[#This Row],[total_time]]&lt;=TableOMP[[#This Row],[High]]),1,0)</f>
        <v>#N/A</v>
      </c>
    </row>
    <row r="1408" spans="1:19" x14ac:dyDescent="0.25">
      <c r="A1408" t="s">
        <v>15</v>
      </c>
      <c r="B1408">
        <v>1000</v>
      </c>
      <c r="C1408">
        <v>100</v>
      </c>
      <c r="D1408">
        <v>100000</v>
      </c>
      <c r="E1408">
        <v>16</v>
      </c>
      <c r="F1408">
        <v>1</v>
      </c>
      <c r="G1408">
        <v>1.296975</v>
      </c>
      <c r="H1408">
        <v>3.7171000000000003E-2</v>
      </c>
      <c r="I1408">
        <v>0.388513</v>
      </c>
      <c r="J1408">
        <v>2.5901E-2</v>
      </c>
      <c r="K1408" t="str">
        <f t="shared" si="21"/>
        <v>6</v>
      </c>
      <c r="L1408" t="s">
        <v>42</v>
      </c>
      <c r="M1408" t="s">
        <v>43</v>
      </c>
      <c r="N1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408" t="e">
        <f>VLOOKUP(TableOMP[[#This Row],[Label]],TableAvg[],2,FALSE)</f>
        <v>#N/A</v>
      </c>
      <c r="P1408" t="e">
        <f>VLOOKUP(TableOMP[[#This Row],[Label]],TableAvg[],3,FALSE)</f>
        <v>#N/A</v>
      </c>
      <c r="Q1408" t="e">
        <f>TableOMP[[#This Row],[Avg]]-$U$2*TableOMP[[#This Row],[StdDev]]</f>
        <v>#N/A</v>
      </c>
      <c r="R1408" t="e">
        <f>TableOMP[[#This Row],[Avg]]+$U$2*TableOMP[[#This Row],[StdDev]]</f>
        <v>#N/A</v>
      </c>
      <c r="S1408" t="e">
        <f>IF(AND(TableOMP[[#This Row],[total_time]]&gt;=TableOMP[[#This Row],[Low]], TableOMP[[#This Row],[total_time]]&lt;=TableOMP[[#This Row],[High]]),1,0)</f>
        <v>#N/A</v>
      </c>
    </row>
    <row r="1409" spans="1:19" x14ac:dyDescent="0.25">
      <c r="A1409" t="s">
        <v>15</v>
      </c>
      <c r="B1409">
        <v>1000</v>
      </c>
      <c r="C1409">
        <v>100</v>
      </c>
      <c r="D1409">
        <v>100000</v>
      </c>
      <c r="E1409">
        <v>17</v>
      </c>
      <c r="F1409">
        <v>1</v>
      </c>
      <c r="G1409">
        <v>1.2993079999999999</v>
      </c>
      <c r="H1409">
        <v>4.2840999999999997E-2</v>
      </c>
      <c r="I1409">
        <v>0.39364300000000002</v>
      </c>
      <c r="J1409">
        <v>2.4603E-2</v>
      </c>
      <c r="K1409" t="str">
        <f t="shared" si="21"/>
        <v>6</v>
      </c>
      <c r="L1409" t="s">
        <v>42</v>
      </c>
      <c r="M1409" t="s">
        <v>43</v>
      </c>
      <c r="N1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409" t="e">
        <f>VLOOKUP(TableOMP[[#This Row],[Label]],TableAvg[],2,FALSE)</f>
        <v>#N/A</v>
      </c>
      <c r="P1409" t="e">
        <f>VLOOKUP(TableOMP[[#This Row],[Label]],TableAvg[],3,FALSE)</f>
        <v>#N/A</v>
      </c>
      <c r="Q1409" t="e">
        <f>TableOMP[[#This Row],[Avg]]-$U$2*TableOMP[[#This Row],[StdDev]]</f>
        <v>#N/A</v>
      </c>
      <c r="R1409" t="e">
        <f>TableOMP[[#This Row],[Avg]]+$U$2*TableOMP[[#This Row],[StdDev]]</f>
        <v>#N/A</v>
      </c>
      <c r="S1409" t="e">
        <f>IF(AND(TableOMP[[#This Row],[total_time]]&gt;=TableOMP[[#This Row],[Low]], TableOMP[[#This Row],[total_time]]&lt;=TableOMP[[#This Row],[High]]),1,0)</f>
        <v>#N/A</v>
      </c>
    </row>
    <row r="1410" spans="1:19" x14ac:dyDescent="0.25">
      <c r="A1410" t="s">
        <v>15</v>
      </c>
      <c r="B1410">
        <v>1000</v>
      </c>
      <c r="C1410">
        <v>100</v>
      </c>
      <c r="D1410">
        <v>100000</v>
      </c>
      <c r="E1410">
        <v>18</v>
      </c>
      <c r="F1410">
        <v>1</v>
      </c>
      <c r="G1410">
        <v>1.2752209999999999</v>
      </c>
      <c r="H1410">
        <v>2.1668E-2</v>
      </c>
      <c r="I1410">
        <v>0.297655</v>
      </c>
      <c r="J1410">
        <v>1.7509E-2</v>
      </c>
      <c r="K1410" t="str">
        <f t="shared" si="21"/>
        <v>6</v>
      </c>
      <c r="L1410" t="s">
        <v>42</v>
      </c>
      <c r="M1410" t="s">
        <v>43</v>
      </c>
      <c r="N1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410" t="e">
        <f>VLOOKUP(TableOMP[[#This Row],[Label]],TableAvg[],2,FALSE)</f>
        <v>#N/A</v>
      </c>
      <c r="P1410" t="e">
        <f>VLOOKUP(TableOMP[[#This Row],[Label]],TableAvg[],3,FALSE)</f>
        <v>#N/A</v>
      </c>
      <c r="Q1410" t="e">
        <f>TableOMP[[#This Row],[Avg]]-$U$2*TableOMP[[#This Row],[StdDev]]</f>
        <v>#N/A</v>
      </c>
      <c r="R1410" t="e">
        <f>TableOMP[[#This Row],[Avg]]+$U$2*TableOMP[[#This Row],[StdDev]]</f>
        <v>#N/A</v>
      </c>
      <c r="S1410" t="e">
        <f>IF(AND(TableOMP[[#This Row],[total_time]]&gt;=TableOMP[[#This Row],[Low]], TableOMP[[#This Row],[total_time]]&lt;=TableOMP[[#This Row],[High]]),1,0)</f>
        <v>#N/A</v>
      </c>
    </row>
    <row r="1411" spans="1:19" x14ac:dyDescent="0.25">
      <c r="A1411" t="s">
        <v>15</v>
      </c>
      <c r="B1411">
        <v>1000</v>
      </c>
      <c r="C1411">
        <v>100</v>
      </c>
      <c r="D1411">
        <v>100000</v>
      </c>
      <c r="E1411">
        <v>19</v>
      </c>
      <c r="F1411">
        <v>1</v>
      </c>
      <c r="G1411">
        <v>1.3093159999999999</v>
      </c>
      <c r="H1411">
        <v>4.4683E-2</v>
      </c>
      <c r="I1411">
        <v>0.651501</v>
      </c>
      <c r="J1411">
        <v>3.6194999999999998E-2</v>
      </c>
      <c r="K1411" t="str">
        <f t="shared" ref="K1411:K1474" si="22">MID(M1411,22,1)</f>
        <v>6</v>
      </c>
      <c r="L1411" t="s">
        <v>42</v>
      </c>
      <c r="M1411" t="s">
        <v>43</v>
      </c>
      <c r="N1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411" t="e">
        <f>VLOOKUP(TableOMP[[#This Row],[Label]],TableAvg[],2,FALSE)</f>
        <v>#N/A</v>
      </c>
      <c r="P1411" t="e">
        <f>VLOOKUP(TableOMP[[#This Row],[Label]],TableAvg[],3,FALSE)</f>
        <v>#N/A</v>
      </c>
      <c r="Q1411" t="e">
        <f>TableOMP[[#This Row],[Avg]]-$U$2*TableOMP[[#This Row],[StdDev]]</f>
        <v>#N/A</v>
      </c>
      <c r="R1411" t="e">
        <f>TableOMP[[#This Row],[Avg]]+$U$2*TableOMP[[#This Row],[StdDev]]</f>
        <v>#N/A</v>
      </c>
      <c r="S1411" t="e">
        <f>IF(AND(TableOMP[[#This Row],[total_time]]&gt;=TableOMP[[#This Row],[Low]], TableOMP[[#This Row],[total_time]]&lt;=TableOMP[[#This Row],[High]]),1,0)</f>
        <v>#N/A</v>
      </c>
    </row>
    <row r="1412" spans="1:19" x14ac:dyDescent="0.25">
      <c r="A1412" t="s">
        <v>15</v>
      </c>
      <c r="B1412">
        <v>1000</v>
      </c>
      <c r="C1412">
        <v>100</v>
      </c>
      <c r="D1412">
        <v>100000</v>
      </c>
      <c r="E1412">
        <v>20</v>
      </c>
      <c r="F1412">
        <v>1</v>
      </c>
      <c r="G1412">
        <v>1.3346009999999999</v>
      </c>
      <c r="H1412">
        <v>4.5277999999999999E-2</v>
      </c>
      <c r="I1412">
        <v>0.70058200000000004</v>
      </c>
      <c r="J1412">
        <v>3.6873000000000003E-2</v>
      </c>
      <c r="K1412" t="str">
        <f t="shared" si="22"/>
        <v>6</v>
      </c>
      <c r="L1412" t="s">
        <v>42</v>
      </c>
      <c r="M1412" t="s">
        <v>43</v>
      </c>
      <c r="N1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412" t="e">
        <f>VLOOKUP(TableOMP[[#This Row],[Label]],TableAvg[],2,FALSE)</f>
        <v>#N/A</v>
      </c>
      <c r="P1412" t="e">
        <f>VLOOKUP(TableOMP[[#This Row],[Label]],TableAvg[],3,FALSE)</f>
        <v>#N/A</v>
      </c>
      <c r="Q1412" t="e">
        <f>TableOMP[[#This Row],[Avg]]-$U$2*TableOMP[[#This Row],[StdDev]]</f>
        <v>#N/A</v>
      </c>
      <c r="R1412" t="e">
        <f>TableOMP[[#This Row],[Avg]]+$U$2*TableOMP[[#This Row],[StdDev]]</f>
        <v>#N/A</v>
      </c>
      <c r="S1412" t="e">
        <f>IF(AND(TableOMP[[#This Row],[total_time]]&gt;=TableOMP[[#This Row],[Low]], TableOMP[[#This Row],[total_time]]&lt;=TableOMP[[#This Row],[High]]),1,0)</f>
        <v>#N/A</v>
      </c>
    </row>
    <row r="1413" spans="1:19" x14ac:dyDescent="0.25">
      <c r="A1413" t="s">
        <v>15</v>
      </c>
      <c r="B1413">
        <v>1000</v>
      </c>
      <c r="C1413">
        <v>100</v>
      </c>
      <c r="D1413">
        <v>100000</v>
      </c>
      <c r="E1413">
        <v>21</v>
      </c>
      <c r="F1413">
        <v>1</v>
      </c>
      <c r="G1413">
        <v>1.316541</v>
      </c>
      <c r="H1413">
        <v>4.6882E-2</v>
      </c>
      <c r="I1413">
        <v>0.77644599999999997</v>
      </c>
      <c r="J1413">
        <v>3.8822000000000002E-2</v>
      </c>
      <c r="K1413" t="str">
        <f t="shared" si="22"/>
        <v>6</v>
      </c>
      <c r="L1413" t="s">
        <v>42</v>
      </c>
      <c r="M1413" t="s">
        <v>43</v>
      </c>
      <c r="N1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413" t="e">
        <f>VLOOKUP(TableOMP[[#This Row],[Label]],TableAvg[],2,FALSE)</f>
        <v>#N/A</v>
      </c>
      <c r="P1413" t="e">
        <f>VLOOKUP(TableOMP[[#This Row],[Label]],TableAvg[],3,FALSE)</f>
        <v>#N/A</v>
      </c>
      <c r="Q1413" t="e">
        <f>TableOMP[[#This Row],[Avg]]-$U$2*TableOMP[[#This Row],[StdDev]]</f>
        <v>#N/A</v>
      </c>
      <c r="R1413" t="e">
        <f>TableOMP[[#This Row],[Avg]]+$U$2*TableOMP[[#This Row],[StdDev]]</f>
        <v>#N/A</v>
      </c>
      <c r="S1413" t="e">
        <f>IF(AND(TableOMP[[#This Row],[total_time]]&gt;=TableOMP[[#This Row],[Low]], TableOMP[[#This Row],[total_time]]&lt;=TableOMP[[#This Row],[High]]),1,0)</f>
        <v>#N/A</v>
      </c>
    </row>
    <row r="1414" spans="1:19" x14ac:dyDescent="0.25">
      <c r="A1414" t="s">
        <v>15</v>
      </c>
      <c r="B1414">
        <v>1000</v>
      </c>
      <c r="C1414">
        <v>100</v>
      </c>
      <c r="D1414">
        <v>100000</v>
      </c>
      <c r="E1414">
        <v>22</v>
      </c>
      <c r="F1414">
        <v>1</v>
      </c>
      <c r="G1414">
        <v>1.310514</v>
      </c>
      <c r="H1414">
        <v>3.7287000000000001E-2</v>
      </c>
      <c r="I1414">
        <v>0.67715400000000003</v>
      </c>
      <c r="J1414">
        <v>3.2245000000000003E-2</v>
      </c>
      <c r="K1414" t="str">
        <f t="shared" si="22"/>
        <v>6</v>
      </c>
      <c r="L1414" t="s">
        <v>42</v>
      </c>
      <c r="M1414" t="s">
        <v>43</v>
      </c>
      <c r="N1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414" t="e">
        <f>VLOOKUP(TableOMP[[#This Row],[Label]],TableAvg[],2,FALSE)</f>
        <v>#N/A</v>
      </c>
      <c r="P1414" t="e">
        <f>VLOOKUP(TableOMP[[#This Row],[Label]],TableAvg[],3,FALSE)</f>
        <v>#N/A</v>
      </c>
      <c r="Q1414" t="e">
        <f>TableOMP[[#This Row],[Avg]]-$U$2*TableOMP[[#This Row],[StdDev]]</f>
        <v>#N/A</v>
      </c>
      <c r="R1414" t="e">
        <f>TableOMP[[#This Row],[Avg]]+$U$2*TableOMP[[#This Row],[StdDev]]</f>
        <v>#N/A</v>
      </c>
      <c r="S1414" t="e">
        <f>IF(AND(TableOMP[[#This Row],[total_time]]&gt;=TableOMP[[#This Row],[Low]], TableOMP[[#This Row],[total_time]]&lt;=TableOMP[[#This Row],[High]]),1,0)</f>
        <v>#N/A</v>
      </c>
    </row>
    <row r="1415" spans="1:19" x14ac:dyDescent="0.25">
      <c r="A1415" t="s">
        <v>15</v>
      </c>
      <c r="B1415">
        <v>1000</v>
      </c>
      <c r="C1415">
        <v>100</v>
      </c>
      <c r="D1415">
        <v>100000</v>
      </c>
      <c r="E1415">
        <v>23</v>
      </c>
      <c r="F1415">
        <v>1</v>
      </c>
      <c r="G1415">
        <v>1.344997</v>
      </c>
      <c r="H1415">
        <v>4.2340000000000003E-2</v>
      </c>
      <c r="I1415">
        <v>0.69686899999999996</v>
      </c>
      <c r="J1415">
        <v>3.1676000000000003E-2</v>
      </c>
      <c r="K1415" t="str">
        <f t="shared" si="22"/>
        <v>6</v>
      </c>
      <c r="L1415" t="s">
        <v>42</v>
      </c>
      <c r="M1415" t="s">
        <v>43</v>
      </c>
      <c r="N1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415" t="e">
        <f>VLOOKUP(TableOMP[[#This Row],[Label]],TableAvg[],2,FALSE)</f>
        <v>#N/A</v>
      </c>
      <c r="P1415" t="e">
        <f>VLOOKUP(TableOMP[[#This Row],[Label]],TableAvg[],3,FALSE)</f>
        <v>#N/A</v>
      </c>
      <c r="Q1415" t="e">
        <f>TableOMP[[#This Row],[Avg]]-$U$2*TableOMP[[#This Row],[StdDev]]</f>
        <v>#N/A</v>
      </c>
      <c r="R1415" t="e">
        <f>TableOMP[[#This Row],[Avg]]+$U$2*TableOMP[[#This Row],[StdDev]]</f>
        <v>#N/A</v>
      </c>
      <c r="S1415" t="e">
        <f>IF(AND(TableOMP[[#This Row],[total_time]]&gt;=TableOMP[[#This Row],[Low]], TableOMP[[#This Row],[total_time]]&lt;=TableOMP[[#This Row],[High]]),1,0)</f>
        <v>#N/A</v>
      </c>
    </row>
    <row r="1416" spans="1:19" x14ac:dyDescent="0.25">
      <c r="A1416" t="s">
        <v>15</v>
      </c>
      <c r="B1416">
        <v>1000</v>
      </c>
      <c r="C1416">
        <v>100</v>
      </c>
      <c r="D1416">
        <v>100000</v>
      </c>
      <c r="E1416">
        <v>24</v>
      </c>
      <c r="F1416">
        <v>1</v>
      </c>
      <c r="G1416">
        <v>1.337869</v>
      </c>
      <c r="H1416">
        <v>7.1246000000000004E-2</v>
      </c>
      <c r="I1416">
        <v>1.167562</v>
      </c>
      <c r="J1416">
        <v>5.0763999999999997E-2</v>
      </c>
      <c r="K1416" t="str">
        <f t="shared" si="22"/>
        <v>6</v>
      </c>
      <c r="L1416" t="s">
        <v>42</v>
      </c>
      <c r="M1416" t="s">
        <v>43</v>
      </c>
      <c r="N1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416" t="e">
        <f>VLOOKUP(TableOMP[[#This Row],[Label]],TableAvg[],2,FALSE)</f>
        <v>#N/A</v>
      </c>
      <c r="P1416" t="e">
        <f>VLOOKUP(TableOMP[[#This Row],[Label]],TableAvg[],3,FALSE)</f>
        <v>#N/A</v>
      </c>
      <c r="Q1416" t="e">
        <f>TableOMP[[#This Row],[Avg]]-$U$2*TableOMP[[#This Row],[StdDev]]</f>
        <v>#N/A</v>
      </c>
      <c r="R1416" t="e">
        <f>TableOMP[[#This Row],[Avg]]+$U$2*TableOMP[[#This Row],[StdDev]]</f>
        <v>#N/A</v>
      </c>
      <c r="S1416" t="e">
        <f>IF(AND(TableOMP[[#This Row],[total_time]]&gt;=TableOMP[[#This Row],[Low]], TableOMP[[#This Row],[total_time]]&lt;=TableOMP[[#This Row],[High]]),1,0)</f>
        <v>#N/A</v>
      </c>
    </row>
    <row r="1417" spans="1:19" x14ac:dyDescent="0.25">
      <c r="A1417" t="s">
        <v>15</v>
      </c>
      <c r="B1417">
        <v>1000</v>
      </c>
      <c r="C1417">
        <v>100</v>
      </c>
      <c r="D1417">
        <v>100000</v>
      </c>
      <c r="E1417">
        <v>25</v>
      </c>
      <c r="F1417">
        <v>1</v>
      </c>
      <c r="G1417">
        <v>1.330173</v>
      </c>
      <c r="H1417">
        <v>3.7849000000000001E-2</v>
      </c>
      <c r="I1417">
        <v>0.76058499999999996</v>
      </c>
      <c r="J1417">
        <v>3.1690999999999997E-2</v>
      </c>
      <c r="K1417" t="str">
        <f t="shared" si="22"/>
        <v>6</v>
      </c>
      <c r="L1417" t="s">
        <v>42</v>
      </c>
      <c r="M1417" t="s">
        <v>43</v>
      </c>
      <c r="N1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417" t="e">
        <f>VLOOKUP(TableOMP[[#This Row],[Label]],TableAvg[],2,FALSE)</f>
        <v>#N/A</v>
      </c>
      <c r="P1417" t="e">
        <f>VLOOKUP(TableOMP[[#This Row],[Label]],TableAvg[],3,FALSE)</f>
        <v>#N/A</v>
      </c>
      <c r="Q1417" t="e">
        <f>TableOMP[[#This Row],[Avg]]-$U$2*TableOMP[[#This Row],[StdDev]]</f>
        <v>#N/A</v>
      </c>
      <c r="R1417" t="e">
        <f>TableOMP[[#This Row],[Avg]]+$U$2*TableOMP[[#This Row],[StdDev]]</f>
        <v>#N/A</v>
      </c>
      <c r="S1417" t="e">
        <f>IF(AND(TableOMP[[#This Row],[total_time]]&gt;=TableOMP[[#This Row],[Low]], TableOMP[[#This Row],[total_time]]&lt;=TableOMP[[#This Row],[High]]),1,0)</f>
        <v>#N/A</v>
      </c>
    </row>
    <row r="1418" spans="1:19" x14ac:dyDescent="0.25">
      <c r="A1418" t="s">
        <v>15</v>
      </c>
      <c r="B1418">
        <v>1000</v>
      </c>
      <c r="C1418">
        <v>100</v>
      </c>
      <c r="D1418">
        <v>100000</v>
      </c>
      <c r="E1418">
        <v>26</v>
      </c>
      <c r="F1418">
        <v>1</v>
      </c>
      <c r="G1418">
        <v>1.2976129999999999</v>
      </c>
      <c r="H1418">
        <v>5.2623000000000003E-2</v>
      </c>
      <c r="I1418">
        <v>0.93896599999999997</v>
      </c>
      <c r="J1418">
        <v>3.7559000000000002E-2</v>
      </c>
      <c r="K1418" t="str">
        <f t="shared" si="22"/>
        <v>6</v>
      </c>
      <c r="L1418" t="s">
        <v>42</v>
      </c>
      <c r="M1418" t="s">
        <v>43</v>
      </c>
      <c r="N1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418" t="e">
        <f>VLOOKUP(TableOMP[[#This Row],[Label]],TableAvg[],2,FALSE)</f>
        <v>#N/A</v>
      </c>
      <c r="P1418" t="e">
        <f>VLOOKUP(TableOMP[[#This Row],[Label]],TableAvg[],3,FALSE)</f>
        <v>#N/A</v>
      </c>
      <c r="Q1418" t="e">
        <f>TableOMP[[#This Row],[Avg]]-$U$2*TableOMP[[#This Row],[StdDev]]</f>
        <v>#N/A</v>
      </c>
      <c r="R1418" t="e">
        <f>TableOMP[[#This Row],[Avg]]+$U$2*TableOMP[[#This Row],[StdDev]]</f>
        <v>#N/A</v>
      </c>
      <c r="S1418" t="e">
        <f>IF(AND(TableOMP[[#This Row],[total_time]]&gt;=TableOMP[[#This Row],[Low]], TableOMP[[#This Row],[total_time]]&lt;=TableOMP[[#This Row],[High]]),1,0)</f>
        <v>#N/A</v>
      </c>
    </row>
    <row r="1419" spans="1:19" x14ac:dyDescent="0.25">
      <c r="A1419" t="s">
        <v>15</v>
      </c>
      <c r="B1419">
        <v>1000</v>
      </c>
      <c r="C1419">
        <v>100</v>
      </c>
      <c r="D1419">
        <v>100000</v>
      </c>
      <c r="E1419">
        <v>27</v>
      </c>
      <c r="F1419">
        <v>1</v>
      </c>
      <c r="G1419">
        <v>1.3846069999999999</v>
      </c>
      <c r="H1419">
        <v>5.5260999999999998E-2</v>
      </c>
      <c r="I1419">
        <v>0.88904700000000003</v>
      </c>
      <c r="J1419">
        <v>3.4194000000000002E-2</v>
      </c>
      <c r="K1419" t="str">
        <f t="shared" si="22"/>
        <v>6</v>
      </c>
      <c r="L1419" t="s">
        <v>42</v>
      </c>
      <c r="M1419" t="s">
        <v>43</v>
      </c>
      <c r="N1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419" t="e">
        <f>VLOOKUP(TableOMP[[#This Row],[Label]],TableAvg[],2,FALSE)</f>
        <v>#N/A</v>
      </c>
      <c r="P1419" t="e">
        <f>VLOOKUP(TableOMP[[#This Row],[Label]],TableAvg[],3,FALSE)</f>
        <v>#N/A</v>
      </c>
      <c r="Q1419" t="e">
        <f>TableOMP[[#This Row],[Avg]]-$U$2*TableOMP[[#This Row],[StdDev]]</f>
        <v>#N/A</v>
      </c>
      <c r="R1419" t="e">
        <f>TableOMP[[#This Row],[Avg]]+$U$2*TableOMP[[#This Row],[StdDev]]</f>
        <v>#N/A</v>
      </c>
      <c r="S1419" t="e">
        <f>IF(AND(TableOMP[[#This Row],[total_time]]&gt;=TableOMP[[#This Row],[Low]], TableOMP[[#This Row],[total_time]]&lt;=TableOMP[[#This Row],[High]]),1,0)</f>
        <v>#N/A</v>
      </c>
    </row>
    <row r="1420" spans="1:19" x14ac:dyDescent="0.25">
      <c r="A1420" t="s">
        <v>15</v>
      </c>
      <c r="B1420">
        <v>1000</v>
      </c>
      <c r="C1420">
        <v>100</v>
      </c>
      <c r="D1420">
        <v>100000</v>
      </c>
      <c r="E1420">
        <v>28</v>
      </c>
      <c r="F1420">
        <v>1</v>
      </c>
      <c r="G1420">
        <v>1.3729309999999999</v>
      </c>
      <c r="H1420">
        <v>3.3314999999999997E-2</v>
      </c>
      <c r="I1420">
        <v>0.77386900000000003</v>
      </c>
      <c r="J1420">
        <v>2.8662E-2</v>
      </c>
      <c r="K1420" t="str">
        <f t="shared" si="22"/>
        <v>6</v>
      </c>
      <c r="L1420" t="s">
        <v>42</v>
      </c>
      <c r="M1420" t="s">
        <v>43</v>
      </c>
      <c r="N1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420" t="e">
        <f>VLOOKUP(TableOMP[[#This Row],[Label]],TableAvg[],2,FALSE)</f>
        <v>#N/A</v>
      </c>
      <c r="P1420" t="e">
        <f>VLOOKUP(TableOMP[[#This Row],[Label]],TableAvg[],3,FALSE)</f>
        <v>#N/A</v>
      </c>
      <c r="Q1420" t="e">
        <f>TableOMP[[#This Row],[Avg]]-$U$2*TableOMP[[#This Row],[StdDev]]</f>
        <v>#N/A</v>
      </c>
      <c r="R1420" t="e">
        <f>TableOMP[[#This Row],[Avg]]+$U$2*TableOMP[[#This Row],[StdDev]]</f>
        <v>#N/A</v>
      </c>
      <c r="S1420" t="e">
        <f>IF(AND(TableOMP[[#This Row],[total_time]]&gt;=TableOMP[[#This Row],[Low]], TableOMP[[#This Row],[total_time]]&lt;=TableOMP[[#This Row],[High]]),1,0)</f>
        <v>#N/A</v>
      </c>
    </row>
    <row r="1421" spans="1:19" x14ac:dyDescent="0.25">
      <c r="A1421" t="s">
        <v>15</v>
      </c>
      <c r="B1421">
        <v>1000</v>
      </c>
      <c r="C1421">
        <v>100</v>
      </c>
      <c r="D1421">
        <v>100000</v>
      </c>
      <c r="E1421">
        <v>29</v>
      </c>
      <c r="F1421">
        <v>1</v>
      </c>
      <c r="G1421">
        <v>1.3587100000000001</v>
      </c>
      <c r="H1421">
        <v>5.3573000000000003E-2</v>
      </c>
      <c r="I1421">
        <v>1.0717810000000001</v>
      </c>
      <c r="J1421">
        <v>3.8278E-2</v>
      </c>
      <c r="K1421" t="str">
        <f t="shared" si="22"/>
        <v>6</v>
      </c>
      <c r="L1421" t="s">
        <v>42</v>
      </c>
      <c r="M1421" t="s">
        <v>43</v>
      </c>
      <c r="N1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421" t="e">
        <f>VLOOKUP(TableOMP[[#This Row],[Label]],TableAvg[],2,FALSE)</f>
        <v>#N/A</v>
      </c>
      <c r="P1421" t="e">
        <f>VLOOKUP(TableOMP[[#This Row],[Label]],TableAvg[],3,FALSE)</f>
        <v>#N/A</v>
      </c>
      <c r="Q1421" t="e">
        <f>TableOMP[[#This Row],[Avg]]-$U$2*TableOMP[[#This Row],[StdDev]]</f>
        <v>#N/A</v>
      </c>
      <c r="R1421" t="e">
        <f>TableOMP[[#This Row],[Avg]]+$U$2*TableOMP[[#This Row],[StdDev]]</f>
        <v>#N/A</v>
      </c>
      <c r="S1421" t="e">
        <f>IF(AND(TableOMP[[#This Row],[total_time]]&gt;=TableOMP[[#This Row],[Low]], TableOMP[[#This Row],[total_time]]&lt;=TableOMP[[#This Row],[High]]),1,0)</f>
        <v>#N/A</v>
      </c>
    </row>
    <row r="1422" spans="1:19" x14ac:dyDescent="0.25">
      <c r="A1422" t="s">
        <v>15</v>
      </c>
      <c r="B1422">
        <v>1000</v>
      </c>
      <c r="C1422">
        <v>100</v>
      </c>
      <c r="D1422">
        <v>100000</v>
      </c>
      <c r="E1422">
        <v>30</v>
      </c>
      <c r="F1422">
        <v>1</v>
      </c>
      <c r="G1422">
        <v>1.399019</v>
      </c>
      <c r="H1422">
        <v>3.0641999999999999E-2</v>
      </c>
      <c r="I1422">
        <v>0.73913200000000001</v>
      </c>
      <c r="J1422">
        <v>2.5486999999999999E-2</v>
      </c>
      <c r="K1422" t="str">
        <f t="shared" si="22"/>
        <v>6</v>
      </c>
      <c r="L1422" t="s">
        <v>42</v>
      </c>
      <c r="M1422" t="s">
        <v>43</v>
      </c>
      <c r="N1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422" t="e">
        <f>VLOOKUP(TableOMP[[#This Row],[Label]],TableAvg[],2,FALSE)</f>
        <v>#N/A</v>
      </c>
      <c r="P1422" t="e">
        <f>VLOOKUP(TableOMP[[#This Row],[Label]],TableAvg[],3,FALSE)</f>
        <v>#N/A</v>
      </c>
      <c r="Q1422" t="e">
        <f>TableOMP[[#This Row],[Avg]]-$U$2*TableOMP[[#This Row],[StdDev]]</f>
        <v>#N/A</v>
      </c>
      <c r="R1422" t="e">
        <f>TableOMP[[#This Row],[Avg]]+$U$2*TableOMP[[#This Row],[StdDev]]</f>
        <v>#N/A</v>
      </c>
      <c r="S1422" t="e">
        <f>IF(AND(TableOMP[[#This Row],[total_time]]&gt;=TableOMP[[#This Row],[Low]], TableOMP[[#This Row],[total_time]]&lt;=TableOMP[[#This Row],[High]]),1,0)</f>
        <v>#N/A</v>
      </c>
    </row>
    <row r="1423" spans="1:19" x14ac:dyDescent="0.25">
      <c r="A1423" t="s">
        <v>15</v>
      </c>
      <c r="B1423">
        <v>1000</v>
      </c>
      <c r="C1423">
        <v>100</v>
      </c>
      <c r="D1423">
        <v>100000</v>
      </c>
      <c r="E1423">
        <v>31</v>
      </c>
      <c r="F1423">
        <v>1</v>
      </c>
      <c r="G1423">
        <v>1.3904460000000001</v>
      </c>
      <c r="H1423">
        <v>5.0442000000000001E-2</v>
      </c>
      <c r="I1423">
        <v>1.0886960000000001</v>
      </c>
      <c r="J1423">
        <v>3.6290000000000003E-2</v>
      </c>
      <c r="K1423" t="str">
        <f t="shared" si="22"/>
        <v>6</v>
      </c>
      <c r="L1423" t="s">
        <v>42</v>
      </c>
      <c r="M1423" t="s">
        <v>43</v>
      </c>
      <c r="N1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423" t="e">
        <f>VLOOKUP(TableOMP[[#This Row],[Label]],TableAvg[],2,FALSE)</f>
        <v>#N/A</v>
      </c>
      <c r="P1423" t="e">
        <f>VLOOKUP(TableOMP[[#This Row],[Label]],TableAvg[],3,FALSE)</f>
        <v>#N/A</v>
      </c>
      <c r="Q1423" t="e">
        <f>TableOMP[[#This Row],[Avg]]-$U$2*TableOMP[[#This Row],[StdDev]]</f>
        <v>#N/A</v>
      </c>
      <c r="R1423" t="e">
        <f>TableOMP[[#This Row],[Avg]]+$U$2*TableOMP[[#This Row],[StdDev]]</f>
        <v>#N/A</v>
      </c>
      <c r="S1423" t="e">
        <f>IF(AND(TableOMP[[#This Row],[total_time]]&gt;=TableOMP[[#This Row],[Low]], TableOMP[[#This Row],[total_time]]&lt;=TableOMP[[#This Row],[High]]),1,0)</f>
        <v>#N/A</v>
      </c>
    </row>
    <row r="1424" spans="1:19" x14ac:dyDescent="0.25">
      <c r="A1424" t="s">
        <v>15</v>
      </c>
      <c r="B1424">
        <v>1000</v>
      </c>
      <c r="C1424">
        <v>100</v>
      </c>
      <c r="D1424">
        <v>100000</v>
      </c>
      <c r="E1424">
        <v>32</v>
      </c>
      <c r="F1424">
        <v>1</v>
      </c>
      <c r="G1424">
        <v>1.453975</v>
      </c>
      <c r="H1424">
        <v>5.9454E-2</v>
      </c>
      <c r="I1424">
        <v>1.3211660000000001</v>
      </c>
      <c r="J1424">
        <v>4.2618000000000003E-2</v>
      </c>
      <c r="K1424" t="str">
        <f t="shared" si="22"/>
        <v>6</v>
      </c>
      <c r="L1424" t="s">
        <v>42</v>
      </c>
      <c r="M1424" t="s">
        <v>43</v>
      </c>
      <c r="N1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424" t="e">
        <f>VLOOKUP(TableOMP[[#This Row],[Label]],TableAvg[],2,FALSE)</f>
        <v>#N/A</v>
      </c>
      <c r="P1424" t="e">
        <f>VLOOKUP(TableOMP[[#This Row],[Label]],TableAvg[],3,FALSE)</f>
        <v>#N/A</v>
      </c>
      <c r="Q1424" t="e">
        <f>TableOMP[[#This Row],[Avg]]-$U$2*TableOMP[[#This Row],[StdDev]]</f>
        <v>#N/A</v>
      </c>
      <c r="R1424" t="e">
        <f>TableOMP[[#This Row],[Avg]]+$U$2*TableOMP[[#This Row],[StdDev]]</f>
        <v>#N/A</v>
      </c>
      <c r="S1424" t="e">
        <f>IF(AND(TableOMP[[#This Row],[total_time]]&gt;=TableOMP[[#This Row],[Low]], TableOMP[[#This Row],[total_time]]&lt;=TableOMP[[#This Row],[High]]),1,0)</f>
        <v>#N/A</v>
      </c>
    </row>
    <row r="1425" spans="1:19" x14ac:dyDescent="0.25">
      <c r="A1425" t="s">
        <v>15</v>
      </c>
      <c r="B1425">
        <v>1000</v>
      </c>
      <c r="C1425">
        <v>100</v>
      </c>
      <c r="D1425">
        <v>100000</v>
      </c>
      <c r="E1425">
        <v>33</v>
      </c>
      <c r="F1425">
        <v>1</v>
      </c>
      <c r="G1425">
        <v>1.381993</v>
      </c>
      <c r="H1425">
        <v>6.2873999999999999E-2</v>
      </c>
      <c r="I1425">
        <v>1.4790319999999999</v>
      </c>
      <c r="J1425">
        <v>4.6219999999999997E-2</v>
      </c>
      <c r="K1425" t="str">
        <f t="shared" si="22"/>
        <v>6</v>
      </c>
      <c r="L1425" t="s">
        <v>42</v>
      </c>
      <c r="M1425" t="s">
        <v>43</v>
      </c>
      <c r="N1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425" t="e">
        <f>VLOOKUP(TableOMP[[#This Row],[Label]],TableAvg[],2,FALSE)</f>
        <v>#N/A</v>
      </c>
      <c r="P1425" t="e">
        <f>VLOOKUP(TableOMP[[#This Row],[Label]],TableAvg[],3,FALSE)</f>
        <v>#N/A</v>
      </c>
      <c r="Q1425" t="e">
        <f>TableOMP[[#This Row],[Avg]]-$U$2*TableOMP[[#This Row],[StdDev]]</f>
        <v>#N/A</v>
      </c>
      <c r="R1425" t="e">
        <f>TableOMP[[#This Row],[Avg]]+$U$2*TableOMP[[#This Row],[StdDev]]</f>
        <v>#N/A</v>
      </c>
      <c r="S1425" t="e">
        <f>IF(AND(TableOMP[[#This Row],[total_time]]&gt;=TableOMP[[#This Row],[Low]], TableOMP[[#This Row],[total_time]]&lt;=TableOMP[[#This Row],[High]]),1,0)</f>
        <v>#N/A</v>
      </c>
    </row>
    <row r="1426" spans="1:19" x14ac:dyDescent="0.25">
      <c r="A1426" t="s">
        <v>15</v>
      </c>
      <c r="B1426">
        <v>1000</v>
      </c>
      <c r="C1426">
        <v>100</v>
      </c>
      <c r="D1426">
        <v>100000</v>
      </c>
      <c r="E1426">
        <v>34</v>
      </c>
      <c r="F1426">
        <v>1</v>
      </c>
      <c r="G1426">
        <v>1.4057740000000001</v>
      </c>
      <c r="H1426">
        <v>6.2710000000000002E-2</v>
      </c>
      <c r="I1426">
        <v>1.4131370000000001</v>
      </c>
      <c r="J1426">
        <v>4.2821999999999999E-2</v>
      </c>
      <c r="K1426" t="str">
        <f t="shared" si="22"/>
        <v>6</v>
      </c>
      <c r="L1426" t="s">
        <v>42</v>
      </c>
      <c r="M1426" t="s">
        <v>43</v>
      </c>
      <c r="N1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426" t="e">
        <f>VLOOKUP(TableOMP[[#This Row],[Label]],TableAvg[],2,FALSE)</f>
        <v>#N/A</v>
      </c>
      <c r="P1426" t="e">
        <f>VLOOKUP(TableOMP[[#This Row],[Label]],TableAvg[],3,FALSE)</f>
        <v>#N/A</v>
      </c>
      <c r="Q1426" t="e">
        <f>TableOMP[[#This Row],[Avg]]-$U$2*TableOMP[[#This Row],[StdDev]]</f>
        <v>#N/A</v>
      </c>
      <c r="R1426" t="e">
        <f>TableOMP[[#This Row],[Avg]]+$U$2*TableOMP[[#This Row],[StdDev]]</f>
        <v>#N/A</v>
      </c>
      <c r="S1426" t="e">
        <f>IF(AND(TableOMP[[#This Row],[total_time]]&gt;=TableOMP[[#This Row],[Low]], TableOMP[[#This Row],[total_time]]&lt;=TableOMP[[#This Row],[High]]),1,0)</f>
        <v>#N/A</v>
      </c>
    </row>
    <row r="1427" spans="1:19" x14ac:dyDescent="0.25">
      <c r="A1427" t="s">
        <v>15</v>
      </c>
      <c r="B1427">
        <v>1000</v>
      </c>
      <c r="C1427">
        <v>100</v>
      </c>
      <c r="D1427">
        <v>100000</v>
      </c>
      <c r="E1427">
        <v>35</v>
      </c>
      <c r="F1427">
        <v>1</v>
      </c>
      <c r="G1427">
        <v>1.492173</v>
      </c>
      <c r="H1427">
        <v>4.7065000000000003E-2</v>
      </c>
      <c r="I1427">
        <v>1.147403</v>
      </c>
      <c r="J1427">
        <v>3.3746999999999999E-2</v>
      </c>
      <c r="K1427" t="str">
        <f t="shared" si="22"/>
        <v>6</v>
      </c>
      <c r="L1427" t="s">
        <v>42</v>
      </c>
      <c r="M1427" t="s">
        <v>43</v>
      </c>
      <c r="N1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427" t="e">
        <f>VLOOKUP(TableOMP[[#This Row],[Label]],TableAvg[],2,FALSE)</f>
        <v>#N/A</v>
      </c>
      <c r="P1427" t="e">
        <f>VLOOKUP(TableOMP[[#This Row],[Label]],TableAvg[],3,FALSE)</f>
        <v>#N/A</v>
      </c>
      <c r="Q1427" t="e">
        <f>TableOMP[[#This Row],[Avg]]-$U$2*TableOMP[[#This Row],[StdDev]]</f>
        <v>#N/A</v>
      </c>
      <c r="R1427" t="e">
        <f>TableOMP[[#This Row],[Avg]]+$U$2*TableOMP[[#This Row],[StdDev]]</f>
        <v>#N/A</v>
      </c>
      <c r="S1427" t="e">
        <f>IF(AND(TableOMP[[#This Row],[total_time]]&gt;=TableOMP[[#This Row],[Low]], TableOMP[[#This Row],[total_time]]&lt;=TableOMP[[#This Row],[High]]),1,0)</f>
        <v>#N/A</v>
      </c>
    </row>
    <row r="1428" spans="1:19" x14ac:dyDescent="0.25">
      <c r="A1428" t="s">
        <v>15</v>
      </c>
      <c r="B1428">
        <v>1000</v>
      </c>
      <c r="C1428">
        <v>100</v>
      </c>
      <c r="D1428">
        <v>100000</v>
      </c>
      <c r="E1428">
        <v>36</v>
      </c>
      <c r="F1428">
        <v>1</v>
      </c>
      <c r="G1428">
        <v>1.519998</v>
      </c>
      <c r="H1428">
        <v>6.4828999999999998E-2</v>
      </c>
      <c r="I1428">
        <v>1.657151</v>
      </c>
      <c r="J1428">
        <v>4.7347E-2</v>
      </c>
      <c r="K1428" t="str">
        <f t="shared" si="22"/>
        <v>6</v>
      </c>
      <c r="L1428" t="s">
        <v>42</v>
      </c>
      <c r="M1428" t="s">
        <v>43</v>
      </c>
      <c r="N1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428" t="e">
        <f>VLOOKUP(TableOMP[[#This Row],[Label]],TableAvg[],2,FALSE)</f>
        <v>#N/A</v>
      </c>
      <c r="P1428" t="e">
        <f>VLOOKUP(TableOMP[[#This Row],[Label]],TableAvg[],3,FALSE)</f>
        <v>#N/A</v>
      </c>
      <c r="Q1428" t="e">
        <f>TableOMP[[#This Row],[Avg]]-$U$2*TableOMP[[#This Row],[StdDev]]</f>
        <v>#N/A</v>
      </c>
      <c r="R1428" t="e">
        <f>TableOMP[[#This Row],[Avg]]+$U$2*TableOMP[[#This Row],[StdDev]]</f>
        <v>#N/A</v>
      </c>
      <c r="S1428" t="e">
        <f>IF(AND(TableOMP[[#This Row],[total_time]]&gt;=TableOMP[[#This Row],[Low]], TableOMP[[#This Row],[total_time]]&lt;=TableOMP[[#This Row],[High]]),1,0)</f>
        <v>#N/A</v>
      </c>
    </row>
    <row r="1429" spans="1:19" x14ac:dyDescent="0.25">
      <c r="A1429" t="s">
        <v>15</v>
      </c>
      <c r="B1429">
        <v>1000</v>
      </c>
      <c r="C1429">
        <v>100</v>
      </c>
      <c r="D1429">
        <v>100000</v>
      </c>
      <c r="E1429">
        <v>37</v>
      </c>
      <c r="F1429">
        <v>1</v>
      </c>
      <c r="G1429">
        <v>1.5534380000000001</v>
      </c>
      <c r="H1429">
        <v>6.1789999999999998E-2</v>
      </c>
      <c r="I1429">
        <v>1.5352349999999999</v>
      </c>
      <c r="J1429">
        <v>4.2645000000000002E-2</v>
      </c>
      <c r="K1429" t="str">
        <f t="shared" si="22"/>
        <v>6</v>
      </c>
      <c r="L1429" t="s">
        <v>42</v>
      </c>
      <c r="M1429" t="s">
        <v>43</v>
      </c>
      <c r="N1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429" t="e">
        <f>VLOOKUP(TableOMP[[#This Row],[Label]],TableAvg[],2,FALSE)</f>
        <v>#N/A</v>
      </c>
      <c r="P1429" t="e">
        <f>VLOOKUP(TableOMP[[#This Row],[Label]],TableAvg[],3,FALSE)</f>
        <v>#N/A</v>
      </c>
      <c r="Q1429" t="e">
        <f>TableOMP[[#This Row],[Avg]]-$U$2*TableOMP[[#This Row],[StdDev]]</f>
        <v>#N/A</v>
      </c>
      <c r="R1429" t="e">
        <f>TableOMP[[#This Row],[Avg]]+$U$2*TableOMP[[#This Row],[StdDev]]</f>
        <v>#N/A</v>
      </c>
      <c r="S1429" t="e">
        <f>IF(AND(TableOMP[[#This Row],[total_time]]&gt;=TableOMP[[#This Row],[Low]], TableOMP[[#This Row],[total_time]]&lt;=TableOMP[[#This Row],[High]]),1,0)</f>
        <v>#N/A</v>
      </c>
    </row>
    <row r="1430" spans="1:19" x14ac:dyDescent="0.25">
      <c r="A1430" t="s">
        <v>15</v>
      </c>
      <c r="B1430">
        <v>1000</v>
      </c>
      <c r="C1430">
        <v>100</v>
      </c>
      <c r="D1430">
        <v>100000</v>
      </c>
      <c r="E1430">
        <v>38</v>
      </c>
      <c r="F1430">
        <v>1</v>
      </c>
      <c r="G1430">
        <v>1.5706530000000001</v>
      </c>
      <c r="H1430">
        <v>4.6857000000000003E-2</v>
      </c>
      <c r="I1430">
        <v>1.4941930000000001</v>
      </c>
      <c r="J1430">
        <v>4.0384000000000003E-2</v>
      </c>
      <c r="K1430" t="str">
        <f t="shared" si="22"/>
        <v>6</v>
      </c>
      <c r="L1430" t="s">
        <v>42</v>
      </c>
      <c r="M1430" t="s">
        <v>43</v>
      </c>
      <c r="N1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430" t="e">
        <f>VLOOKUP(TableOMP[[#This Row],[Label]],TableAvg[],2,FALSE)</f>
        <v>#N/A</v>
      </c>
      <c r="P1430" t="e">
        <f>VLOOKUP(TableOMP[[#This Row],[Label]],TableAvg[],3,FALSE)</f>
        <v>#N/A</v>
      </c>
      <c r="Q1430" t="e">
        <f>TableOMP[[#This Row],[Avg]]-$U$2*TableOMP[[#This Row],[StdDev]]</f>
        <v>#N/A</v>
      </c>
      <c r="R1430" t="e">
        <f>TableOMP[[#This Row],[Avg]]+$U$2*TableOMP[[#This Row],[StdDev]]</f>
        <v>#N/A</v>
      </c>
      <c r="S1430" t="e">
        <f>IF(AND(TableOMP[[#This Row],[total_time]]&gt;=TableOMP[[#This Row],[Low]], TableOMP[[#This Row],[total_time]]&lt;=TableOMP[[#This Row],[High]]),1,0)</f>
        <v>#N/A</v>
      </c>
    </row>
    <row r="1431" spans="1:19" x14ac:dyDescent="0.25">
      <c r="A1431" t="s">
        <v>15</v>
      </c>
      <c r="B1431">
        <v>1000</v>
      </c>
      <c r="C1431">
        <v>100</v>
      </c>
      <c r="D1431">
        <v>100000</v>
      </c>
      <c r="E1431">
        <v>39</v>
      </c>
      <c r="F1431">
        <v>1</v>
      </c>
      <c r="G1431">
        <v>1.4552229999999999</v>
      </c>
      <c r="H1431">
        <v>7.5216000000000005E-2</v>
      </c>
      <c r="I1431">
        <v>1.9076660000000001</v>
      </c>
      <c r="J1431">
        <v>5.0201999999999997E-2</v>
      </c>
      <c r="K1431" t="str">
        <f t="shared" si="22"/>
        <v>6</v>
      </c>
      <c r="L1431" t="s">
        <v>42</v>
      </c>
      <c r="M1431" t="s">
        <v>43</v>
      </c>
      <c r="N1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431" t="e">
        <f>VLOOKUP(TableOMP[[#This Row],[Label]],TableAvg[],2,FALSE)</f>
        <v>#N/A</v>
      </c>
      <c r="P1431" t="e">
        <f>VLOOKUP(TableOMP[[#This Row],[Label]],TableAvg[],3,FALSE)</f>
        <v>#N/A</v>
      </c>
      <c r="Q1431" t="e">
        <f>TableOMP[[#This Row],[Avg]]-$U$2*TableOMP[[#This Row],[StdDev]]</f>
        <v>#N/A</v>
      </c>
      <c r="R1431" t="e">
        <f>TableOMP[[#This Row],[Avg]]+$U$2*TableOMP[[#This Row],[StdDev]]</f>
        <v>#N/A</v>
      </c>
      <c r="S1431" t="e">
        <f>IF(AND(TableOMP[[#This Row],[total_time]]&gt;=TableOMP[[#This Row],[Low]], TableOMP[[#This Row],[total_time]]&lt;=TableOMP[[#This Row],[High]]),1,0)</f>
        <v>#N/A</v>
      </c>
    </row>
    <row r="1432" spans="1:19" x14ac:dyDescent="0.25">
      <c r="A1432" t="s">
        <v>15</v>
      </c>
      <c r="B1432">
        <v>1000</v>
      </c>
      <c r="C1432">
        <v>100</v>
      </c>
      <c r="D1432">
        <v>100000</v>
      </c>
      <c r="E1432">
        <v>40</v>
      </c>
      <c r="F1432">
        <v>1</v>
      </c>
      <c r="G1432">
        <v>1.632592</v>
      </c>
      <c r="H1432">
        <v>5.1554000000000003E-2</v>
      </c>
      <c r="I1432">
        <v>1.3347800000000001</v>
      </c>
      <c r="J1432">
        <v>3.4224999999999998E-2</v>
      </c>
      <c r="K1432" t="str">
        <f t="shared" si="22"/>
        <v>6</v>
      </c>
      <c r="L1432" t="s">
        <v>42</v>
      </c>
      <c r="M1432" t="s">
        <v>43</v>
      </c>
      <c r="N1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432" t="e">
        <f>VLOOKUP(TableOMP[[#This Row],[Label]],TableAvg[],2,FALSE)</f>
        <v>#N/A</v>
      </c>
      <c r="P1432" t="e">
        <f>VLOOKUP(TableOMP[[#This Row],[Label]],TableAvg[],3,FALSE)</f>
        <v>#N/A</v>
      </c>
      <c r="Q1432" t="e">
        <f>TableOMP[[#This Row],[Avg]]-$U$2*TableOMP[[#This Row],[StdDev]]</f>
        <v>#N/A</v>
      </c>
      <c r="R1432" t="e">
        <f>TableOMP[[#This Row],[Avg]]+$U$2*TableOMP[[#This Row],[StdDev]]</f>
        <v>#N/A</v>
      </c>
      <c r="S1432" t="e">
        <f>IF(AND(TableOMP[[#This Row],[total_time]]&gt;=TableOMP[[#This Row],[Low]], TableOMP[[#This Row],[total_time]]&lt;=TableOMP[[#This Row],[High]]),1,0)</f>
        <v>#N/A</v>
      </c>
    </row>
    <row r="1433" spans="1:19" x14ac:dyDescent="0.25">
      <c r="A1433" t="s">
        <v>15</v>
      </c>
      <c r="B1433">
        <v>1000</v>
      </c>
      <c r="C1433">
        <v>100</v>
      </c>
      <c r="D1433">
        <v>100000</v>
      </c>
      <c r="E1433">
        <v>41</v>
      </c>
      <c r="F1433">
        <v>1</v>
      </c>
      <c r="G1433">
        <v>1.5878030000000001</v>
      </c>
      <c r="H1433">
        <v>6.2343000000000003E-2</v>
      </c>
      <c r="I1433">
        <v>1.5006759999999999</v>
      </c>
      <c r="J1433">
        <v>3.7517000000000002E-2</v>
      </c>
      <c r="K1433" t="str">
        <f t="shared" si="22"/>
        <v>6</v>
      </c>
      <c r="L1433" t="s">
        <v>42</v>
      </c>
      <c r="M1433" t="s">
        <v>43</v>
      </c>
      <c r="N1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433" t="e">
        <f>VLOOKUP(TableOMP[[#This Row],[Label]],TableAvg[],2,FALSE)</f>
        <v>#N/A</v>
      </c>
      <c r="P1433" t="e">
        <f>VLOOKUP(TableOMP[[#This Row],[Label]],TableAvg[],3,FALSE)</f>
        <v>#N/A</v>
      </c>
      <c r="Q1433" t="e">
        <f>TableOMP[[#This Row],[Avg]]-$U$2*TableOMP[[#This Row],[StdDev]]</f>
        <v>#N/A</v>
      </c>
      <c r="R1433" t="e">
        <f>TableOMP[[#This Row],[Avg]]+$U$2*TableOMP[[#This Row],[StdDev]]</f>
        <v>#N/A</v>
      </c>
      <c r="S1433" t="e">
        <f>IF(AND(TableOMP[[#This Row],[total_time]]&gt;=TableOMP[[#This Row],[Low]], TableOMP[[#This Row],[total_time]]&lt;=TableOMP[[#This Row],[High]]),1,0)</f>
        <v>#N/A</v>
      </c>
    </row>
    <row r="1434" spans="1:19" x14ac:dyDescent="0.25">
      <c r="A1434" t="s">
        <v>15</v>
      </c>
      <c r="B1434">
        <v>1000</v>
      </c>
      <c r="C1434">
        <v>100</v>
      </c>
      <c r="D1434">
        <v>100000</v>
      </c>
      <c r="E1434">
        <v>42</v>
      </c>
      <c r="F1434">
        <v>1</v>
      </c>
      <c r="G1434">
        <v>1.5268729999999999</v>
      </c>
      <c r="H1434">
        <v>5.9015999999999999E-2</v>
      </c>
      <c r="I1434">
        <v>1.6257900000000001</v>
      </c>
      <c r="J1434">
        <v>3.9653000000000001E-2</v>
      </c>
      <c r="K1434" t="str">
        <f t="shared" si="22"/>
        <v>6</v>
      </c>
      <c r="L1434" t="s">
        <v>42</v>
      </c>
      <c r="M1434" t="s">
        <v>43</v>
      </c>
      <c r="N1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434" t="e">
        <f>VLOOKUP(TableOMP[[#This Row],[Label]],TableAvg[],2,FALSE)</f>
        <v>#N/A</v>
      </c>
      <c r="P1434" t="e">
        <f>VLOOKUP(TableOMP[[#This Row],[Label]],TableAvg[],3,FALSE)</f>
        <v>#N/A</v>
      </c>
      <c r="Q1434" t="e">
        <f>TableOMP[[#This Row],[Avg]]-$U$2*TableOMP[[#This Row],[StdDev]]</f>
        <v>#N/A</v>
      </c>
      <c r="R1434" t="e">
        <f>TableOMP[[#This Row],[Avg]]+$U$2*TableOMP[[#This Row],[StdDev]]</f>
        <v>#N/A</v>
      </c>
      <c r="S1434" t="e">
        <f>IF(AND(TableOMP[[#This Row],[total_time]]&gt;=TableOMP[[#This Row],[Low]], TableOMP[[#This Row],[total_time]]&lt;=TableOMP[[#This Row],[High]]),1,0)</f>
        <v>#N/A</v>
      </c>
    </row>
    <row r="1435" spans="1:19" x14ac:dyDescent="0.25">
      <c r="A1435" t="s">
        <v>15</v>
      </c>
      <c r="B1435">
        <v>1000</v>
      </c>
      <c r="C1435">
        <v>100</v>
      </c>
      <c r="D1435">
        <v>100000</v>
      </c>
      <c r="E1435">
        <v>43</v>
      </c>
      <c r="F1435">
        <v>1</v>
      </c>
      <c r="G1435">
        <v>1.5427949999999999</v>
      </c>
      <c r="H1435">
        <v>6.6050999999999999E-2</v>
      </c>
      <c r="I1435">
        <v>2.0703930000000001</v>
      </c>
      <c r="J1435">
        <v>4.9294999999999999E-2</v>
      </c>
      <c r="K1435" t="str">
        <f t="shared" si="22"/>
        <v>6</v>
      </c>
      <c r="L1435" t="s">
        <v>42</v>
      </c>
      <c r="M1435" t="s">
        <v>43</v>
      </c>
      <c r="N1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435" t="e">
        <f>VLOOKUP(TableOMP[[#This Row],[Label]],TableAvg[],2,FALSE)</f>
        <v>#N/A</v>
      </c>
      <c r="P1435" t="e">
        <f>VLOOKUP(TableOMP[[#This Row],[Label]],TableAvg[],3,FALSE)</f>
        <v>#N/A</v>
      </c>
      <c r="Q1435" t="e">
        <f>TableOMP[[#This Row],[Avg]]-$U$2*TableOMP[[#This Row],[StdDev]]</f>
        <v>#N/A</v>
      </c>
      <c r="R1435" t="e">
        <f>TableOMP[[#This Row],[Avg]]+$U$2*TableOMP[[#This Row],[StdDev]]</f>
        <v>#N/A</v>
      </c>
      <c r="S1435" t="e">
        <f>IF(AND(TableOMP[[#This Row],[total_time]]&gt;=TableOMP[[#This Row],[Low]], TableOMP[[#This Row],[total_time]]&lt;=TableOMP[[#This Row],[High]]),1,0)</f>
        <v>#N/A</v>
      </c>
    </row>
    <row r="1436" spans="1:19" x14ac:dyDescent="0.25">
      <c r="A1436" t="s">
        <v>15</v>
      </c>
      <c r="B1436">
        <v>1000</v>
      </c>
      <c r="C1436">
        <v>100</v>
      </c>
      <c r="D1436">
        <v>100000</v>
      </c>
      <c r="E1436">
        <v>44</v>
      </c>
      <c r="F1436">
        <v>1</v>
      </c>
      <c r="G1436">
        <v>1.540837</v>
      </c>
      <c r="H1436">
        <v>6.9408999999999998E-2</v>
      </c>
      <c r="I1436">
        <v>2.5125359999999999</v>
      </c>
      <c r="J1436">
        <v>5.8430999999999997E-2</v>
      </c>
      <c r="K1436" t="str">
        <f t="shared" si="22"/>
        <v>6</v>
      </c>
      <c r="L1436" t="s">
        <v>42</v>
      </c>
      <c r="M1436" t="s">
        <v>43</v>
      </c>
      <c r="N1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436" t="e">
        <f>VLOOKUP(TableOMP[[#This Row],[Label]],TableAvg[],2,FALSE)</f>
        <v>#N/A</v>
      </c>
      <c r="P1436" t="e">
        <f>VLOOKUP(TableOMP[[#This Row],[Label]],TableAvg[],3,FALSE)</f>
        <v>#N/A</v>
      </c>
      <c r="Q1436" t="e">
        <f>TableOMP[[#This Row],[Avg]]-$U$2*TableOMP[[#This Row],[StdDev]]</f>
        <v>#N/A</v>
      </c>
      <c r="R1436" t="e">
        <f>TableOMP[[#This Row],[Avg]]+$U$2*TableOMP[[#This Row],[StdDev]]</f>
        <v>#N/A</v>
      </c>
      <c r="S1436" t="e">
        <f>IF(AND(TableOMP[[#This Row],[total_time]]&gt;=TableOMP[[#This Row],[Low]], TableOMP[[#This Row],[total_time]]&lt;=TableOMP[[#This Row],[High]]),1,0)</f>
        <v>#N/A</v>
      </c>
    </row>
    <row r="1437" spans="1:19" x14ac:dyDescent="0.25">
      <c r="A1437" t="s">
        <v>15</v>
      </c>
      <c r="B1437">
        <v>1000</v>
      </c>
      <c r="C1437">
        <v>100</v>
      </c>
      <c r="D1437">
        <v>100000</v>
      </c>
      <c r="E1437">
        <v>45</v>
      </c>
      <c r="F1437">
        <v>1</v>
      </c>
      <c r="G1437">
        <v>1.7019230000000001</v>
      </c>
      <c r="H1437">
        <v>4.7417000000000001E-2</v>
      </c>
      <c r="I1437">
        <v>1.562206</v>
      </c>
      <c r="J1437">
        <v>3.5505000000000002E-2</v>
      </c>
      <c r="K1437" t="str">
        <f t="shared" si="22"/>
        <v>6</v>
      </c>
      <c r="L1437" t="s">
        <v>42</v>
      </c>
      <c r="M1437" t="s">
        <v>43</v>
      </c>
      <c r="N1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437" t="e">
        <f>VLOOKUP(TableOMP[[#This Row],[Label]],TableAvg[],2,FALSE)</f>
        <v>#N/A</v>
      </c>
      <c r="P1437" t="e">
        <f>VLOOKUP(TableOMP[[#This Row],[Label]],TableAvg[],3,FALSE)</f>
        <v>#N/A</v>
      </c>
      <c r="Q1437" t="e">
        <f>TableOMP[[#This Row],[Avg]]-$U$2*TableOMP[[#This Row],[StdDev]]</f>
        <v>#N/A</v>
      </c>
      <c r="R1437" t="e">
        <f>TableOMP[[#This Row],[Avg]]+$U$2*TableOMP[[#This Row],[StdDev]]</f>
        <v>#N/A</v>
      </c>
      <c r="S1437" t="e">
        <f>IF(AND(TableOMP[[#This Row],[total_time]]&gt;=TableOMP[[#This Row],[Low]], TableOMP[[#This Row],[total_time]]&lt;=TableOMP[[#This Row],[High]]),1,0)</f>
        <v>#N/A</v>
      </c>
    </row>
    <row r="1438" spans="1:19" x14ac:dyDescent="0.25">
      <c r="A1438" t="s">
        <v>15</v>
      </c>
      <c r="B1438">
        <v>1000</v>
      </c>
      <c r="C1438">
        <v>100</v>
      </c>
      <c r="D1438">
        <v>100000</v>
      </c>
      <c r="E1438">
        <v>46</v>
      </c>
      <c r="F1438">
        <v>1</v>
      </c>
      <c r="G1438">
        <v>1.582376</v>
      </c>
      <c r="H1438">
        <v>7.9640000000000002E-2</v>
      </c>
      <c r="I1438">
        <v>2.232971</v>
      </c>
      <c r="J1438">
        <v>4.9621999999999999E-2</v>
      </c>
      <c r="K1438" t="str">
        <f t="shared" si="22"/>
        <v>6</v>
      </c>
      <c r="L1438" t="s">
        <v>42</v>
      </c>
      <c r="M1438" t="s">
        <v>43</v>
      </c>
      <c r="N1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438" t="e">
        <f>VLOOKUP(TableOMP[[#This Row],[Label]],TableAvg[],2,FALSE)</f>
        <v>#N/A</v>
      </c>
      <c r="P1438" t="e">
        <f>VLOOKUP(TableOMP[[#This Row],[Label]],TableAvg[],3,FALSE)</f>
        <v>#N/A</v>
      </c>
      <c r="Q1438" t="e">
        <f>TableOMP[[#This Row],[Avg]]-$U$2*TableOMP[[#This Row],[StdDev]]</f>
        <v>#N/A</v>
      </c>
      <c r="R1438" t="e">
        <f>TableOMP[[#This Row],[Avg]]+$U$2*TableOMP[[#This Row],[StdDev]]</f>
        <v>#N/A</v>
      </c>
      <c r="S1438" t="e">
        <f>IF(AND(TableOMP[[#This Row],[total_time]]&gt;=TableOMP[[#This Row],[Low]], TableOMP[[#This Row],[total_time]]&lt;=TableOMP[[#This Row],[High]]),1,0)</f>
        <v>#N/A</v>
      </c>
    </row>
    <row r="1439" spans="1:19" x14ac:dyDescent="0.25">
      <c r="A1439" t="s">
        <v>15</v>
      </c>
      <c r="B1439">
        <v>1000</v>
      </c>
      <c r="C1439">
        <v>100</v>
      </c>
      <c r="D1439">
        <v>100000</v>
      </c>
      <c r="E1439">
        <v>47</v>
      </c>
      <c r="F1439">
        <v>1</v>
      </c>
      <c r="G1439">
        <v>1.7477609999999999</v>
      </c>
      <c r="H1439">
        <v>7.6850000000000002E-2</v>
      </c>
      <c r="I1439">
        <v>2.1039699999999999</v>
      </c>
      <c r="J1439">
        <v>4.5738000000000001E-2</v>
      </c>
      <c r="K1439" t="str">
        <f t="shared" si="22"/>
        <v>6</v>
      </c>
      <c r="L1439" t="s">
        <v>42</v>
      </c>
      <c r="M1439" t="s">
        <v>43</v>
      </c>
      <c r="N1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439" t="e">
        <f>VLOOKUP(TableOMP[[#This Row],[Label]],TableAvg[],2,FALSE)</f>
        <v>#N/A</v>
      </c>
      <c r="P1439" t="e">
        <f>VLOOKUP(TableOMP[[#This Row],[Label]],TableAvg[],3,FALSE)</f>
        <v>#N/A</v>
      </c>
      <c r="Q1439" t="e">
        <f>TableOMP[[#This Row],[Avg]]-$U$2*TableOMP[[#This Row],[StdDev]]</f>
        <v>#N/A</v>
      </c>
      <c r="R1439" t="e">
        <f>TableOMP[[#This Row],[Avg]]+$U$2*TableOMP[[#This Row],[StdDev]]</f>
        <v>#N/A</v>
      </c>
      <c r="S1439" t="e">
        <f>IF(AND(TableOMP[[#This Row],[total_time]]&gt;=TableOMP[[#This Row],[Low]], TableOMP[[#This Row],[total_time]]&lt;=TableOMP[[#This Row],[High]]),1,0)</f>
        <v>#N/A</v>
      </c>
    </row>
    <row r="1440" spans="1:19" x14ac:dyDescent="0.25">
      <c r="A1440" t="s">
        <v>15</v>
      </c>
      <c r="B1440">
        <v>1000</v>
      </c>
      <c r="C1440">
        <v>100</v>
      </c>
      <c r="D1440">
        <v>100000</v>
      </c>
      <c r="E1440">
        <v>48</v>
      </c>
      <c r="F1440">
        <v>1</v>
      </c>
      <c r="G1440">
        <v>1.561761</v>
      </c>
      <c r="H1440">
        <v>6.7985000000000004E-2</v>
      </c>
      <c r="I1440">
        <v>2.0359750000000001</v>
      </c>
      <c r="J1440">
        <v>4.3319000000000003E-2</v>
      </c>
      <c r="K1440" t="str">
        <f t="shared" si="22"/>
        <v>6</v>
      </c>
      <c r="L1440" t="s">
        <v>42</v>
      </c>
      <c r="M1440" t="s">
        <v>43</v>
      </c>
      <c r="N1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440" t="e">
        <f>VLOOKUP(TableOMP[[#This Row],[Label]],TableAvg[],2,FALSE)</f>
        <v>#N/A</v>
      </c>
      <c r="P1440" t="e">
        <f>VLOOKUP(TableOMP[[#This Row],[Label]],TableAvg[],3,FALSE)</f>
        <v>#N/A</v>
      </c>
      <c r="Q1440" t="e">
        <f>TableOMP[[#This Row],[Avg]]-$U$2*TableOMP[[#This Row],[StdDev]]</f>
        <v>#N/A</v>
      </c>
      <c r="R1440" t="e">
        <f>TableOMP[[#This Row],[Avg]]+$U$2*TableOMP[[#This Row],[StdDev]]</f>
        <v>#N/A</v>
      </c>
      <c r="S1440" t="e">
        <f>IF(AND(TableOMP[[#This Row],[total_time]]&gt;=TableOMP[[#This Row],[Low]], TableOMP[[#This Row],[total_time]]&lt;=TableOMP[[#This Row],[High]]),1,0)</f>
        <v>#N/A</v>
      </c>
    </row>
    <row r="1441" spans="1:19" x14ac:dyDescent="0.25">
      <c r="A1441" t="s">
        <v>15</v>
      </c>
      <c r="B1441">
        <v>1000</v>
      </c>
      <c r="C1441">
        <v>100</v>
      </c>
      <c r="D1441">
        <v>100000</v>
      </c>
      <c r="E1441">
        <v>49</v>
      </c>
      <c r="F1441">
        <v>1</v>
      </c>
      <c r="G1441">
        <v>1.6210580000000001</v>
      </c>
      <c r="H1441">
        <v>8.2575999999999997E-2</v>
      </c>
      <c r="I1441">
        <v>2.5030679999999998</v>
      </c>
      <c r="J1441">
        <v>5.2146999999999999E-2</v>
      </c>
      <c r="K1441" t="str">
        <f t="shared" si="22"/>
        <v>6</v>
      </c>
      <c r="L1441" t="s">
        <v>42</v>
      </c>
      <c r="M1441" t="s">
        <v>43</v>
      </c>
      <c r="N1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441" t="e">
        <f>VLOOKUP(TableOMP[[#This Row],[Label]],TableAvg[],2,FALSE)</f>
        <v>#N/A</v>
      </c>
      <c r="P1441" t="e">
        <f>VLOOKUP(TableOMP[[#This Row],[Label]],TableAvg[],3,FALSE)</f>
        <v>#N/A</v>
      </c>
      <c r="Q1441" t="e">
        <f>TableOMP[[#This Row],[Avg]]-$U$2*TableOMP[[#This Row],[StdDev]]</f>
        <v>#N/A</v>
      </c>
      <c r="R1441" t="e">
        <f>TableOMP[[#This Row],[Avg]]+$U$2*TableOMP[[#This Row],[StdDev]]</f>
        <v>#N/A</v>
      </c>
      <c r="S1441" t="e">
        <f>IF(AND(TableOMP[[#This Row],[total_time]]&gt;=TableOMP[[#This Row],[Low]], TableOMP[[#This Row],[total_time]]&lt;=TableOMP[[#This Row],[High]]),1,0)</f>
        <v>#N/A</v>
      </c>
    </row>
    <row r="1442" spans="1:19" x14ac:dyDescent="0.25">
      <c r="A1442" t="s">
        <v>15</v>
      </c>
      <c r="B1442">
        <v>1000</v>
      </c>
      <c r="C1442">
        <v>100</v>
      </c>
      <c r="D1442">
        <v>100000</v>
      </c>
      <c r="E1442">
        <v>50</v>
      </c>
      <c r="F1442">
        <v>1</v>
      </c>
      <c r="G1442">
        <v>1.6555260000000001</v>
      </c>
      <c r="H1442">
        <v>7.3180999999999996E-2</v>
      </c>
      <c r="I1442">
        <v>2.23142</v>
      </c>
      <c r="J1442">
        <v>4.5539000000000003E-2</v>
      </c>
      <c r="K1442" t="str">
        <f t="shared" si="22"/>
        <v>6</v>
      </c>
      <c r="L1442" t="s">
        <v>42</v>
      </c>
      <c r="M1442" t="s">
        <v>43</v>
      </c>
      <c r="N1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442" t="e">
        <f>VLOOKUP(TableOMP[[#This Row],[Label]],TableAvg[],2,FALSE)</f>
        <v>#N/A</v>
      </c>
      <c r="P1442" t="e">
        <f>VLOOKUP(TableOMP[[#This Row],[Label]],TableAvg[],3,FALSE)</f>
        <v>#N/A</v>
      </c>
      <c r="Q1442" t="e">
        <f>TableOMP[[#This Row],[Avg]]-$U$2*TableOMP[[#This Row],[StdDev]]</f>
        <v>#N/A</v>
      </c>
      <c r="R1442" t="e">
        <f>TableOMP[[#This Row],[Avg]]+$U$2*TableOMP[[#This Row],[StdDev]]</f>
        <v>#N/A</v>
      </c>
      <c r="S1442" t="e">
        <f>IF(AND(TableOMP[[#This Row],[total_time]]&gt;=TableOMP[[#This Row],[Low]], TableOMP[[#This Row],[total_time]]&lt;=TableOMP[[#This Row],[High]]),1,0)</f>
        <v>#N/A</v>
      </c>
    </row>
    <row r="1443" spans="1:19" x14ac:dyDescent="0.25">
      <c r="A1443" t="s">
        <v>15</v>
      </c>
      <c r="B1443">
        <v>1000</v>
      </c>
      <c r="C1443">
        <v>100</v>
      </c>
      <c r="D1443">
        <v>100000</v>
      </c>
      <c r="E1443">
        <v>51</v>
      </c>
      <c r="F1443">
        <v>1</v>
      </c>
      <c r="G1443">
        <v>1.659654</v>
      </c>
      <c r="H1443">
        <v>7.4285000000000004E-2</v>
      </c>
      <c r="I1443">
        <v>2.412344</v>
      </c>
      <c r="J1443">
        <v>4.8246999999999998E-2</v>
      </c>
      <c r="K1443" t="str">
        <f t="shared" si="22"/>
        <v>6</v>
      </c>
      <c r="L1443" t="s">
        <v>42</v>
      </c>
      <c r="M1443" t="s">
        <v>43</v>
      </c>
      <c r="N1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443" t="e">
        <f>VLOOKUP(TableOMP[[#This Row],[Label]],TableAvg[],2,FALSE)</f>
        <v>#N/A</v>
      </c>
      <c r="P1443" t="e">
        <f>VLOOKUP(TableOMP[[#This Row],[Label]],TableAvg[],3,FALSE)</f>
        <v>#N/A</v>
      </c>
      <c r="Q1443" t="e">
        <f>TableOMP[[#This Row],[Avg]]-$U$2*TableOMP[[#This Row],[StdDev]]</f>
        <v>#N/A</v>
      </c>
      <c r="R1443" t="e">
        <f>TableOMP[[#This Row],[Avg]]+$U$2*TableOMP[[#This Row],[StdDev]]</f>
        <v>#N/A</v>
      </c>
      <c r="S1443" t="e">
        <f>IF(AND(TableOMP[[#This Row],[total_time]]&gt;=TableOMP[[#This Row],[Low]], TableOMP[[#This Row],[total_time]]&lt;=TableOMP[[#This Row],[High]]),1,0)</f>
        <v>#N/A</v>
      </c>
    </row>
    <row r="1444" spans="1:19" x14ac:dyDescent="0.25">
      <c r="A1444" t="s">
        <v>15</v>
      </c>
      <c r="B1444">
        <v>1000</v>
      </c>
      <c r="C1444">
        <v>100</v>
      </c>
      <c r="D1444">
        <v>100000</v>
      </c>
      <c r="E1444">
        <v>52</v>
      </c>
      <c r="F1444">
        <v>1</v>
      </c>
      <c r="G1444">
        <v>1.698415</v>
      </c>
      <c r="H1444">
        <v>0.10387200000000001</v>
      </c>
      <c r="I1444">
        <v>3.3030469999999998</v>
      </c>
      <c r="J1444">
        <v>6.4766000000000004E-2</v>
      </c>
      <c r="K1444" t="str">
        <f t="shared" si="22"/>
        <v>6</v>
      </c>
      <c r="L1444" t="s">
        <v>42</v>
      </c>
      <c r="M1444" t="s">
        <v>43</v>
      </c>
      <c r="N1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444" t="e">
        <f>VLOOKUP(TableOMP[[#This Row],[Label]],TableAvg[],2,FALSE)</f>
        <v>#N/A</v>
      </c>
      <c r="P1444" t="e">
        <f>VLOOKUP(TableOMP[[#This Row],[Label]],TableAvg[],3,FALSE)</f>
        <v>#N/A</v>
      </c>
      <c r="Q1444" t="e">
        <f>TableOMP[[#This Row],[Avg]]-$U$2*TableOMP[[#This Row],[StdDev]]</f>
        <v>#N/A</v>
      </c>
      <c r="R1444" t="e">
        <f>TableOMP[[#This Row],[Avg]]+$U$2*TableOMP[[#This Row],[StdDev]]</f>
        <v>#N/A</v>
      </c>
      <c r="S1444" t="e">
        <f>IF(AND(TableOMP[[#This Row],[total_time]]&gt;=TableOMP[[#This Row],[Low]], TableOMP[[#This Row],[total_time]]&lt;=TableOMP[[#This Row],[High]]),1,0)</f>
        <v>#N/A</v>
      </c>
    </row>
    <row r="1445" spans="1:19" x14ac:dyDescent="0.25">
      <c r="A1445" t="s">
        <v>15</v>
      </c>
      <c r="B1445">
        <v>1000</v>
      </c>
      <c r="C1445">
        <v>100</v>
      </c>
      <c r="D1445">
        <v>100000</v>
      </c>
      <c r="E1445">
        <v>53</v>
      </c>
      <c r="F1445">
        <v>1</v>
      </c>
      <c r="G1445">
        <v>1.675837</v>
      </c>
      <c r="H1445">
        <v>8.8965000000000002E-2</v>
      </c>
      <c r="I1445">
        <v>3.178474</v>
      </c>
      <c r="J1445">
        <v>6.1123999999999998E-2</v>
      </c>
      <c r="K1445" t="str">
        <f t="shared" si="22"/>
        <v>6</v>
      </c>
      <c r="L1445" t="s">
        <v>42</v>
      </c>
      <c r="M1445" t="s">
        <v>43</v>
      </c>
      <c r="N1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445" t="e">
        <f>VLOOKUP(TableOMP[[#This Row],[Label]],TableAvg[],2,FALSE)</f>
        <v>#N/A</v>
      </c>
      <c r="P1445" t="e">
        <f>VLOOKUP(TableOMP[[#This Row],[Label]],TableAvg[],3,FALSE)</f>
        <v>#N/A</v>
      </c>
      <c r="Q1445" t="e">
        <f>TableOMP[[#This Row],[Avg]]-$U$2*TableOMP[[#This Row],[StdDev]]</f>
        <v>#N/A</v>
      </c>
      <c r="R1445" t="e">
        <f>TableOMP[[#This Row],[Avg]]+$U$2*TableOMP[[#This Row],[StdDev]]</f>
        <v>#N/A</v>
      </c>
      <c r="S1445" t="e">
        <f>IF(AND(TableOMP[[#This Row],[total_time]]&gt;=TableOMP[[#This Row],[Low]], TableOMP[[#This Row],[total_time]]&lt;=TableOMP[[#This Row],[High]]),1,0)</f>
        <v>#N/A</v>
      </c>
    </row>
    <row r="1446" spans="1:19" x14ac:dyDescent="0.25">
      <c r="A1446" t="s">
        <v>15</v>
      </c>
      <c r="B1446">
        <v>1000</v>
      </c>
      <c r="C1446">
        <v>100</v>
      </c>
      <c r="D1446">
        <v>100000</v>
      </c>
      <c r="E1446">
        <v>54</v>
      </c>
      <c r="F1446">
        <v>1</v>
      </c>
      <c r="G1446">
        <v>1.705052</v>
      </c>
      <c r="H1446">
        <v>9.6428E-2</v>
      </c>
      <c r="I1446">
        <v>3.0393379999999999</v>
      </c>
      <c r="J1446">
        <v>5.7346000000000001E-2</v>
      </c>
      <c r="K1446" t="str">
        <f t="shared" si="22"/>
        <v>6</v>
      </c>
      <c r="L1446" t="s">
        <v>42</v>
      </c>
      <c r="M1446" t="s">
        <v>43</v>
      </c>
      <c r="N1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446" t="e">
        <f>VLOOKUP(TableOMP[[#This Row],[Label]],TableAvg[],2,FALSE)</f>
        <v>#N/A</v>
      </c>
      <c r="P1446" t="e">
        <f>VLOOKUP(TableOMP[[#This Row],[Label]],TableAvg[],3,FALSE)</f>
        <v>#N/A</v>
      </c>
      <c r="Q1446" t="e">
        <f>TableOMP[[#This Row],[Avg]]-$U$2*TableOMP[[#This Row],[StdDev]]</f>
        <v>#N/A</v>
      </c>
      <c r="R1446" t="e">
        <f>TableOMP[[#This Row],[Avg]]+$U$2*TableOMP[[#This Row],[StdDev]]</f>
        <v>#N/A</v>
      </c>
      <c r="S1446" t="e">
        <f>IF(AND(TableOMP[[#This Row],[total_time]]&gt;=TableOMP[[#This Row],[Low]], TableOMP[[#This Row],[total_time]]&lt;=TableOMP[[#This Row],[High]]),1,0)</f>
        <v>#N/A</v>
      </c>
    </row>
    <row r="1447" spans="1:19" x14ac:dyDescent="0.25">
      <c r="A1447" t="s">
        <v>15</v>
      </c>
      <c r="B1447">
        <v>1000</v>
      </c>
      <c r="C1447">
        <v>100</v>
      </c>
      <c r="D1447">
        <v>100000</v>
      </c>
      <c r="E1447">
        <v>55</v>
      </c>
      <c r="F1447">
        <v>1</v>
      </c>
      <c r="G1447">
        <v>1.9058569999999999</v>
      </c>
      <c r="H1447">
        <v>0.100244</v>
      </c>
      <c r="I1447">
        <v>2.2614299999999998</v>
      </c>
      <c r="J1447">
        <v>4.1877999999999999E-2</v>
      </c>
      <c r="K1447" t="str">
        <f t="shared" si="22"/>
        <v>6</v>
      </c>
      <c r="L1447" t="s">
        <v>42</v>
      </c>
      <c r="M1447" t="s">
        <v>43</v>
      </c>
      <c r="N1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447" t="e">
        <f>VLOOKUP(TableOMP[[#This Row],[Label]],TableAvg[],2,FALSE)</f>
        <v>#N/A</v>
      </c>
      <c r="P1447" t="e">
        <f>VLOOKUP(TableOMP[[#This Row],[Label]],TableAvg[],3,FALSE)</f>
        <v>#N/A</v>
      </c>
      <c r="Q1447" t="e">
        <f>TableOMP[[#This Row],[Avg]]-$U$2*TableOMP[[#This Row],[StdDev]]</f>
        <v>#N/A</v>
      </c>
      <c r="R1447" t="e">
        <f>TableOMP[[#This Row],[Avg]]+$U$2*TableOMP[[#This Row],[StdDev]]</f>
        <v>#N/A</v>
      </c>
      <c r="S1447" t="e">
        <f>IF(AND(TableOMP[[#This Row],[total_time]]&gt;=TableOMP[[#This Row],[Low]], TableOMP[[#This Row],[total_time]]&lt;=TableOMP[[#This Row],[High]]),1,0)</f>
        <v>#N/A</v>
      </c>
    </row>
    <row r="1448" spans="1:19" x14ac:dyDescent="0.25">
      <c r="A1448" t="s">
        <v>15</v>
      </c>
      <c r="B1448">
        <v>1000</v>
      </c>
      <c r="C1448">
        <v>100</v>
      </c>
      <c r="D1448">
        <v>100000</v>
      </c>
      <c r="E1448">
        <v>56</v>
      </c>
      <c r="F1448">
        <v>1</v>
      </c>
      <c r="G1448">
        <v>1.963651</v>
      </c>
      <c r="H1448">
        <v>6.3104999999999994E-2</v>
      </c>
      <c r="I1448">
        <v>2.9935339999999999</v>
      </c>
      <c r="J1448">
        <v>5.4427999999999997E-2</v>
      </c>
      <c r="K1448" t="str">
        <f t="shared" si="22"/>
        <v>6</v>
      </c>
      <c r="L1448" t="s">
        <v>42</v>
      </c>
      <c r="M1448" t="s">
        <v>43</v>
      </c>
      <c r="N1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448" t="e">
        <f>VLOOKUP(TableOMP[[#This Row],[Label]],TableAvg[],2,FALSE)</f>
        <v>#N/A</v>
      </c>
      <c r="P1448" t="e">
        <f>VLOOKUP(TableOMP[[#This Row],[Label]],TableAvg[],3,FALSE)</f>
        <v>#N/A</v>
      </c>
      <c r="Q1448" t="e">
        <f>TableOMP[[#This Row],[Avg]]-$U$2*TableOMP[[#This Row],[StdDev]]</f>
        <v>#N/A</v>
      </c>
      <c r="R1448" t="e">
        <f>TableOMP[[#This Row],[Avg]]+$U$2*TableOMP[[#This Row],[StdDev]]</f>
        <v>#N/A</v>
      </c>
      <c r="S1448" t="e">
        <f>IF(AND(TableOMP[[#This Row],[total_time]]&gt;=TableOMP[[#This Row],[Low]], TableOMP[[#This Row],[total_time]]&lt;=TableOMP[[#This Row],[High]]),1,0)</f>
        <v>#N/A</v>
      </c>
    </row>
    <row r="1449" spans="1:19" x14ac:dyDescent="0.25">
      <c r="A1449" t="s">
        <v>15</v>
      </c>
      <c r="B1449">
        <v>1000</v>
      </c>
      <c r="C1449">
        <v>100</v>
      </c>
      <c r="D1449">
        <v>100000</v>
      </c>
      <c r="E1449">
        <v>57</v>
      </c>
      <c r="F1449">
        <v>1</v>
      </c>
      <c r="G1449">
        <v>1.693951</v>
      </c>
      <c r="H1449">
        <v>8.5972999999999994E-2</v>
      </c>
      <c r="I1449">
        <v>2.5526270000000002</v>
      </c>
      <c r="J1449">
        <v>4.5582999999999999E-2</v>
      </c>
      <c r="K1449" t="str">
        <f t="shared" si="22"/>
        <v>6</v>
      </c>
      <c r="L1449" t="s">
        <v>42</v>
      </c>
      <c r="M1449" t="s">
        <v>43</v>
      </c>
      <c r="N1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449" t="e">
        <f>VLOOKUP(TableOMP[[#This Row],[Label]],TableAvg[],2,FALSE)</f>
        <v>#N/A</v>
      </c>
      <c r="P1449" t="e">
        <f>VLOOKUP(TableOMP[[#This Row],[Label]],TableAvg[],3,FALSE)</f>
        <v>#N/A</v>
      </c>
      <c r="Q1449" t="e">
        <f>TableOMP[[#This Row],[Avg]]-$U$2*TableOMP[[#This Row],[StdDev]]</f>
        <v>#N/A</v>
      </c>
      <c r="R1449" t="e">
        <f>TableOMP[[#This Row],[Avg]]+$U$2*TableOMP[[#This Row],[StdDev]]</f>
        <v>#N/A</v>
      </c>
      <c r="S1449" t="e">
        <f>IF(AND(TableOMP[[#This Row],[total_time]]&gt;=TableOMP[[#This Row],[Low]], TableOMP[[#This Row],[total_time]]&lt;=TableOMP[[#This Row],[High]]),1,0)</f>
        <v>#N/A</v>
      </c>
    </row>
    <row r="1450" spans="1:19" x14ac:dyDescent="0.25">
      <c r="A1450" t="s">
        <v>15</v>
      </c>
      <c r="B1450">
        <v>1000</v>
      </c>
      <c r="C1450">
        <v>100</v>
      </c>
      <c r="D1450">
        <v>100000</v>
      </c>
      <c r="E1450">
        <v>58</v>
      </c>
      <c r="F1450">
        <v>1</v>
      </c>
      <c r="G1450">
        <v>1.231125</v>
      </c>
      <c r="H1450">
        <v>5.5813000000000001E-2</v>
      </c>
      <c r="I1450">
        <v>2.7626849999999998</v>
      </c>
      <c r="J1450">
        <v>4.8467999999999997E-2</v>
      </c>
      <c r="K1450" t="str">
        <f t="shared" si="22"/>
        <v>6</v>
      </c>
      <c r="L1450" t="s">
        <v>42</v>
      </c>
      <c r="M1450" t="s">
        <v>43</v>
      </c>
      <c r="N1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450" t="e">
        <f>VLOOKUP(TableOMP[[#This Row],[Label]],TableAvg[],2,FALSE)</f>
        <v>#N/A</v>
      </c>
      <c r="P1450" t="e">
        <f>VLOOKUP(TableOMP[[#This Row],[Label]],TableAvg[],3,FALSE)</f>
        <v>#N/A</v>
      </c>
      <c r="Q1450" t="e">
        <f>TableOMP[[#This Row],[Avg]]-$U$2*TableOMP[[#This Row],[StdDev]]</f>
        <v>#N/A</v>
      </c>
      <c r="R1450" t="e">
        <f>TableOMP[[#This Row],[Avg]]+$U$2*TableOMP[[#This Row],[StdDev]]</f>
        <v>#N/A</v>
      </c>
      <c r="S1450" t="e">
        <f>IF(AND(TableOMP[[#This Row],[total_time]]&gt;=TableOMP[[#This Row],[Low]], TableOMP[[#This Row],[total_time]]&lt;=TableOMP[[#This Row],[High]]),1,0)</f>
        <v>#N/A</v>
      </c>
    </row>
    <row r="1451" spans="1:19" x14ac:dyDescent="0.25">
      <c r="A1451" t="s">
        <v>15</v>
      </c>
      <c r="B1451">
        <v>1000</v>
      </c>
      <c r="C1451">
        <v>100</v>
      </c>
      <c r="D1451">
        <v>100000</v>
      </c>
      <c r="E1451">
        <v>59</v>
      </c>
      <c r="F1451">
        <v>1</v>
      </c>
      <c r="G1451">
        <v>1.2194</v>
      </c>
      <c r="H1451">
        <v>6.1601000000000003E-2</v>
      </c>
      <c r="I1451">
        <v>3.1382669999999999</v>
      </c>
      <c r="J1451">
        <v>5.4108000000000003E-2</v>
      </c>
      <c r="K1451" t="str">
        <f t="shared" si="22"/>
        <v>6</v>
      </c>
      <c r="L1451" t="s">
        <v>42</v>
      </c>
      <c r="M1451" t="s">
        <v>43</v>
      </c>
      <c r="N1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451" t="e">
        <f>VLOOKUP(TableOMP[[#This Row],[Label]],TableAvg[],2,FALSE)</f>
        <v>#N/A</v>
      </c>
      <c r="P1451" t="e">
        <f>VLOOKUP(TableOMP[[#This Row],[Label]],TableAvg[],3,FALSE)</f>
        <v>#N/A</v>
      </c>
      <c r="Q1451" t="e">
        <f>TableOMP[[#This Row],[Avg]]-$U$2*TableOMP[[#This Row],[StdDev]]</f>
        <v>#N/A</v>
      </c>
      <c r="R1451" t="e">
        <f>TableOMP[[#This Row],[Avg]]+$U$2*TableOMP[[#This Row],[StdDev]]</f>
        <v>#N/A</v>
      </c>
      <c r="S1451" t="e">
        <f>IF(AND(TableOMP[[#This Row],[total_time]]&gt;=TableOMP[[#This Row],[Low]], TableOMP[[#This Row],[total_time]]&lt;=TableOMP[[#This Row],[High]]),1,0)</f>
        <v>#N/A</v>
      </c>
    </row>
    <row r="1452" spans="1:19" x14ac:dyDescent="0.25">
      <c r="A1452" t="s">
        <v>15</v>
      </c>
      <c r="B1452">
        <v>1000</v>
      </c>
      <c r="C1452">
        <v>100</v>
      </c>
      <c r="D1452">
        <v>100000</v>
      </c>
      <c r="E1452">
        <v>60</v>
      </c>
      <c r="F1452">
        <v>1</v>
      </c>
      <c r="G1452">
        <v>1.358514</v>
      </c>
      <c r="H1452">
        <v>6.5765000000000004E-2</v>
      </c>
      <c r="I1452">
        <v>3.2136529999999999</v>
      </c>
      <c r="J1452">
        <v>5.4468999999999997E-2</v>
      </c>
      <c r="K1452" t="str">
        <f t="shared" si="22"/>
        <v>6</v>
      </c>
      <c r="L1452" t="s">
        <v>42</v>
      </c>
      <c r="M1452" t="s">
        <v>43</v>
      </c>
      <c r="N1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452" t="e">
        <f>VLOOKUP(TableOMP[[#This Row],[Label]],TableAvg[],2,FALSE)</f>
        <v>#N/A</v>
      </c>
      <c r="P1452" t="e">
        <f>VLOOKUP(TableOMP[[#This Row],[Label]],TableAvg[],3,FALSE)</f>
        <v>#N/A</v>
      </c>
      <c r="Q1452" t="e">
        <f>TableOMP[[#This Row],[Avg]]-$U$2*TableOMP[[#This Row],[StdDev]]</f>
        <v>#N/A</v>
      </c>
      <c r="R1452" t="e">
        <f>TableOMP[[#This Row],[Avg]]+$U$2*TableOMP[[#This Row],[StdDev]]</f>
        <v>#N/A</v>
      </c>
      <c r="S1452" t="e">
        <f>IF(AND(TableOMP[[#This Row],[total_time]]&gt;=TableOMP[[#This Row],[Low]], TableOMP[[#This Row],[total_time]]&lt;=TableOMP[[#This Row],[High]]),1,0)</f>
        <v>#N/A</v>
      </c>
    </row>
    <row r="1453" spans="1:19" x14ac:dyDescent="0.25">
      <c r="A1453" t="s">
        <v>15</v>
      </c>
      <c r="B1453">
        <v>1000</v>
      </c>
      <c r="C1453">
        <v>100</v>
      </c>
      <c r="D1453">
        <v>100000</v>
      </c>
      <c r="E1453">
        <v>61</v>
      </c>
      <c r="F1453">
        <v>1</v>
      </c>
      <c r="G1453">
        <v>1.2108950000000001</v>
      </c>
      <c r="H1453">
        <v>6.0419E-2</v>
      </c>
      <c r="I1453">
        <v>3.1795460000000002</v>
      </c>
      <c r="J1453">
        <v>5.2991999999999997E-2</v>
      </c>
      <c r="K1453" t="str">
        <f t="shared" si="22"/>
        <v>6</v>
      </c>
      <c r="L1453" t="s">
        <v>42</v>
      </c>
      <c r="M1453" t="s">
        <v>43</v>
      </c>
      <c r="N1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453" t="e">
        <f>VLOOKUP(TableOMP[[#This Row],[Label]],TableAvg[],2,FALSE)</f>
        <v>#N/A</v>
      </c>
      <c r="P1453" t="e">
        <f>VLOOKUP(TableOMP[[#This Row],[Label]],TableAvg[],3,FALSE)</f>
        <v>#N/A</v>
      </c>
      <c r="Q1453" t="e">
        <f>TableOMP[[#This Row],[Avg]]-$U$2*TableOMP[[#This Row],[StdDev]]</f>
        <v>#N/A</v>
      </c>
      <c r="R1453" t="e">
        <f>TableOMP[[#This Row],[Avg]]+$U$2*TableOMP[[#This Row],[StdDev]]</f>
        <v>#N/A</v>
      </c>
      <c r="S1453" t="e">
        <f>IF(AND(TableOMP[[#This Row],[total_time]]&gt;=TableOMP[[#This Row],[Low]], TableOMP[[#This Row],[total_time]]&lt;=TableOMP[[#This Row],[High]]),1,0)</f>
        <v>#N/A</v>
      </c>
    </row>
    <row r="1454" spans="1:19" x14ac:dyDescent="0.25">
      <c r="A1454" t="s">
        <v>15</v>
      </c>
      <c r="B1454">
        <v>1000</v>
      </c>
      <c r="C1454">
        <v>100</v>
      </c>
      <c r="D1454">
        <v>100000</v>
      </c>
      <c r="E1454">
        <v>62</v>
      </c>
      <c r="F1454">
        <v>1</v>
      </c>
      <c r="G1454">
        <v>1.350846</v>
      </c>
      <c r="H1454">
        <v>6.0217E-2</v>
      </c>
      <c r="I1454">
        <v>3.2060629999999999</v>
      </c>
      <c r="J1454">
        <v>5.2558000000000001E-2</v>
      </c>
      <c r="K1454" t="str">
        <f t="shared" si="22"/>
        <v>6</v>
      </c>
      <c r="L1454" t="s">
        <v>42</v>
      </c>
      <c r="M1454" t="s">
        <v>43</v>
      </c>
      <c r="N1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454" t="e">
        <f>VLOOKUP(TableOMP[[#This Row],[Label]],TableAvg[],2,FALSE)</f>
        <v>#N/A</v>
      </c>
      <c r="P1454" t="e">
        <f>VLOOKUP(TableOMP[[#This Row],[Label]],TableAvg[],3,FALSE)</f>
        <v>#N/A</v>
      </c>
      <c r="Q1454" t="e">
        <f>TableOMP[[#This Row],[Avg]]-$U$2*TableOMP[[#This Row],[StdDev]]</f>
        <v>#N/A</v>
      </c>
      <c r="R1454" t="e">
        <f>TableOMP[[#This Row],[Avg]]+$U$2*TableOMP[[#This Row],[StdDev]]</f>
        <v>#N/A</v>
      </c>
      <c r="S1454" t="e">
        <f>IF(AND(TableOMP[[#This Row],[total_time]]&gt;=TableOMP[[#This Row],[Low]], TableOMP[[#This Row],[total_time]]&lt;=TableOMP[[#This Row],[High]]),1,0)</f>
        <v>#N/A</v>
      </c>
    </row>
    <row r="1455" spans="1:19" x14ac:dyDescent="0.25">
      <c r="A1455" t="s">
        <v>15</v>
      </c>
      <c r="B1455">
        <v>1000</v>
      </c>
      <c r="C1455">
        <v>100</v>
      </c>
      <c r="D1455">
        <v>100000</v>
      </c>
      <c r="E1455">
        <v>63</v>
      </c>
      <c r="F1455">
        <v>1</v>
      </c>
      <c r="G1455">
        <v>1.315985</v>
      </c>
      <c r="H1455">
        <v>6.5151000000000001E-2</v>
      </c>
      <c r="I1455">
        <v>3.552959</v>
      </c>
      <c r="J1455">
        <v>5.7306000000000003E-2</v>
      </c>
      <c r="K1455" t="str">
        <f t="shared" si="22"/>
        <v>6</v>
      </c>
      <c r="L1455" t="s">
        <v>42</v>
      </c>
      <c r="M1455" t="s">
        <v>43</v>
      </c>
      <c r="N1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455" t="e">
        <f>VLOOKUP(TableOMP[[#This Row],[Label]],TableAvg[],2,FALSE)</f>
        <v>#N/A</v>
      </c>
      <c r="P1455" t="e">
        <f>VLOOKUP(TableOMP[[#This Row],[Label]],TableAvg[],3,FALSE)</f>
        <v>#N/A</v>
      </c>
      <c r="Q1455" t="e">
        <f>TableOMP[[#This Row],[Avg]]-$U$2*TableOMP[[#This Row],[StdDev]]</f>
        <v>#N/A</v>
      </c>
      <c r="R1455" t="e">
        <f>TableOMP[[#This Row],[Avg]]+$U$2*TableOMP[[#This Row],[StdDev]]</f>
        <v>#N/A</v>
      </c>
      <c r="S1455" t="e">
        <f>IF(AND(TableOMP[[#This Row],[total_time]]&gt;=TableOMP[[#This Row],[Low]], TableOMP[[#This Row],[total_time]]&lt;=TableOMP[[#This Row],[High]]),1,0)</f>
        <v>#N/A</v>
      </c>
    </row>
    <row r="1456" spans="1:19" x14ac:dyDescent="0.25">
      <c r="A1456" t="s">
        <v>15</v>
      </c>
      <c r="B1456">
        <v>1000</v>
      </c>
      <c r="C1456">
        <v>100</v>
      </c>
      <c r="D1456">
        <v>100000</v>
      </c>
      <c r="E1456">
        <v>64</v>
      </c>
      <c r="F1456">
        <v>1</v>
      </c>
      <c r="G1456">
        <v>1.3627400000000001</v>
      </c>
      <c r="H1456">
        <v>7.4537999999999993E-2</v>
      </c>
      <c r="I1456">
        <v>4.1720360000000003</v>
      </c>
      <c r="J1456">
        <v>6.6223000000000004E-2</v>
      </c>
      <c r="K1456" t="str">
        <f t="shared" si="22"/>
        <v>6</v>
      </c>
      <c r="L1456" t="s">
        <v>42</v>
      </c>
      <c r="M1456" t="s">
        <v>43</v>
      </c>
      <c r="N1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456" t="e">
        <f>VLOOKUP(TableOMP[[#This Row],[Label]],TableAvg[],2,FALSE)</f>
        <v>#N/A</v>
      </c>
      <c r="P1456" t="e">
        <f>VLOOKUP(TableOMP[[#This Row],[Label]],TableAvg[],3,FALSE)</f>
        <v>#N/A</v>
      </c>
      <c r="Q1456" t="e">
        <f>TableOMP[[#This Row],[Avg]]-$U$2*TableOMP[[#This Row],[StdDev]]</f>
        <v>#N/A</v>
      </c>
      <c r="R1456" t="e">
        <f>TableOMP[[#This Row],[Avg]]+$U$2*TableOMP[[#This Row],[StdDev]]</f>
        <v>#N/A</v>
      </c>
      <c r="S1456" t="e">
        <f>IF(AND(TableOMP[[#This Row],[total_time]]&gt;=TableOMP[[#This Row],[Low]], TableOMP[[#This Row],[total_time]]&lt;=TableOMP[[#This Row],[High]]),1,0)</f>
        <v>#N/A</v>
      </c>
    </row>
    <row r="1457" spans="1:19" x14ac:dyDescent="0.25">
      <c r="A1457" t="s">
        <v>15</v>
      </c>
      <c r="B1457">
        <v>100</v>
      </c>
      <c r="C1457">
        <v>100</v>
      </c>
      <c r="D1457">
        <v>100000</v>
      </c>
      <c r="E1457">
        <v>1</v>
      </c>
      <c r="F1457">
        <v>1</v>
      </c>
      <c r="G1457">
        <v>1.087831</v>
      </c>
      <c r="H1457">
        <v>3.2176000000000003E-2</v>
      </c>
      <c r="I1457">
        <v>0</v>
      </c>
      <c r="J1457">
        <v>0</v>
      </c>
      <c r="K1457" t="str">
        <f t="shared" si="22"/>
        <v>6</v>
      </c>
      <c r="L1457" t="s">
        <v>42</v>
      </c>
      <c r="M1457" t="s">
        <v>43</v>
      </c>
      <c r="N1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457" t="e">
        <f>VLOOKUP(TableOMP[[#This Row],[Label]],TableAvg[],2,FALSE)</f>
        <v>#N/A</v>
      </c>
      <c r="P1457" t="e">
        <f>VLOOKUP(TableOMP[[#This Row],[Label]],TableAvg[],3,FALSE)</f>
        <v>#N/A</v>
      </c>
      <c r="Q1457" t="e">
        <f>TableOMP[[#This Row],[Avg]]-$U$2*TableOMP[[#This Row],[StdDev]]</f>
        <v>#N/A</v>
      </c>
      <c r="R1457" t="e">
        <f>TableOMP[[#This Row],[Avg]]+$U$2*TableOMP[[#This Row],[StdDev]]</f>
        <v>#N/A</v>
      </c>
      <c r="S1457" t="e">
        <f>IF(AND(TableOMP[[#This Row],[total_time]]&gt;=TableOMP[[#This Row],[Low]], TableOMP[[#This Row],[total_time]]&lt;=TableOMP[[#This Row],[High]]),1,0)</f>
        <v>#N/A</v>
      </c>
    </row>
    <row r="1458" spans="1:19" x14ac:dyDescent="0.25">
      <c r="A1458" t="s">
        <v>15</v>
      </c>
      <c r="B1458">
        <v>100</v>
      </c>
      <c r="C1458">
        <v>100</v>
      </c>
      <c r="D1458">
        <v>100000</v>
      </c>
      <c r="E1458">
        <v>2</v>
      </c>
      <c r="F1458">
        <v>1</v>
      </c>
      <c r="G1458">
        <v>1.0573159999999999</v>
      </c>
      <c r="H1458">
        <v>6.7999999999999996E-3</v>
      </c>
      <c r="I1458">
        <v>5.2839999999999996E-3</v>
      </c>
      <c r="J1458">
        <v>5.2839999999999996E-3</v>
      </c>
      <c r="K1458" t="str">
        <f t="shared" si="22"/>
        <v>6</v>
      </c>
      <c r="L1458" t="s">
        <v>42</v>
      </c>
      <c r="M1458" t="s">
        <v>43</v>
      </c>
      <c r="N1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458" t="e">
        <f>VLOOKUP(TableOMP[[#This Row],[Label]],TableAvg[],2,FALSE)</f>
        <v>#N/A</v>
      </c>
      <c r="P1458" t="e">
        <f>VLOOKUP(TableOMP[[#This Row],[Label]],TableAvg[],3,FALSE)</f>
        <v>#N/A</v>
      </c>
      <c r="Q1458" t="e">
        <f>TableOMP[[#This Row],[Avg]]-$U$2*TableOMP[[#This Row],[StdDev]]</f>
        <v>#N/A</v>
      </c>
      <c r="R1458" t="e">
        <f>TableOMP[[#This Row],[Avg]]+$U$2*TableOMP[[#This Row],[StdDev]]</f>
        <v>#N/A</v>
      </c>
      <c r="S1458" t="e">
        <f>IF(AND(TableOMP[[#This Row],[total_time]]&gt;=TableOMP[[#This Row],[Low]], TableOMP[[#This Row],[total_time]]&lt;=TableOMP[[#This Row],[High]]),1,0)</f>
        <v>#N/A</v>
      </c>
    </row>
    <row r="1459" spans="1:19" x14ac:dyDescent="0.25">
      <c r="A1459" t="s">
        <v>15</v>
      </c>
      <c r="B1459">
        <v>100</v>
      </c>
      <c r="C1459">
        <v>100</v>
      </c>
      <c r="D1459">
        <v>100000</v>
      </c>
      <c r="E1459">
        <v>3</v>
      </c>
      <c r="F1459">
        <v>1</v>
      </c>
      <c r="G1459">
        <v>1.0615190000000001</v>
      </c>
      <c r="H1459">
        <v>8.1779999999999995E-3</v>
      </c>
      <c r="I1459">
        <v>1.3438E-2</v>
      </c>
      <c r="J1459">
        <v>6.7190000000000001E-3</v>
      </c>
      <c r="K1459" t="str">
        <f t="shared" si="22"/>
        <v>6</v>
      </c>
      <c r="L1459" t="s">
        <v>42</v>
      </c>
      <c r="M1459" t="s">
        <v>43</v>
      </c>
      <c r="N1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459" t="e">
        <f>VLOOKUP(TableOMP[[#This Row],[Label]],TableAvg[],2,FALSE)</f>
        <v>#N/A</v>
      </c>
      <c r="P1459" t="e">
        <f>VLOOKUP(TableOMP[[#This Row],[Label]],TableAvg[],3,FALSE)</f>
        <v>#N/A</v>
      </c>
      <c r="Q1459" t="e">
        <f>TableOMP[[#This Row],[Avg]]-$U$2*TableOMP[[#This Row],[StdDev]]</f>
        <v>#N/A</v>
      </c>
      <c r="R1459" t="e">
        <f>TableOMP[[#This Row],[Avg]]+$U$2*TableOMP[[#This Row],[StdDev]]</f>
        <v>#N/A</v>
      </c>
      <c r="S1459" t="e">
        <f>IF(AND(TableOMP[[#This Row],[total_time]]&gt;=TableOMP[[#This Row],[Low]], TableOMP[[#This Row],[total_time]]&lt;=TableOMP[[#This Row],[High]]),1,0)</f>
        <v>#N/A</v>
      </c>
    </row>
    <row r="1460" spans="1:19" x14ac:dyDescent="0.25">
      <c r="A1460" t="s">
        <v>15</v>
      </c>
      <c r="B1460">
        <v>100</v>
      </c>
      <c r="C1460">
        <v>100</v>
      </c>
      <c r="D1460">
        <v>100000</v>
      </c>
      <c r="E1460">
        <v>4</v>
      </c>
      <c r="F1460">
        <v>1</v>
      </c>
      <c r="G1460">
        <v>1.062694</v>
      </c>
      <c r="H1460">
        <v>9.0959999999999999E-3</v>
      </c>
      <c r="I1460">
        <v>2.0875000000000001E-2</v>
      </c>
      <c r="J1460">
        <v>6.9579999999999998E-3</v>
      </c>
      <c r="K1460" t="str">
        <f t="shared" si="22"/>
        <v>6</v>
      </c>
      <c r="L1460" t="s">
        <v>42</v>
      </c>
      <c r="M1460" t="s">
        <v>43</v>
      </c>
      <c r="N1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460" t="e">
        <f>VLOOKUP(TableOMP[[#This Row],[Label]],TableAvg[],2,FALSE)</f>
        <v>#N/A</v>
      </c>
      <c r="P1460" t="e">
        <f>VLOOKUP(TableOMP[[#This Row],[Label]],TableAvg[],3,FALSE)</f>
        <v>#N/A</v>
      </c>
      <c r="Q1460" t="e">
        <f>TableOMP[[#This Row],[Avg]]-$U$2*TableOMP[[#This Row],[StdDev]]</f>
        <v>#N/A</v>
      </c>
      <c r="R1460" t="e">
        <f>TableOMP[[#This Row],[Avg]]+$U$2*TableOMP[[#This Row],[StdDev]]</f>
        <v>#N/A</v>
      </c>
      <c r="S1460" t="e">
        <f>IF(AND(TableOMP[[#This Row],[total_time]]&gt;=TableOMP[[#This Row],[Low]], TableOMP[[#This Row],[total_time]]&lt;=TableOMP[[#This Row],[High]]),1,0)</f>
        <v>#N/A</v>
      </c>
    </row>
    <row r="1461" spans="1:19" x14ac:dyDescent="0.25">
      <c r="A1461" t="s">
        <v>15</v>
      </c>
      <c r="B1461">
        <v>100</v>
      </c>
      <c r="C1461">
        <v>100</v>
      </c>
      <c r="D1461">
        <v>100000</v>
      </c>
      <c r="E1461">
        <v>5</v>
      </c>
      <c r="F1461">
        <v>1</v>
      </c>
      <c r="G1461">
        <v>1.0711299999999999</v>
      </c>
      <c r="H1461">
        <v>9.9480000000000002E-3</v>
      </c>
      <c r="I1461">
        <v>3.2962999999999999E-2</v>
      </c>
      <c r="J1461">
        <v>8.2410000000000001E-3</v>
      </c>
      <c r="K1461" t="str">
        <f t="shared" si="22"/>
        <v>6</v>
      </c>
      <c r="L1461" t="s">
        <v>42</v>
      </c>
      <c r="M1461" t="s">
        <v>43</v>
      </c>
      <c r="N1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461" t="e">
        <f>VLOOKUP(TableOMP[[#This Row],[Label]],TableAvg[],2,FALSE)</f>
        <v>#N/A</v>
      </c>
      <c r="P1461" t="e">
        <f>VLOOKUP(TableOMP[[#This Row],[Label]],TableAvg[],3,FALSE)</f>
        <v>#N/A</v>
      </c>
      <c r="Q1461" t="e">
        <f>TableOMP[[#This Row],[Avg]]-$U$2*TableOMP[[#This Row],[StdDev]]</f>
        <v>#N/A</v>
      </c>
      <c r="R1461" t="e">
        <f>TableOMP[[#This Row],[Avg]]+$U$2*TableOMP[[#This Row],[StdDev]]</f>
        <v>#N/A</v>
      </c>
      <c r="S1461" t="e">
        <f>IF(AND(TableOMP[[#This Row],[total_time]]&gt;=TableOMP[[#This Row],[Low]], TableOMP[[#This Row],[total_time]]&lt;=TableOMP[[#This Row],[High]]),1,0)</f>
        <v>#N/A</v>
      </c>
    </row>
    <row r="1462" spans="1:19" x14ac:dyDescent="0.25">
      <c r="A1462" t="s">
        <v>15</v>
      </c>
      <c r="B1462">
        <v>100</v>
      </c>
      <c r="C1462">
        <v>100</v>
      </c>
      <c r="D1462">
        <v>100000</v>
      </c>
      <c r="E1462">
        <v>6</v>
      </c>
      <c r="F1462">
        <v>1</v>
      </c>
      <c r="G1462">
        <v>1.0816049999999999</v>
      </c>
      <c r="H1462">
        <v>2.0532000000000002E-2</v>
      </c>
      <c r="I1462">
        <v>8.6064000000000002E-2</v>
      </c>
      <c r="J1462">
        <v>1.7212999999999999E-2</v>
      </c>
      <c r="K1462" t="str">
        <f t="shared" si="22"/>
        <v>6</v>
      </c>
      <c r="L1462" t="s">
        <v>42</v>
      </c>
      <c r="M1462" t="s">
        <v>43</v>
      </c>
      <c r="N1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462" t="e">
        <f>VLOOKUP(TableOMP[[#This Row],[Label]],TableAvg[],2,FALSE)</f>
        <v>#N/A</v>
      </c>
      <c r="P1462" t="e">
        <f>VLOOKUP(TableOMP[[#This Row],[Label]],TableAvg[],3,FALSE)</f>
        <v>#N/A</v>
      </c>
      <c r="Q1462" t="e">
        <f>TableOMP[[#This Row],[Avg]]-$U$2*TableOMP[[#This Row],[StdDev]]</f>
        <v>#N/A</v>
      </c>
      <c r="R1462" t="e">
        <f>TableOMP[[#This Row],[Avg]]+$U$2*TableOMP[[#This Row],[StdDev]]</f>
        <v>#N/A</v>
      </c>
      <c r="S1462" t="e">
        <f>IF(AND(TableOMP[[#This Row],[total_time]]&gt;=TableOMP[[#This Row],[Low]], TableOMP[[#This Row],[total_time]]&lt;=TableOMP[[#This Row],[High]]),1,0)</f>
        <v>#N/A</v>
      </c>
    </row>
    <row r="1463" spans="1:19" x14ac:dyDescent="0.25">
      <c r="A1463" t="s">
        <v>15</v>
      </c>
      <c r="B1463">
        <v>100</v>
      </c>
      <c r="C1463">
        <v>100</v>
      </c>
      <c r="D1463">
        <v>100000</v>
      </c>
      <c r="E1463">
        <v>7</v>
      </c>
      <c r="F1463">
        <v>1</v>
      </c>
      <c r="G1463">
        <v>1.0886720000000001</v>
      </c>
      <c r="H1463">
        <v>1.8123E-2</v>
      </c>
      <c r="I1463">
        <v>8.9478000000000002E-2</v>
      </c>
      <c r="J1463">
        <v>1.4912999999999999E-2</v>
      </c>
      <c r="K1463" t="str">
        <f t="shared" si="22"/>
        <v>6</v>
      </c>
      <c r="L1463" t="s">
        <v>42</v>
      </c>
      <c r="M1463" t="s">
        <v>43</v>
      </c>
      <c r="N1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463" t="e">
        <f>VLOOKUP(TableOMP[[#This Row],[Label]],TableAvg[],2,FALSE)</f>
        <v>#N/A</v>
      </c>
      <c r="P1463" t="e">
        <f>VLOOKUP(TableOMP[[#This Row],[Label]],TableAvg[],3,FALSE)</f>
        <v>#N/A</v>
      </c>
      <c r="Q1463" t="e">
        <f>TableOMP[[#This Row],[Avg]]-$U$2*TableOMP[[#This Row],[StdDev]]</f>
        <v>#N/A</v>
      </c>
      <c r="R1463" t="e">
        <f>TableOMP[[#This Row],[Avg]]+$U$2*TableOMP[[#This Row],[StdDev]]</f>
        <v>#N/A</v>
      </c>
      <c r="S1463" t="e">
        <f>IF(AND(TableOMP[[#This Row],[total_time]]&gt;=TableOMP[[#This Row],[Low]], TableOMP[[#This Row],[total_time]]&lt;=TableOMP[[#This Row],[High]]),1,0)</f>
        <v>#N/A</v>
      </c>
    </row>
    <row r="1464" spans="1:19" x14ac:dyDescent="0.25">
      <c r="A1464" t="s">
        <v>15</v>
      </c>
      <c r="B1464">
        <v>100</v>
      </c>
      <c r="C1464">
        <v>100</v>
      </c>
      <c r="D1464">
        <v>100000</v>
      </c>
      <c r="E1464">
        <v>8</v>
      </c>
      <c r="F1464">
        <v>1</v>
      </c>
      <c r="G1464">
        <v>1.0992869999999999</v>
      </c>
      <c r="H1464">
        <v>2.2487E-2</v>
      </c>
      <c r="I1464">
        <v>0.12831100000000001</v>
      </c>
      <c r="J1464">
        <v>1.8329999999999999E-2</v>
      </c>
      <c r="K1464" t="str">
        <f t="shared" si="22"/>
        <v>6</v>
      </c>
      <c r="L1464" t="s">
        <v>42</v>
      </c>
      <c r="M1464" t="s">
        <v>43</v>
      </c>
      <c r="N1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464" t="e">
        <f>VLOOKUP(TableOMP[[#This Row],[Label]],TableAvg[],2,FALSE)</f>
        <v>#N/A</v>
      </c>
      <c r="P1464" t="e">
        <f>VLOOKUP(TableOMP[[#This Row],[Label]],TableAvg[],3,FALSE)</f>
        <v>#N/A</v>
      </c>
      <c r="Q1464" t="e">
        <f>TableOMP[[#This Row],[Avg]]-$U$2*TableOMP[[#This Row],[StdDev]]</f>
        <v>#N/A</v>
      </c>
      <c r="R1464" t="e">
        <f>TableOMP[[#This Row],[Avg]]+$U$2*TableOMP[[#This Row],[StdDev]]</f>
        <v>#N/A</v>
      </c>
      <c r="S1464" t="e">
        <f>IF(AND(TableOMP[[#This Row],[total_time]]&gt;=TableOMP[[#This Row],[Low]], TableOMP[[#This Row],[total_time]]&lt;=TableOMP[[#This Row],[High]]),1,0)</f>
        <v>#N/A</v>
      </c>
    </row>
    <row r="1465" spans="1:19" x14ac:dyDescent="0.25">
      <c r="A1465" t="s">
        <v>15</v>
      </c>
      <c r="B1465">
        <v>100</v>
      </c>
      <c r="C1465">
        <v>100</v>
      </c>
      <c r="D1465">
        <v>100000</v>
      </c>
      <c r="E1465">
        <v>9</v>
      </c>
      <c r="F1465">
        <v>1</v>
      </c>
      <c r="G1465">
        <v>1.09263</v>
      </c>
      <c r="H1465">
        <v>1.4079E-2</v>
      </c>
      <c r="I1465">
        <v>9.2700000000000005E-2</v>
      </c>
      <c r="J1465">
        <v>1.1587999999999999E-2</v>
      </c>
      <c r="K1465" t="str">
        <f t="shared" si="22"/>
        <v>6</v>
      </c>
      <c r="L1465" t="s">
        <v>42</v>
      </c>
      <c r="M1465" t="s">
        <v>43</v>
      </c>
      <c r="N1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465" t="e">
        <f>VLOOKUP(TableOMP[[#This Row],[Label]],TableAvg[],2,FALSE)</f>
        <v>#N/A</v>
      </c>
      <c r="P1465" t="e">
        <f>VLOOKUP(TableOMP[[#This Row],[Label]],TableAvg[],3,FALSE)</f>
        <v>#N/A</v>
      </c>
      <c r="Q1465" t="e">
        <f>TableOMP[[#This Row],[Avg]]-$U$2*TableOMP[[#This Row],[StdDev]]</f>
        <v>#N/A</v>
      </c>
      <c r="R1465" t="e">
        <f>TableOMP[[#This Row],[Avg]]+$U$2*TableOMP[[#This Row],[StdDev]]</f>
        <v>#N/A</v>
      </c>
      <c r="S1465" t="e">
        <f>IF(AND(TableOMP[[#This Row],[total_time]]&gt;=TableOMP[[#This Row],[Low]], TableOMP[[#This Row],[total_time]]&lt;=TableOMP[[#This Row],[High]]),1,0)</f>
        <v>#N/A</v>
      </c>
    </row>
    <row r="1466" spans="1:19" x14ac:dyDescent="0.25">
      <c r="A1466" t="s">
        <v>15</v>
      </c>
      <c r="B1466">
        <v>100</v>
      </c>
      <c r="C1466">
        <v>100</v>
      </c>
      <c r="D1466">
        <v>100000</v>
      </c>
      <c r="E1466">
        <v>10</v>
      </c>
      <c r="F1466">
        <v>1</v>
      </c>
      <c r="G1466">
        <v>1.1051010000000001</v>
      </c>
      <c r="H1466">
        <v>2.6027000000000002E-2</v>
      </c>
      <c r="I1466">
        <v>0.14779800000000001</v>
      </c>
      <c r="J1466">
        <v>1.6421999999999999E-2</v>
      </c>
      <c r="K1466" t="str">
        <f t="shared" si="22"/>
        <v>6</v>
      </c>
      <c r="L1466" t="s">
        <v>42</v>
      </c>
      <c r="M1466" t="s">
        <v>43</v>
      </c>
      <c r="N1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466" t="e">
        <f>VLOOKUP(TableOMP[[#This Row],[Label]],TableAvg[],2,FALSE)</f>
        <v>#N/A</v>
      </c>
      <c r="P1466" t="e">
        <f>VLOOKUP(TableOMP[[#This Row],[Label]],TableAvg[],3,FALSE)</f>
        <v>#N/A</v>
      </c>
      <c r="Q1466" t="e">
        <f>TableOMP[[#This Row],[Avg]]-$U$2*TableOMP[[#This Row],[StdDev]]</f>
        <v>#N/A</v>
      </c>
      <c r="R1466" t="e">
        <f>TableOMP[[#This Row],[Avg]]+$U$2*TableOMP[[#This Row],[StdDev]]</f>
        <v>#N/A</v>
      </c>
      <c r="S1466" t="e">
        <f>IF(AND(TableOMP[[#This Row],[total_time]]&gt;=TableOMP[[#This Row],[Low]], TableOMP[[#This Row],[total_time]]&lt;=TableOMP[[#This Row],[High]]),1,0)</f>
        <v>#N/A</v>
      </c>
    </row>
    <row r="1467" spans="1:19" x14ac:dyDescent="0.25">
      <c r="A1467" t="s">
        <v>15</v>
      </c>
      <c r="B1467">
        <v>100</v>
      </c>
      <c r="C1467">
        <v>100</v>
      </c>
      <c r="D1467">
        <v>100000</v>
      </c>
      <c r="E1467">
        <v>11</v>
      </c>
      <c r="F1467">
        <v>1</v>
      </c>
      <c r="G1467">
        <v>1.1284559999999999</v>
      </c>
      <c r="H1467">
        <v>2.8660999999999999E-2</v>
      </c>
      <c r="I1467">
        <v>0.146479</v>
      </c>
      <c r="J1467">
        <v>1.4648E-2</v>
      </c>
      <c r="K1467" t="str">
        <f t="shared" si="22"/>
        <v>6</v>
      </c>
      <c r="L1467" t="s">
        <v>42</v>
      </c>
      <c r="M1467" t="s">
        <v>43</v>
      </c>
      <c r="N1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467" t="e">
        <f>VLOOKUP(TableOMP[[#This Row],[Label]],TableAvg[],2,FALSE)</f>
        <v>#N/A</v>
      </c>
      <c r="P1467" t="e">
        <f>VLOOKUP(TableOMP[[#This Row],[Label]],TableAvg[],3,FALSE)</f>
        <v>#N/A</v>
      </c>
      <c r="Q1467" t="e">
        <f>TableOMP[[#This Row],[Avg]]-$U$2*TableOMP[[#This Row],[StdDev]]</f>
        <v>#N/A</v>
      </c>
      <c r="R1467" t="e">
        <f>TableOMP[[#This Row],[Avg]]+$U$2*TableOMP[[#This Row],[StdDev]]</f>
        <v>#N/A</v>
      </c>
      <c r="S1467" t="e">
        <f>IF(AND(TableOMP[[#This Row],[total_time]]&gt;=TableOMP[[#This Row],[Low]], TableOMP[[#This Row],[total_time]]&lt;=TableOMP[[#This Row],[High]]),1,0)</f>
        <v>#N/A</v>
      </c>
    </row>
    <row r="1468" spans="1:19" x14ac:dyDescent="0.25">
      <c r="A1468" t="s">
        <v>15</v>
      </c>
      <c r="B1468">
        <v>100</v>
      </c>
      <c r="C1468">
        <v>100</v>
      </c>
      <c r="D1468">
        <v>100000</v>
      </c>
      <c r="E1468">
        <v>12</v>
      </c>
      <c r="F1468">
        <v>1</v>
      </c>
      <c r="G1468">
        <v>1.1299809999999999</v>
      </c>
      <c r="H1468">
        <v>2.8091000000000001E-2</v>
      </c>
      <c r="I1468">
        <v>0.22099099999999999</v>
      </c>
      <c r="J1468">
        <v>2.009E-2</v>
      </c>
      <c r="K1468" t="str">
        <f t="shared" si="22"/>
        <v>6</v>
      </c>
      <c r="L1468" t="s">
        <v>42</v>
      </c>
      <c r="M1468" t="s">
        <v>43</v>
      </c>
      <c r="N1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468" t="e">
        <f>VLOOKUP(TableOMP[[#This Row],[Label]],TableAvg[],2,FALSE)</f>
        <v>#N/A</v>
      </c>
      <c r="P1468" t="e">
        <f>VLOOKUP(TableOMP[[#This Row],[Label]],TableAvg[],3,FALSE)</f>
        <v>#N/A</v>
      </c>
      <c r="Q1468" t="e">
        <f>TableOMP[[#This Row],[Avg]]-$U$2*TableOMP[[#This Row],[StdDev]]</f>
        <v>#N/A</v>
      </c>
      <c r="R1468" t="e">
        <f>TableOMP[[#This Row],[Avg]]+$U$2*TableOMP[[#This Row],[StdDev]]</f>
        <v>#N/A</v>
      </c>
      <c r="S1468" t="e">
        <f>IF(AND(TableOMP[[#This Row],[total_time]]&gt;=TableOMP[[#This Row],[Low]], TableOMP[[#This Row],[total_time]]&lt;=TableOMP[[#This Row],[High]]),1,0)</f>
        <v>#N/A</v>
      </c>
    </row>
    <row r="1469" spans="1:19" x14ac:dyDescent="0.25">
      <c r="A1469" t="s">
        <v>15</v>
      </c>
      <c r="B1469">
        <v>100</v>
      </c>
      <c r="C1469">
        <v>100</v>
      </c>
      <c r="D1469">
        <v>100000</v>
      </c>
      <c r="E1469">
        <v>13</v>
      </c>
      <c r="F1469">
        <v>1</v>
      </c>
      <c r="G1469">
        <v>1.141696</v>
      </c>
      <c r="H1469">
        <v>2.7015999999999998E-2</v>
      </c>
      <c r="I1469">
        <v>0.196407</v>
      </c>
      <c r="J1469">
        <v>1.6367E-2</v>
      </c>
      <c r="K1469" t="str">
        <f t="shared" si="22"/>
        <v>6</v>
      </c>
      <c r="L1469" t="s">
        <v>42</v>
      </c>
      <c r="M1469" t="s">
        <v>43</v>
      </c>
      <c r="N1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469" t="e">
        <f>VLOOKUP(TableOMP[[#This Row],[Label]],TableAvg[],2,FALSE)</f>
        <v>#N/A</v>
      </c>
      <c r="P1469" t="e">
        <f>VLOOKUP(TableOMP[[#This Row],[Label]],TableAvg[],3,FALSE)</f>
        <v>#N/A</v>
      </c>
      <c r="Q1469" t="e">
        <f>TableOMP[[#This Row],[Avg]]-$U$2*TableOMP[[#This Row],[StdDev]]</f>
        <v>#N/A</v>
      </c>
      <c r="R1469" t="e">
        <f>TableOMP[[#This Row],[Avg]]+$U$2*TableOMP[[#This Row],[StdDev]]</f>
        <v>#N/A</v>
      </c>
      <c r="S1469" t="e">
        <f>IF(AND(TableOMP[[#This Row],[total_time]]&gt;=TableOMP[[#This Row],[Low]], TableOMP[[#This Row],[total_time]]&lt;=TableOMP[[#This Row],[High]]),1,0)</f>
        <v>#N/A</v>
      </c>
    </row>
    <row r="1470" spans="1:19" x14ac:dyDescent="0.25">
      <c r="A1470" t="s">
        <v>15</v>
      </c>
      <c r="B1470">
        <v>100</v>
      </c>
      <c r="C1470">
        <v>100</v>
      </c>
      <c r="D1470">
        <v>100000</v>
      </c>
      <c r="E1470">
        <v>14</v>
      </c>
      <c r="F1470">
        <v>1</v>
      </c>
      <c r="G1470">
        <v>1.1676070000000001</v>
      </c>
      <c r="H1470">
        <v>4.2759999999999999E-2</v>
      </c>
      <c r="I1470">
        <v>0.30459799999999998</v>
      </c>
      <c r="J1470">
        <v>2.3431E-2</v>
      </c>
      <c r="K1470" t="str">
        <f t="shared" si="22"/>
        <v>6</v>
      </c>
      <c r="L1470" t="s">
        <v>42</v>
      </c>
      <c r="M1470" t="s">
        <v>43</v>
      </c>
      <c r="N1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470" t="e">
        <f>VLOOKUP(TableOMP[[#This Row],[Label]],TableAvg[],2,FALSE)</f>
        <v>#N/A</v>
      </c>
      <c r="P1470" t="e">
        <f>VLOOKUP(TableOMP[[#This Row],[Label]],TableAvg[],3,FALSE)</f>
        <v>#N/A</v>
      </c>
      <c r="Q1470" t="e">
        <f>TableOMP[[#This Row],[Avg]]-$U$2*TableOMP[[#This Row],[StdDev]]</f>
        <v>#N/A</v>
      </c>
      <c r="R1470" t="e">
        <f>TableOMP[[#This Row],[Avg]]+$U$2*TableOMP[[#This Row],[StdDev]]</f>
        <v>#N/A</v>
      </c>
      <c r="S1470" t="e">
        <f>IF(AND(TableOMP[[#This Row],[total_time]]&gt;=TableOMP[[#This Row],[Low]], TableOMP[[#This Row],[total_time]]&lt;=TableOMP[[#This Row],[High]]),1,0)</f>
        <v>#N/A</v>
      </c>
    </row>
    <row r="1471" spans="1:19" x14ac:dyDescent="0.25">
      <c r="A1471" t="s">
        <v>15</v>
      </c>
      <c r="B1471">
        <v>100</v>
      </c>
      <c r="C1471">
        <v>100</v>
      </c>
      <c r="D1471">
        <v>100000</v>
      </c>
      <c r="E1471">
        <v>15</v>
      </c>
      <c r="F1471">
        <v>1</v>
      </c>
      <c r="G1471">
        <v>1.175116</v>
      </c>
      <c r="H1471">
        <v>3.9432000000000002E-2</v>
      </c>
      <c r="I1471">
        <v>0.31941799999999998</v>
      </c>
      <c r="J1471">
        <v>2.2815999999999999E-2</v>
      </c>
      <c r="K1471" t="str">
        <f t="shared" si="22"/>
        <v>6</v>
      </c>
      <c r="L1471" t="s">
        <v>42</v>
      </c>
      <c r="M1471" t="s">
        <v>43</v>
      </c>
      <c r="N1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471" t="e">
        <f>VLOOKUP(TableOMP[[#This Row],[Label]],TableAvg[],2,FALSE)</f>
        <v>#N/A</v>
      </c>
      <c r="P1471" t="e">
        <f>VLOOKUP(TableOMP[[#This Row],[Label]],TableAvg[],3,FALSE)</f>
        <v>#N/A</v>
      </c>
      <c r="Q1471" t="e">
        <f>TableOMP[[#This Row],[Avg]]-$U$2*TableOMP[[#This Row],[StdDev]]</f>
        <v>#N/A</v>
      </c>
      <c r="R1471" t="e">
        <f>TableOMP[[#This Row],[Avg]]+$U$2*TableOMP[[#This Row],[StdDev]]</f>
        <v>#N/A</v>
      </c>
      <c r="S1471" t="e">
        <f>IF(AND(TableOMP[[#This Row],[total_time]]&gt;=TableOMP[[#This Row],[Low]], TableOMP[[#This Row],[total_time]]&lt;=TableOMP[[#This Row],[High]]),1,0)</f>
        <v>#N/A</v>
      </c>
    </row>
    <row r="1472" spans="1:19" x14ac:dyDescent="0.25">
      <c r="A1472" t="s">
        <v>15</v>
      </c>
      <c r="B1472">
        <v>100</v>
      </c>
      <c r="C1472">
        <v>100</v>
      </c>
      <c r="D1472">
        <v>100000</v>
      </c>
      <c r="E1472">
        <v>16</v>
      </c>
      <c r="F1472">
        <v>1</v>
      </c>
      <c r="G1472">
        <v>1.1387130000000001</v>
      </c>
      <c r="H1472">
        <v>1.8380000000000001E-2</v>
      </c>
      <c r="I1472">
        <v>0.22693199999999999</v>
      </c>
      <c r="J1472">
        <v>1.5129E-2</v>
      </c>
      <c r="K1472" t="str">
        <f t="shared" si="22"/>
        <v>6</v>
      </c>
      <c r="L1472" t="s">
        <v>42</v>
      </c>
      <c r="M1472" t="s">
        <v>43</v>
      </c>
      <c r="N1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472" t="e">
        <f>VLOOKUP(TableOMP[[#This Row],[Label]],TableAvg[],2,FALSE)</f>
        <v>#N/A</v>
      </c>
      <c r="P1472" t="e">
        <f>VLOOKUP(TableOMP[[#This Row],[Label]],TableAvg[],3,FALSE)</f>
        <v>#N/A</v>
      </c>
      <c r="Q1472" t="e">
        <f>TableOMP[[#This Row],[Avg]]-$U$2*TableOMP[[#This Row],[StdDev]]</f>
        <v>#N/A</v>
      </c>
      <c r="R1472" t="e">
        <f>TableOMP[[#This Row],[Avg]]+$U$2*TableOMP[[#This Row],[StdDev]]</f>
        <v>#N/A</v>
      </c>
      <c r="S1472" t="e">
        <f>IF(AND(TableOMP[[#This Row],[total_time]]&gt;=TableOMP[[#This Row],[Low]], TableOMP[[#This Row],[total_time]]&lt;=TableOMP[[#This Row],[High]]),1,0)</f>
        <v>#N/A</v>
      </c>
    </row>
    <row r="1473" spans="1:19" x14ac:dyDescent="0.25">
      <c r="A1473" t="s">
        <v>15</v>
      </c>
      <c r="B1473">
        <v>100</v>
      </c>
      <c r="C1473">
        <v>100</v>
      </c>
      <c r="D1473">
        <v>100000</v>
      </c>
      <c r="E1473">
        <v>17</v>
      </c>
      <c r="F1473">
        <v>1</v>
      </c>
      <c r="G1473">
        <v>1.1799269999999999</v>
      </c>
      <c r="H1473">
        <v>3.7824000000000003E-2</v>
      </c>
      <c r="I1473">
        <v>0.40278700000000001</v>
      </c>
      <c r="J1473">
        <v>2.5173999999999998E-2</v>
      </c>
      <c r="K1473" t="str">
        <f t="shared" si="22"/>
        <v>6</v>
      </c>
      <c r="L1473" t="s">
        <v>42</v>
      </c>
      <c r="M1473" t="s">
        <v>43</v>
      </c>
      <c r="N1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473" t="e">
        <f>VLOOKUP(TableOMP[[#This Row],[Label]],TableAvg[],2,FALSE)</f>
        <v>#N/A</v>
      </c>
      <c r="P1473" t="e">
        <f>VLOOKUP(TableOMP[[#This Row],[Label]],TableAvg[],3,FALSE)</f>
        <v>#N/A</v>
      </c>
      <c r="Q1473" t="e">
        <f>TableOMP[[#This Row],[Avg]]-$U$2*TableOMP[[#This Row],[StdDev]]</f>
        <v>#N/A</v>
      </c>
      <c r="R1473" t="e">
        <f>TableOMP[[#This Row],[Avg]]+$U$2*TableOMP[[#This Row],[StdDev]]</f>
        <v>#N/A</v>
      </c>
      <c r="S1473" t="e">
        <f>IF(AND(TableOMP[[#This Row],[total_time]]&gt;=TableOMP[[#This Row],[Low]], TableOMP[[#This Row],[total_time]]&lt;=TableOMP[[#This Row],[High]]),1,0)</f>
        <v>#N/A</v>
      </c>
    </row>
    <row r="1474" spans="1:19" x14ac:dyDescent="0.25">
      <c r="A1474" t="s">
        <v>15</v>
      </c>
      <c r="B1474">
        <v>100</v>
      </c>
      <c r="C1474">
        <v>100</v>
      </c>
      <c r="D1474">
        <v>100000</v>
      </c>
      <c r="E1474">
        <v>18</v>
      </c>
      <c r="F1474">
        <v>1</v>
      </c>
      <c r="G1474">
        <v>1.2023740000000001</v>
      </c>
      <c r="H1474">
        <v>4.3105999999999998E-2</v>
      </c>
      <c r="I1474">
        <v>0.52920699999999998</v>
      </c>
      <c r="J1474">
        <v>3.1130000000000001E-2</v>
      </c>
      <c r="K1474" t="str">
        <f t="shared" si="22"/>
        <v>6</v>
      </c>
      <c r="L1474" t="s">
        <v>42</v>
      </c>
      <c r="M1474" t="s">
        <v>43</v>
      </c>
      <c r="N1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474" t="e">
        <f>VLOOKUP(TableOMP[[#This Row],[Label]],TableAvg[],2,FALSE)</f>
        <v>#N/A</v>
      </c>
      <c r="P1474" t="e">
        <f>VLOOKUP(TableOMP[[#This Row],[Label]],TableAvg[],3,FALSE)</f>
        <v>#N/A</v>
      </c>
      <c r="Q1474" t="e">
        <f>TableOMP[[#This Row],[Avg]]-$U$2*TableOMP[[#This Row],[StdDev]]</f>
        <v>#N/A</v>
      </c>
      <c r="R1474" t="e">
        <f>TableOMP[[#This Row],[Avg]]+$U$2*TableOMP[[#This Row],[StdDev]]</f>
        <v>#N/A</v>
      </c>
      <c r="S1474" t="e">
        <f>IF(AND(TableOMP[[#This Row],[total_time]]&gt;=TableOMP[[#This Row],[Low]], TableOMP[[#This Row],[total_time]]&lt;=TableOMP[[#This Row],[High]]),1,0)</f>
        <v>#N/A</v>
      </c>
    </row>
    <row r="1475" spans="1:19" x14ac:dyDescent="0.25">
      <c r="A1475" t="s">
        <v>15</v>
      </c>
      <c r="B1475">
        <v>100</v>
      </c>
      <c r="C1475">
        <v>100</v>
      </c>
      <c r="D1475">
        <v>100000</v>
      </c>
      <c r="E1475">
        <v>19</v>
      </c>
      <c r="F1475">
        <v>1</v>
      </c>
      <c r="G1475">
        <v>1.1732849999999999</v>
      </c>
      <c r="H1475">
        <v>2.9503999999999999E-2</v>
      </c>
      <c r="I1475">
        <v>0.44409799999999999</v>
      </c>
      <c r="J1475">
        <v>2.4671999999999999E-2</v>
      </c>
      <c r="K1475" t="str">
        <f t="shared" ref="K1475:K1538" si="23">MID(M1475,22,1)</f>
        <v>6</v>
      </c>
      <c r="L1475" t="s">
        <v>42</v>
      </c>
      <c r="M1475" t="s">
        <v>43</v>
      </c>
      <c r="N1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475" t="e">
        <f>VLOOKUP(TableOMP[[#This Row],[Label]],TableAvg[],2,FALSE)</f>
        <v>#N/A</v>
      </c>
      <c r="P1475" t="e">
        <f>VLOOKUP(TableOMP[[#This Row],[Label]],TableAvg[],3,FALSE)</f>
        <v>#N/A</v>
      </c>
      <c r="Q1475" t="e">
        <f>TableOMP[[#This Row],[Avg]]-$U$2*TableOMP[[#This Row],[StdDev]]</f>
        <v>#N/A</v>
      </c>
      <c r="R1475" t="e">
        <f>TableOMP[[#This Row],[Avg]]+$U$2*TableOMP[[#This Row],[StdDev]]</f>
        <v>#N/A</v>
      </c>
      <c r="S1475" t="e">
        <f>IF(AND(TableOMP[[#This Row],[total_time]]&gt;=TableOMP[[#This Row],[Low]], TableOMP[[#This Row],[total_time]]&lt;=TableOMP[[#This Row],[High]]),1,0)</f>
        <v>#N/A</v>
      </c>
    </row>
    <row r="1476" spans="1:19" x14ac:dyDescent="0.25">
      <c r="A1476" t="s">
        <v>15</v>
      </c>
      <c r="B1476">
        <v>100</v>
      </c>
      <c r="C1476">
        <v>100</v>
      </c>
      <c r="D1476">
        <v>100000</v>
      </c>
      <c r="E1476">
        <v>20</v>
      </c>
      <c r="F1476">
        <v>1</v>
      </c>
      <c r="G1476">
        <v>1.2200569999999999</v>
      </c>
      <c r="H1476">
        <v>4.7371000000000003E-2</v>
      </c>
      <c r="I1476">
        <v>0.68448600000000004</v>
      </c>
      <c r="J1476">
        <v>3.6026000000000002E-2</v>
      </c>
      <c r="K1476" t="str">
        <f t="shared" si="23"/>
        <v>6</v>
      </c>
      <c r="L1476" t="s">
        <v>42</v>
      </c>
      <c r="M1476" t="s">
        <v>43</v>
      </c>
      <c r="N1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476" t="e">
        <f>VLOOKUP(TableOMP[[#This Row],[Label]],TableAvg[],2,FALSE)</f>
        <v>#N/A</v>
      </c>
      <c r="P1476" t="e">
        <f>VLOOKUP(TableOMP[[#This Row],[Label]],TableAvg[],3,FALSE)</f>
        <v>#N/A</v>
      </c>
      <c r="Q1476" t="e">
        <f>TableOMP[[#This Row],[Avg]]-$U$2*TableOMP[[#This Row],[StdDev]]</f>
        <v>#N/A</v>
      </c>
      <c r="R1476" t="e">
        <f>TableOMP[[#This Row],[Avg]]+$U$2*TableOMP[[#This Row],[StdDev]]</f>
        <v>#N/A</v>
      </c>
      <c r="S1476" t="e">
        <f>IF(AND(TableOMP[[#This Row],[total_time]]&gt;=TableOMP[[#This Row],[Low]], TableOMP[[#This Row],[total_time]]&lt;=TableOMP[[#This Row],[High]]),1,0)</f>
        <v>#N/A</v>
      </c>
    </row>
    <row r="1477" spans="1:19" x14ac:dyDescent="0.25">
      <c r="A1477" t="s">
        <v>15</v>
      </c>
      <c r="B1477">
        <v>100</v>
      </c>
      <c r="C1477">
        <v>100</v>
      </c>
      <c r="D1477">
        <v>100000</v>
      </c>
      <c r="E1477">
        <v>21</v>
      </c>
      <c r="F1477">
        <v>1</v>
      </c>
      <c r="G1477">
        <v>1.229241</v>
      </c>
      <c r="H1477">
        <v>4.8918999999999997E-2</v>
      </c>
      <c r="I1477">
        <v>0.77212999999999998</v>
      </c>
      <c r="J1477">
        <v>3.8606000000000001E-2</v>
      </c>
      <c r="K1477" t="str">
        <f t="shared" si="23"/>
        <v>6</v>
      </c>
      <c r="L1477" t="s">
        <v>42</v>
      </c>
      <c r="M1477" t="s">
        <v>43</v>
      </c>
      <c r="N1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477" t="e">
        <f>VLOOKUP(TableOMP[[#This Row],[Label]],TableAvg[],2,FALSE)</f>
        <v>#N/A</v>
      </c>
      <c r="P1477" t="e">
        <f>VLOOKUP(TableOMP[[#This Row],[Label]],TableAvg[],3,FALSE)</f>
        <v>#N/A</v>
      </c>
      <c r="Q1477" t="e">
        <f>TableOMP[[#This Row],[Avg]]-$U$2*TableOMP[[#This Row],[StdDev]]</f>
        <v>#N/A</v>
      </c>
      <c r="R1477" t="e">
        <f>TableOMP[[#This Row],[Avg]]+$U$2*TableOMP[[#This Row],[StdDev]]</f>
        <v>#N/A</v>
      </c>
      <c r="S1477" t="e">
        <f>IF(AND(TableOMP[[#This Row],[total_time]]&gt;=TableOMP[[#This Row],[Low]], TableOMP[[#This Row],[total_time]]&lt;=TableOMP[[#This Row],[High]]),1,0)</f>
        <v>#N/A</v>
      </c>
    </row>
    <row r="1478" spans="1:19" x14ac:dyDescent="0.25">
      <c r="A1478" t="s">
        <v>15</v>
      </c>
      <c r="B1478">
        <v>100</v>
      </c>
      <c r="C1478">
        <v>100</v>
      </c>
      <c r="D1478">
        <v>100000</v>
      </c>
      <c r="E1478">
        <v>22</v>
      </c>
      <c r="F1478">
        <v>1</v>
      </c>
      <c r="G1478">
        <v>1.2427049999999999</v>
      </c>
      <c r="H1478">
        <v>4.7046999999999999E-2</v>
      </c>
      <c r="I1478">
        <v>0.79914499999999999</v>
      </c>
      <c r="J1478">
        <v>3.8054999999999999E-2</v>
      </c>
      <c r="K1478" t="str">
        <f t="shared" si="23"/>
        <v>6</v>
      </c>
      <c r="L1478" t="s">
        <v>42</v>
      </c>
      <c r="M1478" t="s">
        <v>43</v>
      </c>
      <c r="N1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478" t="e">
        <f>VLOOKUP(TableOMP[[#This Row],[Label]],TableAvg[],2,FALSE)</f>
        <v>#N/A</v>
      </c>
      <c r="P1478" t="e">
        <f>VLOOKUP(TableOMP[[#This Row],[Label]],TableAvg[],3,FALSE)</f>
        <v>#N/A</v>
      </c>
      <c r="Q1478" t="e">
        <f>TableOMP[[#This Row],[Avg]]-$U$2*TableOMP[[#This Row],[StdDev]]</f>
        <v>#N/A</v>
      </c>
      <c r="R1478" t="e">
        <f>TableOMP[[#This Row],[Avg]]+$U$2*TableOMP[[#This Row],[StdDev]]</f>
        <v>#N/A</v>
      </c>
      <c r="S1478" t="e">
        <f>IF(AND(TableOMP[[#This Row],[total_time]]&gt;=TableOMP[[#This Row],[Low]], TableOMP[[#This Row],[total_time]]&lt;=TableOMP[[#This Row],[High]]),1,0)</f>
        <v>#N/A</v>
      </c>
    </row>
    <row r="1479" spans="1:19" x14ac:dyDescent="0.25">
      <c r="A1479" t="s">
        <v>15</v>
      </c>
      <c r="B1479">
        <v>100</v>
      </c>
      <c r="C1479">
        <v>100</v>
      </c>
      <c r="D1479">
        <v>100000</v>
      </c>
      <c r="E1479">
        <v>23</v>
      </c>
      <c r="F1479">
        <v>1</v>
      </c>
      <c r="G1479">
        <v>1.249455</v>
      </c>
      <c r="H1479">
        <v>4.6774000000000003E-2</v>
      </c>
      <c r="I1479">
        <v>0.76857500000000001</v>
      </c>
      <c r="J1479">
        <v>3.4935000000000001E-2</v>
      </c>
      <c r="K1479" t="str">
        <f t="shared" si="23"/>
        <v>6</v>
      </c>
      <c r="L1479" t="s">
        <v>42</v>
      </c>
      <c r="M1479" t="s">
        <v>43</v>
      </c>
      <c r="N1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479" t="e">
        <f>VLOOKUP(TableOMP[[#This Row],[Label]],TableAvg[],2,FALSE)</f>
        <v>#N/A</v>
      </c>
      <c r="P1479" t="e">
        <f>VLOOKUP(TableOMP[[#This Row],[Label]],TableAvg[],3,FALSE)</f>
        <v>#N/A</v>
      </c>
      <c r="Q1479" t="e">
        <f>TableOMP[[#This Row],[Avg]]-$U$2*TableOMP[[#This Row],[StdDev]]</f>
        <v>#N/A</v>
      </c>
      <c r="R1479" t="e">
        <f>TableOMP[[#This Row],[Avg]]+$U$2*TableOMP[[#This Row],[StdDev]]</f>
        <v>#N/A</v>
      </c>
      <c r="S1479" t="e">
        <f>IF(AND(TableOMP[[#This Row],[total_time]]&gt;=TableOMP[[#This Row],[Low]], TableOMP[[#This Row],[total_time]]&lt;=TableOMP[[#This Row],[High]]),1,0)</f>
        <v>#N/A</v>
      </c>
    </row>
    <row r="1480" spans="1:19" x14ac:dyDescent="0.25">
      <c r="A1480" t="s">
        <v>15</v>
      </c>
      <c r="B1480">
        <v>100</v>
      </c>
      <c r="C1480">
        <v>100</v>
      </c>
      <c r="D1480">
        <v>100000</v>
      </c>
      <c r="E1480">
        <v>24</v>
      </c>
      <c r="F1480">
        <v>1</v>
      </c>
      <c r="G1480">
        <v>1.257152</v>
      </c>
      <c r="H1480">
        <v>4.5294000000000001E-2</v>
      </c>
      <c r="I1480">
        <v>0.72782899999999995</v>
      </c>
      <c r="J1480">
        <v>3.1645E-2</v>
      </c>
      <c r="K1480" t="str">
        <f t="shared" si="23"/>
        <v>6</v>
      </c>
      <c r="L1480" t="s">
        <v>42</v>
      </c>
      <c r="M1480" t="s">
        <v>43</v>
      </c>
      <c r="N1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480" t="e">
        <f>VLOOKUP(TableOMP[[#This Row],[Label]],TableAvg[],2,FALSE)</f>
        <v>#N/A</v>
      </c>
      <c r="P1480" t="e">
        <f>VLOOKUP(TableOMP[[#This Row],[Label]],TableAvg[],3,FALSE)</f>
        <v>#N/A</v>
      </c>
      <c r="Q1480" t="e">
        <f>TableOMP[[#This Row],[Avg]]-$U$2*TableOMP[[#This Row],[StdDev]]</f>
        <v>#N/A</v>
      </c>
      <c r="R1480" t="e">
        <f>TableOMP[[#This Row],[Avg]]+$U$2*TableOMP[[#This Row],[StdDev]]</f>
        <v>#N/A</v>
      </c>
      <c r="S1480" t="e">
        <f>IF(AND(TableOMP[[#This Row],[total_time]]&gt;=TableOMP[[#This Row],[Low]], TableOMP[[#This Row],[total_time]]&lt;=TableOMP[[#This Row],[High]]),1,0)</f>
        <v>#N/A</v>
      </c>
    </row>
    <row r="1481" spans="1:19" x14ac:dyDescent="0.25">
      <c r="A1481" t="s">
        <v>15</v>
      </c>
      <c r="B1481">
        <v>100</v>
      </c>
      <c r="C1481">
        <v>100</v>
      </c>
      <c r="D1481">
        <v>100000</v>
      </c>
      <c r="E1481">
        <v>25</v>
      </c>
      <c r="F1481">
        <v>1</v>
      </c>
      <c r="G1481">
        <v>1.229768</v>
      </c>
      <c r="H1481">
        <v>4.7287999999999997E-2</v>
      </c>
      <c r="I1481">
        <v>0.92537100000000005</v>
      </c>
      <c r="J1481">
        <v>3.8557000000000001E-2</v>
      </c>
      <c r="K1481" t="str">
        <f t="shared" si="23"/>
        <v>6</v>
      </c>
      <c r="L1481" t="s">
        <v>42</v>
      </c>
      <c r="M1481" t="s">
        <v>43</v>
      </c>
      <c r="N1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481" t="e">
        <f>VLOOKUP(TableOMP[[#This Row],[Label]],TableAvg[],2,FALSE)</f>
        <v>#N/A</v>
      </c>
      <c r="P1481" t="e">
        <f>VLOOKUP(TableOMP[[#This Row],[Label]],TableAvg[],3,FALSE)</f>
        <v>#N/A</v>
      </c>
      <c r="Q1481" t="e">
        <f>TableOMP[[#This Row],[Avg]]-$U$2*TableOMP[[#This Row],[StdDev]]</f>
        <v>#N/A</v>
      </c>
      <c r="R1481" t="e">
        <f>TableOMP[[#This Row],[Avg]]+$U$2*TableOMP[[#This Row],[StdDev]]</f>
        <v>#N/A</v>
      </c>
      <c r="S1481" t="e">
        <f>IF(AND(TableOMP[[#This Row],[total_time]]&gt;=TableOMP[[#This Row],[Low]], TableOMP[[#This Row],[total_time]]&lt;=TableOMP[[#This Row],[High]]),1,0)</f>
        <v>#N/A</v>
      </c>
    </row>
    <row r="1482" spans="1:19" x14ac:dyDescent="0.25">
      <c r="A1482" t="s">
        <v>15</v>
      </c>
      <c r="B1482">
        <v>100</v>
      </c>
      <c r="C1482">
        <v>100</v>
      </c>
      <c r="D1482">
        <v>100000</v>
      </c>
      <c r="E1482">
        <v>26</v>
      </c>
      <c r="F1482">
        <v>1</v>
      </c>
      <c r="G1482">
        <v>1.266575</v>
      </c>
      <c r="H1482">
        <v>4.9525E-2</v>
      </c>
      <c r="I1482">
        <v>0.85651500000000003</v>
      </c>
      <c r="J1482">
        <v>3.4261E-2</v>
      </c>
      <c r="K1482" t="str">
        <f t="shared" si="23"/>
        <v>6</v>
      </c>
      <c r="L1482" t="s">
        <v>42</v>
      </c>
      <c r="M1482" t="s">
        <v>43</v>
      </c>
      <c r="N1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482" t="e">
        <f>VLOOKUP(TableOMP[[#This Row],[Label]],TableAvg[],2,FALSE)</f>
        <v>#N/A</v>
      </c>
      <c r="P1482" t="e">
        <f>VLOOKUP(TableOMP[[#This Row],[Label]],TableAvg[],3,FALSE)</f>
        <v>#N/A</v>
      </c>
      <c r="Q1482" t="e">
        <f>TableOMP[[#This Row],[Avg]]-$U$2*TableOMP[[#This Row],[StdDev]]</f>
        <v>#N/A</v>
      </c>
      <c r="R1482" t="e">
        <f>TableOMP[[#This Row],[Avg]]+$U$2*TableOMP[[#This Row],[StdDev]]</f>
        <v>#N/A</v>
      </c>
      <c r="S1482" t="e">
        <f>IF(AND(TableOMP[[#This Row],[total_time]]&gt;=TableOMP[[#This Row],[Low]], TableOMP[[#This Row],[total_time]]&lt;=TableOMP[[#This Row],[High]]),1,0)</f>
        <v>#N/A</v>
      </c>
    </row>
    <row r="1483" spans="1:19" x14ac:dyDescent="0.25">
      <c r="A1483" t="s">
        <v>15</v>
      </c>
      <c r="B1483">
        <v>100</v>
      </c>
      <c r="C1483">
        <v>100</v>
      </c>
      <c r="D1483">
        <v>100000</v>
      </c>
      <c r="E1483">
        <v>27</v>
      </c>
      <c r="F1483">
        <v>1</v>
      </c>
      <c r="G1483">
        <v>1.261571</v>
      </c>
      <c r="H1483">
        <v>5.1024E-2</v>
      </c>
      <c r="I1483">
        <v>1.0806830000000001</v>
      </c>
      <c r="J1483">
        <v>4.1564999999999998E-2</v>
      </c>
      <c r="K1483" t="str">
        <f t="shared" si="23"/>
        <v>6</v>
      </c>
      <c r="L1483" t="s">
        <v>42</v>
      </c>
      <c r="M1483" t="s">
        <v>43</v>
      </c>
      <c r="N1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483" t="e">
        <f>VLOOKUP(TableOMP[[#This Row],[Label]],TableAvg[],2,FALSE)</f>
        <v>#N/A</v>
      </c>
      <c r="P1483" t="e">
        <f>VLOOKUP(TableOMP[[#This Row],[Label]],TableAvg[],3,FALSE)</f>
        <v>#N/A</v>
      </c>
      <c r="Q1483" t="e">
        <f>TableOMP[[#This Row],[Avg]]-$U$2*TableOMP[[#This Row],[StdDev]]</f>
        <v>#N/A</v>
      </c>
      <c r="R1483" t="e">
        <f>TableOMP[[#This Row],[Avg]]+$U$2*TableOMP[[#This Row],[StdDev]]</f>
        <v>#N/A</v>
      </c>
      <c r="S1483" t="e">
        <f>IF(AND(TableOMP[[#This Row],[total_time]]&gt;=TableOMP[[#This Row],[Low]], TableOMP[[#This Row],[total_time]]&lt;=TableOMP[[#This Row],[High]]),1,0)</f>
        <v>#N/A</v>
      </c>
    </row>
    <row r="1484" spans="1:19" x14ac:dyDescent="0.25">
      <c r="A1484" t="s">
        <v>15</v>
      </c>
      <c r="B1484">
        <v>100</v>
      </c>
      <c r="C1484">
        <v>100</v>
      </c>
      <c r="D1484">
        <v>100000</v>
      </c>
      <c r="E1484">
        <v>28</v>
      </c>
      <c r="F1484">
        <v>1</v>
      </c>
      <c r="G1484">
        <v>1.30646</v>
      </c>
      <c r="H1484">
        <v>5.4369000000000001E-2</v>
      </c>
      <c r="I1484">
        <v>0.93819300000000005</v>
      </c>
      <c r="J1484">
        <v>3.4748000000000001E-2</v>
      </c>
      <c r="K1484" t="str">
        <f t="shared" si="23"/>
        <v>6</v>
      </c>
      <c r="L1484" t="s">
        <v>42</v>
      </c>
      <c r="M1484" t="s">
        <v>43</v>
      </c>
      <c r="N1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484" t="e">
        <f>VLOOKUP(TableOMP[[#This Row],[Label]],TableAvg[],2,FALSE)</f>
        <v>#N/A</v>
      </c>
      <c r="P1484" t="e">
        <f>VLOOKUP(TableOMP[[#This Row],[Label]],TableAvg[],3,FALSE)</f>
        <v>#N/A</v>
      </c>
      <c r="Q1484" t="e">
        <f>TableOMP[[#This Row],[Avg]]-$U$2*TableOMP[[#This Row],[StdDev]]</f>
        <v>#N/A</v>
      </c>
      <c r="R1484" t="e">
        <f>TableOMP[[#This Row],[Avg]]+$U$2*TableOMP[[#This Row],[StdDev]]</f>
        <v>#N/A</v>
      </c>
      <c r="S1484" t="e">
        <f>IF(AND(TableOMP[[#This Row],[total_time]]&gt;=TableOMP[[#This Row],[Low]], TableOMP[[#This Row],[total_time]]&lt;=TableOMP[[#This Row],[High]]),1,0)</f>
        <v>#N/A</v>
      </c>
    </row>
    <row r="1485" spans="1:19" x14ac:dyDescent="0.25">
      <c r="A1485" t="s">
        <v>15</v>
      </c>
      <c r="B1485">
        <v>100</v>
      </c>
      <c r="C1485">
        <v>100</v>
      </c>
      <c r="D1485">
        <v>100000</v>
      </c>
      <c r="E1485">
        <v>29</v>
      </c>
      <c r="F1485">
        <v>1</v>
      </c>
      <c r="G1485">
        <v>1.3064089999999999</v>
      </c>
      <c r="H1485">
        <v>5.3751E-2</v>
      </c>
      <c r="I1485">
        <v>1.2204950000000001</v>
      </c>
      <c r="J1485">
        <v>4.3589000000000003E-2</v>
      </c>
      <c r="K1485" t="str">
        <f t="shared" si="23"/>
        <v>6</v>
      </c>
      <c r="L1485" t="s">
        <v>42</v>
      </c>
      <c r="M1485" t="s">
        <v>43</v>
      </c>
      <c r="N1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485" t="e">
        <f>VLOOKUP(TableOMP[[#This Row],[Label]],TableAvg[],2,FALSE)</f>
        <v>#N/A</v>
      </c>
      <c r="P1485" t="e">
        <f>VLOOKUP(TableOMP[[#This Row],[Label]],TableAvg[],3,FALSE)</f>
        <v>#N/A</v>
      </c>
      <c r="Q1485" t="e">
        <f>TableOMP[[#This Row],[Avg]]-$U$2*TableOMP[[#This Row],[StdDev]]</f>
        <v>#N/A</v>
      </c>
      <c r="R1485" t="e">
        <f>TableOMP[[#This Row],[Avg]]+$U$2*TableOMP[[#This Row],[StdDev]]</f>
        <v>#N/A</v>
      </c>
      <c r="S1485" t="e">
        <f>IF(AND(TableOMP[[#This Row],[total_time]]&gt;=TableOMP[[#This Row],[Low]], TableOMP[[#This Row],[total_time]]&lt;=TableOMP[[#This Row],[High]]),1,0)</f>
        <v>#N/A</v>
      </c>
    </row>
    <row r="1486" spans="1:19" x14ac:dyDescent="0.25">
      <c r="A1486" t="s">
        <v>15</v>
      </c>
      <c r="B1486">
        <v>100</v>
      </c>
      <c r="C1486">
        <v>100</v>
      </c>
      <c r="D1486">
        <v>100000</v>
      </c>
      <c r="E1486">
        <v>30</v>
      </c>
      <c r="F1486">
        <v>1</v>
      </c>
      <c r="G1486">
        <v>1.2587710000000001</v>
      </c>
      <c r="H1486">
        <v>5.0831000000000001E-2</v>
      </c>
      <c r="I1486">
        <v>1.222628</v>
      </c>
      <c r="J1486">
        <v>4.2160000000000003E-2</v>
      </c>
      <c r="K1486" t="str">
        <f t="shared" si="23"/>
        <v>6</v>
      </c>
      <c r="L1486" t="s">
        <v>42</v>
      </c>
      <c r="M1486" t="s">
        <v>43</v>
      </c>
      <c r="N1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486" t="e">
        <f>VLOOKUP(TableOMP[[#This Row],[Label]],TableAvg[],2,FALSE)</f>
        <v>#N/A</v>
      </c>
      <c r="P1486" t="e">
        <f>VLOOKUP(TableOMP[[#This Row],[Label]],TableAvg[],3,FALSE)</f>
        <v>#N/A</v>
      </c>
      <c r="Q1486" t="e">
        <f>TableOMP[[#This Row],[Avg]]-$U$2*TableOMP[[#This Row],[StdDev]]</f>
        <v>#N/A</v>
      </c>
      <c r="R1486" t="e">
        <f>TableOMP[[#This Row],[Avg]]+$U$2*TableOMP[[#This Row],[StdDev]]</f>
        <v>#N/A</v>
      </c>
      <c r="S1486" t="e">
        <f>IF(AND(TableOMP[[#This Row],[total_time]]&gt;=TableOMP[[#This Row],[Low]], TableOMP[[#This Row],[total_time]]&lt;=TableOMP[[#This Row],[High]]),1,0)</f>
        <v>#N/A</v>
      </c>
    </row>
    <row r="1487" spans="1:19" x14ac:dyDescent="0.25">
      <c r="A1487" t="s">
        <v>15</v>
      </c>
      <c r="B1487">
        <v>100</v>
      </c>
      <c r="C1487">
        <v>100</v>
      </c>
      <c r="D1487">
        <v>100000</v>
      </c>
      <c r="E1487">
        <v>31</v>
      </c>
      <c r="F1487">
        <v>1</v>
      </c>
      <c r="G1487">
        <v>1.301034</v>
      </c>
      <c r="H1487">
        <v>3.882E-2</v>
      </c>
      <c r="I1487">
        <v>0.99612900000000004</v>
      </c>
      <c r="J1487">
        <v>3.3203999999999997E-2</v>
      </c>
      <c r="K1487" t="str">
        <f t="shared" si="23"/>
        <v>6</v>
      </c>
      <c r="L1487" t="s">
        <v>42</v>
      </c>
      <c r="M1487" t="s">
        <v>43</v>
      </c>
      <c r="N1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487" t="e">
        <f>VLOOKUP(TableOMP[[#This Row],[Label]],TableAvg[],2,FALSE)</f>
        <v>#N/A</v>
      </c>
      <c r="P1487" t="e">
        <f>VLOOKUP(TableOMP[[#This Row],[Label]],TableAvg[],3,FALSE)</f>
        <v>#N/A</v>
      </c>
      <c r="Q1487" t="e">
        <f>TableOMP[[#This Row],[Avg]]-$U$2*TableOMP[[#This Row],[StdDev]]</f>
        <v>#N/A</v>
      </c>
      <c r="R1487" t="e">
        <f>TableOMP[[#This Row],[Avg]]+$U$2*TableOMP[[#This Row],[StdDev]]</f>
        <v>#N/A</v>
      </c>
      <c r="S1487" t="e">
        <f>IF(AND(TableOMP[[#This Row],[total_time]]&gt;=TableOMP[[#This Row],[Low]], TableOMP[[#This Row],[total_time]]&lt;=TableOMP[[#This Row],[High]]),1,0)</f>
        <v>#N/A</v>
      </c>
    </row>
    <row r="1488" spans="1:19" x14ac:dyDescent="0.25">
      <c r="A1488" t="s">
        <v>15</v>
      </c>
      <c r="B1488">
        <v>100</v>
      </c>
      <c r="C1488">
        <v>100</v>
      </c>
      <c r="D1488">
        <v>100000</v>
      </c>
      <c r="E1488">
        <v>32</v>
      </c>
      <c r="F1488">
        <v>1</v>
      </c>
      <c r="G1488">
        <v>1.3300670000000001</v>
      </c>
      <c r="H1488">
        <v>0.106919</v>
      </c>
      <c r="I1488">
        <v>2.671719</v>
      </c>
      <c r="J1488">
        <v>8.6183999999999997E-2</v>
      </c>
      <c r="K1488" t="str">
        <f t="shared" si="23"/>
        <v>6</v>
      </c>
      <c r="L1488" t="s">
        <v>42</v>
      </c>
      <c r="M1488" t="s">
        <v>43</v>
      </c>
      <c r="N1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488" t="e">
        <f>VLOOKUP(TableOMP[[#This Row],[Label]],TableAvg[],2,FALSE)</f>
        <v>#N/A</v>
      </c>
      <c r="P1488" t="e">
        <f>VLOOKUP(TableOMP[[#This Row],[Label]],TableAvg[],3,FALSE)</f>
        <v>#N/A</v>
      </c>
      <c r="Q1488" t="e">
        <f>TableOMP[[#This Row],[Avg]]-$U$2*TableOMP[[#This Row],[StdDev]]</f>
        <v>#N/A</v>
      </c>
      <c r="R1488" t="e">
        <f>TableOMP[[#This Row],[Avg]]+$U$2*TableOMP[[#This Row],[StdDev]]</f>
        <v>#N/A</v>
      </c>
      <c r="S1488" t="e">
        <f>IF(AND(TableOMP[[#This Row],[total_time]]&gt;=TableOMP[[#This Row],[Low]], TableOMP[[#This Row],[total_time]]&lt;=TableOMP[[#This Row],[High]]),1,0)</f>
        <v>#N/A</v>
      </c>
    </row>
    <row r="1489" spans="1:19" x14ac:dyDescent="0.25">
      <c r="A1489" t="s">
        <v>15</v>
      </c>
      <c r="B1489">
        <v>100</v>
      </c>
      <c r="C1489">
        <v>100</v>
      </c>
      <c r="D1489">
        <v>100000</v>
      </c>
      <c r="E1489">
        <v>33</v>
      </c>
      <c r="F1489">
        <v>1</v>
      </c>
      <c r="G1489">
        <v>1.405168</v>
      </c>
      <c r="H1489">
        <v>6.2950999999999993E-2</v>
      </c>
      <c r="I1489">
        <v>1.4282170000000001</v>
      </c>
      <c r="J1489">
        <v>4.4631999999999998E-2</v>
      </c>
      <c r="K1489" t="str">
        <f t="shared" si="23"/>
        <v>6</v>
      </c>
      <c r="L1489" t="s">
        <v>42</v>
      </c>
      <c r="M1489" t="s">
        <v>43</v>
      </c>
      <c r="N1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489" t="e">
        <f>VLOOKUP(TableOMP[[#This Row],[Label]],TableAvg[],2,FALSE)</f>
        <v>#N/A</v>
      </c>
      <c r="P1489" t="e">
        <f>VLOOKUP(TableOMP[[#This Row],[Label]],TableAvg[],3,FALSE)</f>
        <v>#N/A</v>
      </c>
      <c r="Q1489" t="e">
        <f>TableOMP[[#This Row],[Avg]]-$U$2*TableOMP[[#This Row],[StdDev]]</f>
        <v>#N/A</v>
      </c>
      <c r="R1489" t="e">
        <f>TableOMP[[#This Row],[Avg]]+$U$2*TableOMP[[#This Row],[StdDev]]</f>
        <v>#N/A</v>
      </c>
      <c r="S1489" t="e">
        <f>IF(AND(TableOMP[[#This Row],[total_time]]&gt;=TableOMP[[#This Row],[Low]], TableOMP[[#This Row],[total_time]]&lt;=TableOMP[[#This Row],[High]]),1,0)</f>
        <v>#N/A</v>
      </c>
    </row>
    <row r="1490" spans="1:19" x14ac:dyDescent="0.25">
      <c r="A1490" t="s">
        <v>15</v>
      </c>
      <c r="B1490">
        <v>100</v>
      </c>
      <c r="C1490">
        <v>100</v>
      </c>
      <c r="D1490">
        <v>100000</v>
      </c>
      <c r="E1490">
        <v>34</v>
      </c>
      <c r="F1490">
        <v>1</v>
      </c>
      <c r="G1490">
        <v>1.3141560000000001</v>
      </c>
      <c r="H1490">
        <v>5.7090000000000002E-2</v>
      </c>
      <c r="I1490">
        <v>1.5903339999999999</v>
      </c>
      <c r="J1490">
        <v>4.8191999999999999E-2</v>
      </c>
      <c r="K1490" t="str">
        <f t="shared" si="23"/>
        <v>6</v>
      </c>
      <c r="L1490" t="s">
        <v>42</v>
      </c>
      <c r="M1490" t="s">
        <v>43</v>
      </c>
      <c r="N1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490" t="e">
        <f>VLOOKUP(TableOMP[[#This Row],[Label]],TableAvg[],2,FALSE)</f>
        <v>#N/A</v>
      </c>
      <c r="P1490" t="e">
        <f>VLOOKUP(TableOMP[[#This Row],[Label]],TableAvg[],3,FALSE)</f>
        <v>#N/A</v>
      </c>
      <c r="Q1490" t="e">
        <f>TableOMP[[#This Row],[Avg]]-$U$2*TableOMP[[#This Row],[StdDev]]</f>
        <v>#N/A</v>
      </c>
      <c r="R1490" t="e">
        <f>TableOMP[[#This Row],[Avg]]+$U$2*TableOMP[[#This Row],[StdDev]]</f>
        <v>#N/A</v>
      </c>
      <c r="S1490" t="e">
        <f>IF(AND(TableOMP[[#This Row],[total_time]]&gt;=TableOMP[[#This Row],[Low]], TableOMP[[#This Row],[total_time]]&lt;=TableOMP[[#This Row],[High]]),1,0)</f>
        <v>#N/A</v>
      </c>
    </row>
    <row r="1491" spans="1:19" x14ac:dyDescent="0.25">
      <c r="A1491" t="s">
        <v>15</v>
      </c>
      <c r="B1491">
        <v>100</v>
      </c>
      <c r="C1491">
        <v>100</v>
      </c>
      <c r="D1491">
        <v>100000</v>
      </c>
      <c r="E1491">
        <v>35</v>
      </c>
      <c r="F1491">
        <v>1</v>
      </c>
      <c r="G1491">
        <v>1.438396</v>
      </c>
      <c r="H1491">
        <v>6.4793000000000003E-2</v>
      </c>
      <c r="I1491">
        <v>1.9176439999999999</v>
      </c>
      <c r="J1491">
        <v>5.6401E-2</v>
      </c>
      <c r="K1491" t="str">
        <f t="shared" si="23"/>
        <v>6</v>
      </c>
      <c r="L1491" t="s">
        <v>42</v>
      </c>
      <c r="M1491" t="s">
        <v>43</v>
      </c>
      <c r="N1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491" t="e">
        <f>VLOOKUP(TableOMP[[#This Row],[Label]],TableAvg[],2,FALSE)</f>
        <v>#N/A</v>
      </c>
      <c r="P1491" t="e">
        <f>VLOOKUP(TableOMP[[#This Row],[Label]],TableAvg[],3,FALSE)</f>
        <v>#N/A</v>
      </c>
      <c r="Q1491" t="e">
        <f>TableOMP[[#This Row],[Avg]]-$U$2*TableOMP[[#This Row],[StdDev]]</f>
        <v>#N/A</v>
      </c>
      <c r="R1491" t="e">
        <f>TableOMP[[#This Row],[Avg]]+$U$2*TableOMP[[#This Row],[StdDev]]</f>
        <v>#N/A</v>
      </c>
      <c r="S1491" t="e">
        <f>IF(AND(TableOMP[[#This Row],[total_time]]&gt;=TableOMP[[#This Row],[Low]], TableOMP[[#This Row],[total_time]]&lt;=TableOMP[[#This Row],[High]]),1,0)</f>
        <v>#N/A</v>
      </c>
    </row>
    <row r="1492" spans="1:19" x14ac:dyDescent="0.25">
      <c r="A1492" t="s">
        <v>15</v>
      </c>
      <c r="B1492">
        <v>100</v>
      </c>
      <c r="C1492">
        <v>100</v>
      </c>
      <c r="D1492">
        <v>100000</v>
      </c>
      <c r="E1492">
        <v>36</v>
      </c>
      <c r="F1492">
        <v>1</v>
      </c>
      <c r="G1492">
        <v>1.4402189999999999</v>
      </c>
      <c r="H1492">
        <v>6.0956000000000003E-2</v>
      </c>
      <c r="I1492">
        <v>1.3209090000000001</v>
      </c>
      <c r="J1492">
        <v>3.7740000000000003E-2</v>
      </c>
      <c r="K1492" t="str">
        <f t="shared" si="23"/>
        <v>6</v>
      </c>
      <c r="L1492" t="s">
        <v>42</v>
      </c>
      <c r="M1492" t="s">
        <v>43</v>
      </c>
      <c r="N1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492" t="e">
        <f>VLOOKUP(TableOMP[[#This Row],[Label]],TableAvg[],2,FALSE)</f>
        <v>#N/A</v>
      </c>
      <c r="P1492" t="e">
        <f>VLOOKUP(TableOMP[[#This Row],[Label]],TableAvg[],3,FALSE)</f>
        <v>#N/A</v>
      </c>
      <c r="Q1492" t="e">
        <f>TableOMP[[#This Row],[Avg]]-$U$2*TableOMP[[#This Row],[StdDev]]</f>
        <v>#N/A</v>
      </c>
      <c r="R1492" t="e">
        <f>TableOMP[[#This Row],[Avg]]+$U$2*TableOMP[[#This Row],[StdDev]]</f>
        <v>#N/A</v>
      </c>
      <c r="S1492" t="e">
        <f>IF(AND(TableOMP[[#This Row],[total_time]]&gt;=TableOMP[[#This Row],[Low]], TableOMP[[#This Row],[total_time]]&lt;=TableOMP[[#This Row],[High]]),1,0)</f>
        <v>#N/A</v>
      </c>
    </row>
    <row r="1493" spans="1:19" x14ac:dyDescent="0.25">
      <c r="A1493" t="s">
        <v>15</v>
      </c>
      <c r="B1493">
        <v>100</v>
      </c>
      <c r="C1493">
        <v>100</v>
      </c>
      <c r="D1493">
        <v>100000</v>
      </c>
      <c r="E1493">
        <v>37</v>
      </c>
      <c r="F1493">
        <v>1</v>
      </c>
      <c r="G1493">
        <v>1.4780139999999999</v>
      </c>
      <c r="H1493">
        <v>6.4534999999999995E-2</v>
      </c>
      <c r="I1493">
        <v>1.667996</v>
      </c>
      <c r="J1493">
        <v>4.6332999999999999E-2</v>
      </c>
      <c r="K1493" t="str">
        <f t="shared" si="23"/>
        <v>6</v>
      </c>
      <c r="L1493" t="s">
        <v>42</v>
      </c>
      <c r="M1493" t="s">
        <v>43</v>
      </c>
      <c r="N1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493" t="e">
        <f>VLOOKUP(TableOMP[[#This Row],[Label]],TableAvg[],2,FALSE)</f>
        <v>#N/A</v>
      </c>
      <c r="P1493" t="e">
        <f>VLOOKUP(TableOMP[[#This Row],[Label]],TableAvg[],3,FALSE)</f>
        <v>#N/A</v>
      </c>
      <c r="Q1493" t="e">
        <f>TableOMP[[#This Row],[Avg]]-$U$2*TableOMP[[#This Row],[StdDev]]</f>
        <v>#N/A</v>
      </c>
      <c r="R1493" t="e">
        <f>TableOMP[[#This Row],[Avg]]+$U$2*TableOMP[[#This Row],[StdDev]]</f>
        <v>#N/A</v>
      </c>
      <c r="S1493" t="e">
        <f>IF(AND(TableOMP[[#This Row],[total_time]]&gt;=TableOMP[[#This Row],[Low]], TableOMP[[#This Row],[total_time]]&lt;=TableOMP[[#This Row],[High]]),1,0)</f>
        <v>#N/A</v>
      </c>
    </row>
    <row r="1494" spans="1:19" x14ac:dyDescent="0.25">
      <c r="A1494" t="s">
        <v>15</v>
      </c>
      <c r="B1494">
        <v>100</v>
      </c>
      <c r="C1494">
        <v>100</v>
      </c>
      <c r="D1494">
        <v>100000</v>
      </c>
      <c r="E1494">
        <v>38</v>
      </c>
      <c r="F1494">
        <v>1</v>
      </c>
      <c r="G1494">
        <v>1.5030129999999999</v>
      </c>
      <c r="H1494">
        <v>4.9549000000000003E-2</v>
      </c>
      <c r="I1494">
        <v>1.357742</v>
      </c>
      <c r="J1494">
        <v>3.6695999999999999E-2</v>
      </c>
      <c r="K1494" t="str">
        <f t="shared" si="23"/>
        <v>6</v>
      </c>
      <c r="L1494" t="s">
        <v>42</v>
      </c>
      <c r="M1494" t="s">
        <v>43</v>
      </c>
      <c r="N1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494" t="e">
        <f>VLOOKUP(TableOMP[[#This Row],[Label]],TableAvg[],2,FALSE)</f>
        <v>#N/A</v>
      </c>
      <c r="P1494" t="e">
        <f>VLOOKUP(TableOMP[[#This Row],[Label]],TableAvg[],3,FALSE)</f>
        <v>#N/A</v>
      </c>
      <c r="Q1494" t="e">
        <f>TableOMP[[#This Row],[Avg]]-$U$2*TableOMP[[#This Row],[StdDev]]</f>
        <v>#N/A</v>
      </c>
      <c r="R1494" t="e">
        <f>TableOMP[[#This Row],[Avg]]+$U$2*TableOMP[[#This Row],[StdDev]]</f>
        <v>#N/A</v>
      </c>
      <c r="S1494" t="e">
        <f>IF(AND(TableOMP[[#This Row],[total_time]]&gt;=TableOMP[[#This Row],[Low]], TableOMP[[#This Row],[total_time]]&lt;=TableOMP[[#This Row],[High]]),1,0)</f>
        <v>#N/A</v>
      </c>
    </row>
    <row r="1495" spans="1:19" x14ac:dyDescent="0.25">
      <c r="A1495" t="s">
        <v>15</v>
      </c>
      <c r="B1495">
        <v>100</v>
      </c>
      <c r="C1495">
        <v>100</v>
      </c>
      <c r="D1495">
        <v>100000</v>
      </c>
      <c r="E1495">
        <v>39</v>
      </c>
      <c r="F1495">
        <v>1</v>
      </c>
      <c r="G1495">
        <v>1.3947860000000001</v>
      </c>
      <c r="H1495">
        <v>6.2747999999999998E-2</v>
      </c>
      <c r="I1495">
        <v>1.7661960000000001</v>
      </c>
      <c r="J1495">
        <v>4.6478999999999999E-2</v>
      </c>
      <c r="K1495" t="str">
        <f t="shared" si="23"/>
        <v>6</v>
      </c>
      <c r="L1495" t="s">
        <v>42</v>
      </c>
      <c r="M1495" t="s">
        <v>43</v>
      </c>
      <c r="N1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495" t="e">
        <f>VLOOKUP(TableOMP[[#This Row],[Label]],TableAvg[],2,FALSE)</f>
        <v>#N/A</v>
      </c>
      <c r="P1495" t="e">
        <f>VLOOKUP(TableOMP[[#This Row],[Label]],TableAvg[],3,FALSE)</f>
        <v>#N/A</v>
      </c>
      <c r="Q1495" t="e">
        <f>TableOMP[[#This Row],[Avg]]-$U$2*TableOMP[[#This Row],[StdDev]]</f>
        <v>#N/A</v>
      </c>
      <c r="R1495" t="e">
        <f>TableOMP[[#This Row],[Avg]]+$U$2*TableOMP[[#This Row],[StdDev]]</f>
        <v>#N/A</v>
      </c>
      <c r="S1495" t="e">
        <f>IF(AND(TableOMP[[#This Row],[total_time]]&gt;=TableOMP[[#This Row],[Low]], TableOMP[[#This Row],[total_time]]&lt;=TableOMP[[#This Row],[High]]),1,0)</f>
        <v>#N/A</v>
      </c>
    </row>
    <row r="1496" spans="1:19" x14ac:dyDescent="0.25">
      <c r="A1496" t="s">
        <v>15</v>
      </c>
      <c r="B1496">
        <v>100</v>
      </c>
      <c r="C1496">
        <v>100</v>
      </c>
      <c r="D1496">
        <v>100000</v>
      </c>
      <c r="E1496">
        <v>40</v>
      </c>
      <c r="F1496">
        <v>1</v>
      </c>
      <c r="G1496">
        <v>1.4078310000000001</v>
      </c>
      <c r="H1496">
        <v>7.6506000000000005E-2</v>
      </c>
      <c r="I1496">
        <v>2.1676730000000002</v>
      </c>
      <c r="J1496">
        <v>5.5580999999999998E-2</v>
      </c>
      <c r="K1496" t="str">
        <f t="shared" si="23"/>
        <v>6</v>
      </c>
      <c r="L1496" t="s">
        <v>42</v>
      </c>
      <c r="M1496" t="s">
        <v>43</v>
      </c>
      <c r="N1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496" t="e">
        <f>VLOOKUP(TableOMP[[#This Row],[Label]],TableAvg[],2,FALSE)</f>
        <v>#N/A</v>
      </c>
      <c r="P1496" t="e">
        <f>VLOOKUP(TableOMP[[#This Row],[Label]],TableAvg[],3,FALSE)</f>
        <v>#N/A</v>
      </c>
      <c r="Q1496" t="e">
        <f>TableOMP[[#This Row],[Avg]]-$U$2*TableOMP[[#This Row],[StdDev]]</f>
        <v>#N/A</v>
      </c>
      <c r="R1496" t="e">
        <f>TableOMP[[#This Row],[Avg]]+$U$2*TableOMP[[#This Row],[StdDev]]</f>
        <v>#N/A</v>
      </c>
      <c r="S1496" t="e">
        <f>IF(AND(TableOMP[[#This Row],[total_time]]&gt;=TableOMP[[#This Row],[Low]], TableOMP[[#This Row],[total_time]]&lt;=TableOMP[[#This Row],[High]]),1,0)</f>
        <v>#N/A</v>
      </c>
    </row>
    <row r="1497" spans="1:19" x14ac:dyDescent="0.25">
      <c r="A1497" t="s">
        <v>15</v>
      </c>
      <c r="B1497">
        <v>100</v>
      </c>
      <c r="C1497">
        <v>100</v>
      </c>
      <c r="D1497">
        <v>100000</v>
      </c>
      <c r="E1497">
        <v>41</v>
      </c>
      <c r="F1497">
        <v>1</v>
      </c>
      <c r="G1497">
        <v>1.392773</v>
      </c>
      <c r="H1497">
        <v>4.5149000000000002E-2</v>
      </c>
      <c r="I1497">
        <v>1.6051310000000001</v>
      </c>
      <c r="J1497">
        <v>4.0127999999999997E-2</v>
      </c>
      <c r="K1497" t="str">
        <f t="shared" si="23"/>
        <v>6</v>
      </c>
      <c r="L1497" t="s">
        <v>42</v>
      </c>
      <c r="M1497" t="s">
        <v>43</v>
      </c>
      <c r="N1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497" t="e">
        <f>VLOOKUP(TableOMP[[#This Row],[Label]],TableAvg[],2,FALSE)</f>
        <v>#N/A</v>
      </c>
      <c r="P1497" t="e">
        <f>VLOOKUP(TableOMP[[#This Row],[Label]],TableAvg[],3,FALSE)</f>
        <v>#N/A</v>
      </c>
      <c r="Q1497" t="e">
        <f>TableOMP[[#This Row],[Avg]]-$U$2*TableOMP[[#This Row],[StdDev]]</f>
        <v>#N/A</v>
      </c>
      <c r="R1497" t="e">
        <f>TableOMP[[#This Row],[Avg]]+$U$2*TableOMP[[#This Row],[StdDev]]</f>
        <v>#N/A</v>
      </c>
      <c r="S1497" t="e">
        <f>IF(AND(TableOMP[[#This Row],[total_time]]&gt;=TableOMP[[#This Row],[Low]], TableOMP[[#This Row],[total_time]]&lt;=TableOMP[[#This Row],[High]]),1,0)</f>
        <v>#N/A</v>
      </c>
    </row>
    <row r="1498" spans="1:19" x14ac:dyDescent="0.25">
      <c r="A1498" t="s">
        <v>15</v>
      </c>
      <c r="B1498">
        <v>100</v>
      </c>
      <c r="C1498">
        <v>100</v>
      </c>
      <c r="D1498">
        <v>100000</v>
      </c>
      <c r="E1498">
        <v>42</v>
      </c>
      <c r="F1498">
        <v>1</v>
      </c>
      <c r="G1498">
        <v>1.461047</v>
      </c>
      <c r="H1498">
        <v>6.9360000000000005E-2</v>
      </c>
      <c r="I1498">
        <v>1.7102759999999999</v>
      </c>
      <c r="J1498">
        <v>4.1714000000000001E-2</v>
      </c>
      <c r="K1498" t="str">
        <f t="shared" si="23"/>
        <v>6</v>
      </c>
      <c r="L1498" t="s">
        <v>42</v>
      </c>
      <c r="M1498" t="s">
        <v>43</v>
      </c>
      <c r="N1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498" t="e">
        <f>VLOOKUP(TableOMP[[#This Row],[Label]],TableAvg[],2,FALSE)</f>
        <v>#N/A</v>
      </c>
      <c r="P1498" t="e">
        <f>VLOOKUP(TableOMP[[#This Row],[Label]],TableAvg[],3,FALSE)</f>
        <v>#N/A</v>
      </c>
      <c r="Q1498" t="e">
        <f>TableOMP[[#This Row],[Avg]]-$U$2*TableOMP[[#This Row],[StdDev]]</f>
        <v>#N/A</v>
      </c>
      <c r="R1498" t="e">
        <f>TableOMP[[#This Row],[Avg]]+$U$2*TableOMP[[#This Row],[StdDev]]</f>
        <v>#N/A</v>
      </c>
      <c r="S1498" t="e">
        <f>IF(AND(TableOMP[[#This Row],[total_time]]&gt;=TableOMP[[#This Row],[Low]], TableOMP[[#This Row],[total_time]]&lt;=TableOMP[[#This Row],[High]]),1,0)</f>
        <v>#N/A</v>
      </c>
    </row>
    <row r="1499" spans="1:19" x14ac:dyDescent="0.25">
      <c r="A1499" t="s">
        <v>15</v>
      </c>
      <c r="B1499">
        <v>100</v>
      </c>
      <c r="C1499">
        <v>100</v>
      </c>
      <c r="D1499">
        <v>100000</v>
      </c>
      <c r="E1499">
        <v>43</v>
      </c>
      <c r="F1499">
        <v>1</v>
      </c>
      <c r="G1499">
        <v>1.4278230000000001</v>
      </c>
      <c r="H1499">
        <v>5.6136999999999999E-2</v>
      </c>
      <c r="I1499">
        <v>1.7595320000000001</v>
      </c>
      <c r="J1499">
        <v>4.1894000000000001E-2</v>
      </c>
      <c r="K1499" t="str">
        <f t="shared" si="23"/>
        <v>6</v>
      </c>
      <c r="L1499" t="s">
        <v>42</v>
      </c>
      <c r="M1499" t="s">
        <v>43</v>
      </c>
      <c r="N1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499" t="e">
        <f>VLOOKUP(TableOMP[[#This Row],[Label]],TableAvg[],2,FALSE)</f>
        <v>#N/A</v>
      </c>
      <c r="P1499" t="e">
        <f>VLOOKUP(TableOMP[[#This Row],[Label]],TableAvg[],3,FALSE)</f>
        <v>#N/A</v>
      </c>
      <c r="Q1499" t="e">
        <f>TableOMP[[#This Row],[Avg]]-$U$2*TableOMP[[#This Row],[StdDev]]</f>
        <v>#N/A</v>
      </c>
      <c r="R1499" t="e">
        <f>TableOMP[[#This Row],[Avg]]+$U$2*TableOMP[[#This Row],[StdDev]]</f>
        <v>#N/A</v>
      </c>
      <c r="S1499" t="e">
        <f>IF(AND(TableOMP[[#This Row],[total_time]]&gt;=TableOMP[[#This Row],[Low]], TableOMP[[#This Row],[total_time]]&lt;=TableOMP[[#This Row],[High]]),1,0)</f>
        <v>#N/A</v>
      </c>
    </row>
    <row r="1500" spans="1:19" x14ac:dyDescent="0.25">
      <c r="A1500" t="s">
        <v>15</v>
      </c>
      <c r="B1500">
        <v>100</v>
      </c>
      <c r="C1500">
        <v>100</v>
      </c>
      <c r="D1500">
        <v>100000</v>
      </c>
      <c r="E1500">
        <v>44</v>
      </c>
      <c r="F1500">
        <v>1</v>
      </c>
      <c r="G1500">
        <v>1.4380839999999999</v>
      </c>
      <c r="H1500">
        <v>6.7044999999999993E-2</v>
      </c>
      <c r="I1500">
        <v>1.893648</v>
      </c>
      <c r="J1500">
        <v>4.4038000000000001E-2</v>
      </c>
      <c r="K1500" t="str">
        <f t="shared" si="23"/>
        <v>6</v>
      </c>
      <c r="L1500" t="s">
        <v>42</v>
      </c>
      <c r="M1500" t="s">
        <v>43</v>
      </c>
      <c r="N1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500" t="e">
        <f>VLOOKUP(TableOMP[[#This Row],[Label]],TableAvg[],2,FALSE)</f>
        <v>#N/A</v>
      </c>
      <c r="P1500" t="e">
        <f>VLOOKUP(TableOMP[[#This Row],[Label]],TableAvg[],3,FALSE)</f>
        <v>#N/A</v>
      </c>
      <c r="Q1500" t="e">
        <f>TableOMP[[#This Row],[Avg]]-$U$2*TableOMP[[#This Row],[StdDev]]</f>
        <v>#N/A</v>
      </c>
      <c r="R1500" t="e">
        <f>TableOMP[[#This Row],[Avg]]+$U$2*TableOMP[[#This Row],[StdDev]]</f>
        <v>#N/A</v>
      </c>
      <c r="S1500" t="e">
        <f>IF(AND(TableOMP[[#This Row],[total_time]]&gt;=TableOMP[[#This Row],[Low]], TableOMP[[#This Row],[total_time]]&lt;=TableOMP[[#This Row],[High]]),1,0)</f>
        <v>#N/A</v>
      </c>
    </row>
    <row r="1501" spans="1:19" x14ac:dyDescent="0.25">
      <c r="A1501" t="s">
        <v>15</v>
      </c>
      <c r="B1501">
        <v>100</v>
      </c>
      <c r="C1501">
        <v>100</v>
      </c>
      <c r="D1501">
        <v>100000</v>
      </c>
      <c r="E1501">
        <v>45</v>
      </c>
      <c r="F1501">
        <v>1</v>
      </c>
      <c r="G1501">
        <v>1.459989</v>
      </c>
      <c r="H1501">
        <v>6.3875000000000001E-2</v>
      </c>
      <c r="I1501">
        <v>1.7734490000000001</v>
      </c>
      <c r="J1501">
        <v>4.0306000000000002E-2</v>
      </c>
      <c r="K1501" t="str">
        <f t="shared" si="23"/>
        <v>6</v>
      </c>
      <c r="L1501" t="s">
        <v>42</v>
      </c>
      <c r="M1501" t="s">
        <v>43</v>
      </c>
      <c r="N1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501" t="e">
        <f>VLOOKUP(TableOMP[[#This Row],[Label]],TableAvg[],2,FALSE)</f>
        <v>#N/A</v>
      </c>
      <c r="P1501" t="e">
        <f>VLOOKUP(TableOMP[[#This Row],[Label]],TableAvg[],3,FALSE)</f>
        <v>#N/A</v>
      </c>
      <c r="Q1501" t="e">
        <f>TableOMP[[#This Row],[Avg]]-$U$2*TableOMP[[#This Row],[StdDev]]</f>
        <v>#N/A</v>
      </c>
      <c r="R1501" t="e">
        <f>TableOMP[[#This Row],[Avg]]+$U$2*TableOMP[[#This Row],[StdDev]]</f>
        <v>#N/A</v>
      </c>
      <c r="S1501" t="e">
        <f>IF(AND(TableOMP[[#This Row],[total_time]]&gt;=TableOMP[[#This Row],[Low]], TableOMP[[#This Row],[total_time]]&lt;=TableOMP[[#This Row],[High]]),1,0)</f>
        <v>#N/A</v>
      </c>
    </row>
    <row r="1502" spans="1:19" x14ac:dyDescent="0.25">
      <c r="A1502" t="s">
        <v>15</v>
      </c>
      <c r="B1502">
        <v>100</v>
      </c>
      <c r="C1502">
        <v>100</v>
      </c>
      <c r="D1502">
        <v>100000</v>
      </c>
      <c r="E1502">
        <v>46</v>
      </c>
      <c r="F1502">
        <v>1</v>
      </c>
      <c r="G1502">
        <v>1.5305880000000001</v>
      </c>
      <c r="H1502">
        <v>6.0953E-2</v>
      </c>
      <c r="I1502">
        <v>2.3584900000000002</v>
      </c>
      <c r="J1502">
        <v>5.2410999999999999E-2</v>
      </c>
      <c r="K1502" t="str">
        <f t="shared" si="23"/>
        <v>6</v>
      </c>
      <c r="L1502" t="s">
        <v>42</v>
      </c>
      <c r="M1502" t="s">
        <v>43</v>
      </c>
      <c r="N1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502" t="e">
        <f>VLOOKUP(TableOMP[[#This Row],[Label]],TableAvg[],2,FALSE)</f>
        <v>#N/A</v>
      </c>
      <c r="P1502" t="e">
        <f>VLOOKUP(TableOMP[[#This Row],[Label]],TableAvg[],3,FALSE)</f>
        <v>#N/A</v>
      </c>
      <c r="Q1502" t="e">
        <f>TableOMP[[#This Row],[Avg]]-$U$2*TableOMP[[#This Row],[StdDev]]</f>
        <v>#N/A</v>
      </c>
      <c r="R1502" t="e">
        <f>TableOMP[[#This Row],[Avg]]+$U$2*TableOMP[[#This Row],[StdDev]]</f>
        <v>#N/A</v>
      </c>
      <c r="S1502" t="e">
        <f>IF(AND(TableOMP[[#This Row],[total_time]]&gt;=TableOMP[[#This Row],[Low]], TableOMP[[#This Row],[total_time]]&lt;=TableOMP[[#This Row],[High]]),1,0)</f>
        <v>#N/A</v>
      </c>
    </row>
    <row r="1503" spans="1:19" x14ac:dyDescent="0.25">
      <c r="A1503" t="s">
        <v>15</v>
      </c>
      <c r="B1503">
        <v>100</v>
      </c>
      <c r="C1503">
        <v>100</v>
      </c>
      <c r="D1503">
        <v>100000</v>
      </c>
      <c r="E1503">
        <v>47</v>
      </c>
      <c r="F1503">
        <v>1</v>
      </c>
      <c r="G1503">
        <v>1.652914</v>
      </c>
      <c r="H1503">
        <v>6.9038000000000002E-2</v>
      </c>
      <c r="I1503">
        <v>2.6591079999999998</v>
      </c>
      <c r="J1503">
        <v>5.7806999999999997E-2</v>
      </c>
      <c r="K1503" t="str">
        <f t="shared" si="23"/>
        <v>6</v>
      </c>
      <c r="L1503" t="s">
        <v>42</v>
      </c>
      <c r="M1503" t="s">
        <v>43</v>
      </c>
      <c r="N1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503" t="e">
        <f>VLOOKUP(TableOMP[[#This Row],[Label]],TableAvg[],2,FALSE)</f>
        <v>#N/A</v>
      </c>
      <c r="P1503" t="e">
        <f>VLOOKUP(TableOMP[[#This Row],[Label]],TableAvg[],3,FALSE)</f>
        <v>#N/A</v>
      </c>
      <c r="Q1503" t="e">
        <f>TableOMP[[#This Row],[Avg]]-$U$2*TableOMP[[#This Row],[StdDev]]</f>
        <v>#N/A</v>
      </c>
      <c r="R1503" t="e">
        <f>TableOMP[[#This Row],[Avg]]+$U$2*TableOMP[[#This Row],[StdDev]]</f>
        <v>#N/A</v>
      </c>
      <c r="S1503" t="e">
        <f>IF(AND(TableOMP[[#This Row],[total_time]]&gt;=TableOMP[[#This Row],[Low]], TableOMP[[#This Row],[total_time]]&lt;=TableOMP[[#This Row],[High]]),1,0)</f>
        <v>#N/A</v>
      </c>
    </row>
    <row r="1504" spans="1:19" x14ac:dyDescent="0.25">
      <c r="A1504" t="s">
        <v>15</v>
      </c>
      <c r="B1504">
        <v>100</v>
      </c>
      <c r="C1504">
        <v>100</v>
      </c>
      <c r="D1504">
        <v>100000</v>
      </c>
      <c r="E1504">
        <v>48</v>
      </c>
      <c r="F1504">
        <v>1</v>
      </c>
      <c r="G1504">
        <v>1.556384</v>
      </c>
      <c r="H1504">
        <v>8.4112000000000006E-2</v>
      </c>
      <c r="I1504">
        <v>1.9882649999999999</v>
      </c>
      <c r="J1504">
        <v>4.2304000000000001E-2</v>
      </c>
      <c r="K1504" t="str">
        <f t="shared" si="23"/>
        <v>6</v>
      </c>
      <c r="L1504" t="s">
        <v>42</v>
      </c>
      <c r="M1504" t="s">
        <v>43</v>
      </c>
      <c r="N1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504" t="e">
        <f>VLOOKUP(TableOMP[[#This Row],[Label]],TableAvg[],2,FALSE)</f>
        <v>#N/A</v>
      </c>
      <c r="P1504" t="e">
        <f>VLOOKUP(TableOMP[[#This Row],[Label]],TableAvg[],3,FALSE)</f>
        <v>#N/A</v>
      </c>
      <c r="Q1504" t="e">
        <f>TableOMP[[#This Row],[Avg]]-$U$2*TableOMP[[#This Row],[StdDev]]</f>
        <v>#N/A</v>
      </c>
      <c r="R1504" t="e">
        <f>TableOMP[[#This Row],[Avg]]+$U$2*TableOMP[[#This Row],[StdDev]]</f>
        <v>#N/A</v>
      </c>
      <c r="S1504" t="e">
        <f>IF(AND(TableOMP[[#This Row],[total_time]]&gt;=TableOMP[[#This Row],[Low]], TableOMP[[#This Row],[total_time]]&lt;=TableOMP[[#This Row],[High]]),1,0)</f>
        <v>#N/A</v>
      </c>
    </row>
    <row r="1505" spans="1:19" x14ac:dyDescent="0.25">
      <c r="A1505" t="s">
        <v>15</v>
      </c>
      <c r="B1505">
        <v>100</v>
      </c>
      <c r="C1505">
        <v>100</v>
      </c>
      <c r="D1505">
        <v>100000</v>
      </c>
      <c r="E1505">
        <v>49</v>
      </c>
      <c r="F1505">
        <v>1</v>
      </c>
      <c r="G1505">
        <v>1.5420529999999999</v>
      </c>
      <c r="H1505">
        <v>7.4376999999999999E-2</v>
      </c>
      <c r="I1505">
        <v>2.4999920000000002</v>
      </c>
      <c r="J1505">
        <v>5.2082999999999997E-2</v>
      </c>
      <c r="K1505" t="str">
        <f t="shared" si="23"/>
        <v>6</v>
      </c>
      <c r="L1505" t="s">
        <v>42</v>
      </c>
      <c r="M1505" t="s">
        <v>43</v>
      </c>
      <c r="N1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505" t="e">
        <f>VLOOKUP(TableOMP[[#This Row],[Label]],TableAvg[],2,FALSE)</f>
        <v>#N/A</v>
      </c>
      <c r="P1505" t="e">
        <f>VLOOKUP(TableOMP[[#This Row],[Label]],TableAvg[],3,FALSE)</f>
        <v>#N/A</v>
      </c>
      <c r="Q1505" t="e">
        <f>TableOMP[[#This Row],[Avg]]-$U$2*TableOMP[[#This Row],[StdDev]]</f>
        <v>#N/A</v>
      </c>
      <c r="R1505" t="e">
        <f>TableOMP[[#This Row],[Avg]]+$U$2*TableOMP[[#This Row],[StdDev]]</f>
        <v>#N/A</v>
      </c>
      <c r="S1505" t="e">
        <f>IF(AND(TableOMP[[#This Row],[total_time]]&gt;=TableOMP[[#This Row],[Low]], TableOMP[[#This Row],[total_time]]&lt;=TableOMP[[#This Row],[High]]),1,0)</f>
        <v>#N/A</v>
      </c>
    </row>
    <row r="1506" spans="1:19" x14ac:dyDescent="0.25">
      <c r="A1506" t="s">
        <v>15</v>
      </c>
      <c r="B1506">
        <v>100</v>
      </c>
      <c r="C1506">
        <v>100</v>
      </c>
      <c r="D1506">
        <v>100000</v>
      </c>
      <c r="E1506">
        <v>50</v>
      </c>
      <c r="F1506">
        <v>1</v>
      </c>
      <c r="G1506">
        <v>1.530027</v>
      </c>
      <c r="H1506">
        <v>6.1670999999999997E-2</v>
      </c>
      <c r="I1506">
        <v>2.2611539999999999</v>
      </c>
      <c r="J1506">
        <v>4.6146E-2</v>
      </c>
      <c r="K1506" t="str">
        <f t="shared" si="23"/>
        <v>6</v>
      </c>
      <c r="L1506" t="s">
        <v>42</v>
      </c>
      <c r="M1506" t="s">
        <v>43</v>
      </c>
      <c r="N1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506" t="e">
        <f>VLOOKUP(TableOMP[[#This Row],[Label]],TableAvg[],2,FALSE)</f>
        <v>#N/A</v>
      </c>
      <c r="P1506" t="e">
        <f>VLOOKUP(TableOMP[[#This Row],[Label]],TableAvg[],3,FALSE)</f>
        <v>#N/A</v>
      </c>
      <c r="Q1506" t="e">
        <f>TableOMP[[#This Row],[Avg]]-$U$2*TableOMP[[#This Row],[StdDev]]</f>
        <v>#N/A</v>
      </c>
      <c r="R1506" t="e">
        <f>TableOMP[[#This Row],[Avg]]+$U$2*TableOMP[[#This Row],[StdDev]]</f>
        <v>#N/A</v>
      </c>
      <c r="S1506" t="e">
        <f>IF(AND(TableOMP[[#This Row],[total_time]]&gt;=TableOMP[[#This Row],[Low]], TableOMP[[#This Row],[total_time]]&lt;=TableOMP[[#This Row],[High]]),1,0)</f>
        <v>#N/A</v>
      </c>
    </row>
    <row r="1507" spans="1:19" x14ac:dyDescent="0.25">
      <c r="A1507" t="s">
        <v>15</v>
      </c>
      <c r="B1507">
        <v>100</v>
      </c>
      <c r="C1507">
        <v>100</v>
      </c>
      <c r="D1507">
        <v>100000</v>
      </c>
      <c r="E1507">
        <v>51</v>
      </c>
      <c r="F1507">
        <v>1</v>
      </c>
      <c r="G1507">
        <v>1.7646869999999999</v>
      </c>
      <c r="H1507">
        <v>4.9952000000000003E-2</v>
      </c>
      <c r="I1507">
        <v>2.1258110000000001</v>
      </c>
      <c r="J1507">
        <v>4.2515999999999998E-2</v>
      </c>
      <c r="K1507" t="str">
        <f t="shared" si="23"/>
        <v>6</v>
      </c>
      <c r="L1507" t="s">
        <v>42</v>
      </c>
      <c r="M1507" t="s">
        <v>43</v>
      </c>
      <c r="N1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507" t="e">
        <f>VLOOKUP(TableOMP[[#This Row],[Label]],TableAvg[],2,FALSE)</f>
        <v>#N/A</v>
      </c>
      <c r="P1507" t="e">
        <f>VLOOKUP(TableOMP[[#This Row],[Label]],TableAvg[],3,FALSE)</f>
        <v>#N/A</v>
      </c>
      <c r="Q1507" t="e">
        <f>TableOMP[[#This Row],[Avg]]-$U$2*TableOMP[[#This Row],[StdDev]]</f>
        <v>#N/A</v>
      </c>
      <c r="R1507" t="e">
        <f>TableOMP[[#This Row],[Avg]]+$U$2*TableOMP[[#This Row],[StdDev]]</f>
        <v>#N/A</v>
      </c>
      <c r="S1507" t="e">
        <f>IF(AND(TableOMP[[#This Row],[total_time]]&gt;=TableOMP[[#This Row],[Low]], TableOMP[[#This Row],[total_time]]&lt;=TableOMP[[#This Row],[High]]),1,0)</f>
        <v>#N/A</v>
      </c>
    </row>
    <row r="1508" spans="1:19" x14ac:dyDescent="0.25">
      <c r="A1508" t="s">
        <v>15</v>
      </c>
      <c r="B1508">
        <v>100</v>
      </c>
      <c r="C1508">
        <v>100</v>
      </c>
      <c r="D1508">
        <v>100000</v>
      </c>
      <c r="E1508">
        <v>52</v>
      </c>
      <c r="F1508">
        <v>1</v>
      </c>
      <c r="G1508">
        <v>1.6209100000000001</v>
      </c>
      <c r="H1508">
        <v>0.120642</v>
      </c>
      <c r="I1508">
        <v>2.8679299999999999</v>
      </c>
      <c r="J1508">
        <v>5.6233999999999999E-2</v>
      </c>
      <c r="K1508" t="str">
        <f t="shared" si="23"/>
        <v>6</v>
      </c>
      <c r="L1508" t="s">
        <v>42</v>
      </c>
      <c r="M1508" t="s">
        <v>43</v>
      </c>
      <c r="N1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508" t="e">
        <f>VLOOKUP(TableOMP[[#This Row],[Label]],TableAvg[],2,FALSE)</f>
        <v>#N/A</v>
      </c>
      <c r="P1508" t="e">
        <f>VLOOKUP(TableOMP[[#This Row],[Label]],TableAvg[],3,FALSE)</f>
        <v>#N/A</v>
      </c>
      <c r="Q1508" t="e">
        <f>TableOMP[[#This Row],[Avg]]-$U$2*TableOMP[[#This Row],[StdDev]]</f>
        <v>#N/A</v>
      </c>
      <c r="R1508" t="e">
        <f>TableOMP[[#This Row],[Avg]]+$U$2*TableOMP[[#This Row],[StdDev]]</f>
        <v>#N/A</v>
      </c>
      <c r="S1508" t="e">
        <f>IF(AND(TableOMP[[#This Row],[total_time]]&gt;=TableOMP[[#This Row],[Low]], TableOMP[[#This Row],[total_time]]&lt;=TableOMP[[#This Row],[High]]),1,0)</f>
        <v>#N/A</v>
      </c>
    </row>
    <row r="1509" spans="1:19" x14ac:dyDescent="0.25">
      <c r="A1509" t="s">
        <v>15</v>
      </c>
      <c r="B1509">
        <v>100</v>
      </c>
      <c r="C1509">
        <v>100</v>
      </c>
      <c r="D1509">
        <v>100000</v>
      </c>
      <c r="E1509">
        <v>53</v>
      </c>
      <c r="F1509">
        <v>1</v>
      </c>
      <c r="G1509">
        <v>1.7165170000000001</v>
      </c>
      <c r="H1509">
        <v>7.4093999999999993E-2</v>
      </c>
      <c r="I1509">
        <v>2.8100800000000001</v>
      </c>
      <c r="J1509">
        <v>5.4039999999999998E-2</v>
      </c>
      <c r="K1509" t="str">
        <f t="shared" si="23"/>
        <v>6</v>
      </c>
      <c r="L1509" t="s">
        <v>42</v>
      </c>
      <c r="M1509" t="s">
        <v>43</v>
      </c>
      <c r="N1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509" t="e">
        <f>VLOOKUP(TableOMP[[#This Row],[Label]],TableAvg[],2,FALSE)</f>
        <v>#N/A</v>
      </c>
      <c r="P1509" t="e">
        <f>VLOOKUP(TableOMP[[#This Row],[Label]],TableAvg[],3,FALSE)</f>
        <v>#N/A</v>
      </c>
      <c r="Q1509" t="e">
        <f>TableOMP[[#This Row],[Avg]]-$U$2*TableOMP[[#This Row],[StdDev]]</f>
        <v>#N/A</v>
      </c>
      <c r="R1509" t="e">
        <f>TableOMP[[#This Row],[Avg]]+$U$2*TableOMP[[#This Row],[StdDev]]</f>
        <v>#N/A</v>
      </c>
      <c r="S1509" t="e">
        <f>IF(AND(TableOMP[[#This Row],[total_time]]&gt;=TableOMP[[#This Row],[Low]], TableOMP[[#This Row],[total_time]]&lt;=TableOMP[[#This Row],[High]]),1,0)</f>
        <v>#N/A</v>
      </c>
    </row>
    <row r="1510" spans="1:19" x14ac:dyDescent="0.25">
      <c r="A1510" t="s">
        <v>15</v>
      </c>
      <c r="B1510">
        <v>100</v>
      </c>
      <c r="C1510">
        <v>100</v>
      </c>
      <c r="D1510">
        <v>100000</v>
      </c>
      <c r="E1510">
        <v>54</v>
      </c>
      <c r="F1510">
        <v>1</v>
      </c>
      <c r="G1510">
        <v>1.6405700000000001</v>
      </c>
      <c r="H1510">
        <v>9.9778000000000006E-2</v>
      </c>
      <c r="I1510">
        <v>3.4400249999999999</v>
      </c>
      <c r="J1510">
        <v>6.4906000000000005E-2</v>
      </c>
      <c r="K1510" t="str">
        <f t="shared" si="23"/>
        <v>6</v>
      </c>
      <c r="L1510" t="s">
        <v>42</v>
      </c>
      <c r="M1510" t="s">
        <v>43</v>
      </c>
      <c r="N1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510" t="e">
        <f>VLOOKUP(TableOMP[[#This Row],[Label]],TableAvg[],2,FALSE)</f>
        <v>#N/A</v>
      </c>
      <c r="P1510" t="e">
        <f>VLOOKUP(TableOMP[[#This Row],[Label]],TableAvg[],3,FALSE)</f>
        <v>#N/A</v>
      </c>
      <c r="Q1510" t="e">
        <f>TableOMP[[#This Row],[Avg]]-$U$2*TableOMP[[#This Row],[StdDev]]</f>
        <v>#N/A</v>
      </c>
      <c r="R1510" t="e">
        <f>TableOMP[[#This Row],[Avg]]+$U$2*TableOMP[[#This Row],[StdDev]]</f>
        <v>#N/A</v>
      </c>
      <c r="S1510" t="e">
        <f>IF(AND(TableOMP[[#This Row],[total_time]]&gt;=TableOMP[[#This Row],[Low]], TableOMP[[#This Row],[total_time]]&lt;=TableOMP[[#This Row],[High]]),1,0)</f>
        <v>#N/A</v>
      </c>
    </row>
    <row r="1511" spans="1:19" x14ac:dyDescent="0.25">
      <c r="A1511" t="s">
        <v>15</v>
      </c>
      <c r="B1511">
        <v>100</v>
      </c>
      <c r="C1511">
        <v>100</v>
      </c>
      <c r="D1511">
        <v>100000</v>
      </c>
      <c r="E1511">
        <v>55</v>
      </c>
      <c r="F1511">
        <v>1</v>
      </c>
      <c r="G1511">
        <v>1.8342670000000001</v>
      </c>
      <c r="H1511">
        <v>5.5999E-2</v>
      </c>
      <c r="I1511">
        <v>2.5058790000000002</v>
      </c>
      <c r="J1511">
        <v>4.6405000000000002E-2</v>
      </c>
      <c r="K1511" t="str">
        <f t="shared" si="23"/>
        <v>6</v>
      </c>
      <c r="L1511" t="s">
        <v>42</v>
      </c>
      <c r="M1511" t="s">
        <v>43</v>
      </c>
      <c r="N1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511" t="e">
        <f>VLOOKUP(TableOMP[[#This Row],[Label]],TableAvg[],2,FALSE)</f>
        <v>#N/A</v>
      </c>
      <c r="P1511" t="e">
        <f>VLOOKUP(TableOMP[[#This Row],[Label]],TableAvg[],3,FALSE)</f>
        <v>#N/A</v>
      </c>
      <c r="Q1511" t="e">
        <f>TableOMP[[#This Row],[Avg]]-$U$2*TableOMP[[#This Row],[StdDev]]</f>
        <v>#N/A</v>
      </c>
      <c r="R1511" t="e">
        <f>TableOMP[[#This Row],[Avg]]+$U$2*TableOMP[[#This Row],[StdDev]]</f>
        <v>#N/A</v>
      </c>
      <c r="S1511" t="e">
        <f>IF(AND(TableOMP[[#This Row],[total_time]]&gt;=TableOMP[[#This Row],[Low]], TableOMP[[#This Row],[total_time]]&lt;=TableOMP[[#This Row],[High]]),1,0)</f>
        <v>#N/A</v>
      </c>
    </row>
    <row r="1512" spans="1:19" x14ac:dyDescent="0.25">
      <c r="A1512" t="s">
        <v>15</v>
      </c>
      <c r="B1512">
        <v>100</v>
      </c>
      <c r="C1512">
        <v>100</v>
      </c>
      <c r="D1512">
        <v>100000</v>
      </c>
      <c r="E1512">
        <v>56</v>
      </c>
      <c r="F1512">
        <v>1</v>
      </c>
      <c r="G1512">
        <v>1.725303</v>
      </c>
      <c r="H1512">
        <v>0.134101</v>
      </c>
      <c r="I1512">
        <v>3.2808999999999999</v>
      </c>
      <c r="J1512">
        <v>5.9652999999999998E-2</v>
      </c>
      <c r="K1512" t="str">
        <f t="shared" si="23"/>
        <v>6</v>
      </c>
      <c r="L1512" t="s">
        <v>42</v>
      </c>
      <c r="M1512" t="s">
        <v>43</v>
      </c>
      <c r="N1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512" t="e">
        <f>VLOOKUP(TableOMP[[#This Row],[Label]],TableAvg[],2,FALSE)</f>
        <v>#N/A</v>
      </c>
      <c r="P1512" t="e">
        <f>VLOOKUP(TableOMP[[#This Row],[Label]],TableAvg[],3,FALSE)</f>
        <v>#N/A</v>
      </c>
      <c r="Q1512" t="e">
        <f>TableOMP[[#This Row],[Avg]]-$U$2*TableOMP[[#This Row],[StdDev]]</f>
        <v>#N/A</v>
      </c>
      <c r="R1512" t="e">
        <f>TableOMP[[#This Row],[Avg]]+$U$2*TableOMP[[#This Row],[StdDev]]</f>
        <v>#N/A</v>
      </c>
      <c r="S1512" t="e">
        <f>IF(AND(TableOMP[[#This Row],[total_time]]&gt;=TableOMP[[#This Row],[Low]], TableOMP[[#This Row],[total_time]]&lt;=TableOMP[[#This Row],[High]]),1,0)</f>
        <v>#N/A</v>
      </c>
    </row>
    <row r="1513" spans="1:19" x14ac:dyDescent="0.25">
      <c r="A1513" t="s">
        <v>15</v>
      </c>
      <c r="B1513">
        <v>100</v>
      </c>
      <c r="C1513">
        <v>100</v>
      </c>
      <c r="D1513">
        <v>100000</v>
      </c>
      <c r="E1513">
        <v>57</v>
      </c>
      <c r="F1513">
        <v>1</v>
      </c>
      <c r="G1513">
        <v>1.9395910000000001</v>
      </c>
      <c r="H1513">
        <v>9.4625000000000001E-2</v>
      </c>
      <c r="I1513">
        <v>3.246842</v>
      </c>
      <c r="J1513">
        <v>5.7979000000000003E-2</v>
      </c>
      <c r="K1513" t="str">
        <f t="shared" si="23"/>
        <v>6</v>
      </c>
      <c r="L1513" t="s">
        <v>42</v>
      </c>
      <c r="M1513" t="s">
        <v>43</v>
      </c>
      <c r="N1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513" t="e">
        <f>VLOOKUP(TableOMP[[#This Row],[Label]],TableAvg[],2,FALSE)</f>
        <v>#N/A</v>
      </c>
      <c r="P1513" t="e">
        <f>VLOOKUP(TableOMP[[#This Row],[Label]],TableAvg[],3,FALSE)</f>
        <v>#N/A</v>
      </c>
      <c r="Q1513" t="e">
        <f>TableOMP[[#This Row],[Avg]]-$U$2*TableOMP[[#This Row],[StdDev]]</f>
        <v>#N/A</v>
      </c>
      <c r="R1513" t="e">
        <f>TableOMP[[#This Row],[Avg]]+$U$2*TableOMP[[#This Row],[StdDev]]</f>
        <v>#N/A</v>
      </c>
      <c r="S1513" t="e">
        <f>IF(AND(TableOMP[[#This Row],[total_time]]&gt;=TableOMP[[#This Row],[Low]], TableOMP[[#This Row],[total_time]]&lt;=TableOMP[[#This Row],[High]]),1,0)</f>
        <v>#N/A</v>
      </c>
    </row>
    <row r="1514" spans="1:19" x14ac:dyDescent="0.25">
      <c r="A1514" t="s">
        <v>15</v>
      </c>
      <c r="B1514">
        <v>100</v>
      </c>
      <c r="C1514">
        <v>100</v>
      </c>
      <c r="D1514">
        <v>100000</v>
      </c>
      <c r="E1514">
        <v>58</v>
      </c>
      <c r="F1514">
        <v>1</v>
      </c>
      <c r="G1514">
        <v>1.3392679999999999</v>
      </c>
      <c r="H1514">
        <v>7.3008000000000003E-2</v>
      </c>
      <c r="I1514">
        <v>3.7376830000000001</v>
      </c>
      <c r="J1514">
        <v>6.5573000000000006E-2</v>
      </c>
      <c r="K1514" t="str">
        <f t="shared" si="23"/>
        <v>6</v>
      </c>
      <c r="L1514" t="s">
        <v>42</v>
      </c>
      <c r="M1514" t="s">
        <v>43</v>
      </c>
      <c r="N1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514" t="e">
        <f>VLOOKUP(TableOMP[[#This Row],[Label]],TableAvg[],2,FALSE)</f>
        <v>#N/A</v>
      </c>
      <c r="P1514" t="e">
        <f>VLOOKUP(TableOMP[[#This Row],[Label]],TableAvg[],3,FALSE)</f>
        <v>#N/A</v>
      </c>
      <c r="Q1514" t="e">
        <f>TableOMP[[#This Row],[Avg]]-$U$2*TableOMP[[#This Row],[StdDev]]</f>
        <v>#N/A</v>
      </c>
      <c r="R1514" t="e">
        <f>TableOMP[[#This Row],[Avg]]+$U$2*TableOMP[[#This Row],[StdDev]]</f>
        <v>#N/A</v>
      </c>
      <c r="S1514" t="e">
        <f>IF(AND(TableOMP[[#This Row],[total_time]]&gt;=TableOMP[[#This Row],[Low]], TableOMP[[#This Row],[total_time]]&lt;=TableOMP[[#This Row],[High]]),1,0)</f>
        <v>#N/A</v>
      </c>
    </row>
    <row r="1515" spans="1:19" x14ac:dyDescent="0.25">
      <c r="A1515" t="s">
        <v>15</v>
      </c>
      <c r="B1515">
        <v>100</v>
      </c>
      <c r="C1515">
        <v>100</v>
      </c>
      <c r="D1515">
        <v>100000</v>
      </c>
      <c r="E1515">
        <v>59</v>
      </c>
      <c r="F1515">
        <v>1</v>
      </c>
      <c r="G1515">
        <v>1.288783</v>
      </c>
      <c r="H1515">
        <v>6.2149999999999997E-2</v>
      </c>
      <c r="I1515">
        <v>3.161619</v>
      </c>
      <c r="J1515">
        <v>5.4510999999999997E-2</v>
      </c>
      <c r="K1515" t="str">
        <f t="shared" si="23"/>
        <v>6</v>
      </c>
      <c r="L1515" t="s">
        <v>42</v>
      </c>
      <c r="M1515" t="s">
        <v>43</v>
      </c>
      <c r="N1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515" t="e">
        <f>VLOOKUP(TableOMP[[#This Row],[Label]],TableAvg[],2,FALSE)</f>
        <v>#N/A</v>
      </c>
      <c r="P1515" t="e">
        <f>VLOOKUP(TableOMP[[#This Row],[Label]],TableAvg[],3,FALSE)</f>
        <v>#N/A</v>
      </c>
      <c r="Q1515" t="e">
        <f>TableOMP[[#This Row],[Avg]]-$U$2*TableOMP[[#This Row],[StdDev]]</f>
        <v>#N/A</v>
      </c>
      <c r="R1515" t="e">
        <f>TableOMP[[#This Row],[Avg]]+$U$2*TableOMP[[#This Row],[StdDev]]</f>
        <v>#N/A</v>
      </c>
      <c r="S1515" t="e">
        <f>IF(AND(TableOMP[[#This Row],[total_time]]&gt;=TableOMP[[#This Row],[Low]], TableOMP[[#This Row],[total_time]]&lt;=TableOMP[[#This Row],[High]]),1,0)</f>
        <v>#N/A</v>
      </c>
    </row>
    <row r="1516" spans="1:19" x14ac:dyDescent="0.25">
      <c r="A1516" t="s">
        <v>15</v>
      </c>
      <c r="B1516">
        <v>100</v>
      </c>
      <c r="C1516">
        <v>100</v>
      </c>
      <c r="D1516">
        <v>100000</v>
      </c>
      <c r="E1516">
        <v>60</v>
      </c>
      <c r="F1516">
        <v>1</v>
      </c>
      <c r="G1516">
        <v>1.1545080000000001</v>
      </c>
      <c r="H1516">
        <v>5.8285999999999998E-2</v>
      </c>
      <c r="I1516">
        <v>3.007056</v>
      </c>
      <c r="J1516">
        <v>5.0966999999999998E-2</v>
      </c>
      <c r="K1516" t="str">
        <f t="shared" si="23"/>
        <v>6</v>
      </c>
      <c r="L1516" t="s">
        <v>42</v>
      </c>
      <c r="M1516" t="s">
        <v>43</v>
      </c>
      <c r="N1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516" t="e">
        <f>VLOOKUP(TableOMP[[#This Row],[Label]],TableAvg[],2,FALSE)</f>
        <v>#N/A</v>
      </c>
      <c r="P1516" t="e">
        <f>VLOOKUP(TableOMP[[#This Row],[Label]],TableAvg[],3,FALSE)</f>
        <v>#N/A</v>
      </c>
      <c r="Q1516" t="e">
        <f>TableOMP[[#This Row],[Avg]]-$U$2*TableOMP[[#This Row],[StdDev]]</f>
        <v>#N/A</v>
      </c>
      <c r="R1516" t="e">
        <f>TableOMP[[#This Row],[Avg]]+$U$2*TableOMP[[#This Row],[StdDev]]</f>
        <v>#N/A</v>
      </c>
      <c r="S1516" t="e">
        <f>IF(AND(TableOMP[[#This Row],[total_time]]&gt;=TableOMP[[#This Row],[Low]], TableOMP[[#This Row],[total_time]]&lt;=TableOMP[[#This Row],[High]]),1,0)</f>
        <v>#N/A</v>
      </c>
    </row>
    <row r="1517" spans="1:19" x14ac:dyDescent="0.25">
      <c r="A1517" t="s">
        <v>15</v>
      </c>
      <c r="B1517">
        <v>100</v>
      </c>
      <c r="C1517">
        <v>100</v>
      </c>
      <c r="D1517">
        <v>100000</v>
      </c>
      <c r="E1517">
        <v>61</v>
      </c>
      <c r="F1517">
        <v>1</v>
      </c>
      <c r="G1517">
        <v>1.2062980000000001</v>
      </c>
      <c r="H1517">
        <v>6.3024999999999998E-2</v>
      </c>
      <c r="I1517">
        <v>3.2770760000000001</v>
      </c>
      <c r="J1517">
        <v>5.4618E-2</v>
      </c>
      <c r="K1517" t="str">
        <f t="shared" si="23"/>
        <v>6</v>
      </c>
      <c r="L1517" t="s">
        <v>42</v>
      </c>
      <c r="M1517" t="s">
        <v>43</v>
      </c>
      <c r="N1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517" t="e">
        <f>VLOOKUP(TableOMP[[#This Row],[Label]],TableAvg[],2,FALSE)</f>
        <v>#N/A</v>
      </c>
      <c r="P1517" t="e">
        <f>VLOOKUP(TableOMP[[#This Row],[Label]],TableAvg[],3,FALSE)</f>
        <v>#N/A</v>
      </c>
      <c r="Q1517" t="e">
        <f>TableOMP[[#This Row],[Avg]]-$U$2*TableOMP[[#This Row],[StdDev]]</f>
        <v>#N/A</v>
      </c>
      <c r="R1517" t="e">
        <f>TableOMP[[#This Row],[Avg]]+$U$2*TableOMP[[#This Row],[StdDev]]</f>
        <v>#N/A</v>
      </c>
      <c r="S1517" t="e">
        <f>IF(AND(TableOMP[[#This Row],[total_time]]&gt;=TableOMP[[#This Row],[Low]], TableOMP[[#This Row],[total_time]]&lt;=TableOMP[[#This Row],[High]]),1,0)</f>
        <v>#N/A</v>
      </c>
    </row>
    <row r="1518" spans="1:19" x14ac:dyDescent="0.25">
      <c r="A1518" t="s">
        <v>15</v>
      </c>
      <c r="B1518">
        <v>100</v>
      </c>
      <c r="C1518">
        <v>100</v>
      </c>
      <c r="D1518">
        <v>100000</v>
      </c>
      <c r="E1518">
        <v>62</v>
      </c>
      <c r="F1518">
        <v>1</v>
      </c>
      <c r="G1518">
        <v>1.3129040000000001</v>
      </c>
      <c r="H1518">
        <v>7.4715000000000004E-2</v>
      </c>
      <c r="I1518">
        <v>3.9715910000000001</v>
      </c>
      <c r="J1518">
        <v>6.5107999999999999E-2</v>
      </c>
      <c r="K1518" t="str">
        <f t="shared" si="23"/>
        <v>6</v>
      </c>
      <c r="L1518" t="s">
        <v>42</v>
      </c>
      <c r="M1518" t="s">
        <v>43</v>
      </c>
      <c r="N1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518" t="e">
        <f>VLOOKUP(TableOMP[[#This Row],[Label]],TableAvg[],2,FALSE)</f>
        <v>#N/A</v>
      </c>
      <c r="P1518" t="e">
        <f>VLOOKUP(TableOMP[[#This Row],[Label]],TableAvg[],3,FALSE)</f>
        <v>#N/A</v>
      </c>
      <c r="Q1518" t="e">
        <f>TableOMP[[#This Row],[Avg]]-$U$2*TableOMP[[#This Row],[StdDev]]</f>
        <v>#N/A</v>
      </c>
      <c r="R1518" t="e">
        <f>TableOMP[[#This Row],[Avg]]+$U$2*TableOMP[[#This Row],[StdDev]]</f>
        <v>#N/A</v>
      </c>
      <c r="S1518" t="e">
        <f>IF(AND(TableOMP[[#This Row],[total_time]]&gt;=TableOMP[[#This Row],[Low]], TableOMP[[#This Row],[total_time]]&lt;=TableOMP[[#This Row],[High]]),1,0)</f>
        <v>#N/A</v>
      </c>
    </row>
    <row r="1519" spans="1:19" x14ac:dyDescent="0.25">
      <c r="A1519" t="s">
        <v>15</v>
      </c>
      <c r="B1519">
        <v>100</v>
      </c>
      <c r="C1519">
        <v>100</v>
      </c>
      <c r="D1519">
        <v>100000</v>
      </c>
      <c r="E1519">
        <v>63</v>
      </c>
      <c r="F1519">
        <v>1</v>
      </c>
      <c r="G1519">
        <v>1.360895</v>
      </c>
      <c r="H1519">
        <v>6.4788999999999999E-2</v>
      </c>
      <c r="I1519">
        <v>3.401033</v>
      </c>
      <c r="J1519">
        <v>5.4855000000000001E-2</v>
      </c>
      <c r="K1519" t="str">
        <f t="shared" si="23"/>
        <v>6</v>
      </c>
      <c r="L1519" t="s">
        <v>42</v>
      </c>
      <c r="M1519" t="s">
        <v>43</v>
      </c>
      <c r="N1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519" t="e">
        <f>VLOOKUP(TableOMP[[#This Row],[Label]],TableAvg[],2,FALSE)</f>
        <v>#N/A</v>
      </c>
      <c r="P1519" t="e">
        <f>VLOOKUP(TableOMP[[#This Row],[Label]],TableAvg[],3,FALSE)</f>
        <v>#N/A</v>
      </c>
      <c r="Q1519" t="e">
        <f>TableOMP[[#This Row],[Avg]]-$U$2*TableOMP[[#This Row],[StdDev]]</f>
        <v>#N/A</v>
      </c>
      <c r="R1519" t="e">
        <f>TableOMP[[#This Row],[Avg]]+$U$2*TableOMP[[#This Row],[StdDev]]</f>
        <v>#N/A</v>
      </c>
      <c r="S1519" t="e">
        <f>IF(AND(TableOMP[[#This Row],[total_time]]&gt;=TableOMP[[#This Row],[Low]], TableOMP[[#This Row],[total_time]]&lt;=TableOMP[[#This Row],[High]]),1,0)</f>
        <v>#N/A</v>
      </c>
    </row>
    <row r="1520" spans="1:19" x14ac:dyDescent="0.25">
      <c r="A1520" t="s">
        <v>15</v>
      </c>
      <c r="B1520">
        <v>100</v>
      </c>
      <c r="C1520">
        <v>100</v>
      </c>
      <c r="D1520">
        <v>100000</v>
      </c>
      <c r="E1520">
        <v>64</v>
      </c>
      <c r="F1520">
        <v>1</v>
      </c>
      <c r="G1520">
        <v>1.3052630000000001</v>
      </c>
      <c r="H1520">
        <v>6.7903000000000005E-2</v>
      </c>
      <c r="I1520">
        <v>3.720256</v>
      </c>
      <c r="J1520">
        <v>5.9052E-2</v>
      </c>
      <c r="K1520" t="str">
        <f t="shared" si="23"/>
        <v>6</v>
      </c>
      <c r="L1520" t="s">
        <v>42</v>
      </c>
      <c r="M1520" t="s">
        <v>43</v>
      </c>
      <c r="N1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520" t="e">
        <f>VLOOKUP(TableOMP[[#This Row],[Label]],TableAvg[],2,FALSE)</f>
        <v>#N/A</v>
      </c>
      <c r="P1520" t="e">
        <f>VLOOKUP(TableOMP[[#This Row],[Label]],TableAvg[],3,FALSE)</f>
        <v>#N/A</v>
      </c>
      <c r="Q1520" t="e">
        <f>TableOMP[[#This Row],[Avg]]-$U$2*TableOMP[[#This Row],[StdDev]]</f>
        <v>#N/A</v>
      </c>
      <c r="R1520" t="e">
        <f>TableOMP[[#This Row],[Avg]]+$U$2*TableOMP[[#This Row],[StdDev]]</f>
        <v>#N/A</v>
      </c>
      <c r="S1520" t="e">
        <f>IF(AND(TableOMP[[#This Row],[total_time]]&gt;=TableOMP[[#This Row],[Low]], TableOMP[[#This Row],[total_time]]&lt;=TableOMP[[#This Row],[High]]),1,0)</f>
        <v>#N/A</v>
      </c>
    </row>
    <row r="1521" spans="1:19" x14ac:dyDescent="0.25">
      <c r="A1521" t="s">
        <v>15</v>
      </c>
      <c r="B1521">
        <v>10000</v>
      </c>
      <c r="C1521">
        <v>100</v>
      </c>
      <c r="D1521">
        <v>100000</v>
      </c>
      <c r="E1521">
        <v>1</v>
      </c>
      <c r="F1521">
        <v>1</v>
      </c>
      <c r="G1521">
        <v>186.509231</v>
      </c>
      <c r="H1521">
        <v>0.339171</v>
      </c>
      <c r="I1521">
        <v>0</v>
      </c>
      <c r="J1521">
        <v>0</v>
      </c>
      <c r="K1521" t="str">
        <f t="shared" si="23"/>
        <v>6</v>
      </c>
      <c r="L1521" t="s">
        <v>42</v>
      </c>
      <c r="M1521" t="s">
        <v>43</v>
      </c>
      <c r="N1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521">
        <f>VLOOKUP(TableOMP[[#This Row],[Label]],TableAvg[],2,FALSE)</f>
        <v>186.70297818181817</v>
      </c>
      <c r="P1521">
        <f>VLOOKUP(TableOMP[[#This Row],[Label]],TableAvg[],3,FALSE)</f>
        <v>0.45532179517951776</v>
      </c>
      <c r="Q1521">
        <f>TableOMP[[#This Row],[Avg]]-$U$2*TableOMP[[#This Row],[StdDev]]</f>
        <v>185.79233459145914</v>
      </c>
      <c r="R1521">
        <f>TableOMP[[#This Row],[Avg]]+$U$2*TableOMP[[#This Row],[StdDev]]</f>
        <v>187.6136217721772</v>
      </c>
      <c r="S1521">
        <f>IF(AND(TableOMP[[#This Row],[total_time]]&gt;=TableOMP[[#This Row],[Low]], TableOMP[[#This Row],[total_time]]&lt;=TableOMP[[#This Row],[High]]),1,0)</f>
        <v>1</v>
      </c>
    </row>
    <row r="1522" spans="1:19" x14ac:dyDescent="0.25">
      <c r="A1522" t="s">
        <v>15</v>
      </c>
      <c r="B1522">
        <v>10000</v>
      </c>
      <c r="C1522">
        <v>100</v>
      </c>
      <c r="D1522">
        <v>100000</v>
      </c>
      <c r="E1522">
        <v>2</v>
      </c>
      <c r="F1522">
        <v>1</v>
      </c>
      <c r="G1522">
        <v>95.967563999999996</v>
      </c>
      <c r="H1522">
        <v>3.5040010000000001</v>
      </c>
      <c r="I1522">
        <v>0.23841699999999999</v>
      </c>
      <c r="J1522">
        <v>0.23841699999999999</v>
      </c>
      <c r="K1522" t="str">
        <f t="shared" si="23"/>
        <v>6</v>
      </c>
      <c r="L1522" t="s">
        <v>42</v>
      </c>
      <c r="M1522" t="s">
        <v>43</v>
      </c>
      <c r="N1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522">
        <f>VLOOKUP(TableOMP[[#This Row],[Label]],TableAvg[],2,FALSE)</f>
        <v>93.358230181818186</v>
      </c>
      <c r="P1522">
        <f>VLOOKUP(TableOMP[[#This Row],[Label]],TableAvg[],3,FALSE)</f>
        <v>1.2779314658038963</v>
      </c>
      <c r="Q1522">
        <f>TableOMP[[#This Row],[Avg]]-$U$2*TableOMP[[#This Row],[StdDev]]</f>
        <v>90.802367250210395</v>
      </c>
      <c r="R1522">
        <f>TableOMP[[#This Row],[Avg]]+$U$2*TableOMP[[#This Row],[StdDev]]</f>
        <v>95.914093113425977</v>
      </c>
      <c r="S1522">
        <f>IF(AND(TableOMP[[#This Row],[total_time]]&gt;=TableOMP[[#This Row],[Low]], TableOMP[[#This Row],[total_time]]&lt;=TableOMP[[#This Row],[High]]),1,0)</f>
        <v>0</v>
      </c>
    </row>
    <row r="1523" spans="1:19" x14ac:dyDescent="0.25">
      <c r="A1523" t="s">
        <v>15</v>
      </c>
      <c r="B1523">
        <v>10000</v>
      </c>
      <c r="C1523">
        <v>100</v>
      </c>
      <c r="D1523">
        <v>100000</v>
      </c>
      <c r="E1523">
        <v>3</v>
      </c>
      <c r="F1523">
        <v>1</v>
      </c>
      <c r="G1523">
        <v>61.792701999999998</v>
      </c>
      <c r="H1523">
        <v>0.71553199999999995</v>
      </c>
      <c r="I1523">
        <v>0.86666600000000005</v>
      </c>
      <c r="J1523">
        <v>0.43333300000000002</v>
      </c>
      <c r="K1523" t="str">
        <f t="shared" si="23"/>
        <v>6</v>
      </c>
      <c r="L1523" t="s">
        <v>42</v>
      </c>
      <c r="M1523" t="s">
        <v>43</v>
      </c>
      <c r="N1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523">
        <f>VLOOKUP(TableOMP[[#This Row],[Label]],TableAvg[],2,FALSE)</f>
        <v>61.60287390909091</v>
      </c>
      <c r="P1523">
        <f>VLOOKUP(TableOMP[[#This Row],[Label]],TableAvg[],3,FALSE)</f>
        <v>0.58566605859746601</v>
      </c>
      <c r="Q1523">
        <f>TableOMP[[#This Row],[Avg]]-$U$2*TableOMP[[#This Row],[StdDev]]</f>
        <v>60.431541791895981</v>
      </c>
      <c r="R1523">
        <f>TableOMP[[#This Row],[Avg]]+$U$2*TableOMP[[#This Row],[StdDev]]</f>
        <v>62.774206026285839</v>
      </c>
      <c r="S1523">
        <f>IF(AND(TableOMP[[#This Row],[total_time]]&gt;=TableOMP[[#This Row],[Low]], TableOMP[[#This Row],[total_time]]&lt;=TableOMP[[#This Row],[High]]),1,0)</f>
        <v>1</v>
      </c>
    </row>
    <row r="1524" spans="1:19" x14ac:dyDescent="0.25">
      <c r="A1524" t="s">
        <v>15</v>
      </c>
      <c r="B1524">
        <v>10000</v>
      </c>
      <c r="C1524">
        <v>100</v>
      </c>
      <c r="D1524">
        <v>100000</v>
      </c>
      <c r="E1524">
        <v>4</v>
      </c>
      <c r="F1524">
        <v>1</v>
      </c>
      <c r="G1524">
        <v>49.399473999999998</v>
      </c>
      <c r="H1524">
        <v>3.4633310000000002</v>
      </c>
      <c r="I1524">
        <v>0.46304200000000001</v>
      </c>
      <c r="J1524">
        <v>0.15434700000000001</v>
      </c>
      <c r="K1524" t="str">
        <f t="shared" si="23"/>
        <v>6</v>
      </c>
      <c r="L1524" t="s">
        <v>42</v>
      </c>
      <c r="M1524" t="s">
        <v>43</v>
      </c>
      <c r="N1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524">
        <f>VLOOKUP(TableOMP[[#This Row],[Label]],TableAvg[],2,FALSE)</f>
        <v>47.764747636363637</v>
      </c>
      <c r="P1524">
        <f>VLOOKUP(TableOMP[[#This Row],[Label]],TableAvg[],3,FALSE)</f>
        <v>3.3791517289707906</v>
      </c>
      <c r="Q1524">
        <f>TableOMP[[#This Row],[Avg]]-$U$2*TableOMP[[#This Row],[StdDev]]</f>
        <v>41.006444178422058</v>
      </c>
      <c r="R1524">
        <f>TableOMP[[#This Row],[Avg]]+$U$2*TableOMP[[#This Row],[StdDev]]</f>
        <v>54.523051094305217</v>
      </c>
      <c r="S1524">
        <f>IF(AND(TableOMP[[#This Row],[total_time]]&gt;=TableOMP[[#This Row],[Low]], TableOMP[[#This Row],[total_time]]&lt;=TableOMP[[#This Row],[High]]),1,0)</f>
        <v>1</v>
      </c>
    </row>
    <row r="1525" spans="1:19" x14ac:dyDescent="0.25">
      <c r="A1525" t="s">
        <v>15</v>
      </c>
      <c r="B1525">
        <v>10000</v>
      </c>
      <c r="C1525">
        <v>100</v>
      </c>
      <c r="D1525">
        <v>100000</v>
      </c>
      <c r="E1525">
        <v>5</v>
      </c>
      <c r="F1525">
        <v>1</v>
      </c>
      <c r="G1525">
        <v>38.071086999999999</v>
      </c>
      <c r="H1525">
        <v>1.2021539999999999</v>
      </c>
      <c r="I1525">
        <v>0.88110299999999997</v>
      </c>
      <c r="J1525">
        <v>0.220276</v>
      </c>
      <c r="K1525" t="str">
        <f t="shared" si="23"/>
        <v>6</v>
      </c>
      <c r="L1525" t="s">
        <v>42</v>
      </c>
      <c r="M1525" t="s">
        <v>43</v>
      </c>
      <c r="N1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525">
        <f>VLOOKUP(TableOMP[[#This Row],[Label]],TableAvg[],2,FALSE)</f>
        <v>37.228402090909093</v>
      </c>
      <c r="P1525">
        <f>VLOOKUP(TableOMP[[#This Row],[Label]],TableAvg[],3,FALSE)</f>
        <v>0.28987238845378277</v>
      </c>
      <c r="Q1525">
        <f>TableOMP[[#This Row],[Avg]]-$U$2*TableOMP[[#This Row],[StdDev]]</f>
        <v>36.648657314001525</v>
      </c>
      <c r="R1525">
        <f>TableOMP[[#This Row],[Avg]]+$U$2*TableOMP[[#This Row],[StdDev]]</f>
        <v>37.80814686781666</v>
      </c>
      <c r="S1525">
        <f>IF(AND(TableOMP[[#This Row],[total_time]]&gt;=TableOMP[[#This Row],[Low]], TableOMP[[#This Row],[total_time]]&lt;=TableOMP[[#This Row],[High]]),1,0)</f>
        <v>0</v>
      </c>
    </row>
    <row r="1526" spans="1:19" x14ac:dyDescent="0.25">
      <c r="A1526" t="s">
        <v>15</v>
      </c>
      <c r="B1526">
        <v>10000</v>
      </c>
      <c r="C1526">
        <v>100</v>
      </c>
      <c r="D1526">
        <v>100000</v>
      </c>
      <c r="E1526">
        <v>6</v>
      </c>
      <c r="F1526">
        <v>1</v>
      </c>
      <c r="G1526">
        <v>31.207999999999998</v>
      </c>
      <c r="H1526">
        <v>0.40908899999999998</v>
      </c>
      <c r="I1526">
        <v>1.2834749999999999</v>
      </c>
      <c r="J1526">
        <v>0.25669500000000001</v>
      </c>
      <c r="K1526" t="str">
        <f t="shared" si="23"/>
        <v>6</v>
      </c>
      <c r="L1526" t="s">
        <v>42</v>
      </c>
      <c r="M1526" t="s">
        <v>43</v>
      </c>
      <c r="N1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526">
        <f>VLOOKUP(TableOMP[[#This Row],[Label]],TableAvg[],2,FALSE)</f>
        <v>31.10145390909091</v>
      </c>
      <c r="P1526">
        <f>VLOOKUP(TableOMP[[#This Row],[Label]],TableAvg[],3,FALSE)</f>
        <v>0.31760202715984842</v>
      </c>
      <c r="Q1526">
        <f>TableOMP[[#This Row],[Avg]]-$U$2*TableOMP[[#This Row],[StdDev]]</f>
        <v>30.466249854771213</v>
      </c>
      <c r="R1526">
        <f>TableOMP[[#This Row],[Avg]]+$U$2*TableOMP[[#This Row],[StdDev]]</f>
        <v>31.736657963410607</v>
      </c>
      <c r="S1526">
        <f>IF(AND(TableOMP[[#This Row],[total_time]]&gt;=TableOMP[[#This Row],[Low]], TableOMP[[#This Row],[total_time]]&lt;=TableOMP[[#This Row],[High]]),1,0)</f>
        <v>1</v>
      </c>
    </row>
    <row r="1527" spans="1:19" x14ac:dyDescent="0.25">
      <c r="A1527" t="s">
        <v>15</v>
      </c>
      <c r="B1527">
        <v>10000</v>
      </c>
      <c r="C1527">
        <v>100</v>
      </c>
      <c r="D1527">
        <v>100000</v>
      </c>
      <c r="E1527">
        <v>7</v>
      </c>
      <c r="F1527">
        <v>1</v>
      </c>
      <c r="G1527">
        <v>27.744358999999999</v>
      </c>
      <c r="H1527">
        <v>1.2253810000000001</v>
      </c>
      <c r="I1527">
        <v>0.65033700000000005</v>
      </c>
      <c r="J1527">
        <v>0.108389</v>
      </c>
      <c r="K1527" t="str">
        <f t="shared" si="23"/>
        <v>6</v>
      </c>
      <c r="L1527" t="s">
        <v>42</v>
      </c>
      <c r="M1527" t="s">
        <v>43</v>
      </c>
      <c r="N1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527">
        <f>VLOOKUP(TableOMP[[#This Row],[Label]],TableAvg[],2,FALSE)</f>
        <v>26.99956781818182</v>
      </c>
      <c r="P1527">
        <f>VLOOKUP(TableOMP[[#This Row],[Label]],TableAvg[],3,FALSE)</f>
        <v>0.58991741324496838</v>
      </c>
      <c r="Q1527">
        <f>TableOMP[[#This Row],[Avg]]-$U$2*TableOMP[[#This Row],[StdDev]]</f>
        <v>25.819732991691883</v>
      </c>
      <c r="R1527">
        <f>TableOMP[[#This Row],[Avg]]+$U$2*TableOMP[[#This Row],[StdDev]]</f>
        <v>28.179402644671757</v>
      </c>
      <c r="S1527">
        <f>IF(AND(TableOMP[[#This Row],[total_time]]&gt;=TableOMP[[#This Row],[Low]], TableOMP[[#This Row],[total_time]]&lt;=TableOMP[[#This Row],[High]]),1,0)</f>
        <v>1</v>
      </c>
    </row>
    <row r="1528" spans="1:19" x14ac:dyDescent="0.25">
      <c r="A1528" t="s">
        <v>15</v>
      </c>
      <c r="B1528">
        <v>10000</v>
      </c>
      <c r="C1528">
        <v>100</v>
      </c>
      <c r="D1528">
        <v>100000</v>
      </c>
      <c r="E1528">
        <v>8</v>
      </c>
      <c r="F1528">
        <v>1</v>
      </c>
      <c r="G1528">
        <v>23.686633</v>
      </c>
      <c r="H1528">
        <v>0.30399700000000002</v>
      </c>
      <c r="I1528">
        <v>1.2703549999999999</v>
      </c>
      <c r="J1528">
        <v>0.181479</v>
      </c>
      <c r="K1528" t="str">
        <f t="shared" si="23"/>
        <v>6</v>
      </c>
      <c r="L1528" t="s">
        <v>42</v>
      </c>
      <c r="M1528" t="s">
        <v>43</v>
      </c>
      <c r="N1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528">
        <f>VLOOKUP(TableOMP[[#This Row],[Label]],TableAvg[],2,FALSE)</f>
        <v>23.857052599999999</v>
      </c>
      <c r="P1528">
        <f>VLOOKUP(TableOMP[[#This Row],[Label]],TableAvg[],3,FALSE)</f>
        <v>1.0042384641038213</v>
      </c>
      <c r="Q1528">
        <f>TableOMP[[#This Row],[Avg]]-$U$2*TableOMP[[#This Row],[StdDev]]</f>
        <v>21.848575671792357</v>
      </c>
      <c r="R1528">
        <f>TableOMP[[#This Row],[Avg]]+$U$2*TableOMP[[#This Row],[StdDev]]</f>
        <v>25.865529528207642</v>
      </c>
      <c r="S1528">
        <f>IF(AND(TableOMP[[#This Row],[total_time]]&gt;=TableOMP[[#This Row],[Low]], TableOMP[[#This Row],[total_time]]&lt;=TableOMP[[#This Row],[High]]),1,0)</f>
        <v>1</v>
      </c>
    </row>
    <row r="1529" spans="1:19" x14ac:dyDescent="0.25">
      <c r="A1529" t="s">
        <v>15</v>
      </c>
      <c r="B1529">
        <v>10000</v>
      </c>
      <c r="C1529">
        <v>100</v>
      </c>
      <c r="D1529">
        <v>100000</v>
      </c>
      <c r="E1529">
        <v>9</v>
      </c>
      <c r="F1529">
        <v>1</v>
      </c>
      <c r="G1529">
        <v>21.135591999999999</v>
      </c>
      <c r="H1529">
        <v>0.39522600000000002</v>
      </c>
      <c r="I1529">
        <v>2.2736019999999999</v>
      </c>
      <c r="J1529">
        <v>0.28420000000000001</v>
      </c>
      <c r="K1529" t="str">
        <f t="shared" si="23"/>
        <v>6</v>
      </c>
      <c r="L1529" t="s">
        <v>42</v>
      </c>
      <c r="M1529" t="s">
        <v>43</v>
      </c>
      <c r="N1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1529">
        <f>VLOOKUP(TableOMP[[#This Row],[Label]],TableAvg[],2,FALSE)</f>
        <v>21.046355900000002</v>
      </c>
      <c r="P1529">
        <f>VLOOKUP(TableOMP[[#This Row],[Label]],TableAvg[],3,FALSE)</f>
        <v>0.42661476315995334</v>
      </c>
      <c r="Q1529">
        <f>TableOMP[[#This Row],[Avg]]-$U$2*TableOMP[[#This Row],[StdDev]]</f>
        <v>20.193126373680094</v>
      </c>
      <c r="R1529">
        <f>TableOMP[[#This Row],[Avg]]+$U$2*TableOMP[[#This Row],[StdDev]]</f>
        <v>21.899585426319909</v>
      </c>
      <c r="S1529">
        <f>IF(AND(TableOMP[[#This Row],[total_time]]&gt;=TableOMP[[#This Row],[Low]], TableOMP[[#This Row],[total_time]]&lt;=TableOMP[[#This Row],[High]]),1,0)</f>
        <v>1</v>
      </c>
    </row>
    <row r="1530" spans="1:19" x14ac:dyDescent="0.25">
      <c r="A1530" t="s">
        <v>15</v>
      </c>
      <c r="B1530">
        <v>10000</v>
      </c>
      <c r="C1530">
        <v>100</v>
      </c>
      <c r="D1530">
        <v>100000</v>
      </c>
      <c r="E1530">
        <v>10</v>
      </c>
      <c r="F1530">
        <v>1</v>
      </c>
      <c r="G1530">
        <v>23.526077999999998</v>
      </c>
      <c r="H1530">
        <v>4.8318279999999998</v>
      </c>
      <c r="I1530">
        <v>1.283048</v>
      </c>
      <c r="J1530">
        <v>0.14256099999999999</v>
      </c>
      <c r="K1530" t="str">
        <f t="shared" si="23"/>
        <v>6</v>
      </c>
      <c r="L1530" t="s">
        <v>42</v>
      </c>
      <c r="M1530" t="s">
        <v>43</v>
      </c>
      <c r="N1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530">
        <f>VLOOKUP(TableOMP[[#This Row],[Label]],TableAvg[],2,FALSE)</f>
        <v>19.367362500000002</v>
      </c>
      <c r="P1530">
        <f>VLOOKUP(TableOMP[[#This Row],[Label]],TableAvg[],3,FALSE)</f>
        <v>1.3987286580103699</v>
      </c>
      <c r="Q1530">
        <f>TableOMP[[#This Row],[Avg]]-$U$2*TableOMP[[#This Row],[StdDev]]</f>
        <v>16.569905183979262</v>
      </c>
      <c r="R1530">
        <f>TableOMP[[#This Row],[Avg]]+$U$2*TableOMP[[#This Row],[StdDev]]</f>
        <v>22.164819816020742</v>
      </c>
      <c r="S1530">
        <f>IF(AND(TableOMP[[#This Row],[total_time]]&gt;=TableOMP[[#This Row],[Low]], TableOMP[[#This Row],[total_time]]&lt;=TableOMP[[#This Row],[High]]),1,0)</f>
        <v>0</v>
      </c>
    </row>
    <row r="1531" spans="1:19" x14ac:dyDescent="0.25">
      <c r="A1531" t="s">
        <v>15</v>
      </c>
      <c r="B1531">
        <v>10000</v>
      </c>
      <c r="C1531">
        <v>100</v>
      </c>
      <c r="D1531">
        <v>100000</v>
      </c>
      <c r="E1531">
        <v>11</v>
      </c>
      <c r="F1531">
        <v>1</v>
      </c>
      <c r="G1531">
        <v>17.462154999999999</v>
      </c>
      <c r="H1531">
        <v>0.46526200000000001</v>
      </c>
      <c r="I1531">
        <v>2.7292360000000002</v>
      </c>
      <c r="J1531">
        <v>0.272924</v>
      </c>
      <c r="K1531" t="str">
        <f t="shared" si="23"/>
        <v>6</v>
      </c>
      <c r="L1531" t="s">
        <v>42</v>
      </c>
      <c r="M1531" t="s">
        <v>43</v>
      </c>
      <c r="N1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531">
        <f>VLOOKUP(TableOMP[[#This Row],[Label]],TableAvg[],2,FALSE)</f>
        <v>17.3222205</v>
      </c>
      <c r="P1531">
        <f>VLOOKUP(TableOMP[[#This Row],[Label]],TableAvg[],3,FALSE)</f>
        <v>0.19925598916133511</v>
      </c>
      <c r="Q1531">
        <f>TableOMP[[#This Row],[Avg]]-$U$2*TableOMP[[#This Row],[StdDev]]</f>
        <v>16.92370852167733</v>
      </c>
      <c r="R1531">
        <f>TableOMP[[#This Row],[Avg]]+$U$2*TableOMP[[#This Row],[StdDev]]</f>
        <v>17.72073247832267</v>
      </c>
      <c r="S1531">
        <f>IF(AND(TableOMP[[#This Row],[total_time]]&gt;=TableOMP[[#This Row],[Low]], TableOMP[[#This Row],[total_time]]&lt;=TableOMP[[#This Row],[High]]),1,0)</f>
        <v>1</v>
      </c>
    </row>
    <row r="1532" spans="1:19" x14ac:dyDescent="0.25">
      <c r="A1532" t="s">
        <v>15</v>
      </c>
      <c r="B1532">
        <v>10000</v>
      </c>
      <c r="C1532">
        <v>100</v>
      </c>
      <c r="D1532">
        <v>100000</v>
      </c>
      <c r="E1532">
        <v>12</v>
      </c>
      <c r="F1532">
        <v>1</v>
      </c>
      <c r="G1532">
        <v>16.126536999999999</v>
      </c>
      <c r="H1532">
        <v>0.47741899999999998</v>
      </c>
      <c r="I1532">
        <v>1.6354569999999999</v>
      </c>
      <c r="J1532">
        <v>0.148678</v>
      </c>
      <c r="K1532" t="str">
        <f t="shared" si="23"/>
        <v>6</v>
      </c>
      <c r="L1532" t="s">
        <v>42</v>
      </c>
      <c r="M1532" t="s">
        <v>43</v>
      </c>
      <c r="N1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532">
        <f>VLOOKUP(TableOMP[[#This Row],[Label]],TableAvg[],2,FALSE)</f>
        <v>16.0317729</v>
      </c>
      <c r="P1532">
        <f>VLOOKUP(TableOMP[[#This Row],[Label]],TableAvg[],3,FALSE)</f>
        <v>0.49322697109571573</v>
      </c>
      <c r="Q1532">
        <f>TableOMP[[#This Row],[Avg]]-$U$2*TableOMP[[#This Row],[StdDev]]</f>
        <v>15.045318957808568</v>
      </c>
      <c r="R1532">
        <f>TableOMP[[#This Row],[Avg]]+$U$2*TableOMP[[#This Row],[StdDev]]</f>
        <v>17.018226842191432</v>
      </c>
      <c r="S1532">
        <f>IF(AND(TableOMP[[#This Row],[total_time]]&gt;=TableOMP[[#This Row],[Low]], TableOMP[[#This Row],[total_time]]&lt;=TableOMP[[#This Row],[High]]),1,0)</f>
        <v>1</v>
      </c>
    </row>
    <row r="1533" spans="1:19" x14ac:dyDescent="0.25">
      <c r="A1533" t="s">
        <v>15</v>
      </c>
      <c r="B1533">
        <v>10000</v>
      </c>
      <c r="C1533">
        <v>100</v>
      </c>
      <c r="D1533">
        <v>100000</v>
      </c>
      <c r="E1533">
        <v>13</v>
      </c>
      <c r="F1533">
        <v>1</v>
      </c>
      <c r="G1533">
        <v>14.767898000000001</v>
      </c>
      <c r="H1533">
        <v>0.200159</v>
      </c>
      <c r="I1533">
        <v>1.1748799999999999</v>
      </c>
      <c r="J1533">
        <v>9.7906999999999994E-2</v>
      </c>
      <c r="K1533" t="str">
        <f t="shared" si="23"/>
        <v>6</v>
      </c>
      <c r="L1533" t="s">
        <v>42</v>
      </c>
      <c r="M1533" t="s">
        <v>43</v>
      </c>
      <c r="N1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533">
        <f>VLOOKUP(TableOMP[[#This Row],[Label]],TableAvg[],2,FALSE)</f>
        <v>17.419607899999995</v>
      </c>
      <c r="P1533">
        <f>VLOOKUP(TableOMP[[#This Row],[Label]],TableAvg[],3,FALSE)</f>
        <v>7.9460726350215278</v>
      </c>
      <c r="Q1533">
        <f>TableOMP[[#This Row],[Avg]]-$U$2*TableOMP[[#This Row],[StdDev]]</f>
        <v>1.5274626299569398</v>
      </c>
      <c r="R1533">
        <f>TableOMP[[#This Row],[Avg]]+$U$2*TableOMP[[#This Row],[StdDev]]</f>
        <v>33.311753170043048</v>
      </c>
      <c r="S1533">
        <f>IF(AND(TableOMP[[#This Row],[total_time]]&gt;=TableOMP[[#This Row],[Low]], TableOMP[[#This Row],[total_time]]&lt;=TableOMP[[#This Row],[High]]),1,0)</f>
        <v>1</v>
      </c>
    </row>
    <row r="1534" spans="1:19" x14ac:dyDescent="0.25">
      <c r="A1534" t="s">
        <v>15</v>
      </c>
      <c r="B1534">
        <v>10000</v>
      </c>
      <c r="C1534">
        <v>100</v>
      </c>
      <c r="D1534">
        <v>100000</v>
      </c>
      <c r="E1534">
        <v>14</v>
      </c>
      <c r="F1534">
        <v>1</v>
      </c>
      <c r="G1534">
        <v>13.845584000000001</v>
      </c>
      <c r="H1534">
        <v>0.28633799999999998</v>
      </c>
      <c r="I1534">
        <v>1.969241</v>
      </c>
      <c r="J1534">
        <v>0.15148</v>
      </c>
      <c r="K1534" t="str">
        <f t="shared" si="23"/>
        <v>6</v>
      </c>
      <c r="L1534" t="s">
        <v>42</v>
      </c>
      <c r="M1534" t="s">
        <v>43</v>
      </c>
      <c r="N1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534">
        <f>VLOOKUP(TableOMP[[#This Row],[Label]],TableAvg[],2,FALSE)</f>
        <v>13.811161200000001</v>
      </c>
      <c r="P1534">
        <f>VLOOKUP(TableOMP[[#This Row],[Label]],TableAvg[],3,FALSE)</f>
        <v>0.14816777037706197</v>
      </c>
      <c r="Q1534">
        <f>TableOMP[[#This Row],[Avg]]-$U$2*TableOMP[[#This Row],[StdDev]]</f>
        <v>13.514825659245878</v>
      </c>
      <c r="R1534">
        <f>TableOMP[[#This Row],[Avg]]+$U$2*TableOMP[[#This Row],[StdDev]]</f>
        <v>14.107496740754124</v>
      </c>
      <c r="S1534">
        <f>IF(AND(TableOMP[[#This Row],[total_time]]&gt;=TableOMP[[#This Row],[Low]], TableOMP[[#This Row],[total_time]]&lt;=TableOMP[[#This Row],[High]]),1,0)</f>
        <v>1</v>
      </c>
    </row>
    <row r="1535" spans="1:19" x14ac:dyDescent="0.25">
      <c r="A1535" t="s">
        <v>15</v>
      </c>
      <c r="B1535">
        <v>10000</v>
      </c>
      <c r="C1535">
        <v>100</v>
      </c>
      <c r="D1535">
        <v>100000</v>
      </c>
      <c r="E1535">
        <v>15</v>
      </c>
      <c r="F1535">
        <v>1</v>
      </c>
      <c r="G1535">
        <v>12.859443000000001</v>
      </c>
      <c r="H1535">
        <v>0.14038999999999999</v>
      </c>
      <c r="I1535">
        <v>0.56237999999999999</v>
      </c>
      <c r="J1535">
        <v>4.0169999999999997E-2</v>
      </c>
      <c r="K1535" t="str">
        <f t="shared" si="23"/>
        <v>6</v>
      </c>
      <c r="L1535" t="s">
        <v>42</v>
      </c>
      <c r="M1535" t="s">
        <v>43</v>
      </c>
      <c r="N1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535">
        <f>VLOOKUP(TableOMP[[#This Row],[Label]],TableAvg[],2,FALSE)</f>
        <v>13.084569800000001</v>
      </c>
      <c r="P1535">
        <f>VLOOKUP(TableOMP[[#This Row],[Label]],TableAvg[],3,FALSE)</f>
        <v>0.42163983678132028</v>
      </c>
      <c r="Q1535">
        <f>TableOMP[[#This Row],[Avg]]-$U$2*TableOMP[[#This Row],[StdDev]]</f>
        <v>12.241290126437359</v>
      </c>
      <c r="R1535">
        <f>TableOMP[[#This Row],[Avg]]+$U$2*TableOMP[[#This Row],[StdDev]]</f>
        <v>13.927849473562642</v>
      </c>
      <c r="S1535">
        <f>IF(AND(TableOMP[[#This Row],[total_time]]&gt;=TableOMP[[#This Row],[Low]], TableOMP[[#This Row],[total_time]]&lt;=TableOMP[[#This Row],[High]]),1,0)</f>
        <v>1</v>
      </c>
    </row>
    <row r="1536" spans="1:19" x14ac:dyDescent="0.25">
      <c r="A1536" t="s">
        <v>15</v>
      </c>
      <c r="B1536">
        <v>10000</v>
      </c>
      <c r="C1536">
        <v>100</v>
      </c>
      <c r="D1536">
        <v>100000</v>
      </c>
      <c r="E1536">
        <v>16</v>
      </c>
      <c r="F1536">
        <v>1</v>
      </c>
      <c r="G1536">
        <v>12.355874999999999</v>
      </c>
      <c r="H1536">
        <v>0.35073900000000002</v>
      </c>
      <c r="I1536">
        <v>3.290759</v>
      </c>
      <c r="J1536">
        <v>0.219384</v>
      </c>
      <c r="K1536" t="str">
        <f t="shared" si="23"/>
        <v>6</v>
      </c>
      <c r="L1536" t="s">
        <v>42</v>
      </c>
      <c r="M1536" t="s">
        <v>43</v>
      </c>
      <c r="N1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536">
        <f>VLOOKUP(TableOMP[[#This Row],[Label]],TableAvg[],2,FALSE)</f>
        <v>12.3827286</v>
      </c>
      <c r="P1536">
        <f>VLOOKUP(TableOMP[[#This Row],[Label]],TableAvg[],3,FALSE)</f>
        <v>0.17102678362132523</v>
      </c>
      <c r="Q1536">
        <f>TableOMP[[#This Row],[Avg]]-$U$2*TableOMP[[#This Row],[StdDev]]</f>
        <v>12.040675032757349</v>
      </c>
      <c r="R1536">
        <f>TableOMP[[#This Row],[Avg]]+$U$2*TableOMP[[#This Row],[StdDev]]</f>
        <v>12.724782167242651</v>
      </c>
      <c r="S1536">
        <f>IF(AND(TableOMP[[#This Row],[total_time]]&gt;=TableOMP[[#This Row],[Low]], TableOMP[[#This Row],[total_time]]&lt;=TableOMP[[#This Row],[High]]),1,0)</f>
        <v>1</v>
      </c>
    </row>
    <row r="1537" spans="1:19" x14ac:dyDescent="0.25">
      <c r="A1537" t="s">
        <v>15</v>
      </c>
      <c r="B1537">
        <v>10000</v>
      </c>
      <c r="C1537">
        <v>100</v>
      </c>
      <c r="D1537">
        <v>100000</v>
      </c>
      <c r="E1537">
        <v>17</v>
      </c>
      <c r="F1537">
        <v>1</v>
      </c>
      <c r="G1537">
        <v>11.937139</v>
      </c>
      <c r="H1537">
        <v>0.55968700000000005</v>
      </c>
      <c r="I1537">
        <v>3.3459750000000001</v>
      </c>
      <c r="J1537">
        <v>0.209123</v>
      </c>
      <c r="K1537" t="str">
        <f t="shared" si="23"/>
        <v>6</v>
      </c>
      <c r="L1537" t="s">
        <v>42</v>
      </c>
      <c r="M1537" t="s">
        <v>43</v>
      </c>
      <c r="N1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537">
        <f>VLOOKUP(TableOMP[[#This Row],[Label]],TableAvg[],2,FALSE)</f>
        <v>11.7457557</v>
      </c>
      <c r="P1537">
        <f>VLOOKUP(TableOMP[[#This Row],[Label]],TableAvg[],3,FALSE)</f>
        <v>0.15584168416068192</v>
      </c>
      <c r="Q1537">
        <f>TableOMP[[#This Row],[Avg]]-$U$2*TableOMP[[#This Row],[StdDev]]</f>
        <v>11.434072331678637</v>
      </c>
      <c r="R1537">
        <f>TableOMP[[#This Row],[Avg]]+$U$2*TableOMP[[#This Row],[StdDev]]</f>
        <v>12.057439068321363</v>
      </c>
      <c r="S1537">
        <f>IF(AND(TableOMP[[#This Row],[total_time]]&gt;=TableOMP[[#This Row],[Low]], TableOMP[[#This Row],[total_time]]&lt;=TableOMP[[#This Row],[High]]),1,0)</f>
        <v>1</v>
      </c>
    </row>
    <row r="1538" spans="1:19" x14ac:dyDescent="0.25">
      <c r="A1538" t="s">
        <v>15</v>
      </c>
      <c r="B1538">
        <v>10000</v>
      </c>
      <c r="C1538">
        <v>100</v>
      </c>
      <c r="D1538">
        <v>100000</v>
      </c>
      <c r="E1538">
        <v>18</v>
      </c>
      <c r="F1538">
        <v>1</v>
      </c>
      <c r="G1538">
        <v>11.203455</v>
      </c>
      <c r="H1538">
        <v>0.23264799999999999</v>
      </c>
      <c r="I1538">
        <v>2.1086689999999999</v>
      </c>
      <c r="J1538">
        <v>0.124039</v>
      </c>
      <c r="K1538" t="str">
        <f t="shared" si="23"/>
        <v>6</v>
      </c>
      <c r="L1538" t="s">
        <v>42</v>
      </c>
      <c r="M1538" t="s">
        <v>43</v>
      </c>
      <c r="N1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1538">
        <f>VLOOKUP(TableOMP[[#This Row],[Label]],TableAvg[],2,FALSE)</f>
        <v>11.1533949</v>
      </c>
      <c r="P1538">
        <f>VLOOKUP(TableOMP[[#This Row],[Label]],TableAvg[],3,FALSE)</f>
        <v>0.1108857938126307</v>
      </c>
      <c r="Q1538">
        <f>TableOMP[[#This Row],[Avg]]-$U$2*TableOMP[[#This Row],[StdDev]]</f>
        <v>10.931623312374739</v>
      </c>
      <c r="R1538">
        <f>TableOMP[[#This Row],[Avg]]+$U$2*TableOMP[[#This Row],[StdDev]]</f>
        <v>11.375166487625261</v>
      </c>
      <c r="S1538">
        <f>IF(AND(TableOMP[[#This Row],[total_time]]&gt;=TableOMP[[#This Row],[Low]], TableOMP[[#This Row],[total_time]]&lt;=TableOMP[[#This Row],[High]]),1,0)</f>
        <v>1</v>
      </c>
    </row>
    <row r="1539" spans="1:19" x14ac:dyDescent="0.25">
      <c r="A1539" t="s">
        <v>15</v>
      </c>
      <c r="B1539">
        <v>10000</v>
      </c>
      <c r="C1539">
        <v>100</v>
      </c>
      <c r="D1539">
        <v>100000</v>
      </c>
      <c r="E1539">
        <v>19</v>
      </c>
      <c r="F1539">
        <v>1</v>
      </c>
      <c r="G1539">
        <v>10.848687999999999</v>
      </c>
      <c r="H1539">
        <v>0.43574099999999999</v>
      </c>
      <c r="I1539">
        <v>2.0081899999999999</v>
      </c>
      <c r="J1539">
        <v>0.111566</v>
      </c>
      <c r="K1539" t="str">
        <f t="shared" ref="K1539:K1602" si="24">MID(M1539,22,1)</f>
        <v>6</v>
      </c>
      <c r="L1539" t="s">
        <v>42</v>
      </c>
      <c r="M1539" t="s">
        <v>43</v>
      </c>
      <c r="N1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539">
        <f>VLOOKUP(TableOMP[[#This Row],[Label]],TableAvg[],2,FALSE)</f>
        <v>11.082065999999999</v>
      </c>
      <c r="P1539">
        <f>VLOOKUP(TableOMP[[#This Row],[Label]],TableAvg[],3,FALSE)</f>
        <v>1.2805894741982884</v>
      </c>
      <c r="Q1539">
        <f>TableOMP[[#This Row],[Avg]]-$U$2*TableOMP[[#This Row],[StdDev]]</f>
        <v>8.5208870516034221</v>
      </c>
      <c r="R1539">
        <f>TableOMP[[#This Row],[Avg]]+$U$2*TableOMP[[#This Row],[StdDev]]</f>
        <v>13.643244948396577</v>
      </c>
      <c r="S1539">
        <f>IF(AND(TableOMP[[#This Row],[total_time]]&gt;=TableOMP[[#This Row],[Low]], TableOMP[[#This Row],[total_time]]&lt;=TableOMP[[#This Row],[High]]),1,0)</f>
        <v>1</v>
      </c>
    </row>
    <row r="1540" spans="1:19" x14ac:dyDescent="0.25">
      <c r="A1540" t="s">
        <v>15</v>
      </c>
      <c r="B1540">
        <v>10000</v>
      </c>
      <c r="C1540">
        <v>100</v>
      </c>
      <c r="D1540">
        <v>100000</v>
      </c>
      <c r="E1540">
        <v>20</v>
      </c>
      <c r="F1540">
        <v>1</v>
      </c>
      <c r="G1540">
        <v>16.560448999999998</v>
      </c>
      <c r="H1540">
        <v>6.5517190000000003</v>
      </c>
      <c r="I1540">
        <v>38.252141999999999</v>
      </c>
      <c r="J1540">
        <v>2.013271</v>
      </c>
      <c r="K1540" t="str">
        <f t="shared" si="24"/>
        <v>6</v>
      </c>
      <c r="L1540" t="s">
        <v>42</v>
      </c>
      <c r="M1540" t="s">
        <v>43</v>
      </c>
      <c r="N1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1540">
        <f>VLOOKUP(TableOMP[[#This Row],[Label]],TableAvg[],2,FALSE)</f>
        <v>10.817027444444442</v>
      </c>
      <c r="P1540">
        <f>VLOOKUP(TableOMP[[#This Row],[Label]],TableAvg[],3,FALSE)</f>
        <v>2.0326970579339143</v>
      </c>
      <c r="Q1540">
        <f>TableOMP[[#This Row],[Avg]]-$U$2*TableOMP[[#This Row],[StdDev]]</f>
        <v>6.751633328576613</v>
      </c>
      <c r="R1540">
        <f>TableOMP[[#This Row],[Avg]]+$U$2*TableOMP[[#This Row],[StdDev]]</f>
        <v>14.88242156031227</v>
      </c>
      <c r="S1540">
        <f>IF(AND(TableOMP[[#This Row],[total_time]]&gt;=TableOMP[[#This Row],[Low]], TableOMP[[#This Row],[total_time]]&lt;=TableOMP[[#This Row],[High]]),1,0)</f>
        <v>0</v>
      </c>
    </row>
    <row r="1541" spans="1:19" x14ac:dyDescent="0.25">
      <c r="A1541" t="s">
        <v>15</v>
      </c>
      <c r="B1541">
        <v>10000</v>
      </c>
      <c r="C1541">
        <v>100</v>
      </c>
      <c r="D1541">
        <v>100000</v>
      </c>
      <c r="E1541">
        <v>21</v>
      </c>
      <c r="F1541">
        <v>1</v>
      </c>
      <c r="G1541">
        <v>19.118238000000002</v>
      </c>
      <c r="H1541">
        <v>9.651878</v>
      </c>
      <c r="I1541">
        <v>4.4197559999999996</v>
      </c>
      <c r="J1541">
        <v>0.22098799999999999</v>
      </c>
      <c r="K1541" t="str">
        <f t="shared" si="24"/>
        <v>6</v>
      </c>
      <c r="L1541" t="s">
        <v>42</v>
      </c>
      <c r="M1541" t="s">
        <v>43</v>
      </c>
      <c r="N1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1541">
        <f>VLOOKUP(TableOMP[[#This Row],[Label]],TableAvg[],2,FALSE)</f>
        <v>10.752239777777779</v>
      </c>
      <c r="P1541">
        <f>VLOOKUP(TableOMP[[#This Row],[Label]],TableAvg[],3,FALSE)</f>
        <v>2.962358015434468</v>
      </c>
      <c r="Q1541">
        <f>TableOMP[[#This Row],[Avg]]-$U$2*TableOMP[[#This Row],[StdDev]]</f>
        <v>4.8275237469088434</v>
      </c>
      <c r="R1541">
        <f>TableOMP[[#This Row],[Avg]]+$U$2*TableOMP[[#This Row],[StdDev]]</f>
        <v>16.676955808646717</v>
      </c>
      <c r="S1541">
        <f>IF(AND(TableOMP[[#This Row],[total_time]]&gt;=TableOMP[[#This Row],[Low]], TableOMP[[#This Row],[total_time]]&lt;=TableOMP[[#This Row],[High]]),1,0)</f>
        <v>0</v>
      </c>
    </row>
    <row r="1542" spans="1:19" x14ac:dyDescent="0.25">
      <c r="A1542" t="s">
        <v>15</v>
      </c>
      <c r="B1542">
        <v>10000</v>
      </c>
      <c r="C1542">
        <v>100</v>
      </c>
      <c r="D1542">
        <v>100000</v>
      </c>
      <c r="E1542">
        <v>22</v>
      </c>
      <c r="F1542">
        <v>1</v>
      </c>
      <c r="G1542">
        <v>9.2339199999999995</v>
      </c>
      <c r="H1542">
        <v>0.12512200000000001</v>
      </c>
      <c r="I1542">
        <v>0.69420099999999996</v>
      </c>
      <c r="J1542">
        <v>3.3057000000000003E-2</v>
      </c>
      <c r="K1542" t="str">
        <f t="shared" si="24"/>
        <v>6</v>
      </c>
      <c r="L1542" t="s">
        <v>42</v>
      </c>
      <c r="M1542" t="s">
        <v>43</v>
      </c>
      <c r="N1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1542">
        <f>VLOOKUP(TableOMP[[#This Row],[Label]],TableAvg[],2,FALSE)</f>
        <v>9.3728244444444435</v>
      </c>
      <c r="P1542">
        <f>VLOOKUP(TableOMP[[#This Row],[Label]],TableAvg[],3,FALSE)</f>
        <v>0.15586539373956221</v>
      </c>
      <c r="Q1542">
        <f>TableOMP[[#This Row],[Avg]]-$U$2*TableOMP[[#This Row],[StdDev]]</f>
        <v>9.0610936569653191</v>
      </c>
      <c r="R1542">
        <f>TableOMP[[#This Row],[Avg]]+$U$2*TableOMP[[#This Row],[StdDev]]</f>
        <v>9.6845552319235679</v>
      </c>
      <c r="S1542">
        <f>IF(AND(TableOMP[[#This Row],[total_time]]&gt;=TableOMP[[#This Row],[Low]], TableOMP[[#This Row],[total_time]]&lt;=TableOMP[[#This Row],[High]]),1,0)</f>
        <v>1</v>
      </c>
    </row>
    <row r="1543" spans="1:19" x14ac:dyDescent="0.25">
      <c r="A1543" t="s">
        <v>15</v>
      </c>
      <c r="B1543">
        <v>10000</v>
      </c>
      <c r="C1543">
        <v>100</v>
      </c>
      <c r="D1543">
        <v>100000</v>
      </c>
      <c r="E1543">
        <v>23</v>
      </c>
      <c r="F1543">
        <v>1</v>
      </c>
      <c r="G1543">
        <v>9.1085290000000008</v>
      </c>
      <c r="H1543">
        <v>0.40844200000000003</v>
      </c>
      <c r="I1543">
        <v>2.1287389999999999</v>
      </c>
      <c r="J1543">
        <v>9.6761E-2</v>
      </c>
      <c r="K1543" t="str">
        <f t="shared" si="24"/>
        <v>6</v>
      </c>
      <c r="L1543" t="s">
        <v>42</v>
      </c>
      <c r="M1543" t="s">
        <v>43</v>
      </c>
      <c r="N1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1543">
        <f>VLOOKUP(TableOMP[[#This Row],[Label]],TableAvg[],2,FALSE)</f>
        <v>9.1605132222222228</v>
      </c>
      <c r="P1543">
        <f>VLOOKUP(TableOMP[[#This Row],[Label]],TableAvg[],3,FALSE)</f>
        <v>0.30755567457431171</v>
      </c>
      <c r="Q1543">
        <f>TableOMP[[#This Row],[Avg]]-$U$2*TableOMP[[#This Row],[StdDev]]</f>
        <v>8.5454018730735992</v>
      </c>
      <c r="R1543">
        <f>TableOMP[[#This Row],[Avg]]+$U$2*TableOMP[[#This Row],[StdDev]]</f>
        <v>9.7756245713708463</v>
      </c>
      <c r="S1543">
        <f>IF(AND(TableOMP[[#This Row],[total_time]]&gt;=TableOMP[[#This Row],[Low]], TableOMP[[#This Row],[total_time]]&lt;=TableOMP[[#This Row],[High]]),1,0)</f>
        <v>1</v>
      </c>
    </row>
    <row r="1544" spans="1:19" x14ac:dyDescent="0.25">
      <c r="A1544" t="s">
        <v>15</v>
      </c>
      <c r="B1544">
        <v>10000</v>
      </c>
      <c r="C1544">
        <v>100</v>
      </c>
      <c r="D1544">
        <v>100000</v>
      </c>
      <c r="E1544">
        <v>24</v>
      </c>
      <c r="F1544">
        <v>1</v>
      </c>
      <c r="G1544">
        <v>8.6380189999999999</v>
      </c>
      <c r="H1544">
        <v>0.24610499999999999</v>
      </c>
      <c r="I1544">
        <v>3.2295929999999999</v>
      </c>
      <c r="J1544">
        <v>0.14041699999999999</v>
      </c>
      <c r="K1544" t="str">
        <f t="shared" si="24"/>
        <v>6</v>
      </c>
      <c r="L1544" t="s">
        <v>42</v>
      </c>
      <c r="M1544" t="s">
        <v>43</v>
      </c>
      <c r="N1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1544">
        <f>VLOOKUP(TableOMP[[#This Row],[Label]],TableAvg[],2,FALSE)</f>
        <v>8.9354818888888889</v>
      </c>
      <c r="P1544">
        <f>VLOOKUP(TableOMP[[#This Row],[Label]],TableAvg[],3,FALSE)</f>
        <v>0.54736769623218984</v>
      </c>
      <c r="Q1544">
        <f>TableOMP[[#This Row],[Avg]]-$U$2*TableOMP[[#This Row],[StdDev]]</f>
        <v>7.8407464964245097</v>
      </c>
      <c r="R1544">
        <f>TableOMP[[#This Row],[Avg]]+$U$2*TableOMP[[#This Row],[StdDev]]</f>
        <v>10.030217281353268</v>
      </c>
      <c r="S1544">
        <f>IF(AND(TableOMP[[#This Row],[total_time]]&gt;=TableOMP[[#This Row],[Low]], TableOMP[[#This Row],[total_time]]&lt;=TableOMP[[#This Row],[High]]),1,0)</f>
        <v>1</v>
      </c>
    </row>
    <row r="1545" spans="1:19" x14ac:dyDescent="0.25">
      <c r="A1545" t="s">
        <v>15</v>
      </c>
      <c r="B1545">
        <v>10000</v>
      </c>
      <c r="C1545">
        <v>100</v>
      </c>
      <c r="D1545">
        <v>100000</v>
      </c>
      <c r="E1545">
        <v>25</v>
      </c>
      <c r="F1545">
        <v>1</v>
      </c>
      <c r="G1545">
        <v>8.2363850000000003</v>
      </c>
      <c r="H1545">
        <v>0.13256399999999999</v>
      </c>
      <c r="I1545">
        <v>1.0009520000000001</v>
      </c>
      <c r="J1545">
        <v>4.1706E-2</v>
      </c>
      <c r="K1545" t="str">
        <f t="shared" si="24"/>
        <v>6</v>
      </c>
      <c r="L1545" t="s">
        <v>42</v>
      </c>
      <c r="M1545" t="s">
        <v>43</v>
      </c>
      <c r="N1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1545">
        <f>VLOOKUP(TableOMP[[#This Row],[Label]],TableAvg[],2,FALSE)</f>
        <v>8.4959174444444443</v>
      </c>
      <c r="P1545">
        <f>VLOOKUP(TableOMP[[#This Row],[Label]],TableAvg[],3,FALSE)</f>
        <v>0.19575456798989616</v>
      </c>
      <c r="Q1545">
        <f>TableOMP[[#This Row],[Avg]]-$U$2*TableOMP[[#This Row],[StdDev]]</f>
        <v>8.1044083084646523</v>
      </c>
      <c r="R1545">
        <f>TableOMP[[#This Row],[Avg]]+$U$2*TableOMP[[#This Row],[StdDev]]</f>
        <v>8.8874265804242363</v>
      </c>
      <c r="S1545">
        <f>IF(AND(TableOMP[[#This Row],[total_time]]&gt;=TableOMP[[#This Row],[Low]], TableOMP[[#This Row],[total_time]]&lt;=TableOMP[[#This Row],[High]]),1,0)</f>
        <v>1</v>
      </c>
    </row>
    <row r="1546" spans="1:19" x14ac:dyDescent="0.25">
      <c r="A1546" t="s">
        <v>15</v>
      </c>
      <c r="B1546">
        <v>10000</v>
      </c>
      <c r="C1546">
        <v>100</v>
      </c>
      <c r="D1546">
        <v>100000</v>
      </c>
      <c r="E1546">
        <v>26</v>
      </c>
      <c r="F1546">
        <v>1</v>
      </c>
      <c r="G1546">
        <v>8.3310619999999993</v>
      </c>
      <c r="H1546">
        <v>0.44036199999999998</v>
      </c>
      <c r="I1546">
        <v>3.1227200000000002</v>
      </c>
      <c r="J1546">
        <v>0.12490900000000001</v>
      </c>
      <c r="K1546" t="str">
        <f t="shared" si="24"/>
        <v>6</v>
      </c>
      <c r="L1546" t="s">
        <v>42</v>
      </c>
      <c r="M1546" t="s">
        <v>43</v>
      </c>
      <c r="N1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1546">
        <f>VLOOKUP(TableOMP[[#This Row],[Label]],TableAvg[],2,FALSE)</f>
        <v>8.3256656666666657</v>
      </c>
      <c r="P1546">
        <f>VLOOKUP(TableOMP[[#This Row],[Label]],TableAvg[],3,FALSE)</f>
        <v>0.32159809416932755</v>
      </c>
      <c r="Q1546">
        <f>TableOMP[[#This Row],[Avg]]-$U$2*TableOMP[[#This Row],[StdDev]]</f>
        <v>7.6824694783280103</v>
      </c>
      <c r="R1546">
        <f>TableOMP[[#This Row],[Avg]]+$U$2*TableOMP[[#This Row],[StdDev]]</f>
        <v>8.9688618550053203</v>
      </c>
      <c r="S1546">
        <f>IF(AND(TableOMP[[#This Row],[total_time]]&gt;=TableOMP[[#This Row],[Low]], TableOMP[[#This Row],[total_time]]&lt;=TableOMP[[#This Row],[High]]),1,0)</f>
        <v>1</v>
      </c>
    </row>
    <row r="1547" spans="1:19" x14ac:dyDescent="0.25">
      <c r="A1547" t="s">
        <v>15</v>
      </c>
      <c r="B1547">
        <v>10000</v>
      </c>
      <c r="C1547">
        <v>100</v>
      </c>
      <c r="D1547">
        <v>100000</v>
      </c>
      <c r="E1547">
        <v>27</v>
      </c>
      <c r="F1547">
        <v>1</v>
      </c>
      <c r="G1547">
        <v>7.9254110000000004</v>
      </c>
      <c r="H1547">
        <v>0.26106400000000002</v>
      </c>
      <c r="I1547">
        <v>3.8108919999999999</v>
      </c>
      <c r="J1547">
        <v>0.14657300000000001</v>
      </c>
      <c r="K1547" t="str">
        <f t="shared" si="24"/>
        <v>6</v>
      </c>
      <c r="L1547" t="s">
        <v>42</v>
      </c>
      <c r="M1547" t="s">
        <v>43</v>
      </c>
      <c r="N1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1547">
        <f>VLOOKUP(TableOMP[[#This Row],[Label]],TableAvg[],2,FALSE)</f>
        <v>8.0086700000000022</v>
      </c>
      <c r="P1547">
        <f>VLOOKUP(TableOMP[[#This Row],[Label]],TableAvg[],3,FALSE)</f>
        <v>0.14580840391409636</v>
      </c>
      <c r="Q1547">
        <f>TableOMP[[#This Row],[Avg]]-$U$2*TableOMP[[#This Row],[StdDev]]</f>
        <v>7.7170531921718091</v>
      </c>
      <c r="R1547">
        <f>TableOMP[[#This Row],[Avg]]+$U$2*TableOMP[[#This Row],[StdDev]]</f>
        <v>8.3002868078281953</v>
      </c>
      <c r="S1547">
        <f>IF(AND(TableOMP[[#This Row],[total_time]]&gt;=TableOMP[[#This Row],[Low]], TableOMP[[#This Row],[total_time]]&lt;=TableOMP[[#This Row],[High]]),1,0)</f>
        <v>1</v>
      </c>
    </row>
    <row r="1548" spans="1:19" x14ac:dyDescent="0.25">
      <c r="A1548" t="s">
        <v>15</v>
      </c>
      <c r="B1548">
        <v>10000</v>
      </c>
      <c r="C1548">
        <v>100</v>
      </c>
      <c r="D1548">
        <v>100000</v>
      </c>
      <c r="E1548">
        <v>28</v>
      </c>
      <c r="F1548">
        <v>1</v>
      </c>
      <c r="G1548">
        <v>7.5798699999999997</v>
      </c>
      <c r="H1548">
        <v>0.15733800000000001</v>
      </c>
      <c r="I1548">
        <v>1.5530919999999999</v>
      </c>
      <c r="J1548">
        <v>5.7521999999999997E-2</v>
      </c>
      <c r="K1548" t="str">
        <f t="shared" si="24"/>
        <v>6</v>
      </c>
      <c r="L1548" t="s">
        <v>42</v>
      </c>
      <c r="M1548" t="s">
        <v>43</v>
      </c>
      <c r="N1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1548">
        <f>VLOOKUP(TableOMP[[#This Row],[Label]],TableAvg[],2,FALSE)</f>
        <v>7.6902833333333342</v>
      </c>
      <c r="P1548">
        <f>VLOOKUP(TableOMP[[#This Row],[Label]],TableAvg[],3,FALSE)</f>
        <v>0.11412169626709792</v>
      </c>
      <c r="Q1548">
        <f>TableOMP[[#This Row],[Avg]]-$U$2*TableOMP[[#This Row],[StdDev]]</f>
        <v>7.462039940799138</v>
      </c>
      <c r="R1548">
        <f>TableOMP[[#This Row],[Avg]]+$U$2*TableOMP[[#This Row],[StdDev]]</f>
        <v>7.9185267258675305</v>
      </c>
      <c r="S1548">
        <f>IF(AND(TableOMP[[#This Row],[total_time]]&gt;=TableOMP[[#This Row],[Low]], TableOMP[[#This Row],[total_time]]&lt;=TableOMP[[#This Row],[High]]),1,0)</f>
        <v>1</v>
      </c>
    </row>
    <row r="1549" spans="1:19" x14ac:dyDescent="0.25">
      <c r="A1549" t="s">
        <v>15</v>
      </c>
      <c r="B1549">
        <v>10000</v>
      </c>
      <c r="C1549">
        <v>100</v>
      </c>
      <c r="D1549">
        <v>100000</v>
      </c>
      <c r="E1549">
        <v>29</v>
      </c>
      <c r="F1549">
        <v>1</v>
      </c>
      <c r="G1549">
        <v>17.713864000000001</v>
      </c>
      <c r="H1549">
        <v>10.557040000000001</v>
      </c>
      <c r="I1549">
        <v>58.085242999999998</v>
      </c>
      <c r="J1549">
        <v>2.0744729999999998</v>
      </c>
      <c r="K1549" t="str">
        <f t="shared" si="24"/>
        <v>6</v>
      </c>
      <c r="L1549" t="s">
        <v>42</v>
      </c>
      <c r="M1549" t="s">
        <v>43</v>
      </c>
      <c r="N1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1549">
        <f>VLOOKUP(TableOMP[[#This Row],[Label]],TableAvg[],2,FALSE)</f>
        <v>8.5854953333333341</v>
      </c>
      <c r="P1549">
        <f>VLOOKUP(TableOMP[[#This Row],[Label]],TableAvg[],3,FALSE)</f>
        <v>3.2284394313952327</v>
      </c>
      <c r="Q1549">
        <f>TableOMP[[#This Row],[Avg]]-$U$2*TableOMP[[#This Row],[StdDev]]</f>
        <v>2.1286164705428687</v>
      </c>
      <c r="R1549">
        <f>TableOMP[[#This Row],[Avg]]+$U$2*TableOMP[[#This Row],[StdDev]]</f>
        <v>15.042374196123799</v>
      </c>
      <c r="S1549">
        <f>IF(AND(TableOMP[[#This Row],[total_time]]&gt;=TableOMP[[#This Row],[Low]], TableOMP[[#This Row],[total_time]]&lt;=TableOMP[[#This Row],[High]]),1,0)</f>
        <v>0</v>
      </c>
    </row>
    <row r="1550" spans="1:19" x14ac:dyDescent="0.25">
      <c r="A1550" t="s">
        <v>15</v>
      </c>
      <c r="B1550">
        <v>10000</v>
      </c>
      <c r="C1550">
        <v>100</v>
      </c>
      <c r="D1550">
        <v>100000</v>
      </c>
      <c r="E1550">
        <v>30</v>
      </c>
      <c r="F1550">
        <v>1</v>
      </c>
      <c r="G1550">
        <v>7.2458900000000002</v>
      </c>
      <c r="H1550">
        <v>0.27889000000000003</v>
      </c>
      <c r="I1550">
        <v>4.8730229999999999</v>
      </c>
      <c r="J1550">
        <v>0.16803499999999999</v>
      </c>
      <c r="K1550" t="str">
        <f t="shared" si="24"/>
        <v>6</v>
      </c>
      <c r="L1550" t="s">
        <v>42</v>
      </c>
      <c r="M1550" t="s">
        <v>43</v>
      </c>
      <c r="N1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1550">
        <f>VLOOKUP(TableOMP[[#This Row],[Label]],TableAvg[],2,FALSE)</f>
        <v>7.2940763333333329</v>
      </c>
      <c r="P1550">
        <f>VLOOKUP(TableOMP[[#This Row],[Label]],TableAvg[],3,FALSE)</f>
        <v>0.20530185275724544</v>
      </c>
      <c r="Q1550">
        <f>TableOMP[[#This Row],[Avg]]-$U$2*TableOMP[[#This Row],[StdDev]]</f>
        <v>6.8834726278188416</v>
      </c>
      <c r="R1550">
        <f>TableOMP[[#This Row],[Avg]]+$U$2*TableOMP[[#This Row],[StdDev]]</f>
        <v>7.7046800388478243</v>
      </c>
      <c r="S1550">
        <f>IF(AND(TableOMP[[#This Row],[total_time]]&gt;=TableOMP[[#This Row],[Low]], TableOMP[[#This Row],[total_time]]&lt;=TableOMP[[#This Row],[High]]),1,0)</f>
        <v>1</v>
      </c>
    </row>
    <row r="1551" spans="1:19" x14ac:dyDescent="0.25">
      <c r="A1551" t="s">
        <v>15</v>
      </c>
      <c r="B1551">
        <v>10000</v>
      </c>
      <c r="C1551">
        <v>100</v>
      </c>
      <c r="D1551">
        <v>100000</v>
      </c>
      <c r="E1551">
        <v>31</v>
      </c>
      <c r="F1551">
        <v>1</v>
      </c>
      <c r="G1551">
        <v>7.1094530000000002</v>
      </c>
      <c r="H1551">
        <v>0.30247299999999999</v>
      </c>
      <c r="I1551">
        <v>5.1657409999999997</v>
      </c>
      <c r="J1551">
        <v>0.17219100000000001</v>
      </c>
      <c r="K1551" t="str">
        <f t="shared" si="24"/>
        <v>6</v>
      </c>
      <c r="L1551" t="s">
        <v>42</v>
      </c>
      <c r="M1551" t="s">
        <v>43</v>
      </c>
      <c r="N1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1551">
        <f>VLOOKUP(TableOMP[[#This Row],[Label]],TableAvg[],2,FALSE)</f>
        <v>7.2265201111111104</v>
      </c>
      <c r="P1551">
        <f>VLOOKUP(TableOMP[[#This Row],[Label]],TableAvg[],3,FALSE)</f>
        <v>0.16143676633452952</v>
      </c>
      <c r="Q1551">
        <f>TableOMP[[#This Row],[Avg]]-$U$2*TableOMP[[#This Row],[StdDev]]</f>
        <v>6.9036465784420518</v>
      </c>
      <c r="R1551">
        <f>TableOMP[[#This Row],[Avg]]+$U$2*TableOMP[[#This Row],[StdDev]]</f>
        <v>7.549393643780169</v>
      </c>
      <c r="S1551">
        <f>IF(AND(TableOMP[[#This Row],[total_time]]&gt;=TableOMP[[#This Row],[Low]], TableOMP[[#This Row],[total_time]]&lt;=TableOMP[[#This Row],[High]]),1,0)</f>
        <v>1</v>
      </c>
    </row>
    <row r="1552" spans="1:19" x14ac:dyDescent="0.25">
      <c r="A1552" t="s">
        <v>15</v>
      </c>
      <c r="B1552">
        <v>10000</v>
      </c>
      <c r="C1552">
        <v>100</v>
      </c>
      <c r="D1552">
        <v>100000</v>
      </c>
      <c r="E1552">
        <v>32</v>
      </c>
      <c r="F1552">
        <v>1</v>
      </c>
      <c r="G1552">
        <v>7.1335639999999998</v>
      </c>
      <c r="H1552">
        <v>0.45800600000000002</v>
      </c>
      <c r="I1552">
        <v>3.86714</v>
      </c>
      <c r="J1552">
        <v>0.124746</v>
      </c>
      <c r="K1552" t="str">
        <f t="shared" si="24"/>
        <v>6</v>
      </c>
      <c r="L1552" t="s">
        <v>42</v>
      </c>
      <c r="M1552" t="s">
        <v>43</v>
      </c>
      <c r="N1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1552">
        <f>VLOOKUP(TableOMP[[#This Row],[Label]],TableAvg[],2,FALSE)</f>
        <v>7.1015181111111119</v>
      </c>
      <c r="P1552">
        <f>VLOOKUP(TableOMP[[#This Row],[Label]],TableAvg[],3,FALSE)</f>
        <v>0.19053795345834407</v>
      </c>
      <c r="Q1552">
        <f>TableOMP[[#This Row],[Avg]]-$U$2*TableOMP[[#This Row],[StdDev]]</f>
        <v>6.7204422041944234</v>
      </c>
      <c r="R1552">
        <f>TableOMP[[#This Row],[Avg]]+$U$2*TableOMP[[#This Row],[StdDev]]</f>
        <v>7.4825940180278003</v>
      </c>
      <c r="S1552">
        <f>IF(AND(TableOMP[[#This Row],[total_time]]&gt;=TableOMP[[#This Row],[Low]], TableOMP[[#This Row],[total_time]]&lt;=TableOMP[[#This Row],[High]]),1,0)</f>
        <v>1</v>
      </c>
    </row>
    <row r="1553" spans="1:19" x14ac:dyDescent="0.25">
      <c r="A1553" t="s">
        <v>15</v>
      </c>
      <c r="B1553">
        <v>10000</v>
      </c>
      <c r="C1553">
        <v>100</v>
      </c>
      <c r="D1553">
        <v>100000</v>
      </c>
      <c r="E1553">
        <v>33</v>
      </c>
      <c r="F1553">
        <v>1</v>
      </c>
      <c r="G1553">
        <v>7.016451</v>
      </c>
      <c r="H1553">
        <v>0.24465700000000001</v>
      </c>
      <c r="I1553">
        <v>4.2240409999999997</v>
      </c>
      <c r="J1553">
        <v>0.13200100000000001</v>
      </c>
      <c r="K1553" t="str">
        <f t="shared" si="24"/>
        <v>6</v>
      </c>
      <c r="L1553" t="s">
        <v>42</v>
      </c>
      <c r="M1553" t="s">
        <v>43</v>
      </c>
      <c r="N1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1553">
        <f>VLOOKUP(TableOMP[[#This Row],[Label]],TableAvg[],2,FALSE)</f>
        <v>6.9106411111111106</v>
      </c>
      <c r="P1553">
        <f>VLOOKUP(TableOMP[[#This Row],[Label]],TableAvg[],3,FALSE)</f>
        <v>0.16269524228477839</v>
      </c>
      <c r="Q1553">
        <f>TableOMP[[#This Row],[Avg]]-$U$2*TableOMP[[#This Row],[StdDev]]</f>
        <v>6.585250626541554</v>
      </c>
      <c r="R1553">
        <f>TableOMP[[#This Row],[Avg]]+$U$2*TableOMP[[#This Row],[StdDev]]</f>
        <v>7.2360315956806671</v>
      </c>
      <c r="S1553">
        <f>IF(AND(TableOMP[[#This Row],[total_time]]&gt;=TableOMP[[#This Row],[Low]], TableOMP[[#This Row],[total_time]]&lt;=TableOMP[[#This Row],[High]]),1,0)</f>
        <v>1</v>
      </c>
    </row>
    <row r="1554" spans="1:19" x14ac:dyDescent="0.25">
      <c r="A1554" t="s">
        <v>15</v>
      </c>
      <c r="B1554">
        <v>10000</v>
      </c>
      <c r="C1554">
        <v>100</v>
      </c>
      <c r="D1554">
        <v>100000</v>
      </c>
      <c r="E1554">
        <v>34</v>
      </c>
      <c r="F1554">
        <v>1</v>
      </c>
      <c r="G1554">
        <v>6.6864229999999996</v>
      </c>
      <c r="H1554">
        <v>0.150307</v>
      </c>
      <c r="I1554">
        <v>1.953031</v>
      </c>
      <c r="J1554">
        <v>5.9182999999999999E-2</v>
      </c>
      <c r="K1554" t="str">
        <f t="shared" si="24"/>
        <v>6</v>
      </c>
      <c r="L1554" t="s">
        <v>42</v>
      </c>
      <c r="M1554" t="s">
        <v>43</v>
      </c>
      <c r="N1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1554">
        <f>VLOOKUP(TableOMP[[#This Row],[Label]],TableAvg[],2,FALSE)</f>
        <v>7.7414967777777788</v>
      </c>
      <c r="P1554">
        <f>VLOOKUP(TableOMP[[#This Row],[Label]],TableAvg[],3,FALSE)</f>
        <v>3.0485495572849342</v>
      </c>
      <c r="Q1554">
        <f>TableOMP[[#This Row],[Avg]]-$U$2*TableOMP[[#This Row],[StdDev]]</f>
        <v>1.6443976632079105</v>
      </c>
      <c r="R1554">
        <f>TableOMP[[#This Row],[Avg]]+$U$2*TableOMP[[#This Row],[StdDev]]</f>
        <v>13.838595892347648</v>
      </c>
      <c r="S1554">
        <f>IF(AND(TableOMP[[#This Row],[total_time]]&gt;=TableOMP[[#This Row],[Low]], TableOMP[[#This Row],[total_time]]&lt;=TableOMP[[#This Row],[High]]),1,0)</f>
        <v>1</v>
      </c>
    </row>
    <row r="1555" spans="1:19" x14ac:dyDescent="0.25">
      <c r="A1555" t="s">
        <v>15</v>
      </c>
      <c r="B1555">
        <v>10000</v>
      </c>
      <c r="C1555">
        <v>100</v>
      </c>
      <c r="D1555">
        <v>100000</v>
      </c>
      <c r="E1555">
        <v>35</v>
      </c>
      <c r="F1555">
        <v>1</v>
      </c>
      <c r="G1555">
        <v>7.1823230000000002</v>
      </c>
      <c r="H1555">
        <v>0.72611700000000001</v>
      </c>
      <c r="I1555">
        <v>8.4126659999999998</v>
      </c>
      <c r="J1555">
        <v>0.24743100000000001</v>
      </c>
      <c r="K1555" t="str">
        <f t="shared" si="24"/>
        <v>6</v>
      </c>
      <c r="L1555" t="s">
        <v>42</v>
      </c>
      <c r="M1555" t="s">
        <v>43</v>
      </c>
      <c r="N1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1555">
        <f>VLOOKUP(TableOMP[[#This Row],[Label]],TableAvg[],2,FALSE)</f>
        <v>7.0453129999999984</v>
      </c>
      <c r="P1555">
        <f>VLOOKUP(TableOMP[[#This Row],[Label]],TableAvg[],3,FALSE)</f>
        <v>1.1073830643128082</v>
      </c>
      <c r="Q1555">
        <f>TableOMP[[#This Row],[Avg]]-$U$2*TableOMP[[#This Row],[StdDev]]</f>
        <v>4.8305468713743824</v>
      </c>
      <c r="R1555">
        <f>TableOMP[[#This Row],[Avg]]+$U$2*TableOMP[[#This Row],[StdDev]]</f>
        <v>9.2600791286256143</v>
      </c>
      <c r="S1555">
        <f>IF(AND(TableOMP[[#This Row],[total_time]]&gt;=TableOMP[[#This Row],[Low]], TableOMP[[#This Row],[total_time]]&lt;=TableOMP[[#This Row],[High]]),1,0)</f>
        <v>1</v>
      </c>
    </row>
    <row r="1556" spans="1:19" x14ac:dyDescent="0.25">
      <c r="A1556" t="s">
        <v>15</v>
      </c>
      <c r="B1556">
        <v>10000</v>
      </c>
      <c r="C1556">
        <v>100</v>
      </c>
      <c r="D1556">
        <v>100000</v>
      </c>
      <c r="E1556">
        <v>36</v>
      </c>
      <c r="F1556">
        <v>1</v>
      </c>
      <c r="G1556">
        <v>6.4455590000000003</v>
      </c>
      <c r="H1556">
        <v>0.27398400000000001</v>
      </c>
      <c r="I1556">
        <v>5.7229580000000002</v>
      </c>
      <c r="J1556">
        <v>0.16351299999999999</v>
      </c>
      <c r="K1556" t="str">
        <f t="shared" si="24"/>
        <v>6</v>
      </c>
      <c r="L1556" t="s">
        <v>42</v>
      </c>
      <c r="M1556" t="s">
        <v>43</v>
      </c>
      <c r="N1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556">
        <f>VLOOKUP(TableOMP[[#This Row],[Label]],TableAvg[],2,FALSE)</f>
        <v>6.5453429999999999</v>
      </c>
      <c r="P1556">
        <f>VLOOKUP(TableOMP[[#This Row],[Label]],TableAvg[],3,FALSE)</f>
        <v>0.14204204036692983</v>
      </c>
      <c r="Q1556">
        <f>TableOMP[[#This Row],[Avg]]-$U$2*TableOMP[[#This Row],[StdDev]]</f>
        <v>6.2612589192661403</v>
      </c>
      <c r="R1556">
        <f>TableOMP[[#This Row],[Avg]]+$U$2*TableOMP[[#This Row],[StdDev]]</f>
        <v>6.8294270807338595</v>
      </c>
      <c r="S1556">
        <f>IF(AND(TableOMP[[#This Row],[total_time]]&gt;=TableOMP[[#This Row],[Low]], TableOMP[[#This Row],[total_time]]&lt;=TableOMP[[#This Row],[High]]),1,0)</f>
        <v>1</v>
      </c>
    </row>
    <row r="1557" spans="1:19" x14ac:dyDescent="0.25">
      <c r="A1557" t="s">
        <v>15</v>
      </c>
      <c r="B1557">
        <v>10000</v>
      </c>
      <c r="C1557">
        <v>100</v>
      </c>
      <c r="D1557">
        <v>100000</v>
      </c>
      <c r="E1557">
        <v>37</v>
      </c>
      <c r="F1557">
        <v>1</v>
      </c>
      <c r="G1557">
        <v>6.2832319999999999</v>
      </c>
      <c r="H1557">
        <v>0.29721500000000001</v>
      </c>
      <c r="I1557">
        <v>7.432429</v>
      </c>
      <c r="J1557">
        <v>0.206456</v>
      </c>
      <c r="K1557" t="str">
        <f t="shared" si="24"/>
        <v>6</v>
      </c>
      <c r="L1557" t="s">
        <v>42</v>
      </c>
      <c r="M1557" t="s">
        <v>43</v>
      </c>
      <c r="N1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1557">
        <f>VLOOKUP(TableOMP[[#This Row],[Label]],TableAvg[],2,FALSE)</f>
        <v>6.3718076666666654</v>
      </c>
      <c r="P1557">
        <f>VLOOKUP(TableOMP[[#This Row],[Label]],TableAvg[],3,FALSE)</f>
        <v>0.12503887851830384</v>
      </c>
      <c r="Q1557">
        <f>TableOMP[[#This Row],[Avg]]-$U$2*TableOMP[[#This Row],[StdDev]]</f>
        <v>6.1217299096300577</v>
      </c>
      <c r="R1557">
        <f>TableOMP[[#This Row],[Avg]]+$U$2*TableOMP[[#This Row],[StdDev]]</f>
        <v>6.6218854237032732</v>
      </c>
      <c r="S1557">
        <f>IF(AND(TableOMP[[#This Row],[total_time]]&gt;=TableOMP[[#This Row],[Low]], TableOMP[[#This Row],[total_time]]&lt;=TableOMP[[#This Row],[High]]),1,0)</f>
        <v>1</v>
      </c>
    </row>
    <row r="1558" spans="1:19" x14ac:dyDescent="0.25">
      <c r="A1558" t="s">
        <v>15</v>
      </c>
      <c r="B1558">
        <v>10000</v>
      </c>
      <c r="C1558">
        <v>100</v>
      </c>
      <c r="D1558">
        <v>100000</v>
      </c>
      <c r="E1558">
        <v>38</v>
      </c>
      <c r="F1558">
        <v>1</v>
      </c>
      <c r="G1558">
        <v>6.3124799999999999</v>
      </c>
      <c r="H1558">
        <v>0.13639299999999999</v>
      </c>
      <c r="I1558">
        <v>1.4222969999999999</v>
      </c>
      <c r="J1558">
        <v>3.8440000000000002E-2</v>
      </c>
      <c r="K1558" t="str">
        <f t="shared" si="24"/>
        <v>6</v>
      </c>
      <c r="L1558" t="s">
        <v>42</v>
      </c>
      <c r="M1558" t="s">
        <v>43</v>
      </c>
      <c r="N1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558">
        <f>VLOOKUP(TableOMP[[#This Row],[Label]],TableAvg[],2,FALSE)</f>
        <v>6.3473785555555544</v>
      </c>
      <c r="P1558">
        <f>VLOOKUP(TableOMP[[#This Row],[Label]],TableAvg[],3,FALSE)</f>
        <v>0.2107003124984107</v>
      </c>
      <c r="Q1558">
        <f>TableOMP[[#This Row],[Avg]]-$U$2*TableOMP[[#This Row],[StdDev]]</f>
        <v>5.9259779305587328</v>
      </c>
      <c r="R1558">
        <f>TableOMP[[#This Row],[Avg]]+$U$2*TableOMP[[#This Row],[StdDev]]</f>
        <v>6.768779180552376</v>
      </c>
      <c r="S1558">
        <f>IF(AND(TableOMP[[#This Row],[total_time]]&gt;=TableOMP[[#This Row],[Low]], TableOMP[[#This Row],[total_time]]&lt;=TableOMP[[#This Row],[High]]),1,0)</f>
        <v>1</v>
      </c>
    </row>
    <row r="1559" spans="1:19" x14ac:dyDescent="0.25">
      <c r="A1559" t="s">
        <v>15</v>
      </c>
      <c r="B1559">
        <v>10000</v>
      </c>
      <c r="C1559">
        <v>100</v>
      </c>
      <c r="D1559">
        <v>100000</v>
      </c>
      <c r="E1559">
        <v>39</v>
      </c>
      <c r="F1559">
        <v>1</v>
      </c>
      <c r="G1559">
        <v>6.1264219999999998</v>
      </c>
      <c r="H1559">
        <v>0.161583</v>
      </c>
      <c r="I1559">
        <v>2.1211280000000001</v>
      </c>
      <c r="J1559">
        <v>5.5819000000000001E-2</v>
      </c>
      <c r="K1559" t="str">
        <f t="shared" si="24"/>
        <v>6</v>
      </c>
      <c r="L1559" t="s">
        <v>42</v>
      </c>
      <c r="M1559" t="s">
        <v>43</v>
      </c>
      <c r="N1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559">
        <f>VLOOKUP(TableOMP[[#This Row],[Label]],TableAvg[],2,FALSE)</f>
        <v>6.2660485999999995</v>
      </c>
      <c r="P1559">
        <f>VLOOKUP(TableOMP[[#This Row],[Label]],TableAvg[],3,FALSE)</f>
        <v>0.29647756038297718</v>
      </c>
      <c r="Q1559">
        <f>TableOMP[[#This Row],[Avg]]-$U$2*TableOMP[[#This Row],[StdDev]]</f>
        <v>5.6730934792340451</v>
      </c>
      <c r="R1559">
        <f>TableOMP[[#This Row],[Avg]]+$U$2*TableOMP[[#This Row],[StdDev]]</f>
        <v>6.859003720765954</v>
      </c>
      <c r="S1559">
        <f>IF(AND(TableOMP[[#This Row],[total_time]]&gt;=TableOMP[[#This Row],[Low]], TableOMP[[#This Row],[total_time]]&lt;=TableOMP[[#This Row],[High]]),1,0)</f>
        <v>1</v>
      </c>
    </row>
    <row r="1560" spans="1:19" x14ac:dyDescent="0.25">
      <c r="A1560" t="s">
        <v>15</v>
      </c>
      <c r="B1560">
        <v>10000</v>
      </c>
      <c r="C1560">
        <v>100</v>
      </c>
      <c r="D1560">
        <v>100000</v>
      </c>
      <c r="E1560">
        <v>40</v>
      </c>
      <c r="F1560">
        <v>1</v>
      </c>
      <c r="G1560">
        <v>5.9706289999999997</v>
      </c>
      <c r="H1560">
        <v>0.14166799999999999</v>
      </c>
      <c r="I1560">
        <v>1.985608</v>
      </c>
      <c r="J1560">
        <v>5.0913E-2</v>
      </c>
      <c r="K1560" t="str">
        <f t="shared" si="24"/>
        <v>6</v>
      </c>
      <c r="L1560" t="s">
        <v>42</v>
      </c>
      <c r="M1560" t="s">
        <v>43</v>
      </c>
      <c r="N1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1560">
        <f>VLOOKUP(TableOMP[[#This Row],[Label]],TableAvg[],2,FALSE)</f>
        <v>6.0271618</v>
      </c>
      <c r="P1560">
        <f>VLOOKUP(TableOMP[[#This Row],[Label]],TableAvg[],3,FALSE)</f>
        <v>8.7756818016340138E-2</v>
      </c>
      <c r="Q1560">
        <f>TableOMP[[#This Row],[Avg]]-$U$2*TableOMP[[#This Row],[StdDev]]</f>
        <v>5.8516481639673197</v>
      </c>
      <c r="R1560">
        <f>TableOMP[[#This Row],[Avg]]+$U$2*TableOMP[[#This Row],[StdDev]]</f>
        <v>6.2026754360326803</v>
      </c>
      <c r="S1560">
        <f>IF(AND(TableOMP[[#This Row],[total_time]]&gt;=TableOMP[[#This Row],[Low]], TableOMP[[#This Row],[total_time]]&lt;=TableOMP[[#This Row],[High]]),1,0)</f>
        <v>1</v>
      </c>
    </row>
    <row r="1561" spans="1:19" x14ac:dyDescent="0.25">
      <c r="A1561" t="s">
        <v>15</v>
      </c>
      <c r="B1561">
        <v>10000</v>
      </c>
      <c r="C1561">
        <v>100</v>
      </c>
      <c r="D1561">
        <v>100000</v>
      </c>
      <c r="E1561">
        <v>41</v>
      </c>
      <c r="F1561">
        <v>1</v>
      </c>
      <c r="G1561">
        <v>5.9313219999999998</v>
      </c>
      <c r="H1561">
        <v>0.18466199999999999</v>
      </c>
      <c r="I1561">
        <v>3.167913</v>
      </c>
      <c r="J1561">
        <v>7.9198000000000005E-2</v>
      </c>
      <c r="K1561" t="str">
        <f t="shared" si="24"/>
        <v>6</v>
      </c>
      <c r="L1561" t="s">
        <v>42</v>
      </c>
      <c r="M1561" t="s">
        <v>43</v>
      </c>
      <c r="N1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561">
        <f>VLOOKUP(TableOMP[[#This Row],[Label]],TableAvg[],2,FALSE)</f>
        <v>6.1193129000000006</v>
      </c>
      <c r="P1561">
        <f>VLOOKUP(TableOMP[[#This Row],[Label]],TableAvg[],3,FALSE)</f>
        <v>0.49191286895412267</v>
      </c>
      <c r="Q1561">
        <f>TableOMP[[#This Row],[Avg]]-$U$2*TableOMP[[#This Row],[StdDev]]</f>
        <v>5.1354871620917555</v>
      </c>
      <c r="R1561">
        <f>TableOMP[[#This Row],[Avg]]+$U$2*TableOMP[[#This Row],[StdDev]]</f>
        <v>7.1031386379082457</v>
      </c>
      <c r="S1561">
        <f>IF(AND(TableOMP[[#This Row],[total_time]]&gt;=TableOMP[[#This Row],[Low]], TableOMP[[#This Row],[total_time]]&lt;=TableOMP[[#This Row],[High]]),1,0)</f>
        <v>1</v>
      </c>
    </row>
    <row r="1562" spans="1:19" x14ac:dyDescent="0.25">
      <c r="A1562" t="s">
        <v>15</v>
      </c>
      <c r="B1562">
        <v>10000</v>
      </c>
      <c r="C1562">
        <v>100</v>
      </c>
      <c r="D1562">
        <v>100000</v>
      </c>
      <c r="E1562">
        <v>42</v>
      </c>
      <c r="F1562">
        <v>1</v>
      </c>
      <c r="G1562">
        <v>5.9104380000000001</v>
      </c>
      <c r="H1562">
        <v>0.16628699999999999</v>
      </c>
      <c r="I1562">
        <v>1.933775</v>
      </c>
      <c r="J1562">
        <v>4.7164999999999999E-2</v>
      </c>
      <c r="K1562" t="str">
        <f t="shared" si="24"/>
        <v>6</v>
      </c>
      <c r="L1562" t="s">
        <v>42</v>
      </c>
      <c r="M1562" t="s">
        <v>43</v>
      </c>
      <c r="N1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562">
        <f>VLOOKUP(TableOMP[[#This Row],[Label]],TableAvg[],2,FALSE)</f>
        <v>7.7228222000000004</v>
      </c>
      <c r="P1562">
        <f>VLOOKUP(TableOMP[[#This Row],[Label]],TableAvg[],3,FALSE)</f>
        <v>5.4706641931121647</v>
      </c>
      <c r="Q1562">
        <f>TableOMP[[#This Row],[Avg]]-$U$2*TableOMP[[#This Row],[StdDev]]</f>
        <v>-3.2185061862243289</v>
      </c>
      <c r="R1562">
        <f>TableOMP[[#This Row],[Avg]]+$U$2*TableOMP[[#This Row],[StdDev]]</f>
        <v>18.664150586224331</v>
      </c>
      <c r="S1562">
        <f>IF(AND(TableOMP[[#This Row],[total_time]]&gt;=TableOMP[[#This Row],[Low]], TableOMP[[#This Row],[total_time]]&lt;=TableOMP[[#This Row],[High]]),1,0)</f>
        <v>1</v>
      </c>
    </row>
    <row r="1563" spans="1:19" x14ac:dyDescent="0.25">
      <c r="A1563" t="s">
        <v>15</v>
      </c>
      <c r="B1563">
        <v>10000</v>
      </c>
      <c r="C1563">
        <v>100</v>
      </c>
      <c r="D1563">
        <v>100000</v>
      </c>
      <c r="E1563">
        <v>43</v>
      </c>
      <c r="F1563">
        <v>1</v>
      </c>
      <c r="G1563">
        <v>5.9373570000000004</v>
      </c>
      <c r="H1563">
        <v>0.17553199999999999</v>
      </c>
      <c r="I1563">
        <v>2.793561</v>
      </c>
      <c r="J1563">
        <v>6.6513000000000003E-2</v>
      </c>
      <c r="K1563" t="str">
        <f t="shared" si="24"/>
        <v>6</v>
      </c>
      <c r="L1563" t="s">
        <v>42</v>
      </c>
      <c r="M1563" t="s">
        <v>43</v>
      </c>
      <c r="N1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563">
        <f>VLOOKUP(TableOMP[[#This Row],[Label]],TableAvg[],2,FALSE)</f>
        <v>6.0439132000000004</v>
      </c>
      <c r="P1563">
        <f>VLOOKUP(TableOMP[[#This Row],[Label]],TableAvg[],3,FALSE)</f>
        <v>0.69134220463498586</v>
      </c>
      <c r="Q1563">
        <f>TableOMP[[#This Row],[Avg]]-$U$2*TableOMP[[#This Row],[StdDev]]</f>
        <v>4.6612287907300285</v>
      </c>
      <c r="R1563">
        <f>TableOMP[[#This Row],[Avg]]+$U$2*TableOMP[[#This Row],[StdDev]]</f>
        <v>7.4265976092699724</v>
      </c>
      <c r="S1563">
        <f>IF(AND(TableOMP[[#This Row],[total_time]]&gt;=TableOMP[[#This Row],[Low]], TableOMP[[#This Row],[total_time]]&lt;=TableOMP[[#This Row],[High]]),1,0)</f>
        <v>1</v>
      </c>
    </row>
    <row r="1564" spans="1:19" x14ac:dyDescent="0.25">
      <c r="A1564" t="s">
        <v>15</v>
      </c>
      <c r="B1564">
        <v>10000</v>
      </c>
      <c r="C1564">
        <v>100</v>
      </c>
      <c r="D1564">
        <v>100000</v>
      </c>
      <c r="E1564">
        <v>44</v>
      </c>
      <c r="F1564">
        <v>1</v>
      </c>
      <c r="G1564">
        <v>5.7496710000000002</v>
      </c>
      <c r="H1564">
        <v>0.152756</v>
      </c>
      <c r="I1564">
        <v>2.1195279999999999</v>
      </c>
      <c r="J1564">
        <v>4.9291000000000001E-2</v>
      </c>
      <c r="K1564" t="str">
        <f t="shared" si="24"/>
        <v>6</v>
      </c>
      <c r="L1564" t="s">
        <v>42</v>
      </c>
      <c r="M1564" t="s">
        <v>43</v>
      </c>
      <c r="N1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564">
        <f>VLOOKUP(TableOMP[[#This Row],[Label]],TableAvg[],2,FALSE)</f>
        <v>5.7893547999999999</v>
      </c>
      <c r="P1564">
        <f>VLOOKUP(TableOMP[[#This Row],[Label]],TableAvg[],3,FALSE)</f>
        <v>0.23966683812192413</v>
      </c>
      <c r="Q1564">
        <f>TableOMP[[#This Row],[Avg]]-$U$2*TableOMP[[#This Row],[StdDev]]</f>
        <v>5.3100211237561519</v>
      </c>
      <c r="R1564">
        <f>TableOMP[[#This Row],[Avg]]+$U$2*TableOMP[[#This Row],[StdDev]]</f>
        <v>6.268688476243848</v>
      </c>
      <c r="S1564">
        <f>IF(AND(TableOMP[[#This Row],[total_time]]&gt;=TableOMP[[#This Row],[Low]], TableOMP[[#This Row],[total_time]]&lt;=TableOMP[[#This Row],[High]]),1,0)</f>
        <v>1</v>
      </c>
    </row>
    <row r="1565" spans="1:19" x14ac:dyDescent="0.25">
      <c r="A1565" t="s">
        <v>15</v>
      </c>
      <c r="B1565">
        <v>10000</v>
      </c>
      <c r="C1565">
        <v>100</v>
      </c>
      <c r="D1565">
        <v>100000</v>
      </c>
      <c r="E1565">
        <v>45</v>
      </c>
      <c r="F1565">
        <v>1</v>
      </c>
      <c r="G1565">
        <v>5.7245939999999997</v>
      </c>
      <c r="H1565">
        <v>0.16409799999999999</v>
      </c>
      <c r="I1565">
        <v>2.246356</v>
      </c>
      <c r="J1565">
        <v>5.1054000000000002E-2</v>
      </c>
      <c r="K1565" t="str">
        <f t="shared" si="24"/>
        <v>6</v>
      </c>
      <c r="L1565" t="s">
        <v>42</v>
      </c>
      <c r="M1565" t="s">
        <v>43</v>
      </c>
      <c r="N1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565">
        <f>VLOOKUP(TableOMP[[#This Row],[Label]],TableAvg[],2,FALSE)</f>
        <v>5.7430013999999998</v>
      </c>
      <c r="P1565">
        <f>VLOOKUP(TableOMP[[#This Row],[Label]],TableAvg[],3,FALSE)</f>
        <v>0.13113899097536516</v>
      </c>
      <c r="Q1565">
        <f>TableOMP[[#This Row],[Avg]]-$U$2*TableOMP[[#This Row],[StdDev]]</f>
        <v>5.4807234180492692</v>
      </c>
      <c r="R1565">
        <f>TableOMP[[#This Row],[Avg]]+$U$2*TableOMP[[#This Row],[StdDev]]</f>
        <v>6.0052793819507304</v>
      </c>
      <c r="S1565">
        <f>IF(AND(TableOMP[[#This Row],[total_time]]&gt;=TableOMP[[#This Row],[Low]], TableOMP[[#This Row],[total_time]]&lt;=TableOMP[[#This Row],[High]]),1,0)</f>
        <v>1</v>
      </c>
    </row>
    <row r="1566" spans="1:19" x14ac:dyDescent="0.25">
      <c r="A1566" t="s">
        <v>15</v>
      </c>
      <c r="B1566">
        <v>10000</v>
      </c>
      <c r="C1566">
        <v>100</v>
      </c>
      <c r="D1566">
        <v>100000</v>
      </c>
      <c r="E1566">
        <v>46</v>
      </c>
      <c r="F1566">
        <v>1</v>
      </c>
      <c r="G1566">
        <v>5.8266770000000001</v>
      </c>
      <c r="H1566">
        <v>0.152421</v>
      </c>
      <c r="I1566">
        <v>2.3008489999999999</v>
      </c>
      <c r="J1566">
        <v>5.1130000000000002E-2</v>
      </c>
      <c r="K1566" t="str">
        <f t="shared" si="24"/>
        <v>6</v>
      </c>
      <c r="L1566" t="s">
        <v>42</v>
      </c>
      <c r="M1566" t="s">
        <v>43</v>
      </c>
      <c r="N1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566">
        <f>VLOOKUP(TableOMP[[#This Row],[Label]],TableAvg[],2,FALSE)</f>
        <v>5.7503392000000009</v>
      </c>
      <c r="P1566">
        <f>VLOOKUP(TableOMP[[#This Row],[Label]],TableAvg[],3,FALSE)</f>
        <v>0.16546390279259388</v>
      </c>
      <c r="Q1566">
        <f>TableOMP[[#This Row],[Avg]]-$U$2*TableOMP[[#This Row],[StdDev]]</f>
        <v>5.419411394414813</v>
      </c>
      <c r="R1566">
        <f>TableOMP[[#This Row],[Avg]]+$U$2*TableOMP[[#This Row],[StdDev]]</f>
        <v>6.0812670055851887</v>
      </c>
      <c r="S1566">
        <f>IF(AND(TableOMP[[#This Row],[total_time]]&gt;=TableOMP[[#This Row],[Low]], TableOMP[[#This Row],[total_time]]&lt;=TableOMP[[#This Row],[High]]),1,0)</f>
        <v>1</v>
      </c>
    </row>
    <row r="1567" spans="1:19" x14ac:dyDescent="0.25">
      <c r="A1567" t="s">
        <v>15</v>
      </c>
      <c r="B1567">
        <v>10000</v>
      </c>
      <c r="C1567">
        <v>100</v>
      </c>
      <c r="D1567">
        <v>100000</v>
      </c>
      <c r="E1567">
        <v>47</v>
      </c>
      <c r="F1567">
        <v>1</v>
      </c>
      <c r="G1567">
        <v>5.3633870000000003</v>
      </c>
      <c r="H1567">
        <v>0.16971600000000001</v>
      </c>
      <c r="I1567">
        <v>2.291887</v>
      </c>
      <c r="J1567">
        <v>4.9824E-2</v>
      </c>
      <c r="K1567" t="str">
        <f t="shared" si="24"/>
        <v>6</v>
      </c>
      <c r="L1567" t="s">
        <v>42</v>
      </c>
      <c r="M1567" t="s">
        <v>43</v>
      </c>
      <c r="N1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567">
        <f>VLOOKUP(TableOMP[[#This Row],[Label]],TableAvg[],2,FALSE)</f>
        <v>5.5868596999999998</v>
      </c>
      <c r="P1567">
        <f>VLOOKUP(TableOMP[[#This Row],[Label]],TableAvg[],3,FALSE)</f>
        <v>0.3397299843004894</v>
      </c>
      <c r="Q1567">
        <f>TableOMP[[#This Row],[Avg]]-$U$2*TableOMP[[#This Row],[StdDev]]</f>
        <v>4.9073997313990212</v>
      </c>
      <c r="R1567">
        <f>TableOMP[[#This Row],[Avg]]+$U$2*TableOMP[[#This Row],[StdDev]]</f>
        <v>6.2663196686009783</v>
      </c>
      <c r="S1567">
        <f>IF(AND(TableOMP[[#This Row],[total_time]]&gt;=TableOMP[[#This Row],[Low]], TableOMP[[#This Row],[total_time]]&lt;=TableOMP[[#This Row],[High]]),1,0)</f>
        <v>1</v>
      </c>
    </row>
    <row r="1568" spans="1:19" x14ac:dyDescent="0.25">
      <c r="A1568" t="s">
        <v>15</v>
      </c>
      <c r="B1568">
        <v>10000</v>
      </c>
      <c r="C1568">
        <v>100</v>
      </c>
      <c r="D1568">
        <v>100000</v>
      </c>
      <c r="E1568">
        <v>48</v>
      </c>
      <c r="F1568">
        <v>1</v>
      </c>
      <c r="G1568">
        <v>5.7755320000000001</v>
      </c>
      <c r="H1568">
        <v>0.17705899999999999</v>
      </c>
      <c r="I1568">
        <v>2.6076980000000001</v>
      </c>
      <c r="J1568">
        <v>5.5482999999999998E-2</v>
      </c>
      <c r="K1568" t="str">
        <f t="shared" si="24"/>
        <v>6</v>
      </c>
      <c r="L1568" t="s">
        <v>42</v>
      </c>
      <c r="M1568" t="s">
        <v>43</v>
      </c>
      <c r="N1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568">
        <f>VLOOKUP(TableOMP[[#This Row],[Label]],TableAvg[],2,FALSE)</f>
        <v>5.6301132999999997</v>
      </c>
      <c r="P1568">
        <f>VLOOKUP(TableOMP[[#This Row],[Label]],TableAvg[],3,FALSE)</f>
        <v>0.18975253810007162</v>
      </c>
      <c r="Q1568">
        <f>TableOMP[[#This Row],[Avg]]-$U$2*TableOMP[[#This Row],[StdDev]]</f>
        <v>5.2506082237998566</v>
      </c>
      <c r="R1568">
        <f>TableOMP[[#This Row],[Avg]]+$U$2*TableOMP[[#This Row],[StdDev]]</f>
        <v>6.0096183762001427</v>
      </c>
      <c r="S1568">
        <f>IF(AND(TableOMP[[#This Row],[total_time]]&gt;=TableOMP[[#This Row],[Low]], TableOMP[[#This Row],[total_time]]&lt;=TableOMP[[#This Row],[High]]),1,0)</f>
        <v>1</v>
      </c>
    </row>
    <row r="1569" spans="1:19" x14ac:dyDescent="0.25">
      <c r="A1569" t="s">
        <v>15</v>
      </c>
      <c r="B1569">
        <v>10000</v>
      </c>
      <c r="C1569">
        <v>100</v>
      </c>
      <c r="D1569">
        <v>100000</v>
      </c>
      <c r="E1569">
        <v>49</v>
      </c>
      <c r="F1569">
        <v>1</v>
      </c>
      <c r="G1569">
        <v>5.5502969999999996</v>
      </c>
      <c r="H1569">
        <v>0.15672900000000001</v>
      </c>
      <c r="I1569">
        <v>2.5531459999999999</v>
      </c>
      <c r="J1569">
        <v>5.3191000000000002E-2</v>
      </c>
      <c r="K1569" t="str">
        <f t="shared" si="24"/>
        <v>6</v>
      </c>
      <c r="L1569" t="s">
        <v>42</v>
      </c>
      <c r="M1569" t="s">
        <v>43</v>
      </c>
      <c r="N1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569">
        <f>VLOOKUP(TableOMP[[#This Row],[Label]],TableAvg[],2,FALSE)</f>
        <v>5.7318926000000001</v>
      </c>
      <c r="P1569">
        <f>VLOOKUP(TableOMP[[#This Row],[Label]],TableAvg[],3,FALSE)</f>
        <v>0.60216012640296923</v>
      </c>
      <c r="Q1569">
        <f>TableOMP[[#This Row],[Avg]]-$U$2*TableOMP[[#This Row],[StdDev]]</f>
        <v>4.5275723471940612</v>
      </c>
      <c r="R1569">
        <f>TableOMP[[#This Row],[Avg]]+$U$2*TableOMP[[#This Row],[StdDev]]</f>
        <v>6.936212852805939</v>
      </c>
      <c r="S1569">
        <f>IF(AND(TableOMP[[#This Row],[total_time]]&gt;=TableOMP[[#This Row],[Low]], TableOMP[[#This Row],[total_time]]&lt;=TableOMP[[#This Row],[High]]),1,0)</f>
        <v>1</v>
      </c>
    </row>
    <row r="1570" spans="1:19" x14ac:dyDescent="0.25">
      <c r="A1570" t="s">
        <v>15</v>
      </c>
      <c r="B1570">
        <v>10000</v>
      </c>
      <c r="C1570">
        <v>100</v>
      </c>
      <c r="D1570">
        <v>100000</v>
      </c>
      <c r="E1570">
        <v>50</v>
      </c>
      <c r="F1570">
        <v>1</v>
      </c>
      <c r="G1570">
        <v>5.4120689999999998</v>
      </c>
      <c r="H1570">
        <v>0.189251</v>
      </c>
      <c r="I1570">
        <v>2.6799110000000002</v>
      </c>
      <c r="J1570">
        <v>5.4691999999999998E-2</v>
      </c>
      <c r="K1570" t="str">
        <f t="shared" si="24"/>
        <v>6</v>
      </c>
      <c r="L1570" t="s">
        <v>42</v>
      </c>
      <c r="M1570" t="s">
        <v>43</v>
      </c>
      <c r="N1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570">
        <f>VLOOKUP(TableOMP[[#This Row],[Label]],TableAvg[],2,FALSE)</f>
        <v>5.4394491</v>
      </c>
      <c r="P1570">
        <f>VLOOKUP(TableOMP[[#This Row],[Label]],TableAvg[],3,FALSE)</f>
        <v>0.26203196978743615</v>
      </c>
      <c r="Q1570">
        <f>TableOMP[[#This Row],[Avg]]-$U$2*TableOMP[[#This Row],[StdDev]]</f>
        <v>4.915385160425128</v>
      </c>
      <c r="R1570">
        <f>TableOMP[[#This Row],[Avg]]+$U$2*TableOMP[[#This Row],[StdDev]]</f>
        <v>5.9635130395748721</v>
      </c>
      <c r="S1570">
        <f>IF(AND(TableOMP[[#This Row],[total_time]]&gt;=TableOMP[[#This Row],[Low]], TableOMP[[#This Row],[total_time]]&lt;=TableOMP[[#This Row],[High]]),1,0)</f>
        <v>1</v>
      </c>
    </row>
    <row r="1571" spans="1:19" x14ac:dyDescent="0.25">
      <c r="A1571" t="s">
        <v>15</v>
      </c>
      <c r="B1571">
        <v>10000</v>
      </c>
      <c r="C1571">
        <v>100</v>
      </c>
      <c r="D1571">
        <v>100000</v>
      </c>
      <c r="E1571">
        <v>51</v>
      </c>
      <c r="F1571">
        <v>1</v>
      </c>
      <c r="G1571">
        <v>5.6632249999999997</v>
      </c>
      <c r="H1571">
        <v>0.161637</v>
      </c>
      <c r="I1571">
        <v>2.5868359999999999</v>
      </c>
      <c r="J1571">
        <v>5.1736999999999998E-2</v>
      </c>
      <c r="K1571" t="str">
        <f t="shared" si="24"/>
        <v>6</v>
      </c>
      <c r="L1571" t="s">
        <v>42</v>
      </c>
      <c r="M1571" t="s">
        <v>43</v>
      </c>
      <c r="N1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571">
        <f>VLOOKUP(TableOMP[[#This Row],[Label]],TableAvg[],2,FALSE)</f>
        <v>5.5158591999999995</v>
      </c>
      <c r="P1571">
        <f>VLOOKUP(TableOMP[[#This Row],[Label]],TableAvg[],3,FALSE)</f>
        <v>0.17527769040859445</v>
      </c>
      <c r="Q1571">
        <f>TableOMP[[#This Row],[Avg]]-$U$2*TableOMP[[#This Row],[StdDev]]</f>
        <v>5.1653038191828102</v>
      </c>
      <c r="R1571">
        <f>TableOMP[[#This Row],[Avg]]+$U$2*TableOMP[[#This Row],[StdDev]]</f>
        <v>5.8664145808171888</v>
      </c>
      <c r="S1571">
        <f>IF(AND(TableOMP[[#This Row],[total_time]]&gt;=TableOMP[[#This Row],[Low]], TableOMP[[#This Row],[total_time]]&lt;=TableOMP[[#This Row],[High]]),1,0)</f>
        <v>1</v>
      </c>
    </row>
    <row r="1572" spans="1:19" x14ac:dyDescent="0.25">
      <c r="A1572" t="s">
        <v>15</v>
      </c>
      <c r="B1572">
        <v>10000</v>
      </c>
      <c r="C1572">
        <v>100</v>
      </c>
      <c r="D1572">
        <v>100000</v>
      </c>
      <c r="E1572">
        <v>52</v>
      </c>
      <c r="F1572">
        <v>1</v>
      </c>
      <c r="G1572">
        <v>5.483028</v>
      </c>
      <c r="H1572">
        <v>0.186774</v>
      </c>
      <c r="I1572">
        <v>3.0351789999999998</v>
      </c>
      <c r="J1572">
        <v>5.9513000000000003E-2</v>
      </c>
      <c r="K1572" t="str">
        <f t="shared" si="24"/>
        <v>6</v>
      </c>
      <c r="L1572" t="s">
        <v>42</v>
      </c>
      <c r="M1572" t="s">
        <v>43</v>
      </c>
      <c r="N1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572">
        <f>VLOOKUP(TableOMP[[#This Row],[Label]],TableAvg[],2,FALSE)</f>
        <v>5.6543715999999993</v>
      </c>
      <c r="P1572">
        <f>VLOOKUP(TableOMP[[#This Row],[Label]],TableAvg[],3,FALSE)</f>
        <v>0.72876798328717041</v>
      </c>
      <c r="Q1572">
        <f>TableOMP[[#This Row],[Avg]]-$U$2*TableOMP[[#This Row],[StdDev]]</f>
        <v>4.1968356334256587</v>
      </c>
      <c r="R1572">
        <f>TableOMP[[#This Row],[Avg]]+$U$2*TableOMP[[#This Row],[StdDev]]</f>
        <v>7.1119075665743399</v>
      </c>
      <c r="S1572">
        <f>IF(AND(TableOMP[[#This Row],[total_time]]&gt;=TableOMP[[#This Row],[Low]], TableOMP[[#This Row],[total_time]]&lt;=TableOMP[[#This Row],[High]]),1,0)</f>
        <v>1</v>
      </c>
    </row>
    <row r="1573" spans="1:19" x14ac:dyDescent="0.25">
      <c r="A1573" t="s">
        <v>15</v>
      </c>
      <c r="B1573">
        <v>10000</v>
      </c>
      <c r="C1573">
        <v>100</v>
      </c>
      <c r="D1573">
        <v>100000</v>
      </c>
      <c r="E1573">
        <v>53</v>
      </c>
      <c r="F1573">
        <v>1</v>
      </c>
      <c r="G1573">
        <v>5.6047250000000002</v>
      </c>
      <c r="H1573">
        <v>0.20169899999999999</v>
      </c>
      <c r="I1573">
        <v>3.9894449999999999</v>
      </c>
      <c r="J1573">
        <v>7.6719999999999997E-2</v>
      </c>
      <c r="K1573" t="str">
        <f t="shared" si="24"/>
        <v>6</v>
      </c>
      <c r="L1573" t="s">
        <v>42</v>
      </c>
      <c r="M1573" t="s">
        <v>43</v>
      </c>
      <c r="N1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573">
        <f>VLOOKUP(TableOMP[[#This Row],[Label]],TableAvg[],2,FALSE)</f>
        <v>5.3742523000000002</v>
      </c>
      <c r="P1573">
        <f>VLOOKUP(TableOMP[[#This Row],[Label]],TableAvg[],3,FALSE)</f>
        <v>0.21349810623939527</v>
      </c>
      <c r="Q1573">
        <f>TableOMP[[#This Row],[Avg]]-$U$2*TableOMP[[#This Row],[StdDev]]</f>
        <v>4.9472560875212093</v>
      </c>
      <c r="R1573">
        <f>TableOMP[[#This Row],[Avg]]+$U$2*TableOMP[[#This Row],[StdDev]]</f>
        <v>5.8012485124787911</v>
      </c>
      <c r="S1573">
        <f>IF(AND(TableOMP[[#This Row],[total_time]]&gt;=TableOMP[[#This Row],[Low]], TableOMP[[#This Row],[total_time]]&lt;=TableOMP[[#This Row],[High]]),1,0)</f>
        <v>1</v>
      </c>
    </row>
    <row r="1574" spans="1:19" x14ac:dyDescent="0.25">
      <c r="A1574" t="s">
        <v>15</v>
      </c>
      <c r="B1574">
        <v>10000</v>
      </c>
      <c r="C1574">
        <v>100</v>
      </c>
      <c r="D1574">
        <v>100000</v>
      </c>
      <c r="E1574">
        <v>54</v>
      </c>
      <c r="F1574">
        <v>1</v>
      </c>
      <c r="G1574">
        <v>5.1064489999999996</v>
      </c>
      <c r="H1574">
        <v>0.171623</v>
      </c>
      <c r="I1574">
        <v>3.0569980000000001</v>
      </c>
      <c r="J1574">
        <v>5.7679000000000001E-2</v>
      </c>
      <c r="K1574" t="str">
        <f t="shared" si="24"/>
        <v>6</v>
      </c>
      <c r="L1574" t="s">
        <v>42</v>
      </c>
      <c r="M1574" t="s">
        <v>43</v>
      </c>
      <c r="N1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574">
        <f>VLOOKUP(TableOMP[[#This Row],[Label]],TableAvg[],2,FALSE)</f>
        <v>5.240970299999999</v>
      </c>
      <c r="P1574">
        <f>VLOOKUP(TableOMP[[#This Row],[Label]],TableAvg[],3,FALSE)</f>
        <v>0.19977194135116991</v>
      </c>
      <c r="Q1574">
        <f>TableOMP[[#This Row],[Avg]]-$U$2*TableOMP[[#This Row],[StdDev]]</f>
        <v>4.8414264172976589</v>
      </c>
      <c r="R1574">
        <f>TableOMP[[#This Row],[Avg]]+$U$2*TableOMP[[#This Row],[StdDev]]</f>
        <v>5.6405141827023391</v>
      </c>
      <c r="S1574">
        <f>IF(AND(TableOMP[[#This Row],[total_time]]&gt;=TableOMP[[#This Row],[Low]], TableOMP[[#This Row],[total_time]]&lt;=TableOMP[[#This Row],[High]]),1,0)</f>
        <v>1</v>
      </c>
    </row>
    <row r="1575" spans="1:19" x14ac:dyDescent="0.25">
      <c r="A1575" t="s">
        <v>15</v>
      </c>
      <c r="B1575">
        <v>10000</v>
      </c>
      <c r="C1575">
        <v>100</v>
      </c>
      <c r="D1575">
        <v>100000</v>
      </c>
      <c r="E1575">
        <v>55</v>
      </c>
      <c r="F1575">
        <v>1</v>
      </c>
      <c r="G1575">
        <v>5.3606829999999999</v>
      </c>
      <c r="H1575">
        <v>0.18427299999999999</v>
      </c>
      <c r="I1575">
        <v>2.6862249999999999</v>
      </c>
      <c r="J1575">
        <v>4.9744999999999998E-2</v>
      </c>
      <c r="K1575" t="str">
        <f t="shared" si="24"/>
        <v>6</v>
      </c>
      <c r="L1575" t="s">
        <v>42</v>
      </c>
      <c r="M1575" t="s">
        <v>43</v>
      </c>
      <c r="N1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575">
        <f>VLOOKUP(TableOMP[[#This Row],[Label]],TableAvg[],2,FALSE)</f>
        <v>5.3430847000000004</v>
      </c>
      <c r="P1575">
        <f>VLOOKUP(TableOMP[[#This Row],[Label]],TableAvg[],3,FALSE)</f>
        <v>0.16160056217354307</v>
      </c>
      <c r="Q1575">
        <f>TableOMP[[#This Row],[Avg]]-$U$2*TableOMP[[#This Row],[StdDev]]</f>
        <v>5.0198835756529139</v>
      </c>
      <c r="R1575">
        <f>TableOMP[[#This Row],[Avg]]+$U$2*TableOMP[[#This Row],[StdDev]]</f>
        <v>5.6662858243470868</v>
      </c>
      <c r="S1575">
        <f>IF(AND(TableOMP[[#This Row],[total_time]]&gt;=TableOMP[[#This Row],[Low]], TableOMP[[#This Row],[total_time]]&lt;=TableOMP[[#This Row],[High]]),1,0)</f>
        <v>1</v>
      </c>
    </row>
    <row r="1576" spans="1:19" x14ac:dyDescent="0.25">
      <c r="A1576" t="s">
        <v>15</v>
      </c>
      <c r="B1576">
        <v>10000</v>
      </c>
      <c r="C1576">
        <v>100</v>
      </c>
      <c r="D1576">
        <v>100000</v>
      </c>
      <c r="E1576">
        <v>56</v>
      </c>
      <c r="F1576">
        <v>1</v>
      </c>
      <c r="G1576">
        <v>5.3197109999999999</v>
      </c>
      <c r="H1576">
        <v>0.17863599999999999</v>
      </c>
      <c r="I1576">
        <v>3.6839620000000002</v>
      </c>
      <c r="J1576">
        <v>6.6980999999999999E-2</v>
      </c>
      <c r="K1576" t="str">
        <f t="shared" si="24"/>
        <v>6</v>
      </c>
      <c r="L1576" t="s">
        <v>42</v>
      </c>
      <c r="M1576" t="s">
        <v>43</v>
      </c>
      <c r="N1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576">
        <f>VLOOKUP(TableOMP[[#This Row],[Label]],TableAvg[],2,FALSE)</f>
        <v>5.1407958999999996</v>
      </c>
      <c r="P1576">
        <f>VLOOKUP(TableOMP[[#This Row],[Label]],TableAvg[],3,FALSE)</f>
        <v>0.18117762179003427</v>
      </c>
      <c r="Q1576">
        <f>TableOMP[[#This Row],[Avg]]-$U$2*TableOMP[[#This Row],[StdDev]]</f>
        <v>4.7784406564199315</v>
      </c>
      <c r="R1576">
        <f>TableOMP[[#This Row],[Avg]]+$U$2*TableOMP[[#This Row],[StdDev]]</f>
        <v>5.5031511435800677</v>
      </c>
      <c r="S1576">
        <f>IF(AND(TableOMP[[#This Row],[total_time]]&gt;=TableOMP[[#This Row],[Low]], TableOMP[[#This Row],[total_time]]&lt;=TableOMP[[#This Row],[High]]),1,0)</f>
        <v>1</v>
      </c>
    </row>
    <row r="1577" spans="1:19" x14ac:dyDescent="0.25">
      <c r="A1577" t="s">
        <v>15</v>
      </c>
      <c r="B1577">
        <v>10000</v>
      </c>
      <c r="C1577">
        <v>100</v>
      </c>
      <c r="D1577">
        <v>100000</v>
      </c>
      <c r="E1577">
        <v>57</v>
      </c>
      <c r="F1577">
        <v>1</v>
      </c>
      <c r="G1577">
        <v>5.3272259999999996</v>
      </c>
      <c r="H1577">
        <v>0.19897599999999999</v>
      </c>
      <c r="I1577">
        <v>3.5858289999999999</v>
      </c>
      <c r="J1577">
        <v>6.4033000000000007E-2</v>
      </c>
      <c r="K1577" t="str">
        <f t="shared" si="24"/>
        <v>6</v>
      </c>
      <c r="L1577" t="s">
        <v>42</v>
      </c>
      <c r="M1577" t="s">
        <v>43</v>
      </c>
      <c r="N1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577">
        <f>VLOOKUP(TableOMP[[#This Row],[Label]],TableAvg[],2,FALSE)</f>
        <v>5.2372234000000004</v>
      </c>
      <c r="P1577">
        <f>VLOOKUP(TableOMP[[#This Row],[Label]],TableAvg[],3,FALSE)</f>
        <v>0.26030338352476157</v>
      </c>
      <c r="Q1577">
        <f>TableOMP[[#This Row],[Avg]]-$U$2*TableOMP[[#This Row],[StdDev]]</f>
        <v>4.7166166329504771</v>
      </c>
      <c r="R1577">
        <f>TableOMP[[#This Row],[Avg]]+$U$2*TableOMP[[#This Row],[StdDev]]</f>
        <v>5.7578301670495238</v>
      </c>
      <c r="S1577">
        <f>IF(AND(TableOMP[[#This Row],[total_time]]&gt;=TableOMP[[#This Row],[Low]], TableOMP[[#This Row],[total_time]]&lt;=TableOMP[[#This Row],[High]]),1,0)</f>
        <v>1</v>
      </c>
    </row>
    <row r="1578" spans="1:19" x14ac:dyDescent="0.25">
      <c r="A1578" t="s">
        <v>15</v>
      </c>
      <c r="B1578">
        <v>10000</v>
      </c>
      <c r="C1578">
        <v>100</v>
      </c>
      <c r="D1578">
        <v>100000</v>
      </c>
      <c r="E1578">
        <v>58</v>
      </c>
      <c r="F1578">
        <v>1</v>
      </c>
      <c r="G1578">
        <v>4.6211019999999996</v>
      </c>
      <c r="H1578">
        <v>0.15957399999999999</v>
      </c>
      <c r="I1578">
        <v>3.2624909999999998</v>
      </c>
      <c r="J1578">
        <v>5.7237000000000003E-2</v>
      </c>
      <c r="K1578" t="str">
        <f t="shared" si="24"/>
        <v>6</v>
      </c>
      <c r="L1578" t="s">
        <v>42</v>
      </c>
      <c r="M1578" t="s">
        <v>43</v>
      </c>
      <c r="N1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578">
        <f>VLOOKUP(TableOMP[[#This Row],[Label]],TableAvg[],2,FALSE)</f>
        <v>4.6564570999999999</v>
      </c>
      <c r="P1578">
        <f>VLOOKUP(TableOMP[[#This Row],[Label]],TableAvg[],3,FALSE)</f>
        <v>0.21573456413400277</v>
      </c>
      <c r="Q1578">
        <f>TableOMP[[#This Row],[Avg]]-$U$2*TableOMP[[#This Row],[StdDev]]</f>
        <v>4.224987971731994</v>
      </c>
      <c r="R1578">
        <f>TableOMP[[#This Row],[Avg]]+$U$2*TableOMP[[#This Row],[StdDev]]</f>
        <v>5.0879262282680058</v>
      </c>
      <c r="S1578">
        <f>IF(AND(TableOMP[[#This Row],[total_time]]&gt;=TableOMP[[#This Row],[Low]], TableOMP[[#This Row],[total_time]]&lt;=TableOMP[[#This Row],[High]]),1,0)</f>
        <v>1</v>
      </c>
    </row>
    <row r="1579" spans="1:19" x14ac:dyDescent="0.25">
      <c r="A1579" t="s">
        <v>15</v>
      </c>
      <c r="B1579">
        <v>10000</v>
      </c>
      <c r="C1579">
        <v>100</v>
      </c>
      <c r="D1579">
        <v>100000</v>
      </c>
      <c r="E1579">
        <v>59</v>
      </c>
      <c r="F1579">
        <v>1</v>
      </c>
      <c r="G1579">
        <v>4.7801030000000004</v>
      </c>
      <c r="H1579">
        <v>0.16383600000000001</v>
      </c>
      <c r="I1579">
        <v>3.3508239999999998</v>
      </c>
      <c r="J1579">
        <v>5.7772999999999998E-2</v>
      </c>
      <c r="K1579" t="str">
        <f t="shared" si="24"/>
        <v>6</v>
      </c>
      <c r="L1579" t="s">
        <v>42</v>
      </c>
      <c r="M1579" t="s">
        <v>43</v>
      </c>
      <c r="N1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579">
        <f>VLOOKUP(TableOMP[[#This Row],[Label]],TableAvg[],2,FALSE)</f>
        <v>4.7203236000000004</v>
      </c>
      <c r="P1579">
        <f>VLOOKUP(TableOMP[[#This Row],[Label]],TableAvg[],3,FALSE)</f>
        <v>0.30003927489487103</v>
      </c>
      <c r="Q1579">
        <f>TableOMP[[#This Row],[Avg]]-$U$2*TableOMP[[#This Row],[StdDev]]</f>
        <v>4.1202450502102579</v>
      </c>
      <c r="R1579">
        <f>TableOMP[[#This Row],[Avg]]+$U$2*TableOMP[[#This Row],[StdDev]]</f>
        <v>5.3204021497897429</v>
      </c>
      <c r="S1579">
        <f>IF(AND(TableOMP[[#This Row],[total_time]]&gt;=TableOMP[[#This Row],[Low]], TableOMP[[#This Row],[total_time]]&lt;=TableOMP[[#This Row],[High]]),1,0)</f>
        <v>1</v>
      </c>
    </row>
    <row r="1580" spans="1:19" x14ac:dyDescent="0.25">
      <c r="A1580" t="s">
        <v>15</v>
      </c>
      <c r="B1580">
        <v>10000</v>
      </c>
      <c r="C1580">
        <v>100</v>
      </c>
      <c r="D1580">
        <v>100000</v>
      </c>
      <c r="E1580">
        <v>60</v>
      </c>
      <c r="F1580">
        <v>1</v>
      </c>
      <c r="G1580">
        <v>4.5091070000000002</v>
      </c>
      <c r="H1580">
        <v>0.16265099999999999</v>
      </c>
      <c r="I1580">
        <v>3.3372099999999998</v>
      </c>
      <c r="J1580">
        <v>5.6563000000000002E-2</v>
      </c>
      <c r="K1580" t="str">
        <f t="shared" si="24"/>
        <v>6</v>
      </c>
      <c r="L1580" t="s">
        <v>42</v>
      </c>
      <c r="M1580" t="s">
        <v>43</v>
      </c>
      <c r="N1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580">
        <f>VLOOKUP(TableOMP[[#This Row],[Label]],TableAvg[],2,FALSE)</f>
        <v>4.7047027999999997</v>
      </c>
      <c r="P1580">
        <f>VLOOKUP(TableOMP[[#This Row],[Label]],TableAvg[],3,FALSE)</f>
        <v>0.42435656339163436</v>
      </c>
      <c r="Q1580">
        <f>TableOMP[[#This Row],[Avg]]-$U$2*TableOMP[[#This Row],[StdDev]]</f>
        <v>3.8559896732167309</v>
      </c>
      <c r="R1580">
        <f>TableOMP[[#This Row],[Avg]]+$U$2*TableOMP[[#This Row],[StdDev]]</f>
        <v>5.5534159267832681</v>
      </c>
      <c r="S1580">
        <f>IF(AND(TableOMP[[#This Row],[total_time]]&gt;=TableOMP[[#This Row],[Low]], TableOMP[[#This Row],[total_time]]&lt;=TableOMP[[#This Row],[High]]),1,0)</f>
        <v>1</v>
      </c>
    </row>
    <row r="1581" spans="1:19" x14ac:dyDescent="0.25">
      <c r="A1581" t="s">
        <v>15</v>
      </c>
      <c r="B1581">
        <v>10000</v>
      </c>
      <c r="C1581">
        <v>100</v>
      </c>
      <c r="D1581">
        <v>100000</v>
      </c>
      <c r="E1581">
        <v>61</v>
      </c>
      <c r="F1581">
        <v>1</v>
      </c>
      <c r="G1581">
        <v>4.518573</v>
      </c>
      <c r="H1581">
        <v>0.16700699999999999</v>
      </c>
      <c r="I1581">
        <v>3.6414879999999998</v>
      </c>
      <c r="J1581">
        <v>6.0691000000000002E-2</v>
      </c>
      <c r="K1581" t="str">
        <f t="shared" si="24"/>
        <v>6</v>
      </c>
      <c r="L1581" t="s">
        <v>42</v>
      </c>
      <c r="M1581" t="s">
        <v>43</v>
      </c>
      <c r="N1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581">
        <f>VLOOKUP(TableOMP[[#This Row],[Label]],TableAvg[],2,FALSE)</f>
        <v>4.5789027999999998</v>
      </c>
      <c r="P1581">
        <f>VLOOKUP(TableOMP[[#This Row],[Label]],TableAvg[],3,FALSE)</f>
        <v>0.18365811923125144</v>
      </c>
      <c r="Q1581">
        <f>TableOMP[[#This Row],[Avg]]-$U$2*TableOMP[[#This Row],[StdDev]]</f>
        <v>4.211586561537497</v>
      </c>
      <c r="R1581">
        <f>TableOMP[[#This Row],[Avg]]+$U$2*TableOMP[[#This Row],[StdDev]]</f>
        <v>4.9462190384625027</v>
      </c>
      <c r="S1581">
        <f>IF(AND(TableOMP[[#This Row],[total_time]]&gt;=TableOMP[[#This Row],[Low]], TableOMP[[#This Row],[total_time]]&lt;=TableOMP[[#This Row],[High]]),1,0)</f>
        <v>1</v>
      </c>
    </row>
    <row r="1582" spans="1:19" x14ac:dyDescent="0.25">
      <c r="A1582" t="s">
        <v>15</v>
      </c>
      <c r="B1582">
        <v>10000</v>
      </c>
      <c r="C1582">
        <v>100</v>
      </c>
      <c r="D1582">
        <v>100000</v>
      </c>
      <c r="E1582">
        <v>62</v>
      </c>
      <c r="F1582">
        <v>1</v>
      </c>
      <c r="G1582">
        <v>4.4629130000000004</v>
      </c>
      <c r="H1582">
        <v>0.183562</v>
      </c>
      <c r="I1582">
        <v>4.7021899999999999</v>
      </c>
      <c r="J1582">
        <v>7.7085000000000001E-2</v>
      </c>
      <c r="K1582" t="str">
        <f t="shared" si="24"/>
        <v>6</v>
      </c>
      <c r="L1582" t="s">
        <v>42</v>
      </c>
      <c r="M1582" t="s">
        <v>43</v>
      </c>
      <c r="N1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582">
        <f>VLOOKUP(TableOMP[[#This Row],[Label]],TableAvg[],2,FALSE)</f>
        <v>4.4711412999999993</v>
      </c>
      <c r="P1582">
        <f>VLOOKUP(TableOMP[[#This Row],[Label]],TableAvg[],3,FALSE)</f>
        <v>0.11030103690000974</v>
      </c>
      <c r="Q1582">
        <f>TableOMP[[#This Row],[Avg]]-$U$2*TableOMP[[#This Row],[StdDev]]</f>
        <v>4.2505392261999795</v>
      </c>
      <c r="R1582">
        <f>TableOMP[[#This Row],[Avg]]+$U$2*TableOMP[[#This Row],[StdDev]]</f>
        <v>4.6917433738000192</v>
      </c>
      <c r="S1582">
        <f>IF(AND(TableOMP[[#This Row],[total_time]]&gt;=TableOMP[[#This Row],[Low]], TableOMP[[#This Row],[total_time]]&lt;=TableOMP[[#This Row],[High]]),1,0)</f>
        <v>1</v>
      </c>
    </row>
    <row r="1583" spans="1:19" x14ac:dyDescent="0.25">
      <c r="A1583" t="s">
        <v>15</v>
      </c>
      <c r="B1583">
        <v>10000</v>
      </c>
      <c r="C1583">
        <v>100</v>
      </c>
      <c r="D1583">
        <v>100000</v>
      </c>
      <c r="E1583">
        <v>63</v>
      </c>
      <c r="F1583">
        <v>1</v>
      </c>
      <c r="G1583">
        <v>4.4423240000000002</v>
      </c>
      <c r="H1583">
        <v>0.185555</v>
      </c>
      <c r="I1583">
        <v>4.5234870000000003</v>
      </c>
      <c r="J1583">
        <v>7.2958999999999996E-2</v>
      </c>
      <c r="K1583" t="str">
        <f t="shared" si="24"/>
        <v>6</v>
      </c>
      <c r="L1583" t="s">
        <v>42</v>
      </c>
      <c r="M1583" t="s">
        <v>43</v>
      </c>
      <c r="N1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583">
        <f>VLOOKUP(TableOMP[[#This Row],[Label]],TableAvg[],2,FALSE)</f>
        <v>4.4648897999999999</v>
      </c>
      <c r="P1583">
        <f>VLOOKUP(TableOMP[[#This Row],[Label]],TableAvg[],3,FALSE)</f>
        <v>0.15355349157851772</v>
      </c>
      <c r="Q1583">
        <f>TableOMP[[#This Row],[Avg]]-$U$2*TableOMP[[#This Row],[StdDev]]</f>
        <v>4.157782816842964</v>
      </c>
      <c r="R1583">
        <f>TableOMP[[#This Row],[Avg]]+$U$2*TableOMP[[#This Row],[StdDev]]</f>
        <v>4.7719967831570358</v>
      </c>
      <c r="S1583">
        <f>IF(AND(TableOMP[[#This Row],[total_time]]&gt;=TableOMP[[#This Row],[Low]], TableOMP[[#This Row],[total_time]]&lt;=TableOMP[[#This Row],[High]]),1,0)</f>
        <v>1</v>
      </c>
    </row>
    <row r="1584" spans="1:19" x14ac:dyDescent="0.25">
      <c r="A1584" t="s">
        <v>15</v>
      </c>
      <c r="B1584">
        <v>10000</v>
      </c>
      <c r="C1584">
        <v>100</v>
      </c>
      <c r="D1584">
        <v>100000</v>
      </c>
      <c r="E1584">
        <v>64</v>
      </c>
      <c r="F1584">
        <v>1</v>
      </c>
      <c r="G1584">
        <v>4.6356909999999996</v>
      </c>
      <c r="H1584">
        <v>0.167599</v>
      </c>
      <c r="I1584">
        <v>4.0743770000000001</v>
      </c>
      <c r="J1584">
        <v>6.4672999999999994E-2</v>
      </c>
      <c r="K1584" t="str">
        <f t="shared" si="24"/>
        <v>6</v>
      </c>
      <c r="L1584" t="s">
        <v>42</v>
      </c>
      <c r="M1584" t="s">
        <v>43</v>
      </c>
      <c r="N1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584">
        <f>VLOOKUP(TableOMP[[#This Row],[Label]],TableAvg[],2,FALSE)</f>
        <v>4.4790267999999998</v>
      </c>
      <c r="P1584">
        <f>VLOOKUP(TableOMP[[#This Row],[Label]],TableAvg[],3,FALSE)</f>
        <v>7.2067393042639372E-2</v>
      </c>
      <c r="Q1584">
        <f>TableOMP[[#This Row],[Avg]]-$U$2*TableOMP[[#This Row],[StdDev]]</f>
        <v>4.3348920139147209</v>
      </c>
      <c r="R1584">
        <f>TableOMP[[#This Row],[Avg]]+$U$2*TableOMP[[#This Row],[StdDev]]</f>
        <v>4.6231615860852786</v>
      </c>
      <c r="S1584">
        <f>IF(AND(TableOMP[[#This Row],[total_time]]&gt;=TableOMP[[#This Row],[Low]], TableOMP[[#This Row],[total_time]]&lt;=TableOMP[[#This Row],[High]]),1,0)</f>
        <v>0</v>
      </c>
    </row>
    <row r="1585" spans="1:19" x14ac:dyDescent="0.25">
      <c r="A1585" t="s">
        <v>15</v>
      </c>
      <c r="B1585">
        <v>1000</v>
      </c>
      <c r="C1585">
        <v>100</v>
      </c>
      <c r="D1585">
        <v>100000</v>
      </c>
      <c r="E1585">
        <v>1</v>
      </c>
      <c r="F1585">
        <v>1</v>
      </c>
      <c r="G1585">
        <v>2.7714349999999999</v>
      </c>
      <c r="H1585">
        <v>1.3082999999999999E-2</v>
      </c>
      <c r="I1585">
        <v>0</v>
      </c>
      <c r="J1585">
        <v>0</v>
      </c>
      <c r="K1585" t="str">
        <f t="shared" si="24"/>
        <v>6</v>
      </c>
      <c r="L1585" t="s">
        <v>42</v>
      </c>
      <c r="M1585" t="s">
        <v>43</v>
      </c>
      <c r="N1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585" t="e">
        <f>VLOOKUP(TableOMP[[#This Row],[Label]],TableAvg[],2,FALSE)</f>
        <v>#N/A</v>
      </c>
      <c r="P1585" t="e">
        <f>VLOOKUP(TableOMP[[#This Row],[Label]],TableAvg[],3,FALSE)</f>
        <v>#N/A</v>
      </c>
      <c r="Q1585" t="e">
        <f>TableOMP[[#This Row],[Avg]]-$U$2*TableOMP[[#This Row],[StdDev]]</f>
        <v>#N/A</v>
      </c>
      <c r="R1585" t="e">
        <f>TableOMP[[#This Row],[Avg]]+$U$2*TableOMP[[#This Row],[StdDev]]</f>
        <v>#N/A</v>
      </c>
      <c r="S1585" t="e">
        <f>IF(AND(TableOMP[[#This Row],[total_time]]&gt;=TableOMP[[#This Row],[Low]], TableOMP[[#This Row],[total_time]]&lt;=TableOMP[[#This Row],[High]]),1,0)</f>
        <v>#N/A</v>
      </c>
    </row>
    <row r="1586" spans="1:19" x14ac:dyDescent="0.25">
      <c r="A1586" t="s">
        <v>15</v>
      </c>
      <c r="B1586">
        <v>1000</v>
      </c>
      <c r="C1586">
        <v>100</v>
      </c>
      <c r="D1586">
        <v>100000</v>
      </c>
      <c r="E1586">
        <v>2</v>
      </c>
      <c r="F1586">
        <v>1</v>
      </c>
      <c r="G1586">
        <v>1.906399</v>
      </c>
      <c r="H1586">
        <v>8.6040000000000005E-3</v>
      </c>
      <c r="I1586">
        <v>5.9709999999999997E-3</v>
      </c>
      <c r="J1586">
        <v>5.9709999999999997E-3</v>
      </c>
      <c r="K1586" t="str">
        <f t="shared" si="24"/>
        <v>6</v>
      </c>
      <c r="L1586" t="s">
        <v>42</v>
      </c>
      <c r="M1586" t="s">
        <v>43</v>
      </c>
      <c r="N1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586" t="e">
        <f>VLOOKUP(TableOMP[[#This Row],[Label]],TableAvg[],2,FALSE)</f>
        <v>#N/A</v>
      </c>
      <c r="P1586" t="e">
        <f>VLOOKUP(TableOMP[[#This Row],[Label]],TableAvg[],3,FALSE)</f>
        <v>#N/A</v>
      </c>
      <c r="Q1586" t="e">
        <f>TableOMP[[#This Row],[Avg]]-$U$2*TableOMP[[#This Row],[StdDev]]</f>
        <v>#N/A</v>
      </c>
      <c r="R1586" t="e">
        <f>TableOMP[[#This Row],[Avg]]+$U$2*TableOMP[[#This Row],[StdDev]]</f>
        <v>#N/A</v>
      </c>
      <c r="S1586" t="e">
        <f>IF(AND(TableOMP[[#This Row],[total_time]]&gt;=TableOMP[[#This Row],[Low]], TableOMP[[#This Row],[total_time]]&lt;=TableOMP[[#This Row],[High]]),1,0)</f>
        <v>#N/A</v>
      </c>
    </row>
    <row r="1587" spans="1:19" x14ac:dyDescent="0.25">
      <c r="A1587" t="s">
        <v>15</v>
      </c>
      <c r="B1587">
        <v>1000</v>
      </c>
      <c r="C1587">
        <v>100</v>
      </c>
      <c r="D1587">
        <v>100000</v>
      </c>
      <c r="E1587">
        <v>3</v>
      </c>
      <c r="F1587">
        <v>1</v>
      </c>
      <c r="G1587">
        <v>1.6147549999999999</v>
      </c>
      <c r="H1587">
        <v>8.0079999999999995E-3</v>
      </c>
      <c r="I1587">
        <v>1.1805E-2</v>
      </c>
      <c r="J1587">
        <v>5.9020000000000001E-3</v>
      </c>
      <c r="K1587" t="str">
        <f t="shared" si="24"/>
        <v>6</v>
      </c>
      <c r="L1587" t="s">
        <v>42</v>
      </c>
      <c r="M1587" t="s">
        <v>43</v>
      </c>
      <c r="N1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587" t="e">
        <f>VLOOKUP(TableOMP[[#This Row],[Label]],TableAvg[],2,FALSE)</f>
        <v>#N/A</v>
      </c>
      <c r="P1587" t="e">
        <f>VLOOKUP(TableOMP[[#This Row],[Label]],TableAvg[],3,FALSE)</f>
        <v>#N/A</v>
      </c>
      <c r="Q1587" t="e">
        <f>TableOMP[[#This Row],[Avg]]-$U$2*TableOMP[[#This Row],[StdDev]]</f>
        <v>#N/A</v>
      </c>
      <c r="R1587" t="e">
        <f>TableOMP[[#This Row],[Avg]]+$U$2*TableOMP[[#This Row],[StdDev]]</f>
        <v>#N/A</v>
      </c>
      <c r="S1587" t="e">
        <f>IF(AND(TableOMP[[#This Row],[total_time]]&gt;=TableOMP[[#This Row],[Low]], TableOMP[[#This Row],[total_time]]&lt;=TableOMP[[#This Row],[High]]),1,0)</f>
        <v>#N/A</v>
      </c>
    </row>
    <row r="1588" spans="1:19" x14ac:dyDescent="0.25">
      <c r="A1588" t="s">
        <v>15</v>
      </c>
      <c r="B1588">
        <v>1000</v>
      </c>
      <c r="C1588">
        <v>100</v>
      </c>
      <c r="D1588">
        <v>100000</v>
      </c>
      <c r="E1588">
        <v>4</v>
      </c>
      <c r="F1588">
        <v>1</v>
      </c>
      <c r="G1588">
        <v>1.4852529999999999</v>
      </c>
      <c r="H1588">
        <v>8.0619999999999997E-3</v>
      </c>
      <c r="I1588">
        <v>1.8248E-2</v>
      </c>
      <c r="J1588">
        <v>6.0829999999999999E-3</v>
      </c>
      <c r="K1588" t="str">
        <f t="shared" si="24"/>
        <v>6</v>
      </c>
      <c r="L1588" t="s">
        <v>42</v>
      </c>
      <c r="M1588" t="s">
        <v>43</v>
      </c>
      <c r="N1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588" t="e">
        <f>VLOOKUP(TableOMP[[#This Row],[Label]],TableAvg[],2,FALSE)</f>
        <v>#N/A</v>
      </c>
      <c r="P1588" t="e">
        <f>VLOOKUP(TableOMP[[#This Row],[Label]],TableAvg[],3,FALSE)</f>
        <v>#N/A</v>
      </c>
      <c r="Q1588" t="e">
        <f>TableOMP[[#This Row],[Avg]]-$U$2*TableOMP[[#This Row],[StdDev]]</f>
        <v>#N/A</v>
      </c>
      <c r="R1588" t="e">
        <f>TableOMP[[#This Row],[Avg]]+$U$2*TableOMP[[#This Row],[StdDev]]</f>
        <v>#N/A</v>
      </c>
      <c r="S1588" t="e">
        <f>IF(AND(TableOMP[[#This Row],[total_time]]&gt;=TableOMP[[#This Row],[Low]], TableOMP[[#This Row],[total_time]]&lt;=TableOMP[[#This Row],[High]]),1,0)</f>
        <v>#N/A</v>
      </c>
    </row>
    <row r="1589" spans="1:19" x14ac:dyDescent="0.25">
      <c r="A1589" t="s">
        <v>15</v>
      </c>
      <c r="B1589">
        <v>1000</v>
      </c>
      <c r="C1589">
        <v>100</v>
      </c>
      <c r="D1589">
        <v>100000</v>
      </c>
      <c r="E1589">
        <v>5</v>
      </c>
      <c r="F1589">
        <v>1</v>
      </c>
      <c r="G1589">
        <v>1.425038</v>
      </c>
      <c r="H1589">
        <v>2.7389E-2</v>
      </c>
      <c r="I1589">
        <v>4.9584000000000003E-2</v>
      </c>
      <c r="J1589">
        <v>1.2396000000000001E-2</v>
      </c>
      <c r="K1589" t="str">
        <f t="shared" si="24"/>
        <v>6</v>
      </c>
      <c r="L1589" t="s">
        <v>42</v>
      </c>
      <c r="M1589" t="s">
        <v>43</v>
      </c>
      <c r="N1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589" t="e">
        <f>VLOOKUP(TableOMP[[#This Row],[Label]],TableAvg[],2,FALSE)</f>
        <v>#N/A</v>
      </c>
      <c r="P1589" t="e">
        <f>VLOOKUP(TableOMP[[#This Row],[Label]],TableAvg[],3,FALSE)</f>
        <v>#N/A</v>
      </c>
      <c r="Q1589" t="e">
        <f>TableOMP[[#This Row],[Avg]]-$U$2*TableOMP[[#This Row],[StdDev]]</f>
        <v>#N/A</v>
      </c>
      <c r="R1589" t="e">
        <f>TableOMP[[#This Row],[Avg]]+$U$2*TableOMP[[#This Row],[StdDev]]</f>
        <v>#N/A</v>
      </c>
      <c r="S1589" t="e">
        <f>IF(AND(TableOMP[[#This Row],[total_time]]&gt;=TableOMP[[#This Row],[Low]], TableOMP[[#This Row],[total_time]]&lt;=TableOMP[[#This Row],[High]]),1,0)</f>
        <v>#N/A</v>
      </c>
    </row>
    <row r="1590" spans="1:19" x14ac:dyDescent="0.25">
      <c r="A1590" t="s">
        <v>15</v>
      </c>
      <c r="B1590">
        <v>1000</v>
      </c>
      <c r="C1590">
        <v>100</v>
      </c>
      <c r="D1590">
        <v>100000</v>
      </c>
      <c r="E1590">
        <v>6</v>
      </c>
      <c r="F1590">
        <v>1</v>
      </c>
      <c r="G1590">
        <v>1.365561</v>
      </c>
      <c r="H1590">
        <v>2.0892999999999998E-2</v>
      </c>
      <c r="I1590">
        <v>6.8607000000000001E-2</v>
      </c>
      <c r="J1590">
        <v>1.3721000000000001E-2</v>
      </c>
      <c r="K1590" t="str">
        <f t="shared" si="24"/>
        <v>6</v>
      </c>
      <c r="L1590" t="s">
        <v>42</v>
      </c>
      <c r="M1590" t="s">
        <v>43</v>
      </c>
      <c r="N1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590" t="e">
        <f>VLOOKUP(TableOMP[[#This Row],[Label]],TableAvg[],2,FALSE)</f>
        <v>#N/A</v>
      </c>
      <c r="P1590" t="e">
        <f>VLOOKUP(TableOMP[[#This Row],[Label]],TableAvg[],3,FALSE)</f>
        <v>#N/A</v>
      </c>
      <c r="Q1590" t="e">
        <f>TableOMP[[#This Row],[Avg]]-$U$2*TableOMP[[#This Row],[StdDev]]</f>
        <v>#N/A</v>
      </c>
      <c r="R1590" t="e">
        <f>TableOMP[[#This Row],[Avg]]+$U$2*TableOMP[[#This Row],[StdDev]]</f>
        <v>#N/A</v>
      </c>
      <c r="S1590" t="e">
        <f>IF(AND(TableOMP[[#This Row],[total_time]]&gt;=TableOMP[[#This Row],[Low]], TableOMP[[#This Row],[total_time]]&lt;=TableOMP[[#This Row],[High]]),1,0)</f>
        <v>#N/A</v>
      </c>
    </row>
    <row r="1591" spans="1:19" x14ac:dyDescent="0.25">
      <c r="A1591" t="s">
        <v>15</v>
      </c>
      <c r="B1591">
        <v>1000</v>
      </c>
      <c r="C1591">
        <v>100</v>
      </c>
      <c r="D1591">
        <v>100000</v>
      </c>
      <c r="E1591">
        <v>7</v>
      </c>
      <c r="F1591">
        <v>1</v>
      </c>
      <c r="G1591">
        <v>1.3288660000000001</v>
      </c>
      <c r="H1591">
        <v>1.3384999999999999E-2</v>
      </c>
      <c r="I1591">
        <v>5.6680000000000001E-2</v>
      </c>
      <c r="J1591">
        <v>9.4470000000000005E-3</v>
      </c>
      <c r="K1591" t="str">
        <f t="shared" si="24"/>
        <v>6</v>
      </c>
      <c r="L1591" t="s">
        <v>42</v>
      </c>
      <c r="M1591" t="s">
        <v>43</v>
      </c>
      <c r="N1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591" t="e">
        <f>VLOOKUP(TableOMP[[#This Row],[Label]],TableAvg[],2,FALSE)</f>
        <v>#N/A</v>
      </c>
      <c r="P1591" t="e">
        <f>VLOOKUP(TableOMP[[#This Row],[Label]],TableAvg[],3,FALSE)</f>
        <v>#N/A</v>
      </c>
      <c r="Q1591" t="e">
        <f>TableOMP[[#This Row],[Avg]]-$U$2*TableOMP[[#This Row],[StdDev]]</f>
        <v>#N/A</v>
      </c>
      <c r="R1591" t="e">
        <f>TableOMP[[#This Row],[Avg]]+$U$2*TableOMP[[#This Row],[StdDev]]</f>
        <v>#N/A</v>
      </c>
      <c r="S1591" t="e">
        <f>IF(AND(TableOMP[[#This Row],[total_time]]&gt;=TableOMP[[#This Row],[Low]], TableOMP[[#This Row],[total_time]]&lt;=TableOMP[[#This Row],[High]]),1,0)</f>
        <v>#N/A</v>
      </c>
    </row>
    <row r="1592" spans="1:19" x14ac:dyDescent="0.25">
      <c r="A1592" t="s">
        <v>15</v>
      </c>
      <c r="B1592">
        <v>1000</v>
      </c>
      <c r="C1592">
        <v>100</v>
      </c>
      <c r="D1592">
        <v>100000</v>
      </c>
      <c r="E1592">
        <v>8</v>
      </c>
      <c r="F1592">
        <v>1</v>
      </c>
      <c r="G1592">
        <v>1.318454</v>
      </c>
      <c r="H1592">
        <v>2.4652E-2</v>
      </c>
      <c r="I1592">
        <v>8.9619000000000004E-2</v>
      </c>
      <c r="J1592">
        <v>1.2803E-2</v>
      </c>
      <c r="K1592" t="str">
        <f t="shared" si="24"/>
        <v>6</v>
      </c>
      <c r="L1592" t="s">
        <v>42</v>
      </c>
      <c r="M1592" t="s">
        <v>43</v>
      </c>
      <c r="N1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592" t="e">
        <f>VLOOKUP(TableOMP[[#This Row],[Label]],TableAvg[],2,FALSE)</f>
        <v>#N/A</v>
      </c>
      <c r="P1592" t="e">
        <f>VLOOKUP(TableOMP[[#This Row],[Label]],TableAvg[],3,FALSE)</f>
        <v>#N/A</v>
      </c>
      <c r="Q1592" t="e">
        <f>TableOMP[[#This Row],[Avg]]-$U$2*TableOMP[[#This Row],[StdDev]]</f>
        <v>#N/A</v>
      </c>
      <c r="R1592" t="e">
        <f>TableOMP[[#This Row],[Avg]]+$U$2*TableOMP[[#This Row],[StdDev]]</f>
        <v>#N/A</v>
      </c>
      <c r="S1592" t="e">
        <f>IF(AND(TableOMP[[#This Row],[total_time]]&gt;=TableOMP[[#This Row],[Low]], TableOMP[[#This Row],[total_time]]&lt;=TableOMP[[#This Row],[High]]),1,0)</f>
        <v>#N/A</v>
      </c>
    </row>
    <row r="1593" spans="1:19" x14ac:dyDescent="0.25">
      <c r="A1593" t="s">
        <v>15</v>
      </c>
      <c r="B1593">
        <v>1000</v>
      </c>
      <c r="C1593">
        <v>100</v>
      </c>
      <c r="D1593">
        <v>100000</v>
      </c>
      <c r="E1593">
        <v>9</v>
      </c>
      <c r="F1593">
        <v>1</v>
      </c>
      <c r="G1593">
        <v>1.315337</v>
      </c>
      <c r="H1593">
        <v>2.7036000000000001E-2</v>
      </c>
      <c r="I1593">
        <v>0.117252</v>
      </c>
      <c r="J1593">
        <v>1.4657E-2</v>
      </c>
      <c r="K1593" t="str">
        <f t="shared" si="24"/>
        <v>6</v>
      </c>
      <c r="L1593" t="s">
        <v>42</v>
      </c>
      <c r="M1593" t="s">
        <v>43</v>
      </c>
      <c r="N1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593" t="e">
        <f>VLOOKUP(TableOMP[[#This Row],[Label]],TableAvg[],2,FALSE)</f>
        <v>#N/A</v>
      </c>
      <c r="P1593" t="e">
        <f>VLOOKUP(TableOMP[[#This Row],[Label]],TableAvg[],3,FALSE)</f>
        <v>#N/A</v>
      </c>
      <c r="Q1593" t="e">
        <f>TableOMP[[#This Row],[Avg]]-$U$2*TableOMP[[#This Row],[StdDev]]</f>
        <v>#N/A</v>
      </c>
      <c r="R1593" t="e">
        <f>TableOMP[[#This Row],[Avg]]+$U$2*TableOMP[[#This Row],[StdDev]]</f>
        <v>#N/A</v>
      </c>
      <c r="S1593" t="e">
        <f>IF(AND(TableOMP[[#This Row],[total_time]]&gt;=TableOMP[[#This Row],[Low]], TableOMP[[#This Row],[total_time]]&lt;=TableOMP[[#This Row],[High]]),1,0)</f>
        <v>#N/A</v>
      </c>
    </row>
    <row r="1594" spans="1:19" x14ac:dyDescent="0.25">
      <c r="A1594" t="s">
        <v>15</v>
      </c>
      <c r="B1594">
        <v>1000</v>
      </c>
      <c r="C1594">
        <v>100</v>
      </c>
      <c r="D1594">
        <v>100000</v>
      </c>
      <c r="E1594">
        <v>10</v>
      </c>
      <c r="F1594">
        <v>1</v>
      </c>
      <c r="G1594">
        <v>1.2940739999999999</v>
      </c>
      <c r="H1594">
        <v>1.7781000000000002E-2</v>
      </c>
      <c r="I1594">
        <v>0.114479</v>
      </c>
      <c r="J1594">
        <v>1.272E-2</v>
      </c>
      <c r="K1594" t="str">
        <f t="shared" si="24"/>
        <v>6</v>
      </c>
      <c r="L1594" t="s">
        <v>42</v>
      </c>
      <c r="M1594" t="s">
        <v>43</v>
      </c>
      <c r="N1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594" t="e">
        <f>VLOOKUP(TableOMP[[#This Row],[Label]],TableAvg[],2,FALSE)</f>
        <v>#N/A</v>
      </c>
      <c r="P1594" t="e">
        <f>VLOOKUP(TableOMP[[#This Row],[Label]],TableAvg[],3,FALSE)</f>
        <v>#N/A</v>
      </c>
      <c r="Q1594" t="e">
        <f>TableOMP[[#This Row],[Avg]]-$U$2*TableOMP[[#This Row],[StdDev]]</f>
        <v>#N/A</v>
      </c>
      <c r="R1594" t="e">
        <f>TableOMP[[#This Row],[Avg]]+$U$2*TableOMP[[#This Row],[StdDev]]</f>
        <v>#N/A</v>
      </c>
      <c r="S1594" t="e">
        <f>IF(AND(TableOMP[[#This Row],[total_time]]&gt;=TableOMP[[#This Row],[Low]], TableOMP[[#This Row],[total_time]]&lt;=TableOMP[[#This Row],[High]]),1,0)</f>
        <v>#N/A</v>
      </c>
    </row>
    <row r="1595" spans="1:19" x14ac:dyDescent="0.25">
      <c r="A1595" t="s">
        <v>15</v>
      </c>
      <c r="B1595">
        <v>1000</v>
      </c>
      <c r="C1595">
        <v>100</v>
      </c>
      <c r="D1595">
        <v>100000</v>
      </c>
      <c r="E1595">
        <v>11</v>
      </c>
      <c r="F1595">
        <v>1</v>
      </c>
      <c r="G1595">
        <v>1.2628569999999999</v>
      </c>
      <c r="H1595">
        <v>1.7510999999999999E-2</v>
      </c>
      <c r="I1595">
        <v>0.134766</v>
      </c>
      <c r="J1595">
        <v>1.3476999999999999E-2</v>
      </c>
      <c r="K1595" t="str">
        <f t="shared" si="24"/>
        <v>6</v>
      </c>
      <c r="L1595" t="s">
        <v>42</v>
      </c>
      <c r="M1595" t="s">
        <v>43</v>
      </c>
      <c r="N1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595" t="e">
        <f>VLOOKUP(TableOMP[[#This Row],[Label]],TableAvg[],2,FALSE)</f>
        <v>#N/A</v>
      </c>
      <c r="P1595" t="e">
        <f>VLOOKUP(TableOMP[[#This Row],[Label]],TableAvg[],3,FALSE)</f>
        <v>#N/A</v>
      </c>
      <c r="Q1595" t="e">
        <f>TableOMP[[#This Row],[Avg]]-$U$2*TableOMP[[#This Row],[StdDev]]</f>
        <v>#N/A</v>
      </c>
      <c r="R1595" t="e">
        <f>TableOMP[[#This Row],[Avg]]+$U$2*TableOMP[[#This Row],[StdDev]]</f>
        <v>#N/A</v>
      </c>
      <c r="S1595" t="e">
        <f>IF(AND(TableOMP[[#This Row],[total_time]]&gt;=TableOMP[[#This Row],[Low]], TableOMP[[#This Row],[total_time]]&lt;=TableOMP[[#This Row],[High]]),1,0)</f>
        <v>#N/A</v>
      </c>
    </row>
    <row r="1596" spans="1:19" x14ac:dyDescent="0.25">
      <c r="A1596" t="s">
        <v>15</v>
      </c>
      <c r="B1596">
        <v>1000</v>
      </c>
      <c r="C1596">
        <v>100</v>
      </c>
      <c r="D1596">
        <v>100000</v>
      </c>
      <c r="E1596">
        <v>12</v>
      </c>
      <c r="F1596">
        <v>1</v>
      </c>
      <c r="G1596">
        <v>1.281188</v>
      </c>
      <c r="H1596">
        <v>2.0376999999999999E-2</v>
      </c>
      <c r="I1596">
        <v>0.173212</v>
      </c>
      <c r="J1596">
        <v>1.5747000000000001E-2</v>
      </c>
      <c r="K1596" t="str">
        <f t="shared" si="24"/>
        <v>6</v>
      </c>
      <c r="L1596" t="s">
        <v>42</v>
      </c>
      <c r="M1596" t="s">
        <v>43</v>
      </c>
      <c r="N1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596" t="e">
        <f>VLOOKUP(TableOMP[[#This Row],[Label]],TableAvg[],2,FALSE)</f>
        <v>#N/A</v>
      </c>
      <c r="P1596" t="e">
        <f>VLOOKUP(TableOMP[[#This Row],[Label]],TableAvg[],3,FALSE)</f>
        <v>#N/A</v>
      </c>
      <c r="Q1596" t="e">
        <f>TableOMP[[#This Row],[Avg]]-$U$2*TableOMP[[#This Row],[StdDev]]</f>
        <v>#N/A</v>
      </c>
      <c r="R1596" t="e">
        <f>TableOMP[[#This Row],[Avg]]+$U$2*TableOMP[[#This Row],[StdDev]]</f>
        <v>#N/A</v>
      </c>
      <c r="S1596" t="e">
        <f>IF(AND(TableOMP[[#This Row],[total_time]]&gt;=TableOMP[[#This Row],[Low]], TableOMP[[#This Row],[total_time]]&lt;=TableOMP[[#This Row],[High]]),1,0)</f>
        <v>#N/A</v>
      </c>
    </row>
    <row r="1597" spans="1:19" x14ac:dyDescent="0.25">
      <c r="A1597" t="s">
        <v>15</v>
      </c>
      <c r="B1597">
        <v>1000</v>
      </c>
      <c r="C1597">
        <v>100</v>
      </c>
      <c r="D1597">
        <v>100000</v>
      </c>
      <c r="E1597">
        <v>13</v>
      </c>
      <c r="F1597">
        <v>1</v>
      </c>
      <c r="G1597">
        <v>1.28095</v>
      </c>
      <c r="H1597">
        <v>2.7907000000000001E-2</v>
      </c>
      <c r="I1597">
        <v>0.26966400000000001</v>
      </c>
      <c r="J1597">
        <v>2.2471999999999999E-2</v>
      </c>
      <c r="K1597" t="str">
        <f t="shared" si="24"/>
        <v>6</v>
      </c>
      <c r="L1597" t="s">
        <v>42</v>
      </c>
      <c r="M1597" t="s">
        <v>43</v>
      </c>
      <c r="N1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597" t="e">
        <f>VLOOKUP(TableOMP[[#This Row],[Label]],TableAvg[],2,FALSE)</f>
        <v>#N/A</v>
      </c>
      <c r="P1597" t="e">
        <f>VLOOKUP(TableOMP[[#This Row],[Label]],TableAvg[],3,FALSE)</f>
        <v>#N/A</v>
      </c>
      <c r="Q1597" t="e">
        <f>TableOMP[[#This Row],[Avg]]-$U$2*TableOMP[[#This Row],[StdDev]]</f>
        <v>#N/A</v>
      </c>
      <c r="R1597" t="e">
        <f>TableOMP[[#This Row],[Avg]]+$U$2*TableOMP[[#This Row],[StdDev]]</f>
        <v>#N/A</v>
      </c>
      <c r="S1597" t="e">
        <f>IF(AND(TableOMP[[#This Row],[total_time]]&gt;=TableOMP[[#This Row],[Low]], TableOMP[[#This Row],[total_time]]&lt;=TableOMP[[#This Row],[High]]),1,0)</f>
        <v>#N/A</v>
      </c>
    </row>
    <row r="1598" spans="1:19" x14ac:dyDescent="0.25">
      <c r="A1598" t="s">
        <v>15</v>
      </c>
      <c r="B1598">
        <v>1000</v>
      </c>
      <c r="C1598">
        <v>100</v>
      </c>
      <c r="D1598">
        <v>100000</v>
      </c>
      <c r="E1598">
        <v>14</v>
      </c>
      <c r="F1598">
        <v>1</v>
      </c>
      <c r="G1598">
        <v>1.2874399999999999</v>
      </c>
      <c r="H1598">
        <v>2.8070000000000001E-2</v>
      </c>
      <c r="I1598">
        <v>0.25803799999999999</v>
      </c>
      <c r="J1598">
        <v>1.9848999999999999E-2</v>
      </c>
      <c r="K1598" t="str">
        <f t="shared" si="24"/>
        <v>6</v>
      </c>
      <c r="L1598" t="s">
        <v>42</v>
      </c>
      <c r="M1598" t="s">
        <v>43</v>
      </c>
      <c r="N1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598" t="e">
        <f>VLOOKUP(TableOMP[[#This Row],[Label]],TableAvg[],2,FALSE)</f>
        <v>#N/A</v>
      </c>
      <c r="P1598" t="e">
        <f>VLOOKUP(TableOMP[[#This Row],[Label]],TableAvg[],3,FALSE)</f>
        <v>#N/A</v>
      </c>
      <c r="Q1598" t="e">
        <f>TableOMP[[#This Row],[Avg]]-$U$2*TableOMP[[#This Row],[StdDev]]</f>
        <v>#N/A</v>
      </c>
      <c r="R1598" t="e">
        <f>TableOMP[[#This Row],[Avg]]+$U$2*TableOMP[[#This Row],[StdDev]]</f>
        <v>#N/A</v>
      </c>
      <c r="S1598" t="e">
        <f>IF(AND(TableOMP[[#This Row],[total_time]]&gt;=TableOMP[[#This Row],[Low]], TableOMP[[#This Row],[total_time]]&lt;=TableOMP[[#This Row],[High]]),1,0)</f>
        <v>#N/A</v>
      </c>
    </row>
    <row r="1599" spans="1:19" x14ac:dyDescent="0.25">
      <c r="A1599" t="s">
        <v>15</v>
      </c>
      <c r="B1599">
        <v>1000</v>
      </c>
      <c r="C1599">
        <v>100</v>
      </c>
      <c r="D1599">
        <v>100000</v>
      </c>
      <c r="E1599">
        <v>15</v>
      </c>
      <c r="F1599">
        <v>1</v>
      </c>
      <c r="G1599">
        <v>1.3003819999999999</v>
      </c>
      <c r="H1599">
        <v>3.5101E-2</v>
      </c>
      <c r="I1599">
        <v>0.26272000000000001</v>
      </c>
      <c r="J1599">
        <v>1.8766000000000001E-2</v>
      </c>
      <c r="K1599" t="str">
        <f t="shared" si="24"/>
        <v>6</v>
      </c>
      <c r="L1599" t="s">
        <v>42</v>
      </c>
      <c r="M1599" t="s">
        <v>43</v>
      </c>
      <c r="N1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599" t="e">
        <f>VLOOKUP(TableOMP[[#This Row],[Label]],TableAvg[],2,FALSE)</f>
        <v>#N/A</v>
      </c>
      <c r="P1599" t="e">
        <f>VLOOKUP(TableOMP[[#This Row],[Label]],TableAvg[],3,FALSE)</f>
        <v>#N/A</v>
      </c>
      <c r="Q1599" t="e">
        <f>TableOMP[[#This Row],[Avg]]-$U$2*TableOMP[[#This Row],[StdDev]]</f>
        <v>#N/A</v>
      </c>
      <c r="R1599" t="e">
        <f>TableOMP[[#This Row],[Avg]]+$U$2*TableOMP[[#This Row],[StdDev]]</f>
        <v>#N/A</v>
      </c>
      <c r="S1599" t="e">
        <f>IF(AND(TableOMP[[#This Row],[total_time]]&gt;=TableOMP[[#This Row],[Low]], TableOMP[[#This Row],[total_time]]&lt;=TableOMP[[#This Row],[High]]),1,0)</f>
        <v>#N/A</v>
      </c>
    </row>
    <row r="1600" spans="1:19" x14ac:dyDescent="0.25">
      <c r="A1600" t="s">
        <v>15</v>
      </c>
      <c r="B1600">
        <v>1000</v>
      </c>
      <c r="C1600">
        <v>100</v>
      </c>
      <c r="D1600">
        <v>100000</v>
      </c>
      <c r="E1600">
        <v>16</v>
      </c>
      <c r="F1600">
        <v>1</v>
      </c>
      <c r="G1600">
        <v>1.2647349999999999</v>
      </c>
      <c r="H1600">
        <v>2.6450999999999999E-2</v>
      </c>
      <c r="I1600">
        <v>0.31068499999999999</v>
      </c>
      <c r="J1600">
        <v>2.0712000000000001E-2</v>
      </c>
      <c r="K1600" t="str">
        <f t="shared" si="24"/>
        <v>6</v>
      </c>
      <c r="L1600" t="s">
        <v>42</v>
      </c>
      <c r="M1600" t="s">
        <v>43</v>
      </c>
      <c r="N1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600" t="e">
        <f>VLOOKUP(TableOMP[[#This Row],[Label]],TableAvg[],2,FALSE)</f>
        <v>#N/A</v>
      </c>
      <c r="P1600" t="e">
        <f>VLOOKUP(TableOMP[[#This Row],[Label]],TableAvg[],3,FALSE)</f>
        <v>#N/A</v>
      </c>
      <c r="Q1600" t="e">
        <f>TableOMP[[#This Row],[Avg]]-$U$2*TableOMP[[#This Row],[StdDev]]</f>
        <v>#N/A</v>
      </c>
      <c r="R1600" t="e">
        <f>TableOMP[[#This Row],[Avg]]+$U$2*TableOMP[[#This Row],[StdDev]]</f>
        <v>#N/A</v>
      </c>
      <c r="S1600" t="e">
        <f>IF(AND(TableOMP[[#This Row],[total_time]]&gt;=TableOMP[[#This Row],[Low]], TableOMP[[#This Row],[total_time]]&lt;=TableOMP[[#This Row],[High]]),1,0)</f>
        <v>#N/A</v>
      </c>
    </row>
    <row r="1601" spans="1:19" x14ac:dyDescent="0.25">
      <c r="A1601" t="s">
        <v>15</v>
      </c>
      <c r="B1601">
        <v>1000</v>
      </c>
      <c r="C1601">
        <v>100</v>
      </c>
      <c r="D1601">
        <v>100000</v>
      </c>
      <c r="E1601">
        <v>17</v>
      </c>
      <c r="F1601">
        <v>1</v>
      </c>
      <c r="G1601">
        <v>1.3034239999999999</v>
      </c>
      <c r="H1601">
        <v>3.8447000000000002E-2</v>
      </c>
      <c r="I1601">
        <v>0.36990299999999998</v>
      </c>
      <c r="J1601">
        <v>2.3119000000000001E-2</v>
      </c>
      <c r="K1601" t="str">
        <f t="shared" si="24"/>
        <v>6</v>
      </c>
      <c r="L1601" t="s">
        <v>42</v>
      </c>
      <c r="M1601" t="s">
        <v>43</v>
      </c>
      <c r="N1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601" t="e">
        <f>VLOOKUP(TableOMP[[#This Row],[Label]],TableAvg[],2,FALSE)</f>
        <v>#N/A</v>
      </c>
      <c r="P1601" t="e">
        <f>VLOOKUP(TableOMP[[#This Row],[Label]],TableAvg[],3,FALSE)</f>
        <v>#N/A</v>
      </c>
      <c r="Q1601" t="e">
        <f>TableOMP[[#This Row],[Avg]]-$U$2*TableOMP[[#This Row],[StdDev]]</f>
        <v>#N/A</v>
      </c>
      <c r="R1601" t="e">
        <f>TableOMP[[#This Row],[Avg]]+$U$2*TableOMP[[#This Row],[StdDev]]</f>
        <v>#N/A</v>
      </c>
      <c r="S1601" t="e">
        <f>IF(AND(TableOMP[[#This Row],[total_time]]&gt;=TableOMP[[#This Row],[Low]], TableOMP[[#This Row],[total_time]]&lt;=TableOMP[[#This Row],[High]]),1,0)</f>
        <v>#N/A</v>
      </c>
    </row>
    <row r="1602" spans="1:19" x14ac:dyDescent="0.25">
      <c r="A1602" t="s">
        <v>15</v>
      </c>
      <c r="B1602">
        <v>1000</v>
      </c>
      <c r="C1602">
        <v>100</v>
      </c>
      <c r="D1602">
        <v>100000</v>
      </c>
      <c r="E1602">
        <v>18</v>
      </c>
      <c r="F1602">
        <v>1</v>
      </c>
      <c r="G1602">
        <v>1.2989459999999999</v>
      </c>
      <c r="H1602">
        <v>3.5557999999999999E-2</v>
      </c>
      <c r="I1602">
        <v>0.50451400000000002</v>
      </c>
      <c r="J1602">
        <v>2.9676999999999999E-2</v>
      </c>
      <c r="K1602" t="str">
        <f t="shared" si="24"/>
        <v>6</v>
      </c>
      <c r="L1602" t="s">
        <v>42</v>
      </c>
      <c r="M1602" t="s">
        <v>43</v>
      </c>
      <c r="N1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602" t="e">
        <f>VLOOKUP(TableOMP[[#This Row],[Label]],TableAvg[],2,FALSE)</f>
        <v>#N/A</v>
      </c>
      <c r="P1602" t="e">
        <f>VLOOKUP(TableOMP[[#This Row],[Label]],TableAvg[],3,FALSE)</f>
        <v>#N/A</v>
      </c>
      <c r="Q1602" t="e">
        <f>TableOMP[[#This Row],[Avg]]-$U$2*TableOMP[[#This Row],[StdDev]]</f>
        <v>#N/A</v>
      </c>
      <c r="R1602" t="e">
        <f>TableOMP[[#This Row],[Avg]]+$U$2*TableOMP[[#This Row],[StdDev]]</f>
        <v>#N/A</v>
      </c>
      <c r="S1602" t="e">
        <f>IF(AND(TableOMP[[#This Row],[total_time]]&gt;=TableOMP[[#This Row],[Low]], TableOMP[[#This Row],[total_time]]&lt;=TableOMP[[#This Row],[High]]),1,0)</f>
        <v>#N/A</v>
      </c>
    </row>
    <row r="1603" spans="1:19" x14ac:dyDescent="0.25">
      <c r="A1603" t="s">
        <v>15</v>
      </c>
      <c r="B1603">
        <v>1000</v>
      </c>
      <c r="C1603">
        <v>100</v>
      </c>
      <c r="D1603">
        <v>100000</v>
      </c>
      <c r="E1603">
        <v>19</v>
      </c>
      <c r="F1603">
        <v>1</v>
      </c>
      <c r="G1603">
        <v>1.3086420000000001</v>
      </c>
      <c r="H1603">
        <v>4.0430000000000001E-2</v>
      </c>
      <c r="I1603">
        <v>0.51129599999999997</v>
      </c>
      <c r="J1603">
        <v>2.8405E-2</v>
      </c>
      <c r="K1603" t="str">
        <f t="shared" ref="K1603:K1666" si="25">MID(M1603,22,1)</f>
        <v>6</v>
      </c>
      <c r="L1603" t="s">
        <v>42</v>
      </c>
      <c r="M1603" t="s">
        <v>43</v>
      </c>
      <c r="N1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603" t="e">
        <f>VLOOKUP(TableOMP[[#This Row],[Label]],TableAvg[],2,FALSE)</f>
        <v>#N/A</v>
      </c>
      <c r="P1603" t="e">
        <f>VLOOKUP(TableOMP[[#This Row],[Label]],TableAvg[],3,FALSE)</f>
        <v>#N/A</v>
      </c>
      <c r="Q1603" t="e">
        <f>TableOMP[[#This Row],[Avg]]-$U$2*TableOMP[[#This Row],[StdDev]]</f>
        <v>#N/A</v>
      </c>
      <c r="R1603" t="e">
        <f>TableOMP[[#This Row],[Avg]]+$U$2*TableOMP[[#This Row],[StdDev]]</f>
        <v>#N/A</v>
      </c>
      <c r="S1603" t="e">
        <f>IF(AND(TableOMP[[#This Row],[total_time]]&gt;=TableOMP[[#This Row],[Low]], TableOMP[[#This Row],[total_time]]&lt;=TableOMP[[#This Row],[High]]),1,0)</f>
        <v>#N/A</v>
      </c>
    </row>
    <row r="1604" spans="1:19" x14ac:dyDescent="0.25">
      <c r="A1604" t="s">
        <v>15</v>
      </c>
      <c r="B1604">
        <v>1000</v>
      </c>
      <c r="C1604">
        <v>100</v>
      </c>
      <c r="D1604">
        <v>100000</v>
      </c>
      <c r="E1604">
        <v>20</v>
      </c>
      <c r="F1604">
        <v>1</v>
      </c>
      <c r="G1604">
        <v>1.310365</v>
      </c>
      <c r="H1604">
        <v>4.4079E-2</v>
      </c>
      <c r="I1604">
        <v>0.73137700000000005</v>
      </c>
      <c r="J1604">
        <v>3.8494E-2</v>
      </c>
      <c r="K1604" t="str">
        <f t="shared" si="25"/>
        <v>6</v>
      </c>
      <c r="L1604" t="s">
        <v>42</v>
      </c>
      <c r="M1604" t="s">
        <v>43</v>
      </c>
      <c r="N1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604" t="e">
        <f>VLOOKUP(TableOMP[[#This Row],[Label]],TableAvg[],2,FALSE)</f>
        <v>#N/A</v>
      </c>
      <c r="P1604" t="e">
        <f>VLOOKUP(TableOMP[[#This Row],[Label]],TableAvg[],3,FALSE)</f>
        <v>#N/A</v>
      </c>
      <c r="Q1604" t="e">
        <f>TableOMP[[#This Row],[Avg]]-$U$2*TableOMP[[#This Row],[StdDev]]</f>
        <v>#N/A</v>
      </c>
      <c r="R1604" t="e">
        <f>TableOMP[[#This Row],[Avg]]+$U$2*TableOMP[[#This Row],[StdDev]]</f>
        <v>#N/A</v>
      </c>
      <c r="S1604" t="e">
        <f>IF(AND(TableOMP[[#This Row],[total_time]]&gt;=TableOMP[[#This Row],[Low]], TableOMP[[#This Row],[total_time]]&lt;=TableOMP[[#This Row],[High]]),1,0)</f>
        <v>#N/A</v>
      </c>
    </row>
    <row r="1605" spans="1:19" x14ac:dyDescent="0.25">
      <c r="A1605" t="s">
        <v>15</v>
      </c>
      <c r="B1605">
        <v>1000</v>
      </c>
      <c r="C1605">
        <v>100</v>
      </c>
      <c r="D1605">
        <v>100000</v>
      </c>
      <c r="E1605">
        <v>21</v>
      </c>
      <c r="F1605">
        <v>1</v>
      </c>
      <c r="G1605">
        <v>1.295847</v>
      </c>
      <c r="H1605">
        <v>2.8462000000000001E-2</v>
      </c>
      <c r="I1605">
        <v>0.496334</v>
      </c>
      <c r="J1605">
        <v>2.4816999999999999E-2</v>
      </c>
      <c r="K1605" t="str">
        <f t="shared" si="25"/>
        <v>6</v>
      </c>
      <c r="L1605" t="s">
        <v>42</v>
      </c>
      <c r="M1605" t="s">
        <v>43</v>
      </c>
      <c r="N1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605" t="e">
        <f>VLOOKUP(TableOMP[[#This Row],[Label]],TableAvg[],2,FALSE)</f>
        <v>#N/A</v>
      </c>
      <c r="P1605" t="e">
        <f>VLOOKUP(TableOMP[[#This Row],[Label]],TableAvg[],3,FALSE)</f>
        <v>#N/A</v>
      </c>
      <c r="Q1605" t="e">
        <f>TableOMP[[#This Row],[Avg]]-$U$2*TableOMP[[#This Row],[StdDev]]</f>
        <v>#N/A</v>
      </c>
      <c r="R1605" t="e">
        <f>TableOMP[[#This Row],[Avg]]+$U$2*TableOMP[[#This Row],[StdDev]]</f>
        <v>#N/A</v>
      </c>
      <c r="S1605" t="e">
        <f>IF(AND(TableOMP[[#This Row],[total_time]]&gt;=TableOMP[[#This Row],[Low]], TableOMP[[#This Row],[total_time]]&lt;=TableOMP[[#This Row],[High]]),1,0)</f>
        <v>#N/A</v>
      </c>
    </row>
    <row r="1606" spans="1:19" x14ac:dyDescent="0.25">
      <c r="A1606" t="s">
        <v>15</v>
      </c>
      <c r="B1606">
        <v>1000</v>
      </c>
      <c r="C1606">
        <v>100</v>
      </c>
      <c r="D1606">
        <v>100000</v>
      </c>
      <c r="E1606">
        <v>22</v>
      </c>
      <c r="F1606">
        <v>1</v>
      </c>
      <c r="G1606">
        <v>1.2937970000000001</v>
      </c>
      <c r="H1606">
        <v>3.3896000000000003E-2</v>
      </c>
      <c r="I1606">
        <v>0.61458999999999997</v>
      </c>
      <c r="J1606">
        <v>2.9266E-2</v>
      </c>
      <c r="K1606" t="str">
        <f t="shared" si="25"/>
        <v>6</v>
      </c>
      <c r="L1606" t="s">
        <v>42</v>
      </c>
      <c r="M1606" t="s">
        <v>43</v>
      </c>
      <c r="N1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606" t="e">
        <f>VLOOKUP(TableOMP[[#This Row],[Label]],TableAvg[],2,FALSE)</f>
        <v>#N/A</v>
      </c>
      <c r="P1606" t="e">
        <f>VLOOKUP(TableOMP[[#This Row],[Label]],TableAvg[],3,FALSE)</f>
        <v>#N/A</v>
      </c>
      <c r="Q1606" t="e">
        <f>TableOMP[[#This Row],[Avg]]-$U$2*TableOMP[[#This Row],[StdDev]]</f>
        <v>#N/A</v>
      </c>
      <c r="R1606" t="e">
        <f>TableOMP[[#This Row],[Avg]]+$U$2*TableOMP[[#This Row],[StdDev]]</f>
        <v>#N/A</v>
      </c>
      <c r="S1606" t="e">
        <f>IF(AND(TableOMP[[#This Row],[total_time]]&gt;=TableOMP[[#This Row],[Low]], TableOMP[[#This Row],[total_time]]&lt;=TableOMP[[#This Row],[High]]),1,0)</f>
        <v>#N/A</v>
      </c>
    </row>
    <row r="1607" spans="1:19" x14ac:dyDescent="0.25">
      <c r="A1607" t="s">
        <v>15</v>
      </c>
      <c r="B1607">
        <v>1000</v>
      </c>
      <c r="C1607">
        <v>100</v>
      </c>
      <c r="D1607">
        <v>100000</v>
      </c>
      <c r="E1607">
        <v>23</v>
      </c>
      <c r="F1607">
        <v>1</v>
      </c>
      <c r="G1607">
        <v>1.305361</v>
      </c>
      <c r="H1607">
        <v>4.2944999999999997E-2</v>
      </c>
      <c r="I1607">
        <v>0.58505200000000002</v>
      </c>
      <c r="J1607">
        <v>2.6592999999999999E-2</v>
      </c>
      <c r="K1607" t="str">
        <f t="shared" si="25"/>
        <v>6</v>
      </c>
      <c r="L1607" t="s">
        <v>42</v>
      </c>
      <c r="M1607" t="s">
        <v>43</v>
      </c>
      <c r="N1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607" t="e">
        <f>VLOOKUP(TableOMP[[#This Row],[Label]],TableAvg[],2,FALSE)</f>
        <v>#N/A</v>
      </c>
      <c r="P1607" t="e">
        <f>VLOOKUP(TableOMP[[#This Row],[Label]],TableAvg[],3,FALSE)</f>
        <v>#N/A</v>
      </c>
      <c r="Q1607" t="e">
        <f>TableOMP[[#This Row],[Avg]]-$U$2*TableOMP[[#This Row],[StdDev]]</f>
        <v>#N/A</v>
      </c>
      <c r="R1607" t="e">
        <f>TableOMP[[#This Row],[Avg]]+$U$2*TableOMP[[#This Row],[StdDev]]</f>
        <v>#N/A</v>
      </c>
      <c r="S1607" t="e">
        <f>IF(AND(TableOMP[[#This Row],[total_time]]&gt;=TableOMP[[#This Row],[Low]], TableOMP[[#This Row],[total_time]]&lt;=TableOMP[[#This Row],[High]]),1,0)</f>
        <v>#N/A</v>
      </c>
    </row>
    <row r="1608" spans="1:19" x14ac:dyDescent="0.25">
      <c r="A1608" t="s">
        <v>15</v>
      </c>
      <c r="B1608">
        <v>1000</v>
      </c>
      <c r="C1608">
        <v>100</v>
      </c>
      <c r="D1608">
        <v>100000</v>
      </c>
      <c r="E1608">
        <v>24</v>
      </c>
      <c r="F1608">
        <v>1</v>
      </c>
      <c r="G1608">
        <v>1.3333630000000001</v>
      </c>
      <c r="H1608">
        <v>5.0088000000000001E-2</v>
      </c>
      <c r="I1608">
        <v>0.73026999999999997</v>
      </c>
      <c r="J1608">
        <v>3.1751000000000001E-2</v>
      </c>
      <c r="K1608" t="str">
        <f t="shared" si="25"/>
        <v>6</v>
      </c>
      <c r="L1608" t="s">
        <v>42</v>
      </c>
      <c r="M1608" t="s">
        <v>43</v>
      </c>
      <c r="N1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608" t="e">
        <f>VLOOKUP(TableOMP[[#This Row],[Label]],TableAvg[],2,FALSE)</f>
        <v>#N/A</v>
      </c>
      <c r="P1608" t="e">
        <f>VLOOKUP(TableOMP[[#This Row],[Label]],TableAvg[],3,FALSE)</f>
        <v>#N/A</v>
      </c>
      <c r="Q1608" t="e">
        <f>TableOMP[[#This Row],[Avg]]-$U$2*TableOMP[[#This Row],[StdDev]]</f>
        <v>#N/A</v>
      </c>
      <c r="R1608" t="e">
        <f>TableOMP[[#This Row],[Avg]]+$U$2*TableOMP[[#This Row],[StdDev]]</f>
        <v>#N/A</v>
      </c>
      <c r="S1608" t="e">
        <f>IF(AND(TableOMP[[#This Row],[total_time]]&gt;=TableOMP[[#This Row],[Low]], TableOMP[[#This Row],[total_time]]&lt;=TableOMP[[#This Row],[High]]),1,0)</f>
        <v>#N/A</v>
      </c>
    </row>
    <row r="1609" spans="1:19" x14ac:dyDescent="0.25">
      <c r="A1609" t="s">
        <v>15</v>
      </c>
      <c r="B1609">
        <v>1000</v>
      </c>
      <c r="C1609">
        <v>100</v>
      </c>
      <c r="D1609">
        <v>100000</v>
      </c>
      <c r="E1609">
        <v>25</v>
      </c>
      <c r="F1609">
        <v>1</v>
      </c>
      <c r="G1609">
        <v>1.3132090000000001</v>
      </c>
      <c r="H1609">
        <v>4.9702000000000003E-2</v>
      </c>
      <c r="I1609">
        <v>0.85532399999999997</v>
      </c>
      <c r="J1609">
        <v>3.5638000000000003E-2</v>
      </c>
      <c r="K1609" t="str">
        <f t="shared" si="25"/>
        <v>6</v>
      </c>
      <c r="L1609" t="s">
        <v>42</v>
      </c>
      <c r="M1609" t="s">
        <v>43</v>
      </c>
      <c r="N1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609" t="e">
        <f>VLOOKUP(TableOMP[[#This Row],[Label]],TableAvg[],2,FALSE)</f>
        <v>#N/A</v>
      </c>
      <c r="P1609" t="e">
        <f>VLOOKUP(TableOMP[[#This Row],[Label]],TableAvg[],3,FALSE)</f>
        <v>#N/A</v>
      </c>
      <c r="Q1609" t="e">
        <f>TableOMP[[#This Row],[Avg]]-$U$2*TableOMP[[#This Row],[StdDev]]</f>
        <v>#N/A</v>
      </c>
      <c r="R1609" t="e">
        <f>TableOMP[[#This Row],[Avg]]+$U$2*TableOMP[[#This Row],[StdDev]]</f>
        <v>#N/A</v>
      </c>
      <c r="S1609" t="e">
        <f>IF(AND(TableOMP[[#This Row],[total_time]]&gt;=TableOMP[[#This Row],[Low]], TableOMP[[#This Row],[total_time]]&lt;=TableOMP[[#This Row],[High]]),1,0)</f>
        <v>#N/A</v>
      </c>
    </row>
    <row r="1610" spans="1:19" x14ac:dyDescent="0.25">
      <c r="A1610" t="s">
        <v>15</v>
      </c>
      <c r="B1610">
        <v>1000</v>
      </c>
      <c r="C1610">
        <v>100</v>
      </c>
      <c r="D1610">
        <v>100000</v>
      </c>
      <c r="E1610">
        <v>26</v>
      </c>
      <c r="F1610">
        <v>1</v>
      </c>
      <c r="G1610">
        <v>1.3331219999999999</v>
      </c>
      <c r="H1610">
        <v>3.0034000000000002E-2</v>
      </c>
      <c r="I1610">
        <v>0.60277700000000001</v>
      </c>
      <c r="J1610">
        <v>2.4111E-2</v>
      </c>
      <c r="K1610" t="str">
        <f t="shared" si="25"/>
        <v>6</v>
      </c>
      <c r="L1610" t="s">
        <v>42</v>
      </c>
      <c r="M1610" t="s">
        <v>43</v>
      </c>
      <c r="N1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610" t="e">
        <f>VLOOKUP(TableOMP[[#This Row],[Label]],TableAvg[],2,FALSE)</f>
        <v>#N/A</v>
      </c>
      <c r="P1610" t="e">
        <f>VLOOKUP(TableOMP[[#This Row],[Label]],TableAvg[],3,FALSE)</f>
        <v>#N/A</v>
      </c>
      <c r="Q1610" t="e">
        <f>TableOMP[[#This Row],[Avg]]-$U$2*TableOMP[[#This Row],[StdDev]]</f>
        <v>#N/A</v>
      </c>
      <c r="R1610" t="e">
        <f>TableOMP[[#This Row],[Avg]]+$U$2*TableOMP[[#This Row],[StdDev]]</f>
        <v>#N/A</v>
      </c>
      <c r="S1610" t="e">
        <f>IF(AND(TableOMP[[#This Row],[total_time]]&gt;=TableOMP[[#This Row],[Low]], TableOMP[[#This Row],[total_time]]&lt;=TableOMP[[#This Row],[High]]),1,0)</f>
        <v>#N/A</v>
      </c>
    </row>
    <row r="1611" spans="1:19" x14ac:dyDescent="0.25">
      <c r="A1611" t="s">
        <v>15</v>
      </c>
      <c r="B1611">
        <v>1000</v>
      </c>
      <c r="C1611">
        <v>100</v>
      </c>
      <c r="D1611">
        <v>100000</v>
      </c>
      <c r="E1611">
        <v>27</v>
      </c>
      <c r="F1611">
        <v>1</v>
      </c>
      <c r="G1611">
        <v>1.393059</v>
      </c>
      <c r="H1611">
        <v>4.4979999999999999E-2</v>
      </c>
      <c r="I1611">
        <v>0.85083299999999995</v>
      </c>
      <c r="J1611">
        <v>3.2724000000000003E-2</v>
      </c>
      <c r="K1611" t="str">
        <f t="shared" si="25"/>
        <v>6</v>
      </c>
      <c r="L1611" t="s">
        <v>42</v>
      </c>
      <c r="M1611" t="s">
        <v>43</v>
      </c>
      <c r="N1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611" t="e">
        <f>VLOOKUP(TableOMP[[#This Row],[Label]],TableAvg[],2,FALSE)</f>
        <v>#N/A</v>
      </c>
      <c r="P1611" t="e">
        <f>VLOOKUP(TableOMP[[#This Row],[Label]],TableAvg[],3,FALSE)</f>
        <v>#N/A</v>
      </c>
      <c r="Q1611" t="e">
        <f>TableOMP[[#This Row],[Avg]]-$U$2*TableOMP[[#This Row],[StdDev]]</f>
        <v>#N/A</v>
      </c>
      <c r="R1611" t="e">
        <f>TableOMP[[#This Row],[Avg]]+$U$2*TableOMP[[#This Row],[StdDev]]</f>
        <v>#N/A</v>
      </c>
      <c r="S1611" t="e">
        <f>IF(AND(TableOMP[[#This Row],[total_time]]&gt;=TableOMP[[#This Row],[Low]], TableOMP[[#This Row],[total_time]]&lt;=TableOMP[[#This Row],[High]]),1,0)</f>
        <v>#N/A</v>
      </c>
    </row>
    <row r="1612" spans="1:19" x14ac:dyDescent="0.25">
      <c r="A1612" t="s">
        <v>15</v>
      </c>
      <c r="B1612">
        <v>1000</v>
      </c>
      <c r="C1612">
        <v>100</v>
      </c>
      <c r="D1612">
        <v>100000</v>
      </c>
      <c r="E1612">
        <v>28</v>
      </c>
      <c r="F1612">
        <v>1</v>
      </c>
      <c r="G1612">
        <v>1.4046730000000001</v>
      </c>
      <c r="H1612">
        <v>5.1163E-2</v>
      </c>
      <c r="I1612">
        <v>1.0271749999999999</v>
      </c>
      <c r="J1612">
        <v>3.8044000000000001E-2</v>
      </c>
      <c r="K1612" t="str">
        <f t="shared" si="25"/>
        <v>6</v>
      </c>
      <c r="L1612" t="s">
        <v>42</v>
      </c>
      <c r="M1612" t="s">
        <v>43</v>
      </c>
      <c r="N1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612" t="e">
        <f>VLOOKUP(TableOMP[[#This Row],[Label]],TableAvg[],2,FALSE)</f>
        <v>#N/A</v>
      </c>
      <c r="P1612" t="e">
        <f>VLOOKUP(TableOMP[[#This Row],[Label]],TableAvg[],3,FALSE)</f>
        <v>#N/A</v>
      </c>
      <c r="Q1612" t="e">
        <f>TableOMP[[#This Row],[Avg]]-$U$2*TableOMP[[#This Row],[StdDev]]</f>
        <v>#N/A</v>
      </c>
      <c r="R1612" t="e">
        <f>TableOMP[[#This Row],[Avg]]+$U$2*TableOMP[[#This Row],[StdDev]]</f>
        <v>#N/A</v>
      </c>
      <c r="S1612" t="e">
        <f>IF(AND(TableOMP[[#This Row],[total_time]]&gt;=TableOMP[[#This Row],[Low]], TableOMP[[#This Row],[total_time]]&lt;=TableOMP[[#This Row],[High]]),1,0)</f>
        <v>#N/A</v>
      </c>
    </row>
    <row r="1613" spans="1:19" x14ac:dyDescent="0.25">
      <c r="A1613" t="s">
        <v>15</v>
      </c>
      <c r="B1613">
        <v>1000</v>
      </c>
      <c r="C1613">
        <v>100</v>
      </c>
      <c r="D1613">
        <v>100000</v>
      </c>
      <c r="E1613">
        <v>29</v>
      </c>
      <c r="F1613">
        <v>1</v>
      </c>
      <c r="G1613">
        <v>1.416631</v>
      </c>
      <c r="H1613">
        <v>5.0666999999999997E-2</v>
      </c>
      <c r="I1613">
        <v>1.2240409999999999</v>
      </c>
      <c r="J1613">
        <v>4.3715999999999998E-2</v>
      </c>
      <c r="K1613" t="str">
        <f t="shared" si="25"/>
        <v>6</v>
      </c>
      <c r="L1613" t="s">
        <v>42</v>
      </c>
      <c r="M1613" t="s">
        <v>43</v>
      </c>
      <c r="N1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613" t="e">
        <f>VLOOKUP(TableOMP[[#This Row],[Label]],TableAvg[],2,FALSE)</f>
        <v>#N/A</v>
      </c>
      <c r="P1613" t="e">
        <f>VLOOKUP(TableOMP[[#This Row],[Label]],TableAvg[],3,FALSE)</f>
        <v>#N/A</v>
      </c>
      <c r="Q1613" t="e">
        <f>TableOMP[[#This Row],[Avg]]-$U$2*TableOMP[[#This Row],[StdDev]]</f>
        <v>#N/A</v>
      </c>
      <c r="R1613" t="e">
        <f>TableOMP[[#This Row],[Avg]]+$U$2*TableOMP[[#This Row],[StdDev]]</f>
        <v>#N/A</v>
      </c>
      <c r="S1613" t="e">
        <f>IF(AND(TableOMP[[#This Row],[total_time]]&gt;=TableOMP[[#This Row],[Low]], TableOMP[[#This Row],[total_time]]&lt;=TableOMP[[#This Row],[High]]),1,0)</f>
        <v>#N/A</v>
      </c>
    </row>
    <row r="1614" spans="1:19" x14ac:dyDescent="0.25">
      <c r="A1614" t="s">
        <v>15</v>
      </c>
      <c r="B1614">
        <v>1000</v>
      </c>
      <c r="C1614">
        <v>100</v>
      </c>
      <c r="D1614">
        <v>100000</v>
      </c>
      <c r="E1614">
        <v>30</v>
      </c>
      <c r="F1614">
        <v>1</v>
      </c>
      <c r="G1614">
        <v>1.342355</v>
      </c>
      <c r="H1614">
        <v>6.1707999999999999E-2</v>
      </c>
      <c r="I1614">
        <v>1.3514740000000001</v>
      </c>
      <c r="J1614">
        <v>4.6602999999999999E-2</v>
      </c>
      <c r="K1614" t="str">
        <f t="shared" si="25"/>
        <v>6</v>
      </c>
      <c r="L1614" t="s">
        <v>42</v>
      </c>
      <c r="M1614" t="s">
        <v>43</v>
      </c>
      <c r="N1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614" t="e">
        <f>VLOOKUP(TableOMP[[#This Row],[Label]],TableAvg[],2,FALSE)</f>
        <v>#N/A</v>
      </c>
      <c r="P1614" t="e">
        <f>VLOOKUP(TableOMP[[#This Row],[Label]],TableAvg[],3,FALSE)</f>
        <v>#N/A</v>
      </c>
      <c r="Q1614" t="e">
        <f>TableOMP[[#This Row],[Avg]]-$U$2*TableOMP[[#This Row],[StdDev]]</f>
        <v>#N/A</v>
      </c>
      <c r="R1614" t="e">
        <f>TableOMP[[#This Row],[Avg]]+$U$2*TableOMP[[#This Row],[StdDev]]</f>
        <v>#N/A</v>
      </c>
      <c r="S1614" t="e">
        <f>IF(AND(TableOMP[[#This Row],[total_time]]&gt;=TableOMP[[#This Row],[Low]], TableOMP[[#This Row],[total_time]]&lt;=TableOMP[[#This Row],[High]]),1,0)</f>
        <v>#N/A</v>
      </c>
    </row>
    <row r="1615" spans="1:19" x14ac:dyDescent="0.25">
      <c r="A1615" t="s">
        <v>15</v>
      </c>
      <c r="B1615">
        <v>1000</v>
      </c>
      <c r="C1615">
        <v>100</v>
      </c>
      <c r="D1615">
        <v>100000</v>
      </c>
      <c r="E1615">
        <v>31</v>
      </c>
      <c r="F1615">
        <v>1</v>
      </c>
      <c r="G1615">
        <v>1.3837889999999999</v>
      </c>
      <c r="H1615">
        <v>5.4479E-2</v>
      </c>
      <c r="I1615">
        <v>1.345294</v>
      </c>
      <c r="J1615">
        <v>4.4843000000000001E-2</v>
      </c>
      <c r="K1615" t="str">
        <f t="shared" si="25"/>
        <v>6</v>
      </c>
      <c r="L1615" t="s">
        <v>42</v>
      </c>
      <c r="M1615" t="s">
        <v>43</v>
      </c>
      <c r="N1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615" t="e">
        <f>VLOOKUP(TableOMP[[#This Row],[Label]],TableAvg[],2,FALSE)</f>
        <v>#N/A</v>
      </c>
      <c r="P1615" t="e">
        <f>VLOOKUP(TableOMP[[#This Row],[Label]],TableAvg[],3,FALSE)</f>
        <v>#N/A</v>
      </c>
      <c r="Q1615" t="e">
        <f>TableOMP[[#This Row],[Avg]]-$U$2*TableOMP[[#This Row],[StdDev]]</f>
        <v>#N/A</v>
      </c>
      <c r="R1615" t="e">
        <f>TableOMP[[#This Row],[Avg]]+$U$2*TableOMP[[#This Row],[StdDev]]</f>
        <v>#N/A</v>
      </c>
      <c r="S1615" t="e">
        <f>IF(AND(TableOMP[[#This Row],[total_time]]&gt;=TableOMP[[#This Row],[Low]], TableOMP[[#This Row],[total_time]]&lt;=TableOMP[[#This Row],[High]]),1,0)</f>
        <v>#N/A</v>
      </c>
    </row>
    <row r="1616" spans="1:19" x14ac:dyDescent="0.25">
      <c r="A1616" t="s">
        <v>15</v>
      </c>
      <c r="B1616">
        <v>1000</v>
      </c>
      <c r="C1616">
        <v>100</v>
      </c>
      <c r="D1616">
        <v>100000</v>
      </c>
      <c r="E1616">
        <v>32</v>
      </c>
      <c r="F1616">
        <v>1</v>
      </c>
      <c r="G1616">
        <v>1.43689</v>
      </c>
      <c r="H1616">
        <v>5.9863E-2</v>
      </c>
      <c r="I1616">
        <v>1.633783</v>
      </c>
      <c r="J1616">
        <v>5.2703E-2</v>
      </c>
      <c r="K1616" t="str">
        <f t="shared" si="25"/>
        <v>6</v>
      </c>
      <c r="L1616" t="s">
        <v>42</v>
      </c>
      <c r="M1616" t="s">
        <v>43</v>
      </c>
      <c r="N1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616" t="e">
        <f>VLOOKUP(TableOMP[[#This Row],[Label]],TableAvg[],2,FALSE)</f>
        <v>#N/A</v>
      </c>
      <c r="P1616" t="e">
        <f>VLOOKUP(TableOMP[[#This Row],[Label]],TableAvg[],3,FALSE)</f>
        <v>#N/A</v>
      </c>
      <c r="Q1616" t="e">
        <f>TableOMP[[#This Row],[Avg]]-$U$2*TableOMP[[#This Row],[StdDev]]</f>
        <v>#N/A</v>
      </c>
      <c r="R1616" t="e">
        <f>TableOMP[[#This Row],[Avg]]+$U$2*TableOMP[[#This Row],[StdDev]]</f>
        <v>#N/A</v>
      </c>
      <c r="S1616" t="e">
        <f>IF(AND(TableOMP[[#This Row],[total_time]]&gt;=TableOMP[[#This Row],[Low]], TableOMP[[#This Row],[total_time]]&lt;=TableOMP[[#This Row],[High]]),1,0)</f>
        <v>#N/A</v>
      </c>
    </row>
    <row r="1617" spans="1:19" x14ac:dyDescent="0.25">
      <c r="A1617" t="s">
        <v>15</v>
      </c>
      <c r="B1617">
        <v>1000</v>
      </c>
      <c r="C1617">
        <v>100</v>
      </c>
      <c r="D1617">
        <v>100000</v>
      </c>
      <c r="E1617">
        <v>33</v>
      </c>
      <c r="F1617">
        <v>1</v>
      </c>
      <c r="G1617">
        <v>1.397743</v>
      </c>
      <c r="H1617">
        <v>5.8811000000000002E-2</v>
      </c>
      <c r="I1617">
        <v>1.4203920000000001</v>
      </c>
      <c r="J1617">
        <v>4.4387000000000003E-2</v>
      </c>
      <c r="K1617" t="str">
        <f t="shared" si="25"/>
        <v>6</v>
      </c>
      <c r="L1617" t="s">
        <v>42</v>
      </c>
      <c r="M1617" t="s">
        <v>43</v>
      </c>
      <c r="N1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617" t="e">
        <f>VLOOKUP(TableOMP[[#This Row],[Label]],TableAvg[],2,FALSE)</f>
        <v>#N/A</v>
      </c>
      <c r="P1617" t="e">
        <f>VLOOKUP(TableOMP[[#This Row],[Label]],TableAvg[],3,FALSE)</f>
        <v>#N/A</v>
      </c>
      <c r="Q1617" t="e">
        <f>TableOMP[[#This Row],[Avg]]-$U$2*TableOMP[[#This Row],[StdDev]]</f>
        <v>#N/A</v>
      </c>
      <c r="R1617" t="e">
        <f>TableOMP[[#This Row],[Avg]]+$U$2*TableOMP[[#This Row],[StdDev]]</f>
        <v>#N/A</v>
      </c>
      <c r="S1617" t="e">
        <f>IF(AND(TableOMP[[#This Row],[total_time]]&gt;=TableOMP[[#This Row],[Low]], TableOMP[[#This Row],[total_time]]&lt;=TableOMP[[#This Row],[High]]),1,0)</f>
        <v>#N/A</v>
      </c>
    </row>
    <row r="1618" spans="1:19" x14ac:dyDescent="0.25">
      <c r="A1618" t="s">
        <v>15</v>
      </c>
      <c r="B1618">
        <v>1000</v>
      </c>
      <c r="C1618">
        <v>100</v>
      </c>
      <c r="D1618">
        <v>100000</v>
      </c>
      <c r="E1618">
        <v>34</v>
      </c>
      <c r="F1618">
        <v>1</v>
      </c>
      <c r="G1618">
        <v>1.393219</v>
      </c>
      <c r="H1618">
        <v>6.2733999999999998E-2</v>
      </c>
      <c r="I1618">
        <v>1.419724</v>
      </c>
      <c r="J1618">
        <v>4.3021999999999998E-2</v>
      </c>
      <c r="K1618" t="str">
        <f t="shared" si="25"/>
        <v>6</v>
      </c>
      <c r="L1618" t="s">
        <v>42</v>
      </c>
      <c r="M1618" t="s">
        <v>43</v>
      </c>
      <c r="N1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618" t="e">
        <f>VLOOKUP(TableOMP[[#This Row],[Label]],TableAvg[],2,FALSE)</f>
        <v>#N/A</v>
      </c>
      <c r="P1618" t="e">
        <f>VLOOKUP(TableOMP[[#This Row],[Label]],TableAvg[],3,FALSE)</f>
        <v>#N/A</v>
      </c>
      <c r="Q1618" t="e">
        <f>TableOMP[[#This Row],[Avg]]-$U$2*TableOMP[[#This Row],[StdDev]]</f>
        <v>#N/A</v>
      </c>
      <c r="R1618" t="e">
        <f>TableOMP[[#This Row],[Avg]]+$U$2*TableOMP[[#This Row],[StdDev]]</f>
        <v>#N/A</v>
      </c>
      <c r="S1618" t="e">
        <f>IF(AND(TableOMP[[#This Row],[total_time]]&gt;=TableOMP[[#This Row],[Low]], TableOMP[[#This Row],[total_time]]&lt;=TableOMP[[#This Row],[High]]),1,0)</f>
        <v>#N/A</v>
      </c>
    </row>
    <row r="1619" spans="1:19" x14ac:dyDescent="0.25">
      <c r="A1619" t="s">
        <v>15</v>
      </c>
      <c r="B1619">
        <v>1000</v>
      </c>
      <c r="C1619">
        <v>100</v>
      </c>
      <c r="D1619">
        <v>100000</v>
      </c>
      <c r="E1619">
        <v>35</v>
      </c>
      <c r="F1619">
        <v>1</v>
      </c>
      <c r="G1619">
        <v>1.4380250000000001</v>
      </c>
      <c r="H1619">
        <v>4.7151999999999999E-2</v>
      </c>
      <c r="I1619">
        <v>1.2626729999999999</v>
      </c>
      <c r="J1619">
        <v>3.7137000000000003E-2</v>
      </c>
      <c r="K1619" t="str">
        <f t="shared" si="25"/>
        <v>6</v>
      </c>
      <c r="L1619" t="s">
        <v>42</v>
      </c>
      <c r="M1619" t="s">
        <v>43</v>
      </c>
      <c r="N1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619" t="e">
        <f>VLOOKUP(TableOMP[[#This Row],[Label]],TableAvg[],2,FALSE)</f>
        <v>#N/A</v>
      </c>
      <c r="P1619" t="e">
        <f>VLOOKUP(TableOMP[[#This Row],[Label]],TableAvg[],3,FALSE)</f>
        <v>#N/A</v>
      </c>
      <c r="Q1619" t="e">
        <f>TableOMP[[#This Row],[Avg]]-$U$2*TableOMP[[#This Row],[StdDev]]</f>
        <v>#N/A</v>
      </c>
      <c r="R1619" t="e">
        <f>TableOMP[[#This Row],[Avg]]+$U$2*TableOMP[[#This Row],[StdDev]]</f>
        <v>#N/A</v>
      </c>
      <c r="S1619" t="e">
        <f>IF(AND(TableOMP[[#This Row],[total_time]]&gt;=TableOMP[[#This Row],[Low]], TableOMP[[#This Row],[total_time]]&lt;=TableOMP[[#This Row],[High]]),1,0)</f>
        <v>#N/A</v>
      </c>
    </row>
    <row r="1620" spans="1:19" x14ac:dyDescent="0.25">
      <c r="A1620" t="s">
        <v>15</v>
      </c>
      <c r="B1620">
        <v>1000</v>
      </c>
      <c r="C1620">
        <v>100</v>
      </c>
      <c r="D1620">
        <v>100000</v>
      </c>
      <c r="E1620">
        <v>36</v>
      </c>
      <c r="F1620">
        <v>1</v>
      </c>
      <c r="G1620">
        <v>1.4311739999999999</v>
      </c>
      <c r="H1620">
        <v>3.6956000000000003E-2</v>
      </c>
      <c r="I1620">
        <v>1.091359</v>
      </c>
      <c r="J1620">
        <v>3.1182000000000001E-2</v>
      </c>
      <c r="K1620" t="str">
        <f t="shared" si="25"/>
        <v>6</v>
      </c>
      <c r="L1620" t="s">
        <v>42</v>
      </c>
      <c r="M1620" t="s">
        <v>43</v>
      </c>
      <c r="N1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620" t="e">
        <f>VLOOKUP(TableOMP[[#This Row],[Label]],TableAvg[],2,FALSE)</f>
        <v>#N/A</v>
      </c>
      <c r="P1620" t="e">
        <f>VLOOKUP(TableOMP[[#This Row],[Label]],TableAvg[],3,FALSE)</f>
        <v>#N/A</v>
      </c>
      <c r="Q1620" t="e">
        <f>TableOMP[[#This Row],[Avg]]-$U$2*TableOMP[[#This Row],[StdDev]]</f>
        <v>#N/A</v>
      </c>
      <c r="R1620" t="e">
        <f>TableOMP[[#This Row],[Avg]]+$U$2*TableOMP[[#This Row],[StdDev]]</f>
        <v>#N/A</v>
      </c>
      <c r="S1620" t="e">
        <f>IF(AND(TableOMP[[#This Row],[total_time]]&gt;=TableOMP[[#This Row],[Low]], TableOMP[[#This Row],[total_time]]&lt;=TableOMP[[#This Row],[High]]),1,0)</f>
        <v>#N/A</v>
      </c>
    </row>
    <row r="1621" spans="1:19" x14ac:dyDescent="0.25">
      <c r="A1621" t="s">
        <v>15</v>
      </c>
      <c r="B1621">
        <v>1000</v>
      </c>
      <c r="C1621">
        <v>100</v>
      </c>
      <c r="D1621">
        <v>100000</v>
      </c>
      <c r="E1621">
        <v>37</v>
      </c>
      <c r="F1621">
        <v>1</v>
      </c>
      <c r="G1621">
        <v>1.4000090000000001</v>
      </c>
      <c r="H1621">
        <v>3.8428999999999998E-2</v>
      </c>
      <c r="I1621">
        <v>1.1556040000000001</v>
      </c>
      <c r="J1621">
        <v>3.2099999999999997E-2</v>
      </c>
      <c r="K1621" t="str">
        <f t="shared" si="25"/>
        <v>6</v>
      </c>
      <c r="L1621" t="s">
        <v>42</v>
      </c>
      <c r="M1621" t="s">
        <v>43</v>
      </c>
      <c r="N1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621" t="e">
        <f>VLOOKUP(TableOMP[[#This Row],[Label]],TableAvg[],2,FALSE)</f>
        <v>#N/A</v>
      </c>
      <c r="P1621" t="e">
        <f>VLOOKUP(TableOMP[[#This Row],[Label]],TableAvg[],3,FALSE)</f>
        <v>#N/A</v>
      </c>
      <c r="Q1621" t="e">
        <f>TableOMP[[#This Row],[Avg]]-$U$2*TableOMP[[#This Row],[StdDev]]</f>
        <v>#N/A</v>
      </c>
      <c r="R1621" t="e">
        <f>TableOMP[[#This Row],[Avg]]+$U$2*TableOMP[[#This Row],[StdDev]]</f>
        <v>#N/A</v>
      </c>
      <c r="S1621" t="e">
        <f>IF(AND(TableOMP[[#This Row],[total_time]]&gt;=TableOMP[[#This Row],[Low]], TableOMP[[#This Row],[total_time]]&lt;=TableOMP[[#This Row],[High]]),1,0)</f>
        <v>#N/A</v>
      </c>
    </row>
    <row r="1622" spans="1:19" x14ac:dyDescent="0.25">
      <c r="A1622" t="s">
        <v>15</v>
      </c>
      <c r="B1622">
        <v>1000</v>
      </c>
      <c r="C1622">
        <v>100</v>
      </c>
      <c r="D1622">
        <v>100000</v>
      </c>
      <c r="E1622">
        <v>38</v>
      </c>
      <c r="F1622">
        <v>1</v>
      </c>
      <c r="G1622">
        <v>1.551671</v>
      </c>
      <c r="H1622">
        <v>5.2399000000000001E-2</v>
      </c>
      <c r="I1622">
        <v>1.3239879999999999</v>
      </c>
      <c r="J1622">
        <v>3.5783000000000002E-2</v>
      </c>
      <c r="K1622" t="str">
        <f t="shared" si="25"/>
        <v>6</v>
      </c>
      <c r="L1622" t="s">
        <v>42</v>
      </c>
      <c r="M1622" t="s">
        <v>43</v>
      </c>
      <c r="N1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622" t="e">
        <f>VLOOKUP(TableOMP[[#This Row],[Label]],TableAvg[],2,FALSE)</f>
        <v>#N/A</v>
      </c>
      <c r="P1622" t="e">
        <f>VLOOKUP(TableOMP[[#This Row],[Label]],TableAvg[],3,FALSE)</f>
        <v>#N/A</v>
      </c>
      <c r="Q1622" t="e">
        <f>TableOMP[[#This Row],[Avg]]-$U$2*TableOMP[[#This Row],[StdDev]]</f>
        <v>#N/A</v>
      </c>
      <c r="R1622" t="e">
        <f>TableOMP[[#This Row],[Avg]]+$U$2*TableOMP[[#This Row],[StdDev]]</f>
        <v>#N/A</v>
      </c>
      <c r="S1622" t="e">
        <f>IF(AND(TableOMP[[#This Row],[total_time]]&gt;=TableOMP[[#This Row],[Low]], TableOMP[[#This Row],[total_time]]&lt;=TableOMP[[#This Row],[High]]),1,0)</f>
        <v>#N/A</v>
      </c>
    </row>
    <row r="1623" spans="1:19" x14ac:dyDescent="0.25">
      <c r="A1623" t="s">
        <v>15</v>
      </c>
      <c r="B1623">
        <v>1000</v>
      </c>
      <c r="C1623">
        <v>100</v>
      </c>
      <c r="D1623">
        <v>100000</v>
      </c>
      <c r="E1623">
        <v>39</v>
      </c>
      <c r="F1623">
        <v>1</v>
      </c>
      <c r="G1623">
        <v>1.4683330000000001</v>
      </c>
      <c r="H1623">
        <v>7.4401999999999996E-2</v>
      </c>
      <c r="I1623">
        <v>2.1164130000000001</v>
      </c>
      <c r="J1623">
        <v>5.5695000000000001E-2</v>
      </c>
      <c r="K1623" t="str">
        <f t="shared" si="25"/>
        <v>6</v>
      </c>
      <c r="L1623" t="s">
        <v>42</v>
      </c>
      <c r="M1623" t="s">
        <v>43</v>
      </c>
      <c r="N1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623" t="e">
        <f>VLOOKUP(TableOMP[[#This Row],[Label]],TableAvg[],2,FALSE)</f>
        <v>#N/A</v>
      </c>
      <c r="P1623" t="e">
        <f>VLOOKUP(TableOMP[[#This Row],[Label]],TableAvg[],3,FALSE)</f>
        <v>#N/A</v>
      </c>
      <c r="Q1623" t="e">
        <f>TableOMP[[#This Row],[Avg]]-$U$2*TableOMP[[#This Row],[StdDev]]</f>
        <v>#N/A</v>
      </c>
      <c r="R1623" t="e">
        <f>TableOMP[[#This Row],[Avg]]+$U$2*TableOMP[[#This Row],[StdDev]]</f>
        <v>#N/A</v>
      </c>
      <c r="S1623" t="e">
        <f>IF(AND(TableOMP[[#This Row],[total_time]]&gt;=TableOMP[[#This Row],[Low]], TableOMP[[#This Row],[total_time]]&lt;=TableOMP[[#This Row],[High]]),1,0)</f>
        <v>#N/A</v>
      </c>
    </row>
    <row r="1624" spans="1:19" x14ac:dyDescent="0.25">
      <c r="A1624" t="s">
        <v>15</v>
      </c>
      <c r="B1624">
        <v>1000</v>
      </c>
      <c r="C1624">
        <v>100</v>
      </c>
      <c r="D1624">
        <v>100000</v>
      </c>
      <c r="E1624">
        <v>40</v>
      </c>
      <c r="F1624">
        <v>1</v>
      </c>
      <c r="G1624">
        <v>1.5663480000000001</v>
      </c>
      <c r="H1624">
        <v>4.2153000000000003E-2</v>
      </c>
      <c r="I1624">
        <v>1.3189090000000001</v>
      </c>
      <c r="J1624">
        <v>3.3818000000000001E-2</v>
      </c>
      <c r="K1624" t="str">
        <f t="shared" si="25"/>
        <v>6</v>
      </c>
      <c r="L1624" t="s">
        <v>42</v>
      </c>
      <c r="M1624" t="s">
        <v>43</v>
      </c>
      <c r="N1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624" t="e">
        <f>VLOOKUP(TableOMP[[#This Row],[Label]],TableAvg[],2,FALSE)</f>
        <v>#N/A</v>
      </c>
      <c r="P1624" t="e">
        <f>VLOOKUP(TableOMP[[#This Row],[Label]],TableAvg[],3,FALSE)</f>
        <v>#N/A</v>
      </c>
      <c r="Q1624" t="e">
        <f>TableOMP[[#This Row],[Avg]]-$U$2*TableOMP[[#This Row],[StdDev]]</f>
        <v>#N/A</v>
      </c>
      <c r="R1624" t="e">
        <f>TableOMP[[#This Row],[Avg]]+$U$2*TableOMP[[#This Row],[StdDev]]</f>
        <v>#N/A</v>
      </c>
      <c r="S1624" t="e">
        <f>IF(AND(TableOMP[[#This Row],[total_time]]&gt;=TableOMP[[#This Row],[Low]], TableOMP[[#This Row],[total_time]]&lt;=TableOMP[[#This Row],[High]]),1,0)</f>
        <v>#N/A</v>
      </c>
    </row>
    <row r="1625" spans="1:19" x14ac:dyDescent="0.25">
      <c r="A1625" t="s">
        <v>15</v>
      </c>
      <c r="B1625">
        <v>1000</v>
      </c>
      <c r="C1625">
        <v>100</v>
      </c>
      <c r="D1625">
        <v>100000</v>
      </c>
      <c r="E1625">
        <v>41</v>
      </c>
      <c r="F1625">
        <v>1</v>
      </c>
      <c r="G1625">
        <v>1.6141639999999999</v>
      </c>
      <c r="H1625">
        <v>6.1228999999999999E-2</v>
      </c>
      <c r="I1625">
        <v>1.5755669999999999</v>
      </c>
      <c r="J1625">
        <v>3.9389E-2</v>
      </c>
      <c r="K1625" t="str">
        <f t="shared" si="25"/>
        <v>6</v>
      </c>
      <c r="L1625" t="s">
        <v>42</v>
      </c>
      <c r="M1625" t="s">
        <v>43</v>
      </c>
      <c r="N1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625" t="e">
        <f>VLOOKUP(TableOMP[[#This Row],[Label]],TableAvg[],2,FALSE)</f>
        <v>#N/A</v>
      </c>
      <c r="P1625" t="e">
        <f>VLOOKUP(TableOMP[[#This Row],[Label]],TableAvg[],3,FALSE)</f>
        <v>#N/A</v>
      </c>
      <c r="Q1625" t="e">
        <f>TableOMP[[#This Row],[Avg]]-$U$2*TableOMP[[#This Row],[StdDev]]</f>
        <v>#N/A</v>
      </c>
      <c r="R1625" t="e">
        <f>TableOMP[[#This Row],[Avg]]+$U$2*TableOMP[[#This Row],[StdDev]]</f>
        <v>#N/A</v>
      </c>
      <c r="S1625" t="e">
        <f>IF(AND(TableOMP[[#This Row],[total_time]]&gt;=TableOMP[[#This Row],[Low]], TableOMP[[#This Row],[total_time]]&lt;=TableOMP[[#This Row],[High]]),1,0)</f>
        <v>#N/A</v>
      </c>
    </row>
    <row r="1626" spans="1:19" x14ac:dyDescent="0.25">
      <c r="A1626" t="s">
        <v>15</v>
      </c>
      <c r="B1626">
        <v>1000</v>
      </c>
      <c r="C1626">
        <v>100</v>
      </c>
      <c r="D1626">
        <v>100000</v>
      </c>
      <c r="E1626">
        <v>42</v>
      </c>
      <c r="F1626">
        <v>1</v>
      </c>
      <c r="G1626">
        <v>1.6285229999999999</v>
      </c>
      <c r="H1626">
        <v>7.8353999999999993E-2</v>
      </c>
      <c r="I1626">
        <v>2.0602640000000001</v>
      </c>
      <c r="J1626">
        <v>5.0250000000000003E-2</v>
      </c>
      <c r="K1626" t="str">
        <f t="shared" si="25"/>
        <v>6</v>
      </c>
      <c r="L1626" t="s">
        <v>42</v>
      </c>
      <c r="M1626" t="s">
        <v>43</v>
      </c>
      <c r="N1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626" t="e">
        <f>VLOOKUP(TableOMP[[#This Row],[Label]],TableAvg[],2,FALSE)</f>
        <v>#N/A</v>
      </c>
      <c r="P1626" t="e">
        <f>VLOOKUP(TableOMP[[#This Row],[Label]],TableAvg[],3,FALSE)</f>
        <v>#N/A</v>
      </c>
      <c r="Q1626" t="e">
        <f>TableOMP[[#This Row],[Avg]]-$U$2*TableOMP[[#This Row],[StdDev]]</f>
        <v>#N/A</v>
      </c>
      <c r="R1626" t="e">
        <f>TableOMP[[#This Row],[Avg]]+$U$2*TableOMP[[#This Row],[StdDev]]</f>
        <v>#N/A</v>
      </c>
      <c r="S1626" t="e">
        <f>IF(AND(TableOMP[[#This Row],[total_time]]&gt;=TableOMP[[#This Row],[Low]], TableOMP[[#This Row],[total_time]]&lt;=TableOMP[[#This Row],[High]]),1,0)</f>
        <v>#N/A</v>
      </c>
    </row>
    <row r="1627" spans="1:19" x14ac:dyDescent="0.25">
      <c r="A1627" t="s">
        <v>15</v>
      </c>
      <c r="B1627">
        <v>1000</v>
      </c>
      <c r="C1627">
        <v>100</v>
      </c>
      <c r="D1627">
        <v>100000</v>
      </c>
      <c r="E1627">
        <v>43</v>
      </c>
      <c r="F1627">
        <v>1</v>
      </c>
      <c r="G1627">
        <v>1.6457299999999999</v>
      </c>
      <c r="H1627">
        <v>6.4579999999999999E-2</v>
      </c>
      <c r="I1627">
        <v>2.0933540000000002</v>
      </c>
      <c r="J1627">
        <v>4.9841999999999997E-2</v>
      </c>
      <c r="K1627" t="str">
        <f t="shared" si="25"/>
        <v>6</v>
      </c>
      <c r="L1627" t="s">
        <v>42</v>
      </c>
      <c r="M1627" t="s">
        <v>43</v>
      </c>
      <c r="N1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627" t="e">
        <f>VLOOKUP(TableOMP[[#This Row],[Label]],TableAvg[],2,FALSE)</f>
        <v>#N/A</v>
      </c>
      <c r="P1627" t="e">
        <f>VLOOKUP(TableOMP[[#This Row],[Label]],TableAvg[],3,FALSE)</f>
        <v>#N/A</v>
      </c>
      <c r="Q1627" t="e">
        <f>TableOMP[[#This Row],[Avg]]-$U$2*TableOMP[[#This Row],[StdDev]]</f>
        <v>#N/A</v>
      </c>
      <c r="R1627" t="e">
        <f>TableOMP[[#This Row],[Avg]]+$U$2*TableOMP[[#This Row],[StdDev]]</f>
        <v>#N/A</v>
      </c>
      <c r="S1627" t="e">
        <f>IF(AND(TableOMP[[#This Row],[total_time]]&gt;=TableOMP[[#This Row],[Low]], TableOMP[[#This Row],[total_time]]&lt;=TableOMP[[#This Row],[High]]),1,0)</f>
        <v>#N/A</v>
      </c>
    </row>
    <row r="1628" spans="1:19" x14ac:dyDescent="0.25">
      <c r="A1628" t="s">
        <v>15</v>
      </c>
      <c r="B1628">
        <v>1000</v>
      </c>
      <c r="C1628">
        <v>100</v>
      </c>
      <c r="D1628">
        <v>100000</v>
      </c>
      <c r="E1628">
        <v>44</v>
      </c>
      <c r="F1628">
        <v>1</v>
      </c>
      <c r="G1628">
        <v>1.535299</v>
      </c>
      <c r="H1628">
        <v>8.7314000000000003E-2</v>
      </c>
      <c r="I1628">
        <v>2.5364110000000002</v>
      </c>
      <c r="J1628">
        <v>5.8985999999999997E-2</v>
      </c>
      <c r="K1628" t="str">
        <f t="shared" si="25"/>
        <v>6</v>
      </c>
      <c r="L1628" t="s">
        <v>42</v>
      </c>
      <c r="M1628" t="s">
        <v>43</v>
      </c>
      <c r="N1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628" t="e">
        <f>VLOOKUP(TableOMP[[#This Row],[Label]],TableAvg[],2,FALSE)</f>
        <v>#N/A</v>
      </c>
      <c r="P1628" t="e">
        <f>VLOOKUP(TableOMP[[#This Row],[Label]],TableAvg[],3,FALSE)</f>
        <v>#N/A</v>
      </c>
      <c r="Q1628" t="e">
        <f>TableOMP[[#This Row],[Avg]]-$U$2*TableOMP[[#This Row],[StdDev]]</f>
        <v>#N/A</v>
      </c>
      <c r="R1628" t="e">
        <f>TableOMP[[#This Row],[Avg]]+$U$2*TableOMP[[#This Row],[StdDev]]</f>
        <v>#N/A</v>
      </c>
      <c r="S1628" t="e">
        <f>IF(AND(TableOMP[[#This Row],[total_time]]&gt;=TableOMP[[#This Row],[Low]], TableOMP[[#This Row],[total_time]]&lt;=TableOMP[[#This Row],[High]]),1,0)</f>
        <v>#N/A</v>
      </c>
    </row>
    <row r="1629" spans="1:19" x14ac:dyDescent="0.25">
      <c r="A1629" t="s">
        <v>15</v>
      </c>
      <c r="B1629">
        <v>1000</v>
      </c>
      <c r="C1629">
        <v>100</v>
      </c>
      <c r="D1629">
        <v>100000</v>
      </c>
      <c r="E1629">
        <v>45</v>
      </c>
      <c r="F1629">
        <v>1</v>
      </c>
      <c r="G1629">
        <v>1.5788899999999999</v>
      </c>
      <c r="H1629">
        <v>7.0637000000000005E-2</v>
      </c>
      <c r="I1629">
        <v>1.8722300000000001</v>
      </c>
      <c r="J1629">
        <v>4.2550999999999999E-2</v>
      </c>
      <c r="K1629" t="str">
        <f t="shared" si="25"/>
        <v>6</v>
      </c>
      <c r="L1629" t="s">
        <v>42</v>
      </c>
      <c r="M1629" t="s">
        <v>43</v>
      </c>
      <c r="N1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629" t="e">
        <f>VLOOKUP(TableOMP[[#This Row],[Label]],TableAvg[],2,FALSE)</f>
        <v>#N/A</v>
      </c>
      <c r="P1629" t="e">
        <f>VLOOKUP(TableOMP[[#This Row],[Label]],TableAvg[],3,FALSE)</f>
        <v>#N/A</v>
      </c>
      <c r="Q1629" t="e">
        <f>TableOMP[[#This Row],[Avg]]-$U$2*TableOMP[[#This Row],[StdDev]]</f>
        <v>#N/A</v>
      </c>
      <c r="R1629" t="e">
        <f>TableOMP[[#This Row],[Avg]]+$U$2*TableOMP[[#This Row],[StdDev]]</f>
        <v>#N/A</v>
      </c>
      <c r="S1629" t="e">
        <f>IF(AND(TableOMP[[#This Row],[total_time]]&gt;=TableOMP[[#This Row],[Low]], TableOMP[[#This Row],[total_time]]&lt;=TableOMP[[#This Row],[High]]),1,0)</f>
        <v>#N/A</v>
      </c>
    </row>
    <row r="1630" spans="1:19" x14ac:dyDescent="0.25">
      <c r="A1630" t="s">
        <v>15</v>
      </c>
      <c r="B1630">
        <v>1000</v>
      </c>
      <c r="C1630">
        <v>100</v>
      </c>
      <c r="D1630">
        <v>100000</v>
      </c>
      <c r="E1630">
        <v>46</v>
      </c>
      <c r="F1630">
        <v>1</v>
      </c>
      <c r="G1630">
        <v>1.47363</v>
      </c>
      <c r="H1630">
        <v>5.1029999999999999E-2</v>
      </c>
      <c r="I1630">
        <v>1.9073100000000001</v>
      </c>
      <c r="J1630">
        <v>4.2384999999999999E-2</v>
      </c>
      <c r="K1630" t="str">
        <f t="shared" si="25"/>
        <v>6</v>
      </c>
      <c r="L1630" t="s">
        <v>42</v>
      </c>
      <c r="M1630" t="s">
        <v>43</v>
      </c>
      <c r="N1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630" t="e">
        <f>VLOOKUP(TableOMP[[#This Row],[Label]],TableAvg[],2,FALSE)</f>
        <v>#N/A</v>
      </c>
      <c r="P1630" t="e">
        <f>VLOOKUP(TableOMP[[#This Row],[Label]],TableAvg[],3,FALSE)</f>
        <v>#N/A</v>
      </c>
      <c r="Q1630" t="e">
        <f>TableOMP[[#This Row],[Avg]]-$U$2*TableOMP[[#This Row],[StdDev]]</f>
        <v>#N/A</v>
      </c>
      <c r="R1630" t="e">
        <f>TableOMP[[#This Row],[Avg]]+$U$2*TableOMP[[#This Row],[StdDev]]</f>
        <v>#N/A</v>
      </c>
      <c r="S1630" t="e">
        <f>IF(AND(TableOMP[[#This Row],[total_time]]&gt;=TableOMP[[#This Row],[Low]], TableOMP[[#This Row],[total_time]]&lt;=TableOMP[[#This Row],[High]]),1,0)</f>
        <v>#N/A</v>
      </c>
    </row>
    <row r="1631" spans="1:19" x14ac:dyDescent="0.25">
      <c r="A1631" t="s">
        <v>15</v>
      </c>
      <c r="B1631">
        <v>1000</v>
      </c>
      <c r="C1631">
        <v>100</v>
      </c>
      <c r="D1631">
        <v>100000</v>
      </c>
      <c r="E1631">
        <v>47</v>
      </c>
      <c r="F1631">
        <v>1</v>
      </c>
      <c r="G1631">
        <v>1.6189389999999999</v>
      </c>
      <c r="H1631">
        <v>8.0064999999999997E-2</v>
      </c>
      <c r="I1631">
        <v>2.45749</v>
      </c>
      <c r="J1631">
        <v>5.3423999999999999E-2</v>
      </c>
      <c r="K1631" t="str">
        <f t="shared" si="25"/>
        <v>6</v>
      </c>
      <c r="L1631" t="s">
        <v>42</v>
      </c>
      <c r="M1631" t="s">
        <v>43</v>
      </c>
      <c r="N1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631" t="e">
        <f>VLOOKUP(TableOMP[[#This Row],[Label]],TableAvg[],2,FALSE)</f>
        <v>#N/A</v>
      </c>
      <c r="P1631" t="e">
        <f>VLOOKUP(TableOMP[[#This Row],[Label]],TableAvg[],3,FALSE)</f>
        <v>#N/A</v>
      </c>
      <c r="Q1631" t="e">
        <f>TableOMP[[#This Row],[Avg]]-$U$2*TableOMP[[#This Row],[StdDev]]</f>
        <v>#N/A</v>
      </c>
      <c r="R1631" t="e">
        <f>TableOMP[[#This Row],[Avg]]+$U$2*TableOMP[[#This Row],[StdDev]]</f>
        <v>#N/A</v>
      </c>
      <c r="S1631" t="e">
        <f>IF(AND(TableOMP[[#This Row],[total_time]]&gt;=TableOMP[[#This Row],[Low]], TableOMP[[#This Row],[total_time]]&lt;=TableOMP[[#This Row],[High]]),1,0)</f>
        <v>#N/A</v>
      </c>
    </row>
    <row r="1632" spans="1:19" x14ac:dyDescent="0.25">
      <c r="A1632" t="s">
        <v>15</v>
      </c>
      <c r="B1632">
        <v>1000</v>
      </c>
      <c r="C1632">
        <v>100</v>
      </c>
      <c r="D1632">
        <v>100000</v>
      </c>
      <c r="E1632">
        <v>48</v>
      </c>
      <c r="F1632">
        <v>1</v>
      </c>
      <c r="G1632">
        <v>1.5964719999999999</v>
      </c>
      <c r="H1632">
        <v>7.6000999999999999E-2</v>
      </c>
      <c r="I1632">
        <v>1.9838560000000001</v>
      </c>
      <c r="J1632">
        <v>4.2209999999999998E-2</v>
      </c>
      <c r="K1632" t="str">
        <f t="shared" si="25"/>
        <v>6</v>
      </c>
      <c r="L1632" t="s">
        <v>42</v>
      </c>
      <c r="M1632" t="s">
        <v>43</v>
      </c>
      <c r="N1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632" t="e">
        <f>VLOOKUP(TableOMP[[#This Row],[Label]],TableAvg[],2,FALSE)</f>
        <v>#N/A</v>
      </c>
      <c r="P1632" t="e">
        <f>VLOOKUP(TableOMP[[#This Row],[Label]],TableAvg[],3,FALSE)</f>
        <v>#N/A</v>
      </c>
      <c r="Q1632" t="e">
        <f>TableOMP[[#This Row],[Avg]]-$U$2*TableOMP[[#This Row],[StdDev]]</f>
        <v>#N/A</v>
      </c>
      <c r="R1632" t="e">
        <f>TableOMP[[#This Row],[Avg]]+$U$2*TableOMP[[#This Row],[StdDev]]</f>
        <v>#N/A</v>
      </c>
      <c r="S1632" t="e">
        <f>IF(AND(TableOMP[[#This Row],[total_time]]&gt;=TableOMP[[#This Row],[Low]], TableOMP[[#This Row],[total_time]]&lt;=TableOMP[[#This Row],[High]]),1,0)</f>
        <v>#N/A</v>
      </c>
    </row>
    <row r="1633" spans="1:19" x14ac:dyDescent="0.25">
      <c r="A1633" t="s">
        <v>15</v>
      </c>
      <c r="B1633">
        <v>1000</v>
      </c>
      <c r="C1633">
        <v>100</v>
      </c>
      <c r="D1633">
        <v>100000</v>
      </c>
      <c r="E1633">
        <v>49</v>
      </c>
      <c r="F1633">
        <v>1</v>
      </c>
      <c r="G1633">
        <v>1.5467299999999999</v>
      </c>
      <c r="H1633">
        <v>8.5478999999999999E-2</v>
      </c>
      <c r="I1633">
        <v>2.7028949999999998</v>
      </c>
      <c r="J1633">
        <v>5.6309999999999999E-2</v>
      </c>
      <c r="K1633" t="str">
        <f t="shared" si="25"/>
        <v>6</v>
      </c>
      <c r="L1633" t="s">
        <v>42</v>
      </c>
      <c r="M1633" t="s">
        <v>43</v>
      </c>
      <c r="N1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633" t="e">
        <f>VLOOKUP(TableOMP[[#This Row],[Label]],TableAvg[],2,FALSE)</f>
        <v>#N/A</v>
      </c>
      <c r="P1633" t="e">
        <f>VLOOKUP(TableOMP[[#This Row],[Label]],TableAvg[],3,FALSE)</f>
        <v>#N/A</v>
      </c>
      <c r="Q1633" t="e">
        <f>TableOMP[[#This Row],[Avg]]-$U$2*TableOMP[[#This Row],[StdDev]]</f>
        <v>#N/A</v>
      </c>
      <c r="R1633" t="e">
        <f>TableOMP[[#This Row],[Avg]]+$U$2*TableOMP[[#This Row],[StdDev]]</f>
        <v>#N/A</v>
      </c>
      <c r="S1633" t="e">
        <f>IF(AND(TableOMP[[#This Row],[total_time]]&gt;=TableOMP[[#This Row],[Low]], TableOMP[[#This Row],[total_time]]&lt;=TableOMP[[#This Row],[High]]),1,0)</f>
        <v>#N/A</v>
      </c>
    </row>
    <row r="1634" spans="1:19" x14ac:dyDescent="0.25">
      <c r="A1634" t="s">
        <v>15</v>
      </c>
      <c r="B1634">
        <v>1000</v>
      </c>
      <c r="C1634">
        <v>100</v>
      </c>
      <c r="D1634">
        <v>100000</v>
      </c>
      <c r="E1634">
        <v>50</v>
      </c>
      <c r="F1634">
        <v>1</v>
      </c>
      <c r="G1634">
        <v>1.8196000000000001</v>
      </c>
      <c r="H1634">
        <v>9.1136999999999996E-2</v>
      </c>
      <c r="I1634">
        <v>3.0762230000000002</v>
      </c>
      <c r="J1634">
        <v>6.2780000000000002E-2</v>
      </c>
      <c r="K1634" t="str">
        <f t="shared" si="25"/>
        <v>6</v>
      </c>
      <c r="L1634" t="s">
        <v>42</v>
      </c>
      <c r="M1634" t="s">
        <v>43</v>
      </c>
      <c r="N1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634" t="e">
        <f>VLOOKUP(TableOMP[[#This Row],[Label]],TableAvg[],2,FALSE)</f>
        <v>#N/A</v>
      </c>
      <c r="P1634" t="e">
        <f>VLOOKUP(TableOMP[[#This Row],[Label]],TableAvg[],3,FALSE)</f>
        <v>#N/A</v>
      </c>
      <c r="Q1634" t="e">
        <f>TableOMP[[#This Row],[Avg]]-$U$2*TableOMP[[#This Row],[StdDev]]</f>
        <v>#N/A</v>
      </c>
      <c r="R1634" t="e">
        <f>TableOMP[[#This Row],[Avg]]+$U$2*TableOMP[[#This Row],[StdDev]]</f>
        <v>#N/A</v>
      </c>
      <c r="S1634" t="e">
        <f>IF(AND(TableOMP[[#This Row],[total_time]]&gt;=TableOMP[[#This Row],[Low]], TableOMP[[#This Row],[total_time]]&lt;=TableOMP[[#This Row],[High]]),1,0)</f>
        <v>#N/A</v>
      </c>
    </row>
    <row r="1635" spans="1:19" x14ac:dyDescent="0.25">
      <c r="A1635" t="s">
        <v>15</v>
      </c>
      <c r="B1635">
        <v>1000</v>
      </c>
      <c r="C1635">
        <v>100</v>
      </c>
      <c r="D1635">
        <v>100000</v>
      </c>
      <c r="E1635">
        <v>51</v>
      </c>
      <c r="F1635">
        <v>1</v>
      </c>
      <c r="G1635">
        <v>1.608538</v>
      </c>
      <c r="H1635">
        <v>6.7126000000000005E-2</v>
      </c>
      <c r="I1635">
        <v>2.4681890000000002</v>
      </c>
      <c r="J1635">
        <v>4.9363999999999998E-2</v>
      </c>
      <c r="K1635" t="str">
        <f t="shared" si="25"/>
        <v>6</v>
      </c>
      <c r="L1635" t="s">
        <v>42</v>
      </c>
      <c r="M1635" t="s">
        <v>43</v>
      </c>
      <c r="N1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635" t="e">
        <f>VLOOKUP(TableOMP[[#This Row],[Label]],TableAvg[],2,FALSE)</f>
        <v>#N/A</v>
      </c>
      <c r="P1635" t="e">
        <f>VLOOKUP(TableOMP[[#This Row],[Label]],TableAvg[],3,FALSE)</f>
        <v>#N/A</v>
      </c>
      <c r="Q1635" t="e">
        <f>TableOMP[[#This Row],[Avg]]-$U$2*TableOMP[[#This Row],[StdDev]]</f>
        <v>#N/A</v>
      </c>
      <c r="R1635" t="e">
        <f>TableOMP[[#This Row],[Avg]]+$U$2*TableOMP[[#This Row],[StdDev]]</f>
        <v>#N/A</v>
      </c>
      <c r="S1635" t="e">
        <f>IF(AND(TableOMP[[#This Row],[total_time]]&gt;=TableOMP[[#This Row],[Low]], TableOMP[[#This Row],[total_time]]&lt;=TableOMP[[#This Row],[High]]),1,0)</f>
        <v>#N/A</v>
      </c>
    </row>
    <row r="1636" spans="1:19" x14ac:dyDescent="0.25">
      <c r="A1636" t="s">
        <v>15</v>
      </c>
      <c r="B1636">
        <v>1000</v>
      </c>
      <c r="C1636">
        <v>100</v>
      </c>
      <c r="D1636">
        <v>100000</v>
      </c>
      <c r="E1636">
        <v>52</v>
      </c>
      <c r="F1636">
        <v>1</v>
      </c>
      <c r="G1636">
        <v>1.887534</v>
      </c>
      <c r="H1636">
        <v>0.10120899999999999</v>
      </c>
      <c r="I1636">
        <v>3.3642789999999998</v>
      </c>
      <c r="J1636">
        <v>6.5965999999999997E-2</v>
      </c>
      <c r="K1636" t="str">
        <f t="shared" si="25"/>
        <v>6</v>
      </c>
      <c r="L1636" t="s">
        <v>42</v>
      </c>
      <c r="M1636" t="s">
        <v>43</v>
      </c>
      <c r="N1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636" t="e">
        <f>VLOOKUP(TableOMP[[#This Row],[Label]],TableAvg[],2,FALSE)</f>
        <v>#N/A</v>
      </c>
      <c r="P1636" t="e">
        <f>VLOOKUP(TableOMP[[#This Row],[Label]],TableAvg[],3,FALSE)</f>
        <v>#N/A</v>
      </c>
      <c r="Q1636" t="e">
        <f>TableOMP[[#This Row],[Avg]]-$U$2*TableOMP[[#This Row],[StdDev]]</f>
        <v>#N/A</v>
      </c>
      <c r="R1636" t="e">
        <f>TableOMP[[#This Row],[Avg]]+$U$2*TableOMP[[#This Row],[StdDev]]</f>
        <v>#N/A</v>
      </c>
      <c r="S1636" t="e">
        <f>IF(AND(TableOMP[[#This Row],[total_time]]&gt;=TableOMP[[#This Row],[Low]], TableOMP[[#This Row],[total_time]]&lt;=TableOMP[[#This Row],[High]]),1,0)</f>
        <v>#N/A</v>
      </c>
    </row>
    <row r="1637" spans="1:19" x14ac:dyDescent="0.25">
      <c r="A1637" t="s">
        <v>15</v>
      </c>
      <c r="B1637">
        <v>1000</v>
      </c>
      <c r="C1637">
        <v>100</v>
      </c>
      <c r="D1637">
        <v>100000</v>
      </c>
      <c r="E1637">
        <v>53</v>
      </c>
      <c r="F1637">
        <v>1</v>
      </c>
      <c r="G1637">
        <v>1.719123</v>
      </c>
      <c r="H1637">
        <v>8.1990999999999994E-2</v>
      </c>
      <c r="I1637">
        <v>2.673225</v>
      </c>
      <c r="J1637">
        <v>5.1408000000000002E-2</v>
      </c>
      <c r="K1637" t="str">
        <f t="shared" si="25"/>
        <v>6</v>
      </c>
      <c r="L1637" t="s">
        <v>42</v>
      </c>
      <c r="M1637" t="s">
        <v>43</v>
      </c>
      <c r="N1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637" t="e">
        <f>VLOOKUP(TableOMP[[#This Row],[Label]],TableAvg[],2,FALSE)</f>
        <v>#N/A</v>
      </c>
      <c r="P1637" t="e">
        <f>VLOOKUP(TableOMP[[#This Row],[Label]],TableAvg[],3,FALSE)</f>
        <v>#N/A</v>
      </c>
      <c r="Q1637" t="e">
        <f>TableOMP[[#This Row],[Avg]]-$U$2*TableOMP[[#This Row],[StdDev]]</f>
        <v>#N/A</v>
      </c>
      <c r="R1637" t="e">
        <f>TableOMP[[#This Row],[Avg]]+$U$2*TableOMP[[#This Row],[StdDev]]</f>
        <v>#N/A</v>
      </c>
      <c r="S1637" t="e">
        <f>IF(AND(TableOMP[[#This Row],[total_time]]&gt;=TableOMP[[#This Row],[Low]], TableOMP[[#This Row],[total_time]]&lt;=TableOMP[[#This Row],[High]]),1,0)</f>
        <v>#N/A</v>
      </c>
    </row>
    <row r="1638" spans="1:19" x14ac:dyDescent="0.25">
      <c r="A1638" t="s">
        <v>15</v>
      </c>
      <c r="B1638">
        <v>1000</v>
      </c>
      <c r="C1638">
        <v>100</v>
      </c>
      <c r="D1638">
        <v>100000</v>
      </c>
      <c r="E1638">
        <v>54</v>
      </c>
      <c r="F1638">
        <v>1</v>
      </c>
      <c r="G1638">
        <v>1.722772</v>
      </c>
      <c r="H1638">
        <v>0.114298</v>
      </c>
      <c r="I1638">
        <v>2.5742639999999999</v>
      </c>
      <c r="J1638">
        <v>4.8571000000000003E-2</v>
      </c>
      <c r="K1638" t="str">
        <f t="shared" si="25"/>
        <v>6</v>
      </c>
      <c r="L1638" t="s">
        <v>42</v>
      </c>
      <c r="M1638" t="s">
        <v>43</v>
      </c>
      <c r="N1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638" t="e">
        <f>VLOOKUP(TableOMP[[#This Row],[Label]],TableAvg[],2,FALSE)</f>
        <v>#N/A</v>
      </c>
      <c r="P1638" t="e">
        <f>VLOOKUP(TableOMP[[#This Row],[Label]],TableAvg[],3,FALSE)</f>
        <v>#N/A</v>
      </c>
      <c r="Q1638" t="e">
        <f>TableOMP[[#This Row],[Avg]]-$U$2*TableOMP[[#This Row],[StdDev]]</f>
        <v>#N/A</v>
      </c>
      <c r="R1638" t="e">
        <f>TableOMP[[#This Row],[Avg]]+$U$2*TableOMP[[#This Row],[StdDev]]</f>
        <v>#N/A</v>
      </c>
      <c r="S1638" t="e">
        <f>IF(AND(TableOMP[[#This Row],[total_time]]&gt;=TableOMP[[#This Row],[Low]], TableOMP[[#This Row],[total_time]]&lt;=TableOMP[[#This Row],[High]]),1,0)</f>
        <v>#N/A</v>
      </c>
    </row>
    <row r="1639" spans="1:19" x14ac:dyDescent="0.25">
      <c r="A1639" t="s">
        <v>15</v>
      </c>
      <c r="B1639">
        <v>1000</v>
      </c>
      <c r="C1639">
        <v>100</v>
      </c>
      <c r="D1639">
        <v>100000</v>
      </c>
      <c r="E1639">
        <v>55</v>
      </c>
      <c r="F1639">
        <v>1</v>
      </c>
      <c r="G1639">
        <v>1.7040729999999999</v>
      </c>
      <c r="H1639">
        <v>0.101288</v>
      </c>
      <c r="I1639">
        <v>3.2239620000000002</v>
      </c>
      <c r="J1639">
        <v>5.9702999999999999E-2</v>
      </c>
      <c r="K1639" t="str">
        <f t="shared" si="25"/>
        <v>6</v>
      </c>
      <c r="L1639" t="s">
        <v>42</v>
      </c>
      <c r="M1639" t="s">
        <v>43</v>
      </c>
      <c r="N1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639" t="e">
        <f>VLOOKUP(TableOMP[[#This Row],[Label]],TableAvg[],2,FALSE)</f>
        <v>#N/A</v>
      </c>
      <c r="P1639" t="e">
        <f>VLOOKUP(TableOMP[[#This Row],[Label]],TableAvg[],3,FALSE)</f>
        <v>#N/A</v>
      </c>
      <c r="Q1639" t="e">
        <f>TableOMP[[#This Row],[Avg]]-$U$2*TableOMP[[#This Row],[StdDev]]</f>
        <v>#N/A</v>
      </c>
      <c r="R1639" t="e">
        <f>TableOMP[[#This Row],[Avg]]+$U$2*TableOMP[[#This Row],[StdDev]]</f>
        <v>#N/A</v>
      </c>
      <c r="S1639" t="e">
        <f>IF(AND(TableOMP[[#This Row],[total_time]]&gt;=TableOMP[[#This Row],[Low]], TableOMP[[#This Row],[total_time]]&lt;=TableOMP[[#This Row],[High]]),1,0)</f>
        <v>#N/A</v>
      </c>
    </row>
    <row r="1640" spans="1:19" x14ac:dyDescent="0.25">
      <c r="A1640" t="s">
        <v>15</v>
      </c>
      <c r="B1640">
        <v>1000</v>
      </c>
      <c r="C1640">
        <v>100</v>
      </c>
      <c r="D1640">
        <v>100000</v>
      </c>
      <c r="E1640">
        <v>56</v>
      </c>
      <c r="F1640">
        <v>1</v>
      </c>
      <c r="G1640">
        <v>2.0371549999999998</v>
      </c>
      <c r="H1640">
        <v>0.102559</v>
      </c>
      <c r="I1640">
        <v>3.1169129999999998</v>
      </c>
      <c r="J1640">
        <v>5.6670999999999999E-2</v>
      </c>
      <c r="K1640" t="str">
        <f t="shared" si="25"/>
        <v>6</v>
      </c>
      <c r="L1640" t="s">
        <v>42</v>
      </c>
      <c r="M1640" t="s">
        <v>43</v>
      </c>
      <c r="N1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640" t="e">
        <f>VLOOKUP(TableOMP[[#This Row],[Label]],TableAvg[],2,FALSE)</f>
        <v>#N/A</v>
      </c>
      <c r="P1640" t="e">
        <f>VLOOKUP(TableOMP[[#This Row],[Label]],TableAvg[],3,FALSE)</f>
        <v>#N/A</v>
      </c>
      <c r="Q1640" t="e">
        <f>TableOMP[[#This Row],[Avg]]-$U$2*TableOMP[[#This Row],[StdDev]]</f>
        <v>#N/A</v>
      </c>
      <c r="R1640" t="e">
        <f>TableOMP[[#This Row],[Avg]]+$U$2*TableOMP[[#This Row],[StdDev]]</f>
        <v>#N/A</v>
      </c>
      <c r="S1640" t="e">
        <f>IF(AND(TableOMP[[#This Row],[total_time]]&gt;=TableOMP[[#This Row],[Low]], TableOMP[[#This Row],[total_time]]&lt;=TableOMP[[#This Row],[High]]),1,0)</f>
        <v>#N/A</v>
      </c>
    </row>
    <row r="1641" spans="1:19" x14ac:dyDescent="0.25">
      <c r="A1641" t="s">
        <v>15</v>
      </c>
      <c r="B1641">
        <v>1000</v>
      </c>
      <c r="C1641">
        <v>100</v>
      </c>
      <c r="D1641">
        <v>100000</v>
      </c>
      <c r="E1641">
        <v>57</v>
      </c>
      <c r="F1641">
        <v>1</v>
      </c>
      <c r="G1641">
        <v>1.76284</v>
      </c>
      <c r="H1641">
        <v>9.1621999999999995E-2</v>
      </c>
      <c r="I1641">
        <v>3.5041769999999999</v>
      </c>
      <c r="J1641">
        <v>6.2575000000000006E-2</v>
      </c>
      <c r="K1641" t="str">
        <f t="shared" si="25"/>
        <v>6</v>
      </c>
      <c r="L1641" t="s">
        <v>42</v>
      </c>
      <c r="M1641" t="s">
        <v>43</v>
      </c>
      <c r="N1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641" t="e">
        <f>VLOOKUP(TableOMP[[#This Row],[Label]],TableAvg[],2,FALSE)</f>
        <v>#N/A</v>
      </c>
      <c r="P1641" t="e">
        <f>VLOOKUP(TableOMP[[#This Row],[Label]],TableAvg[],3,FALSE)</f>
        <v>#N/A</v>
      </c>
      <c r="Q1641" t="e">
        <f>TableOMP[[#This Row],[Avg]]-$U$2*TableOMP[[#This Row],[StdDev]]</f>
        <v>#N/A</v>
      </c>
      <c r="R1641" t="e">
        <f>TableOMP[[#This Row],[Avg]]+$U$2*TableOMP[[#This Row],[StdDev]]</f>
        <v>#N/A</v>
      </c>
      <c r="S1641" t="e">
        <f>IF(AND(TableOMP[[#This Row],[total_time]]&gt;=TableOMP[[#This Row],[Low]], TableOMP[[#This Row],[total_time]]&lt;=TableOMP[[#This Row],[High]]),1,0)</f>
        <v>#N/A</v>
      </c>
    </row>
    <row r="1642" spans="1:19" x14ac:dyDescent="0.25">
      <c r="A1642" t="s">
        <v>15</v>
      </c>
      <c r="B1642">
        <v>1000</v>
      </c>
      <c r="C1642">
        <v>100</v>
      </c>
      <c r="D1642">
        <v>100000</v>
      </c>
      <c r="E1642">
        <v>58</v>
      </c>
      <c r="F1642">
        <v>1</v>
      </c>
      <c r="G1642">
        <v>1.3256159999999999</v>
      </c>
      <c r="H1642">
        <v>5.9812999999999998E-2</v>
      </c>
      <c r="I1642">
        <v>2.9723169999999999</v>
      </c>
      <c r="J1642">
        <v>5.2145999999999998E-2</v>
      </c>
      <c r="K1642" t="str">
        <f t="shared" si="25"/>
        <v>6</v>
      </c>
      <c r="L1642" t="s">
        <v>42</v>
      </c>
      <c r="M1642" t="s">
        <v>43</v>
      </c>
      <c r="N1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642" t="e">
        <f>VLOOKUP(TableOMP[[#This Row],[Label]],TableAvg[],2,FALSE)</f>
        <v>#N/A</v>
      </c>
      <c r="P1642" t="e">
        <f>VLOOKUP(TableOMP[[#This Row],[Label]],TableAvg[],3,FALSE)</f>
        <v>#N/A</v>
      </c>
      <c r="Q1642" t="e">
        <f>TableOMP[[#This Row],[Avg]]-$U$2*TableOMP[[#This Row],[StdDev]]</f>
        <v>#N/A</v>
      </c>
      <c r="R1642" t="e">
        <f>TableOMP[[#This Row],[Avg]]+$U$2*TableOMP[[#This Row],[StdDev]]</f>
        <v>#N/A</v>
      </c>
      <c r="S1642" t="e">
        <f>IF(AND(TableOMP[[#This Row],[total_time]]&gt;=TableOMP[[#This Row],[Low]], TableOMP[[#This Row],[total_time]]&lt;=TableOMP[[#This Row],[High]]),1,0)</f>
        <v>#N/A</v>
      </c>
    </row>
    <row r="1643" spans="1:19" x14ac:dyDescent="0.25">
      <c r="A1643" t="s">
        <v>15</v>
      </c>
      <c r="B1643">
        <v>1000</v>
      </c>
      <c r="C1643">
        <v>100</v>
      </c>
      <c r="D1643">
        <v>100000</v>
      </c>
      <c r="E1643">
        <v>59</v>
      </c>
      <c r="F1643">
        <v>1</v>
      </c>
      <c r="G1643">
        <v>1.3341510000000001</v>
      </c>
      <c r="H1643">
        <v>5.9188999999999999E-2</v>
      </c>
      <c r="I1643">
        <v>2.9679329999999999</v>
      </c>
      <c r="J1643">
        <v>5.1171000000000001E-2</v>
      </c>
      <c r="K1643" t="str">
        <f t="shared" si="25"/>
        <v>6</v>
      </c>
      <c r="L1643" t="s">
        <v>42</v>
      </c>
      <c r="M1643" t="s">
        <v>43</v>
      </c>
      <c r="N1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643" t="e">
        <f>VLOOKUP(TableOMP[[#This Row],[Label]],TableAvg[],2,FALSE)</f>
        <v>#N/A</v>
      </c>
      <c r="P1643" t="e">
        <f>VLOOKUP(TableOMP[[#This Row],[Label]],TableAvg[],3,FALSE)</f>
        <v>#N/A</v>
      </c>
      <c r="Q1643" t="e">
        <f>TableOMP[[#This Row],[Avg]]-$U$2*TableOMP[[#This Row],[StdDev]]</f>
        <v>#N/A</v>
      </c>
      <c r="R1643" t="e">
        <f>TableOMP[[#This Row],[Avg]]+$U$2*TableOMP[[#This Row],[StdDev]]</f>
        <v>#N/A</v>
      </c>
      <c r="S1643" t="e">
        <f>IF(AND(TableOMP[[#This Row],[total_time]]&gt;=TableOMP[[#This Row],[Low]], TableOMP[[#This Row],[total_time]]&lt;=TableOMP[[#This Row],[High]]),1,0)</f>
        <v>#N/A</v>
      </c>
    </row>
    <row r="1644" spans="1:19" x14ac:dyDescent="0.25">
      <c r="A1644" t="s">
        <v>15</v>
      </c>
      <c r="B1644">
        <v>1000</v>
      </c>
      <c r="C1644">
        <v>100</v>
      </c>
      <c r="D1644">
        <v>100000</v>
      </c>
      <c r="E1644">
        <v>60</v>
      </c>
      <c r="F1644">
        <v>1</v>
      </c>
      <c r="G1644">
        <v>1.321159</v>
      </c>
      <c r="H1644">
        <v>6.7016000000000006E-2</v>
      </c>
      <c r="I1644">
        <v>3.2904010000000001</v>
      </c>
      <c r="J1644">
        <v>5.577E-2</v>
      </c>
      <c r="K1644" t="str">
        <f t="shared" si="25"/>
        <v>6</v>
      </c>
      <c r="L1644" t="s">
        <v>42</v>
      </c>
      <c r="M1644" t="s">
        <v>43</v>
      </c>
      <c r="N1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644" t="e">
        <f>VLOOKUP(TableOMP[[#This Row],[Label]],TableAvg[],2,FALSE)</f>
        <v>#N/A</v>
      </c>
      <c r="P1644" t="e">
        <f>VLOOKUP(TableOMP[[#This Row],[Label]],TableAvg[],3,FALSE)</f>
        <v>#N/A</v>
      </c>
      <c r="Q1644" t="e">
        <f>TableOMP[[#This Row],[Avg]]-$U$2*TableOMP[[#This Row],[StdDev]]</f>
        <v>#N/A</v>
      </c>
      <c r="R1644" t="e">
        <f>TableOMP[[#This Row],[Avg]]+$U$2*TableOMP[[#This Row],[StdDev]]</f>
        <v>#N/A</v>
      </c>
      <c r="S1644" t="e">
        <f>IF(AND(TableOMP[[#This Row],[total_time]]&gt;=TableOMP[[#This Row],[Low]], TableOMP[[#This Row],[total_time]]&lt;=TableOMP[[#This Row],[High]]),1,0)</f>
        <v>#N/A</v>
      </c>
    </row>
    <row r="1645" spans="1:19" x14ac:dyDescent="0.25">
      <c r="A1645" t="s">
        <v>15</v>
      </c>
      <c r="B1645">
        <v>1000</v>
      </c>
      <c r="C1645">
        <v>100</v>
      </c>
      <c r="D1645">
        <v>100000</v>
      </c>
      <c r="E1645">
        <v>61</v>
      </c>
      <c r="F1645">
        <v>1</v>
      </c>
      <c r="G1645">
        <v>1.3401110000000001</v>
      </c>
      <c r="H1645">
        <v>6.2302999999999997E-2</v>
      </c>
      <c r="I1645">
        <v>3.2656290000000001</v>
      </c>
      <c r="J1645">
        <v>5.4427000000000003E-2</v>
      </c>
      <c r="K1645" t="str">
        <f t="shared" si="25"/>
        <v>6</v>
      </c>
      <c r="L1645" t="s">
        <v>42</v>
      </c>
      <c r="M1645" t="s">
        <v>43</v>
      </c>
      <c r="N1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645" t="e">
        <f>VLOOKUP(TableOMP[[#This Row],[Label]],TableAvg[],2,FALSE)</f>
        <v>#N/A</v>
      </c>
      <c r="P1645" t="e">
        <f>VLOOKUP(TableOMP[[#This Row],[Label]],TableAvg[],3,FALSE)</f>
        <v>#N/A</v>
      </c>
      <c r="Q1645" t="e">
        <f>TableOMP[[#This Row],[Avg]]-$U$2*TableOMP[[#This Row],[StdDev]]</f>
        <v>#N/A</v>
      </c>
      <c r="R1645" t="e">
        <f>TableOMP[[#This Row],[Avg]]+$U$2*TableOMP[[#This Row],[StdDev]]</f>
        <v>#N/A</v>
      </c>
      <c r="S1645" t="e">
        <f>IF(AND(TableOMP[[#This Row],[total_time]]&gt;=TableOMP[[#This Row],[Low]], TableOMP[[#This Row],[total_time]]&lt;=TableOMP[[#This Row],[High]]),1,0)</f>
        <v>#N/A</v>
      </c>
    </row>
    <row r="1646" spans="1:19" x14ac:dyDescent="0.25">
      <c r="A1646" t="s">
        <v>15</v>
      </c>
      <c r="B1646">
        <v>1000</v>
      </c>
      <c r="C1646">
        <v>100</v>
      </c>
      <c r="D1646">
        <v>100000</v>
      </c>
      <c r="E1646">
        <v>62</v>
      </c>
      <c r="F1646">
        <v>1</v>
      </c>
      <c r="G1646">
        <v>1.334851</v>
      </c>
      <c r="H1646">
        <v>6.7584000000000005E-2</v>
      </c>
      <c r="I1646">
        <v>3.5174880000000002</v>
      </c>
      <c r="J1646">
        <v>5.7664E-2</v>
      </c>
      <c r="K1646" t="str">
        <f t="shared" si="25"/>
        <v>6</v>
      </c>
      <c r="L1646" t="s">
        <v>42</v>
      </c>
      <c r="M1646" t="s">
        <v>43</v>
      </c>
      <c r="N1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646" t="e">
        <f>VLOOKUP(TableOMP[[#This Row],[Label]],TableAvg[],2,FALSE)</f>
        <v>#N/A</v>
      </c>
      <c r="P1646" t="e">
        <f>VLOOKUP(TableOMP[[#This Row],[Label]],TableAvg[],3,FALSE)</f>
        <v>#N/A</v>
      </c>
      <c r="Q1646" t="e">
        <f>TableOMP[[#This Row],[Avg]]-$U$2*TableOMP[[#This Row],[StdDev]]</f>
        <v>#N/A</v>
      </c>
      <c r="R1646" t="e">
        <f>TableOMP[[#This Row],[Avg]]+$U$2*TableOMP[[#This Row],[StdDev]]</f>
        <v>#N/A</v>
      </c>
      <c r="S1646" t="e">
        <f>IF(AND(TableOMP[[#This Row],[total_time]]&gt;=TableOMP[[#This Row],[Low]], TableOMP[[#This Row],[total_time]]&lt;=TableOMP[[#This Row],[High]]),1,0)</f>
        <v>#N/A</v>
      </c>
    </row>
    <row r="1647" spans="1:19" x14ac:dyDescent="0.25">
      <c r="A1647" t="s">
        <v>15</v>
      </c>
      <c r="B1647">
        <v>1000</v>
      </c>
      <c r="C1647">
        <v>100</v>
      </c>
      <c r="D1647">
        <v>100000</v>
      </c>
      <c r="E1647">
        <v>63</v>
      </c>
      <c r="F1647">
        <v>1</v>
      </c>
      <c r="G1647">
        <v>1.351961</v>
      </c>
      <c r="H1647">
        <v>6.5588999999999995E-2</v>
      </c>
      <c r="I1647">
        <v>3.554128</v>
      </c>
      <c r="J1647">
        <v>5.7325000000000001E-2</v>
      </c>
      <c r="K1647" t="str">
        <f t="shared" si="25"/>
        <v>6</v>
      </c>
      <c r="L1647" t="s">
        <v>42</v>
      </c>
      <c r="M1647" t="s">
        <v>43</v>
      </c>
      <c r="N1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647" t="e">
        <f>VLOOKUP(TableOMP[[#This Row],[Label]],TableAvg[],2,FALSE)</f>
        <v>#N/A</v>
      </c>
      <c r="P1647" t="e">
        <f>VLOOKUP(TableOMP[[#This Row],[Label]],TableAvg[],3,FALSE)</f>
        <v>#N/A</v>
      </c>
      <c r="Q1647" t="e">
        <f>TableOMP[[#This Row],[Avg]]-$U$2*TableOMP[[#This Row],[StdDev]]</f>
        <v>#N/A</v>
      </c>
      <c r="R1647" t="e">
        <f>TableOMP[[#This Row],[Avg]]+$U$2*TableOMP[[#This Row],[StdDev]]</f>
        <v>#N/A</v>
      </c>
      <c r="S1647" t="e">
        <f>IF(AND(TableOMP[[#This Row],[total_time]]&gt;=TableOMP[[#This Row],[Low]], TableOMP[[#This Row],[total_time]]&lt;=TableOMP[[#This Row],[High]]),1,0)</f>
        <v>#N/A</v>
      </c>
    </row>
    <row r="1648" spans="1:19" x14ac:dyDescent="0.25">
      <c r="A1648" t="s">
        <v>15</v>
      </c>
      <c r="B1648">
        <v>1000</v>
      </c>
      <c r="C1648">
        <v>100</v>
      </c>
      <c r="D1648">
        <v>100000</v>
      </c>
      <c r="E1648">
        <v>64</v>
      </c>
      <c r="F1648">
        <v>1</v>
      </c>
      <c r="G1648">
        <v>1.204358</v>
      </c>
      <c r="H1648">
        <v>6.343E-2</v>
      </c>
      <c r="I1648">
        <v>3.5167250000000001</v>
      </c>
      <c r="J1648">
        <v>5.5821000000000003E-2</v>
      </c>
      <c r="K1648" t="str">
        <f t="shared" si="25"/>
        <v>6</v>
      </c>
      <c r="L1648" t="s">
        <v>42</v>
      </c>
      <c r="M1648" t="s">
        <v>43</v>
      </c>
      <c r="N1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648" t="e">
        <f>VLOOKUP(TableOMP[[#This Row],[Label]],TableAvg[],2,FALSE)</f>
        <v>#N/A</v>
      </c>
      <c r="P1648" t="e">
        <f>VLOOKUP(TableOMP[[#This Row],[Label]],TableAvg[],3,FALSE)</f>
        <v>#N/A</v>
      </c>
      <c r="Q1648" t="e">
        <f>TableOMP[[#This Row],[Avg]]-$U$2*TableOMP[[#This Row],[StdDev]]</f>
        <v>#N/A</v>
      </c>
      <c r="R1648" t="e">
        <f>TableOMP[[#This Row],[Avg]]+$U$2*TableOMP[[#This Row],[StdDev]]</f>
        <v>#N/A</v>
      </c>
      <c r="S1648" t="e">
        <f>IF(AND(TableOMP[[#This Row],[total_time]]&gt;=TableOMP[[#This Row],[Low]], TableOMP[[#This Row],[total_time]]&lt;=TableOMP[[#This Row],[High]]),1,0)</f>
        <v>#N/A</v>
      </c>
    </row>
    <row r="1649" spans="1:19" x14ac:dyDescent="0.25">
      <c r="A1649" t="s">
        <v>15</v>
      </c>
      <c r="B1649">
        <v>100</v>
      </c>
      <c r="C1649">
        <v>100</v>
      </c>
      <c r="D1649">
        <v>100000</v>
      </c>
      <c r="E1649">
        <v>1</v>
      </c>
      <c r="F1649">
        <v>1</v>
      </c>
      <c r="G1649">
        <v>1.0640989999999999</v>
      </c>
      <c r="H1649">
        <v>7.0479999999999996E-3</v>
      </c>
      <c r="I1649">
        <v>0</v>
      </c>
      <c r="J1649">
        <v>0</v>
      </c>
      <c r="K1649" t="str">
        <f t="shared" si="25"/>
        <v>6</v>
      </c>
      <c r="L1649" t="s">
        <v>42</v>
      </c>
      <c r="M1649" t="s">
        <v>43</v>
      </c>
      <c r="N1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649" t="e">
        <f>VLOOKUP(TableOMP[[#This Row],[Label]],TableAvg[],2,FALSE)</f>
        <v>#N/A</v>
      </c>
      <c r="P1649" t="e">
        <f>VLOOKUP(TableOMP[[#This Row],[Label]],TableAvg[],3,FALSE)</f>
        <v>#N/A</v>
      </c>
      <c r="Q1649" t="e">
        <f>TableOMP[[#This Row],[Avg]]-$U$2*TableOMP[[#This Row],[StdDev]]</f>
        <v>#N/A</v>
      </c>
      <c r="R1649" t="e">
        <f>TableOMP[[#This Row],[Avg]]+$U$2*TableOMP[[#This Row],[StdDev]]</f>
        <v>#N/A</v>
      </c>
      <c r="S1649" t="e">
        <f>IF(AND(TableOMP[[#This Row],[total_time]]&gt;=TableOMP[[#This Row],[Low]], TableOMP[[#This Row],[total_time]]&lt;=TableOMP[[#This Row],[High]]),1,0)</f>
        <v>#N/A</v>
      </c>
    </row>
    <row r="1650" spans="1:19" x14ac:dyDescent="0.25">
      <c r="A1650" t="s">
        <v>15</v>
      </c>
      <c r="B1650">
        <v>100</v>
      </c>
      <c r="C1650">
        <v>100</v>
      </c>
      <c r="D1650">
        <v>100000</v>
      </c>
      <c r="E1650">
        <v>2</v>
      </c>
      <c r="F1650">
        <v>1</v>
      </c>
      <c r="G1650">
        <v>1.059774</v>
      </c>
      <c r="H1650">
        <v>6.8999999999999999E-3</v>
      </c>
      <c r="I1650">
        <v>5.6769999999999998E-3</v>
      </c>
      <c r="J1650">
        <v>5.6769999999999998E-3</v>
      </c>
      <c r="K1650" t="str">
        <f t="shared" si="25"/>
        <v>6</v>
      </c>
      <c r="L1650" t="s">
        <v>42</v>
      </c>
      <c r="M1650" t="s">
        <v>43</v>
      </c>
      <c r="N1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650" t="e">
        <f>VLOOKUP(TableOMP[[#This Row],[Label]],TableAvg[],2,FALSE)</f>
        <v>#N/A</v>
      </c>
      <c r="P1650" t="e">
        <f>VLOOKUP(TableOMP[[#This Row],[Label]],TableAvg[],3,FALSE)</f>
        <v>#N/A</v>
      </c>
      <c r="Q1650" t="e">
        <f>TableOMP[[#This Row],[Avg]]-$U$2*TableOMP[[#This Row],[StdDev]]</f>
        <v>#N/A</v>
      </c>
      <c r="R1650" t="e">
        <f>TableOMP[[#This Row],[Avg]]+$U$2*TableOMP[[#This Row],[StdDev]]</f>
        <v>#N/A</v>
      </c>
      <c r="S1650" t="e">
        <f>IF(AND(TableOMP[[#This Row],[total_time]]&gt;=TableOMP[[#This Row],[Low]], TableOMP[[#This Row],[total_time]]&lt;=TableOMP[[#This Row],[High]]),1,0)</f>
        <v>#N/A</v>
      </c>
    </row>
    <row r="1651" spans="1:19" x14ac:dyDescent="0.25">
      <c r="A1651" t="s">
        <v>15</v>
      </c>
      <c r="B1651">
        <v>100</v>
      </c>
      <c r="C1651">
        <v>100</v>
      </c>
      <c r="D1651">
        <v>100000</v>
      </c>
      <c r="E1651">
        <v>3</v>
      </c>
      <c r="F1651">
        <v>1</v>
      </c>
      <c r="G1651">
        <v>1.0708740000000001</v>
      </c>
      <c r="H1651">
        <v>8.0470000000000003E-3</v>
      </c>
      <c r="I1651">
        <v>1.2527E-2</v>
      </c>
      <c r="J1651">
        <v>6.2639999999999996E-3</v>
      </c>
      <c r="K1651" t="str">
        <f t="shared" si="25"/>
        <v>6</v>
      </c>
      <c r="L1651" t="s">
        <v>42</v>
      </c>
      <c r="M1651" t="s">
        <v>43</v>
      </c>
      <c r="N1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651" t="e">
        <f>VLOOKUP(TableOMP[[#This Row],[Label]],TableAvg[],2,FALSE)</f>
        <v>#N/A</v>
      </c>
      <c r="P1651" t="e">
        <f>VLOOKUP(TableOMP[[#This Row],[Label]],TableAvg[],3,FALSE)</f>
        <v>#N/A</v>
      </c>
      <c r="Q1651" t="e">
        <f>TableOMP[[#This Row],[Avg]]-$U$2*TableOMP[[#This Row],[StdDev]]</f>
        <v>#N/A</v>
      </c>
      <c r="R1651" t="e">
        <f>TableOMP[[#This Row],[Avg]]+$U$2*TableOMP[[#This Row],[StdDev]]</f>
        <v>#N/A</v>
      </c>
      <c r="S1651" t="e">
        <f>IF(AND(TableOMP[[#This Row],[total_time]]&gt;=TableOMP[[#This Row],[Low]], TableOMP[[#This Row],[total_time]]&lt;=TableOMP[[#This Row],[High]]),1,0)</f>
        <v>#N/A</v>
      </c>
    </row>
    <row r="1652" spans="1:19" x14ac:dyDescent="0.25">
      <c r="A1652" t="s">
        <v>15</v>
      </c>
      <c r="B1652">
        <v>100</v>
      </c>
      <c r="C1652">
        <v>100</v>
      </c>
      <c r="D1652">
        <v>100000</v>
      </c>
      <c r="E1652">
        <v>4</v>
      </c>
      <c r="F1652">
        <v>1</v>
      </c>
      <c r="G1652">
        <v>1.057523</v>
      </c>
      <c r="H1652">
        <v>8.2539999999999992E-3</v>
      </c>
      <c r="I1652">
        <v>2.0577999999999999E-2</v>
      </c>
      <c r="J1652">
        <v>6.8589999999999996E-3</v>
      </c>
      <c r="K1652" t="str">
        <f t="shared" si="25"/>
        <v>6</v>
      </c>
      <c r="L1652" t="s">
        <v>42</v>
      </c>
      <c r="M1652" t="s">
        <v>43</v>
      </c>
      <c r="N1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652" t="e">
        <f>VLOOKUP(TableOMP[[#This Row],[Label]],TableAvg[],2,FALSE)</f>
        <v>#N/A</v>
      </c>
      <c r="P1652" t="e">
        <f>VLOOKUP(TableOMP[[#This Row],[Label]],TableAvg[],3,FALSE)</f>
        <v>#N/A</v>
      </c>
      <c r="Q1652" t="e">
        <f>TableOMP[[#This Row],[Avg]]-$U$2*TableOMP[[#This Row],[StdDev]]</f>
        <v>#N/A</v>
      </c>
      <c r="R1652" t="e">
        <f>TableOMP[[#This Row],[Avg]]+$U$2*TableOMP[[#This Row],[StdDev]]</f>
        <v>#N/A</v>
      </c>
      <c r="S1652" t="e">
        <f>IF(AND(TableOMP[[#This Row],[total_time]]&gt;=TableOMP[[#This Row],[Low]], TableOMP[[#This Row],[total_time]]&lt;=TableOMP[[#This Row],[High]]),1,0)</f>
        <v>#N/A</v>
      </c>
    </row>
    <row r="1653" spans="1:19" x14ac:dyDescent="0.25">
      <c r="A1653" t="s">
        <v>15</v>
      </c>
      <c r="B1653">
        <v>100</v>
      </c>
      <c r="C1653">
        <v>100</v>
      </c>
      <c r="D1653">
        <v>100000</v>
      </c>
      <c r="E1653">
        <v>5</v>
      </c>
      <c r="F1653">
        <v>1</v>
      </c>
      <c r="G1653">
        <v>1.0812330000000001</v>
      </c>
      <c r="H1653">
        <v>2.0497999999999999E-2</v>
      </c>
      <c r="I1653">
        <v>5.3338999999999998E-2</v>
      </c>
      <c r="J1653">
        <v>1.3335E-2</v>
      </c>
      <c r="K1653" t="str">
        <f t="shared" si="25"/>
        <v>6</v>
      </c>
      <c r="L1653" t="s">
        <v>42</v>
      </c>
      <c r="M1653" t="s">
        <v>43</v>
      </c>
      <c r="N1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653" t="e">
        <f>VLOOKUP(TableOMP[[#This Row],[Label]],TableAvg[],2,FALSE)</f>
        <v>#N/A</v>
      </c>
      <c r="P1653" t="e">
        <f>VLOOKUP(TableOMP[[#This Row],[Label]],TableAvg[],3,FALSE)</f>
        <v>#N/A</v>
      </c>
      <c r="Q1653" t="e">
        <f>TableOMP[[#This Row],[Avg]]-$U$2*TableOMP[[#This Row],[StdDev]]</f>
        <v>#N/A</v>
      </c>
      <c r="R1653" t="e">
        <f>TableOMP[[#This Row],[Avg]]+$U$2*TableOMP[[#This Row],[StdDev]]</f>
        <v>#N/A</v>
      </c>
      <c r="S1653" t="e">
        <f>IF(AND(TableOMP[[#This Row],[total_time]]&gt;=TableOMP[[#This Row],[Low]], TableOMP[[#This Row],[total_time]]&lt;=TableOMP[[#This Row],[High]]),1,0)</f>
        <v>#N/A</v>
      </c>
    </row>
    <row r="1654" spans="1:19" x14ac:dyDescent="0.25">
      <c r="A1654" t="s">
        <v>15</v>
      </c>
      <c r="B1654">
        <v>100</v>
      </c>
      <c r="C1654">
        <v>100</v>
      </c>
      <c r="D1654">
        <v>100000</v>
      </c>
      <c r="E1654">
        <v>6</v>
      </c>
      <c r="F1654">
        <v>1</v>
      </c>
      <c r="G1654">
        <v>1.0702940000000001</v>
      </c>
      <c r="H1654">
        <v>1.1073E-2</v>
      </c>
      <c r="I1654">
        <v>4.7352999999999999E-2</v>
      </c>
      <c r="J1654">
        <v>9.4710000000000003E-3</v>
      </c>
      <c r="K1654" t="str">
        <f t="shared" si="25"/>
        <v>6</v>
      </c>
      <c r="L1654" t="s">
        <v>42</v>
      </c>
      <c r="M1654" t="s">
        <v>43</v>
      </c>
      <c r="N1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654" t="e">
        <f>VLOOKUP(TableOMP[[#This Row],[Label]],TableAvg[],2,FALSE)</f>
        <v>#N/A</v>
      </c>
      <c r="P1654" t="e">
        <f>VLOOKUP(TableOMP[[#This Row],[Label]],TableAvg[],3,FALSE)</f>
        <v>#N/A</v>
      </c>
      <c r="Q1654" t="e">
        <f>TableOMP[[#This Row],[Avg]]-$U$2*TableOMP[[#This Row],[StdDev]]</f>
        <v>#N/A</v>
      </c>
      <c r="R1654" t="e">
        <f>TableOMP[[#This Row],[Avg]]+$U$2*TableOMP[[#This Row],[StdDev]]</f>
        <v>#N/A</v>
      </c>
      <c r="S1654" t="e">
        <f>IF(AND(TableOMP[[#This Row],[total_time]]&gt;=TableOMP[[#This Row],[Low]], TableOMP[[#This Row],[total_time]]&lt;=TableOMP[[#This Row],[High]]),1,0)</f>
        <v>#N/A</v>
      </c>
    </row>
    <row r="1655" spans="1:19" x14ac:dyDescent="0.25">
      <c r="A1655" t="s">
        <v>15</v>
      </c>
      <c r="B1655">
        <v>100</v>
      </c>
      <c r="C1655">
        <v>100</v>
      </c>
      <c r="D1655">
        <v>100000</v>
      </c>
      <c r="E1655">
        <v>7</v>
      </c>
      <c r="F1655">
        <v>1</v>
      </c>
      <c r="G1655">
        <v>1.0743780000000001</v>
      </c>
      <c r="H1655">
        <v>1.1446E-2</v>
      </c>
      <c r="I1655">
        <v>5.7023999999999998E-2</v>
      </c>
      <c r="J1655">
        <v>9.5040000000000003E-3</v>
      </c>
      <c r="K1655" t="str">
        <f t="shared" si="25"/>
        <v>6</v>
      </c>
      <c r="L1655" t="s">
        <v>42</v>
      </c>
      <c r="M1655" t="s">
        <v>43</v>
      </c>
      <c r="N1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655" t="e">
        <f>VLOOKUP(TableOMP[[#This Row],[Label]],TableAvg[],2,FALSE)</f>
        <v>#N/A</v>
      </c>
      <c r="P1655" t="e">
        <f>VLOOKUP(TableOMP[[#This Row],[Label]],TableAvg[],3,FALSE)</f>
        <v>#N/A</v>
      </c>
      <c r="Q1655" t="e">
        <f>TableOMP[[#This Row],[Avg]]-$U$2*TableOMP[[#This Row],[StdDev]]</f>
        <v>#N/A</v>
      </c>
      <c r="R1655" t="e">
        <f>TableOMP[[#This Row],[Avg]]+$U$2*TableOMP[[#This Row],[StdDev]]</f>
        <v>#N/A</v>
      </c>
      <c r="S1655" t="e">
        <f>IF(AND(TableOMP[[#This Row],[total_time]]&gt;=TableOMP[[#This Row],[Low]], TableOMP[[#This Row],[total_time]]&lt;=TableOMP[[#This Row],[High]]),1,0)</f>
        <v>#N/A</v>
      </c>
    </row>
    <row r="1656" spans="1:19" x14ac:dyDescent="0.25">
      <c r="A1656" t="s">
        <v>15</v>
      </c>
      <c r="B1656">
        <v>100</v>
      </c>
      <c r="C1656">
        <v>100</v>
      </c>
      <c r="D1656">
        <v>100000</v>
      </c>
      <c r="E1656">
        <v>8</v>
      </c>
      <c r="F1656">
        <v>1</v>
      </c>
      <c r="G1656">
        <v>1.1056760000000001</v>
      </c>
      <c r="H1656">
        <v>2.4680000000000001E-2</v>
      </c>
      <c r="I1656">
        <v>8.8483999999999993E-2</v>
      </c>
      <c r="J1656">
        <v>1.2640999999999999E-2</v>
      </c>
      <c r="K1656" t="str">
        <f t="shared" si="25"/>
        <v>6</v>
      </c>
      <c r="L1656" t="s">
        <v>42</v>
      </c>
      <c r="M1656" t="s">
        <v>43</v>
      </c>
      <c r="N1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656" t="e">
        <f>VLOOKUP(TableOMP[[#This Row],[Label]],TableAvg[],2,FALSE)</f>
        <v>#N/A</v>
      </c>
      <c r="P1656" t="e">
        <f>VLOOKUP(TableOMP[[#This Row],[Label]],TableAvg[],3,FALSE)</f>
        <v>#N/A</v>
      </c>
      <c r="Q1656" t="e">
        <f>TableOMP[[#This Row],[Avg]]-$U$2*TableOMP[[#This Row],[StdDev]]</f>
        <v>#N/A</v>
      </c>
      <c r="R1656" t="e">
        <f>TableOMP[[#This Row],[Avg]]+$U$2*TableOMP[[#This Row],[StdDev]]</f>
        <v>#N/A</v>
      </c>
      <c r="S1656" t="e">
        <f>IF(AND(TableOMP[[#This Row],[total_time]]&gt;=TableOMP[[#This Row],[Low]], TableOMP[[#This Row],[total_time]]&lt;=TableOMP[[#This Row],[High]]),1,0)</f>
        <v>#N/A</v>
      </c>
    </row>
    <row r="1657" spans="1:19" x14ac:dyDescent="0.25">
      <c r="A1657" t="s">
        <v>15</v>
      </c>
      <c r="B1657">
        <v>100</v>
      </c>
      <c r="C1657">
        <v>100</v>
      </c>
      <c r="D1657">
        <v>100000</v>
      </c>
      <c r="E1657">
        <v>9</v>
      </c>
      <c r="F1657">
        <v>1</v>
      </c>
      <c r="G1657">
        <v>1.1127609999999999</v>
      </c>
      <c r="H1657">
        <v>2.6221999999999999E-2</v>
      </c>
      <c r="I1657">
        <v>0.117356</v>
      </c>
      <c r="J1657">
        <v>1.4670000000000001E-2</v>
      </c>
      <c r="K1657" t="str">
        <f t="shared" si="25"/>
        <v>6</v>
      </c>
      <c r="L1657" t="s">
        <v>42</v>
      </c>
      <c r="M1657" t="s">
        <v>43</v>
      </c>
      <c r="N1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657" t="e">
        <f>VLOOKUP(TableOMP[[#This Row],[Label]],TableAvg[],2,FALSE)</f>
        <v>#N/A</v>
      </c>
      <c r="P1657" t="e">
        <f>VLOOKUP(TableOMP[[#This Row],[Label]],TableAvg[],3,FALSE)</f>
        <v>#N/A</v>
      </c>
      <c r="Q1657" t="e">
        <f>TableOMP[[#This Row],[Avg]]-$U$2*TableOMP[[#This Row],[StdDev]]</f>
        <v>#N/A</v>
      </c>
      <c r="R1657" t="e">
        <f>TableOMP[[#This Row],[Avg]]+$U$2*TableOMP[[#This Row],[StdDev]]</f>
        <v>#N/A</v>
      </c>
      <c r="S1657" t="e">
        <f>IF(AND(TableOMP[[#This Row],[total_time]]&gt;=TableOMP[[#This Row],[Low]], TableOMP[[#This Row],[total_time]]&lt;=TableOMP[[#This Row],[High]]),1,0)</f>
        <v>#N/A</v>
      </c>
    </row>
    <row r="1658" spans="1:19" x14ac:dyDescent="0.25">
      <c r="A1658" t="s">
        <v>15</v>
      </c>
      <c r="B1658">
        <v>100</v>
      </c>
      <c r="C1658">
        <v>100</v>
      </c>
      <c r="D1658">
        <v>100000</v>
      </c>
      <c r="E1658">
        <v>10</v>
      </c>
      <c r="F1658">
        <v>1</v>
      </c>
      <c r="G1658">
        <v>1.1004769999999999</v>
      </c>
      <c r="H1658">
        <v>1.6584000000000002E-2</v>
      </c>
      <c r="I1658">
        <v>0.119412</v>
      </c>
      <c r="J1658">
        <v>1.3268E-2</v>
      </c>
      <c r="K1658" t="str">
        <f t="shared" si="25"/>
        <v>6</v>
      </c>
      <c r="L1658" t="s">
        <v>42</v>
      </c>
      <c r="M1658" t="s">
        <v>43</v>
      </c>
      <c r="N1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658" t="e">
        <f>VLOOKUP(TableOMP[[#This Row],[Label]],TableAvg[],2,FALSE)</f>
        <v>#N/A</v>
      </c>
      <c r="P1658" t="e">
        <f>VLOOKUP(TableOMP[[#This Row],[Label]],TableAvg[],3,FALSE)</f>
        <v>#N/A</v>
      </c>
      <c r="Q1658" t="e">
        <f>TableOMP[[#This Row],[Avg]]-$U$2*TableOMP[[#This Row],[StdDev]]</f>
        <v>#N/A</v>
      </c>
      <c r="R1658" t="e">
        <f>TableOMP[[#This Row],[Avg]]+$U$2*TableOMP[[#This Row],[StdDev]]</f>
        <v>#N/A</v>
      </c>
      <c r="S1658" t="e">
        <f>IF(AND(TableOMP[[#This Row],[total_time]]&gt;=TableOMP[[#This Row],[Low]], TableOMP[[#This Row],[total_time]]&lt;=TableOMP[[#This Row],[High]]),1,0)</f>
        <v>#N/A</v>
      </c>
    </row>
    <row r="1659" spans="1:19" x14ac:dyDescent="0.25">
      <c r="A1659" t="s">
        <v>15</v>
      </c>
      <c r="B1659">
        <v>100</v>
      </c>
      <c r="C1659">
        <v>100</v>
      </c>
      <c r="D1659">
        <v>100000</v>
      </c>
      <c r="E1659">
        <v>11</v>
      </c>
      <c r="F1659">
        <v>1</v>
      </c>
      <c r="G1659">
        <v>1.1014839999999999</v>
      </c>
      <c r="H1659">
        <v>1.6428999999999999E-2</v>
      </c>
      <c r="I1659">
        <v>0.12386900000000001</v>
      </c>
      <c r="J1659">
        <v>1.2387E-2</v>
      </c>
      <c r="K1659" t="str">
        <f t="shared" si="25"/>
        <v>6</v>
      </c>
      <c r="L1659" t="s">
        <v>42</v>
      </c>
      <c r="M1659" t="s">
        <v>43</v>
      </c>
      <c r="N1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659" t="e">
        <f>VLOOKUP(TableOMP[[#This Row],[Label]],TableAvg[],2,FALSE)</f>
        <v>#N/A</v>
      </c>
      <c r="P1659" t="e">
        <f>VLOOKUP(TableOMP[[#This Row],[Label]],TableAvg[],3,FALSE)</f>
        <v>#N/A</v>
      </c>
      <c r="Q1659" t="e">
        <f>TableOMP[[#This Row],[Avg]]-$U$2*TableOMP[[#This Row],[StdDev]]</f>
        <v>#N/A</v>
      </c>
      <c r="R1659" t="e">
        <f>TableOMP[[#This Row],[Avg]]+$U$2*TableOMP[[#This Row],[StdDev]]</f>
        <v>#N/A</v>
      </c>
      <c r="S1659" t="e">
        <f>IF(AND(TableOMP[[#This Row],[total_time]]&gt;=TableOMP[[#This Row],[Low]], TableOMP[[#This Row],[total_time]]&lt;=TableOMP[[#This Row],[High]]),1,0)</f>
        <v>#N/A</v>
      </c>
    </row>
    <row r="1660" spans="1:19" x14ac:dyDescent="0.25">
      <c r="A1660" t="s">
        <v>15</v>
      </c>
      <c r="B1660">
        <v>100</v>
      </c>
      <c r="C1660">
        <v>100</v>
      </c>
      <c r="D1660">
        <v>100000</v>
      </c>
      <c r="E1660">
        <v>12</v>
      </c>
      <c r="F1660">
        <v>1</v>
      </c>
      <c r="G1660">
        <v>1.1029059999999999</v>
      </c>
      <c r="H1660">
        <v>1.6916E-2</v>
      </c>
      <c r="I1660">
        <v>0.151282</v>
      </c>
      <c r="J1660">
        <v>1.3753E-2</v>
      </c>
      <c r="K1660" t="str">
        <f t="shared" si="25"/>
        <v>6</v>
      </c>
      <c r="L1660" t="s">
        <v>42</v>
      </c>
      <c r="M1660" t="s">
        <v>43</v>
      </c>
      <c r="N1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660" t="e">
        <f>VLOOKUP(TableOMP[[#This Row],[Label]],TableAvg[],2,FALSE)</f>
        <v>#N/A</v>
      </c>
      <c r="P1660" t="e">
        <f>VLOOKUP(TableOMP[[#This Row],[Label]],TableAvg[],3,FALSE)</f>
        <v>#N/A</v>
      </c>
      <c r="Q1660" t="e">
        <f>TableOMP[[#This Row],[Avg]]-$U$2*TableOMP[[#This Row],[StdDev]]</f>
        <v>#N/A</v>
      </c>
      <c r="R1660" t="e">
        <f>TableOMP[[#This Row],[Avg]]+$U$2*TableOMP[[#This Row],[StdDev]]</f>
        <v>#N/A</v>
      </c>
      <c r="S1660" t="e">
        <f>IF(AND(TableOMP[[#This Row],[total_time]]&gt;=TableOMP[[#This Row],[Low]], TableOMP[[#This Row],[total_time]]&lt;=TableOMP[[#This Row],[High]]),1,0)</f>
        <v>#N/A</v>
      </c>
    </row>
    <row r="1661" spans="1:19" x14ac:dyDescent="0.25">
      <c r="A1661" t="s">
        <v>15</v>
      </c>
      <c r="B1661">
        <v>100</v>
      </c>
      <c r="C1661">
        <v>100</v>
      </c>
      <c r="D1661">
        <v>100000</v>
      </c>
      <c r="E1661">
        <v>13</v>
      </c>
      <c r="F1661">
        <v>1</v>
      </c>
      <c r="G1661">
        <v>1.1307020000000001</v>
      </c>
      <c r="H1661">
        <v>2.6283999999999998E-2</v>
      </c>
      <c r="I1661">
        <v>0.191306</v>
      </c>
      <c r="J1661">
        <v>1.5942000000000001E-2</v>
      </c>
      <c r="K1661" t="str">
        <f t="shared" si="25"/>
        <v>6</v>
      </c>
      <c r="L1661" t="s">
        <v>42</v>
      </c>
      <c r="M1661" t="s">
        <v>43</v>
      </c>
      <c r="N1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661" t="e">
        <f>VLOOKUP(TableOMP[[#This Row],[Label]],TableAvg[],2,FALSE)</f>
        <v>#N/A</v>
      </c>
      <c r="P1661" t="e">
        <f>VLOOKUP(TableOMP[[#This Row],[Label]],TableAvg[],3,FALSE)</f>
        <v>#N/A</v>
      </c>
      <c r="Q1661" t="e">
        <f>TableOMP[[#This Row],[Avg]]-$U$2*TableOMP[[#This Row],[StdDev]]</f>
        <v>#N/A</v>
      </c>
      <c r="R1661" t="e">
        <f>TableOMP[[#This Row],[Avg]]+$U$2*TableOMP[[#This Row],[StdDev]]</f>
        <v>#N/A</v>
      </c>
      <c r="S1661" t="e">
        <f>IF(AND(TableOMP[[#This Row],[total_time]]&gt;=TableOMP[[#This Row],[Low]], TableOMP[[#This Row],[total_time]]&lt;=TableOMP[[#This Row],[High]]),1,0)</f>
        <v>#N/A</v>
      </c>
    </row>
    <row r="1662" spans="1:19" x14ac:dyDescent="0.25">
      <c r="A1662" t="s">
        <v>15</v>
      </c>
      <c r="B1662">
        <v>100</v>
      </c>
      <c r="C1662">
        <v>100</v>
      </c>
      <c r="D1662">
        <v>100000</v>
      </c>
      <c r="E1662">
        <v>14</v>
      </c>
      <c r="F1662">
        <v>1</v>
      </c>
      <c r="G1662">
        <v>1.1611480000000001</v>
      </c>
      <c r="H1662">
        <v>3.8421999999999998E-2</v>
      </c>
      <c r="I1662">
        <v>0.372228</v>
      </c>
      <c r="J1662">
        <v>2.8632999999999999E-2</v>
      </c>
      <c r="K1662" t="str">
        <f t="shared" si="25"/>
        <v>6</v>
      </c>
      <c r="L1662" t="s">
        <v>42</v>
      </c>
      <c r="M1662" t="s">
        <v>43</v>
      </c>
      <c r="N1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662" t="e">
        <f>VLOOKUP(TableOMP[[#This Row],[Label]],TableAvg[],2,FALSE)</f>
        <v>#N/A</v>
      </c>
      <c r="P1662" t="e">
        <f>VLOOKUP(TableOMP[[#This Row],[Label]],TableAvg[],3,FALSE)</f>
        <v>#N/A</v>
      </c>
      <c r="Q1662" t="e">
        <f>TableOMP[[#This Row],[Avg]]-$U$2*TableOMP[[#This Row],[StdDev]]</f>
        <v>#N/A</v>
      </c>
      <c r="R1662" t="e">
        <f>TableOMP[[#This Row],[Avg]]+$U$2*TableOMP[[#This Row],[StdDev]]</f>
        <v>#N/A</v>
      </c>
      <c r="S1662" t="e">
        <f>IF(AND(TableOMP[[#This Row],[total_time]]&gt;=TableOMP[[#This Row],[Low]], TableOMP[[#This Row],[total_time]]&lt;=TableOMP[[#This Row],[High]]),1,0)</f>
        <v>#N/A</v>
      </c>
    </row>
    <row r="1663" spans="1:19" x14ac:dyDescent="0.25">
      <c r="A1663" t="s">
        <v>15</v>
      </c>
      <c r="B1663">
        <v>100</v>
      </c>
      <c r="C1663">
        <v>100</v>
      </c>
      <c r="D1663">
        <v>100000</v>
      </c>
      <c r="E1663">
        <v>15</v>
      </c>
      <c r="F1663">
        <v>1</v>
      </c>
      <c r="G1663">
        <v>1.149551</v>
      </c>
      <c r="H1663">
        <v>2.4111E-2</v>
      </c>
      <c r="I1663">
        <v>0.30043599999999998</v>
      </c>
      <c r="J1663">
        <v>2.146E-2</v>
      </c>
      <c r="K1663" t="str">
        <f t="shared" si="25"/>
        <v>6</v>
      </c>
      <c r="L1663" t="s">
        <v>42</v>
      </c>
      <c r="M1663" t="s">
        <v>43</v>
      </c>
      <c r="N1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663" t="e">
        <f>VLOOKUP(TableOMP[[#This Row],[Label]],TableAvg[],2,FALSE)</f>
        <v>#N/A</v>
      </c>
      <c r="P1663" t="e">
        <f>VLOOKUP(TableOMP[[#This Row],[Label]],TableAvg[],3,FALSE)</f>
        <v>#N/A</v>
      </c>
      <c r="Q1663" t="e">
        <f>TableOMP[[#This Row],[Avg]]-$U$2*TableOMP[[#This Row],[StdDev]]</f>
        <v>#N/A</v>
      </c>
      <c r="R1663" t="e">
        <f>TableOMP[[#This Row],[Avg]]+$U$2*TableOMP[[#This Row],[StdDev]]</f>
        <v>#N/A</v>
      </c>
      <c r="S1663" t="e">
        <f>IF(AND(TableOMP[[#This Row],[total_time]]&gt;=TableOMP[[#This Row],[Low]], TableOMP[[#This Row],[total_time]]&lt;=TableOMP[[#This Row],[High]]),1,0)</f>
        <v>#N/A</v>
      </c>
    </row>
    <row r="1664" spans="1:19" x14ac:dyDescent="0.25">
      <c r="A1664" t="s">
        <v>15</v>
      </c>
      <c r="B1664">
        <v>100</v>
      </c>
      <c r="C1664">
        <v>100</v>
      </c>
      <c r="D1664">
        <v>100000</v>
      </c>
      <c r="E1664">
        <v>16</v>
      </c>
      <c r="F1664">
        <v>1</v>
      </c>
      <c r="G1664">
        <v>1.169367</v>
      </c>
      <c r="H1664">
        <v>3.8905000000000002E-2</v>
      </c>
      <c r="I1664">
        <v>0.34992600000000001</v>
      </c>
      <c r="J1664">
        <v>2.3328000000000002E-2</v>
      </c>
      <c r="K1664" t="str">
        <f t="shared" si="25"/>
        <v>6</v>
      </c>
      <c r="L1664" t="s">
        <v>42</v>
      </c>
      <c r="M1664" t="s">
        <v>43</v>
      </c>
      <c r="N1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664" t="e">
        <f>VLOOKUP(TableOMP[[#This Row],[Label]],TableAvg[],2,FALSE)</f>
        <v>#N/A</v>
      </c>
      <c r="P1664" t="e">
        <f>VLOOKUP(TableOMP[[#This Row],[Label]],TableAvg[],3,FALSE)</f>
        <v>#N/A</v>
      </c>
      <c r="Q1664" t="e">
        <f>TableOMP[[#This Row],[Avg]]-$U$2*TableOMP[[#This Row],[StdDev]]</f>
        <v>#N/A</v>
      </c>
      <c r="R1664" t="e">
        <f>TableOMP[[#This Row],[Avg]]+$U$2*TableOMP[[#This Row],[StdDev]]</f>
        <v>#N/A</v>
      </c>
      <c r="S1664" t="e">
        <f>IF(AND(TableOMP[[#This Row],[total_time]]&gt;=TableOMP[[#This Row],[Low]], TableOMP[[#This Row],[total_time]]&lt;=TableOMP[[#This Row],[High]]),1,0)</f>
        <v>#N/A</v>
      </c>
    </row>
    <row r="1665" spans="1:19" x14ac:dyDescent="0.25">
      <c r="A1665" t="s">
        <v>15</v>
      </c>
      <c r="B1665">
        <v>100</v>
      </c>
      <c r="C1665">
        <v>100</v>
      </c>
      <c r="D1665">
        <v>100000</v>
      </c>
      <c r="E1665">
        <v>17</v>
      </c>
      <c r="F1665">
        <v>1</v>
      </c>
      <c r="G1665">
        <v>1.1757249999999999</v>
      </c>
      <c r="H1665">
        <v>3.7893999999999997E-2</v>
      </c>
      <c r="I1665">
        <v>0.38928400000000002</v>
      </c>
      <c r="J1665">
        <v>2.4330000000000001E-2</v>
      </c>
      <c r="K1665" t="str">
        <f t="shared" si="25"/>
        <v>6</v>
      </c>
      <c r="L1665" t="s">
        <v>42</v>
      </c>
      <c r="M1665" t="s">
        <v>43</v>
      </c>
      <c r="N1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665" t="e">
        <f>VLOOKUP(TableOMP[[#This Row],[Label]],TableAvg[],2,FALSE)</f>
        <v>#N/A</v>
      </c>
      <c r="P1665" t="e">
        <f>VLOOKUP(TableOMP[[#This Row],[Label]],TableAvg[],3,FALSE)</f>
        <v>#N/A</v>
      </c>
      <c r="Q1665" t="e">
        <f>TableOMP[[#This Row],[Avg]]-$U$2*TableOMP[[#This Row],[StdDev]]</f>
        <v>#N/A</v>
      </c>
      <c r="R1665" t="e">
        <f>TableOMP[[#This Row],[Avg]]+$U$2*TableOMP[[#This Row],[StdDev]]</f>
        <v>#N/A</v>
      </c>
      <c r="S1665" t="e">
        <f>IF(AND(TableOMP[[#This Row],[total_time]]&gt;=TableOMP[[#This Row],[Low]], TableOMP[[#This Row],[total_time]]&lt;=TableOMP[[#This Row],[High]]),1,0)</f>
        <v>#N/A</v>
      </c>
    </row>
    <row r="1666" spans="1:19" x14ac:dyDescent="0.25">
      <c r="A1666" t="s">
        <v>15</v>
      </c>
      <c r="B1666">
        <v>100</v>
      </c>
      <c r="C1666">
        <v>100</v>
      </c>
      <c r="D1666">
        <v>100000</v>
      </c>
      <c r="E1666">
        <v>18</v>
      </c>
      <c r="F1666">
        <v>1</v>
      </c>
      <c r="G1666">
        <v>1.181424</v>
      </c>
      <c r="H1666">
        <v>3.5796000000000001E-2</v>
      </c>
      <c r="I1666">
        <v>0.44697199999999998</v>
      </c>
      <c r="J1666">
        <v>2.6291999999999999E-2</v>
      </c>
      <c r="K1666" t="str">
        <f t="shared" si="25"/>
        <v>6</v>
      </c>
      <c r="L1666" t="s">
        <v>42</v>
      </c>
      <c r="M1666" t="s">
        <v>43</v>
      </c>
      <c r="N1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666" t="e">
        <f>VLOOKUP(TableOMP[[#This Row],[Label]],TableAvg[],2,FALSE)</f>
        <v>#N/A</v>
      </c>
      <c r="P1666" t="e">
        <f>VLOOKUP(TableOMP[[#This Row],[Label]],TableAvg[],3,FALSE)</f>
        <v>#N/A</v>
      </c>
      <c r="Q1666" t="e">
        <f>TableOMP[[#This Row],[Avg]]-$U$2*TableOMP[[#This Row],[StdDev]]</f>
        <v>#N/A</v>
      </c>
      <c r="R1666" t="e">
        <f>TableOMP[[#This Row],[Avg]]+$U$2*TableOMP[[#This Row],[StdDev]]</f>
        <v>#N/A</v>
      </c>
      <c r="S1666" t="e">
        <f>IF(AND(TableOMP[[#This Row],[total_time]]&gt;=TableOMP[[#This Row],[Low]], TableOMP[[#This Row],[total_time]]&lt;=TableOMP[[#This Row],[High]]),1,0)</f>
        <v>#N/A</v>
      </c>
    </row>
    <row r="1667" spans="1:19" x14ac:dyDescent="0.25">
      <c r="A1667" t="s">
        <v>15</v>
      </c>
      <c r="B1667">
        <v>100</v>
      </c>
      <c r="C1667">
        <v>100</v>
      </c>
      <c r="D1667">
        <v>100000</v>
      </c>
      <c r="E1667">
        <v>19</v>
      </c>
      <c r="F1667">
        <v>1</v>
      </c>
      <c r="G1667">
        <v>1.2084429999999999</v>
      </c>
      <c r="H1667">
        <v>5.2513999999999998E-2</v>
      </c>
      <c r="I1667">
        <v>0.72207500000000002</v>
      </c>
      <c r="J1667">
        <v>4.0114999999999998E-2</v>
      </c>
      <c r="K1667" t="str">
        <f t="shared" ref="K1667:K1730" si="26">MID(M1667,22,1)</f>
        <v>6</v>
      </c>
      <c r="L1667" t="s">
        <v>42</v>
      </c>
      <c r="M1667" t="s">
        <v>43</v>
      </c>
      <c r="N1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667" t="e">
        <f>VLOOKUP(TableOMP[[#This Row],[Label]],TableAvg[],2,FALSE)</f>
        <v>#N/A</v>
      </c>
      <c r="P1667" t="e">
        <f>VLOOKUP(TableOMP[[#This Row],[Label]],TableAvg[],3,FALSE)</f>
        <v>#N/A</v>
      </c>
      <c r="Q1667" t="e">
        <f>TableOMP[[#This Row],[Avg]]-$U$2*TableOMP[[#This Row],[StdDev]]</f>
        <v>#N/A</v>
      </c>
      <c r="R1667" t="e">
        <f>TableOMP[[#This Row],[Avg]]+$U$2*TableOMP[[#This Row],[StdDev]]</f>
        <v>#N/A</v>
      </c>
      <c r="S1667" t="e">
        <f>IF(AND(TableOMP[[#This Row],[total_time]]&gt;=TableOMP[[#This Row],[Low]], TableOMP[[#This Row],[total_time]]&lt;=TableOMP[[#This Row],[High]]),1,0)</f>
        <v>#N/A</v>
      </c>
    </row>
    <row r="1668" spans="1:19" x14ac:dyDescent="0.25">
      <c r="A1668" t="s">
        <v>15</v>
      </c>
      <c r="B1668">
        <v>100</v>
      </c>
      <c r="C1668">
        <v>100</v>
      </c>
      <c r="D1668">
        <v>100000</v>
      </c>
      <c r="E1668">
        <v>20</v>
      </c>
      <c r="F1668">
        <v>1</v>
      </c>
      <c r="G1668">
        <v>1.20309</v>
      </c>
      <c r="H1668">
        <v>4.5449000000000003E-2</v>
      </c>
      <c r="I1668">
        <v>0.74937399999999998</v>
      </c>
      <c r="J1668">
        <v>3.9440999999999997E-2</v>
      </c>
      <c r="K1668" t="str">
        <f t="shared" si="26"/>
        <v>6</v>
      </c>
      <c r="L1668" t="s">
        <v>42</v>
      </c>
      <c r="M1668" t="s">
        <v>43</v>
      </c>
      <c r="N1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668" t="e">
        <f>VLOOKUP(TableOMP[[#This Row],[Label]],TableAvg[],2,FALSE)</f>
        <v>#N/A</v>
      </c>
      <c r="P1668" t="e">
        <f>VLOOKUP(TableOMP[[#This Row],[Label]],TableAvg[],3,FALSE)</f>
        <v>#N/A</v>
      </c>
      <c r="Q1668" t="e">
        <f>TableOMP[[#This Row],[Avg]]-$U$2*TableOMP[[#This Row],[StdDev]]</f>
        <v>#N/A</v>
      </c>
      <c r="R1668" t="e">
        <f>TableOMP[[#This Row],[Avg]]+$U$2*TableOMP[[#This Row],[StdDev]]</f>
        <v>#N/A</v>
      </c>
      <c r="S1668" t="e">
        <f>IF(AND(TableOMP[[#This Row],[total_time]]&gt;=TableOMP[[#This Row],[Low]], TableOMP[[#This Row],[total_time]]&lt;=TableOMP[[#This Row],[High]]),1,0)</f>
        <v>#N/A</v>
      </c>
    </row>
    <row r="1669" spans="1:19" x14ac:dyDescent="0.25">
      <c r="A1669" t="s">
        <v>15</v>
      </c>
      <c r="B1669">
        <v>100</v>
      </c>
      <c r="C1669">
        <v>100</v>
      </c>
      <c r="D1669">
        <v>100000</v>
      </c>
      <c r="E1669">
        <v>21</v>
      </c>
      <c r="F1669">
        <v>1</v>
      </c>
      <c r="G1669">
        <v>1.2164250000000001</v>
      </c>
      <c r="H1669">
        <v>3.8192999999999998E-2</v>
      </c>
      <c r="I1669">
        <v>0.64608399999999999</v>
      </c>
      <c r="J1669">
        <v>3.2303999999999999E-2</v>
      </c>
      <c r="K1669" t="str">
        <f t="shared" si="26"/>
        <v>6</v>
      </c>
      <c r="L1669" t="s">
        <v>42</v>
      </c>
      <c r="M1669" t="s">
        <v>43</v>
      </c>
      <c r="N1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669" t="e">
        <f>VLOOKUP(TableOMP[[#This Row],[Label]],TableAvg[],2,FALSE)</f>
        <v>#N/A</v>
      </c>
      <c r="P1669" t="e">
        <f>VLOOKUP(TableOMP[[#This Row],[Label]],TableAvg[],3,FALSE)</f>
        <v>#N/A</v>
      </c>
      <c r="Q1669" t="e">
        <f>TableOMP[[#This Row],[Avg]]-$U$2*TableOMP[[#This Row],[StdDev]]</f>
        <v>#N/A</v>
      </c>
      <c r="R1669" t="e">
        <f>TableOMP[[#This Row],[Avg]]+$U$2*TableOMP[[#This Row],[StdDev]]</f>
        <v>#N/A</v>
      </c>
      <c r="S1669" t="e">
        <f>IF(AND(TableOMP[[#This Row],[total_time]]&gt;=TableOMP[[#This Row],[Low]], TableOMP[[#This Row],[total_time]]&lt;=TableOMP[[#This Row],[High]]),1,0)</f>
        <v>#N/A</v>
      </c>
    </row>
    <row r="1670" spans="1:19" x14ac:dyDescent="0.25">
      <c r="A1670" t="s">
        <v>15</v>
      </c>
      <c r="B1670">
        <v>100</v>
      </c>
      <c r="C1670">
        <v>100</v>
      </c>
      <c r="D1670">
        <v>100000</v>
      </c>
      <c r="E1670">
        <v>22</v>
      </c>
      <c r="F1670">
        <v>1</v>
      </c>
      <c r="G1670">
        <v>1.2090890000000001</v>
      </c>
      <c r="H1670">
        <v>4.8680000000000001E-2</v>
      </c>
      <c r="I1670">
        <v>0.79831399999999997</v>
      </c>
      <c r="J1670">
        <v>3.8015E-2</v>
      </c>
      <c r="K1670" t="str">
        <f t="shared" si="26"/>
        <v>6</v>
      </c>
      <c r="L1670" t="s">
        <v>42</v>
      </c>
      <c r="M1670" t="s">
        <v>43</v>
      </c>
      <c r="N1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670" t="e">
        <f>VLOOKUP(TableOMP[[#This Row],[Label]],TableAvg[],2,FALSE)</f>
        <v>#N/A</v>
      </c>
      <c r="P1670" t="e">
        <f>VLOOKUP(TableOMP[[#This Row],[Label]],TableAvg[],3,FALSE)</f>
        <v>#N/A</v>
      </c>
      <c r="Q1670" t="e">
        <f>TableOMP[[#This Row],[Avg]]-$U$2*TableOMP[[#This Row],[StdDev]]</f>
        <v>#N/A</v>
      </c>
      <c r="R1670" t="e">
        <f>TableOMP[[#This Row],[Avg]]+$U$2*TableOMP[[#This Row],[StdDev]]</f>
        <v>#N/A</v>
      </c>
      <c r="S1670" t="e">
        <f>IF(AND(TableOMP[[#This Row],[total_time]]&gt;=TableOMP[[#This Row],[Low]], TableOMP[[#This Row],[total_time]]&lt;=TableOMP[[#This Row],[High]]),1,0)</f>
        <v>#N/A</v>
      </c>
    </row>
    <row r="1671" spans="1:19" x14ac:dyDescent="0.25">
      <c r="A1671" t="s">
        <v>15</v>
      </c>
      <c r="B1671">
        <v>100</v>
      </c>
      <c r="C1671">
        <v>100</v>
      </c>
      <c r="D1671">
        <v>100000</v>
      </c>
      <c r="E1671">
        <v>23</v>
      </c>
      <c r="F1671">
        <v>1</v>
      </c>
      <c r="G1671">
        <v>1.245058</v>
      </c>
      <c r="H1671">
        <v>6.0866000000000003E-2</v>
      </c>
      <c r="I1671">
        <v>1.0672889999999999</v>
      </c>
      <c r="J1671">
        <v>4.8513000000000001E-2</v>
      </c>
      <c r="K1671" t="str">
        <f t="shared" si="26"/>
        <v>6</v>
      </c>
      <c r="L1671" t="s">
        <v>42</v>
      </c>
      <c r="M1671" t="s">
        <v>43</v>
      </c>
      <c r="N1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671" t="e">
        <f>VLOOKUP(TableOMP[[#This Row],[Label]],TableAvg[],2,FALSE)</f>
        <v>#N/A</v>
      </c>
      <c r="P1671" t="e">
        <f>VLOOKUP(TableOMP[[#This Row],[Label]],TableAvg[],3,FALSE)</f>
        <v>#N/A</v>
      </c>
      <c r="Q1671" t="e">
        <f>TableOMP[[#This Row],[Avg]]-$U$2*TableOMP[[#This Row],[StdDev]]</f>
        <v>#N/A</v>
      </c>
      <c r="R1671" t="e">
        <f>TableOMP[[#This Row],[Avg]]+$U$2*TableOMP[[#This Row],[StdDev]]</f>
        <v>#N/A</v>
      </c>
      <c r="S1671" t="e">
        <f>IF(AND(TableOMP[[#This Row],[total_time]]&gt;=TableOMP[[#This Row],[Low]], TableOMP[[#This Row],[total_time]]&lt;=TableOMP[[#This Row],[High]]),1,0)</f>
        <v>#N/A</v>
      </c>
    </row>
    <row r="1672" spans="1:19" x14ac:dyDescent="0.25">
      <c r="A1672" t="s">
        <v>15</v>
      </c>
      <c r="B1672">
        <v>100</v>
      </c>
      <c r="C1672">
        <v>100</v>
      </c>
      <c r="D1672">
        <v>100000</v>
      </c>
      <c r="E1672">
        <v>24</v>
      </c>
      <c r="F1672">
        <v>1</v>
      </c>
      <c r="G1672">
        <v>1.2549600000000001</v>
      </c>
      <c r="H1672">
        <v>2.6200999999999999E-2</v>
      </c>
      <c r="I1672">
        <v>0.52582200000000001</v>
      </c>
      <c r="J1672">
        <v>2.2862E-2</v>
      </c>
      <c r="K1672" t="str">
        <f t="shared" si="26"/>
        <v>6</v>
      </c>
      <c r="L1672" t="s">
        <v>42</v>
      </c>
      <c r="M1672" t="s">
        <v>43</v>
      </c>
      <c r="N1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672" t="e">
        <f>VLOOKUP(TableOMP[[#This Row],[Label]],TableAvg[],2,FALSE)</f>
        <v>#N/A</v>
      </c>
      <c r="P1672" t="e">
        <f>VLOOKUP(TableOMP[[#This Row],[Label]],TableAvg[],3,FALSE)</f>
        <v>#N/A</v>
      </c>
      <c r="Q1672" t="e">
        <f>TableOMP[[#This Row],[Avg]]-$U$2*TableOMP[[#This Row],[StdDev]]</f>
        <v>#N/A</v>
      </c>
      <c r="R1672" t="e">
        <f>TableOMP[[#This Row],[Avg]]+$U$2*TableOMP[[#This Row],[StdDev]]</f>
        <v>#N/A</v>
      </c>
      <c r="S1672" t="e">
        <f>IF(AND(TableOMP[[#This Row],[total_time]]&gt;=TableOMP[[#This Row],[Low]], TableOMP[[#This Row],[total_time]]&lt;=TableOMP[[#This Row],[High]]),1,0)</f>
        <v>#N/A</v>
      </c>
    </row>
    <row r="1673" spans="1:19" x14ac:dyDescent="0.25">
      <c r="A1673" t="s">
        <v>15</v>
      </c>
      <c r="B1673">
        <v>100</v>
      </c>
      <c r="C1673">
        <v>100</v>
      </c>
      <c r="D1673">
        <v>100000</v>
      </c>
      <c r="E1673">
        <v>25</v>
      </c>
      <c r="F1673">
        <v>1</v>
      </c>
      <c r="G1673">
        <v>1.273901</v>
      </c>
      <c r="H1673">
        <v>5.0404999999999998E-2</v>
      </c>
      <c r="I1673">
        <v>0.89426000000000005</v>
      </c>
      <c r="J1673">
        <v>3.7261000000000002E-2</v>
      </c>
      <c r="K1673" t="str">
        <f t="shared" si="26"/>
        <v>6</v>
      </c>
      <c r="L1673" t="s">
        <v>42</v>
      </c>
      <c r="M1673" t="s">
        <v>43</v>
      </c>
      <c r="N1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673" t="e">
        <f>VLOOKUP(TableOMP[[#This Row],[Label]],TableAvg[],2,FALSE)</f>
        <v>#N/A</v>
      </c>
      <c r="P1673" t="e">
        <f>VLOOKUP(TableOMP[[#This Row],[Label]],TableAvg[],3,FALSE)</f>
        <v>#N/A</v>
      </c>
      <c r="Q1673" t="e">
        <f>TableOMP[[#This Row],[Avg]]-$U$2*TableOMP[[#This Row],[StdDev]]</f>
        <v>#N/A</v>
      </c>
      <c r="R1673" t="e">
        <f>TableOMP[[#This Row],[Avg]]+$U$2*TableOMP[[#This Row],[StdDev]]</f>
        <v>#N/A</v>
      </c>
      <c r="S1673" t="e">
        <f>IF(AND(TableOMP[[#This Row],[total_time]]&gt;=TableOMP[[#This Row],[Low]], TableOMP[[#This Row],[total_time]]&lt;=TableOMP[[#This Row],[High]]),1,0)</f>
        <v>#N/A</v>
      </c>
    </row>
    <row r="1674" spans="1:19" x14ac:dyDescent="0.25">
      <c r="A1674" t="s">
        <v>15</v>
      </c>
      <c r="B1674">
        <v>100</v>
      </c>
      <c r="C1674">
        <v>100</v>
      </c>
      <c r="D1674">
        <v>100000</v>
      </c>
      <c r="E1674">
        <v>26</v>
      </c>
      <c r="F1674">
        <v>1</v>
      </c>
      <c r="G1674">
        <v>1.2284729999999999</v>
      </c>
      <c r="H1674">
        <v>4.6734999999999999E-2</v>
      </c>
      <c r="I1674">
        <v>0.76809400000000005</v>
      </c>
      <c r="J1674">
        <v>3.0724000000000001E-2</v>
      </c>
      <c r="K1674" t="str">
        <f t="shared" si="26"/>
        <v>6</v>
      </c>
      <c r="L1674" t="s">
        <v>42</v>
      </c>
      <c r="M1674" t="s">
        <v>43</v>
      </c>
      <c r="N1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674" t="e">
        <f>VLOOKUP(TableOMP[[#This Row],[Label]],TableAvg[],2,FALSE)</f>
        <v>#N/A</v>
      </c>
      <c r="P1674" t="e">
        <f>VLOOKUP(TableOMP[[#This Row],[Label]],TableAvg[],3,FALSE)</f>
        <v>#N/A</v>
      </c>
      <c r="Q1674" t="e">
        <f>TableOMP[[#This Row],[Avg]]-$U$2*TableOMP[[#This Row],[StdDev]]</f>
        <v>#N/A</v>
      </c>
      <c r="R1674" t="e">
        <f>TableOMP[[#This Row],[Avg]]+$U$2*TableOMP[[#This Row],[StdDev]]</f>
        <v>#N/A</v>
      </c>
      <c r="S1674" t="e">
        <f>IF(AND(TableOMP[[#This Row],[total_time]]&gt;=TableOMP[[#This Row],[Low]], TableOMP[[#This Row],[total_time]]&lt;=TableOMP[[#This Row],[High]]),1,0)</f>
        <v>#N/A</v>
      </c>
    </row>
    <row r="1675" spans="1:19" x14ac:dyDescent="0.25">
      <c r="A1675" t="s">
        <v>15</v>
      </c>
      <c r="B1675">
        <v>100</v>
      </c>
      <c r="C1675">
        <v>100</v>
      </c>
      <c r="D1675">
        <v>100000</v>
      </c>
      <c r="E1675">
        <v>27</v>
      </c>
      <c r="F1675">
        <v>1</v>
      </c>
      <c r="G1675">
        <v>1.2459420000000001</v>
      </c>
      <c r="H1675">
        <v>5.8049999999999997E-2</v>
      </c>
      <c r="I1675">
        <v>1.2134069999999999</v>
      </c>
      <c r="J1675">
        <v>4.6669000000000002E-2</v>
      </c>
      <c r="K1675" t="str">
        <f t="shared" si="26"/>
        <v>6</v>
      </c>
      <c r="L1675" t="s">
        <v>42</v>
      </c>
      <c r="M1675" t="s">
        <v>43</v>
      </c>
      <c r="N1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675" t="e">
        <f>VLOOKUP(TableOMP[[#This Row],[Label]],TableAvg[],2,FALSE)</f>
        <v>#N/A</v>
      </c>
      <c r="P1675" t="e">
        <f>VLOOKUP(TableOMP[[#This Row],[Label]],TableAvg[],3,FALSE)</f>
        <v>#N/A</v>
      </c>
      <c r="Q1675" t="e">
        <f>TableOMP[[#This Row],[Avg]]-$U$2*TableOMP[[#This Row],[StdDev]]</f>
        <v>#N/A</v>
      </c>
      <c r="R1675" t="e">
        <f>TableOMP[[#This Row],[Avg]]+$U$2*TableOMP[[#This Row],[StdDev]]</f>
        <v>#N/A</v>
      </c>
      <c r="S1675" t="e">
        <f>IF(AND(TableOMP[[#This Row],[total_time]]&gt;=TableOMP[[#This Row],[Low]], TableOMP[[#This Row],[total_time]]&lt;=TableOMP[[#This Row],[High]]),1,0)</f>
        <v>#N/A</v>
      </c>
    </row>
    <row r="1676" spans="1:19" x14ac:dyDescent="0.25">
      <c r="A1676" t="s">
        <v>15</v>
      </c>
      <c r="B1676">
        <v>100</v>
      </c>
      <c r="C1676">
        <v>100</v>
      </c>
      <c r="D1676">
        <v>100000</v>
      </c>
      <c r="E1676">
        <v>28</v>
      </c>
      <c r="F1676">
        <v>1</v>
      </c>
      <c r="G1676">
        <v>1.253053</v>
      </c>
      <c r="H1676">
        <v>6.2711000000000003E-2</v>
      </c>
      <c r="I1676">
        <v>1.258794</v>
      </c>
      <c r="J1676">
        <v>4.6621999999999997E-2</v>
      </c>
      <c r="K1676" t="str">
        <f t="shared" si="26"/>
        <v>6</v>
      </c>
      <c r="L1676" t="s">
        <v>42</v>
      </c>
      <c r="M1676" t="s">
        <v>43</v>
      </c>
      <c r="N1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676" t="e">
        <f>VLOOKUP(TableOMP[[#This Row],[Label]],TableAvg[],2,FALSE)</f>
        <v>#N/A</v>
      </c>
      <c r="P1676" t="e">
        <f>VLOOKUP(TableOMP[[#This Row],[Label]],TableAvg[],3,FALSE)</f>
        <v>#N/A</v>
      </c>
      <c r="Q1676" t="e">
        <f>TableOMP[[#This Row],[Avg]]-$U$2*TableOMP[[#This Row],[StdDev]]</f>
        <v>#N/A</v>
      </c>
      <c r="R1676" t="e">
        <f>TableOMP[[#This Row],[Avg]]+$U$2*TableOMP[[#This Row],[StdDev]]</f>
        <v>#N/A</v>
      </c>
      <c r="S1676" t="e">
        <f>IF(AND(TableOMP[[#This Row],[total_time]]&gt;=TableOMP[[#This Row],[Low]], TableOMP[[#This Row],[total_time]]&lt;=TableOMP[[#This Row],[High]]),1,0)</f>
        <v>#N/A</v>
      </c>
    </row>
    <row r="1677" spans="1:19" x14ac:dyDescent="0.25">
      <c r="A1677" t="s">
        <v>15</v>
      </c>
      <c r="B1677">
        <v>100</v>
      </c>
      <c r="C1677">
        <v>100</v>
      </c>
      <c r="D1677">
        <v>100000</v>
      </c>
      <c r="E1677">
        <v>29</v>
      </c>
      <c r="F1677">
        <v>1</v>
      </c>
      <c r="G1677">
        <v>1.267595</v>
      </c>
      <c r="H1677">
        <v>6.3478000000000007E-2</v>
      </c>
      <c r="I1677">
        <v>1.3220419999999999</v>
      </c>
      <c r="J1677">
        <v>4.7216000000000001E-2</v>
      </c>
      <c r="K1677" t="str">
        <f t="shared" si="26"/>
        <v>6</v>
      </c>
      <c r="L1677" t="s">
        <v>42</v>
      </c>
      <c r="M1677" t="s">
        <v>43</v>
      </c>
      <c r="N1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677" t="e">
        <f>VLOOKUP(TableOMP[[#This Row],[Label]],TableAvg[],2,FALSE)</f>
        <v>#N/A</v>
      </c>
      <c r="P1677" t="e">
        <f>VLOOKUP(TableOMP[[#This Row],[Label]],TableAvg[],3,FALSE)</f>
        <v>#N/A</v>
      </c>
      <c r="Q1677" t="e">
        <f>TableOMP[[#This Row],[Avg]]-$U$2*TableOMP[[#This Row],[StdDev]]</f>
        <v>#N/A</v>
      </c>
      <c r="R1677" t="e">
        <f>TableOMP[[#This Row],[Avg]]+$U$2*TableOMP[[#This Row],[StdDev]]</f>
        <v>#N/A</v>
      </c>
      <c r="S1677" t="e">
        <f>IF(AND(TableOMP[[#This Row],[total_time]]&gt;=TableOMP[[#This Row],[Low]], TableOMP[[#This Row],[total_time]]&lt;=TableOMP[[#This Row],[High]]),1,0)</f>
        <v>#N/A</v>
      </c>
    </row>
    <row r="1678" spans="1:19" x14ac:dyDescent="0.25">
      <c r="A1678" t="s">
        <v>15</v>
      </c>
      <c r="B1678">
        <v>100</v>
      </c>
      <c r="C1678">
        <v>100</v>
      </c>
      <c r="D1678">
        <v>100000</v>
      </c>
      <c r="E1678">
        <v>30</v>
      </c>
      <c r="F1678">
        <v>1</v>
      </c>
      <c r="G1678">
        <v>1.329302</v>
      </c>
      <c r="H1678">
        <v>5.4375E-2</v>
      </c>
      <c r="I1678">
        <v>1.2521469999999999</v>
      </c>
      <c r="J1678">
        <v>4.3177E-2</v>
      </c>
      <c r="K1678" t="str">
        <f t="shared" si="26"/>
        <v>6</v>
      </c>
      <c r="L1678" t="s">
        <v>42</v>
      </c>
      <c r="M1678" t="s">
        <v>43</v>
      </c>
      <c r="N1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678" t="e">
        <f>VLOOKUP(TableOMP[[#This Row],[Label]],TableAvg[],2,FALSE)</f>
        <v>#N/A</v>
      </c>
      <c r="P1678" t="e">
        <f>VLOOKUP(TableOMP[[#This Row],[Label]],TableAvg[],3,FALSE)</f>
        <v>#N/A</v>
      </c>
      <c r="Q1678" t="e">
        <f>TableOMP[[#This Row],[Avg]]-$U$2*TableOMP[[#This Row],[StdDev]]</f>
        <v>#N/A</v>
      </c>
      <c r="R1678" t="e">
        <f>TableOMP[[#This Row],[Avg]]+$U$2*TableOMP[[#This Row],[StdDev]]</f>
        <v>#N/A</v>
      </c>
      <c r="S1678" t="e">
        <f>IF(AND(TableOMP[[#This Row],[total_time]]&gt;=TableOMP[[#This Row],[Low]], TableOMP[[#This Row],[total_time]]&lt;=TableOMP[[#This Row],[High]]),1,0)</f>
        <v>#N/A</v>
      </c>
    </row>
    <row r="1679" spans="1:19" x14ac:dyDescent="0.25">
      <c r="A1679" t="s">
        <v>15</v>
      </c>
      <c r="B1679">
        <v>100</v>
      </c>
      <c r="C1679">
        <v>100</v>
      </c>
      <c r="D1679">
        <v>100000</v>
      </c>
      <c r="E1679">
        <v>31</v>
      </c>
      <c r="F1679">
        <v>1</v>
      </c>
      <c r="G1679">
        <v>1.3522050000000001</v>
      </c>
      <c r="H1679">
        <v>5.6523999999999998E-2</v>
      </c>
      <c r="I1679">
        <v>1.28396</v>
      </c>
      <c r="J1679">
        <v>4.2798999999999997E-2</v>
      </c>
      <c r="K1679" t="str">
        <f t="shared" si="26"/>
        <v>6</v>
      </c>
      <c r="L1679" t="s">
        <v>42</v>
      </c>
      <c r="M1679" t="s">
        <v>43</v>
      </c>
      <c r="N1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679" t="e">
        <f>VLOOKUP(TableOMP[[#This Row],[Label]],TableAvg[],2,FALSE)</f>
        <v>#N/A</v>
      </c>
      <c r="P1679" t="e">
        <f>VLOOKUP(TableOMP[[#This Row],[Label]],TableAvg[],3,FALSE)</f>
        <v>#N/A</v>
      </c>
      <c r="Q1679" t="e">
        <f>TableOMP[[#This Row],[Avg]]-$U$2*TableOMP[[#This Row],[StdDev]]</f>
        <v>#N/A</v>
      </c>
      <c r="R1679" t="e">
        <f>TableOMP[[#This Row],[Avg]]+$U$2*TableOMP[[#This Row],[StdDev]]</f>
        <v>#N/A</v>
      </c>
      <c r="S1679" t="e">
        <f>IF(AND(TableOMP[[#This Row],[total_time]]&gt;=TableOMP[[#This Row],[Low]], TableOMP[[#This Row],[total_time]]&lt;=TableOMP[[#This Row],[High]]),1,0)</f>
        <v>#N/A</v>
      </c>
    </row>
    <row r="1680" spans="1:19" x14ac:dyDescent="0.25">
      <c r="A1680" t="s">
        <v>15</v>
      </c>
      <c r="B1680">
        <v>100</v>
      </c>
      <c r="C1680">
        <v>100</v>
      </c>
      <c r="D1680">
        <v>100000</v>
      </c>
      <c r="E1680">
        <v>32</v>
      </c>
      <c r="F1680">
        <v>1</v>
      </c>
      <c r="G1680">
        <v>1.280716</v>
      </c>
      <c r="H1680">
        <v>6.0239000000000001E-2</v>
      </c>
      <c r="I1680">
        <v>1.450251</v>
      </c>
      <c r="J1680">
        <v>4.6781999999999997E-2</v>
      </c>
      <c r="K1680" t="str">
        <f t="shared" si="26"/>
        <v>6</v>
      </c>
      <c r="L1680" t="s">
        <v>42</v>
      </c>
      <c r="M1680" t="s">
        <v>43</v>
      </c>
      <c r="N1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680" t="e">
        <f>VLOOKUP(TableOMP[[#This Row],[Label]],TableAvg[],2,FALSE)</f>
        <v>#N/A</v>
      </c>
      <c r="P1680" t="e">
        <f>VLOOKUP(TableOMP[[#This Row],[Label]],TableAvg[],3,FALSE)</f>
        <v>#N/A</v>
      </c>
      <c r="Q1680" t="e">
        <f>TableOMP[[#This Row],[Avg]]-$U$2*TableOMP[[#This Row],[StdDev]]</f>
        <v>#N/A</v>
      </c>
      <c r="R1680" t="e">
        <f>TableOMP[[#This Row],[Avg]]+$U$2*TableOMP[[#This Row],[StdDev]]</f>
        <v>#N/A</v>
      </c>
      <c r="S1680" t="e">
        <f>IF(AND(TableOMP[[#This Row],[total_time]]&gt;=TableOMP[[#This Row],[Low]], TableOMP[[#This Row],[total_time]]&lt;=TableOMP[[#This Row],[High]]),1,0)</f>
        <v>#N/A</v>
      </c>
    </row>
    <row r="1681" spans="1:19" x14ac:dyDescent="0.25">
      <c r="A1681" t="s">
        <v>15</v>
      </c>
      <c r="B1681">
        <v>100</v>
      </c>
      <c r="C1681">
        <v>100</v>
      </c>
      <c r="D1681">
        <v>100000</v>
      </c>
      <c r="E1681">
        <v>33</v>
      </c>
      <c r="F1681">
        <v>1</v>
      </c>
      <c r="G1681">
        <v>1.2904500000000001</v>
      </c>
      <c r="H1681">
        <v>5.9329E-2</v>
      </c>
      <c r="I1681">
        <v>1.3620840000000001</v>
      </c>
      <c r="J1681">
        <v>4.2564999999999999E-2</v>
      </c>
      <c r="K1681" t="str">
        <f t="shared" si="26"/>
        <v>6</v>
      </c>
      <c r="L1681" t="s">
        <v>42</v>
      </c>
      <c r="M1681" t="s">
        <v>43</v>
      </c>
      <c r="N1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681" t="e">
        <f>VLOOKUP(TableOMP[[#This Row],[Label]],TableAvg[],2,FALSE)</f>
        <v>#N/A</v>
      </c>
      <c r="P1681" t="e">
        <f>VLOOKUP(TableOMP[[#This Row],[Label]],TableAvg[],3,FALSE)</f>
        <v>#N/A</v>
      </c>
      <c r="Q1681" t="e">
        <f>TableOMP[[#This Row],[Avg]]-$U$2*TableOMP[[#This Row],[StdDev]]</f>
        <v>#N/A</v>
      </c>
      <c r="R1681" t="e">
        <f>TableOMP[[#This Row],[Avg]]+$U$2*TableOMP[[#This Row],[StdDev]]</f>
        <v>#N/A</v>
      </c>
      <c r="S1681" t="e">
        <f>IF(AND(TableOMP[[#This Row],[total_time]]&gt;=TableOMP[[#This Row],[Low]], TableOMP[[#This Row],[total_time]]&lt;=TableOMP[[#This Row],[High]]),1,0)</f>
        <v>#N/A</v>
      </c>
    </row>
    <row r="1682" spans="1:19" x14ac:dyDescent="0.25">
      <c r="A1682" t="s">
        <v>15</v>
      </c>
      <c r="B1682">
        <v>100</v>
      </c>
      <c r="C1682">
        <v>100</v>
      </c>
      <c r="D1682">
        <v>100000</v>
      </c>
      <c r="E1682">
        <v>34</v>
      </c>
      <c r="F1682">
        <v>1</v>
      </c>
      <c r="G1682">
        <v>1.3144340000000001</v>
      </c>
      <c r="H1682">
        <v>6.0200999999999998E-2</v>
      </c>
      <c r="I1682">
        <v>1.232683</v>
      </c>
      <c r="J1682">
        <v>3.7353999999999998E-2</v>
      </c>
      <c r="K1682" t="str">
        <f t="shared" si="26"/>
        <v>6</v>
      </c>
      <c r="L1682" t="s">
        <v>42</v>
      </c>
      <c r="M1682" t="s">
        <v>43</v>
      </c>
      <c r="N1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682" t="e">
        <f>VLOOKUP(TableOMP[[#This Row],[Label]],TableAvg[],2,FALSE)</f>
        <v>#N/A</v>
      </c>
      <c r="P1682" t="e">
        <f>VLOOKUP(TableOMP[[#This Row],[Label]],TableAvg[],3,FALSE)</f>
        <v>#N/A</v>
      </c>
      <c r="Q1682" t="e">
        <f>TableOMP[[#This Row],[Avg]]-$U$2*TableOMP[[#This Row],[StdDev]]</f>
        <v>#N/A</v>
      </c>
      <c r="R1682" t="e">
        <f>TableOMP[[#This Row],[Avg]]+$U$2*TableOMP[[#This Row],[StdDev]]</f>
        <v>#N/A</v>
      </c>
      <c r="S1682" t="e">
        <f>IF(AND(TableOMP[[#This Row],[total_time]]&gt;=TableOMP[[#This Row],[Low]], TableOMP[[#This Row],[total_time]]&lt;=TableOMP[[#This Row],[High]]),1,0)</f>
        <v>#N/A</v>
      </c>
    </row>
    <row r="1683" spans="1:19" x14ac:dyDescent="0.25">
      <c r="A1683" t="s">
        <v>15</v>
      </c>
      <c r="B1683">
        <v>100</v>
      </c>
      <c r="C1683">
        <v>100</v>
      </c>
      <c r="D1683">
        <v>100000</v>
      </c>
      <c r="E1683">
        <v>35</v>
      </c>
      <c r="F1683">
        <v>1</v>
      </c>
      <c r="G1683">
        <v>1.369013</v>
      </c>
      <c r="H1683">
        <v>4.7420999999999998E-2</v>
      </c>
      <c r="I1683">
        <v>1.053849</v>
      </c>
      <c r="J1683">
        <v>3.0995999999999999E-2</v>
      </c>
      <c r="K1683" t="str">
        <f t="shared" si="26"/>
        <v>6</v>
      </c>
      <c r="L1683" t="s">
        <v>42</v>
      </c>
      <c r="M1683" t="s">
        <v>43</v>
      </c>
      <c r="N1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683" t="e">
        <f>VLOOKUP(TableOMP[[#This Row],[Label]],TableAvg[],2,FALSE)</f>
        <v>#N/A</v>
      </c>
      <c r="P1683" t="e">
        <f>VLOOKUP(TableOMP[[#This Row],[Label]],TableAvg[],3,FALSE)</f>
        <v>#N/A</v>
      </c>
      <c r="Q1683" t="e">
        <f>TableOMP[[#This Row],[Avg]]-$U$2*TableOMP[[#This Row],[StdDev]]</f>
        <v>#N/A</v>
      </c>
      <c r="R1683" t="e">
        <f>TableOMP[[#This Row],[Avg]]+$U$2*TableOMP[[#This Row],[StdDev]]</f>
        <v>#N/A</v>
      </c>
      <c r="S1683" t="e">
        <f>IF(AND(TableOMP[[#This Row],[total_time]]&gt;=TableOMP[[#This Row],[Low]], TableOMP[[#This Row],[total_time]]&lt;=TableOMP[[#This Row],[High]]),1,0)</f>
        <v>#N/A</v>
      </c>
    </row>
    <row r="1684" spans="1:19" x14ac:dyDescent="0.25">
      <c r="A1684" t="s">
        <v>15</v>
      </c>
      <c r="B1684">
        <v>100</v>
      </c>
      <c r="C1684">
        <v>100</v>
      </c>
      <c r="D1684">
        <v>100000</v>
      </c>
      <c r="E1684">
        <v>36</v>
      </c>
      <c r="F1684">
        <v>1</v>
      </c>
      <c r="G1684">
        <v>1.450952</v>
      </c>
      <c r="H1684">
        <v>5.9636000000000002E-2</v>
      </c>
      <c r="I1684">
        <v>1.2389479999999999</v>
      </c>
      <c r="J1684">
        <v>3.5399E-2</v>
      </c>
      <c r="K1684" t="str">
        <f t="shared" si="26"/>
        <v>6</v>
      </c>
      <c r="L1684" t="s">
        <v>42</v>
      </c>
      <c r="M1684" t="s">
        <v>43</v>
      </c>
      <c r="N1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684" t="e">
        <f>VLOOKUP(TableOMP[[#This Row],[Label]],TableAvg[],2,FALSE)</f>
        <v>#N/A</v>
      </c>
      <c r="P1684" t="e">
        <f>VLOOKUP(TableOMP[[#This Row],[Label]],TableAvg[],3,FALSE)</f>
        <v>#N/A</v>
      </c>
      <c r="Q1684" t="e">
        <f>TableOMP[[#This Row],[Avg]]-$U$2*TableOMP[[#This Row],[StdDev]]</f>
        <v>#N/A</v>
      </c>
      <c r="R1684" t="e">
        <f>TableOMP[[#This Row],[Avg]]+$U$2*TableOMP[[#This Row],[StdDev]]</f>
        <v>#N/A</v>
      </c>
      <c r="S1684" t="e">
        <f>IF(AND(TableOMP[[#This Row],[total_time]]&gt;=TableOMP[[#This Row],[Low]], TableOMP[[#This Row],[total_time]]&lt;=TableOMP[[#This Row],[High]]),1,0)</f>
        <v>#N/A</v>
      </c>
    </row>
    <row r="1685" spans="1:19" x14ac:dyDescent="0.25">
      <c r="A1685" t="s">
        <v>15</v>
      </c>
      <c r="B1685">
        <v>100</v>
      </c>
      <c r="C1685">
        <v>100</v>
      </c>
      <c r="D1685">
        <v>100000</v>
      </c>
      <c r="E1685">
        <v>37</v>
      </c>
      <c r="F1685">
        <v>1</v>
      </c>
      <c r="G1685">
        <v>1.479482</v>
      </c>
      <c r="H1685">
        <v>5.7282E-2</v>
      </c>
      <c r="I1685">
        <v>1.4627619999999999</v>
      </c>
      <c r="J1685">
        <v>4.0632000000000001E-2</v>
      </c>
      <c r="K1685" t="str">
        <f t="shared" si="26"/>
        <v>6</v>
      </c>
      <c r="L1685" t="s">
        <v>42</v>
      </c>
      <c r="M1685" t="s">
        <v>43</v>
      </c>
      <c r="N1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685" t="e">
        <f>VLOOKUP(TableOMP[[#This Row],[Label]],TableAvg[],2,FALSE)</f>
        <v>#N/A</v>
      </c>
      <c r="P1685" t="e">
        <f>VLOOKUP(TableOMP[[#This Row],[Label]],TableAvg[],3,FALSE)</f>
        <v>#N/A</v>
      </c>
      <c r="Q1685" t="e">
        <f>TableOMP[[#This Row],[Avg]]-$U$2*TableOMP[[#This Row],[StdDev]]</f>
        <v>#N/A</v>
      </c>
      <c r="R1685" t="e">
        <f>TableOMP[[#This Row],[Avg]]+$U$2*TableOMP[[#This Row],[StdDev]]</f>
        <v>#N/A</v>
      </c>
      <c r="S1685" t="e">
        <f>IF(AND(TableOMP[[#This Row],[total_time]]&gt;=TableOMP[[#This Row],[Low]], TableOMP[[#This Row],[total_time]]&lt;=TableOMP[[#This Row],[High]]),1,0)</f>
        <v>#N/A</v>
      </c>
    </row>
    <row r="1686" spans="1:19" x14ac:dyDescent="0.25">
      <c r="A1686" t="s">
        <v>15</v>
      </c>
      <c r="B1686">
        <v>100</v>
      </c>
      <c r="C1686">
        <v>100</v>
      </c>
      <c r="D1686">
        <v>100000</v>
      </c>
      <c r="E1686">
        <v>38</v>
      </c>
      <c r="F1686">
        <v>1</v>
      </c>
      <c r="G1686">
        <v>1.3768469999999999</v>
      </c>
      <c r="H1686">
        <v>6.8865999999999997E-2</v>
      </c>
      <c r="I1686">
        <v>1.824973</v>
      </c>
      <c r="J1686">
        <v>4.9324E-2</v>
      </c>
      <c r="K1686" t="str">
        <f t="shared" si="26"/>
        <v>6</v>
      </c>
      <c r="L1686" t="s">
        <v>42</v>
      </c>
      <c r="M1686" t="s">
        <v>43</v>
      </c>
      <c r="N1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686" t="e">
        <f>VLOOKUP(TableOMP[[#This Row],[Label]],TableAvg[],2,FALSE)</f>
        <v>#N/A</v>
      </c>
      <c r="P1686" t="e">
        <f>VLOOKUP(TableOMP[[#This Row],[Label]],TableAvg[],3,FALSE)</f>
        <v>#N/A</v>
      </c>
      <c r="Q1686" t="e">
        <f>TableOMP[[#This Row],[Avg]]-$U$2*TableOMP[[#This Row],[StdDev]]</f>
        <v>#N/A</v>
      </c>
      <c r="R1686" t="e">
        <f>TableOMP[[#This Row],[Avg]]+$U$2*TableOMP[[#This Row],[StdDev]]</f>
        <v>#N/A</v>
      </c>
      <c r="S1686" t="e">
        <f>IF(AND(TableOMP[[#This Row],[total_time]]&gt;=TableOMP[[#This Row],[Low]], TableOMP[[#This Row],[total_time]]&lt;=TableOMP[[#This Row],[High]]),1,0)</f>
        <v>#N/A</v>
      </c>
    </row>
    <row r="1687" spans="1:19" x14ac:dyDescent="0.25">
      <c r="A1687" t="s">
        <v>15</v>
      </c>
      <c r="B1687">
        <v>100</v>
      </c>
      <c r="C1687">
        <v>100</v>
      </c>
      <c r="D1687">
        <v>100000</v>
      </c>
      <c r="E1687">
        <v>39</v>
      </c>
      <c r="F1687">
        <v>1</v>
      </c>
      <c r="G1687">
        <v>1.531264</v>
      </c>
      <c r="H1687">
        <v>6.9141999999999995E-2</v>
      </c>
      <c r="I1687">
        <v>1.9019299999999999</v>
      </c>
      <c r="J1687">
        <v>5.0050999999999998E-2</v>
      </c>
      <c r="K1687" t="str">
        <f t="shared" si="26"/>
        <v>6</v>
      </c>
      <c r="L1687" t="s">
        <v>42</v>
      </c>
      <c r="M1687" t="s">
        <v>43</v>
      </c>
      <c r="N1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687" t="e">
        <f>VLOOKUP(TableOMP[[#This Row],[Label]],TableAvg[],2,FALSE)</f>
        <v>#N/A</v>
      </c>
      <c r="P1687" t="e">
        <f>VLOOKUP(TableOMP[[#This Row],[Label]],TableAvg[],3,FALSE)</f>
        <v>#N/A</v>
      </c>
      <c r="Q1687" t="e">
        <f>TableOMP[[#This Row],[Avg]]-$U$2*TableOMP[[#This Row],[StdDev]]</f>
        <v>#N/A</v>
      </c>
      <c r="R1687" t="e">
        <f>TableOMP[[#This Row],[Avg]]+$U$2*TableOMP[[#This Row],[StdDev]]</f>
        <v>#N/A</v>
      </c>
      <c r="S1687" t="e">
        <f>IF(AND(TableOMP[[#This Row],[total_time]]&gt;=TableOMP[[#This Row],[Low]], TableOMP[[#This Row],[total_time]]&lt;=TableOMP[[#This Row],[High]]),1,0)</f>
        <v>#N/A</v>
      </c>
    </row>
    <row r="1688" spans="1:19" x14ac:dyDescent="0.25">
      <c r="A1688" t="s">
        <v>15</v>
      </c>
      <c r="B1688">
        <v>100</v>
      </c>
      <c r="C1688">
        <v>100</v>
      </c>
      <c r="D1688">
        <v>100000</v>
      </c>
      <c r="E1688">
        <v>40</v>
      </c>
      <c r="F1688">
        <v>1</v>
      </c>
      <c r="G1688">
        <v>1.5831630000000001</v>
      </c>
      <c r="H1688">
        <v>6.6666000000000003E-2</v>
      </c>
      <c r="I1688">
        <v>1.814379</v>
      </c>
      <c r="J1688">
        <v>4.6523000000000002E-2</v>
      </c>
      <c r="K1688" t="str">
        <f t="shared" si="26"/>
        <v>6</v>
      </c>
      <c r="L1688" t="s">
        <v>42</v>
      </c>
      <c r="M1688" t="s">
        <v>43</v>
      </c>
      <c r="N1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688" t="e">
        <f>VLOOKUP(TableOMP[[#This Row],[Label]],TableAvg[],2,FALSE)</f>
        <v>#N/A</v>
      </c>
      <c r="P1688" t="e">
        <f>VLOOKUP(TableOMP[[#This Row],[Label]],TableAvg[],3,FALSE)</f>
        <v>#N/A</v>
      </c>
      <c r="Q1688" t="e">
        <f>TableOMP[[#This Row],[Avg]]-$U$2*TableOMP[[#This Row],[StdDev]]</f>
        <v>#N/A</v>
      </c>
      <c r="R1688" t="e">
        <f>TableOMP[[#This Row],[Avg]]+$U$2*TableOMP[[#This Row],[StdDev]]</f>
        <v>#N/A</v>
      </c>
      <c r="S1688" t="e">
        <f>IF(AND(TableOMP[[#This Row],[total_time]]&gt;=TableOMP[[#This Row],[Low]], TableOMP[[#This Row],[total_time]]&lt;=TableOMP[[#This Row],[High]]),1,0)</f>
        <v>#N/A</v>
      </c>
    </row>
    <row r="1689" spans="1:19" x14ac:dyDescent="0.25">
      <c r="A1689" t="s">
        <v>15</v>
      </c>
      <c r="B1689">
        <v>100</v>
      </c>
      <c r="C1689">
        <v>100</v>
      </c>
      <c r="D1689">
        <v>100000</v>
      </c>
      <c r="E1689">
        <v>41</v>
      </c>
      <c r="F1689">
        <v>1</v>
      </c>
      <c r="G1689">
        <v>1.4317089999999999</v>
      </c>
      <c r="H1689">
        <v>4.7587999999999998E-2</v>
      </c>
      <c r="I1689">
        <v>1.5026930000000001</v>
      </c>
      <c r="J1689">
        <v>3.7567000000000003E-2</v>
      </c>
      <c r="K1689" t="str">
        <f t="shared" si="26"/>
        <v>6</v>
      </c>
      <c r="L1689" t="s">
        <v>42</v>
      </c>
      <c r="M1689" t="s">
        <v>43</v>
      </c>
      <c r="N1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689" t="e">
        <f>VLOOKUP(TableOMP[[#This Row],[Label]],TableAvg[],2,FALSE)</f>
        <v>#N/A</v>
      </c>
      <c r="P1689" t="e">
        <f>VLOOKUP(TableOMP[[#This Row],[Label]],TableAvg[],3,FALSE)</f>
        <v>#N/A</v>
      </c>
      <c r="Q1689" t="e">
        <f>TableOMP[[#This Row],[Avg]]-$U$2*TableOMP[[#This Row],[StdDev]]</f>
        <v>#N/A</v>
      </c>
      <c r="R1689" t="e">
        <f>TableOMP[[#This Row],[Avg]]+$U$2*TableOMP[[#This Row],[StdDev]]</f>
        <v>#N/A</v>
      </c>
      <c r="S1689" t="e">
        <f>IF(AND(TableOMP[[#This Row],[total_time]]&gt;=TableOMP[[#This Row],[Low]], TableOMP[[#This Row],[total_time]]&lt;=TableOMP[[#This Row],[High]]),1,0)</f>
        <v>#N/A</v>
      </c>
    </row>
    <row r="1690" spans="1:19" x14ac:dyDescent="0.25">
      <c r="A1690" t="s">
        <v>15</v>
      </c>
      <c r="B1690">
        <v>100</v>
      </c>
      <c r="C1690">
        <v>100</v>
      </c>
      <c r="D1690">
        <v>100000</v>
      </c>
      <c r="E1690">
        <v>42</v>
      </c>
      <c r="F1690">
        <v>1</v>
      </c>
      <c r="G1690">
        <v>1.4699770000000001</v>
      </c>
      <c r="H1690">
        <v>4.5593000000000002E-2</v>
      </c>
      <c r="I1690">
        <v>1.6245339999999999</v>
      </c>
      <c r="J1690">
        <v>3.9622999999999998E-2</v>
      </c>
      <c r="K1690" t="str">
        <f t="shared" si="26"/>
        <v>6</v>
      </c>
      <c r="L1690" t="s">
        <v>42</v>
      </c>
      <c r="M1690" t="s">
        <v>43</v>
      </c>
      <c r="N1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690" t="e">
        <f>VLOOKUP(TableOMP[[#This Row],[Label]],TableAvg[],2,FALSE)</f>
        <v>#N/A</v>
      </c>
      <c r="P1690" t="e">
        <f>VLOOKUP(TableOMP[[#This Row],[Label]],TableAvg[],3,FALSE)</f>
        <v>#N/A</v>
      </c>
      <c r="Q1690" t="e">
        <f>TableOMP[[#This Row],[Avg]]-$U$2*TableOMP[[#This Row],[StdDev]]</f>
        <v>#N/A</v>
      </c>
      <c r="R1690" t="e">
        <f>TableOMP[[#This Row],[Avg]]+$U$2*TableOMP[[#This Row],[StdDev]]</f>
        <v>#N/A</v>
      </c>
      <c r="S1690" t="e">
        <f>IF(AND(TableOMP[[#This Row],[total_time]]&gt;=TableOMP[[#This Row],[Low]], TableOMP[[#This Row],[total_time]]&lt;=TableOMP[[#This Row],[High]]),1,0)</f>
        <v>#N/A</v>
      </c>
    </row>
    <row r="1691" spans="1:19" x14ac:dyDescent="0.25">
      <c r="A1691" t="s">
        <v>15</v>
      </c>
      <c r="B1691">
        <v>100</v>
      </c>
      <c r="C1691">
        <v>100</v>
      </c>
      <c r="D1691">
        <v>100000</v>
      </c>
      <c r="E1691">
        <v>43</v>
      </c>
      <c r="F1691">
        <v>1</v>
      </c>
      <c r="G1691">
        <v>1.435673</v>
      </c>
      <c r="H1691">
        <v>4.3333000000000003E-2</v>
      </c>
      <c r="I1691">
        <v>1.463376</v>
      </c>
      <c r="J1691">
        <v>3.4841999999999998E-2</v>
      </c>
      <c r="K1691" t="str">
        <f t="shared" si="26"/>
        <v>6</v>
      </c>
      <c r="L1691" t="s">
        <v>42</v>
      </c>
      <c r="M1691" t="s">
        <v>43</v>
      </c>
      <c r="N1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691" t="e">
        <f>VLOOKUP(TableOMP[[#This Row],[Label]],TableAvg[],2,FALSE)</f>
        <v>#N/A</v>
      </c>
      <c r="P1691" t="e">
        <f>VLOOKUP(TableOMP[[#This Row],[Label]],TableAvg[],3,FALSE)</f>
        <v>#N/A</v>
      </c>
      <c r="Q1691" t="e">
        <f>TableOMP[[#This Row],[Avg]]-$U$2*TableOMP[[#This Row],[StdDev]]</f>
        <v>#N/A</v>
      </c>
      <c r="R1691" t="e">
        <f>TableOMP[[#This Row],[Avg]]+$U$2*TableOMP[[#This Row],[StdDev]]</f>
        <v>#N/A</v>
      </c>
      <c r="S1691" t="e">
        <f>IF(AND(TableOMP[[#This Row],[total_time]]&gt;=TableOMP[[#This Row],[Low]], TableOMP[[#This Row],[total_time]]&lt;=TableOMP[[#This Row],[High]]),1,0)</f>
        <v>#N/A</v>
      </c>
    </row>
    <row r="1692" spans="1:19" x14ac:dyDescent="0.25">
      <c r="A1692" t="s">
        <v>15</v>
      </c>
      <c r="B1692">
        <v>100</v>
      </c>
      <c r="C1692">
        <v>100</v>
      </c>
      <c r="D1692">
        <v>100000</v>
      </c>
      <c r="E1692">
        <v>44</v>
      </c>
      <c r="F1692">
        <v>1</v>
      </c>
      <c r="G1692">
        <v>1.4952430000000001</v>
      </c>
      <c r="H1692">
        <v>7.0771000000000001E-2</v>
      </c>
      <c r="I1692">
        <v>2.0641970000000001</v>
      </c>
      <c r="J1692">
        <v>4.8004999999999999E-2</v>
      </c>
      <c r="K1692" t="str">
        <f t="shared" si="26"/>
        <v>6</v>
      </c>
      <c r="L1692" t="s">
        <v>42</v>
      </c>
      <c r="M1692" t="s">
        <v>43</v>
      </c>
      <c r="N1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692" t="e">
        <f>VLOOKUP(TableOMP[[#This Row],[Label]],TableAvg[],2,FALSE)</f>
        <v>#N/A</v>
      </c>
      <c r="P1692" t="e">
        <f>VLOOKUP(TableOMP[[#This Row],[Label]],TableAvg[],3,FALSE)</f>
        <v>#N/A</v>
      </c>
      <c r="Q1692" t="e">
        <f>TableOMP[[#This Row],[Avg]]-$U$2*TableOMP[[#This Row],[StdDev]]</f>
        <v>#N/A</v>
      </c>
      <c r="R1692" t="e">
        <f>TableOMP[[#This Row],[Avg]]+$U$2*TableOMP[[#This Row],[StdDev]]</f>
        <v>#N/A</v>
      </c>
      <c r="S1692" t="e">
        <f>IF(AND(TableOMP[[#This Row],[total_time]]&gt;=TableOMP[[#This Row],[Low]], TableOMP[[#This Row],[total_time]]&lt;=TableOMP[[#This Row],[High]]),1,0)</f>
        <v>#N/A</v>
      </c>
    </row>
    <row r="1693" spans="1:19" x14ac:dyDescent="0.25">
      <c r="A1693" t="s">
        <v>15</v>
      </c>
      <c r="B1693">
        <v>100</v>
      </c>
      <c r="C1693">
        <v>100</v>
      </c>
      <c r="D1693">
        <v>100000</v>
      </c>
      <c r="E1693">
        <v>45</v>
      </c>
      <c r="F1693">
        <v>1</v>
      </c>
      <c r="G1693">
        <v>1.4768479999999999</v>
      </c>
      <c r="H1693">
        <v>4.4914999999999997E-2</v>
      </c>
      <c r="I1693">
        <v>1.716947</v>
      </c>
      <c r="J1693">
        <v>3.9022000000000001E-2</v>
      </c>
      <c r="K1693" t="str">
        <f t="shared" si="26"/>
        <v>6</v>
      </c>
      <c r="L1693" t="s">
        <v>42</v>
      </c>
      <c r="M1693" t="s">
        <v>43</v>
      </c>
      <c r="N1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693" t="e">
        <f>VLOOKUP(TableOMP[[#This Row],[Label]],TableAvg[],2,FALSE)</f>
        <v>#N/A</v>
      </c>
      <c r="P1693" t="e">
        <f>VLOOKUP(TableOMP[[#This Row],[Label]],TableAvg[],3,FALSE)</f>
        <v>#N/A</v>
      </c>
      <c r="Q1693" t="e">
        <f>TableOMP[[#This Row],[Avg]]-$U$2*TableOMP[[#This Row],[StdDev]]</f>
        <v>#N/A</v>
      </c>
      <c r="R1693" t="e">
        <f>TableOMP[[#This Row],[Avg]]+$U$2*TableOMP[[#This Row],[StdDev]]</f>
        <v>#N/A</v>
      </c>
      <c r="S1693" t="e">
        <f>IF(AND(TableOMP[[#This Row],[total_time]]&gt;=TableOMP[[#This Row],[Low]], TableOMP[[#This Row],[total_time]]&lt;=TableOMP[[#This Row],[High]]),1,0)</f>
        <v>#N/A</v>
      </c>
    </row>
    <row r="1694" spans="1:19" x14ac:dyDescent="0.25">
      <c r="A1694" t="s">
        <v>15</v>
      </c>
      <c r="B1694">
        <v>100</v>
      </c>
      <c r="C1694">
        <v>100</v>
      </c>
      <c r="D1694">
        <v>100000</v>
      </c>
      <c r="E1694">
        <v>46</v>
      </c>
      <c r="F1694">
        <v>1</v>
      </c>
      <c r="G1694">
        <v>1.4951449999999999</v>
      </c>
      <c r="H1694">
        <v>6.1925000000000001E-2</v>
      </c>
      <c r="I1694">
        <v>1.8475170000000001</v>
      </c>
      <c r="J1694">
        <v>4.1056000000000002E-2</v>
      </c>
      <c r="K1694" t="str">
        <f t="shared" si="26"/>
        <v>6</v>
      </c>
      <c r="L1694" t="s">
        <v>42</v>
      </c>
      <c r="M1694" t="s">
        <v>43</v>
      </c>
      <c r="N1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694" t="e">
        <f>VLOOKUP(TableOMP[[#This Row],[Label]],TableAvg[],2,FALSE)</f>
        <v>#N/A</v>
      </c>
      <c r="P1694" t="e">
        <f>VLOOKUP(TableOMP[[#This Row],[Label]],TableAvg[],3,FALSE)</f>
        <v>#N/A</v>
      </c>
      <c r="Q1694" t="e">
        <f>TableOMP[[#This Row],[Avg]]-$U$2*TableOMP[[#This Row],[StdDev]]</f>
        <v>#N/A</v>
      </c>
      <c r="R1694" t="e">
        <f>TableOMP[[#This Row],[Avg]]+$U$2*TableOMP[[#This Row],[StdDev]]</f>
        <v>#N/A</v>
      </c>
      <c r="S1694" t="e">
        <f>IF(AND(TableOMP[[#This Row],[total_time]]&gt;=TableOMP[[#This Row],[Low]], TableOMP[[#This Row],[total_time]]&lt;=TableOMP[[#This Row],[High]]),1,0)</f>
        <v>#N/A</v>
      </c>
    </row>
    <row r="1695" spans="1:19" x14ac:dyDescent="0.25">
      <c r="A1695" t="s">
        <v>15</v>
      </c>
      <c r="B1695">
        <v>100</v>
      </c>
      <c r="C1695">
        <v>100</v>
      </c>
      <c r="D1695">
        <v>100000</v>
      </c>
      <c r="E1695">
        <v>47</v>
      </c>
      <c r="F1695">
        <v>1</v>
      </c>
      <c r="G1695">
        <v>1.488823</v>
      </c>
      <c r="H1695">
        <v>5.0997000000000001E-2</v>
      </c>
      <c r="I1695">
        <v>2.0256439999999998</v>
      </c>
      <c r="J1695">
        <v>4.4035999999999999E-2</v>
      </c>
      <c r="K1695" t="str">
        <f t="shared" si="26"/>
        <v>6</v>
      </c>
      <c r="L1695" t="s">
        <v>42</v>
      </c>
      <c r="M1695" t="s">
        <v>43</v>
      </c>
      <c r="N1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695" t="e">
        <f>VLOOKUP(TableOMP[[#This Row],[Label]],TableAvg[],2,FALSE)</f>
        <v>#N/A</v>
      </c>
      <c r="P1695" t="e">
        <f>VLOOKUP(TableOMP[[#This Row],[Label]],TableAvg[],3,FALSE)</f>
        <v>#N/A</v>
      </c>
      <c r="Q1695" t="e">
        <f>TableOMP[[#This Row],[Avg]]-$U$2*TableOMP[[#This Row],[StdDev]]</f>
        <v>#N/A</v>
      </c>
      <c r="R1695" t="e">
        <f>TableOMP[[#This Row],[Avg]]+$U$2*TableOMP[[#This Row],[StdDev]]</f>
        <v>#N/A</v>
      </c>
      <c r="S1695" t="e">
        <f>IF(AND(TableOMP[[#This Row],[total_time]]&gt;=TableOMP[[#This Row],[Low]], TableOMP[[#This Row],[total_time]]&lt;=TableOMP[[#This Row],[High]]),1,0)</f>
        <v>#N/A</v>
      </c>
    </row>
    <row r="1696" spans="1:19" x14ac:dyDescent="0.25">
      <c r="A1696" t="s">
        <v>15</v>
      </c>
      <c r="B1696">
        <v>100</v>
      </c>
      <c r="C1696">
        <v>100</v>
      </c>
      <c r="D1696">
        <v>100000</v>
      </c>
      <c r="E1696">
        <v>48</v>
      </c>
      <c r="F1696">
        <v>1</v>
      </c>
      <c r="G1696">
        <v>1.7562880000000001</v>
      </c>
      <c r="H1696">
        <v>0.101727</v>
      </c>
      <c r="I1696">
        <v>2.5615420000000002</v>
      </c>
      <c r="J1696">
        <v>5.4501000000000001E-2</v>
      </c>
      <c r="K1696" t="str">
        <f t="shared" si="26"/>
        <v>6</v>
      </c>
      <c r="L1696" t="s">
        <v>42</v>
      </c>
      <c r="M1696" t="s">
        <v>43</v>
      </c>
      <c r="N1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696" t="e">
        <f>VLOOKUP(TableOMP[[#This Row],[Label]],TableAvg[],2,FALSE)</f>
        <v>#N/A</v>
      </c>
      <c r="P1696" t="e">
        <f>VLOOKUP(TableOMP[[#This Row],[Label]],TableAvg[],3,FALSE)</f>
        <v>#N/A</v>
      </c>
      <c r="Q1696" t="e">
        <f>TableOMP[[#This Row],[Avg]]-$U$2*TableOMP[[#This Row],[StdDev]]</f>
        <v>#N/A</v>
      </c>
      <c r="R1696" t="e">
        <f>TableOMP[[#This Row],[Avg]]+$U$2*TableOMP[[#This Row],[StdDev]]</f>
        <v>#N/A</v>
      </c>
      <c r="S1696" t="e">
        <f>IF(AND(TableOMP[[#This Row],[total_time]]&gt;=TableOMP[[#This Row],[Low]], TableOMP[[#This Row],[total_time]]&lt;=TableOMP[[#This Row],[High]]),1,0)</f>
        <v>#N/A</v>
      </c>
    </row>
    <row r="1697" spans="1:19" x14ac:dyDescent="0.25">
      <c r="A1697" t="s">
        <v>15</v>
      </c>
      <c r="B1697">
        <v>100</v>
      </c>
      <c r="C1697">
        <v>100</v>
      </c>
      <c r="D1697">
        <v>100000</v>
      </c>
      <c r="E1697">
        <v>49</v>
      </c>
      <c r="F1697">
        <v>1</v>
      </c>
      <c r="G1697">
        <v>1.535687</v>
      </c>
      <c r="H1697">
        <v>6.8459000000000006E-2</v>
      </c>
      <c r="I1697">
        <v>2.4772470000000002</v>
      </c>
      <c r="J1697">
        <v>5.1609000000000002E-2</v>
      </c>
      <c r="K1697" t="str">
        <f t="shared" si="26"/>
        <v>6</v>
      </c>
      <c r="L1697" t="s">
        <v>42</v>
      </c>
      <c r="M1697" t="s">
        <v>43</v>
      </c>
      <c r="N1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697" t="e">
        <f>VLOOKUP(TableOMP[[#This Row],[Label]],TableAvg[],2,FALSE)</f>
        <v>#N/A</v>
      </c>
      <c r="P1697" t="e">
        <f>VLOOKUP(TableOMP[[#This Row],[Label]],TableAvg[],3,FALSE)</f>
        <v>#N/A</v>
      </c>
      <c r="Q1697" t="e">
        <f>TableOMP[[#This Row],[Avg]]-$U$2*TableOMP[[#This Row],[StdDev]]</f>
        <v>#N/A</v>
      </c>
      <c r="R1697" t="e">
        <f>TableOMP[[#This Row],[Avg]]+$U$2*TableOMP[[#This Row],[StdDev]]</f>
        <v>#N/A</v>
      </c>
      <c r="S1697" t="e">
        <f>IF(AND(TableOMP[[#This Row],[total_time]]&gt;=TableOMP[[#This Row],[Low]], TableOMP[[#This Row],[total_time]]&lt;=TableOMP[[#This Row],[High]]),1,0)</f>
        <v>#N/A</v>
      </c>
    </row>
    <row r="1698" spans="1:19" x14ac:dyDescent="0.25">
      <c r="A1698" t="s">
        <v>15</v>
      </c>
      <c r="B1698">
        <v>100</v>
      </c>
      <c r="C1698">
        <v>100</v>
      </c>
      <c r="D1698">
        <v>100000</v>
      </c>
      <c r="E1698">
        <v>50</v>
      </c>
      <c r="F1698">
        <v>1</v>
      </c>
      <c r="G1698">
        <v>1.6801029999999999</v>
      </c>
      <c r="H1698">
        <v>8.9982999999999994E-2</v>
      </c>
      <c r="I1698">
        <v>3.0168539999999999</v>
      </c>
      <c r="J1698">
        <v>6.1567999999999998E-2</v>
      </c>
      <c r="K1698" t="str">
        <f t="shared" si="26"/>
        <v>6</v>
      </c>
      <c r="L1698" t="s">
        <v>42</v>
      </c>
      <c r="M1698" t="s">
        <v>43</v>
      </c>
      <c r="N1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698" t="e">
        <f>VLOOKUP(TableOMP[[#This Row],[Label]],TableAvg[],2,FALSE)</f>
        <v>#N/A</v>
      </c>
      <c r="P1698" t="e">
        <f>VLOOKUP(TableOMP[[#This Row],[Label]],TableAvg[],3,FALSE)</f>
        <v>#N/A</v>
      </c>
      <c r="Q1698" t="e">
        <f>TableOMP[[#This Row],[Avg]]-$U$2*TableOMP[[#This Row],[StdDev]]</f>
        <v>#N/A</v>
      </c>
      <c r="R1698" t="e">
        <f>TableOMP[[#This Row],[Avg]]+$U$2*TableOMP[[#This Row],[StdDev]]</f>
        <v>#N/A</v>
      </c>
      <c r="S1698" t="e">
        <f>IF(AND(TableOMP[[#This Row],[total_time]]&gt;=TableOMP[[#This Row],[Low]], TableOMP[[#This Row],[total_time]]&lt;=TableOMP[[#This Row],[High]]),1,0)</f>
        <v>#N/A</v>
      </c>
    </row>
    <row r="1699" spans="1:19" x14ac:dyDescent="0.25">
      <c r="A1699" t="s">
        <v>15</v>
      </c>
      <c r="B1699">
        <v>100</v>
      </c>
      <c r="C1699">
        <v>100</v>
      </c>
      <c r="D1699">
        <v>100000</v>
      </c>
      <c r="E1699">
        <v>51</v>
      </c>
      <c r="F1699">
        <v>1</v>
      </c>
      <c r="G1699">
        <v>1.6346259999999999</v>
      </c>
      <c r="H1699">
        <v>0.100984</v>
      </c>
      <c r="I1699">
        <v>2.321059</v>
      </c>
      <c r="J1699">
        <v>4.6420999999999997E-2</v>
      </c>
      <c r="K1699" t="str">
        <f t="shared" si="26"/>
        <v>6</v>
      </c>
      <c r="L1699" t="s">
        <v>42</v>
      </c>
      <c r="M1699" t="s">
        <v>43</v>
      </c>
      <c r="N1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699" t="e">
        <f>VLOOKUP(TableOMP[[#This Row],[Label]],TableAvg[],2,FALSE)</f>
        <v>#N/A</v>
      </c>
      <c r="P1699" t="e">
        <f>VLOOKUP(TableOMP[[#This Row],[Label]],TableAvg[],3,FALSE)</f>
        <v>#N/A</v>
      </c>
      <c r="Q1699" t="e">
        <f>TableOMP[[#This Row],[Avg]]-$U$2*TableOMP[[#This Row],[StdDev]]</f>
        <v>#N/A</v>
      </c>
      <c r="R1699" t="e">
        <f>TableOMP[[#This Row],[Avg]]+$U$2*TableOMP[[#This Row],[StdDev]]</f>
        <v>#N/A</v>
      </c>
      <c r="S1699" t="e">
        <f>IF(AND(TableOMP[[#This Row],[total_time]]&gt;=TableOMP[[#This Row],[Low]], TableOMP[[#This Row],[total_time]]&lt;=TableOMP[[#This Row],[High]]),1,0)</f>
        <v>#N/A</v>
      </c>
    </row>
    <row r="1700" spans="1:19" x14ac:dyDescent="0.25">
      <c r="A1700" t="s">
        <v>15</v>
      </c>
      <c r="B1700">
        <v>100</v>
      </c>
      <c r="C1700">
        <v>100</v>
      </c>
      <c r="D1700">
        <v>100000</v>
      </c>
      <c r="E1700">
        <v>52</v>
      </c>
      <c r="F1700">
        <v>1</v>
      </c>
      <c r="G1700">
        <v>1.879704</v>
      </c>
      <c r="H1700">
        <v>9.9245E-2</v>
      </c>
      <c r="I1700">
        <v>2.2765840000000002</v>
      </c>
      <c r="J1700">
        <v>4.4638999999999998E-2</v>
      </c>
      <c r="K1700" t="str">
        <f t="shared" si="26"/>
        <v>6</v>
      </c>
      <c r="L1700" t="s">
        <v>42</v>
      </c>
      <c r="M1700" t="s">
        <v>43</v>
      </c>
      <c r="N1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700" t="e">
        <f>VLOOKUP(TableOMP[[#This Row],[Label]],TableAvg[],2,FALSE)</f>
        <v>#N/A</v>
      </c>
      <c r="P1700" t="e">
        <f>VLOOKUP(TableOMP[[#This Row],[Label]],TableAvg[],3,FALSE)</f>
        <v>#N/A</v>
      </c>
      <c r="Q1700" t="e">
        <f>TableOMP[[#This Row],[Avg]]-$U$2*TableOMP[[#This Row],[StdDev]]</f>
        <v>#N/A</v>
      </c>
      <c r="R1700" t="e">
        <f>TableOMP[[#This Row],[Avg]]+$U$2*TableOMP[[#This Row],[StdDev]]</f>
        <v>#N/A</v>
      </c>
      <c r="S1700" t="e">
        <f>IF(AND(TableOMP[[#This Row],[total_time]]&gt;=TableOMP[[#This Row],[Low]], TableOMP[[#This Row],[total_time]]&lt;=TableOMP[[#This Row],[High]]),1,0)</f>
        <v>#N/A</v>
      </c>
    </row>
    <row r="1701" spans="1:19" x14ac:dyDescent="0.25">
      <c r="A1701" t="s">
        <v>15</v>
      </c>
      <c r="B1701">
        <v>100</v>
      </c>
      <c r="C1701">
        <v>100</v>
      </c>
      <c r="D1701">
        <v>100000</v>
      </c>
      <c r="E1701">
        <v>53</v>
      </c>
      <c r="F1701">
        <v>1</v>
      </c>
      <c r="G1701">
        <v>1.6485700000000001</v>
      </c>
      <c r="H1701">
        <v>0.109124</v>
      </c>
      <c r="I1701">
        <v>2.7364139999999999</v>
      </c>
      <c r="J1701">
        <v>5.2623000000000003E-2</v>
      </c>
      <c r="K1701" t="str">
        <f t="shared" si="26"/>
        <v>6</v>
      </c>
      <c r="L1701" t="s">
        <v>42</v>
      </c>
      <c r="M1701" t="s">
        <v>43</v>
      </c>
      <c r="N1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701" t="e">
        <f>VLOOKUP(TableOMP[[#This Row],[Label]],TableAvg[],2,FALSE)</f>
        <v>#N/A</v>
      </c>
      <c r="P1701" t="e">
        <f>VLOOKUP(TableOMP[[#This Row],[Label]],TableAvg[],3,FALSE)</f>
        <v>#N/A</v>
      </c>
      <c r="Q1701" t="e">
        <f>TableOMP[[#This Row],[Avg]]-$U$2*TableOMP[[#This Row],[StdDev]]</f>
        <v>#N/A</v>
      </c>
      <c r="R1701" t="e">
        <f>TableOMP[[#This Row],[Avg]]+$U$2*TableOMP[[#This Row],[StdDev]]</f>
        <v>#N/A</v>
      </c>
      <c r="S1701" t="e">
        <f>IF(AND(TableOMP[[#This Row],[total_time]]&gt;=TableOMP[[#This Row],[Low]], TableOMP[[#This Row],[total_time]]&lt;=TableOMP[[#This Row],[High]]),1,0)</f>
        <v>#N/A</v>
      </c>
    </row>
    <row r="1702" spans="1:19" x14ac:dyDescent="0.25">
      <c r="A1702" t="s">
        <v>15</v>
      </c>
      <c r="B1702">
        <v>100</v>
      </c>
      <c r="C1702">
        <v>100</v>
      </c>
      <c r="D1702">
        <v>100000</v>
      </c>
      <c r="E1702">
        <v>54</v>
      </c>
      <c r="F1702">
        <v>1</v>
      </c>
      <c r="G1702">
        <v>1.607224</v>
      </c>
      <c r="H1702">
        <v>6.6784999999999997E-2</v>
      </c>
      <c r="I1702">
        <v>2.8374009999999998</v>
      </c>
      <c r="J1702">
        <v>5.3536E-2</v>
      </c>
      <c r="K1702" t="str">
        <f t="shared" si="26"/>
        <v>6</v>
      </c>
      <c r="L1702" t="s">
        <v>42</v>
      </c>
      <c r="M1702" t="s">
        <v>43</v>
      </c>
      <c r="N1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702" t="e">
        <f>VLOOKUP(TableOMP[[#This Row],[Label]],TableAvg[],2,FALSE)</f>
        <v>#N/A</v>
      </c>
      <c r="P1702" t="e">
        <f>VLOOKUP(TableOMP[[#This Row],[Label]],TableAvg[],3,FALSE)</f>
        <v>#N/A</v>
      </c>
      <c r="Q1702" t="e">
        <f>TableOMP[[#This Row],[Avg]]-$U$2*TableOMP[[#This Row],[StdDev]]</f>
        <v>#N/A</v>
      </c>
      <c r="R1702" t="e">
        <f>TableOMP[[#This Row],[Avg]]+$U$2*TableOMP[[#This Row],[StdDev]]</f>
        <v>#N/A</v>
      </c>
      <c r="S1702" t="e">
        <f>IF(AND(TableOMP[[#This Row],[total_time]]&gt;=TableOMP[[#This Row],[Low]], TableOMP[[#This Row],[total_time]]&lt;=TableOMP[[#This Row],[High]]),1,0)</f>
        <v>#N/A</v>
      </c>
    </row>
    <row r="1703" spans="1:19" x14ac:dyDescent="0.25">
      <c r="A1703" t="s">
        <v>15</v>
      </c>
      <c r="B1703">
        <v>100</v>
      </c>
      <c r="C1703">
        <v>100</v>
      </c>
      <c r="D1703">
        <v>100000</v>
      </c>
      <c r="E1703">
        <v>55</v>
      </c>
      <c r="F1703">
        <v>1</v>
      </c>
      <c r="G1703">
        <v>1.6486590000000001</v>
      </c>
      <c r="H1703">
        <v>9.0307999999999999E-2</v>
      </c>
      <c r="I1703">
        <v>3.2066840000000001</v>
      </c>
      <c r="J1703">
        <v>5.9382999999999998E-2</v>
      </c>
      <c r="K1703" t="str">
        <f t="shared" si="26"/>
        <v>6</v>
      </c>
      <c r="L1703" t="s">
        <v>42</v>
      </c>
      <c r="M1703" t="s">
        <v>43</v>
      </c>
      <c r="N1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703" t="e">
        <f>VLOOKUP(TableOMP[[#This Row],[Label]],TableAvg[],2,FALSE)</f>
        <v>#N/A</v>
      </c>
      <c r="P1703" t="e">
        <f>VLOOKUP(TableOMP[[#This Row],[Label]],TableAvg[],3,FALSE)</f>
        <v>#N/A</v>
      </c>
      <c r="Q1703" t="e">
        <f>TableOMP[[#This Row],[Avg]]-$U$2*TableOMP[[#This Row],[StdDev]]</f>
        <v>#N/A</v>
      </c>
      <c r="R1703" t="e">
        <f>TableOMP[[#This Row],[Avg]]+$U$2*TableOMP[[#This Row],[StdDev]]</f>
        <v>#N/A</v>
      </c>
      <c r="S1703" t="e">
        <f>IF(AND(TableOMP[[#This Row],[total_time]]&gt;=TableOMP[[#This Row],[Low]], TableOMP[[#This Row],[total_time]]&lt;=TableOMP[[#This Row],[High]]),1,0)</f>
        <v>#N/A</v>
      </c>
    </row>
    <row r="1704" spans="1:19" x14ac:dyDescent="0.25">
      <c r="A1704" t="s">
        <v>15</v>
      </c>
      <c r="B1704">
        <v>100</v>
      </c>
      <c r="C1704">
        <v>100</v>
      </c>
      <c r="D1704">
        <v>100000</v>
      </c>
      <c r="E1704">
        <v>56</v>
      </c>
      <c r="F1704">
        <v>1</v>
      </c>
      <c r="G1704">
        <v>1.678153</v>
      </c>
      <c r="H1704">
        <v>0.10363600000000001</v>
      </c>
      <c r="I1704">
        <v>4.0611540000000002</v>
      </c>
      <c r="J1704">
        <v>7.3839000000000002E-2</v>
      </c>
      <c r="K1704" t="str">
        <f t="shared" si="26"/>
        <v>6</v>
      </c>
      <c r="L1704" t="s">
        <v>42</v>
      </c>
      <c r="M1704" t="s">
        <v>43</v>
      </c>
      <c r="N1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704" t="e">
        <f>VLOOKUP(TableOMP[[#This Row],[Label]],TableAvg[],2,FALSE)</f>
        <v>#N/A</v>
      </c>
      <c r="P1704" t="e">
        <f>VLOOKUP(TableOMP[[#This Row],[Label]],TableAvg[],3,FALSE)</f>
        <v>#N/A</v>
      </c>
      <c r="Q1704" t="e">
        <f>TableOMP[[#This Row],[Avg]]-$U$2*TableOMP[[#This Row],[StdDev]]</f>
        <v>#N/A</v>
      </c>
      <c r="R1704" t="e">
        <f>TableOMP[[#This Row],[Avg]]+$U$2*TableOMP[[#This Row],[StdDev]]</f>
        <v>#N/A</v>
      </c>
      <c r="S1704" t="e">
        <f>IF(AND(TableOMP[[#This Row],[total_time]]&gt;=TableOMP[[#This Row],[Low]], TableOMP[[#This Row],[total_time]]&lt;=TableOMP[[#This Row],[High]]),1,0)</f>
        <v>#N/A</v>
      </c>
    </row>
    <row r="1705" spans="1:19" x14ac:dyDescent="0.25">
      <c r="A1705" t="s">
        <v>15</v>
      </c>
      <c r="B1705">
        <v>100</v>
      </c>
      <c r="C1705">
        <v>100</v>
      </c>
      <c r="D1705">
        <v>100000</v>
      </c>
      <c r="E1705">
        <v>57</v>
      </c>
      <c r="F1705">
        <v>1</v>
      </c>
      <c r="G1705">
        <v>1.876752</v>
      </c>
      <c r="H1705">
        <v>0.10743900000000001</v>
      </c>
      <c r="I1705">
        <v>4.0625770000000001</v>
      </c>
      <c r="J1705">
        <v>7.2545999999999999E-2</v>
      </c>
      <c r="K1705" t="str">
        <f t="shared" si="26"/>
        <v>6</v>
      </c>
      <c r="L1705" t="s">
        <v>42</v>
      </c>
      <c r="M1705" t="s">
        <v>43</v>
      </c>
      <c r="N1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705" t="e">
        <f>VLOOKUP(TableOMP[[#This Row],[Label]],TableAvg[],2,FALSE)</f>
        <v>#N/A</v>
      </c>
      <c r="P1705" t="e">
        <f>VLOOKUP(TableOMP[[#This Row],[Label]],TableAvg[],3,FALSE)</f>
        <v>#N/A</v>
      </c>
      <c r="Q1705" t="e">
        <f>TableOMP[[#This Row],[Avg]]-$U$2*TableOMP[[#This Row],[StdDev]]</f>
        <v>#N/A</v>
      </c>
      <c r="R1705" t="e">
        <f>TableOMP[[#This Row],[Avg]]+$U$2*TableOMP[[#This Row],[StdDev]]</f>
        <v>#N/A</v>
      </c>
      <c r="S1705" t="e">
        <f>IF(AND(TableOMP[[#This Row],[total_time]]&gt;=TableOMP[[#This Row],[Low]], TableOMP[[#This Row],[total_time]]&lt;=TableOMP[[#This Row],[High]]),1,0)</f>
        <v>#N/A</v>
      </c>
    </row>
    <row r="1706" spans="1:19" x14ac:dyDescent="0.25">
      <c r="A1706" t="s">
        <v>15</v>
      </c>
      <c r="B1706">
        <v>100</v>
      </c>
      <c r="C1706">
        <v>100</v>
      </c>
      <c r="D1706">
        <v>100000</v>
      </c>
      <c r="E1706">
        <v>58</v>
      </c>
      <c r="F1706">
        <v>1</v>
      </c>
      <c r="G1706">
        <v>1.281895</v>
      </c>
      <c r="H1706">
        <v>5.8112999999999998E-2</v>
      </c>
      <c r="I1706">
        <v>3.0667870000000002</v>
      </c>
      <c r="J1706">
        <v>5.3802999999999997E-2</v>
      </c>
      <c r="K1706" t="str">
        <f t="shared" si="26"/>
        <v>6</v>
      </c>
      <c r="L1706" t="s">
        <v>42</v>
      </c>
      <c r="M1706" t="s">
        <v>43</v>
      </c>
      <c r="N1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706" t="e">
        <f>VLOOKUP(TableOMP[[#This Row],[Label]],TableAvg[],2,FALSE)</f>
        <v>#N/A</v>
      </c>
      <c r="P1706" t="e">
        <f>VLOOKUP(TableOMP[[#This Row],[Label]],TableAvg[],3,FALSE)</f>
        <v>#N/A</v>
      </c>
      <c r="Q1706" t="e">
        <f>TableOMP[[#This Row],[Avg]]-$U$2*TableOMP[[#This Row],[StdDev]]</f>
        <v>#N/A</v>
      </c>
      <c r="R1706" t="e">
        <f>TableOMP[[#This Row],[Avg]]+$U$2*TableOMP[[#This Row],[StdDev]]</f>
        <v>#N/A</v>
      </c>
      <c r="S1706" t="e">
        <f>IF(AND(TableOMP[[#This Row],[total_time]]&gt;=TableOMP[[#This Row],[Low]], TableOMP[[#This Row],[total_time]]&lt;=TableOMP[[#This Row],[High]]),1,0)</f>
        <v>#N/A</v>
      </c>
    </row>
    <row r="1707" spans="1:19" x14ac:dyDescent="0.25">
      <c r="A1707" t="s">
        <v>15</v>
      </c>
      <c r="B1707">
        <v>100</v>
      </c>
      <c r="C1707">
        <v>100</v>
      </c>
      <c r="D1707">
        <v>100000</v>
      </c>
      <c r="E1707">
        <v>59</v>
      </c>
      <c r="F1707">
        <v>1</v>
      </c>
      <c r="G1707">
        <v>1.3658129999999999</v>
      </c>
      <c r="H1707">
        <v>6.2512999999999999E-2</v>
      </c>
      <c r="I1707">
        <v>3.043844</v>
      </c>
      <c r="J1707">
        <v>5.2479999999999999E-2</v>
      </c>
      <c r="K1707" t="str">
        <f t="shared" si="26"/>
        <v>6</v>
      </c>
      <c r="L1707" t="s">
        <v>42</v>
      </c>
      <c r="M1707" t="s">
        <v>43</v>
      </c>
      <c r="N1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707" t="e">
        <f>VLOOKUP(TableOMP[[#This Row],[Label]],TableAvg[],2,FALSE)</f>
        <v>#N/A</v>
      </c>
      <c r="P1707" t="e">
        <f>VLOOKUP(TableOMP[[#This Row],[Label]],TableAvg[],3,FALSE)</f>
        <v>#N/A</v>
      </c>
      <c r="Q1707" t="e">
        <f>TableOMP[[#This Row],[Avg]]-$U$2*TableOMP[[#This Row],[StdDev]]</f>
        <v>#N/A</v>
      </c>
      <c r="R1707" t="e">
        <f>TableOMP[[#This Row],[Avg]]+$U$2*TableOMP[[#This Row],[StdDev]]</f>
        <v>#N/A</v>
      </c>
      <c r="S1707" t="e">
        <f>IF(AND(TableOMP[[#This Row],[total_time]]&gt;=TableOMP[[#This Row],[Low]], TableOMP[[#This Row],[total_time]]&lt;=TableOMP[[#This Row],[High]]),1,0)</f>
        <v>#N/A</v>
      </c>
    </row>
    <row r="1708" spans="1:19" x14ac:dyDescent="0.25">
      <c r="A1708" t="s">
        <v>15</v>
      </c>
      <c r="B1708">
        <v>100</v>
      </c>
      <c r="C1708">
        <v>100</v>
      </c>
      <c r="D1708">
        <v>100000</v>
      </c>
      <c r="E1708">
        <v>60</v>
      </c>
      <c r="F1708">
        <v>1</v>
      </c>
      <c r="G1708">
        <v>1.292184</v>
      </c>
      <c r="H1708">
        <v>6.2120000000000002E-2</v>
      </c>
      <c r="I1708">
        <v>3.1806730000000001</v>
      </c>
      <c r="J1708">
        <v>5.391E-2</v>
      </c>
      <c r="K1708" t="str">
        <f t="shared" si="26"/>
        <v>6</v>
      </c>
      <c r="L1708" t="s">
        <v>42</v>
      </c>
      <c r="M1708" t="s">
        <v>43</v>
      </c>
      <c r="N1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708" t="e">
        <f>VLOOKUP(TableOMP[[#This Row],[Label]],TableAvg[],2,FALSE)</f>
        <v>#N/A</v>
      </c>
      <c r="P1708" t="e">
        <f>VLOOKUP(TableOMP[[#This Row],[Label]],TableAvg[],3,FALSE)</f>
        <v>#N/A</v>
      </c>
      <c r="Q1708" t="e">
        <f>TableOMP[[#This Row],[Avg]]-$U$2*TableOMP[[#This Row],[StdDev]]</f>
        <v>#N/A</v>
      </c>
      <c r="R1708" t="e">
        <f>TableOMP[[#This Row],[Avg]]+$U$2*TableOMP[[#This Row],[StdDev]]</f>
        <v>#N/A</v>
      </c>
      <c r="S1708" t="e">
        <f>IF(AND(TableOMP[[#This Row],[total_time]]&gt;=TableOMP[[#This Row],[Low]], TableOMP[[#This Row],[total_time]]&lt;=TableOMP[[#This Row],[High]]),1,0)</f>
        <v>#N/A</v>
      </c>
    </row>
    <row r="1709" spans="1:19" x14ac:dyDescent="0.25">
      <c r="A1709" t="s">
        <v>15</v>
      </c>
      <c r="B1709">
        <v>100</v>
      </c>
      <c r="C1709">
        <v>100</v>
      </c>
      <c r="D1709">
        <v>100000</v>
      </c>
      <c r="E1709">
        <v>61</v>
      </c>
      <c r="F1709">
        <v>1</v>
      </c>
      <c r="G1709">
        <v>1.316289</v>
      </c>
      <c r="H1709">
        <v>7.3977000000000001E-2</v>
      </c>
      <c r="I1709">
        <v>3.885491</v>
      </c>
      <c r="J1709">
        <v>6.4757999999999996E-2</v>
      </c>
      <c r="K1709" t="str">
        <f t="shared" si="26"/>
        <v>6</v>
      </c>
      <c r="L1709" t="s">
        <v>42</v>
      </c>
      <c r="M1709" t="s">
        <v>43</v>
      </c>
      <c r="N1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709" t="e">
        <f>VLOOKUP(TableOMP[[#This Row],[Label]],TableAvg[],2,FALSE)</f>
        <v>#N/A</v>
      </c>
      <c r="P1709" t="e">
        <f>VLOOKUP(TableOMP[[#This Row],[Label]],TableAvg[],3,FALSE)</f>
        <v>#N/A</v>
      </c>
      <c r="Q1709" t="e">
        <f>TableOMP[[#This Row],[Avg]]-$U$2*TableOMP[[#This Row],[StdDev]]</f>
        <v>#N/A</v>
      </c>
      <c r="R1709" t="e">
        <f>TableOMP[[#This Row],[Avg]]+$U$2*TableOMP[[#This Row],[StdDev]]</f>
        <v>#N/A</v>
      </c>
      <c r="S1709" t="e">
        <f>IF(AND(TableOMP[[#This Row],[total_time]]&gt;=TableOMP[[#This Row],[Low]], TableOMP[[#This Row],[total_time]]&lt;=TableOMP[[#This Row],[High]]),1,0)</f>
        <v>#N/A</v>
      </c>
    </row>
    <row r="1710" spans="1:19" x14ac:dyDescent="0.25">
      <c r="A1710" t="s">
        <v>15</v>
      </c>
      <c r="B1710">
        <v>100</v>
      </c>
      <c r="C1710">
        <v>100</v>
      </c>
      <c r="D1710">
        <v>100000</v>
      </c>
      <c r="E1710">
        <v>62</v>
      </c>
      <c r="F1710">
        <v>1</v>
      </c>
      <c r="G1710">
        <v>1.1949069999999999</v>
      </c>
      <c r="H1710">
        <v>6.7232E-2</v>
      </c>
      <c r="I1710">
        <v>3.57084</v>
      </c>
      <c r="J1710">
        <v>5.8538E-2</v>
      </c>
      <c r="K1710" t="str">
        <f t="shared" si="26"/>
        <v>6</v>
      </c>
      <c r="L1710" t="s">
        <v>42</v>
      </c>
      <c r="M1710" t="s">
        <v>43</v>
      </c>
      <c r="N1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710" t="e">
        <f>VLOOKUP(TableOMP[[#This Row],[Label]],TableAvg[],2,FALSE)</f>
        <v>#N/A</v>
      </c>
      <c r="P1710" t="e">
        <f>VLOOKUP(TableOMP[[#This Row],[Label]],TableAvg[],3,FALSE)</f>
        <v>#N/A</v>
      </c>
      <c r="Q1710" t="e">
        <f>TableOMP[[#This Row],[Avg]]-$U$2*TableOMP[[#This Row],[StdDev]]</f>
        <v>#N/A</v>
      </c>
      <c r="R1710" t="e">
        <f>TableOMP[[#This Row],[Avg]]+$U$2*TableOMP[[#This Row],[StdDev]]</f>
        <v>#N/A</v>
      </c>
      <c r="S1710" t="e">
        <f>IF(AND(TableOMP[[#This Row],[total_time]]&gt;=TableOMP[[#This Row],[Low]], TableOMP[[#This Row],[total_time]]&lt;=TableOMP[[#This Row],[High]]),1,0)</f>
        <v>#N/A</v>
      </c>
    </row>
    <row r="1711" spans="1:19" x14ac:dyDescent="0.25">
      <c r="A1711" t="s">
        <v>15</v>
      </c>
      <c r="B1711">
        <v>100</v>
      </c>
      <c r="C1711">
        <v>100</v>
      </c>
      <c r="D1711">
        <v>100000</v>
      </c>
      <c r="E1711">
        <v>63</v>
      </c>
      <c r="F1711">
        <v>1</v>
      </c>
      <c r="G1711">
        <v>1.3632139999999999</v>
      </c>
      <c r="H1711">
        <v>7.0911000000000002E-2</v>
      </c>
      <c r="I1711">
        <v>4.3046480000000003</v>
      </c>
      <c r="J1711">
        <v>6.9430000000000006E-2</v>
      </c>
      <c r="K1711" t="str">
        <f t="shared" si="26"/>
        <v>6</v>
      </c>
      <c r="L1711" t="s">
        <v>42</v>
      </c>
      <c r="M1711" t="s">
        <v>43</v>
      </c>
      <c r="N1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711" t="e">
        <f>VLOOKUP(TableOMP[[#This Row],[Label]],TableAvg[],2,FALSE)</f>
        <v>#N/A</v>
      </c>
      <c r="P1711" t="e">
        <f>VLOOKUP(TableOMP[[#This Row],[Label]],TableAvg[],3,FALSE)</f>
        <v>#N/A</v>
      </c>
      <c r="Q1711" t="e">
        <f>TableOMP[[#This Row],[Avg]]-$U$2*TableOMP[[#This Row],[StdDev]]</f>
        <v>#N/A</v>
      </c>
      <c r="R1711" t="e">
        <f>TableOMP[[#This Row],[Avg]]+$U$2*TableOMP[[#This Row],[StdDev]]</f>
        <v>#N/A</v>
      </c>
      <c r="S1711" t="e">
        <f>IF(AND(TableOMP[[#This Row],[total_time]]&gt;=TableOMP[[#This Row],[Low]], TableOMP[[#This Row],[total_time]]&lt;=TableOMP[[#This Row],[High]]),1,0)</f>
        <v>#N/A</v>
      </c>
    </row>
    <row r="1712" spans="1:19" x14ac:dyDescent="0.25">
      <c r="A1712" t="s">
        <v>15</v>
      </c>
      <c r="B1712">
        <v>100</v>
      </c>
      <c r="C1712">
        <v>100</v>
      </c>
      <c r="D1712">
        <v>100000</v>
      </c>
      <c r="E1712">
        <v>64</v>
      </c>
      <c r="F1712">
        <v>1</v>
      </c>
      <c r="G1712">
        <v>1.302281</v>
      </c>
      <c r="H1712">
        <v>7.7334E-2</v>
      </c>
      <c r="I1712">
        <v>4.3385480000000003</v>
      </c>
      <c r="J1712">
        <v>6.8865999999999997E-2</v>
      </c>
      <c r="K1712" t="str">
        <f t="shared" si="26"/>
        <v>6</v>
      </c>
      <c r="L1712" t="s">
        <v>42</v>
      </c>
      <c r="M1712" t="s">
        <v>43</v>
      </c>
      <c r="N1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712" t="e">
        <f>VLOOKUP(TableOMP[[#This Row],[Label]],TableAvg[],2,FALSE)</f>
        <v>#N/A</v>
      </c>
      <c r="P1712" t="e">
        <f>VLOOKUP(TableOMP[[#This Row],[Label]],TableAvg[],3,FALSE)</f>
        <v>#N/A</v>
      </c>
      <c r="Q1712" t="e">
        <f>TableOMP[[#This Row],[Avg]]-$U$2*TableOMP[[#This Row],[StdDev]]</f>
        <v>#N/A</v>
      </c>
      <c r="R1712" t="e">
        <f>TableOMP[[#This Row],[Avg]]+$U$2*TableOMP[[#This Row],[StdDev]]</f>
        <v>#N/A</v>
      </c>
      <c r="S1712" t="e">
        <f>IF(AND(TableOMP[[#This Row],[total_time]]&gt;=TableOMP[[#This Row],[Low]], TableOMP[[#This Row],[total_time]]&lt;=TableOMP[[#This Row],[High]]),1,0)</f>
        <v>#N/A</v>
      </c>
    </row>
    <row r="1713" spans="1:19" x14ac:dyDescent="0.25">
      <c r="A1713" t="s">
        <v>15</v>
      </c>
      <c r="B1713">
        <v>10000</v>
      </c>
      <c r="C1713">
        <v>100</v>
      </c>
      <c r="D1713">
        <v>100000</v>
      </c>
      <c r="E1713">
        <v>1</v>
      </c>
      <c r="F1713">
        <v>1</v>
      </c>
      <c r="G1713">
        <v>186.44558799999999</v>
      </c>
      <c r="H1713">
        <v>0.25866699999999998</v>
      </c>
      <c r="I1713">
        <v>0</v>
      </c>
      <c r="J1713">
        <v>0</v>
      </c>
      <c r="K1713" t="str">
        <f t="shared" si="26"/>
        <v>6</v>
      </c>
      <c r="L1713" t="s">
        <v>42</v>
      </c>
      <c r="M1713" t="s">
        <v>43</v>
      </c>
      <c r="N1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713">
        <f>VLOOKUP(TableOMP[[#This Row],[Label]],TableAvg[],2,FALSE)</f>
        <v>186.70297818181817</v>
      </c>
      <c r="P1713">
        <f>VLOOKUP(TableOMP[[#This Row],[Label]],TableAvg[],3,FALSE)</f>
        <v>0.45532179517951776</v>
      </c>
      <c r="Q1713">
        <f>TableOMP[[#This Row],[Avg]]-$U$2*TableOMP[[#This Row],[StdDev]]</f>
        <v>185.79233459145914</v>
      </c>
      <c r="R1713">
        <f>TableOMP[[#This Row],[Avg]]+$U$2*TableOMP[[#This Row],[StdDev]]</f>
        <v>187.6136217721772</v>
      </c>
      <c r="S1713">
        <f>IF(AND(TableOMP[[#This Row],[total_time]]&gt;=TableOMP[[#This Row],[Low]], TableOMP[[#This Row],[total_time]]&lt;=TableOMP[[#This Row],[High]]),1,0)</f>
        <v>1</v>
      </c>
    </row>
    <row r="1714" spans="1:19" x14ac:dyDescent="0.25">
      <c r="A1714" t="s">
        <v>15</v>
      </c>
      <c r="B1714">
        <v>10000</v>
      </c>
      <c r="C1714">
        <v>100</v>
      </c>
      <c r="D1714">
        <v>100000</v>
      </c>
      <c r="E1714">
        <v>2</v>
      </c>
      <c r="F1714">
        <v>1</v>
      </c>
      <c r="G1714">
        <v>92.669150000000002</v>
      </c>
      <c r="H1714">
        <v>0.25794400000000001</v>
      </c>
      <c r="I1714">
        <v>0.14541299999999999</v>
      </c>
      <c r="J1714">
        <v>0.14541299999999999</v>
      </c>
      <c r="K1714" t="str">
        <f t="shared" si="26"/>
        <v>6</v>
      </c>
      <c r="L1714" t="s">
        <v>42</v>
      </c>
      <c r="M1714" t="s">
        <v>43</v>
      </c>
      <c r="N1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714">
        <f>VLOOKUP(TableOMP[[#This Row],[Label]],TableAvg[],2,FALSE)</f>
        <v>93.358230181818186</v>
      </c>
      <c r="P1714">
        <f>VLOOKUP(TableOMP[[#This Row],[Label]],TableAvg[],3,FALSE)</f>
        <v>1.2779314658038963</v>
      </c>
      <c r="Q1714">
        <f>TableOMP[[#This Row],[Avg]]-$U$2*TableOMP[[#This Row],[StdDev]]</f>
        <v>90.802367250210395</v>
      </c>
      <c r="R1714">
        <f>TableOMP[[#This Row],[Avg]]+$U$2*TableOMP[[#This Row],[StdDev]]</f>
        <v>95.914093113425977</v>
      </c>
      <c r="S1714">
        <f>IF(AND(TableOMP[[#This Row],[total_time]]&gt;=TableOMP[[#This Row],[Low]], TableOMP[[#This Row],[total_time]]&lt;=TableOMP[[#This Row],[High]]),1,0)</f>
        <v>1</v>
      </c>
    </row>
    <row r="1715" spans="1:19" x14ac:dyDescent="0.25">
      <c r="A1715" t="s">
        <v>15</v>
      </c>
      <c r="B1715">
        <v>10000</v>
      </c>
      <c r="C1715">
        <v>100</v>
      </c>
      <c r="D1715">
        <v>100000</v>
      </c>
      <c r="E1715">
        <v>3</v>
      </c>
      <c r="F1715">
        <v>1</v>
      </c>
      <c r="G1715">
        <v>61.354272999999999</v>
      </c>
      <c r="H1715">
        <v>0.21173</v>
      </c>
      <c r="I1715">
        <v>0.20824300000000001</v>
      </c>
      <c r="J1715">
        <v>0.10412100000000001</v>
      </c>
      <c r="K1715" t="str">
        <f t="shared" si="26"/>
        <v>6</v>
      </c>
      <c r="L1715" t="s">
        <v>42</v>
      </c>
      <c r="M1715" t="s">
        <v>43</v>
      </c>
      <c r="N1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715">
        <f>VLOOKUP(TableOMP[[#This Row],[Label]],TableAvg[],2,FALSE)</f>
        <v>61.60287390909091</v>
      </c>
      <c r="P1715">
        <f>VLOOKUP(TableOMP[[#This Row],[Label]],TableAvg[],3,FALSE)</f>
        <v>0.58566605859746601</v>
      </c>
      <c r="Q1715">
        <f>TableOMP[[#This Row],[Avg]]-$U$2*TableOMP[[#This Row],[StdDev]]</f>
        <v>60.431541791895981</v>
      </c>
      <c r="R1715">
        <f>TableOMP[[#This Row],[Avg]]+$U$2*TableOMP[[#This Row],[StdDev]]</f>
        <v>62.774206026285839</v>
      </c>
      <c r="S1715">
        <f>IF(AND(TableOMP[[#This Row],[total_time]]&gt;=TableOMP[[#This Row],[Low]], TableOMP[[#This Row],[total_time]]&lt;=TableOMP[[#This Row],[High]]),1,0)</f>
        <v>1</v>
      </c>
    </row>
    <row r="1716" spans="1:19" x14ac:dyDescent="0.25">
      <c r="A1716" t="s">
        <v>15</v>
      </c>
      <c r="B1716">
        <v>10000</v>
      </c>
      <c r="C1716">
        <v>100</v>
      </c>
      <c r="D1716">
        <v>100000</v>
      </c>
      <c r="E1716">
        <v>4</v>
      </c>
      <c r="F1716">
        <v>1</v>
      </c>
      <c r="G1716">
        <v>46.122638000000002</v>
      </c>
      <c r="H1716">
        <v>0.21253</v>
      </c>
      <c r="I1716">
        <v>0.27804899999999999</v>
      </c>
      <c r="J1716">
        <v>9.2683000000000001E-2</v>
      </c>
      <c r="K1716" t="str">
        <f t="shared" si="26"/>
        <v>6</v>
      </c>
      <c r="L1716" t="s">
        <v>42</v>
      </c>
      <c r="M1716" t="s">
        <v>43</v>
      </c>
      <c r="N1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716">
        <f>VLOOKUP(TableOMP[[#This Row],[Label]],TableAvg[],2,FALSE)</f>
        <v>47.764747636363637</v>
      </c>
      <c r="P1716">
        <f>VLOOKUP(TableOMP[[#This Row],[Label]],TableAvg[],3,FALSE)</f>
        <v>3.3791517289707906</v>
      </c>
      <c r="Q1716">
        <f>TableOMP[[#This Row],[Avg]]-$U$2*TableOMP[[#This Row],[StdDev]]</f>
        <v>41.006444178422058</v>
      </c>
      <c r="R1716">
        <f>TableOMP[[#This Row],[Avg]]+$U$2*TableOMP[[#This Row],[StdDev]]</f>
        <v>54.523051094305217</v>
      </c>
      <c r="S1716">
        <f>IF(AND(TableOMP[[#This Row],[total_time]]&gt;=TableOMP[[#This Row],[Low]], TableOMP[[#This Row],[total_time]]&lt;=TableOMP[[#This Row],[High]]),1,0)</f>
        <v>1</v>
      </c>
    </row>
    <row r="1717" spans="1:19" x14ac:dyDescent="0.25">
      <c r="A1717" t="s">
        <v>15</v>
      </c>
      <c r="B1717">
        <v>10000</v>
      </c>
      <c r="C1717">
        <v>100</v>
      </c>
      <c r="D1717">
        <v>100000</v>
      </c>
      <c r="E1717">
        <v>5</v>
      </c>
      <c r="F1717">
        <v>1</v>
      </c>
      <c r="G1717">
        <v>37.136606</v>
      </c>
      <c r="H1717">
        <v>0.27183600000000002</v>
      </c>
      <c r="I1717">
        <v>0.52248700000000003</v>
      </c>
      <c r="J1717">
        <v>0.13062199999999999</v>
      </c>
      <c r="K1717" t="str">
        <f t="shared" si="26"/>
        <v>6</v>
      </c>
      <c r="L1717" t="s">
        <v>42</v>
      </c>
      <c r="M1717" t="s">
        <v>43</v>
      </c>
      <c r="N1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717">
        <f>VLOOKUP(TableOMP[[#This Row],[Label]],TableAvg[],2,FALSE)</f>
        <v>37.228402090909093</v>
      </c>
      <c r="P1717">
        <f>VLOOKUP(TableOMP[[#This Row],[Label]],TableAvg[],3,FALSE)</f>
        <v>0.28987238845378277</v>
      </c>
      <c r="Q1717">
        <f>TableOMP[[#This Row],[Avg]]-$U$2*TableOMP[[#This Row],[StdDev]]</f>
        <v>36.648657314001525</v>
      </c>
      <c r="R1717">
        <f>TableOMP[[#This Row],[Avg]]+$U$2*TableOMP[[#This Row],[StdDev]]</f>
        <v>37.80814686781666</v>
      </c>
      <c r="S1717">
        <f>IF(AND(TableOMP[[#This Row],[total_time]]&gt;=TableOMP[[#This Row],[Low]], TableOMP[[#This Row],[total_time]]&lt;=TableOMP[[#This Row],[High]]),1,0)</f>
        <v>1</v>
      </c>
    </row>
    <row r="1718" spans="1:19" x14ac:dyDescent="0.25">
      <c r="A1718" t="s">
        <v>15</v>
      </c>
      <c r="B1718">
        <v>10000</v>
      </c>
      <c r="C1718">
        <v>100</v>
      </c>
      <c r="D1718">
        <v>100000</v>
      </c>
      <c r="E1718">
        <v>6</v>
      </c>
      <c r="F1718">
        <v>1</v>
      </c>
      <c r="G1718">
        <v>31.031341999999999</v>
      </c>
      <c r="H1718">
        <v>0.21476000000000001</v>
      </c>
      <c r="I1718">
        <v>0.55089500000000002</v>
      </c>
      <c r="J1718">
        <v>0.110179</v>
      </c>
      <c r="K1718" t="str">
        <f t="shared" si="26"/>
        <v>6</v>
      </c>
      <c r="L1718" t="s">
        <v>42</v>
      </c>
      <c r="M1718" t="s">
        <v>43</v>
      </c>
      <c r="N1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718">
        <f>VLOOKUP(TableOMP[[#This Row],[Label]],TableAvg[],2,FALSE)</f>
        <v>31.10145390909091</v>
      </c>
      <c r="P1718">
        <f>VLOOKUP(TableOMP[[#This Row],[Label]],TableAvg[],3,FALSE)</f>
        <v>0.31760202715984842</v>
      </c>
      <c r="Q1718">
        <f>TableOMP[[#This Row],[Avg]]-$U$2*TableOMP[[#This Row],[StdDev]]</f>
        <v>30.466249854771213</v>
      </c>
      <c r="R1718">
        <f>TableOMP[[#This Row],[Avg]]+$U$2*TableOMP[[#This Row],[StdDev]]</f>
        <v>31.736657963410607</v>
      </c>
      <c r="S1718">
        <f>IF(AND(TableOMP[[#This Row],[total_time]]&gt;=TableOMP[[#This Row],[Low]], TableOMP[[#This Row],[total_time]]&lt;=TableOMP[[#This Row],[High]]),1,0)</f>
        <v>1</v>
      </c>
    </row>
    <row r="1719" spans="1:19" x14ac:dyDescent="0.25">
      <c r="A1719" t="s">
        <v>15</v>
      </c>
      <c r="B1719">
        <v>10000</v>
      </c>
      <c r="C1719">
        <v>100</v>
      </c>
      <c r="D1719">
        <v>100000</v>
      </c>
      <c r="E1719">
        <v>7</v>
      </c>
      <c r="F1719">
        <v>1</v>
      </c>
      <c r="G1719">
        <v>26.694877999999999</v>
      </c>
      <c r="H1719">
        <v>0.11884500000000001</v>
      </c>
      <c r="I1719">
        <v>0.19389000000000001</v>
      </c>
      <c r="J1719">
        <v>3.2315000000000003E-2</v>
      </c>
      <c r="K1719" t="str">
        <f t="shared" si="26"/>
        <v>6</v>
      </c>
      <c r="L1719" t="s">
        <v>42</v>
      </c>
      <c r="M1719" t="s">
        <v>43</v>
      </c>
      <c r="N1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719">
        <f>VLOOKUP(TableOMP[[#This Row],[Label]],TableAvg[],2,FALSE)</f>
        <v>26.99956781818182</v>
      </c>
      <c r="P1719">
        <f>VLOOKUP(TableOMP[[#This Row],[Label]],TableAvg[],3,FALSE)</f>
        <v>0.58991741324496838</v>
      </c>
      <c r="Q1719">
        <f>TableOMP[[#This Row],[Avg]]-$U$2*TableOMP[[#This Row],[StdDev]]</f>
        <v>25.819732991691883</v>
      </c>
      <c r="R1719">
        <f>TableOMP[[#This Row],[Avg]]+$U$2*TableOMP[[#This Row],[StdDev]]</f>
        <v>28.179402644671757</v>
      </c>
      <c r="S1719">
        <f>IF(AND(TableOMP[[#This Row],[total_time]]&gt;=TableOMP[[#This Row],[Low]], TableOMP[[#This Row],[total_time]]&lt;=TableOMP[[#This Row],[High]]),1,0)</f>
        <v>1</v>
      </c>
    </row>
    <row r="1720" spans="1:19" x14ac:dyDescent="0.25">
      <c r="A1720" t="s">
        <v>15</v>
      </c>
      <c r="B1720">
        <v>10000</v>
      </c>
      <c r="C1720">
        <v>100</v>
      </c>
      <c r="D1720">
        <v>1</v>
      </c>
      <c r="E1720">
        <v>1</v>
      </c>
      <c r="F1720">
        <v>1</v>
      </c>
      <c r="G1720">
        <v>191.08143899999999</v>
      </c>
      <c r="H1720">
        <v>4.8931389999999997</v>
      </c>
      <c r="I1720">
        <v>0</v>
      </c>
      <c r="J1720">
        <v>0</v>
      </c>
      <c r="K1720" t="str">
        <f t="shared" si="26"/>
        <v>4</v>
      </c>
      <c r="L1720" t="s">
        <v>44</v>
      </c>
      <c r="M1720" t="s">
        <v>45</v>
      </c>
      <c r="N1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1720">
        <f>VLOOKUP(TableOMP[[#This Row],[Label]],TableAvg[],2,FALSE)</f>
        <v>191.61015275</v>
      </c>
      <c r="P1720">
        <f>VLOOKUP(TableOMP[[#This Row],[Label]],TableAvg[],3,FALSE)</f>
        <v>0.34678361170965738</v>
      </c>
      <c r="Q1720">
        <f>TableOMP[[#This Row],[Avg]]-$U$2*TableOMP[[#This Row],[StdDev]]</f>
        <v>190.91658552658069</v>
      </c>
      <c r="R1720">
        <f>TableOMP[[#This Row],[Avg]]+$U$2*TableOMP[[#This Row],[StdDev]]</f>
        <v>192.30371997341931</v>
      </c>
      <c r="S1720">
        <f>IF(AND(TableOMP[[#This Row],[total_time]]&gt;=TableOMP[[#This Row],[Low]], TableOMP[[#This Row],[total_time]]&lt;=TableOMP[[#This Row],[High]]),1,0)</f>
        <v>1</v>
      </c>
    </row>
    <row r="1721" spans="1:19" x14ac:dyDescent="0.25">
      <c r="A1721" t="s">
        <v>15</v>
      </c>
      <c r="B1721">
        <v>10000</v>
      </c>
      <c r="C1721">
        <v>100</v>
      </c>
      <c r="D1721">
        <v>1</v>
      </c>
      <c r="E1721">
        <v>2</v>
      </c>
      <c r="F1721">
        <v>1</v>
      </c>
      <c r="G1721">
        <v>103.632903</v>
      </c>
      <c r="H1721">
        <v>11.322175</v>
      </c>
      <c r="I1721">
        <v>2.5473659999999998</v>
      </c>
      <c r="J1721">
        <v>2.5473659999999998</v>
      </c>
      <c r="K1721" t="str">
        <f t="shared" si="26"/>
        <v>4</v>
      </c>
      <c r="L1721" t="s">
        <v>44</v>
      </c>
      <c r="M1721" t="s">
        <v>45</v>
      </c>
      <c r="N1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1721">
        <f>VLOOKUP(TableOMP[[#This Row],[Label]],TableAvg[],2,FALSE)</f>
        <v>108.17825400000001</v>
      </c>
      <c r="P1721">
        <f>VLOOKUP(TableOMP[[#This Row],[Label]],TableAvg[],3,FALSE)</f>
        <v>3.0043477383115333</v>
      </c>
      <c r="Q1721">
        <f>TableOMP[[#This Row],[Avg]]-$U$2*TableOMP[[#This Row],[StdDev]]</f>
        <v>102.16955852337695</v>
      </c>
      <c r="R1721">
        <f>TableOMP[[#This Row],[Avg]]+$U$2*TableOMP[[#This Row],[StdDev]]</f>
        <v>114.18694947662307</v>
      </c>
      <c r="S1721">
        <f>IF(AND(TableOMP[[#This Row],[total_time]]&gt;=TableOMP[[#This Row],[Low]], TableOMP[[#This Row],[total_time]]&lt;=TableOMP[[#This Row],[High]]),1,0)</f>
        <v>1</v>
      </c>
    </row>
    <row r="1722" spans="1:19" x14ac:dyDescent="0.25">
      <c r="A1722" t="s">
        <v>15</v>
      </c>
      <c r="B1722">
        <v>10000</v>
      </c>
      <c r="C1722">
        <v>100</v>
      </c>
      <c r="D1722">
        <v>1</v>
      </c>
      <c r="E1722">
        <v>3</v>
      </c>
      <c r="F1722">
        <v>1</v>
      </c>
      <c r="G1722">
        <v>71.956339999999997</v>
      </c>
      <c r="H1722">
        <v>10.894326</v>
      </c>
      <c r="I1722">
        <v>3.8724729999999998</v>
      </c>
      <c r="J1722">
        <v>1.9362360000000001</v>
      </c>
      <c r="K1722" t="str">
        <f t="shared" si="26"/>
        <v>4</v>
      </c>
      <c r="L1722" t="s">
        <v>44</v>
      </c>
      <c r="M1722" t="s">
        <v>45</v>
      </c>
      <c r="N1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1722">
        <f>VLOOKUP(TableOMP[[#This Row],[Label]],TableAvg[],2,FALSE)</f>
        <v>74.15145425</v>
      </c>
      <c r="P1722">
        <f>VLOOKUP(TableOMP[[#This Row],[Label]],TableAvg[],3,FALSE)</f>
        <v>1.3285559050946167</v>
      </c>
      <c r="Q1722">
        <f>TableOMP[[#This Row],[Avg]]-$U$2*TableOMP[[#This Row],[StdDev]]</f>
        <v>71.494342439810765</v>
      </c>
      <c r="R1722">
        <f>TableOMP[[#This Row],[Avg]]+$U$2*TableOMP[[#This Row],[StdDev]]</f>
        <v>76.808566060189236</v>
      </c>
      <c r="S1722">
        <f>IF(AND(TableOMP[[#This Row],[total_time]]&gt;=TableOMP[[#This Row],[Low]], TableOMP[[#This Row],[total_time]]&lt;=TableOMP[[#This Row],[High]]),1,0)</f>
        <v>1</v>
      </c>
    </row>
    <row r="1723" spans="1:19" x14ac:dyDescent="0.25">
      <c r="A1723" t="s">
        <v>15</v>
      </c>
      <c r="B1723">
        <v>10000</v>
      </c>
      <c r="C1723">
        <v>100</v>
      </c>
      <c r="D1723">
        <v>1</v>
      </c>
      <c r="E1723">
        <v>4</v>
      </c>
      <c r="F1723">
        <v>1</v>
      </c>
      <c r="G1723">
        <v>56.876274000000002</v>
      </c>
      <c r="H1723">
        <v>10.936538000000001</v>
      </c>
      <c r="I1723">
        <v>4.8696419999999998</v>
      </c>
      <c r="J1723">
        <v>1.6232139999999999</v>
      </c>
      <c r="K1723" t="str">
        <f t="shared" si="26"/>
        <v>4</v>
      </c>
      <c r="L1723" t="s">
        <v>44</v>
      </c>
      <c r="M1723" t="s">
        <v>45</v>
      </c>
      <c r="N1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1723">
        <f>VLOOKUP(TableOMP[[#This Row],[Label]],TableAvg[],2,FALSE)</f>
        <v>58.743132000000003</v>
      </c>
      <c r="P1723">
        <f>VLOOKUP(TableOMP[[#This Row],[Label]],TableAvg[],3,FALSE)</f>
        <v>1.1372010812534341</v>
      </c>
      <c r="Q1723">
        <f>TableOMP[[#This Row],[Avg]]-$U$2*TableOMP[[#This Row],[StdDev]]</f>
        <v>56.468729837493136</v>
      </c>
      <c r="R1723">
        <f>TableOMP[[#This Row],[Avg]]+$U$2*TableOMP[[#This Row],[StdDev]]</f>
        <v>61.01753416250687</v>
      </c>
      <c r="S1723">
        <f>IF(AND(TableOMP[[#This Row],[total_time]]&gt;=TableOMP[[#This Row],[Low]], TableOMP[[#This Row],[total_time]]&lt;=TableOMP[[#This Row],[High]]),1,0)</f>
        <v>1</v>
      </c>
    </row>
    <row r="1724" spans="1:19" x14ac:dyDescent="0.25">
      <c r="A1724" t="s">
        <v>15</v>
      </c>
      <c r="B1724">
        <v>10000</v>
      </c>
      <c r="C1724">
        <v>100</v>
      </c>
      <c r="D1724">
        <v>1</v>
      </c>
      <c r="E1724">
        <v>5</v>
      </c>
      <c r="F1724">
        <v>1</v>
      </c>
      <c r="G1724">
        <v>48.265084999999999</v>
      </c>
      <c r="H1724">
        <v>11.355961000000001</v>
      </c>
      <c r="I1724">
        <v>6.1235220000000004</v>
      </c>
      <c r="J1724">
        <v>1.53088</v>
      </c>
      <c r="K1724" t="str">
        <f t="shared" si="26"/>
        <v>4</v>
      </c>
      <c r="L1724" t="s">
        <v>44</v>
      </c>
      <c r="M1724" t="s">
        <v>45</v>
      </c>
      <c r="N1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1724">
        <f>VLOOKUP(TableOMP[[#This Row],[Label]],TableAvg[],2,FALSE)</f>
        <v>49.623637000000002</v>
      </c>
      <c r="P1724">
        <f>VLOOKUP(TableOMP[[#This Row],[Label]],TableAvg[],3,FALSE)</f>
        <v>1.0482370855916103</v>
      </c>
      <c r="Q1724">
        <f>TableOMP[[#This Row],[Avg]]-$U$2*TableOMP[[#This Row],[StdDev]]</f>
        <v>47.527162828816785</v>
      </c>
      <c r="R1724">
        <f>TableOMP[[#This Row],[Avg]]+$U$2*TableOMP[[#This Row],[StdDev]]</f>
        <v>51.72011117118322</v>
      </c>
      <c r="S1724">
        <f>IF(AND(TableOMP[[#This Row],[total_time]]&gt;=TableOMP[[#This Row],[Low]], TableOMP[[#This Row],[total_time]]&lt;=TableOMP[[#This Row],[High]]),1,0)</f>
        <v>1</v>
      </c>
    </row>
    <row r="1725" spans="1:19" x14ac:dyDescent="0.25">
      <c r="A1725" t="s">
        <v>15</v>
      </c>
      <c r="B1725">
        <v>10000</v>
      </c>
      <c r="C1725">
        <v>100</v>
      </c>
      <c r="D1725">
        <v>1</v>
      </c>
      <c r="E1725">
        <v>6</v>
      </c>
      <c r="F1725">
        <v>1</v>
      </c>
      <c r="G1725">
        <v>43.348004000000003</v>
      </c>
      <c r="H1725">
        <v>12.512131</v>
      </c>
      <c r="I1725">
        <v>8.6254670000000004</v>
      </c>
      <c r="J1725">
        <v>1.725093</v>
      </c>
      <c r="K1725" t="str">
        <f t="shared" si="26"/>
        <v>4</v>
      </c>
      <c r="L1725" t="s">
        <v>44</v>
      </c>
      <c r="M1725" t="s">
        <v>45</v>
      </c>
      <c r="N1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1725">
        <f>VLOOKUP(TableOMP[[#This Row],[Label]],TableAvg[],2,FALSE)</f>
        <v>43.718955000000001</v>
      </c>
      <c r="P1725">
        <f>VLOOKUP(TableOMP[[#This Row],[Label]],TableAvg[],3,FALSE)</f>
        <v>0.46942523400271569</v>
      </c>
      <c r="Q1725">
        <f>TableOMP[[#This Row],[Avg]]-$U$2*TableOMP[[#This Row],[StdDev]]</f>
        <v>42.780104531994567</v>
      </c>
      <c r="R1725">
        <f>TableOMP[[#This Row],[Avg]]+$U$2*TableOMP[[#This Row],[StdDev]]</f>
        <v>44.657805468005435</v>
      </c>
      <c r="S1725">
        <f>IF(AND(TableOMP[[#This Row],[total_time]]&gt;=TableOMP[[#This Row],[Low]], TableOMP[[#This Row],[total_time]]&lt;=TableOMP[[#This Row],[High]]),1,0)</f>
        <v>1</v>
      </c>
    </row>
    <row r="1726" spans="1:19" x14ac:dyDescent="0.25">
      <c r="A1726" t="s">
        <v>15</v>
      </c>
      <c r="B1726">
        <v>10000</v>
      </c>
      <c r="C1726">
        <v>100</v>
      </c>
      <c r="D1726">
        <v>1</v>
      </c>
      <c r="E1726">
        <v>7</v>
      </c>
      <c r="F1726">
        <v>1</v>
      </c>
      <c r="G1726">
        <v>38.139400999999999</v>
      </c>
      <c r="H1726">
        <v>11.612365</v>
      </c>
      <c r="I1726">
        <v>8.0577380000000005</v>
      </c>
      <c r="J1726">
        <v>1.342956</v>
      </c>
      <c r="K1726" t="str">
        <f t="shared" si="26"/>
        <v>4</v>
      </c>
      <c r="L1726" t="s">
        <v>44</v>
      </c>
      <c r="M1726" t="s">
        <v>45</v>
      </c>
      <c r="N1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1726">
        <f>VLOOKUP(TableOMP[[#This Row],[Label]],TableAvg[],2,FALSE)</f>
        <v>39.016997750000002</v>
      </c>
      <c r="P1726">
        <f>VLOOKUP(TableOMP[[#This Row],[Label]],TableAvg[],3,FALSE)</f>
        <v>0.53956320153758797</v>
      </c>
      <c r="Q1726">
        <f>TableOMP[[#This Row],[Avg]]-$U$2*TableOMP[[#This Row],[StdDev]]</f>
        <v>37.937871346924823</v>
      </c>
      <c r="R1726">
        <f>TableOMP[[#This Row],[Avg]]+$U$2*TableOMP[[#This Row],[StdDev]]</f>
        <v>40.096124153075181</v>
      </c>
      <c r="S1726">
        <f>IF(AND(TableOMP[[#This Row],[total_time]]&gt;=TableOMP[[#This Row],[Low]], TableOMP[[#This Row],[total_time]]&lt;=TableOMP[[#This Row],[High]]),1,0)</f>
        <v>1</v>
      </c>
    </row>
    <row r="1727" spans="1:19" x14ac:dyDescent="0.25">
      <c r="A1727" t="s">
        <v>15</v>
      </c>
      <c r="B1727">
        <v>10000</v>
      </c>
      <c r="C1727">
        <v>100</v>
      </c>
      <c r="D1727">
        <v>1</v>
      </c>
      <c r="E1727">
        <v>8</v>
      </c>
      <c r="F1727">
        <v>1</v>
      </c>
      <c r="G1727">
        <v>34.168413999999999</v>
      </c>
      <c r="H1727">
        <v>10.865086</v>
      </c>
      <c r="I1727">
        <v>8.5674910000000004</v>
      </c>
      <c r="J1727">
        <v>1.223927</v>
      </c>
      <c r="K1727" t="str">
        <f t="shared" si="26"/>
        <v>4</v>
      </c>
      <c r="L1727" t="s">
        <v>44</v>
      </c>
      <c r="M1727" t="s">
        <v>45</v>
      </c>
      <c r="N1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1727">
        <f>VLOOKUP(TableOMP[[#This Row],[Label]],TableAvg[],2,FALSE)</f>
        <v>35.114868250000001</v>
      </c>
      <c r="P1727">
        <f>VLOOKUP(TableOMP[[#This Row],[Label]],TableAvg[],3,FALSE)</f>
        <v>0.60928293171004622</v>
      </c>
      <c r="Q1727">
        <f>TableOMP[[#This Row],[Avg]]-$U$2*TableOMP[[#This Row],[StdDev]]</f>
        <v>33.896302386579912</v>
      </c>
      <c r="R1727">
        <f>TableOMP[[#This Row],[Avg]]+$U$2*TableOMP[[#This Row],[StdDev]]</f>
        <v>36.33343411342009</v>
      </c>
      <c r="S1727">
        <f>IF(AND(TableOMP[[#This Row],[total_time]]&gt;=TableOMP[[#This Row],[Low]], TableOMP[[#This Row],[total_time]]&lt;=TableOMP[[#This Row],[High]]),1,0)</f>
        <v>1</v>
      </c>
    </row>
    <row r="1728" spans="1:19" x14ac:dyDescent="0.25">
      <c r="A1728" t="s">
        <v>15</v>
      </c>
      <c r="B1728">
        <v>10000</v>
      </c>
      <c r="C1728">
        <v>100</v>
      </c>
      <c r="D1728">
        <v>1</v>
      </c>
      <c r="E1728">
        <v>9</v>
      </c>
      <c r="F1728">
        <v>1</v>
      </c>
      <c r="G1728">
        <v>32.017152000000003</v>
      </c>
      <c r="H1728">
        <v>11.200486</v>
      </c>
      <c r="I1728">
        <v>8.649381</v>
      </c>
      <c r="J1728">
        <v>1.0811729999999999</v>
      </c>
      <c r="K1728" t="str">
        <f t="shared" si="26"/>
        <v>4</v>
      </c>
      <c r="L1728" t="s">
        <v>44</v>
      </c>
      <c r="M1728" t="s">
        <v>45</v>
      </c>
      <c r="N1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1728">
        <f>VLOOKUP(TableOMP[[#This Row],[Label]],TableAvg[],2,FALSE)</f>
        <v>32.775332750000004</v>
      </c>
      <c r="P1728">
        <f>VLOOKUP(TableOMP[[#This Row],[Label]],TableAvg[],3,FALSE)</f>
        <v>0.77060485655354305</v>
      </c>
      <c r="Q1728">
        <f>TableOMP[[#This Row],[Avg]]-$U$2*TableOMP[[#This Row],[StdDev]]</f>
        <v>31.234123036892917</v>
      </c>
      <c r="R1728">
        <f>TableOMP[[#This Row],[Avg]]+$U$2*TableOMP[[#This Row],[StdDev]]</f>
        <v>34.316542463107091</v>
      </c>
      <c r="S1728">
        <f>IF(AND(TableOMP[[#This Row],[total_time]]&gt;=TableOMP[[#This Row],[Low]], TableOMP[[#This Row],[total_time]]&lt;=TableOMP[[#This Row],[High]]),1,0)</f>
        <v>1</v>
      </c>
    </row>
    <row r="1729" spans="1:19" x14ac:dyDescent="0.25">
      <c r="A1729" t="s">
        <v>15</v>
      </c>
      <c r="B1729">
        <v>10000</v>
      </c>
      <c r="C1729">
        <v>100</v>
      </c>
      <c r="D1729">
        <v>1</v>
      </c>
      <c r="E1729">
        <v>10</v>
      </c>
      <c r="F1729">
        <v>1</v>
      </c>
      <c r="G1729">
        <v>29.092403000000001</v>
      </c>
      <c r="H1729">
        <v>10.395648</v>
      </c>
      <c r="I1729">
        <v>8.9606700000000004</v>
      </c>
      <c r="J1729">
        <v>0.99563000000000001</v>
      </c>
      <c r="K1729" t="str">
        <f t="shared" si="26"/>
        <v>4</v>
      </c>
      <c r="L1729" t="s">
        <v>44</v>
      </c>
      <c r="M1729" t="s">
        <v>45</v>
      </c>
      <c r="N1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1729">
        <f>VLOOKUP(TableOMP[[#This Row],[Label]],TableAvg[],2,FALSE)</f>
        <v>30.425636749999999</v>
      </c>
      <c r="P1729">
        <f>VLOOKUP(TableOMP[[#This Row],[Label]],TableAvg[],3,FALSE)</f>
        <v>0.91178451179170594</v>
      </c>
      <c r="Q1729">
        <f>TableOMP[[#This Row],[Avg]]-$U$2*TableOMP[[#This Row],[StdDev]]</f>
        <v>28.602067726416585</v>
      </c>
      <c r="R1729">
        <f>TableOMP[[#This Row],[Avg]]+$U$2*TableOMP[[#This Row],[StdDev]]</f>
        <v>32.249205773583412</v>
      </c>
      <c r="S1729">
        <f>IF(AND(TableOMP[[#This Row],[total_time]]&gt;=TableOMP[[#This Row],[Low]], TableOMP[[#This Row],[total_time]]&lt;=TableOMP[[#This Row],[High]]),1,0)</f>
        <v>1</v>
      </c>
    </row>
    <row r="1730" spans="1:19" x14ac:dyDescent="0.25">
      <c r="A1730" t="s">
        <v>15</v>
      </c>
      <c r="B1730">
        <v>10000</v>
      </c>
      <c r="C1730">
        <v>100</v>
      </c>
      <c r="D1730">
        <v>1</v>
      </c>
      <c r="E1730">
        <v>11</v>
      </c>
      <c r="F1730">
        <v>1</v>
      </c>
      <c r="G1730">
        <v>27.877927</v>
      </c>
      <c r="H1730">
        <v>10.819886</v>
      </c>
      <c r="I1730">
        <v>10.753011000000001</v>
      </c>
      <c r="J1730">
        <v>1.0753010000000001</v>
      </c>
      <c r="K1730" t="str">
        <f t="shared" si="26"/>
        <v>4</v>
      </c>
      <c r="L1730" t="s">
        <v>44</v>
      </c>
      <c r="M1730" t="s">
        <v>45</v>
      </c>
      <c r="N1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1730">
        <f>VLOOKUP(TableOMP[[#This Row],[Label]],TableAvg[],2,FALSE)</f>
        <v>29.069019000000001</v>
      </c>
      <c r="P1730">
        <f>VLOOKUP(TableOMP[[#This Row],[Label]],TableAvg[],3,FALSE)</f>
        <v>0.7667365046771567</v>
      </c>
      <c r="Q1730">
        <f>TableOMP[[#This Row],[Avg]]-$U$2*TableOMP[[#This Row],[StdDev]]</f>
        <v>27.535545990645687</v>
      </c>
      <c r="R1730">
        <f>TableOMP[[#This Row],[Avg]]+$U$2*TableOMP[[#This Row],[StdDev]]</f>
        <v>30.602492009354314</v>
      </c>
      <c r="S1730">
        <f>IF(AND(TableOMP[[#This Row],[total_time]]&gt;=TableOMP[[#This Row],[Low]], TableOMP[[#This Row],[total_time]]&lt;=TableOMP[[#This Row],[High]]),1,0)</f>
        <v>1</v>
      </c>
    </row>
    <row r="1731" spans="1:19" x14ac:dyDescent="0.25">
      <c r="A1731" t="s">
        <v>15</v>
      </c>
      <c r="B1731">
        <v>10000</v>
      </c>
      <c r="C1731">
        <v>100</v>
      </c>
      <c r="D1731">
        <v>1</v>
      </c>
      <c r="E1731">
        <v>12</v>
      </c>
      <c r="F1731">
        <v>1</v>
      </c>
      <c r="G1731">
        <v>26.722536999999999</v>
      </c>
      <c r="H1731">
        <v>11.024281999999999</v>
      </c>
      <c r="I1731">
        <v>11.386501000000001</v>
      </c>
      <c r="J1731">
        <v>1.0351360000000001</v>
      </c>
      <c r="K1731" t="str">
        <f t="shared" ref="K1731:K1794" si="27">MID(M1731,22,1)</f>
        <v>4</v>
      </c>
      <c r="L1731" t="s">
        <v>44</v>
      </c>
      <c r="M1731" t="s">
        <v>45</v>
      </c>
      <c r="N1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1731">
        <f>VLOOKUP(TableOMP[[#This Row],[Label]],TableAvg[],2,FALSE)</f>
        <v>27.76046775</v>
      </c>
      <c r="P1731">
        <f>VLOOKUP(TableOMP[[#This Row],[Label]],TableAvg[],3,FALSE)</f>
        <v>0.64720440892783548</v>
      </c>
      <c r="Q1731">
        <f>TableOMP[[#This Row],[Avg]]-$U$2*TableOMP[[#This Row],[StdDev]]</f>
        <v>26.466058932144328</v>
      </c>
      <c r="R1731">
        <f>TableOMP[[#This Row],[Avg]]+$U$2*TableOMP[[#This Row],[StdDev]]</f>
        <v>29.054876567855672</v>
      </c>
      <c r="S1731">
        <f>IF(AND(TableOMP[[#This Row],[total_time]]&gt;=TableOMP[[#This Row],[Low]], TableOMP[[#This Row],[total_time]]&lt;=TableOMP[[#This Row],[High]]),1,0)</f>
        <v>1</v>
      </c>
    </row>
    <row r="1732" spans="1:19" x14ac:dyDescent="0.25">
      <c r="A1732" t="s">
        <v>15</v>
      </c>
      <c r="B1732">
        <v>10000</v>
      </c>
      <c r="C1732">
        <v>100</v>
      </c>
      <c r="D1732">
        <v>1</v>
      </c>
      <c r="E1732">
        <v>13</v>
      </c>
      <c r="F1732">
        <v>1</v>
      </c>
      <c r="G1732">
        <v>25.680074000000001</v>
      </c>
      <c r="H1732">
        <v>11.067873000000001</v>
      </c>
      <c r="I1732">
        <v>17.462776999999999</v>
      </c>
      <c r="J1732">
        <v>1.4552309999999999</v>
      </c>
      <c r="K1732" t="str">
        <f t="shared" si="27"/>
        <v>4</v>
      </c>
      <c r="L1732" t="s">
        <v>44</v>
      </c>
      <c r="M1732" t="s">
        <v>45</v>
      </c>
      <c r="N1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1732">
        <f>VLOOKUP(TableOMP[[#This Row],[Label]],TableAvg[],2,FALSE)</f>
        <v>27.252474750000001</v>
      </c>
      <c r="P1732">
        <f>VLOOKUP(TableOMP[[#This Row],[Label]],TableAvg[],3,FALSE)</f>
        <v>0.98052949961415636</v>
      </c>
      <c r="Q1732">
        <f>TableOMP[[#This Row],[Avg]]-$U$2*TableOMP[[#This Row],[StdDev]]</f>
        <v>25.291415750771687</v>
      </c>
      <c r="R1732">
        <f>TableOMP[[#This Row],[Avg]]+$U$2*TableOMP[[#This Row],[StdDev]]</f>
        <v>29.213533749228315</v>
      </c>
      <c r="S1732">
        <f>IF(AND(TableOMP[[#This Row],[total_time]]&gt;=TableOMP[[#This Row],[Low]], TableOMP[[#This Row],[total_time]]&lt;=TableOMP[[#This Row],[High]]),1,0)</f>
        <v>1</v>
      </c>
    </row>
    <row r="1733" spans="1:19" x14ac:dyDescent="0.25">
      <c r="A1733" t="s">
        <v>15</v>
      </c>
      <c r="B1733">
        <v>10000</v>
      </c>
      <c r="C1733">
        <v>100</v>
      </c>
      <c r="D1733">
        <v>1</v>
      </c>
      <c r="E1733">
        <v>14</v>
      </c>
      <c r="F1733">
        <v>1</v>
      </c>
      <c r="G1733">
        <v>24.548069000000002</v>
      </c>
      <c r="H1733">
        <v>10.971147999999999</v>
      </c>
      <c r="I1733">
        <v>13.464758</v>
      </c>
      <c r="J1733">
        <v>1.0357510000000001</v>
      </c>
      <c r="K1733" t="str">
        <f t="shared" si="27"/>
        <v>4</v>
      </c>
      <c r="L1733" t="s">
        <v>44</v>
      </c>
      <c r="M1733" t="s">
        <v>45</v>
      </c>
      <c r="N1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1733">
        <f>VLOOKUP(TableOMP[[#This Row],[Label]],TableAvg[],2,FALSE)</f>
        <v>26.059171749999997</v>
      </c>
      <c r="P1733">
        <f>VLOOKUP(TableOMP[[#This Row],[Label]],TableAvg[],3,FALSE)</f>
        <v>0.90943019010801518</v>
      </c>
      <c r="Q1733">
        <f>TableOMP[[#This Row],[Avg]]-$U$2*TableOMP[[#This Row],[StdDev]]</f>
        <v>24.240311369783967</v>
      </c>
      <c r="R1733">
        <f>TableOMP[[#This Row],[Avg]]+$U$2*TableOMP[[#This Row],[StdDev]]</f>
        <v>27.878032130216027</v>
      </c>
      <c r="S1733">
        <f>IF(AND(TableOMP[[#This Row],[total_time]]&gt;=TableOMP[[#This Row],[Low]], TableOMP[[#This Row],[total_time]]&lt;=TableOMP[[#This Row],[High]]),1,0)</f>
        <v>1</v>
      </c>
    </row>
    <row r="1734" spans="1:19" x14ac:dyDescent="0.25">
      <c r="A1734" t="s">
        <v>15</v>
      </c>
      <c r="B1734">
        <v>10000</v>
      </c>
      <c r="C1734">
        <v>100</v>
      </c>
      <c r="D1734">
        <v>1</v>
      </c>
      <c r="E1734">
        <v>15</v>
      </c>
      <c r="F1734">
        <v>1</v>
      </c>
      <c r="G1734">
        <v>27.0321</v>
      </c>
      <c r="H1734">
        <v>12.238716</v>
      </c>
      <c r="I1734">
        <v>28.214203999999999</v>
      </c>
      <c r="J1734">
        <v>2.0152999999999999</v>
      </c>
      <c r="K1734" t="str">
        <f t="shared" si="27"/>
        <v>4</v>
      </c>
      <c r="L1734" t="s">
        <v>44</v>
      </c>
      <c r="M1734" t="s">
        <v>45</v>
      </c>
      <c r="N1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1734">
        <f>VLOOKUP(TableOMP[[#This Row],[Label]],TableAvg[],2,FALSE)</f>
        <v>28.520024249999999</v>
      </c>
      <c r="P1734">
        <f>VLOOKUP(TableOMP[[#This Row],[Label]],TableAvg[],3,FALSE)</f>
        <v>0.95108657335398328</v>
      </c>
      <c r="Q1734">
        <f>TableOMP[[#This Row],[Avg]]-$U$2*TableOMP[[#This Row],[StdDev]]</f>
        <v>26.617851103292033</v>
      </c>
      <c r="R1734">
        <f>TableOMP[[#This Row],[Avg]]+$U$2*TableOMP[[#This Row],[StdDev]]</f>
        <v>30.422197396707965</v>
      </c>
      <c r="S1734">
        <f>IF(AND(TableOMP[[#This Row],[total_time]]&gt;=TableOMP[[#This Row],[Low]], TableOMP[[#This Row],[total_time]]&lt;=TableOMP[[#This Row],[High]]),1,0)</f>
        <v>1</v>
      </c>
    </row>
    <row r="1735" spans="1:19" x14ac:dyDescent="0.25">
      <c r="A1735" t="s">
        <v>15</v>
      </c>
      <c r="B1735">
        <v>10000</v>
      </c>
      <c r="C1735">
        <v>100</v>
      </c>
      <c r="D1735">
        <v>1</v>
      </c>
      <c r="E1735">
        <v>16</v>
      </c>
      <c r="F1735">
        <v>1</v>
      </c>
      <c r="G1735">
        <v>29.320854000000001</v>
      </c>
      <c r="H1735">
        <v>12.034810999999999</v>
      </c>
      <c r="I1735">
        <v>19.768484999999998</v>
      </c>
      <c r="J1735">
        <v>1.3178989999999999</v>
      </c>
      <c r="K1735" t="str">
        <f t="shared" si="27"/>
        <v>4</v>
      </c>
      <c r="L1735" t="s">
        <v>44</v>
      </c>
      <c r="M1735" t="s">
        <v>45</v>
      </c>
      <c r="N1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1735">
        <f>VLOOKUP(TableOMP[[#This Row],[Label]],TableAvg[],2,FALSE)</f>
        <v>31.194058250000001</v>
      </c>
      <c r="P1735">
        <f>VLOOKUP(TableOMP[[#This Row],[Label]],TableAvg[],3,FALSE)</f>
        <v>1.1959400415719685</v>
      </c>
      <c r="Q1735">
        <f>TableOMP[[#This Row],[Avg]]-$U$2*TableOMP[[#This Row],[StdDev]]</f>
        <v>28.802178166856063</v>
      </c>
      <c r="R1735">
        <f>TableOMP[[#This Row],[Avg]]+$U$2*TableOMP[[#This Row],[StdDev]]</f>
        <v>33.585938333143936</v>
      </c>
      <c r="S1735">
        <f>IF(AND(TableOMP[[#This Row],[total_time]]&gt;=TableOMP[[#This Row],[Low]], TableOMP[[#This Row],[total_time]]&lt;=TableOMP[[#This Row],[High]]),1,0)</f>
        <v>1</v>
      </c>
    </row>
    <row r="1736" spans="1:19" x14ac:dyDescent="0.25">
      <c r="A1736" t="s">
        <v>15</v>
      </c>
      <c r="B1736">
        <v>10000</v>
      </c>
      <c r="C1736">
        <v>100</v>
      </c>
      <c r="D1736">
        <v>1</v>
      </c>
      <c r="E1736">
        <v>17</v>
      </c>
      <c r="F1736">
        <v>1</v>
      </c>
      <c r="G1736">
        <v>29.383020999999999</v>
      </c>
      <c r="H1736">
        <v>11.761554</v>
      </c>
      <c r="I1736">
        <v>19.564578000000001</v>
      </c>
      <c r="J1736">
        <v>1.2227859999999999</v>
      </c>
      <c r="K1736" t="str">
        <f t="shared" si="27"/>
        <v>4</v>
      </c>
      <c r="L1736" t="s">
        <v>44</v>
      </c>
      <c r="M1736" t="s">
        <v>45</v>
      </c>
      <c r="N1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1736">
        <f>VLOOKUP(TableOMP[[#This Row],[Label]],TableAvg[],2,FALSE)</f>
        <v>29.918827</v>
      </c>
      <c r="P1736">
        <f>VLOOKUP(TableOMP[[#This Row],[Label]],TableAvg[],3,FALSE)</f>
        <v>0.81708959358654731</v>
      </c>
      <c r="Q1736">
        <f>TableOMP[[#This Row],[Avg]]-$U$2*TableOMP[[#This Row],[StdDev]]</f>
        <v>28.284647812826904</v>
      </c>
      <c r="R1736">
        <f>TableOMP[[#This Row],[Avg]]+$U$2*TableOMP[[#This Row],[StdDev]]</f>
        <v>31.553006187173096</v>
      </c>
      <c r="S1736">
        <f>IF(AND(TableOMP[[#This Row],[total_time]]&gt;=TableOMP[[#This Row],[Low]], TableOMP[[#This Row],[total_time]]&lt;=TableOMP[[#This Row],[High]]),1,0)</f>
        <v>1</v>
      </c>
    </row>
    <row r="1737" spans="1:19" x14ac:dyDescent="0.25">
      <c r="A1737" t="s">
        <v>15</v>
      </c>
      <c r="B1737">
        <v>10000</v>
      </c>
      <c r="C1737">
        <v>100</v>
      </c>
      <c r="D1737">
        <v>1</v>
      </c>
      <c r="E1737">
        <v>18</v>
      </c>
      <c r="F1737">
        <v>1</v>
      </c>
      <c r="G1737">
        <v>29.403269999999999</v>
      </c>
      <c r="H1737">
        <v>12.496159</v>
      </c>
      <c r="I1737">
        <v>35.052813999999998</v>
      </c>
      <c r="J1737">
        <v>2.0619299999999998</v>
      </c>
      <c r="K1737" t="str">
        <f t="shared" si="27"/>
        <v>4</v>
      </c>
      <c r="L1737" t="s">
        <v>44</v>
      </c>
      <c r="M1737" t="s">
        <v>45</v>
      </c>
      <c r="N1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1737">
        <f>VLOOKUP(TableOMP[[#This Row],[Label]],TableAvg[],2,FALSE)</f>
        <v>30.10055925</v>
      </c>
      <c r="P1737">
        <f>VLOOKUP(TableOMP[[#This Row],[Label]],TableAvg[],3,FALSE)</f>
        <v>0.46735051660310734</v>
      </c>
      <c r="Q1737">
        <f>TableOMP[[#This Row],[Avg]]-$U$2*TableOMP[[#This Row],[StdDev]]</f>
        <v>29.165858216793787</v>
      </c>
      <c r="R1737">
        <f>TableOMP[[#This Row],[Avg]]+$U$2*TableOMP[[#This Row],[StdDev]]</f>
        <v>31.035260283206213</v>
      </c>
      <c r="S1737">
        <f>IF(AND(TableOMP[[#This Row],[total_time]]&gt;=TableOMP[[#This Row],[Low]], TableOMP[[#This Row],[total_time]]&lt;=TableOMP[[#This Row],[High]]),1,0)</f>
        <v>1</v>
      </c>
    </row>
    <row r="1738" spans="1:19" x14ac:dyDescent="0.25">
      <c r="A1738" t="s">
        <v>15</v>
      </c>
      <c r="B1738">
        <v>10000</v>
      </c>
      <c r="C1738">
        <v>100</v>
      </c>
      <c r="D1738">
        <v>1</v>
      </c>
      <c r="E1738">
        <v>19</v>
      </c>
      <c r="F1738">
        <v>1</v>
      </c>
      <c r="G1738">
        <v>27.639993</v>
      </c>
      <c r="H1738">
        <v>11.749537999999999</v>
      </c>
      <c r="I1738">
        <v>33.871034999999999</v>
      </c>
      <c r="J1738">
        <v>1.881724</v>
      </c>
      <c r="K1738" t="str">
        <f t="shared" si="27"/>
        <v>4</v>
      </c>
      <c r="L1738" t="s">
        <v>44</v>
      </c>
      <c r="M1738" t="s">
        <v>45</v>
      </c>
      <c r="N1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1738">
        <f>VLOOKUP(TableOMP[[#This Row],[Label]],TableAvg[],2,FALSE)</f>
        <v>28.8901115</v>
      </c>
      <c r="P1738">
        <f>VLOOKUP(TableOMP[[#This Row],[Label]],TableAvg[],3,FALSE)</f>
        <v>0.98282559066204478</v>
      </c>
      <c r="Q1738">
        <f>TableOMP[[#This Row],[Avg]]-$U$2*TableOMP[[#This Row],[StdDev]]</f>
        <v>26.924460318675909</v>
      </c>
      <c r="R1738">
        <f>TableOMP[[#This Row],[Avg]]+$U$2*TableOMP[[#This Row],[StdDev]]</f>
        <v>30.855762681324091</v>
      </c>
      <c r="S1738">
        <f>IF(AND(TableOMP[[#This Row],[total_time]]&gt;=TableOMP[[#This Row],[Low]], TableOMP[[#This Row],[total_time]]&lt;=TableOMP[[#This Row],[High]]),1,0)</f>
        <v>1</v>
      </c>
    </row>
    <row r="1739" spans="1:19" x14ac:dyDescent="0.25">
      <c r="A1739" t="s">
        <v>15</v>
      </c>
      <c r="B1739">
        <v>10000</v>
      </c>
      <c r="C1739">
        <v>100</v>
      </c>
      <c r="D1739">
        <v>1</v>
      </c>
      <c r="E1739">
        <v>20</v>
      </c>
      <c r="F1739">
        <v>1</v>
      </c>
      <c r="G1739">
        <v>27.596505000000001</v>
      </c>
      <c r="H1739">
        <v>11.715339</v>
      </c>
      <c r="I1739">
        <v>34.362383000000001</v>
      </c>
      <c r="J1739">
        <v>1.808546</v>
      </c>
      <c r="K1739" t="str">
        <f t="shared" si="27"/>
        <v>4</v>
      </c>
      <c r="L1739" t="s">
        <v>44</v>
      </c>
      <c r="M1739" t="s">
        <v>45</v>
      </c>
      <c r="N1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1739">
        <f>VLOOKUP(TableOMP[[#This Row],[Label]],TableAvg[],2,FALSE)</f>
        <v>27.9756365</v>
      </c>
      <c r="P1739">
        <f>VLOOKUP(TableOMP[[#This Row],[Label]],TableAvg[],3,FALSE)</f>
        <v>0.51008624807493697</v>
      </c>
      <c r="Q1739">
        <f>TableOMP[[#This Row],[Avg]]-$U$2*TableOMP[[#This Row],[StdDev]]</f>
        <v>26.955464003850125</v>
      </c>
      <c r="R1739">
        <f>TableOMP[[#This Row],[Avg]]+$U$2*TableOMP[[#This Row],[StdDev]]</f>
        <v>28.995808996149876</v>
      </c>
      <c r="S1739">
        <f>IF(AND(TableOMP[[#This Row],[total_time]]&gt;=TableOMP[[#This Row],[Low]], TableOMP[[#This Row],[total_time]]&lt;=TableOMP[[#This Row],[High]]),1,0)</f>
        <v>1</v>
      </c>
    </row>
    <row r="1740" spans="1:19" x14ac:dyDescent="0.25">
      <c r="A1740" t="s">
        <v>15</v>
      </c>
      <c r="B1740">
        <v>10000</v>
      </c>
      <c r="C1740">
        <v>100</v>
      </c>
      <c r="D1740">
        <v>1</v>
      </c>
      <c r="E1740">
        <v>21</v>
      </c>
      <c r="F1740">
        <v>1</v>
      </c>
      <c r="G1740">
        <v>25.308924999999999</v>
      </c>
      <c r="H1740">
        <v>12.530125</v>
      </c>
      <c r="I1740">
        <v>49.910981999999997</v>
      </c>
      <c r="J1740">
        <v>2.495549</v>
      </c>
      <c r="K1740" t="str">
        <f t="shared" si="27"/>
        <v>4</v>
      </c>
      <c r="L1740" t="s">
        <v>44</v>
      </c>
      <c r="M1740" t="s">
        <v>45</v>
      </c>
      <c r="N1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1740">
        <f>VLOOKUP(TableOMP[[#This Row],[Label]],TableAvg[],2,FALSE)</f>
        <v>27.516242999999999</v>
      </c>
      <c r="P1740">
        <f>VLOOKUP(TableOMP[[#This Row],[Label]],TableAvg[],3,FALSE)</f>
        <v>1.381299760234751</v>
      </c>
      <c r="Q1740">
        <f>TableOMP[[#This Row],[Avg]]-$U$2*TableOMP[[#This Row],[StdDev]]</f>
        <v>24.753643479530496</v>
      </c>
      <c r="R1740">
        <f>TableOMP[[#This Row],[Avg]]+$U$2*TableOMP[[#This Row],[StdDev]]</f>
        <v>30.278842520469503</v>
      </c>
      <c r="S1740">
        <f>IF(AND(TableOMP[[#This Row],[total_time]]&gt;=TableOMP[[#This Row],[Low]], TableOMP[[#This Row],[total_time]]&lt;=TableOMP[[#This Row],[High]]),1,0)</f>
        <v>1</v>
      </c>
    </row>
    <row r="1741" spans="1:19" x14ac:dyDescent="0.25">
      <c r="A1741" t="s">
        <v>15</v>
      </c>
      <c r="B1741">
        <v>10000</v>
      </c>
      <c r="C1741">
        <v>100</v>
      </c>
      <c r="D1741">
        <v>1</v>
      </c>
      <c r="E1741">
        <v>22</v>
      </c>
      <c r="F1741">
        <v>1</v>
      </c>
      <c r="G1741">
        <v>25.725978999999999</v>
      </c>
      <c r="H1741">
        <v>12.594683</v>
      </c>
      <c r="I1741">
        <v>49.716982000000002</v>
      </c>
      <c r="J1741">
        <v>2.3674750000000002</v>
      </c>
      <c r="K1741" t="str">
        <f t="shared" si="27"/>
        <v>4</v>
      </c>
      <c r="L1741" t="s">
        <v>44</v>
      </c>
      <c r="M1741" t="s">
        <v>45</v>
      </c>
      <c r="N1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1741">
        <f>VLOOKUP(TableOMP[[#This Row],[Label]],TableAvg[],2,FALSE)</f>
        <v>27.037354750000002</v>
      </c>
      <c r="P1741">
        <f>VLOOKUP(TableOMP[[#This Row],[Label]],TableAvg[],3,FALSE)</f>
        <v>0.76990045083052105</v>
      </c>
      <c r="Q1741">
        <f>TableOMP[[#This Row],[Avg]]-$U$2*TableOMP[[#This Row],[StdDev]]</f>
        <v>25.49755384833896</v>
      </c>
      <c r="R1741">
        <f>TableOMP[[#This Row],[Avg]]+$U$2*TableOMP[[#This Row],[StdDev]]</f>
        <v>28.577155651661045</v>
      </c>
      <c r="S1741">
        <f>IF(AND(TableOMP[[#This Row],[total_time]]&gt;=TableOMP[[#This Row],[Low]], TableOMP[[#This Row],[total_time]]&lt;=TableOMP[[#This Row],[High]]),1,0)</f>
        <v>1</v>
      </c>
    </row>
    <row r="1742" spans="1:19" x14ac:dyDescent="0.25">
      <c r="A1742" t="s">
        <v>15</v>
      </c>
      <c r="B1742">
        <v>10000</v>
      </c>
      <c r="C1742">
        <v>100</v>
      </c>
      <c r="D1742">
        <v>1</v>
      </c>
      <c r="E1742">
        <v>23</v>
      </c>
      <c r="F1742">
        <v>1</v>
      </c>
      <c r="G1742">
        <v>26.259335</v>
      </c>
      <c r="H1742">
        <v>12.404877000000001</v>
      </c>
      <c r="I1742">
        <v>50.798724</v>
      </c>
      <c r="J1742">
        <v>2.3090329999999999</v>
      </c>
      <c r="K1742" t="str">
        <f t="shared" si="27"/>
        <v>4</v>
      </c>
      <c r="L1742" t="s">
        <v>44</v>
      </c>
      <c r="M1742" t="s">
        <v>45</v>
      </c>
      <c r="N1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1742">
        <f>VLOOKUP(TableOMP[[#This Row],[Label]],TableAvg[],2,FALSE)</f>
        <v>26.803310500000002</v>
      </c>
      <c r="P1742">
        <f>VLOOKUP(TableOMP[[#This Row],[Label]],TableAvg[],3,FALSE)</f>
        <v>1.0671222602673716</v>
      </c>
      <c r="Q1742">
        <f>TableOMP[[#This Row],[Avg]]-$U$2*TableOMP[[#This Row],[StdDev]]</f>
        <v>24.669065979465259</v>
      </c>
      <c r="R1742">
        <f>TableOMP[[#This Row],[Avg]]+$U$2*TableOMP[[#This Row],[StdDev]]</f>
        <v>28.937555020534745</v>
      </c>
      <c r="S1742">
        <f>IF(AND(TableOMP[[#This Row],[total_time]]&gt;=TableOMP[[#This Row],[Low]], TableOMP[[#This Row],[total_time]]&lt;=TableOMP[[#This Row],[High]]),1,0)</f>
        <v>1</v>
      </c>
    </row>
    <row r="1743" spans="1:19" x14ac:dyDescent="0.25">
      <c r="A1743" t="s">
        <v>15</v>
      </c>
      <c r="B1743">
        <v>10000</v>
      </c>
      <c r="C1743">
        <v>100</v>
      </c>
      <c r="D1743">
        <v>1</v>
      </c>
      <c r="E1743">
        <v>24</v>
      </c>
      <c r="F1743">
        <v>1</v>
      </c>
      <c r="G1743">
        <v>26.368458</v>
      </c>
      <c r="H1743">
        <v>13.648704</v>
      </c>
      <c r="I1743">
        <v>72.265546999999998</v>
      </c>
      <c r="J1743">
        <v>3.1419800000000002</v>
      </c>
      <c r="K1743" t="str">
        <f t="shared" si="27"/>
        <v>4</v>
      </c>
      <c r="L1743" t="s">
        <v>44</v>
      </c>
      <c r="M1743" t="s">
        <v>45</v>
      </c>
      <c r="N1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1743">
        <f>VLOOKUP(TableOMP[[#This Row],[Label]],TableAvg[],2,FALSE)</f>
        <v>26.874958749999998</v>
      </c>
      <c r="P1743">
        <f>VLOOKUP(TableOMP[[#This Row],[Label]],TableAvg[],3,FALSE)</f>
        <v>0.81581874831384471</v>
      </c>
      <c r="Q1743">
        <f>TableOMP[[#This Row],[Avg]]-$U$2*TableOMP[[#This Row],[StdDev]]</f>
        <v>25.243321253372308</v>
      </c>
      <c r="R1743">
        <f>TableOMP[[#This Row],[Avg]]+$U$2*TableOMP[[#This Row],[StdDev]]</f>
        <v>28.506596246627687</v>
      </c>
      <c r="S1743">
        <f>IF(AND(TableOMP[[#This Row],[total_time]]&gt;=TableOMP[[#This Row],[Low]], TableOMP[[#This Row],[total_time]]&lt;=TableOMP[[#This Row],[High]]),1,0)</f>
        <v>1</v>
      </c>
    </row>
    <row r="1744" spans="1:19" x14ac:dyDescent="0.25">
      <c r="A1744" t="s">
        <v>15</v>
      </c>
      <c r="B1744">
        <v>10000</v>
      </c>
      <c r="C1744">
        <v>100</v>
      </c>
      <c r="D1744">
        <v>1</v>
      </c>
      <c r="E1744">
        <v>25</v>
      </c>
      <c r="F1744">
        <v>1</v>
      </c>
      <c r="G1744">
        <v>25.812076999999999</v>
      </c>
      <c r="H1744">
        <v>14.510013000000001</v>
      </c>
      <c r="I1744">
        <v>77.753518</v>
      </c>
      <c r="J1744">
        <v>3.2397300000000002</v>
      </c>
      <c r="K1744" t="str">
        <f t="shared" si="27"/>
        <v>4</v>
      </c>
      <c r="L1744" t="s">
        <v>44</v>
      </c>
      <c r="M1744" t="s">
        <v>45</v>
      </c>
      <c r="N1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1744">
        <f>VLOOKUP(TableOMP[[#This Row],[Label]],TableAvg[],2,FALSE)</f>
        <v>26.522680250000001</v>
      </c>
      <c r="P1744">
        <f>VLOOKUP(TableOMP[[#This Row],[Label]],TableAvg[],3,FALSE)</f>
        <v>0.62058464150517878</v>
      </c>
      <c r="Q1744">
        <f>TableOMP[[#This Row],[Avg]]-$U$2*TableOMP[[#This Row],[StdDev]]</f>
        <v>25.281510966989643</v>
      </c>
      <c r="R1744">
        <f>TableOMP[[#This Row],[Avg]]+$U$2*TableOMP[[#This Row],[StdDev]]</f>
        <v>27.763849533010358</v>
      </c>
      <c r="S1744">
        <f>IF(AND(TableOMP[[#This Row],[total_time]]&gt;=TableOMP[[#This Row],[Low]], TableOMP[[#This Row],[total_time]]&lt;=TableOMP[[#This Row],[High]]),1,0)</f>
        <v>1</v>
      </c>
    </row>
    <row r="1745" spans="1:19" x14ac:dyDescent="0.25">
      <c r="A1745" t="s">
        <v>15</v>
      </c>
      <c r="B1745">
        <v>10000</v>
      </c>
      <c r="C1745">
        <v>100</v>
      </c>
      <c r="D1745">
        <v>1</v>
      </c>
      <c r="E1745">
        <v>26</v>
      </c>
      <c r="F1745">
        <v>1</v>
      </c>
      <c r="G1745">
        <v>25.586624</v>
      </c>
      <c r="H1745">
        <v>14.51196</v>
      </c>
      <c r="I1745">
        <v>93.298474999999996</v>
      </c>
      <c r="J1745">
        <v>3.7319390000000001</v>
      </c>
      <c r="K1745" t="str">
        <f t="shared" si="27"/>
        <v>4</v>
      </c>
      <c r="L1745" t="s">
        <v>44</v>
      </c>
      <c r="M1745" t="s">
        <v>45</v>
      </c>
      <c r="N1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1745">
        <f>VLOOKUP(TableOMP[[#This Row],[Label]],TableAvg[],2,FALSE)</f>
        <v>26.037045249999998</v>
      </c>
      <c r="P1745">
        <f>VLOOKUP(TableOMP[[#This Row],[Label]],TableAvg[],3,FALSE)</f>
        <v>0.80320427068322786</v>
      </c>
      <c r="Q1745">
        <f>TableOMP[[#This Row],[Avg]]-$U$2*TableOMP[[#This Row],[StdDev]]</f>
        <v>24.430636708633543</v>
      </c>
      <c r="R1745">
        <f>TableOMP[[#This Row],[Avg]]+$U$2*TableOMP[[#This Row],[StdDev]]</f>
        <v>27.643453791366454</v>
      </c>
      <c r="S1745">
        <f>IF(AND(TableOMP[[#This Row],[total_time]]&gt;=TableOMP[[#This Row],[Low]], TableOMP[[#This Row],[total_time]]&lt;=TableOMP[[#This Row],[High]]),1,0)</f>
        <v>1</v>
      </c>
    </row>
    <row r="1746" spans="1:19" x14ac:dyDescent="0.25">
      <c r="A1746" t="s">
        <v>15</v>
      </c>
      <c r="B1746">
        <v>10000</v>
      </c>
      <c r="C1746">
        <v>100</v>
      </c>
      <c r="D1746">
        <v>1</v>
      </c>
      <c r="E1746">
        <v>27</v>
      </c>
      <c r="F1746">
        <v>1</v>
      </c>
      <c r="G1746">
        <v>28.038025000000001</v>
      </c>
      <c r="H1746">
        <v>15.500292999999999</v>
      </c>
      <c r="I1746">
        <v>101.527823</v>
      </c>
      <c r="J1746">
        <v>3.9049160000000001</v>
      </c>
      <c r="K1746" t="str">
        <f t="shared" si="27"/>
        <v>4</v>
      </c>
      <c r="L1746" t="s">
        <v>44</v>
      </c>
      <c r="M1746" t="s">
        <v>45</v>
      </c>
      <c r="N1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1746">
        <f>VLOOKUP(TableOMP[[#This Row],[Label]],TableAvg[],2,FALSE)</f>
        <v>27.381820749999999</v>
      </c>
      <c r="P1746">
        <f>VLOOKUP(TableOMP[[#This Row],[Label]],TableAvg[],3,FALSE)</f>
        <v>0.57917101800828608</v>
      </c>
      <c r="Q1746">
        <f>TableOMP[[#This Row],[Avg]]-$U$2*TableOMP[[#This Row],[StdDev]]</f>
        <v>26.223478713983425</v>
      </c>
      <c r="R1746">
        <f>TableOMP[[#This Row],[Avg]]+$U$2*TableOMP[[#This Row],[StdDev]]</f>
        <v>28.540162786016573</v>
      </c>
      <c r="S1746">
        <f>IF(AND(TableOMP[[#This Row],[total_time]]&gt;=TableOMP[[#This Row],[Low]], TableOMP[[#This Row],[total_time]]&lt;=TableOMP[[#This Row],[High]]),1,0)</f>
        <v>1</v>
      </c>
    </row>
    <row r="1747" spans="1:19" x14ac:dyDescent="0.25">
      <c r="A1747" t="s">
        <v>15</v>
      </c>
      <c r="B1747">
        <v>10000</v>
      </c>
      <c r="C1747">
        <v>100</v>
      </c>
      <c r="D1747">
        <v>1</v>
      </c>
      <c r="E1747">
        <v>28</v>
      </c>
      <c r="F1747">
        <v>1</v>
      </c>
      <c r="G1747">
        <v>26.808166</v>
      </c>
      <c r="H1747">
        <v>16.107512</v>
      </c>
      <c r="I1747">
        <v>106.131226</v>
      </c>
      <c r="J1747">
        <v>3.9307859999999999</v>
      </c>
      <c r="K1747" t="str">
        <f t="shared" si="27"/>
        <v>4</v>
      </c>
      <c r="L1747" t="s">
        <v>44</v>
      </c>
      <c r="M1747" t="s">
        <v>45</v>
      </c>
      <c r="N1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1747">
        <f>VLOOKUP(TableOMP[[#This Row],[Label]],TableAvg[],2,FALSE)</f>
        <v>26.416101999999999</v>
      </c>
      <c r="P1747">
        <f>VLOOKUP(TableOMP[[#This Row],[Label]],TableAvg[],3,FALSE)</f>
        <v>0.27746219085134655</v>
      </c>
      <c r="Q1747">
        <f>TableOMP[[#This Row],[Avg]]-$U$2*TableOMP[[#This Row],[StdDev]]</f>
        <v>25.861177618297305</v>
      </c>
      <c r="R1747">
        <f>TableOMP[[#This Row],[Avg]]+$U$2*TableOMP[[#This Row],[StdDev]]</f>
        <v>26.971026381702693</v>
      </c>
      <c r="S1747">
        <f>IF(AND(TableOMP[[#This Row],[total_time]]&gt;=TableOMP[[#This Row],[Low]], TableOMP[[#This Row],[total_time]]&lt;=TableOMP[[#This Row],[High]]),1,0)</f>
        <v>1</v>
      </c>
    </row>
    <row r="1748" spans="1:19" x14ac:dyDescent="0.25">
      <c r="A1748" t="s">
        <v>15</v>
      </c>
      <c r="B1748">
        <v>10000</v>
      </c>
      <c r="C1748">
        <v>100</v>
      </c>
      <c r="D1748">
        <v>1</v>
      </c>
      <c r="E1748">
        <v>29</v>
      </c>
      <c r="F1748">
        <v>1</v>
      </c>
      <c r="G1748">
        <v>26.787559999999999</v>
      </c>
      <c r="H1748">
        <v>16.006167999999999</v>
      </c>
      <c r="I1748">
        <v>111.71777299999999</v>
      </c>
      <c r="J1748">
        <v>3.9899200000000001</v>
      </c>
      <c r="K1748" t="str">
        <f t="shared" si="27"/>
        <v>4</v>
      </c>
      <c r="L1748" t="s">
        <v>44</v>
      </c>
      <c r="M1748" t="s">
        <v>45</v>
      </c>
      <c r="N1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1748">
        <f>VLOOKUP(TableOMP[[#This Row],[Label]],TableAvg[],2,FALSE)</f>
        <v>26.258194</v>
      </c>
      <c r="P1748">
        <f>VLOOKUP(TableOMP[[#This Row],[Label]],TableAvg[],3,FALSE)</f>
        <v>0.43901806931019843</v>
      </c>
      <c r="Q1748">
        <f>TableOMP[[#This Row],[Avg]]-$U$2*TableOMP[[#This Row],[StdDev]]</f>
        <v>25.380157861379601</v>
      </c>
      <c r="R1748">
        <f>TableOMP[[#This Row],[Avg]]+$U$2*TableOMP[[#This Row],[StdDev]]</f>
        <v>27.136230138620398</v>
      </c>
      <c r="S1748">
        <f>IF(AND(TableOMP[[#This Row],[total_time]]&gt;=TableOMP[[#This Row],[Low]], TableOMP[[#This Row],[total_time]]&lt;=TableOMP[[#This Row],[High]]),1,0)</f>
        <v>1</v>
      </c>
    </row>
    <row r="1749" spans="1:19" x14ac:dyDescent="0.25">
      <c r="A1749" t="s">
        <v>15</v>
      </c>
      <c r="B1749">
        <v>10000</v>
      </c>
      <c r="C1749">
        <v>100</v>
      </c>
      <c r="D1749">
        <v>1</v>
      </c>
      <c r="E1749">
        <v>30</v>
      </c>
      <c r="F1749">
        <v>1</v>
      </c>
      <c r="G1749">
        <v>25.838971000000001</v>
      </c>
      <c r="H1749">
        <v>16.520465999999999</v>
      </c>
      <c r="I1749">
        <v>109.105552</v>
      </c>
      <c r="J1749">
        <v>3.7622599999999999</v>
      </c>
      <c r="K1749" t="str">
        <f t="shared" si="27"/>
        <v>4</v>
      </c>
      <c r="L1749" t="s">
        <v>44</v>
      </c>
      <c r="M1749" t="s">
        <v>45</v>
      </c>
      <c r="N1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1749">
        <f>VLOOKUP(TableOMP[[#This Row],[Label]],TableAvg[],2,FALSE)</f>
        <v>25.181835000000003</v>
      </c>
      <c r="P1749">
        <f>VLOOKUP(TableOMP[[#This Row],[Label]],TableAvg[],3,FALSE)</f>
        <v>0.57628040225104249</v>
      </c>
      <c r="Q1749">
        <f>TableOMP[[#This Row],[Avg]]-$U$2*TableOMP[[#This Row],[StdDev]]</f>
        <v>24.029274195497919</v>
      </c>
      <c r="R1749">
        <f>TableOMP[[#This Row],[Avg]]+$U$2*TableOMP[[#This Row],[StdDev]]</f>
        <v>26.334395804502087</v>
      </c>
      <c r="S1749">
        <f>IF(AND(TableOMP[[#This Row],[total_time]]&gt;=TableOMP[[#This Row],[Low]], TableOMP[[#This Row],[total_time]]&lt;=TableOMP[[#This Row],[High]]),1,0)</f>
        <v>1</v>
      </c>
    </row>
    <row r="1750" spans="1:19" x14ac:dyDescent="0.25">
      <c r="A1750" t="s">
        <v>15</v>
      </c>
      <c r="B1750">
        <v>10000</v>
      </c>
      <c r="C1750">
        <v>100</v>
      </c>
      <c r="D1750">
        <v>1</v>
      </c>
      <c r="E1750">
        <v>31</v>
      </c>
      <c r="F1750">
        <v>1</v>
      </c>
      <c r="G1750">
        <v>26.931729000000001</v>
      </c>
      <c r="H1750">
        <v>16.389928000000001</v>
      </c>
      <c r="I1750">
        <v>133.43226899999999</v>
      </c>
      <c r="J1750">
        <v>4.4477419999999999</v>
      </c>
      <c r="K1750" t="str">
        <f t="shared" si="27"/>
        <v>4</v>
      </c>
      <c r="L1750" t="s">
        <v>44</v>
      </c>
      <c r="M1750" t="s">
        <v>45</v>
      </c>
      <c r="N1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1750">
        <f>VLOOKUP(TableOMP[[#This Row],[Label]],TableAvg[],2,FALSE)</f>
        <v>26.751130666666668</v>
      </c>
      <c r="P1750">
        <f>VLOOKUP(TableOMP[[#This Row],[Label]],TableAvg[],3,FALSE)</f>
        <v>0.24555490018055492</v>
      </c>
      <c r="Q1750">
        <f>TableOMP[[#This Row],[Avg]]-$U$2*TableOMP[[#This Row],[StdDev]]</f>
        <v>26.26002086630556</v>
      </c>
      <c r="R1750">
        <f>TableOMP[[#This Row],[Avg]]+$U$2*TableOMP[[#This Row],[StdDev]]</f>
        <v>27.242240467027777</v>
      </c>
      <c r="S1750">
        <f>IF(AND(TableOMP[[#This Row],[total_time]]&gt;=TableOMP[[#This Row],[Low]], TableOMP[[#This Row],[total_time]]&lt;=TableOMP[[#This Row],[High]]),1,0)</f>
        <v>1</v>
      </c>
    </row>
    <row r="1751" spans="1:19" x14ac:dyDescent="0.25">
      <c r="A1751" t="s">
        <v>15</v>
      </c>
      <c r="B1751">
        <v>10000</v>
      </c>
      <c r="C1751">
        <v>100</v>
      </c>
      <c r="D1751">
        <v>1</v>
      </c>
      <c r="E1751">
        <v>32</v>
      </c>
      <c r="F1751">
        <v>1</v>
      </c>
      <c r="G1751">
        <v>27.491167000000001</v>
      </c>
      <c r="H1751">
        <v>16.715064000000002</v>
      </c>
      <c r="I1751">
        <v>141.78067799999999</v>
      </c>
      <c r="J1751">
        <v>4.5735700000000001</v>
      </c>
      <c r="K1751" t="str">
        <f t="shared" si="27"/>
        <v>4</v>
      </c>
      <c r="L1751" t="s">
        <v>44</v>
      </c>
      <c r="M1751" t="s">
        <v>45</v>
      </c>
      <c r="N1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1751">
        <f>VLOOKUP(TableOMP[[#This Row],[Label]],TableAvg[],2,FALSE)</f>
        <v>27.161304333333334</v>
      </c>
      <c r="P1751">
        <f>VLOOKUP(TableOMP[[#This Row],[Label]],TableAvg[],3,FALSE)</f>
        <v>0.26977687386220506</v>
      </c>
      <c r="Q1751">
        <f>TableOMP[[#This Row],[Avg]]-$U$2*TableOMP[[#This Row],[StdDev]]</f>
        <v>26.621750585608922</v>
      </c>
      <c r="R1751">
        <f>TableOMP[[#This Row],[Avg]]+$U$2*TableOMP[[#This Row],[StdDev]]</f>
        <v>27.700858081057746</v>
      </c>
      <c r="S1751">
        <f>IF(AND(TableOMP[[#This Row],[total_time]]&gt;=TableOMP[[#This Row],[Low]], TableOMP[[#This Row],[total_time]]&lt;=TableOMP[[#This Row],[High]]),1,0)</f>
        <v>1</v>
      </c>
    </row>
    <row r="1752" spans="1:19" x14ac:dyDescent="0.25">
      <c r="A1752" t="s">
        <v>15</v>
      </c>
      <c r="B1752">
        <v>10000</v>
      </c>
      <c r="C1752">
        <v>100</v>
      </c>
      <c r="D1752">
        <v>1</v>
      </c>
      <c r="E1752">
        <v>33</v>
      </c>
      <c r="F1752">
        <v>1</v>
      </c>
      <c r="G1752">
        <v>27.865033</v>
      </c>
      <c r="H1752">
        <v>15.683602</v>
      </c>
      <c r="I1752">
        <v>132.49205799999999</v>
      </c>
      <c r="J1752">
        <v>4.140377</v>
      </c>
      <c r="K1752" t="str">
        <f t="shared" si="27"/>
        <v>4</v>
      </c>
      <c r="L1752" t="s">
        <v>44</v>
      </c>
      <c r="M1752" t="s">
        <v>45</v>
      </c>
      <c r="N1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1752">
        <f>VLOOKUP(TableOMP[[#This Row],[Label]],TableAvg[],2,FALSE)</f>
        <v>26.410931000000001</v>
      </c>
      <c r="P1752">
        <f>VLOOKUP(TableOMP[[#This Row],[Label]],TableAvg[],3,FALSE)</f>
        <v>1.0284087943041231</v>
      </c>
      <c r="Q1752">
        <f>TableOMP[[#This Row],[Avg]]-$U$2*TableOMP[[#This Row],[StdDev]]</f>
        <v>24.354113411391754</v>
      </c>
      <c r="R1752">
        <f>TableOMP[[#This Row],[Avg]]+$U$2*TableOMP[[#This Row],[StdDev]]</f>
        <v>28.467748588608249</v>
      </c>
      <c r="S1752">
        <f>IF(AND(TableOMP[[#This Row],[total_time]]&gt;=TableOMP[[#This Row],[Low]], TableOMP[[#This Row],[total_time]]&lt;=TableOMP[[#This Row],[High]]),1,0)</f>
        <v>1</v>
      </c>
    </row>
    <row r="1753" spans="1:19" x14ac:dyDescent="0.25">
      <c r="A1753" t="s">
        <v>15</v>
      </c>
      <c r="B1753">
        <v>10000</v>
      </c>
      <c r="C1753">
        <v>100</v>
      </c>
      <c r="D1753">
        <v>1</v>
      </c>
      <c r="E1753">
        <v>34</v>
      </c>
      <c r="F1753">
        <v>1</v>
      </c>
      <c r="G1753">
        <v>27.475517</v>
      </c>
      <c r="H1753">
        <v>16.804627</v>
      </c>
      <c r="I1753">
        <v>118.93476800000001</v>
      </c>
      <c r="J1753">
        <v>3.6040839999999998</v>
      </c>
      <c r="K1753" t="str">
        <f t="shared" si="27"/>
        <v>4</v>
      </c>
      <c r="L1753" t="s">
        <v>44</v>
      </c>
      <c r="M1753" t="s">
        <v>45</v>
      </c>
      <c r="N1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1753">
        <f>VLOOKUP(TableOMP[[#This Row],[Label]],TableAvg[],2,FALSE)</f>
        <v>27.172235000000001</v>
      </c>
      <c r="P1753">
        <f>VLOOKUP(TableOMP[[#This Row],[Label]],TableAvg[],3,FALSE)</f>
        <v>0.24702875163157142</v>
      </c>
      <c r="Q1753">
        <f>TableOMP[[#This Row],[Avg]]-$U$2*TableOMP[[#This Row],[StdDev]]</f>
        <v>26.678177496736858</v>
      </c>
      <c r="R1753">
        <f>TableOMP[[#This Row],[Avg]]+$U$2*TableOMP[[#This Row],[StdDev]]</f>
        <v>27.666292503263143</v>
      </c>
      <c r="S1753">
        <f>IF(AND(TableOMP[[#This Row],[total_time]]&gt;=TableOMP[[#This Row],[Low]], TableOMP[[#This Row],[total_time]]&lt;=TableOMP[[#This Row],[High]]),1,0)</f>
        <v>1</v>
      </c>
    </row>
    <row r="1754" spans="1:19" x14ac:dyDescent="0.25">
      <c r="A1754" t="s">
        <v>15</v>
      </c>
      <c r="B1754">
        <v>10000</v>
      </c>
      <c r="C1754">
        <v>100</v>
      </c>
      <c r="D1754">
        <v>1</v>
      </c>
      <c r="E1754">
        <v>35</v>
      </c>
      <c r="F1754">
        <v>1</v>
      </c>
      <c r="G1754">
        <v>26.096394</v>
      </c>
      <c r="H1754">
        <v>16.025003000000002</v>
      </c>
      <c r="I1754">
        <v>119.111149</v>
      </c>
      <c r="J1754">
        <v>3.503269</v>
      </c>
      <c r="K1754" t="str">
        <f t="shared" si="27"/>
        <v>4</v>
      </c>
      <c r="L1754" t="s">
        <v>44</v>
      </c>
      <c r="M1754" t="s">
        <v>45</v>
      </c>
      <c r="N1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1754">
        <f>VLOOKUP(TableOMP[[#This Row],[Label]],TableAvg[],2,FALSE)</f>
        <v>26.379531</v>
      </c>
      <c r="P1754">
        <f>VLOOKUP(TableOMP[[#This Row],[Label]],TableAvg[],3,FALSE)</f>
        <v>0.23987382324485243</v>
      </c>
      <c r="Q1754">
        <f>TableOMP[[#This Row],[Avg]]-$U$2*TableOMP[[#This Row],[StdDev]]</f>
        <v>25.899783353510294</v>
      </c>
      <c r="R1754">
        <f>TableOMP[[#This Row],[Avg]]+$U$2*TableOMP[[#This Row],[StdDev]]</f>
        <v>26.859278646489706</v>
      </c>
      <c r="S1754">
        <f>IF(AND(TableOMP[[#This Row],[total_time]]&gt;=TableOMP[[#This Row],[Low]], TableOMP[[#This Row],[total_time]]&lt;=TableOMP[[#This Row],[High]]),1,0)</f>
        <v>1</v>
      </c>
    </row>
    <row r="1755" spans="1:19" x14ac:dyDescent="0.25">
      <c r="A1755" t="s">
        <v>15</v>
      </c>
      <c r="B1755">
        <v>10000</v>
      </c>
      <c r="C1755">
        <v>100</v>
      </c>
      <c r="D1755">
        <v>1</v>
      </c>
      <c r="E1755">
        <v>36</v>
      </c>
      <c r="F1755">
        <v>1</v>
      </c>
      <c r="G1755">
        <v>27.393978000000001</v>
      </c>
      <c r="H1755">
        <v>17.267250000000001</v>
      </c>
      <c r="I1755">
        <v>135.56007399999999</v>
      </c>
      <c r="J1755">
        <v>3.8731450000000001</v>
      </c>
      <c r="K1755" t="str">
        <f t="shared" si="27"/>
        <v>4</v>
      </c>
      <c r="L1755" t="s">
        <v>44</v>
      </c>
      <c r="M1755" t="s">
        <v>45</v>
      </c>
      <c r="N1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1755">
        <f>VLOOKUP(TableOMP[[#This Row],[Label]],TableAvg[],2,FALSE)</f>
        <v>26.343206666666664</v>
      </c>
      <c r="P1755">
        <f>VLOOKUP(TableOMP[[#This Row],[Label]],TableAvg[],3,FALSE)</f>
        <v>0.74872601937798378</v>
      </c>
      <c r="Q1755">
        <f>TableOMP[[#This Row],[Avg]]-$U$2*TableOMP[[#This Row],[StdDev]]</f>
        <v>24.845754627910697</v>
      </c>
      <c r="R1755">
        <f>TableOMP[[#This Row],[Avg]]+$U$2*TableOMP[[#This Row],[StdDev]]</f>
        <v>27.84065870542263</v>
      </c>
      <c r="S1755">
        <f>IF(AND(TableOMP[[#This Row],[total_time]]&gt;=TableOMP[[#This Row],[Low]], TableOMP[[#This Row],[total_time]]&lt;=TableOMP[[#This Row],[High]]),1,0)</f>
        <v>1</v>
      </c>
    </row>
    <row r="1756" spans="1:19" x14ac:dyDescent="0.25">
      <c r="A1756" t="s">
        <v>15</v>
      </c>
      <c r="B1756">
        <v>10000</v>
      </c>
      <c r="C1756">
        <v>100</v>
      </c>
      <c r="D1756">
        <v>1</v>
      </c>
      <c r="E1756">
        <v>37</v>
      </c>
      <c r="F1756">
        <v>1</v>
      </c>
      <c r="G1756">
        <v>27.905639999999998</v>
      </c>
      <c r="H1756">
        <v>17.603331000000001</v>
      </c>
      <c r="I1756">
        <v>150.49804399999999</v>
      </c>
      <c r="J1756">
        <v>4.1805009999999996</v>
      </c>
      <c r="K1756" t="str">
        <f t="shared" si="27"/>
        <v>4</v>
      </c>
      <c r="L1756" t="s">
        <v>44</v>
      </c>
      <c r="M1756" t="s">
        <v>45</v>
      </c>
      <c r="N1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1756">
        <f>VLOOKUP(TableOMP[[#This Row],[Label]],TableAvg[],2,FALSE)</f>
        <v>26.970348333333334</v>
      </c>
      <c r="P1756">
        <f>VLOOKUP(TableOMP[[#This Row],[Label]],TableAvg[],3,FALSE)</f>
        <v>0.67769942166725894</v>
      </c>
      <c r="Q1756">
        <f>TableOMP[[#This Row],[Avg]]-$U$2*TableOMP[[#This Row],[StdDev]]</f>
        <v>25.614949489998814</v>
      </c>
      <c r="R1756">
        <f>TableOMP[[#This Row],[Avg]]+$U$2*TableOMP[[#This Row],[StdDev]]</f>
        <v>28.325747176667853</v>
      </c>
      <c r="S1756">
        <f>IF(AND(TableOMP[[#This Row],[total_time]]&gt;=TableOMP[[#This Row],[Low]], TableOMP[[#This Row],[total_time]]&lt;=TableOMP[[#This Row],[High]]),1,0)</f>
        <v>1</v>
      </c>
    </row>
    <row r="1757" spans="1:19" x14ac:dyDescent="0.25">
      <c r="A1757" t="s">
        <v>15</v>
      </c>
      <c r="B1757">
        <v>10000</v>
      </c>
      <c r="C1757">
        <v>100</v>
      </c>
      <c r="D1757">
        <v>1</v>
      </c>
      <c r="E1757">
        <v>38</v>
      </c>
      <c r="F1757">
        <v>1</v>
      </c>
      <c r="G1757">
        <v>26.074822999999999</v>
      </c>
      <c r="H1757">
        <v>17.406303999999999</v>
      </c>
      <c r="I1757">
        <v>158.142202</v>
      </c>
      <c r="J1757">
        <v>4.274114</v>
      </c>
      <c r="K1757" t="str">
        <f t="shared" si="27"/>
        <v>4</v>
      </c>
      <c r="L1757" t="s">
        <v>44</v>
      </c>
      <c r="M1757" t="s">
        <v>45</v>
      </c>
      <c r="N1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1757">
        <f>VLOOKUP(TableOMP[[#This Row],[Label]],TableAvg[],2,FALSE)</f>
        <v>25.704401000000001</v>
      </c>
      <c r="P1757">
        <f>VLOOKUP(TableOMP[[#This Row],[Label]],TableAvg[],3,FALSE)</f>
        <v>0.2854951416794792</v>
      </c>
      <c r="Q1757">
        <f>TableOMP[[#This Row],[Avg]]-$U$2*TableOMP[[#This Row],[StdDev]]</f>
        <v>25.133410716641041</v>
      </c>
      <c r="R1757">
        <f>TableOMP[[#This Row],[Avg]]+$U$2*TableOMP[[#This Row],[StdDev]]</f>
        <v>26.27539128335896</v>
      </c>
      <c r="S1757">
        <f>IF(AND(TableOMP[[#This Row],[total_time]]&gt;=TableOMP[[#This Row],[Low]], TableOMP[[#This Row],[total_time]]&lt;=TableOMP[[#This Row],[High]]),1,0)</f>
        <v>1</v>
      </c>
    </row>
    <row r="1758" spans="1:19" x14ac:dyDescent="0.25">
      <c r="A1758" t="s">
        <v>15</v>
      </c>
      <c r="B1758">
        <v>10000</v>
      </c>
      <c r="C1758">
        <v>100</v>
      </c>
      <c r="D1758">
        <v>1</v>
      </c>
      <c r="E1758">
        <v>39</v>
      </c>
      <c r="F1758">
        <v>1</v>
      </c>
      <c r="G1758">
        <v>26.790046</v>
      </c>
      <c r="H1758">
        <v>18.008075000000002</v>
      </c>
      <c r="I1758">
        <v>167.96848900000001</v>
      </c>
      <c r="J1758">
        <v>4.420223</v>
      </c>
      <c r="K1758" t="str">
        <f t="shared" si="27"/>
        <v>4</v>
      </c>
      <c r="L1758" t="s">
        <v>44</v>
      </c>
      <c r="M1758" t="s">
        <v>45</v>
      </c>
      <c r="N1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1758">
        <f>VLOOKUP(TableOMP[[#This Row],[Label]],TableAvg[],2,FALSE)</f>
        <v>25.779960333333332</v>
      </c>
      <c r="P1758">
        <f>VLOOKUP(TableOMP[[#This Row],[Label]],TableAvg[],3,FALSE)</f>
        <v>0.71966174763643331</v>
      </c>
      <c r="Q1758">
        <f>TableOMP[[#This Row],[Avg]]-$U$2*TableOMP[[#This Row],[StdDev]]</f>
        <v>24.340636838060465</v>
      </c>
      <c r="R1758">
        <f>TableOMP[[#This Row],[Avg]]+$U$2*TableOMP[[#This Row],[StdDev]]</f>
        <v>27.219283828606198</v>
      </c>
      <c r="S1758">
        <f>IF(AND(TableOMP[[#This Row],[total_time]]&gt;=TableOMP[[#This Row],[Low]], TableOMP[[#This Row],[total_time]]&lt;=TableOMP[[#This Row],[High]]),1,0)</f>
        <v>1</v>
      </c>
    </row>
    <row r="1759" spans="1:19" x14ac:dyDescent="0.25">
      <c r="A1759" t="s">
        <v>15</v>
      </c>
      <c r="B1759">
        <v>10000</v>
      </c>
      <c r="C1759">
        <v>100</v>
      </c>
      <c r="D1759">
        <v>1</v>
      </c>
      <c r="E1759">
        <v>40</v>
      </c>
      <c r="F1759">
        <v>1</v>
      </c>
      <c r="G1759">
        <v>26.52609</v>
      </c>
      <c r="H1759">
        <v>17.9267</v>
      </c>
      <c r="I1759">
        <v>147.20524800000001</v>
      </c>
      <c r="J1759">
        <v>3.7744939999999998</v>
      </c>
      <c r="K1759" t="str">
        <f t="shared" si="27"/>
        <v>4</v>
      </c>
      <c r="L1759" t="s">
        <v>44</v>
      </c>
      <c r="M1759" t="s">
        <v>45</v>
      </c>
      <c r="N1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1759">
        <f>VLOOKUP(TableOMP[[#This Row],[Label]],TableAvg[],2,FALSE)</f>
        <v>25.082809666666666</v>
      </c>
      <c r="P1759">
        <f>VLOOKUP(TableOMP[[#This Row],[Label]],TableAvg[],3,FALSE)</f>
        <v>1.0214063791369055</v>
      </c>
      <c r="Q1759">
        <f>TableOMP[[#This Row],[Avg]]-$U$2*TableOMP[[#This Row],[StdDev]]</f>
        <v>23.039996908392855</v>
      </c>
      <c r="R1759">
        <f>TableOMP[[#This Row],[Avg]]+$U$2*TableOMP[[#This Row],[StdDev]]</f>
        <v>27.125622424940477</v>
      </c>
      <c r="S1759">
        <f>IF(AND(TableOMP[[#This Row],[total_time]]&gt;=TableOMP[[#This Row],[Low]], TableOMP[[#This Row],[total_time]]&lt;=TableOMP[[#This Row],[High]]),1,0)</f>
        <v>1</v>
      </c>
    </row>
    <row r="1760" spans="1:19" x14ac:dyDescent="0.25">
      <c r="A1760" t="s">
        <v>15</v>
      </c>
      <c r="B1760">
        <v>10000</v>
      </c>
      <c r="C1760">
        <v>100</v>
      </c>
      <c r="D1760">
        <v>1</v>
      </c>
      <c r="E1760">
        <v>41</v>
      </c>
      <c r="F1760">
        <v>1</v>
      </c>
      <c r="G1760">
        <v>26.887250999999999</v>
      </c>
      <c r="H1760">
        <v>16.955279000000001</v>
      </c>
      <c r="I1760">
        <v>162.70624100000001</v>
      </c>
      <c r="J1760">
        <v>4.0676560000000004</v>
      </c>
      <c r="K1760" t="str">
        <f t="shared" si="27"/>
        <v>4</v>
      </c>
      <c r="L1760" t="s">
        <v>44</v>
      </c>
      <c r="M1760" t="s">
        <v>45</v>
      </c>
      <c r="N1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1760">
        <f>VLOOKUP(TableOMP[[#This Row],[Label]],TableAvg[],2,FALSE)</f>
        <v>25.509156999999998</v>
      </c>
      <c r="P1760">
        <f>VLOOKUP(TableOMP[[#This Row],[Label]],TableAvg[],3,FALSE)</f>
        <v>0.98824403434478203</v>
      </c>
      <c r="Q1760">
        <f>TableOMP[[#This Row],[Avg]]-$U$2*TableOMP[[#This Row],[StdDev]]</f>
        <v>23.532668931310432</v>
      </c>
      <c r="R1760">
        <f>TableOMP[[#This Row],[Avg]]+$U$2*TableOMP[[#This Row],[StdDev]]</f>
        <v>27.485645068689564</v>
      </c>
      <c r="S1760">
        <f>IF(AND(TableOMP[[#This Row],[total_time]]&gt;=TableOMP[[#This Row],[Low]], TableOMP[[#This Row],[total_time]]&lt;=TableOMP[[#This Row],[High]]),1,0)</f>
        <v>1</v>
      </c>
    </row>
    <row r="1761" spans="1:19" x14ac:dyDescent="0.25">
      <c r="A1761" t="s">
        <v>15</v>
      </c>
      <c r="B1761">
        <v>10000</v>
      </c>
      <c r="C1761">
        <v>100</v>
      </c>
      <c r="D1761">
        <v>1</v>
      </c>
      <c r="E1761">
        <v>42</v>
      </c>
      <c r="F1761">
        <v>1</v>
      </c>
      <c r="G1761">
        <v>27.180475999999999</v>
      </c>
      <c r="H1761">
        <v>18.208075000000001</v>
      </c>
      <c r="I1761">
        <v>163.527692</v>
      </c>
      <c r="J1761">
        <v>3.98848</v>
      </c>
      <c r="K1761" t="str">
        <f t="shared" si="27"/>
        <v>4</v>
      </c>
      <c r="L1761" t="s">
        <v>44</v>
      </c>
      <c r="M1761" t="s">
        <v>45</v>
      </c>
      <c r="N1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1761">
        <f>VLOOKUP(TableOMP[[#This Row],[Label]],TableAvg[],2,FALSE)</f>
        <v>25.819136666666665</v>
      </c>
      <c r="P1761">
        <f>VLOOKUP(TableOMP[[#This Row],[Label]],TableAvg[],3,FALSE)</f>
        <v>0.96443977282893023</v>
      </c>
      <c r="Q1761">
        <f>TableOMP[[#This Row],[Avg]]-$U$2*TableOMP[[#This Row],[StdDev]]</f>
        <v>23.890257121008805</v>
      </c>
      <c r="R1761">
        <f>TableOMP[[#This Row],[Avg]]+$U$2*TableOMP[[#This Row],[StdDev]]</f>
        <v>27.748016212324526</v>
      </c>
      <c r="S1761">
        <f>IF(AND(TableOMP[[#This Row],[total_time]]&gt;=TableOMP[[#This Row],[Low]], TableOMP[[#This Row],[total_time]]&lt;=TableOMP[[#This Row],[High]]),1,0)</f>
        <v>1</v>
      </c>
    </row>
    <row r="1762" spans="1:19" x14ac:dyDescent="0.25">
      <c r="A1762" t="s">
        <v>15</v>
      </c>
      <c r="B1762">
        <v>10000</v>
      </c>
      <c r="C1762">
        <v>100</v>
      </c>
      <c r="D1762">
        <v>1</v>
      </c>
      <c r="E1762">
        <v>43</v>
      </c>
      <c r="F1762">
        <v>1</v>
      </c>
      <c r="G1762">
        <v>26.339669000000001</v>
      </c>
      <c r="H1762">
        <v>18.175114000000001</v>
      </c>
      <c r="I1762">
        <v>189.49851200000001</v>
      </c>
      <c r="J1762">
        <v>4.5118689999999999</v>
      </c>
      <c r="K1762" t="str">
        <f t="shared" si="27"/>
        <v>4</v>
      </c>
      <c r="L1762" t="s">
        <v>44</v>
      </c>
      <c r="M1762" t="s">
        <v>45</v>
      </c>
      <c r="N1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1762">
        <f>VLOOKUP(TableOMP[[#This Row],[Label]],TableAvg[],2,FALSE)</f>
        <v>24.832328</v>
      </c>
      <c r="P1762">
        <f>VLOOKUP(TableOMP[[#This Row],[Label]],TableAvg[],3,FALSE)</f>
        <v>1.2848420069583315</v>
      </c>
      <c r="Q1762">
        <f>TableOMP[[#This Row],[Avg]]-$U$2*TableOMP[[#This Row],[StdDev]]</f>
        <v>22.262643986083337</v>
      </c>
      <c r="R1762">
        <f>TableOMP[[#This Row],[Avg]]+$U$2*TableOMP[[#This Row],[StdDev]]</f>
        <v>27.402012013916664</v>
      </c>
      <c r="S1762">
        <f>IF(AND(TableOMP[[#This Row],[total_time]]&gt;=TableOMP[[#This Row],[Low]], TableOMP[[#This Row],[total_time]]&lt;=TableOMP[[#This Row],[High]]),1,0)</f>
        <v>1</v>
      </c>
    </row>
    <row r="1763" spans="1:19" x14ac:dyDescent="0.25">
      <c r="A1763" t="s">
        <v>15</v>
      </c>
      <c r="B1763">
        <v>10000</v>
      </c>
      <c r="C1763">
        <v>100</v>
      </c>
      <c r="D1763">
        <v>1</v>
      </c>
      <c r="E1763">
        <v>44</v>
      </c>
      <c r="F1763">
        <v>1</v>
      </c>
      <c r="G1763">
        <v>26.641954999999999</v>
      </c>
      <c r="H1763">
        <v>17.758455999999999</v>
      </c>
      <c r="I1763">
        <v>164.96540300000001</v>
      </c>
      <c r="J1763">
        <v>3.8364050000000001</v>
      </c>
      <c r="K1763" t="str">
        <f t="shared" si="27"/>
        <v>4</v>
      </c>
      <c r="L1763" t="s">
        <v>44</v>
      </c>
      <c r="M1763" t="s">
        <v>45</v>
      </c>
      <c r="N1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1763">
        <f>VLOOKUP(TableOMP[[#This Row],[Label]],TableAvg[],2,FALSE)</f>
        <v>25.146681666666666</v>
      </c>
      <c r="P1763">
        <f>VLOOKUP(TableOMP[[#This Row],[Label]],TableAvg[],3,FALSE)</f>
        <v>1.0875562001362333</v>
      </c>
      <c r="Q1763">
        <f>TableOMP[[#This Row],[Avg]]-$U$2*TableOMP[[#This Row],[StdDev]]</f>
        <v>22.971569266394198</v>
      </c>
      <c r="R1763">
        <f>TableOMP[[#This Row],[Avg]]+$U$2*TableOMP[[#This Row],[StdDev]]</f>
        <v>27.321794066939134</v>
      </c>
      <c r="S1763">
        <f>IF(AND(TableOMP[[#This Row],[total_time]]&gt;=TableOMP[[#This Row],[Low]], TableOMP[[#This Row],[total_time]]&lt;=TableOMP[[#This Row],[High]]),1,0)</f>
        <v>1</v>
      </c>
    </row>
    <row r="1764" spans="1:19" x14ac:dyDescent="0.25">
      <c r="A1764" t="s">
        <v>15</v>
      </c>
      <c r="B1764">
        <v>10000</v>
      </c>
      <c r="C1764">
        <v>100</v>
      </c>
      <c r="D1764">
        <v>1</v>
      </c>
      <c r="E1764">
        <v>45</v>
      </c>
      <c r="F1764">
        <v>1</v>
      </c>
      <c r="G1764">
        <v>26.509929</v>
      </c>
      <c r="H1764">
        <v>18.414437</v>
      </c>
      <c r="I1764">
        <v>195.65312299999999</v>
      </c>
      <c r="J1764">
        <v>4.4466619999999999</v>
      </c>
      <c r="K1764" t="str">
        <f t="shared" si="27"/>
        <v>4</v>
      </c>
      <c r="L1764" t="s">
        <v>44</v>
      </c>
      <c r="M1764" t="s">
        <v>45</v>
      </c>
      <c r="N1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1764">
        <f>VLOOKUP(TableOMP[[#This Row],[Label]],TableAvg[],2,FALSE)</f>
        <v>25.254002333333332</v>
      </c>
      <c r="P1764">
        <f>VLOOKUP(TableOMP[[#This Row],[Label]],TableAvg[],3,FALSE)</f>
        <v>0.92190047262863217</v>
      </c>
      <c r="Q1764">
        <f>TableOMP[[#This Row],[Avg]]-$U$2*TableOMP[[#This Row],[StdDev]]</f>
        <v>23.410201388076068</v>
      </c>
      <c r="R1764">
        <f>TableOMP[[#This Row],[Avg]]+$U$2*TableOMP[[#This Row],[StdDev]]</f>
        <v>27.097803278590597</v>
      </c>
      <c r="S1764">
        <f>IF(AND(TableOMP[[#This Row],[total_time]]&gt;=TableOMP[[#This Row],[Low]], TableOMP[[#This Row],[total_time]]&lt;=TableOMP[[#This Row],[High]]),1,0)</f>
        <v>1</v>
      </c>
    </row>
    <row r="1765" spans="1:19" x14ac:dyDescent="0.25">
      <c r="A1765" t="s">
        <v>15</v>
      </c>
      <c r="B1765">
        <v>10000</v>
      </c>
      <c r="C1765">
        <v>100</v>
      </c>
      <c r="D1765">
        <v>1</v>
      </c>
      <c r="E1765">
        <v>46</v>
      </c>
      <c r="F1765">
        <v>1</v>
      </c>
      <c r="G1765">
        <v>26.392341999999999</v>
      </c>
      <c r="H1765">
        <v>18.213467000000001</v>
      </c>
      <c r="I1765">
        <v>170.265772</v>
      </c>
      <c r="J1765">
        <v>3.783684</v>
      </c>
      <c r="K1765" t="str">
        <f t="shared" si="27"/>
        <v>4</v>
      </c>
      <c r="L1765" t="s">
        <v>44</v>
      </c>
      <c r="M1765" t="s">
        <v>45</v>
      </c>
      <c r="N1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1765">
        <f>VLOOKUP(TableOMP[[#This Row],[Label]],TableAvg[],2,FALSE)</f>
        <v>25.105016666666668</v>
      </c>
      <c r="P1765">
        <f>VLOOKUP(TableOMP[[#This Row],[Label]],TableAvg[],3,FALSE)</f>
        <v>0.96783194625286728</v>
      </c>
      <c r="Q1765">
        <f>TableOMP[[#This Row],[Avg]]-$U$2*TableOMP[[#This Row],[StdDev]]</f>
        <v>23.169352774160934</v>
      </c>
      <c r="R1765">
        <f>TableOMP[[#This Row],[Avg]]+$U$2*TableOMP[[#This Row],[StdDev]]</f>
        <v>27.040680559172401</v>
      </c>
      <c r="S1765">
        <f>IF(AND(TableOMP[[#This Row],[total_time]]&gt;=TableOMP[[#This Row],[Low]], TableOMP[[#This Row],[total_time]]&lt;=TableOMP[[#This Row],[High]]),1,0)</f>
        <v>1</v>
      </c>
    </row>
    <row r="1766" spans="1:19" x14ac:dyDescent="0.25">
      <c r="A1766" t="s">
        <v>15</v>
      </c>
      <c r="B1766">
        <v>10000</v>
      </c>
      <c r="C1766">
        <v>100</v>
      </c>
      <c r="D1766">
        <v>1</v>
      </c>
      <c r="E1766">
        <v>47</v>
      </c>
      <c r="F1766">
        <v>1</v>
      </c>
      <c r="G1766">
        <v>26.647449999999999</v>
      </c>
      <c r="H1766">
        <v>17.188827</v>
      </c>
      <c r="I1766">
        <v>207.321313</v>
      </c>
      <c r="J1766">
        <v>4.5069850000000002</v>
      </c>
      <c r="K1766" t="str">
        <f t="shared" si="27"/>
        <v>4</v>
      </c>
      <c r="L1766" t="s">
        <v>44</v>
      </c>
      <c r="M1766" t="s">
        <v>45</v>
      </c>
      <c r="N1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1766">
        <f>VLOOKUP(TableOMP[[#This Row],[Label]],TableAvg[],2,FALSE)</f>
        <v>25.578340999999998</v>
      </c>
      <c r="P1766">
        <f>VLOOKUP(TableOMP[[#This Row],[Label]],TableAvg[],3,FALSE)</f>
        <v>0.98045741141675369</v>
      </c>
      <c r="Q1766">
        <f>TableOMP[[#This Row],[Avg]]-$U$2*TableOMP[[#This Row],[StdDev]]</f>
        <v>23.61742617716649</v>
      </c>
      <c r="R1766">
        <f>TableOMP[[#This Row],[Avg]]+$U$2*TableOMP[[#This Row],[StdDev]]</f>
        <v>27.539255822833507</v>
      </c>
      <c r="S1766">
        <f>IF(AND(TableOMP[[#This Row],[total_time]]&gt;=TableOMP[[#This Row],[Low]], TableOMP[[#This Row],[total_time]]&lt;=TableOMP[[#This Row],[High]]),1,0)</f>
        <v>1</v>
      </c>
    </row>
    <row r="1767" spans="1:19" x14ac:dyDescent="0.25">
      <c r="A1767" t="s">
        <v>15</v>
      </c>
      <c r="B1767">
        <v>10000</v>
      </c>
      <c r="C1767">
        <v>100</v>
      </c>
      <c r="D1767">
        <v>1</v>
      </c>
      <c r="E1767">
        <v>48</v>
      </c>
      <c r="F1767">
        <v>1</v>
      </c>
      <c r="G1767">
        <v>26.623836000000001</v>
      </c>
      <c r="H1767">
        <v>17.648783000000002</v>
      </c>
      <c r="I1767">
        <v>141.84119100000001</v>
      </c>
      <c r="J1767">
        <v>3.0178980000000002</v>
      </c>
      <c r="K1767" t="str">
        <f t="shared" si="27"/>
        <v>4</v>
      </c>
      <c r="L1767" t="s">
        <v>44</v>
      </c>
      <c r="M1767" t="s">
        <v>45</v>
      </c>
      <c r="N1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1767">
        <f>VLOOKUP(TableOMP[[#This Row],[Label]],TableAvg[],2,FALSE)</f>
        <v>25.698375999999996</v>
      </c>
      <c r="P1767">
        <f>VLOOKUP(TableOMP[[#This Row],[Label]],TableAvg[],3,FALSE)</f>
        <v>0.656682861572359</v>
      </c>
      <c r="Q1767">
        <f>TableOMP[[#This Row],[Avg]]-$U$2*TableOMP[[#This Row],[StdDev]]</f>
        <v>24.385010276855279</v>
      </c>
      <c r="R1767">
        <f>TableOMP[[#This Row],[Avg]]+$U$2*TableOMP[[#This Row],[StdDev]]</f>
        <v>27.011741723144713</v>
      </c>
      <c r="S1767">
        <f>IF(AND(TableOMP[[#This Row],[total_time]]&gt;=TableOMP[[#This Row],[Low]], TableOMP[[#This Row],[total_time]]&lt;=TableOMP[[#This Row],[High]]),1,0)</f>
        <v>1</v>
      </c>
    </row>
    <row r="1768" spans="1:19" x14ac:dyDescent="0.25">
      <c r="A1768" t="s">
        <v>15</v>
      </c>
      <c r="B1768">
        <v>10000</v>
      </c>
      <c r="C1768">
        <v>100</v>
      </c>
      <c r="D1768">
        <v>1</v>
      </c>
      <c r="E1768">
        <v>49</v>
      </c>
      <c r="F1768">
        <v>1</v>
      </c>
      <c r="G1768">
        <v>26.936415</v>
      </c>
      <c r="H1768">
        <v>18.517529</v>
      </c>
      <c r="I1768">
        <v>160.320267</v>
      </c>
      <c r="J1768">
        <v>3.3400059999999998</v>
      </c>
      <c r="K1768" t="str">
        <f t="shared" si="27"/>
        <v>4</v>
      </c>
      <c r="L1768" t="s">
        <v>44</v>
      </c>
      <c r="M1768" t="s">
        <v>45</v>
      </c>
      <c r="N1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1768">
        <f>VLOOKUP(TableOMP[[#This Row],[Label]],TableAvg[],2,FALSE)</f>
        <v>25.497405666666666</v>
      </c>
      <c r="P1768">
        <f>VLOOKUP(TableOMP[[#This Row],[Label]],TableAvg[],3,FALSE)</f>
        <v>1.0181394385820903</v>
      </c>
      <c r="Q1768">
        <f>TableOMP[[#This Row],[Avg]]-$U$2*TableOMP[[#This Row],[StdDev]]</f>
        <v>23.461126789502487</v>
      </c>
      <c r="R1768">
        <f>TableOMP[[#This Row],[Avg]]+$U$2*TableOMP[[#This Row],[StdDev]]</f>
        <v>27.533684543830844</v>
      </c>
      <c r="S1768">
        <f>IF(AND(TableOMP[[#This Row],[total_time]]&gt;=TableOMP[[#This Row],[Low]], TableOMP[[#This Row],[total_time]]&lt;=TableOMP[[#This Row],[High]]),1,0)</f>
        <v>1</v>
      </c>
    </row>
    <row r="1769" spans="1:19" x14ac:dyDescent="0.25">
      <c r="A1769" t="s">
        <v>15</v>
      </c>
      <c r="B1769">
        <v>10000</v>
      </c>
      <c r="C1769">
        <v>100</v>
      </c>
      <c r="D1769">
        <v>1</v>
      </c>
      <c r="E1769">
        <v>50</v>
      </c>
      <c r="F1769">
        <v>1</v>
      </c>
      <c r="G1769">
        <v>25.762357000000002</v>
      </c>
      <c r="H1769">
        <v>17.247845999999999</v>
      </c>
      <c r="I1769">
        <v>161.67249799999999</v>
      </c>
      <c r="J1769">
        <v>3.299439</v>
      </c>
      <c r="K1769" t="str">
        <f t="shared" si="27"/>
        <v>4</v>
      </c>
      <c r="L1769" t="s">
        <v>44</v>
      </c>
      <c r="M1769" t="s">
        <v>45</v>
      </c>
      <c r="N1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1769">
        <f>VLOOKUP(TableOMP[[#This Row],[Label]],TableAvg[],2,FALSE)</f>
        <v>24.905305333333331</v>
      </c>
      <c r="P1769">
        <f>VLOOKUP(TableOMP[[#This Row],[Label]],TableAvg[],3,FALSE)</f>
        <v>0.67773903707279415</v>
      </c>
      <c r="Q1769">
        <f>TableOMP[[#This Row],[Avg]]-$U$2*TableOMP[[#This Row],[StdDev]]</f>
        <v>23.549827259187744</v>
      </c>
      <c r="R1769">
        <f>TableOMP[[#This Row],[Avg]]+$U$2*TableOMP[[#This Row],[StdDev]]</f>
        <v>26.260783407478918</v>
      </c>
      <c r="S1769">
        <f>IF(AND(TableOMP[[#This Row],[total_time]]&gt;=TableOMP[[#This Row],[Low]], TableOMP[[#This Row],[total_time]]&lt;=TableOMP[[#This Row],[High]]),1,0)</f>
        <v>1</v>
      </c>
    </row>
    <row r="1770" spans="1:19" x14ac:dyDescent="0.25">
      <c r="A1770" t="s">
        <v>15</v>
      </c>
      <c r="B1770">
        <v>10000</v>
      </c>
      <c r="C1770">
        <v>100</v>
      </c>
      <c r="D1770">
        <v>1</v>
      </c>
      <c r="E1770">
        <v>51</v>
      </c>
      <c r="F1770">
        <v>1</v>
      </c>
      <c r="G1770">
        <v>27.854714999999999</v>
      </c>
      <c r="H1770">
        <v>18.495459</v>
      </c>
      <c r="I1770">
        <v>191.41761399999999</v>
      </c>
      <c r="J1770">
        <v>3.8283520000000002</v>
      </c>
      <c r="K1770" t="str">
        <f t="shared" si="27"/>
        <v>4</v>
      </c>
      <c r="L1770" t="s">
        <v>44</v>
      </c>
      <c r="M1770" t="s">
        <v>45</v>
      </c>
      <c r="N1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1770">
        <f>VLOOKUP(TableOMP[[#This Row],[Label]],TableAvg[],2,FALSE)</f>
        <v>25.840850333333332</v>
      </c>
      <c r="P1770">
        <f>VLOOKUP(TableOMP[[#This Row],[Label]],TableAvg[],3,FALSE)</f>
        <v>1.4243345507535057</v>
      </c>
      <c r="Q1770">
        <f>TableOMP[[#This Row],[Avg]]-$U$2*TableOMP[[#This Row],[StdDev]]</f>
        <v>22.992181231826322</v>
      </c>
      <c r="R1770">
        <f>TableOMP[[#This Row],[Avg]]+$U$2*TableOMP[[#This Row],[StdDev]]</f>
        <v>28.689519434840342</v>
      </c>
      <c r="S1770">
        <f>IF(AND(TableOMP[[#This Row],[total_time]]&gt;=TableOMP[[#This Row],[Low]], TableOMP[[#This Row],[total_time]]&lt;=TableOMP[[#This Row],[High]]),1,0)</f>
        <v>1</v>
      </c>
    </row>
    <row r="1771" spans="1:19" x14ac:dyDescent="0.25">
      <c r="A1771" t="s">
        <v>15</v>
      </c>
      <c r="B1771">
        <v>10000</v>
      </c>
      <c r="C1771">
        <v>100</v>
      </c>
      <c r="D1771">
        <v>1</v>
      </c>
      <c r="E1771">
        <v>52</v>
      </c>
      <c r="F1771">
        <v>1</v>
      </c>
      <c r="G1771">
        <v>27.047217</v>
      </c>
      <c r="H1771">
        <v>18.849826</v>
      </c>
      <c r="I1771">
        <v>172.100064</v>
      </c>
      <c r="J1771">
        <v>3.374511</v>
      </c>
      <c r="K1771" t="str">
        <f t="shared" si="27"/>
        <v>4</v>
      </c>
      <c r="L1771" t="s">
        <v>44</v>
      </c>
      <c r="M1771" t="s">
        <v>45</v>
      </c>
      <c r="N1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1771">
        <f>VLOOKUP(TableOMP[[#This Row],[Label]],TableAvg[],2,FALSE)</f>
        <v>25.390547666666667</v>
      </c>
      <c r="P1771">
        <f>VLOOKUP(TableOMP[[#This Row],[Label]],TableAvg[],3,FALSE)</f>
        <v>1.1714658179339055</v>
      </c>
      <c r="Q1771">
        <f>TableOMP[[#This Row],[Avg]]-$U$2*TableOMP[[#This Row],[StdDev]]</f>
        <v>23.047616030798856</v>
      </c>
      <c r="R1771">
        <f>TableOMP[[#This Row],[Avg]]+$U$2*TableOMP[[#This Row],[StdDev]]</f>
        <v>27.733479302534477</v>
      </c>
      <c r="S1771">
        <f>IF(AND(TableOMP[[#This Row],[total_time]]&gt;=TableOMP[[#This Row],[Low]], TableOMP[[#This Row],[total_time]]&lt;=TableOMP[[#This Row],[High]]),1,0)</f>
        <v>1</v>
      </c>
    </row>
    <row r="1772" spans="1:19" x14ac:dyDescent="0.25">
      <c r="A1772" t="s">
        <v>15</v>
      </c>
      <c r="B1772">
        <v>10000</v>
      </c>
      <c r="C1772">
        <v>100</v>
      </c>
      <c r="D1772">
        <v>1</v>
      </c>
      <c r="E1772">
        <v>53</v>
      </c>
      <c r="F1772">
        <v>1</v>
      </c>
      <c r="G1772">
        <v>29.596326000000001</v>
      </c>
      <c r="H1772">
        <v>20.511697000000002</v>
      </c>
      <c r="I1772">
        <v>190.010141</v>
      </c>
      <c r="J1772">
        <v>3.6540409999999999</v>
      </c>
      <c r="K1772" t="str">
        <f t="shared" si="27"/>
        <v>4</v>
      </c>
      <c r="L1772" t="s">
        <v>44</v>
      </c>
      <c r="M1772" t="s">
        <v>45</v>
      </c>
      <c r="N1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1772">
        <f>VLOOKUP(TableOMP[[#This Row],[Label]],TableAvg[],2,FALSE)</f>
        <v>26.49198766666667</v>
      </c>
      <c r="P1772">
        <f>VLOOKUP(TableOMP[[#This Row],[Label]],TableAvg[],3,FALSE)</f>
        <v>2.2017086177670251</v>
      </c>
      <c r="Q1772">
        <f>TableOMP[[#This Row],[Avg]]-$U$2*TableOMP[[#This Row],[StdDev]]</f>
        <v>22.08857043113262</v>
      </c>
      <c r="R1772">
        <f>TableOMP[[#This Row],[Avg]]+$U$2*TableOMP[[#This Row],[StdDev]]</f>
        <v>30.89540490220072</v>
      </c>
      <c r="S1772">
        <f>IF(AND(TableOMP[[#This Row],[total_time]]&gt;=TableOMP[[#This Row],[Low]], TableOMP[[#This Row],[total_time]]&lt;=TableOMP[[#This Row],[High]]),1,0)</f>
        <v>1</v>
      </c>
    </row>
    <row r="1773" spans="1:19" x14ac:dyDescent="0.25">
      <c r="A1773" t="s">
        <v>15</v>
      </c>
      <c r="B1773">
        <v>10000</v>
      </c>
      <c r="C1773">
        <v>100</v>
      </c>
      <c r="D1773">
        <v>1</v>
      </c>
      <c r="E1773">
        <v>54</v>
      </c>
      <c r="F1773">
        <v>1</v>
      </c>
      <c r="G1773">
        <v>26.263622999999999</v>
      </c>
      <c r="H1773">
        <v>18.553522999999998</v>
      </c>
      <c r="I1773">
        <v>190.525048</v>
      </c>
      <c r="J1773">
        <v>3.5948120000000001</v>
      </c>
      <c r="K1773" t="str">
        <f t="shared" si="27"/>
        <v>4</v>
      </c>
      <c r="L1773" t="s">
        <v>44</v>
      </c>
      <c r="M1773" t="s">
        <v>45</v>
      </c>
      <c r="N1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1773">
        <f>VLOOKUP(TableOMP[[#This Row],[Label]],TableAvg[],2,FALSE)</f>
        <v>25.667505000000002</v>
      </c>
      <c r="P1773">
        <f>VLOOKUP(TableOMP[[#This Row],[Label]],TableAvg[],3,FALSE)</f>
        <v>0.57645094674913777</v>
      </c>
      <c r="Q1773">
        <f>TableOMP[[#This Row],[Avg]]-$U$2*TableOMP[[#This Row],[StdDev]]</f>
        <v>24.514603106501728</v>
      </c>
      <c r="R1773">
        <f>TableOMP[[#This Row],[Avg]]+$U$2*TableOMP[[#This Row],[StdDev]]</f>
        <v>26.820406893498276</v>
      </c>
      <c r="S1773">
        <f>IF(AND(TableOMP[[#This Row],[total_time]]&gt;=TableOMP[[#This Row],[Low]], TableOMP[[#This Row],[total_time]]&lt;=TableOMP[[#This Row],[High]]),1,0)</f>
        <v>1</v>
      </c>
    </row>
    <row r="1774" spans="1:19" x14ac:dyDescent="0.25">
      <c r="A1774" t="s">
        <v>15</v>
      </c>
      <c r="B1774">
        <v>10000</v>
      </c>
      <c r="C1774">
        <v>100</v>
      </c>
      <c r="D1774">
        <v>1</v>
      </c>
      <c r="E1774">
        <v>55</v>
      </c>
      <c r="F1774">
        <v>1</v>
      </c>
      <c r="G1774">
        <v>27.154987999999999</v>
      </c>
      <c r="H1774">
        <v>18.190546999999999</v>
      </c>
      <c r="I1774">
        <v>191.67560399999999</v>
      </c>
      <c r="J1774">
        <v>3.5495480000000001</v>
      </c>
      <c r="K1774" t="str">
        <f t="shared" si="27"/>
        <v>4</v>
      </c>
      <c r="L1774" t="s">
        <v>44</v>
      </c>
      <c r="M1774" t="s">
        <v>45</v>
      </c>
      <c r="N1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1774">
        <f>VLOOKUP(TableOMP[[#This Row],[Label]],TableAvg[],2,FALSE)</f>
        <v>25.360660333333332</v>
      </c>
      <c r="P1774">
        <f>VLOOKUP(TableOMP[[#This Row],[Label]],TableAvg[],3,FALSE)</f>
        <v>1.2700928355765138</v>
      </c>
      <c r="Q1774">
        <f>TableOMP[[#This Row],[Avg]]-$U$2*TableOMP[[#This Row],[StdDev]]</f>
        <v>22.820474662180303</v>
      </c>
      <c r="R1774">
        <f>TableOMP[[#This Row],[Avg]]+$U$2*TableOMP[[#This Row],[StdDev]]</f>
        <v>27.900846004486361</v>
      </c>
      <c r="S1774">
        <f>IF(AND(TableOMP[[#This Row],[total_time]]&gt;=TableOMP[[#This Row],[Low]], TableOMP[[#This Row],[total_time]]&lt;=TableOMP[[#This Row],[High]]),1,0)</f>
        <v>1</v>
      </c>
    </row>
    <row r="1775" spans="1:19" x14ac:dyDescent="0.25">
      <c r="A1775" t="s">
        <v>15</v>
      </c>
      <c r="B1775">
        <v>10000</v>
      </c>
      <c r="C1775">
        <v>100</v>
      </c>
      <c r="D1775">
        <v>1</v>
      </c>
      <c r="E1775">
        <v>56</v>
      </c>
      <c r="F1775">
        <v>1</v>
      </c>
      <c r="G1775">
        <v>27.151876000000001</v>
      </c>
      <c r="H1775">
        <v>19.322621000000002</v>
      </c>
      <c r="I1775">
        <v>202.24534399999999</v>
      </c>
      <c r="J1775">
        <v>3.6771880000000001</v>
      </c>
      <c r="K1775" t="str">
        <f t="shared" si="27"/>
        <v>4</v>
      </c>
      <c r="L1775" t="s">
        <v>44</v>
      </c>
      <c r="M1775" t="s">
        <v>45</v>
      </c>
      <c r="N1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1775">
        <f>VLOOKUP(TableOMP[[#This Row],[Label]],TableAvg[],2,FALSE)</f>
        <v>25.688562333333333</v>
      </c>
      <c r="P1775">
        <f>VLOOKUP(TableOMP[[#This Row],[Label]],TableAvg[],3,FALSE)</f>
        <v>1.2302853049382383</v>
      </c>
      <c r="Q1775">
        <f>TableOMP[[#This Row],[Avg]]-$U$2*TableOMP[[#This Row],[StdDev]]</f>
        <v>23.227991723456856</v>
      </c>
      <c r="R1775">
        <f>TableOMP[[#This Row],[Avg]]+$U$2*TableOMP[[#This Row],[StdDev]]</f>
        <v>28.149132943209811</v>
      </c>
      <c r="S1775">
        <f>IF(AND(TableOMP[[#This Row],[total_time]]&gt;=TableOMP[[#This Row],[Low]], TableOMP[[#This Row],[total_time]]&lt;=TableOMP[[#This Row],[High]]),1,0)</f>
        <v>1</v>
      </c>
    </row>
    <row r="1776" spans="1:19" x14ac:dyDescent="0.25">
      <c r="A1776" t="s">
        <v>15</v>
      </c>
      <c r="B1776">
        <v>10000</v>
      </c>
      <c r="C1776">
        <v>100</v>
      </c>
      <c r="D1776">
        <v>1</v>
      </c>
      <c r="E1776">
        <v>57</v>
      </c>
      <c r="F1776">
        <v>1</v>
      </c>
      <c r="G1776">
        <v>27.52854</v>
      </c>
      <c r="H1776">
        <v>19.226814000000001</v>
      </c>
      <c r="I1776">
        <v>228.77210400000001</v>
      </c>
      <c r="J1776">
        <v>4.085216</v>
      </c>
      <c r="K1776" t="str">
        <f t="shared" si="27"/>
        <v>4</v>
      </c>
      <c r="L1776" t="s">
        <v>44</v>
      </c>
      <c r="M1776" t="s">
        <v>45</v>
      </c>
      <c r="N1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1776">
        <f>VLOOKUP(TableOMP[[#This Row],[Label]],TableAvg[],2,FALSE)</f>
        <v>25.40756433333333</v>
      </c>
      <c r="P1776">
        <f>VLOOKUP(TableOMP[[#This Row],[Label]],TableAvg[],3,FALSE)</f>
        <v>1.5181510594286629</v>
      </c>
      <c r="Q1776">
        <f>TableOMP[[#This Row],[Avg]]-$U$2*TableOMP[[#This Row],[StdDev]]</f>
        <v>22.371262214476005</v>
      </c>
      <c r="R1776">
        <f>TableOMP[[#This Row],[Avg]]+$U$2*TableOMP[[#This Row],[StdDev]]</f>
        <v>28.443866452190655</v>
      </c>
      <c r="S1776">
        <f>IF(AND(TableOMP[[#This Row],[total_time]]&gt;=TableOMP[[#This Row],[Low]], TableOMP[[#This Row],[total_time]]&lt;=TableOMP[[#This Row],[High]]),1,0)</f>
        <v>1</v>
      </c>
    </row>
    <row r="1777" spans="1:19" x14ac:dyDescent="0.25">
      <c r="A1777" t="s">
        <v>15</v>
      </c>
      <c r="B1777">
        <v>10000</v>
      </c>
      <c r="C1777">
        <v>100</v>
      </c>
      <c r="D1777">
        <v>1</v>
      </c>
      <c r="E1777">
        <v>58</v>
      </c>
      <c r="F1777">
        <v>1</v>
      </c>
      <c r="G1777">
        <v>27.236062</v>
      </c>
      <c r="H1777">
        <v>20.568470999999999</v>
      </c>
      <c r="I1777">
        <v>258.65344700000003</v>
      </c>
      <c r="J1777">
        <v>4.5377799999999997</v>
      </c>
      <c r="K1777" t="str">
        <f t="shared" si="27"/>
        <v>4</v>
      </c>
      <c r="L1777" t="s">
        <v>44</v>
      </c>
      <c r="M1777" t="s">
        <v>45</v>
      </c>
      <c r="N1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1777">
        <f>VLOOKUP(TableOMP[[#This Row],[Label]],TableAvg[],2,FALSE)</f>
        <v>24.684348666666665</v>
      </c>
      <c r="P1777">
        <f>VLOOKUP(TableOMP[[#This Row],[Label]],TableAvg[],3,FALSE)</f>
        <v>1.8456104403030507</v>
      </c>
      <c r="Q1777">
        <f>TableOMP[[#This Row],[Avg]]-$U$2*TableOMP[[#This Row],[StdDev]]</f>
        <v>20.993127786060562</v>
      </c>
      <c r="R1777">
        <f>TableOMP[[#This Row],[Avg]]+$U$2*TableOMP[[#This Row],[StdDev]]</f>
        <v>28.375569547272768</v>
      </c>
      <c r="S1777">
        <f>IF(AND(TableOMP[[#This Row],[total_time]]&gt;=TableOMP[[#This Row],[Low]], TableOMP[[#This Row],[total_time]]&lt;=TableOMP[[#This Row],[High]]),1,0)</f>
        <v>1</v>
      </c>
    </row>
    <row r="1778" spans="1:19" x14ac:dyDescent="0.25">
      <c r="A1778" t="s">
        <v>15</v>
      </c>
      <c r="B1778">
        <v>10000</v>
      </c>
      <c r="C1778">
        <v>100</v>
      </c>
      <c r="D1778">
        <v>1</v>
      </c>
      <c r="E1778">
        <v>59</v>
      </c>
      <c r="F1778">
        <v>1</v>
      </c>
      <c r="G1778">
        <v>27.016621000000001</v>
      </c>
      <c r="H1778">
        <v>18.4514</v>
      </c>
      <c r="I1778">
        <v>236.06021100000001</v>
      </c>
      <c r="J1778">
        <v>4.070004</v>
      </c>
      <c r="K1778" t="str">
        <f t="shared" si="27"/>
        <v>4</v>
      </c>
      <c r="L1778" t="s">
        <v>44</v>
      </c>
      <c r="M1778" t="s">
        <v>45</v>
      </c>
      <c r="N1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1778">
        <f>VLOOKUP(TableOMP[[#This Row],[Label]],TableAvg[],2,FALSE)</f>
        <v>25.076984666666664</v>
      </c>
      <c r="P1778">
        <f>VLOOKUP(TableOMP[[#This Row],[Label]],TableAvg[],3,FALSE)</f>
        <v>1.5127787003199316</v>
      </c>
      <c r="Q1778">
        <f>TableOMP[[#This Row],[Avg]]-$U$2*TableOMP[[#This Row],[StdDev]]</f>
        <v>22.051427266026803</v>
      </c>
      <c r="R1778">
        <f>TableOMP[[#This Row],[Avg]]+$U$2*TableOMP[[#This Row],[StdDev]]</f>
        <v>28.102542067306526</v>
      </c>
      <c r="S1778">
        <f>IF(AND(TableOMP[[#This Row],[total_time]]&gt;=TableOMP[[#This Row],[Low]], TableOMP[[#This Row],[total_time]]&lt;=TableOMP[[#This Row],[High]]),1,0)</f>
        <v>1</v>
      </c>
    </row>
    <row r="1779" spans="1:19" x14ac:dyDescent="0.25">
      <c r="A1779" t="s">
        <v>15</v>
      </c>
      <c r="B1779">
        <v>10000</v>
      </c>
      <c r="C1779">
        <v>100</v>
      </c>
      <c r="D1779">
        <v>1</v>
      </c>
      <c r="E1779">
        <v>60</v>
      </c>
      <c r="F1779">
        <v>1</v>
      </c>
      <c r="G1779">
        <v>24.148150999999999</v>
      </c>
      <c r="H1779">
        <v>17.145797000000002</v>
      </c>
      <c r="I1779">
        <v>208.06932800000001</v>
      </c>
      <c r="J1779">
        <v>3.526599</v>
      </c>
      <c r="K1779" t="str">
        <f t="shared" si="27"/>
        <v>4</v>
      </c>
      <c r="L1779" t="s">
        <v>44</v>
      </c>
      <c r="M1779" t="s">
        <v>45</v>
      </c>
      <c r="N1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1779">
        <f>VLOOKUP(TableOMP[[#This Row],[Label]],TableAvg[],2,FALSE)</f>
        <v>24.091633000000002</v>
      </c>
      <c r="P1779">
        <f>VLOOKUP(TableOMP[[#This Row],[Label]],TableAvg[],3,FALSE)</f>
        <v>0.1089137175681136</v>
      </c>
      <c r="Q1779">
        <f>TableOMP[[#This Row],[Avg]]-$U$2*TableOMP[[#This Row],[StdDev]]</f>
        <v>23.873805564863776</v>
      </c>
      <c r="R1779">
        <f>TableOMP[[#This Row],[Avg]]+$U$2*TableOMP[[#This Row],[StdDev]]</f>
        <v>24.309460435136227</v>
      </c>
      <c r="S1779">
        <f>IF(AND(TableOMP[[#This Row],[total_time]]&gt;=TableOMP[[#This Row],[Low]], TableOMP[[#This Row],[total_time]]&lt;=TableOMP[[#This Row],[High]]),1,0)</f>
        <v>1</v>
      </c>
    </row>
    <row r="1780" spans="1:19" x14ac:dyDescent="0.25">
      <c r="A1780" t="s">
        <v>15</v>
      </c>
      <c r="B1780">
        <v>10000</v>
      </c>
      <c r="C1780">
        <v>100</v>
      </c>
      <c r="D1780">
        <v>1</v>
      </c>
      <c r="E1780">
        <v>61</v>
      </c>
      <c r="F1780">
        <v>1</v>
      </c>
      <c r="G1780">
        <v>25.624853000000002</v>
      </c>
      <c r="H1780">
        <v>18.241679000000001</v>
      </c>
      <c r="I1780">
        <v>241.287497</v>
      </c>
      <c r="J1780">
        <v>4.021458</v>
      </c>
      <c r="K1780" t="str">
        <f t="shared" si="27"/>
        <v>4</v>
      </c>
      <c r="L1780" t="s">
        <v>44</v>
      </c>
      <c r="M1780" t="s">
        <v>45</v>
      </c>
      <c r="N1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1780">
        <f>VLOOKUP(TableOMP[[#This Row],[Label]],TableAvg[],2,FALSE)</f>
        <v>24.641043</v>
      </c>
      <c r="P1780">
        <f>VLOOKUP(TableOMP[[#This Row],[Label]],TableAvg[],3,FALSE)</f>
        <v>0.69741106444665923</v>
      </c>
      <c r="Q1780">
        <f>TableOMP[[#This Row],[Avg]]-$U$2*TableOMP[[#This Row],[StdDev]]</f>
        <v>23.246220871106683</v>
      </c>
      <c r="R1780">
        <f>TableOMP[[#This Row],[Avg]]+$U$2*TableOMP[[#This Row],[StdDev]]</f>
        <v>26.035865128893317</v>
      </c>
      <c r="S1780">
        <f>IF(AND(TableOMP[[#This Row],[total_time]]&gt;=TableOMP[[#This Row],[Low]], TableOMP[[#This Row],[total_time]]&lt;=TableOMP[[#This Row],[High]]),1,0)</f>
        <v>1</v>
      </c>
    </row>
    <row r="1781" spans="1:19" x14ac:dyDescent="0.25">
      <c r="A1781" t="s">
        <v>15</v>
      </c>
      <c r="B1781">
        <v>10000</v>
      </c>
      <c r="C1781">
        <v>100</v>
      </c>
      <c r="D1781">
        <v>1</v>
      </c>
      <c r="E1781">
        <v>62</v>
      </c>
      <c r="F1781">
        <v>1</v>
      </c>
      <c r="G1781">
        <v>26.944410000000001</v>
      </c>
      <c r="H1781">
        <v>19.811574</v>
      </c>
      <c r="I1781">
        <v>235.87634800000001</v>
      </c>
      <c r="J1781">
        <v>3.866825</v>
      </c>
      <c r="K1781" t="str">
        <f t="shared" si="27"/>
        <v>4</v>
      </c>
      <c r="L1781" t="s">
        <v>44</v>
      </c>
      <c r="M1781" t="s">
        <v>45</v>
      </c>
      <c r="N1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1781">
        <f>VLOOKUP(TableOMP[[#This Row],[Label]],TableAvg[],2,FALSE)</f>
        <v>22.873059333333334</v>
      </c>
      <c r="P1781">
        <f>VLOOKUP(TableOMP[[#This Row],[Label]],TableAvg[],3,FALSE)</f>
        <v>4.0216212648321452</v>
      </c>
      <c r="Q1781">
        <f>TableOMP[[#This Row],[Avg]]-$U$2*TableOMP[[#This Row],[StdDev]]</f>
        <v>14.829816803669043</v>
      </c>
      <c r="R1781">
        <f>TableOMP[[#This Row],[Avg]]+$U$2*TableOMP[[#This Row],[StdDev]]</f>
        <v>30.916301862997624</v>
      </c>
      <c r="S1781">
        <f>IF(AND(TableOMP[[#This Row],[total_time]]&gt;=TableOMP[[#This Row],[Low]], TableOMP[[#This Row],[total_time]]&lt;=TableOMP[[#This Row],[High]]),1,0)</f>
        <v>1</v>
      </c>
    </row>
    <row r="1782" spans="1:19" x14ac:dyDescent="0.25">
      <c r="A1782" t="s">
        <v>15</v>
      </c>
      <c r="B1782">
        <v>10000</v>
      </c>
      <c r="C1782">
        <v>100</v>
      </c>
      <c r="D1782">
        <v>1</v>
      </c>
      <c r="E1782">
        <v>63</v>
      </c>
      <c r="F1782">
        <v>1</v>
      </c>
      <c r="G1782">
        <v>26.755784999999999</v>
      </c>
      <c r="H1782">
        <v>19.133009999999999</v>
      </c>
      <c r="I1782">
        <v>272.86177400000003</v>
      </c>
      <c r="J1782">
        <v>4.4009960000000001</v>
      </c>
      <c r="K1782" t="str">
        <f t="shared" si="27"/>
        <v>4</v>
      </c>
      <c r="L1782" t="s">
        <v>44</v>
      </c>
      <c r="M1782" t="s">
        <v>45</v>
      </c>
      <c r="N1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1782">
        <f>VLOOKUP(TableOMP[[#This Row],[Label]],TableAvg[],2,FALSE)</f>
        <v>22.565191666666667</v>
      </c>
      <c r="P1782">
        <f>VLOOKUP(TableOMP[[#This Row],[Label]],TableAvg[],3,FALSE)</f>
        <v>4.5104678263368099</v>
      </c>
      <c r="Q1782">
        <f>TableOMP[[#This Row],[Avg]]-$U$2*TableOMP[[#This Row],[StdDev]]</f>
        <v>13.544256013993047</v>
      </c>
      <c r="R1782">
        <f>TableOMP[[#This Row],[Avg]]+$U$2*TableOMP[[#This Row],[StdDev]]</f>
        <v>31.586127319340285</v>
      </c>
      <c r="S1782">
        <f>IF(AND(TableOMP[[#This Row],[total_time]]&gt;=TableOMP[[#This Row],[Low]], TableOMP[[#This Row],[total_time]]&lt;=TableOMP[[#This Row],[High]]),1,0)</f>
        <v>1</v>
      </c>
    </row>
    <row r="1783" spans="1:19" x14ac:dyDescent="0.25">
      <c r="A1783" t="s">
        <v>15</v>
      </c>
      <c r="B1783">
        <v>10000</v>
      </c>
      <c r="C1783">
        <v>100</v>
      </c>
      <c r="D1783">
        <v>1</v>
      </c>
      <c r="E1783">
        <v>64</v>
      </c>
      <c r="F1783">
        <v>1</v>
      </c>
      <c r="G1783">
        <v>28.140526999999999</v>
      </c>
      <c r="H1783">
        <v>20.258932000000001</v>
      </c>
      <c r="I1783">
        <v>272.712603</v>
      </c>
      <c r="J1783">
        <v>4.3287709999999997</v>
      </c>
      <c r="K1783" t="str">
        <f t="shared" si="27"/>
        <v>4</v>
      </c>
      <c r="L1783" t="s">
        <v>44</v>
      </c>
      <c r="M1783" t="s">
        <v>45</v>
      </c>
      <c r="N1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1783">
        <f>VLOOKUP(TableOMP[[#This Row],[Label]],TableAvg[],2,FALSE)</f>
        <v>23.036842333333336</v>
      </c>
      <c r="P1783">
        <f>VLOOKUP(TableOMP[[#This Row],[Label]],TableAvg[],3,FALSE)</f>
        <v>5.4067034954582125</v>
      </c>
      <c r="Q1783">
        <f>TableOMP[[#This Row],[Avg]]-$U$2*TableOMP[[#This Row],[StdDev]]</f>
        <v>12.223435342416911</v>
      </c>
      <c r="R1783">
        <f>TableOMP[[#This Row],[Avg]]+$U$2*TableOMP[[#This Row],[StdDev]]</f>
        <v>33.850249324249759</v>
      </c>
      <c r="S1783">
        <f>IF(AND(TableOMP[[#This Row],[total_time]]&gt;=TableOMP[[#This Row],[Low]], TableOMP[[#This Row],[total_time]]&lt;=TableOMP[[#This Row],[High]]),1,0)</f>
        <v>1</v>
      </c>
    </row>
    <row r="1784" spans="1:19" x14ac:dyDescent="0.25">
      <c r="A1784" t="s">
        <v>15</v>
      </c>
      <c r="B1784">
        <v>1000</v>
      </c>
      <c r="C1784">
        <v>100</v>
      </c>
      <c r="D1784">
        <v>1</v>
      </c>
      <c r="E1784">
        <v>1</v>
      </c>
      <c r="F1784">
        <v>1</v>
      </c>
      <c r="G1784">
        <v>2.9421719999999998</v>
      </c>
      <c r="H1784">
        <v>0.171596</v>
      </c>
      <c r="I1784">
        <v>0</v>
      </c>
      <c r="J1784">
        <v>0</v>
      </c>
      <c r="K1784" t="str">
        <f t="shared" si="27"/>
        <v>4</v>
      </c>
      <c r="L1784" t="s">
        <v>44</v>
      </c>
      <c r="M1784" t="s">
        <v>45</v>
      </c>
      <c r="N1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</v>
      </c>
      <c r="O1784" t="e">
        <f>VLOOKUP(TableOMP[[#This Row],[Label]],TableAvg[],2,FALSE)</f>
        <v>#N/A</v>
      </c>
      <c r="P1784" t="e">
        <f>VLOOKUP(TableOMP[[#This Row],[Label]],TableAvg[],3,FALSE)</f>
        <v>#N/A</v>
      </c>
      <c r="Q1784" t="e">
        <f>TableOMP[[#This Row],[Avg]]-$U$2*TableOMP[[#This Row],[StdDev]]</f>
        <v>#N/A</v>
      </c>
      <c r="R1784" t="e">
        <f>TableOMP[[#This Row],[Avg]]+$U$2*TableOMP[[#This Row],[StdDev]]</f>
        <v>#N/A</v>
      </c>
      <c r="S1784" t="e">
        <f>IF(AND(TableOMP[[#This Row],[total_time]]&gt;=TableOMP[[#This Row],[Low]], TableOMP[[#This Row],[total_time]]&lt;=TableOMP[[#This Row],[High]]),1,0)</f>
        <v>#N/A</v>
      </c>
    </row>
    <row r="1785" spans="1:19" x14ac:dyDescent="0.25">
      <c r="A1785" t="s">
        <v>15</v>
      </c>
      <c r="B1785">
        <v>1000</v>
      </c>
      <c r="C1785">
        <v>100</v>
      </c>
      <c r="D1785">
        <v>1</v>
      </c>
      <c r="E1785">
        <v>2</v>
      </c>
      <c r="F1785">
        <v>1</v>
      </c>
      <c r="G1785">
        <v>2.154452</v>
      </c>
      <c r="H1785">
        <v>0.25022299999999997</v>
      </c>
      <c r="I1785">
        <v>7.6568999999999998E-2</v>
      </c>
      <c r="J1785">
        <v>7.6568999999999998E-2</v>
      </c>
      <c r="K1785" t="str">
        <f t="shared" si="27"/>
        <v>4</v>
      </c>
      <c r="L1785" t="s">
        <v>44</v>
      </c>
      <c r="M1785" t="s">
        <v>45</v>
      </c>
      <c r="N1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</v>
      </c>
      <c r="O1785" t="e">
        <f>VLOOKUP(TableOMP[[#This Row],[Label]],TableAvg[],2,FALSE)</f>
        <v>#N/A</v>
      </c>
      <c r="P1785" t="e">
        <f>VLOOKUP(TableOMP[[#This Row],[Label]],TableAvg[],3,FALSE)</f>
        <v>#N/A</v>
      </c>
      <c r="Q1785" t="e">
        <f>TableOMP[[#This Row],[Avg]]-$U$2*TableOMP[[#This Row],[StdDev]]</f>
        <v>#N/A</v>
      </c>
      <c r="R1785" t="e">
        <f>TableOMP[[#This Row],[Avg]]+$U$2*TableOMP[[#This Row],[StdDev]]</f>
        <v>#N/A</v>
      </c>
      <c r="S1785" t="e">
        <f>IF(AND(TableOMP[[#This Row],[total_time]]&gt;=TableOMP[[#This Row],[Low]], TableOMP[[#This Row],[total_time]]&lt;=TableOMP[[#This Row],[High]]),1,0)</f>
        <v>#N/A</v>
      </c>
    </row>
    <row r="1786" spans="1:19" x14ac:dyDescent="0.25">
      <c r="A1786" t="s">
        <v>15</v>
      </c>
      <c r="B1786">
        <v>1000</v>
      </c>
      <c r="C1786">
        <v>100</v>
      </c>
      <c r="D1786">
        <v>1</v>
      </c>
      <c r="E1786">
        <v>3</v>
      </c>
      <c r="F1786">
        <v>1</v>
      </c>
      <c r="G1786">
        <v>2.4613040000000002</v>
      </c>
      <c r="H1786">
        <v>0.77914899999999998</v>
      </c>
      <c r="I1786">
        <v>0.11504499999999999</v>
      </c>
      <c r="J1786">
        <v>5.7521999999999997E-2</v>
      </c>
      <c r="K1786" t="str">
        <f t="shared" si="27"/>
        <v>4</v>
      </c>
      <c r="L1786" t="s">
        <v>44</v>
      </c>
      <c r="M1786" t="s">
        <v>45</v>
      </c>
      <c r="N1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</v>
      </c>
      <c r="O1786" t="e">
        <f>VLOOKUP(TableOMP[[#This Row],[Label]],TableAvg[],2,FALSE)</f>
        <v>#N/A</v>
      </c>
      <c r="P1786" t="e">
        <f>VLOOKUP(TableOMP[[#This Row],[Label]],TableAvg[],3,FALSE)</f>
        <v>#N/A</v>
      </c>
      <c r="Q1786" t="e">
        <f>TableOMP[[#This Row],[Avg]]-$U$2*TableOMP[[#This Row],[StdDev]]</f>
        <v>#N/A</v>
      </c>
      <c r="R1786" t="e">
        <f>TableOMP[[#This Row],[Avg]]+$U$2*TableOMP[[#This Row],[StdDev]]</f>
        <v>#N/A</v>
      </c>
      <c r="S1786" t="e">
        <f>IF(AND(TableOMP[[#This Row],[total_time]]&gt;=TableOMP[[#This Row],[Low]], TableOMP[[#This Row],[total_time]]&lt;=TableOMP[[#This Row],[High]]),1,0)</f>
        <v>#N/A</v>
      </c>
    </row>
    <row r="1787" spans="1:19" x14ac:dyDescent="0.25">
      <c r="A1787" t="s">
        <v>15</v>
      </c>
      <c r="B1787">
        <v>1000</v>
      </c>
      <c r="C1787">
        <v>100</v>
      </c>
      <c r="D1787">
        <v>1</v>
      </c>
      <c r="E1787">
        <v>4</v>
      </c>
      <c r="F1787">
        <v>1</v>
      </c>
      <c r="G1787">
        <v>1.7577050000000001</v>
      </c>
      <c r="H1787">
        <v>0.24685099999999999</v>
      </c>
      <c r="I1787">
        <v>0.172738</v>
      </c>
      <c r="J1787">
        <v>5.7578999999999998E-2</v>
      </c>
      <c r="K1787" t="str">
        <f t="shared" si="27"/>
        <v>4</v>
      </c>
      <c r="L1787" t="s">
        <v>44</v>
      </c>
      <c r="M1787" t="s">
        <v>45</v>
      </c>
      <c r="N1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</v>
      </c>
      <c r="O1787" t="e">
        <f>VLOOKUP(TableOMP[[#This Row],[Label]],TableAvg[],2,FALSE)</f>
        <v>#N/A</v>
      </c>
      <c r="P1787" t="e">
        <f>VLOOKUP(TableOMP[[#This Row],[Label]],TableAvg[],3,FALSE)</f>
        <v>#N/A</v>
      </c>
      <c r="Q1787" t="e">
        <f>TableOMP[[#This Row],[Avg]]-$U$2*TableOMP[[#This Row],[StdDev]]</f>
        <v>#N/A</v>
      </c>
      <c r="R1787" t="e">
        <f>TableOMP[[#This Row],[Avg]]+$U$2*TableOMP[[#This Row],[StdDev]]</f>
        <v>#N/A</v>
      </c>
      <c r="S1787" t="e">
        <f>IF(AND(TableOMP[[#This Row],[total_time]]&gt;=TableOMP[[#This Row],[Low]], TableOMP[[#This Row],[total_time]]&lt;=TableOMP[[#This Row],[High]]),1,0)</f>
        <v>#N/A</v>
      </c>
    </row>
    <row r="1788" spans="1:19" x14ac:dyDescent="0.25">
      <c r="A1788" t="s">
        <v>15</v>
      </c>
      <c r="B1788">
        <v>1000</v>
      </c>
      <c r="C1788">
        <v>100</v>
      </c>
      <c r="D1788">
        <v>1</v>
      </c>
      <c r="E1788">
        <v>5</v>
      </c>
      <c r="F1788">
        <v>1</v>
      </c>
      <c r="G1788">
        <v>1.83352</v>
      </c>
      <c r="H1788">
        <v>0.40846700000000002</v>
      </c>
      <c r="I1788">
        <v>0.22631299999999999</v>
      </c>
      <c r="J1788">
        <v>5.6578000000000003E-2</v>
      </c>
      <c r="K1788" t="str">
        <f t="shared" si="27"/>
        <v>4</v>
      </c>
      <c r="L1788" t="s">
        <v>44</v>
      </c>
      <c r="M1788" t="s">
        <v>45</v>
      </c>
      <c r="N1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</v>
      </c>
      <c r="O1788" t="e">
        <f>VLOOKUP(TableOMP[[#This Row],[Label]],TableAvg[],2,FALSE)</f>
        <v>#N/A</v>
      </c>
      <c r="P1788" t="e">
        <f>VLOOKUP(TableOMP[[#This Row],[Label]],TableAvg[],3,FALSE)</f>
        <v>#N/A</v>
      </c>
      <c r="Q1788" t="e">
        <f>TableOMP[[#This Row],[Avg]]-$U$2*TableOMP[[#This Row],[StdDev]]</f>
        <v>#N/A</v>
      </c>
      <c r="R1788" t="e">
        <f>TableOMP[[#This Row],[Avg]]+$U$2*TableOMP[[#This Row],[StdDev]]</f>
        <v>#N/A</v>
      </c>
      <c r="S1788" t="e">
        <f>IF(AND(TableOMP[[#This Row],[total_time]]&gt;=TableOMP[[#This Row],[Low]], TableOMP[[#This Row],[total_time]]&lt;=TableOMP[[#This Row],[High]]),1,0)</f>
        <v>#N/A</v>
      </c>
    </row>
    <row r="1789" spans="1:19" x14ac:dyDescent="0.25">
      <c r="A1789" t="s">
        <v>15</v>
      </c>
      <c r="B1789">
        <v>1000</v>
      </c>
      <c r="C1789">
        <v>100</v>
      </c>
      <c r="D1789">
        <v>1</v>
      </c>
      <c r="E1789">
        <v>6</v>
      </c>
      <c r="F1789">
        <v>1</v>
      </c>
      <c r="G1789">
        <v>2.3018190000000001</v>
      </c>
      <c r="H1789">
        <v>0.92800199999999999</v>
      </c>
      <c r="I1789">
        <v>0.28800599999999998</v>
      </c>
      <c r="J1789">
        <v>5.7600999999999999E-2</v>
      </c>
      <c r="K1789" t="str">
        <f t="shared" si="27"/>
        <v>4</v>
      </c>
      <c r="L1789" t="s">
        <v>44</v>
      </c>
      <c r="M1789" t="s">
        <v>45</v>
      </c>
      <c r="N1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</v>
      </c>
      <c r="O1789" t="e">
        <f>VLOOKUP(TableOMP[[#This Row],[Label]],TableAvg[],2,FALSE)</f>
        <v>#N/A</v>
      </c>
      <c r="P1789" t="e">
        <f>VLOOKUP(TableOMP[[#This Row],[Label]],TableAvg[],3,FALSE)</f>
        <v>#N/A</v>
      </c>
      <c r="Q1789" t="e">
        <f>TableOMP[[#This Row],[Avg]]-$U$2*TableOMP[[#This Row],[StdDev]]</f>
        <v>#N/A</v>
      </c>
      <c r="R1789" t="e">
        <f>TableOMP[[#This Row],[Avg]]+$U$2*TableOMP[[#This Row],[StdDev]]</f>
        <v>#N/A</v>
      </c>
      <c r="S1789" t="e">
        <f>IF(AND(TableOMP[[#This Row],[total_time]]&gt;=TableOMP[[#This Row],[Low]], TableOMP[[#This Row],[total_time]]&lt;=TableOMP[[#This Row],[High]]),1,0)</f>
        <v>#N/A</v>
      </c>
    </row>
    <row r="1790" spans="1:19" x14ac:dyDescent="0.25">
      <c r="A1790" t="s">
        <v>15</v>
      </c>
      <c r="B1790">
        <v>1000</v>
      </c>
      <c r="C1790">
        <v>100</v>
      </c>
      <c r="D1790">
        <v>1</v>
      </c>
      <c r="E1790">
        <v>7</v>
      </c>
      <c r="F1790">
        <v>1</v>
      </c>
      <c r="G1790">
        <v>1.7997609999999999</v>
      </c>
      <c r="H1790">
        <v>0.32727600000000001</v>
      </c>
      <c r="I1790">
        <v>0.93601000000000001</v>
      </c>
      <c r="J1790">
        <v>0.156002</v>
      </c>
      <c r="K1790" t="str">
        <f t="shared" si="27"/>
        <v>4</v>
      </c>
      <c r="L1790" t="s">
        <v>44</v>
      </c>
      <c r="M1790" t="s">
        <v>45</v>
      </c>
      <c r="N1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7</v>
      </c>
      <c r="O1790" t="e">
        <f>VLOOKUP(TableOMP[[#This Row],[Label]],TableAvg[],2,FALSE)</f>
        <v>#N/A</v>
      </c>
      <c r="P1790" t="e">
        <f>VLOOKUP(TableOMP[[#This Row],[Label]],TableAvg[],3,FALSE)</f>
        <v>#N/A</v>
      </c>
      <c r="Q1790" t="e">
        <f>TableOMP[[#This Row],[Avg]]-$U$2*TableOMP[[#This Row],[StdDev]]</f>
        <v>#N/A</v>
      </c>
      <c r="R1790" t="e">
        <f>TableOMP[[#This Row],[Avg]]+$U$2*TableOMP[[#This Row],[StdDev]]</f>
        <v>#N/A</v>
      </c>
      <c r="S1790" t="e">
        <f>IF(AND(TableOMP[[#This Row],[total_time]]&gt;=TableOMP[[#This Row],[Low]], TableOMP[[#This Row],[total_time]]&lt;=TableOMP[[#This Row],[High]]),1,0)</f>
        <v>#N/A</v>
      </c>
    </row>
    <row r="1791" spans="1:19" x14ac:dyDescent="0.25">
      <c r="A1791" t="s">
        <v>15</v>
      </c>
      <c r="B1791">
        <v>1000</v>
      </c>
      <c r="C1791">
        <v>100</v>
      </c>
      <c r="D1791">
        <v>1</v>
      </c>
      <c r="E1791">
        <v>8</v>
      </c>
      <c r="F1791">
        <v>1</v>
      </c>
      <c r="G1791">
        <v>1.877146</v>
      </c>
      <c r="H1791">
        <v>0.55212600000000001</v>
      </c>
      <c r="I1791">
        <v>0.48551299999999997</v>
      </c>
      <c r="J1791">
        <v>6.9359000000000004E-2</v>
      </c>
      <c r="K1791" t="str">
        <f t="shared" si="27"/>
        <v>4</v>
      </c>
      <c r="L1791" t="s">
        <v>44</v>
      </c>
      <c r="M1791" t="s">
        <v>45</v>
      </c>
      <c r="N1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8</v>
      </c>
      <c r="O1791" t="e">
        <f>VLOOKUP(TableOMP[[#This Row],[Label]],TableAvg[],2,FALSE)</f>
        <v>#N/A</v>
      </c>
      <c r="P1791" t="e">
        <f>VLOOKUP(TableOMP[[#This Row],[Label]],TableAvg[],3,FALSE)</f>
        <v>#N/A</v>
      </c>
      <c r="Q1791" t="e">
        <f>TableOMP[[#This Row],[Avg]]-$U$2*TableOMP[[#This Row],[StdDev]]</f>
        <v>#N/A</v>
      </c>
      <c r="R1791" t="e">
        <f>TableOMP[[#This Row],[Avg]]+$U$2*TableOMP[[#This Row],[StdDev]]</f>
        <v>#N/A</v>
      </c>
      <c r="S1791" t="e">
        <f>IF(AND(TableOMP[[#This Row],[total_time]]&gt;=TableOMP[[#This Row],[Low]], TableOMP[[#This Row],[total_time]]&lt;=TableOMP[[#This Row],[High]]),1,0)</f>
        <v>#N/A</v>
      </c>
    </row>
    <row r="1792" spans="1:19" x14ac:dyDescent="0.25">
      <c r="A1792" t="s">
        <v>15</v>
      </c>
      <c r="B1792">
        <v>1000</v>
      </c>
      <c r="C1792">
        <v>100</v>
      </c>
      <c r="D1792">
        <v>1</v>
      </c>
      <c r="E1792">
        <v>9</v>
      </c>
      <c r="F1792">
        <v>1</v>
      </c>
      <c r="G1792">
        <v>1.951192</v>
      </c>
      <c r="H1792">
        <v>0.64827299999999999</v>
      </c>
      <c r="I1792">
        <v>0.86683699999999997</v>
      </c>
      <c r="J1792">
        <v>0.10835500000000001</v>
      </c>
      <c r="K1792" t="str">
        <f t="shared" si="27"/>
        <v>4</v>
      </c>
      <c r="L1792" t="s">
        <v>44</v>
      </c>
      <c r="M1792" t="s">
        <v>45</v>
      </c>
      <c r="N1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9</v>
      </c>
      <c r="O1792" t="e">
        <f>VLOOKUP(TableOMP[[#This Row],[Label]],TableAvg[],2,FALSE)</f>
        <v>#N/A</v>
      </c>
      <c r="P1792" t="e">
        <f>VLOOKUP(TableOMP[[#This Row],[Label]],TableAvg[],3,FALSE)</f>
        <v>#N/A</v>
      </c>
      <c r="Q1792" t="e">
        <f>TableOMP[[#This Row],[Avg]]-$U$2*TableOMP[[#This Row],[StdDev]]</f>
        <v>#N/A</v>
      </c>
      <c r="R1792" t="e">
        <f>TableOMP[[#This Row],[Avg]]+$U$2*TableOMP[[#This Row],[StdDev]]</f>
        <v>#N/A</v>
      </c>
      <c r="S1792" t="e">
        <f>IF(AND(TableOMP[[#This Row],[total_time]]&gt;=TableOMP[[#This Row],[Low]], TableOMP[[#This Row],[total_time]]&lt;=TableOMP[[#This Row],[High]]),1,0)</f>
        <v>#N/A</v>
      </c>
    </row>
    <row r="1793" spans="1:19" x14ac:dyDescent="0.25">
      <c r="A1793" t="s">
        <v>15</v>
      </c>
      <c r="B1793">
        <v>1000</v>
      </c>
      <c r="C1793">
        <v>100</v>
      </c>
      <c r="D1793">
        <v>1</v>
      </c>
      <c r="E1793">
        <v>10</v>
      </c>
      <c r="F1793">
        <v>1</v>
      </c>
      <c r="G1793">
        <v>1.9294579999999999</v>
      </c>
      <c r="H1793">
        <v>0.56409900000000002</v>
      </c>
      <c r="I1793">
        <v>1.0927979999999999</v>
      </c>
      <c r="J1793">
        <v>0.121422</v>
      </c>
      <c r="K1793" t="str">
        <f t="shared" si="27"/>
        <v>4</v>
      </c>
      <c r="L1793" t="s">
        <v>44</v>
      </c>
      <c r="M1793" t="s">
        <v>45</v>
      </c>
      <c r="N1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10</v>
      </c>
      <c r="O1793" t="e">
        <f>VLOOKUP(TableOMP[[#This Row],[Label]],TableAvg[],2,FALSE)</f>
        <v>#N/A</v>
      </c>
      <c r="P1793" t="e">
        <f>VLOOKUP(TableOMP[[#This Row],[Label]],TableAvg[],3,FALSE)</f>
        <v>#N/A</v>
      </c>
      <c r="Q1793" t="e">
        <f>TableOMP[[#This Row],[Avg]]-$U$2*TableOMP[[#This Row],[StdDev]]</f>
        <v>#N/A</v>
      </c>
      <c r="R1793" t="e">
        <f>TableOMP[[#This Row],[Avg]]+$U$2*TableOMP[[#This Row],[StdDev]]</f>
        <v>#N/A</v>
      </c>
      <c r="S1793" t="e">
        <f>IF(AND(TableOMP[[#This Row],[total_time]]&gt;=TableOMP[[#This Row],[Low]], TableOMP[[#This Row],[total_time]]&lt;=TableOMP[[#This Row],[High]]),1,0)</f>
        <v>#N/A</v>
      </c>
    </row>
    <row r="1794" spans="1:19" x14ac:dyDescent="0.25">
      <c r="A1794" t="s">
        <v>15</v>
      </c>
      <c r="B1794">
        <v>1000</v>
      </c>
      <c r="C1794">
        <v>100</v>
      </c>
      <c r="D1794">
        <v>1</v>
      </c>
      <c r="E1794">
        <v>11</v>
      </c>
      <c r="F1794">
        <v>1</v>
      </c>
      <c r="G1794">
        <v>1.966313</v>
      </c>
      <c r="H1794">
        <v>0.60217900000000002</v>
      </c>
      <c r="I1794">
        <v>1.3888100000000001</v>
      </c>
      <c r="J1794">
        <v>0.138881</v>
      </c>
      <c r="K1794" t="str">
        <f t="shared" si="27"/>
        <v>4</v>
      </c>
      <c r="L1794" t="s">
        <v>44</v>
      </c>
      <c r="M1794" t="s">
        <v>45</v>
      </c>
      <c r="N1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11</v>
      </c>
      <c r="O1794" t="e">
        <f>VLOOKUP(TableOMP[[#This Row],[Label]],TableAvg[],2,FALSE)</f>
        <v>#N/A</v>
      </c>
      <c r="P1794" t="e">
        <f>VLOOKUP(TableOMP[[#This Row],[Label]],TableAvg[],3,FALSE)</f>
        <v>#N/A</v>
      </c>
      <c r="Q1794" t="e">
        <f>TableOMP[[#This Row],[Avg]]-$U$2*TableOMP[[#This Row],[StdDev]]</f>
        <v>#N/A</v>
      </c>
      <c r="R1794" t="e">
        <f>TableOMP[[#This Row],[Avg]]+$U$2*TableOMP[[#This Row],[StdDev]]</f>
        <v>#N/A</v>
      </c>
      <c r="S1794" t="e">
        <f>IF(AND(TableOMP[[#This Row],[total_time]]&gt;=TableOMP[[#This Row],[Low]], TableOMP[[#This Row],[total_time]]&lt;=TableOMP[[#This Row],[High]]),1,0)</f>
        <v>#N/A</v>
      </c>
    </row>
    <row r="1795" spans="1:19" x14ac:dyDescent="0.25">
      <c r="A1795" t="s">
        <v>15</v>
      </c>
      <c r="B1795">
        <v>1000</v>
      </c>
      <c r="C1795">
        <v>100</v>
      </c>
      <c r="D1795">
        <v>1</v>
      </c>
      <c r="E1795">
        <v>12</v>
      </c>
      <c r="F1795">
        <v>1</v>
      </c>
      <c r="G1795">
        <v>2.796837</v>
      </c>
      <c r="H1795">
        <v>1.4615940000000001</v>
      </c>
      <c r="I1795">
        <v>1.4222649999999999</v>
      </c>
      <c r="J1795">
        <v>0.129297</v>
      </c>
      <c r="K1795" t="str">
        <f t="shared" ref="K1795:K1858" si="28">MID(M1795,22,1)</f>
        <v>4</v>
      </c>
      <c r="L1795" t="s">
        <v>44</v>
      </c>
      <c r="M1795" t="s">
        <v>45</v>
      </c>
      <c r="N1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12</v>
      </c>
      <c r="O1795" t="e">
        <f>VLOOKUP(TableOMP[[#This Row],[Label]],TableAvg[],2,FALSE)</f>
        <v>#N/A</v>
      </c>
      <c r="P1795" t="e">
        <f>VLOOKUP(TableOMP[[#This Row],[Label]],TableAvg[],3,FALSE)</f>
        <v>#N/A</v>
      </c>
      <c r="Q1795" t="e">
        <f>TableOMP[[#This Row],[Avg]]-$U$2*TableOMP[[#This Row],[StdDev]]</f>
        <v>#N/A</v>
      </c>
      <c r="R1795" t="e">
        <f>TableOMP[[#This Row],[Avg]]+$U$2*TableOMP[[#This Row],[StdDev]]</f>
        <v>#N/A</v>
      </c>
      <c r="S1795" t="e">
        <f>IF(AND(TableOMP[[#This Row],[total_time]]&gt;=TableOMP[[#This Row],[Low]], TableOMP[[#This Row],[total_time]]&lt;=TableOMP[[#This Row],[High]]),1,0)</f>
        <v>#N/A</v>
      </c>
    </row>
    <row r="1796" spans="1:19" x14ac:dyDescent="0.25">
      <c r="A1796" t="s">
        <v>15</v>
      </c>
      <c r="B1796">
        <v>1000</v>
      </c>
      <c r="C1796">
        <v>100</v>
      </c>
      <c r="D1796">
        <v>1</v>
      </c>
      <c r="E1796">
        <v>13</v>
      </c>
      <c r="F1796">
        <v>1</v>
      </c>
      <c r="G1796">
        <v>2.2554660000000002</v>
      </c>
      <c r="H1796">
        <v>0.84957400000000005</v>
      </c>
      <c r="I1796">
        <v>2.687646</v>
      </c>
      <c r="J1796">
        <v>0.22397</v>
      </c>
      <c r="K1796" t="str">
        <f t="shared" si="28"/>
        <v>4</v>
      </c>
      <c r="L1796" t="s">
        <v>44</v>
      </c>
      <c r="M1796" t="s">
        <v>45</v>
      </c>
      <c r="N1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13</v>
      </c>
      <c r="O1796" t="e">
        <f>VLOOKUP(TableOMP[[#This Row],[Label]],TableAvg[],2,FALSE)</f>
        <v>#N/A</v>
      </c>
      <c r="P1796" t="e">
        <f>VLOOKUP(TableOMP[[#This Row],[Label]],TableAvg[],3,FALSE)</f>
        <v>#N/A</v>
      </c>
      <c r="Q1796" t="e">
        <f>TableOMP[[#This Row],[Avg]]-$U$2*TableOMP[[#This Row],[StdDev]]</f>
        <v>#N/A</v>
      </c>
      <c r="R1796" t="e">
        <f>TableOMP[[#This Row],[Avg]]+$U$2*TableOMP[[#This Row],[StdDev]]</f>
        <v>#N/A</v>
      </c>
      <c r="S1796" t="e">
        <f>IF(AND(TableOMP[[#This Row],[total_time]]&gt;=TableOMP[[#This Row],[Low]], TableOMP[[#This Row],[total_time]]&lt;=TableOMP[[#This Row],[High]]),1,0)</f>
        <v>#N/A</v>
      </c>
    </row>
    <row r="1797" spans="1:19" x14ac:dyDescent="0.25">
      <c r="A1797" t="s">
        <v>15</v>
      </c>
      <c r="B1797">
        <v>1000</v>
      </c>
      <c r="C1797">
        <v>100</v>
      </c>
      <c r="D1797">
        <v>1</v>
      </c>
      <c r="E1797">
        <v>14</v>
      </c>
      <c r="F1797">
        <v>1</v>
      </c>
      <c r="G1797">
        <v>2.2710499999999998</v>
      </c>
      <c r="H1797">
        <v>0.86463400000000001</v>
      </c>
      <c r="I1797">
        <v>2.072346</v>
      </c>
      <c r="J1797">
        <v>0.159411</v>
      </c>
      <c r="K1797" t="str">
        <f t="shared" si="28"/>
        <v>4</v>
      </c>
      <c r="L1797" t="s">
        <v>44</v>
      </c>
      <c r="M1797" t="s">
        <v>45</v>
      </c>
      <c r="N1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14</v>
      </c>
      <c r="O1797" t="e">
        <f>VLOOKUP(TableOMP[[#This Row],[Label]],TableAvg[],2,FALSE)</f>
        <v>#N/A</v>
      </c>
      <c r="P1797" t="e">
        <f>VLOOKUP(TableOMP[[#This Row],[Label]],TableAvg[],3,FALSE)</f>
        <v>#N/A</v>
      </c>
      <c r="Q1797" t="e">
        <f>TableOMP[[#This Row],[Avg]]-$U$2*TableOMP[[#This Row],[StdDev]]</f>
        <v>#N/A</v>
      </c>
      <c r="R1797" t="e">
        <f>TableOMP[[#This Row],[Avg]]+$U$2*TableOMP[[#This Row],[StdDev]]</f>
        <v>#N/A</v>
      </c>
      <c r="S1797" t="e">
        <f>IF(AND(TableOMP[[#This Row],[total_time]]&gt;=TableOMP[[#This Row],[Low]], TableOMP[[#This Row],[total_time]]&lt;=TableOMP[[#This Row],[High]]),1,0)</f>
        <v>#N/A</v>
      </c>
    </row>
    <row r="1798" spans="1:19" x14ac:dyDescent="0.25">
      <c r="A1798" t="s">
        <v>15</v>
      </c>
      <c r="B1798">
        <v>1000</v>
      </c>
      <c r="C1798">
        <v>100</v>
      </c>
      <c r="D1798">
        <v>1</v>
      </c>
      <c r="E1798">
        <v>15</v>
      </c>
      <c r="F1798">
        <v>1</v>
      </c>
      <c r="G1798">
        <v>2.3359990000000002</v>
      </c>
      <c r="H1798">
        <v>0.96454799999999996</v>
      </c>
      <c r="I1798">
        <v>2.1597189999999999</v>
      </c>
      <c r="J1798">
        <v>0.15426599999999999</v>
      </c>
      <c r="K1798" t="str">
        <f t="shared" si="28"/>
        <v>4</v>
      </c>
      <c r="L1798" t="s">
        <v>44</v>
      </c>
      <c r="M1798" t="s">
        <v>45</v>
      </c>
      <c r="N1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15</v>
      </c>
      <c r="O1798" t="e">
        <f>VLOOKUP(TableOMP[[#This Row],[Label]],TableAvg[],2,FALSE)</f>
        <v>#N/A</v>
      </c>
      <c r="P1798" t="e">
        <f>VLOOKUP(TableOMP[[#This Row],[Label]],TableAvg[],3,FALSE)</f>
        <v>#N/A</v>
      </c>
      <c r="Q1798" t="e">
        <f>TableOMP[[#This Row],[Avg]]-$U$2*TableOMP[[#This Row],[StdDev]]</f>
        <v>#N/A</v>
      </c>
      <c r="R1798" t="e">
        <f>TableOMP[[#This Row],[Avg]]+$U$2*TableOMP[[#This Row],[StdDev]]</f>
        <v>#N/A</v>
      </c>
      <c r="S1798" t="e">
        <f>IF(AND(TableOMP[[#This Row],[total_time]]&gt;=TableOMP[[#This Row],[Low]], TableOMP[[#This Row],[total_time]]&lt;=TableOMP[[#This Row],[High]]),1,0)</f>
        <v>#N/A</v>
      </c>
    </row>
    <row r="1799" spans="1:19" x14ac:dyDescent="0.25">
      <c r="A1799" t="s">
        <v>15</v>
      </c>
      <c r="B1799">
        <v>1000</v>
      </c>
      <c r="C1799">
        <v>100</v>
      </c>
      <c r="D1799">
        <v>1</v>
      </c>
      <c r="E1799">
        <v>16</v>
      </c>
      <c r="F1799">
        <v>1</v>
      </c>
      <c r="G1799">
        <v>2.9567199999999998</v>
      </c>
      <c r="H1799">
        <v>0.90183400000000002</v>
      </c>
      <c r="I1799">
        <v>10.289084000000001</v>
      </c>
      <c r="J1799">
        <v>0.68593899999999997</v>
      </c>
      <c r="K1799" t="str">
        <f t="shared" si="28"/>
        <v>4</v>
      </c>
      <c r="L1799" t="s">
        <v>44</v>
      </c>
      <c r="M1799" t="s">
        <v>45</v>
      </c>
      <c r="N1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16</v>
      </c>
      <c r="O1799" t="e">
        <f>VLOOKUP(TableOMP[[#This Row],[Label]],TableAvg[],2,FALSE)</f>
        <v>#N/A</v>
      </c>
      <c r="P1799" t="e">
        <f>VLOOKUP(TableOMP[[#This Row],[Label]],TableAvg[],3,FALSE)</f>
        <v>#N/A</v>
      </c>
      <c r="Q1799" t="e">
        <f>TableOMP[[#This Row],[Avg]]-$U$2*TableOMP[[#This Row],[StdDev]]</f>
        <v>#N/A</v>
      </c>
      <c r="R1799" t="e">
        <f>TableOMP[[#This Row],[Avg]]+$U$2*TableOMP[[#This Row],[StdDev]]</f>
        <v>#N/A</v>
      </c>
      <c r="S1799" t="e">
        <f>IF(AND(TableOMP[[#This Row],[total_time]]&gt;=TableOMP[[#This Row],[Low]], TableOMP[[#This Row],[total_time]]&lt;=TableOMP[[#This Row],[High]]),1,0)</f>
        <v>#N/A</v>
      </c>
    </row>
    <row r="1800" spans="1:19" x14ac:dyDescent="0.25">
      <c r="A1800" t="s">
        <v>15</v>
      </c>
      <c r="B1800">
        <v>1000</v>
      </c>
      <c r="C1800">
        <v>100</v>
      </c>
      <c r="D1800">
        <v>1</v>
      </c>
      <c r="E1800">
        <v>17</v>
      </c>
      <c r="F1800">
        <v>1</v>
      </c>
      <c r="G1800">
        <v>3.1004510000000001</v>
      </c>
      <c r="H1800">
        <v>1.726399</v>
      </c>
      <c r="I1800">
        <v>2.7114739999999999</v>
      </c>
      <c r="J1800">
        <v>0.16946700000000001</v>
      </c>
      <c r="K1800" t="str">
        <f t="shared" si="28"/>
        <v>4</v>
      </c>
      <c r="L1800" t="s">
        <v>44</v>
      </c>
      <c r="M1800" t="s">
        <v>45</v>
      </c>
      <c r="N1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17</v>
      </c>
      <c r="O1800" t="e">
        <f>VLOOKUP(TableOMP[[#This Row],[Label]],TableAvg[],2,FALSE)</f>
        <v>#N/A</v>
      </c>
      <c r="P1800" t="e">
        <f>VLOOKUP(TableOMP[[#This Row],[Label]],TableAvg[],3,FALSE)</f>
        <v>#N/A</v>
      </c>
      <c r="Q1800" t="e">
        <f>TableOMP[[#This Row],[Avg]]-$U$2*TableOMP[[#This Row],[StdDev]]</f>
        <v>#N/A</v>
      </c>
      <c r="R1800" t="e">
        <f>TableOMP[[#This Row],[Avg]]+$U$2*TableOMP[[#This Row],[StdDev]]</f>
        <v>#N/A</v>
      </c>
      <c r="S1800" t="e">
        <f>IF(AND(TableOMP[[#This Row],[total_time]]&gt;=TableOMP[[#This Row],[Low]], TableOMP[[#This Row],[total_time]]&lt;=TableOMP[[#This Row],[High]]),1,0)</f>
        <v>#N/A</v>
      </c>
    </row>
    <row r="1801" spans="1:19" x14ac:dyDescent="0.25">
      <c r="A1801" t="s">
        <v>15</v>
      </c>
      <c r="B1801">
        <v>1000</v>
      </c>
      <c r="C1801">
        <v>100</v>
      </c>
      <c r="D1801">
        <v>1</v>
      </c>
      <c r="E1801">
        <v>18</v>
      </c>
      <c r="F1801">
        <v>1</v>
      </c>
      <c r="G1801">
        <v>2.3499029999999999</v>
      </c>
      <c r="H1801">
        <v>1.0204660000000001</v>
      </c>
      <c r="I1801">
        <v>3.7762600000000002</v>
      </c>
      <c r="J1801">
        <v>0.222133</v>
      </c>
      <c r="K1801" t="str">
        <f t="shared" si="28"/>
        <v>4</v>
      </c>
      <c r="L1801" t="s">
        <v>44</v>
      </c>
      <c r="M1801" t="s">
        <v>45</v>
      </c>
      <c r="N1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18</v>
      </c>
      <c r="O1801" t="e">
        <f>VLOOKUP(TableOMP[[#This Row],[Label]],TableAvg[],2,FALSE)</f>
        <v>#N/A</v>
      </c>
      <c r="P1801" t="e">
        <f>VLOOKUP(TableOMP[[#This Row],[Label]],TableAvg[],3,FALSE)</f>
        <v>#N/A</v>
      </c>
      <c r="Q1801" t="e">
        <f>TableOMP[[#This Row],[Avg]]-$U$2*TableOMP[[#This Row],[StdDev]]</f>
        <v>#N/A</v>
      </c>
      <c r="R1801" t="e">
        <f>TableOMP[[#This Row],[Avg]]+$U$2*TableOMP[[#This Row],[StdDev]]</f>
        <v>#N/A</v>
      </c>
      <c r="S1801" t="e">
        <f>IF(AND(TableOMP[[#This Row],[total_time]]&gt;=TableOMP[[#This Row],[Low]], TableOMP[[#This Row],[total_time]]&lt;=TableOMP[[#This Row],[High]]),1,0)</f>
        <v>#N/A</v>
      </c>
    </row>
    <row r="1802" spans="1:19" x14ac:dyDescent="0.25">
      <c r="A1802" t="s">
        <v>15</v>
      </c>
      <c r="B1802">
        <v>1000</v>
      </c>
      <c r="C1802">
        <v>100</v>
      </c>
      <c r="D1802">
        <v>1</v>
      </c>
      <c r="E1802">
        <v>19</v>
      </c>
      <c r="F1802">
        <v>1</v>
      </c>
      <c r="G1802">
        <v>2.900344</v>
      </c>
      <c r="H1802">
        <v>1.251827</v>
      </c>
      <c r="I1802">
        <v>8.5267499999999998</v>
      </c>
      <c r="J1802">
        <v>0.47370800000000002</v>
      </c>
      <c r="K1802" t="str">
        <f t="shared" si="28"/>
        <v>4</v>
      </c>
      <c r="L1802" t="s">
        <v>44</v>
      </c>
      <c r="M1802" t="s">
        <v>45</v>
      </c>
      <c r="N1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19</v>
      </c>
      <c r="O1802" t="e">
        <f>VLOOKUP(TableOMP[[#This Row],[Label]],TableAvg[],2,FALSE)</f>
        <v>#N/A</v>
      </c>
      <c r="P1802" t="e">
        <f>VLOOKUP(TableOMP[[#This Row],[Label]],TableAvg[],3,FALSE)</f>
        <v>#N/A</v>
      </c>
      <c r="Q1802" t="e">
        <f>TableOMP[[#This Row],[Avg]]-$U$2*TableOMP[[#This Row],[StdDev]]</f>
        <v>#N/A</v>
      </c>
      <c r="R1802" t="e">
        <f>TableOMP[[#This Row],[Avg]]+$U$2*TableOMP[[#This Row],[StdDev]]</f>
        <v>#N/A</v>
      </c>
      <c r="S1802" t="e">
        <f>IF(AND(TableOMP[[#This Row],[total_time]]&gt;=TableOMP[[#This Row],[Low]], TableOMP[[#This Row],[total_time]]&lt;=TableOMP[[#This Row],[High]]),1,0)</f>
        <v>#N/A</v>
      </c>
    </row>
    <row r="1803" spans="1:19" x14ac:dyDescent="0.25">
      <c r="A1803" t="s">
        <v>15</v>
      </c>
      <c r="B1803">
        <v>1000</v>
      </c>
      <c r="C1803">
        <v>100</v>
      </c>
      <c r="D1803">
        <v>1</v>
      </c>
      <c r="E1803">
        <v>20</v>
      </c>
      <c r="F1803">
        <v>1</v>
      </c>
      <c r="G1803">
        <v>2.582309</v>
      </c>
      <c r="H1803">
        <v>1.192574</v>
      </c>
      <c r="I1803">
        <v>6.3543900000000004</v>
      </c>
      <c r="J1803">
        <v>0.33444200000000002</v>
      </c>
      <c r="K1803" t="str">
        <f t="shared" si="28"/>
        <v>4</v>
      </c>
      <c r="L1803" t="s">
        <v>44</v>
      </c>
      <c r="M1803" t="s">
        <v>45</v>
      </c>
      <c r="N1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20</v>
      </c>
      <c r="O1803" t="e">
        <f>VLOOKUP(TableOMP[[#This Row],[Label]],TableAvg[],2,FALSE)</f>
        <v>#N/A</v>
      </c>
      <c r="P1803" t="e">
        <f>VLOOKUP(TableOMP[[#This Row],[Label]],TableAvg[],3,FALSE)</f>
        <v>#N/A</v>
      </c>
      <c r="Q1803" t="e">
        <f>TableOMP[[#This Row],[Avg]]-$U$2*TableOMP[[#This Row],[StdDev]]</f>
        <v>#N/A</v>
      </c>
      <c r="R1803" t="e">
        <f>TableOMP[[#This Row],[Avg]]+$U$2*TableOMP[[#This Row],[StdDev]]</f>
        <v>#N/A</v>
      </c>
      <c r="S1803" t="e">
        <f>IF(AND(TableOMP[[#This Row],[total_time]]&gt;=TableOMP[[#This Row],[Low]], TableOMP[[#This Row],[total_time]]&lt;=TableOMP[[#This Row],[High]]),1,0)</f>
        <v>#N/A</v>
      </c>
    </row>
    <row r="1804" spans="1:19" x14ac:dyDescent="0.25">
      <c r="A1804" t="s">
        <v>15</v>
      </c>
      <c r="B1804">
        <v>1000</v>
      </c>
      <c r="C1804">
        <v>100</v>
      </c>
      <c r="D1804">
        <v>1</v>
      </c>
      <c r="E1804">
        <v>21</v>
      </c>
      <c r="F1804">
        <v>1</v>
      </c>
      <c r="G1804">
        <v>2.7464369999999998</v>
      </c>
      <c r="H1804">
        <v>1.4009799999999999</v>
      </c>
      <c r="I1804">
        <v>8.5796329999999994</v>
      </c>
      <c r="J1804">
        <v>0.42898199999999997</v>
      </c>
      <c r="K1804" t="str">
        <f t="shared" si="28"/>
        <v>4</v>
      </c>
      <c r="L1804" t="s">
        <v>44</v>
      </c>
      <c r="M1804" t="s">
        <v>45</v>
      </c>
      <c r="N1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21</v>
      </c>
      <c r="O1804" t="e">
        <f>VLOOKUP(TableOMP[[#This Row],[Label]],TableAvg[],2,FALSE)</f>
        <v>#N/A</v>
      </c>
      <c r="P1804" t="e">
        <f>VLOOKUP(TableOMP[[#This Row],[Label]],TableAvg[],3,FALSE)</f>
        <v>#N/A</v>
      </c>
      <c r="Q1804" t="e">
        <f>TableOMP[[#This Row],[Avg]]-$U$2*TableOMP[[#This Row],[StdDev]]</f>
        <v>#N/A</v>
      </c>
      <c r="R1804" t="e">
        <f>TableOMP[[#This Row],[Avg]]+$U$2*TableOMP[[#This Row],[StdDev]]</f>
        <v>#N/A</v>
      </c>
      <c r="S1804" t="e">
        <f>IF(AND(TableOMP[[#This Row],[total_time]]&gt;=TableOMP[[#This Row],[Low]], TableOMP[[#This Row],[total_time]]&lt;=TableOMP[[#This Row],[High]]),1,0)</f>
        <v>#N/A</v>
      </c>
    </row>
    <row r="1805" spans="1:19" x14ac:dyDescent="0.25">
      <c r="A1805" t="s">
        <v>15</v>
      </c>
      <c r="B1805">
        <v>1000</v>
      </c>
      <c r="C1805">
        <v>100</v>
      </c>
      <c r="D1805">
        <v>1</v>
      </c>
      <c r="E1805">
        <v>22</v>
      </c>
      <c r="F1805">
        <v>1</v>
      </c>
      <c r="G1805">
        <v>2.9248430000000001</v>
      </c>
      <c r="H1805">
        <v>1.5274479999999999</v>
      </c>
      <c r="I1805">
        <v>9.9315519999999999</v>
      </c>
      <c r="J1805">
        <v>0.47293099999999999</v>
      </c>
      <c r="K1805" t="str">
        <f t="shared" si="28"/>
        <v>4</v>
      </c>
      <c r="L1805" t="s">
        <v>44</v>
      </c>
      <c r="M1805" t="s">
        <v>45</v>
      </c>
      <c r="N1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22</v>
      </c>
      <c r="O1805" t="e">
        <f>VLOOKUP(TableOMP[[#This Row],[Label]],TableAvg[],2,FALSE)</f>
        <v>#N/A</v>
      </c>
      <c r="P1805" t="e">
        <f>VLOOKUP(TableOMP[[#This Row],[Label]],TableAvg[],3,FALSE)</f>
        <v>#N/A</v>
      </c>
      <c r="Q1805" t="e">
        <f>TableOMP[[#This Row],[Avg]]-$U$2*TableOMP[[#This Row],[StdDev]]</f>
        <v>#N/A</v>
      </c>
      <c r="R1805" t="e">
        <f>TableOMP[[#This Row],[Avg]]+$U$2*TableOMP[[#This Row],[StdDev]]</f>
        <v>#N/A</v>
      </c>
      <c r="S1805" t="e">
        <f>IF(AND(TableOMP[[#This Row],[total_time]]&gt;=TableOMP[[#This Row],[Low]], TableOMP[[#This Row],[total_time]]&lt;=TableOMP[[#This Row],[High]]),1,0)</f>
        <v>#N/A</v>
      </c>
    </row>
    <row r="1806" spans="1:19" x14ac:dyDescent="0.25">
      <c r="A1806" t="s">
        <v>15</v>
      </c>
      <c r="B1806">
        <v>1000</v>
      </c>
      <c r="C1806">
        <v>100</v>
      </c>
      <c r="D1806">
        <v>1</v>
      </c>
      <c r="E1806">
        <v>23</v>
      </c>
      <c r="F1806">
        <v>1</v>
      </c>
      <c r="G1806">
        <v>3.456019</v>
      </c>
      <c r="H1806">
        <v>1.180285</v>
      </c>
      <c r="I1806">
        <v>21.075738000000001</v>
      </c>
      <c r="J1806">
        <v>0.95798799999999995</v>
      </c>
      <c r="K1806" t="str">
        <f t="shared" si="28"/>
        <v>4</v>
      </c>
      <c r="L1806" t="s">
        <v>44</v>
      </c>
      <c r="M1806" t="s">
        <v>45</v>
      </c>
      <c r="N1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23</v>
      </c>
      <c r="O1806" t="e">
        <f>VLOOKUP(TableOMP[[#This Row],[Label]],TableAvg[],2,FALSE)</f>
        <v>#N/A</v>
      </c>
      <c r="P1806" t="e">
        <f>VLOOKUP(TableOMP[[#This Row],[Label]],TableAvg[],3,FALSE)</f>
        <v>#N/A</v>
      </c>
      <c r="Q1806" t="e">
        <f>TableOMP[[#This Row],[Avg]]-$U$2*TableOMP[[#This Row],[StdDev]]</f>
        <v>#N/A</v>
      </c>
      <c r="R1806" t="e">
        <f>TableOMP[[#This Row],[Avg]]+$U$2*TableOMP[[#This Row],[StdDev]]</f>
        <v>#N/A</v>
      </c>
      <c r="S1806" t="e">
        <f>IF(AND(TableOMP[[#This Row],[total_time]]&gt;=TableOMP[[#This Row],[Low]], TableOMP[[#This Row],[total_time]]&lt;=TableOMP[[#This Row],[High]]),1,0)</f>
        <v>#N/A</v>
      </c>
    </row>
    <row r="1807" spans="1:19" x14ac:dyDescent="0.25">
      <c r="A1807" t="s">
        <v>15</v>
      </c>
      <c r="B1807">
        <v>1000</v>
      </c>
      <c r="C1807">
        <v>100</v>
      </c>
      <c r="D1807">
        <v>1</v>
      </c>
      <c r="E1807">
        <v>24</v>
      </c>
      <c r="F1807">
        <v>1</v>
      </c>
      <c r="G1807">
        <v>3.6272419999999999</v>
      </c>
      <c r="H1807">
        <v>2.209406</v>
      </c>
      <c r="I1807">
        <v>23.217568</v>
      </c>
      <c r="J1807">
        <v>1.0094590000000001</v>
      </c>
      <c r="K1807" t="str">
        <f t="shared" si="28"/>
        <v>4</v>
      </c>
      <c r="L1807" t="s">
        <v>44</v>
      </c>
      <c r="M1807" t="s">
        <v>45</v>
      </c>
      <c r="N1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24</v>
      </c>
      <c r="O1807" t="e">
        <f>VLOOKUP(TableOMP[[#This Row],[Label]],TableAvg[],2,FALSE)</f>
        <v>#N/A</v>
      </c>
      <c r="P1807" t="e">
        <f>VLOOKUP(TableOMP[[#This Row],[Label]],TableAvg[],3,FALSE)</f>
        <v>#N/A</v>
      </c>
      <c r="Q1807" t="e">
        <f>TableOMP[[#This Row],[Avg]]-$U$2*TableOMP[[#This Row],[StdDev]]</f>
        <v>#N/A</v>
      </c>
      <c r="R1807" t="e">
        <f>TableOMP[[#This Row],[Avg]]+$U$2*TableOMP[[#This Row],[StdDev]]</f>
        <v>#N/A</v>
      </c>
      <c r="S1807" t="e">
        <f>IF(AND(TableOMP[[#This Row],[total_time]]&gt;=TableOMP[[#This Row],[Low]], TableOMP[[#This Row],[total_time]]&lt;=TableOMP[[#This Row],[High]]),1,0)</f>
        <v>#N/A</v>
      </c>
    </row>
    <row r="1808" spans="1:19" x14ac:dyDescent="0.25">
      <c r="A1808" t="s">
        <v>15</v>
      </c>
      <c r="B1808">
        <v>1000</v>
      </c>
      <c r="C1808">
        <v>100</v>
      </c>
      <c r="D1808">
        <v>1</v>
      </c>
      <c r="E1808">
        <v>25</v>
      </c>
      <c r="F1808">
        <v>1</v>
      </c>
      <c r="G1808">
        <v>3.466161</v>
      </c>
      <c r="H1808">
        <v>2.090122</v>
      </c>
      <c r="I1808">
        <v>14.35256</v>
      </c>
      <c r="J1808">
        <v>0.59802299999999997</v>
      </c>
      <c r="K1808" t="str">
        <f t="shared" si="28"/>
        <v>4</v>
      </c>
      <c r="L1808" t="s">
        <v>44</v>
      </c>
      <c r="M1808" t="s">
        <v>45</v>
      </c>
      <c r="N1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25</v>
      </c>
      <c r="O1808" t="e">
        <f>VLOOKUP(TableOMP[[#This Row],[Label]],TableAvg[],2,FALSE)</f>
        <v>#N/A</v>
      </c>
      <c r="P1808" t="e">
        <f>VLOOKUP(TableOMP[[#This Row],[Label]],TableAvg[],3,FALSE)</f>
        <v>#N/A</v>
      </c>
      <c r="Q1808" t="e">
        <f>TableOMP[[#This Row],[Avg]]-$U$2*TableOMP[[#This Row],[StdDev]]</f>
        <v>#N/A</v>
      </c>
      <c r="R1808" t="e">
        <f>TableOMP[[#This Row],[Avg]]+$U$2*TableOMP[[#This Row],[StdDev]]</f>
        <v>#N/A</v>
      </c>
      <c r="S1808" t="e">
        <f>IF(AND(TableOMP[[#This Row],[total_time]]&gt;=TableOMP[[#This Row],[Low]], TableOMP[[#This Row],[total_time]]&lt;=TableOMP[[#This Row],[High]]),1,0)</f>
        <v>#N/A</v>
      </c>
    </row>
    <row r="1809" spans="1:19" x14ac:dyDescent="0.25">
      <c r="A1809" t="s">
        <v>15</v>
      </c>
      <c r="B1809">
        <v>1000</v>
      </c>
      <c r="C1809">
        <v>100</v>
      </c>
      <c r="D1809">
        <v>1</v>
      </c>
      <c r="E1809">
        <v>26</v>
      </c>
      <c r="F1809">
        <v>1</v>
      </c>
      <c r="G1809">
        <v>3.5931169999999999</v>
      </c>
      <c r="H1809">
        <v>2.0540859999999999</v>
      </c>
      <c r="I1809">
        <v>20.058886999999999</v>
      </c>
      <c r="J1809">
        <v>0.80235500000000004</v>
      </c>
      <c r="K1809" t="str">
        <f t="shared" si="28"/>
        <v>4</v>
      </c>
      <c r="L1809" t="s">
        <v>44</v>
      </c>
      <c r="M1809" t="s">
        <v>45</v>
      </c>
      <c r="N1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26</v>
      </c>
      <c r="O1809" t="e">
        <f>VLOOKUP(TableOMP[[#This Row],[Label]],TableAvg[],2,FALSE)</f>
        <v>#N/A</v>
      </c>
      <c r="P1809" t="e">
        <f>VLOOKUP(TableOMP[[#This Row],[Label]],TableAvg[],3,FALSE)</f>
        <v>#N/A</v>
      </c>
      <c r="Q1809" t="e">
        <f>TableOMP[[#This Row],[Avg]]-$U$2*TableOMP[[#This Row],[StdDev]]</f>
        <v>#N/A</v>
      </c>
      <c r="R1809" t="e">
        <f>TableOMP[[#This Row],[Avg]]+$U$2*TableOMP[[#This Row],[StdDev]]</f>
        <v>#N/A</v>
      </c>
      <c r="S1809" t="e">
        <f>IF(AND(TableOMP[[#This Row],[total_time]]&gt;=TableOMP[[#This Row],[Low]], TableOMP[[#This Row],[total_time]]&lt;=TableOMP[[#This Row],[High]]),1,0)</f>
        <v>#N/A</v>
      </c>
    </row>
    <row r="1810" spans="1:19" x14ac:dyDescent="0.25">
      <c r="A1810" t="s">
        <v>15</v>
      </c>
      <c r="B1810">
        <v>1000</v>
      </c>
      <c r="C1810">
        <v>100</v>
      </c>
      <c r="D1810">
        <v>1</v>
      </c>
      <c r="E1810">
        <v>27</v>
      </c>
      <c r="F1810">
        <v>1</v>
      </c>
      <c r="G1810">
        <v>3.5933980000000001</v>
      </c>
      <c r="H1810">
        <v>2.1334740000000001</v>
      </c>
      <c r="I1810">
        <v>20.079084999999999</v>
      </c>
      <c r="J1810">
        <v>0.77227199999999996</v>
      </c>
      <c r="K1810" t="str">
        <f t="shared" si="28"/>
        <v>4</v>
      </c>
      <c r="L1810" t="s">
        <v>44</v>
      </c>
      <c r="M1810" t="s">
        <v>45</v>
      </c>
      <c r="N1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27</v>
      </c>
      <c r="O1810" t="e">
        <f>VLOOKUP(TableOMP[[#This Row],[Label]],TableAvg[],2,FALSE)</f>
        <v>#N/A</v>
      </c>
      <c r="P1810" t="e">
        <f>VLOOKUP(TableOMP[[#This Row],[Label]],TableAvg[],3,FALSE)</f>
        <v>#N/A</v>
      </c>
      <c r="Q1810" t="e">
        <f>TableOMP[[#This Row],[Avg]]-$U$2*TableOMP[[#This Row],[StdDev]]</f>
        <v>#N/A</v>
      </c>
      <c r="R1810" t="e">
        <f>TableOMP[[#This Row],[Avg]]+$U$2*TableOMP[[#This Row],[StdDev]]</f>
        <v>#N/A</v>
      </c>
      <c r="S1810" t="e">
        <f>IF(AND(TableOMP[[#This Row],[total_time]]&gt;=TableOMP[[#This Row],[Low]], TableOMP[[#This Row],[total_time]]&lt;=TableOMP[[#This Row],[High]]),1,0)</f>
        <v>#N/A</v>
      </c>
    </row>
    <row r="1811" spans="1:19" x14ac:dyDescent="0.25">
      <c r="A1811" t="s">
        <v>15</v>
      </c>
      <c r="B1811">
        <v>1000</v>
      </c>
      <c r="C1811">
        <v>100</v>
      </c>
      <c r="D1811">
        <v>1</v>
      </c>
      <c r="E1811">
        <v>28</v>
      </c>
      <c r="F1811">
        <v>1</v>
      </c>
      <c r="G1811">
        <v>3.7133470000000002</v>
      </c>
      <c r="H1811">
        <v>2.2156600000000002</v>
      </c>
      <c r="I1811">
        <v>24.395873999999999</v>
      </c>
      <c r="J1811">
        <v>0.90355099999999999</v>
      </c>
      <c r="K1811" t="str">
        <f t="shared" si="28"/>
        <v>4</v>
      </c>
      <c r="L1811" t="s">
        <v>44</v>
      </c>
      <c r="M1811" t="s">
        <v>45</v>
      </c>
      <c r="N1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28</v>
      </c>
      <c r="O1811" t="e">
        <f>VLOOKUP(TableOMP[[#This Row],[Label]],TableAvg[],2,FALSE)</f>
        <v>#N/A</v>
      </c>
      <c r="P1811" t="e">
        <f>VLOOKUP(TableOMP[[#This Row],[Label]],TableAvg[],3,FALSE)</f>
        <v>#N/A</v>
      </c>
      <c r="Q1811" t="e">
        <f>TableOMP[[#This Row],[Avg]]-$U$2*TableOMP[[#This Row],[StdDev]]</f>
        <v>#N/A</v>
      </c>
      <c r="R1811" t="e">
        <f>TableOMP[[#This Row],[Avg]]+$U$2*TableOMP[[#This Row],[StdDev]]</f>
        <v>#N/A</v>
      </c>
      <c r="S1811" t="e">
        <f>IF(AND(TableOMP[[#This Row],[total_time]]&gt;=TableOMP[[#This Row],[Low]], TableOMP[[#This Row],[total_time]]&lt;=TableOMP[[#This Row],[High]]),1,0)</f>
        <v>#N/A</v>
      </c>
    </row>
    <row r="1812" spans="1:19" x14ac:dyDescent="0.25">
      <c r="A1812" t="s">
        <v>15</v>
      </c>
      <c r="B1812">
        <v>1000</v>
      </c>
      <c r="C1812">
        <v>100</v>
      </c>
      <c r="D1812">
        <v>1</v>
      </c>
      <c r="E1812">
        <v>29</v>
      </c>
      <c r="F1812">
        <v>1</v>
      </c>
      <c r="G1812">
        <v>3.2589700000000001</v>
      </c>
      <c r="H1812">
        <v>1.8805689999999999</v>
      </c>
      <c r="I1812">
        <v>20.411166999999999</v>
      </c>
      <c r="J1812">
        <v>0.72897000000000001</v>
      </c>
      <c r="K1812" t="str">
        <f t="shared" si="28"/>
        <v>4</v>
      </c>
      <c r="L1812" t="s">
        <v>44</v>
      </c>
      <c r="M1812" t="s">
        <v>45</v>
      </c>
      <c r="N1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29</v>
      </c>
      <c r="O1812" t="e">
        <f>VLOOKUP(TableOMP[[#This Row],[Label]],TableAvg[],2,FALSE)</f>
        <v>#N/A</v>
      </c>
      <c r="P1812" t="e">
        <f>VLOOKUP(TableOMP[[#This Row],[Label]],TableAvg[],3,FALSE)</f>
        <v>#N/A</v>
      </c>
      <c r="Q1812" t="e">
        <f>TableOMP[[#This Row],[Avg]]-$U$2*TableOMP[[#This Row],[StdDev]]</f>
        <v>#N/A</v>
      </c>
      <c r="R1812" t="e">
        <f>TableOMP[[#This Row],[Avg]]+$U$2*TableOMP[[#This Row],[StdDev]]</f>
        <v>#N/A</v>
      </c>
      <c r="S1812" t="e">
        <f>IF(AND(TableOMP[[#This Row],[total_time]]&gt;=TableOMP[[#This Row],[Low]], TableOMP[[#This Row],[total_time]]&lt;=TableOMP[[#This Row],[High]]),1,0)</f>
        <v>#N/A</v>
      </c>
    </row>
    <row r="1813" spans="1:19" x14ac:dyDescent="0.25">
      <c r="A1813" t="s">
        <v>15</v>
      </c>
      <c r="B1813">
        <v>1000</v>
      </c>
      <c r="C1813">
        <v>100</v>
      </c>
      <c r="D1813">
        <v>1</v>
      </c>
      <c r="E1813">
        <v>30</v>
      </c>
      <c r="F1813">
        <v>1</v>
      </c>
      <c r="G1813">
        <v>3.6081089999999998</v>
      </c>
      <c r="H1813">
        <v>2.0287289999999998</v>
      </c>
      <c r="I1813">
        <v>29.803623999999999</v>
      </c>
      <c r="J1813">
        <v>1.027711</v>
      </c>
      <c r="K1813" t="str">
        <f t="shared" si="28"/>
        <v>4</v>
      </c>
      <c r="L1813" t="s">
        <v>44</v>
      </c>
      <c r="M1813" t="s">
        <v>45</v>
      </c>
      <c r="N1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30</v>
      </c>
      <c r="O1813" t="e">
        <f>VLOOKUP(TableOMP[[#This Row],[Label]],TableAvg[],2,FALSE)</f>
        <v>#N/A</v>
      </c>
      <c r="P1813" t="e">
        <f>VLOOKUP(TableOMP[[#This Row],[Label]],TableAvg[],3,FALSE)</f>
        <v>#N/A</v>
      </c>
      <c r="Q1813" t="e">
        <f>TableOMP[[#This Row],[Avg]]-$U$2*TableOMP[[#This Row],[StdDev]]</f>
        <v>#N/A</v>
      </c>
      <c r="R1813" t="e">
        <f>TableOMP[[#This Row],[Avg]]+$U$2*TableOMP[[#This Row],[StdDev]]</f>
        <v>#N/A</v>
      </c>
      <c r="S1813" t="e">
        <f>IF(AND(TableOMP[[#This Row],[total_time]]&gt;=TableOMP[[#This Row],[Low]], TableOMP[[#This Row],[total_time]]&lt;=TableOMP[[#This Row],[High]]),1,0)</f>
        <v>#N/A</v>
      </c>
    </row>
    <row r="1814" spans="1:19" x14ac:dyDescent="0.25">
      <c r="A1814" t="s">
        <v>15</v>
      </c>
      <c r="B1814">
        <v>1000</v>
      </c>
      <c r="C1814">
        <v>100</v>
      </c>
      <c r="D1814">
        <v>1</v>
      </c>
      <c r="E1814">
        <v>31</v>
      </c>
      <c r="F1814">
        <v>1</v>
      </c>
      <c r="G1814">
        <v>3.4110070000000001</v>
      </c>
      <c r="H1814">
        <v>1.941894</v>
      </c>
      <c r="I1814">
        <v>18.953588</v>
      </c>
      <c r="J1814">
        <v>0.63178599999999996</v>
      </c>
      <c r="K1814" t="str">
        <f t="shared" si="28"/>
        <v>4</v>
      </c>
      <c r="L1814" t="s">
        <v>44</v>
      </c>
      <c r="M1814" t="s">
        <v>45</v>
      </c>
      <c r="N1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31</v>
      </c>
      <c r="O1814" t="e">
        <f>VLOOKUP(TableOMP[[#This Row],[Label]],TableAvg[],2,FALSE)</f>
        <v>#N/A</v>
      </c>
      <c r="P1814" t="e">
        <f>VLOOKUP(TableOMP[[#This Row],[Label]],TableAvg[],3,FALSE)</f>
        <v>#N/A</v>
      </c>
      <c r="Q1814" t="e">
        <f>TableOMP[[#This Row],[Avg]]-$U$2*TableOMP[[#This Row],[StdDev]]</f>
        <v>#N/A</v>
      </c>
      <c r="R1814" t="e">
        <f>TableOMP[[#This Row],[Avg]]+$U$2*TableOMP[[#This Row],[StdDev]]</f>
        <v>#N/A</v>
      </c>
      <c r="S1814" t="e">
        <f>IF(AND(TableOMP[[#This Row],[total_time]]&gt;=TableOMP[[#This Row],[Low]], TableOMP[[#This Row],[total_time]]&lt;=TableOMP[[#This Row],[High]]),1,0)</f>
        <v>#N/A</v>
      </c>
    </row>
    <row r="1815" spans="1:19" x14ac:dyDescent="0.25">
      <c r="A1815" t="s">
        <v>15</v>
      </c>
      <c r="B1815">
        <v>1000</v>
      </c>
      <c r="C1815">
        <v>100</v>
      </c>
      <c r="D1815">
        <v>1</v>
      </c>
      <c r="E1815">
        <v>32</v>
      </c>
      <c r="F1815">
        <v>1</v>
      </c>
      <c r="G1815">
        <v>4.361008</v>
      </c>
      <c r="H1815">
        <v>2.805625</v>
      </c>
      <c r="I1815">
        <v>37.195534000000002</v>
      </c>
      <c r="J1815">
        <v>1.199856</v>
      </c>
      <c r="K1815" t="str">
        <f t="shared" si="28"/>
        <v>4</v>
      </c>
      <c r="L1815" t="s">
        <v>44</v>
      </c>
      <c r="M1815" t="s">
        <v>45</v>
      </c>
      <c r="N1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32</v>
      </c>
      <c r="O1815" t="e">
        <f>VLOOKUP(TableOMP[[#This Row],[Label]],TableAvg[],2,FALSE)</f>
        <v>#N/A</v>
      </c>
      <c r="P1815" t="e">
        <f>VLOOKUP(TableOMP[[#This Row],[Label]],TableAvg[],3,FALSE)</f>
        <v>#N/A</v>
      </c>
      <c r="Q1815" t="e">
        <f>TableOMP[[#This Row],[Avg]]-$U$2*TableOMP[[#This Row],[StdDev]]</f>
        <v>#N/A</v>
      </c>
      <c r="R1815" t="e">
        <f>TableOMP[[#This Row],[Avg]]+$U$2*TableOMP[[#This Row],[StdDev]]</f>
        <v>#N/A</v>
      </c>
      <c r="S1815" t="e">
        <f>IF(AND(TableOMP[[#This Row],[total_time]]&gt;=TableOMP[[#This Row],[Low]], TableOMP[[#This Row],[total_time]]&lt;=TableOMP[[#This Row],[High]]),1,0)</f>
        <v>#N/A</v>
      </c>
    </row>
    <row r="1816" spans="1:19" x14ac:dyDescent="0.25">
      <c r="A1816" t="s">
        <v>15</v>
      </c>
      <c r="B1816">
        <v>1000</v>
      </c>
      <c r="C1816">
        <v>100</v>
      </c>
      <c r="D1816">
        <v>1</v>
      </c>
      <c r="E1816">
        <v>33</v>
      </c>
      <c r="F1816">
        <v>1</v>
      </c>
      <c r="G1816">
        <v>3.7963770000000001</v>
      </c>
      <c r="H1816">
        <v>2.3869189999999998</v>
      </c>
      <c r="I1816">
        <v>35.798912000000001</v>
      </c>
      <c r="J1816">
        <v>1.118716</v>
      </c>
      <c r="K1816" t="str">
        <f t="shared" si="28"/>
        <v>4</v>
      </c>
      <c r="L1816" t="s">
        <v>44</v>
      </c>
      <c r="M1816" t="s">
        <v>45</v>
      </c>
      <c r="N1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33</v>
      </c>
      <c r="O1816" t="e">
        <f>VLOOKUP(TableOMP[[#This Row],[Label]],TableAvg[],2,FALSE)</f>
        <v>#N/A</v>
      </c>
      <c r="P1816" t="e">
        <f>VLOOKUP(TableOMP[[#This Row],[Label]],TableAvg[],3,FALSE)</f>
        <v>#N/A</v>
      </c>
      <c r="Q1816" t="e">
        <f>TableOMP[[#This Row],[Avg]]-$U$2*TableOMP[[#This Row],[StdDev]]</f>
        <v>#N/A</v>
      </c>
      <c r="R1816" t="e">
        <f>TableOMP[[#This Row],[Avg]]+$U$2*TableOMP[[#This Row],[StdDev]]</f>
        <v>#N/A</v>
      </c>
      <c r="S1816" t="e">
        <f>IF(AND(TableOMP[[#This Row],[total_time]]&gt;=TableOMP[[#This Row],[Low]], TableOMP[[#This Row],[total_time]]&lt;=TableOMP[[#This Row],[High]]),1,0)</f>
        <v>#N/A</v>
      </c>
    </row>
    <row r="1817" spans="1:19" x14ac:dyDescent="0.25">
      <c r="A1817" t="s">
        <v>15</v>
      </c>
      <c r="B1817">
        <v>1000</v>
      </c>
      <c r="C1817">
        <v>100</v>
      </c>
      <c r="D1817">
        <v>1</v>
      </c>
      <c r="E1817">
        <v>34</v>
      </c>
      <c r="F1817">
        <v>1</v>
      </c>
      <c r="G1817">
        <v>4.1530899999999997</v>
      </c>
      <c r="H1817">
        <v>2.4597259999999999</v>
      </c>
      <c r="I1817">
        <v>41.500191999999998</v>
      </c>
      <c r="J1817">
        <v>1.257582</v>
      </c>
      <c r="K1817" t="str">
        <f t="shared" si="28"/>
        <v>4</v>
      </c>
      <c r="L1817" t="s">
        <v>44</v>
      </c>
      <c r="M1817" t="s">
        <v>45</v>
      </c>
      <c r="N1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34</v>
      </c>
      <c r="O1817" t="e">
        <f>VLOOKUP(TableOMP[[#This Row],[Label]],TableAvg[],2,FALSE)</f>
        <v>#N/A</v>
      </c>
      <c r="P1817" t="e">
        <f>VLOOKUP(TableOMP[[#This Row],[Label]],TableAvg[],3,FALSE)</f>
        <v>#N/A</v>
      </c>
      <c r="Q1817" t="e">
        <f>TableOMP[[#This Row],[Avg]]-$U$2*TableOMP[[#This Row],[StdDev]]</f>
        <v>#N/A</v>
      </c>
      <c r="R1817" t="e">
        <f>TableOMP[[#This Row],[Avg]]+$U$2*TableOMP[[#This Row],[StdDev]]</f>
        <v>#N/A</v>
      </c>
      <c r="S1817" t="e">
        <f>IF(AND(TableOMP[[#This Row],[total_time]]&gt;=TableOMP[[#This Row],[Low]], TableOMP[[#This Row],[total_time]]&lt;=TableOMP[[#This Row],[High]]),1,0)</f>
        <v>#N/A</v>
      </c>
    </row>
    <row r="1818" spans="1:19" x14ac:dyDescent="0.25">
      <c r="A1818" t="s">
        <v>15</v>
      </c>
      <c r="B1818">
        <v>1000</v>
      </c>
      <c r="C1818">
        <v>100</v>
      </c>
      <c r="D1818">
        <v>1</v>
      </c>
      <c r="E1818">
        <v>35</v>
      </c>
      <c r="F1818">
        <v>1</v>
      </c>
      <c r="G1818">
        <v>3.500912</v>
      </c>
      <c r="H1818">
        <v>1.968491</v>
      </c>
      <c r="I1818">
        <v>26.521198999999999</v>
      </c>
      <c r="J1818">
        <v>0.78003500000000003</v>
      </c>
      <c r="K1818" t="str">
        <f t="shared" si="28"/>
        <v>4</v>
      </c>
      <c r="L1818" t="s">
        <v>44</v>
      </c>
      <c r="M1818" t="s">
        <v>45</v>
      </c>
      <c r="N1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35</v>
      </c>
      <c r="O1818" t="e">
        <f>VLOOKUP(TableOMP[[#This Row],[Label]],TableAvg[],2,FALSE)</f>
        <v>#N/A</v>
      </c>
      <c r="P1818" t="e">
        <f>VLOOKUP(TableOMP[[#This Row],[Label]],TableAvg[],3,FALSE)</f>
        <v>#N/A</v>
      </c>
      <c r="Q1818" t="e">
        <f>TableOMP[[#This Row],[Avg]]-$U$2*TableOMP[[#This Row],[StdDev]]</f>
        <v>#N/A</v>
      </c>
      <c r="R1818" t="e">
        <f>TableOMP[[#This Row],[Avg]]+$U$2*TableOMP[[#This Row],[StdDev]]</f>
        <v>#N/A</v>
      </c>
      <c r="S1818" t="e">
        <f>IF(AND(TableOMP[[#This Row],[total_time]]&gt;=TableOMP[[#This Row],[Low]], TableOMP[[#This Row],[total_time]]&lt;=TableOMP[[#This Row],[High]]),1,0)</f>
        <v>#N/A</v>
      </c>
    </row>
    <row r="1819" spans="1:19" x14ac:dyDescent="0.25">
      <c r="A1819" t="s">
        <v>15</v>
      </c>
      <c r="B1819">
        <v>1000</v>
      </c>
      <c r="C1819">
        <v>100</v>
      </c>
      <c r="D1819">
        <v>1</v>
      </c>
      <c r="E1819">
        <v>36</v>
      </c>
      <c r="F1819">
        <v>1</v>
      </c>
      <c r="G1819">
        <v>4.2086490000000003</v>
      </c>
      <c r="H1819">
        <v>2.536203</v>
      </c>
      <c r="I1819">
        <v>27.122336000000001</v>
      </c>
      <c r="J1819">
        <v>0.77492399999999995</v>
      </c>
      <c r="K1819" t="str">
        <f t="shared" si="28"/>
        <v>4</v>
      </c>
      <c r="L1819" t="s">
        <v>44</v>
      </c>
      <c r="M1819" t="s">
        <v>45</v>
      </c>
      <c r="N1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36</v>
      </c>
      <c r="O1819" t="e">
        <f>VLOOKUP(TableOMP[[#This Row],[Label]],TableAvg[],2,FALSE)</f>
        <v>#N/A</v>
      </c>
      <c r="P1819" t="e">
        <f>VLOOKUP(TableOMP[[#This Row],[Label]],TableAvg[],3,FALSE)</f>
        <v>#N/A</v>
      </c>
      <c r="Q1819" t="e">
        <f>TableOMP[[#This Row],[Avg]]-$U$2*TableOMP[[#This Row],[StdDev]]</f>
        <v>#N/A</v>
      </c>
      <c r="R1819" t="e">
        <f>TableOMP[[#This Row],[Avg]]+$U$2*TableOMP[[#This Row],[StdDev]]</f>
        <v>#N/A</v>
      </c>
      <c r="S1819" t="e">
        <f>IF(AND(TableOMP[[#This Row],[total_time]]&gt;=TableOMP[[#This Row],[Low]], TableOMP[[#This Row],[total_time]]&lt;=TableOMP[[#This Row],[High]]),1,0)</f>
        <v>#N/A</v>
      </c>
    </row>
    <row r="1820" spans="1:19" x14ac:dyDescent="0.25">
      <c r="A1820" t="s">
        <v>15</v>
      </c>
      <c r="B1820">
        <v>1000</v>
      </c>
      <c r="C1820">
        <v>100</v>
      </c>
      <c r="D1820">
        <v>1</v>
      </c>
      <c r="E1820">
        <v>37</v>
      </c>
      <c r="F1820">
        <v>1</v>
      </c>
      <c r="G1820">
        <v>4.5126900000000001</v>
      </c>
      <c r="H1820">
        <v>2.8344939999999998</v>
      </c>
      <c r="I1820">
        <v>32.204861000000001</v>
      </c>
      <c r="J1820">
        <v>0.89457900000000001</v>
      </c>
      <c r="K1820" t="str">
        <f t="shared" si="28"/>
        <v>4</v>
      </c>
      <c r="L1820" t="s">
        <v>44</v>
      </c>
      <c r="M1820" t="s">
        <v>45</v>
      </c>
      <c r="N1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37</v>
      </c>
      <c r="O1820" t="e">
        <f>VLOOKUP(TableOMP[[#This Row],[Label]],TableAvg[],2,FALSE)</f>
        <v>#N/A</v>
      </c>
      <c r="P1820" t="e">
        <f>VLOOKUP(TableOMP[[#This Row],[Label]],TableAvg[],3,FALSE)</f>
        <v>#N/A</v>
      </c>
      <c r="Q1820" t="e">
        <f>TableOMP[[#This Row],[Avg]]-$U$2*TableOMP[[#This Row],[StdDev]]</f>
        <v>#N/A</v>
      </c>
      <c r="R1820" t="e">
        <f>TableOMP[[#This Row],[Avg]]+$U$2*TableOMP[[#This Row],[StdDev]]</f>
        <v>#N/A</v>
      </c>
      <c r="S1820" t="e">
        <f>IF(AND(TableOMP[[#This Row],[total_time]]&gt;=TableOMP[[#This Row],[Low]], TableOMP[[#This Row],[total_time]]&lt;=TableOMP[[#This Row],[High]]),1,0)</f>
        <v>#N/A</v>
      </c>
    </row>
    <row r="1821" spans="1:19" x14ac:dyDescent="0.25">
      <c r="A1821" t="s">
        <v>15</v>
      </c>
      <c r="B1821">
        <v>1000</v>
      </c>
      <c r="C1821">
        <v>100</v>
      </c>
      <c r="D1821">
        <v>1</v>
      </c>
      <c r="E1821">
        <v>38</v>
      </c>
      <c r="F1821">
        <v>1</v>
      </c>
      <c r="G1821">
        <v>4.032851</v>
      </c>
      <c r="H1821">
        <v>2.450666</v>
      </c>
      <c r="I1821">
        <v>34.809511999999998</v>
      </c>
      <c r="J1821">
        <v>0.94079800000000002</v>
      </c>
      <c r="K1821" t="str">
        <f t="shared" si="28"/>
        <v>4</v>
      </c>
      <c r="L1821" t="s">
        <v>44</v>
      </c>
      <c r="M1821" t="s">
        <v>45</v>
      </c>
      <c r="N1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38</v>
      </c>
      <c r="O1821" t="e">
        <f>VLOOKUP(TableOMP[[#This Row],[Label]],TableAvg[],2,FALSE)</f>
        <v>#N/A</v>
      </c>
      <c r="P1821" t="e">
        <f>VLOOKUP(TableOMP[[#This Row],[Label]],TableAvg[],3,FALSE)</f>
        <v>#N/A</v>
      </c>
      <c r="Q1821" t="e">
        <f>TableOMP[[#This Row],[Avg]]-$U$2*TableOMP[[#This Row],[StdDev]]</f>
        <v>#N/A</v>
      </c>
      <c r="R1821" t="e">
        <f>TableOMP[[#This Row],[Avg]]+$U$2*TableOMP[[#This Row],[StdDev]]</f>
        <v>#N/A</v>
      </c>
      <c r="S1821" t="e">
        <f>IF(AND(TableOMP[[#This Row],[total_time]]&gt;=TableOMP[[#This Row],[Low]], TableOMP[[#This Row],[total_time]]&lt;=TableOMP[[#This Row],[High]]),1,0)</f>
        <v>#N/A</v>
      </c>
    </row>
    <row r="1822" spans="1:19" x14ac:dyDescent="0.25">
      <c r="A1822" t="s">
        <v>15</v>
      </c>
      <c r="B1822">
        <v>1000</v>
      </c>
      <c r="C1822">
        <v>100</v>
      </c>
      <c r="D1822">
        <v>1</v>
      </c>
      <c r="E1822">
        <v>39</v>
      </c>
      <c r="F1822">
        <v>1</v>
      </c>
      <c r="G1822">
        <v>5.3363290000000001</v>
      </c>
      <c r="H1822">
        <v>3.7126269999999999</v>
      </c>
      <c r="I1822">
        <v>76.865924000000007</v>
      </c>
      <c r="J1822">
        <v>2.0227870000000001</v>
      </c>
      <c r="K1822" t="str">
        <f t="shared" si="28"/>
        <v>4</v>
      </c>
      <c r="L1822" t="s">
        <v>44</v>
      </c>
      <c r="M1822" t="s">
        <v>45</v>
      </c>
      <c r="N1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39</v>
      </c>
      <c r="O1822" t="e">
        <f>VLOOKUP(TableOMP[[#This Row],[Label]],TableAvg[],2,FALSE)</f>
        <v>#N/A</v>
      </c>
      <c r="P1822" t="e">
        <f>VLOOKUP(TableOMP[[#This Row],[Label]],TableAvg[],3,FALSE)</f>
        <v>#N/A</v>
      </c>
      <c r="Q1822" t="e">
        <f>TableOMP[[#This Row],[Avg]]-$U$2*TableOMP[[#This Row],[StdDev]]</f>
        <v>#N/A</v>
      </c>
      <c r="R1822" t="e">
        <f>TableOMP[[#This Row],[Avg]]+$U$2*TableOMP[[#This Row],[StdDev]]</f>
        <v>#N/A</v>
      </c>
      <c r="S1822" t="e">
        <f>IF(AND(TableOMP[[#This Row],[total_time]]&gt;=TableOMP[[#This Row],[Low]], TableOMP[[#This Row],[total_time]]&lt;=TableOMP[[#This Row],[High]]),1,0)</f>
        <v>#N/A</v>
      </c>
    </row>
    <row r="1823" spans="1:19" x14ac:dyDescent="0.25">
      <c r="A1823" t="s">
        <v>15</v>
      </c>
      <c r="B1823">
        <v>1000</v>
      </c>
      <c r="C1823">
        <v>100</v>
      </c>
      <c r="D1823">
        <v>1</v>
      </c>
      <c r="E1823">
        <v>40</v>
      </c>
      <c r="F1823">
        <v>1</v>
      </c>
      <c r="G1823">
        <v>4.2850799999999998</v>
      </c>
      <c r="H1823">
        <v>2.7904429999999998</v>
      </c>
      <c r="I1823">
        <v>42.971223000000002</v>
      </c>
      <c r="J1823">
        <v>1.101826</v>
      </c>
      <c r="K1823" t="str">
        <f t="shared" si="28"/>
        <v>4</v>
      </c>
      <c r="L1823" t="s">
        <v>44</v>
      </c>
      <c r="M1823" t="s">
        <v>45</v>
      </c>
      <c r="N1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40</v>
      </c>
      <c r="O1823" t="e">
        <f>VLOOKUP(TableOMP[[#This Row],[Label]],TableAvg[],2,FALSE)</f>
        <v>#N/A</v>
      </c>
      <c r="P1823" t="e">
        <f>VLOOKUP(TableOMP[[#This Row],[Label]],TableAvg[],3,FALSE)</f>
        <v>#N/A</v>
      </c>
      <c r="Q1823" t="e">
        <f>TableOMP[[#This Row],[Avg]]-$U$2*TableOMP[[#This Row],[StdDev]]</f>
        <v>#N/A</v>
      </c>
      <c r="R1823" t="e">
        <f>TableOMP[[#This Row],[Avg]]+$U$2*TableOMP[[#This Row],[StdDev]]</f>
        <v>#N/A</v>
      </c>
      <c r="S1823" t="e">
        <f>IF(AND(TableOMP[[#This Row],[total_time]]&gt;=TableOMP[[#This Row],[Low]], TableOMP[[#This Row],[total_time]]&lt;=TableOMP[[#This Row],[High]]),1,0)</f>
        <v>#N/A</v>
      </c>
    </row>
    <row r="1824" spans="1:19" x14ac:dyDescent="0.25">
      <c r="A1824" t="s">
        <v>15</v>
      </c>
      <c r="B1824">
        <v>1000</v>
      </c>
      <c r="C1824">
        <v>100</v>
      </c>
      <c r="D1824">
        <v>1</v>
      </c>
      <c r="E1824">
        <v>41</v>
      </c>
      <c r="F1824">
        <v>1</v>
      </c>
      <c r="G1824">
        <v>4.8159580000000002</v>
      </c>
      <c r="H1824">
        <v>2.824646</v>
      </c>
      <c r="I1824">
        <v>49.599685999999998</v>
      </c>
      <c r="J1824">
        <v>1.239992</v>
      </c>
      <c r="K1824" t="str">
        <f t="shared" si="28"/>
        <v>4</v>
      </c>
      <c r="L1824" t="s">
        <v>44</v>
      </c>
      <c r="M1824" t="s">
        <v>45</v>
      </c>
      <c r="N1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41</v>
      </c>
      <c r="O1824" t="e">
        <f>VLOOKUP(TableOMP[[#This Row],[Label]],TableAvg[],2,FALSE)</f>
        <v>#N/A</v>
      </c>
      <c r="P1824" t="e">
        <f>VLOOKUP(TableOMP[[#This Row],[Label]],TableAvg[],3,FALSE)</f>
        <v>#N/A</v>
      </c>
      <c r="Q1824" t="e">
        <f>TableOMP[[#This Row],[Avg]]-$U$2*TableOMP[[#This Row],[StdDev]]</f>
        <v>#N/A</v>
      </c>
      <c r="R1824" t="e">
        <f>TableOMP[[#This Row],[Avg]]+$U$2*TableOMP[[#This Row],[StdDev]]</f>
        <v>#N/A</v>
      </c>
      <c r="S1824" t="e">
        <f>IF(AND(TableOMP[[#This Row],[total_time]]&gt;=TableOMP[[#This Row],[Low]], TableOMP[[#This Row],[total_time]]&lt;=TableOMP[[#This Row],[High]]),1,0)</f>
        <v>#N/A</v>
      </c>
    </row>
    <row r="1825" spans="1:19" x14ac:dyDescent="0.25">
      <c r="A1825" t="s">
        <v>15</v>
      </c>
      <c r="B1825">
        <v>1000</v>
      </c>
      <c r="C1825">
        <v>100</v>
      </c>
      <c r="D1825">
        <v>1</v>
      </c>
      <c r="E1825">
        <v>42</v>
      </c>
      <c r="F1825">
        <v>1</v>
      </c>
      <c r="G1825">
        <v>4.2166160000000001</v>
      </c>
      <c r="H1825">
        <v>2.538068</v>
      </c>
      <c r="I1825">
        <v>51.121653999999999</v>
      </c>
      <c r="J1825">
        <v>1.2468699999999999</v>
      </c>
      <c r="K1825" t="str">
        <f t="shared" si="28"/>
        <v>4</v>
      </c>
      <c r="L1825" t="s">
        <v>44</v>
      </c>
      <c r="M1825" t="s">
        <v>45</v>
      </c>
      <c r="N1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42</v>
      </c>
      <c r="O1825" t="e">
        <f>VLOOKUP(TableOMP[[#This Row],[Label]],TableAvg[],2,FALSE)</f>
        <v>#N/A</v>
      </c>
      <c r="P1825" t="e">
        <f>VLOOKUP(TableOMP[[#This Row],[Label]],TableAvg[],3,FALSE)</f>
        <v>#N/A</v>
      </c>
      <c r="Q1825" t="e">
        <f>TableOMP[[#This Row],[Avg]]-$U$2*TableOMP[[#This Row],[StdDev]]</f>
        <v>#N/A</v>
      </c>
      <c r="R1825" t="e">
        <f>TableOMP[[#This Row],[Avg]]+$U$2*TableOMP[[#This Row],[StdDev]]</f>
        <v>#N/A</v>
      </c>
      <c r="S1825" t="e">
        <f>IF(AND(TableOMP[[#This Row],[total_time]]&gt;=TableOMP[[#This Row],[Low]], TableOMP[[#This Row],[total_time]]&lt;=TableOMP[[#This Row],[High]]),1,0)</f>
        <v>#N/A</v>
      </c>
    </row>
    <row r="1826" spans="1:19" x14ac:dyDescent="0.25">
      <c r="A1826" t="s">
        <v>15</v>
      </c>
      <c r="B1826">
        <v>1000</v>
      </c>
      <c r="C1826">
        <v>100</v>
      </c>
      <c r="D1826">
        <v>1</v>
      </c>
      <c r="E1826">
        <v>43</v>
      </c>
      <c r="F1826">
        <v>1</v>
      </c>
      <c r="G1826">
        <v>4.409535</v>
      </c>
      <c r="H1826">
        <v>2.8717760000000001</v>
      </c>
      <c r="I1826">
        <v>43.154895000000003</v>
      </c>
      <c r="J1826">
        <v>1.027498</v>
      </c>
      <c r="K1826" t="str">
        <f t="shared" si="28"/>
        <v>4</v>
      </c>
      <c r="L1826" t="s">
        <v>44</v>
      </c>
      <c r="M1826" t="s">
        <v>45</v>
      </c>
      <c r="N1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43</v>
      </c>
      <c r="O1826" t="e">
        <f>VLOOKUP(TableOMP[[#This Row],[Label]],TableAvg[],2,FALSE)</f>
        <v>#N/A</v>
      </c>
      <c r="P1826" t="e">
        <f>VLOOKUP(TableOMP[[#This Row],[Label]],TableAvg[],3,FALSE)</f>
        <v>#N/A</v>
      </c>
      <c r="Q1826" t="e">
        <f>TableOMP[[#This Row],[Avg]]-$U$2*TableOMP[[#This Row],[StdDev]]</f>
        <v>#N/A</v>
      </c>
      <c r="R1826" t="e">
        <f>TableOMP[[#This Row],[Avg]]+$U$2*TableOMP[[#This Row],[StdDev]]</f>
        <v>#N/A</v>
      </c>
      <c r="S1826" t="e">
        <f>IF(AND(TableOMP[[#This Row],[total_time]]&gt;=TableOMP[[#This Row],[Low]], TableOMP[[#This Row],[total_time]]&lt;=TableOMP[[#This Row],[High]]),1,0)</f>
        <v>#N/A</v>
      </c>
    </row>
    <row r="1827" spans="1:19" x14ac:dyDescent="0.25">
      <c r="A1827" t="s">
        <v>15</v>
      </c>
      <c r="B1827">
        <v>1000</v>
      </c>
      <c r="C1827">
        <v>100</v>
      </c>
      <c r="D1827">
        <v>1</v>
      </c>
      <c r="E1827">
        <v>44</v>
      </c>
      <c r="F1827">
        <v>1</v>
      </c>
      <c r="G1827">
        <v>4.2830899999999996</v>
      </c>
      <c r="H1827">
        <v>2.6675430000000002</v>
      </c>
      <c r="I1827">
        <v>44.213177999999999</v>
      </c>
      <c r="J1827">
        <v>1.028213</v>
      </c>
      <c r="K1827" t="str">
        <f t="shared" si="28"/>
        <v>4</v>
      </c>
      <c r="L1827" t="s">
        <v>44</v>
      </c>
      <c r="M1827" t="s">
        <v>45</v>
      </c>
      <c r="N1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44</v>
      </c>
      <c r="O1827" t="e">
        <f>VLOOKUP(TableOMP[[#This Row],[Label]],TableAvg[],2,FALSE)</f>
        <v>#N/A</v>
      </c>
      <c r="P1827" t="e">
        <f>VLOOKUP(TableOMP[[#This Row],[Label]],TableAvg[],3,FALSE)</f>
        <v>#N/A</v>
      </c>
      <c r="Q1827" t="e">
        <f>TableOMP[[#This Row],[Avg]]-$U$2*TableOMP[[#This Row],[StdDev]]</f>
        <v>#N/A</v>
      </c>
      <c r="R1827" t="e">
        <f>TableOMP[[#This Row],[Avg]]+$U$2*TableOMP[[#This Row],[StdDev]]</f>
        <v>#N/A</v>
      </c>
      <c r="S1827" t="e">
        <f>IF(AND(TableOMP[[#This Row],[total_time]]&gt;=TableOMP[[#This Row],[Low]], TableOMP[[#This Row],[total_time]]&lt;=TableOMP[[#This Row],[High]]),1,0)</f>
        <v>#N/A</v>
      </c>
    </row>
    <row r="1828" spans="1:19" x14ac:dyDescent="0.25">
      <c r="A1828" t="s">
        <v>15</v>
      </c>
      <c r="B1828">
        <v>1000</v>
      </c>
      <c r="C1828">
        <v>100</v>
      </c>
      <c r="D1828">
        <v>1</v>
      </c>
      <c r="E1828">
        <v>45</v>
      </c>
      <c r="F1828">
        <v>1</v>
      </c>
      <c r="G1828">
        <v>5.2117889999999996</v>
      </c>
      <c r="H1828">
        <v>3.6993870000000002</v>
      </c>
      <c r="I1828">
        <v>64.712151000000006</v>
      </c>
      <c r="J1828">
        <v>1.470731</v>
      </c>
      <c r="K1828" t="str">
        <f t="shared" si="28"/>
        <v>4</v>
      </c>
      <c r="L1828" t="s">
        <v>44</v>
      </c>
      <c r="M1828" t="s">
        <v>45</v>
      </c>
      <c r="N1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45</v>
      </c>
      <c r="O1828" t="e">
        <f>VLOOKUP(TableOMP[[#This Row],[Label]],TableAvg[],2,FALSE)</f>
        <v>#N/A</v>
      </c>
      <c r="P1828" t="e">
        <f>VLOOKUP(TableOMP[[#This Row],[Label]],TableAvg[],3,FALSE)</f>
        <v>#N/A</v>
      </c>
      <c r="Q1828" t="e">
        <f>TableOMP[[#This Row],[Avg]]-$U$2*TableOMP[[#This Row],[StdDev]]</f>
        <v>#N/A</v>
      </c>
      <c r="R1828" t="e">
        <f>TableOMP[[#This Row],[Avg]]+$U$2*TableOMP[[#This Row],[StdDev]]</f>
        <v>#N/A</v>
      </c>
      <c r="S1828" t="e">
        <f>IF(AND(TableOMP[[#This Row],[total_time]]&gt;=TableOMP[[#This Row],[Low]], TableOMP[[#This Row],[total_time]]&lt;=TableOMP[[#This Row],[High]]),1,0)</f>
        <v>#N/A</v>
      </c>
    </row>
    <row r="1829" spans="1:19" x14ac:dyDescent="0.25">
      <c r="A1829" t="s">
        <v>15</v>
      </c>
      <c r="B1829">
        <v>1000</v>
      </c>
      <c r="C1829">
        <v>100</v>
      </c>
      <c r="D1829">
        <v>1</v>
      </c>
      <c r="E1829">
        <v>46</v>
      </c>
      <c r="F1829">
        <v>1</v>
      </c>
      <c r="G1829">
        <v>4.5563909999999996</v>
      </c>
      <c r="H1829">
        <v>2.8587669999999998</v>
      </c>
      <c r="I1829">
        <v>56.259427000000002</v>
      </c>
      <c r="J1829">
        <v>1.2502089999999999</v>
      </c>
      <c r="K1829" t="str">
        <f t="shared" si="28"/>
        <v>4</v>
      </c>
      <c r="L1829" t="s">
        <v>44</v>
      </c>
      <c r="M1829" t="s">
        <v>45</v>
      </c>
      <c r="N1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46</v>
      </c>
      <c r="O1829" t="e">
        <f>VLOOKUP(TableOMP[[#This Row],[Label]],TableAvg[],2,FALSE)</f>
        <v>#N/A</v>
      </c>
      <c r="P1829" t="e">
        <f>VLOOKUP(TableOMP[[#This Row],[Label]],TableAvg[],3,FALSE)</f>
        <v>#N/A</v>
      </c>
      <c r="Q1829" t="e">
        <f>TableOMP[[#This Row],[Avg]]-$U$2*TableOMP[[#This Row],[StdDev]]</f>
        <v>#N/A</v>
      </c>
      <c r="R1829" t="e">
        <f>TableOMP[[#This Row],[Avg]]+$U$2*TableOMP[[#This Row],[StdDev]]</f>
        <v>#N/A</v>
      </c>
      <c r="S1829" t="e">
        <f>IF(AND(TableOMP[[#This Row],[total_time]]&gt;=TableOMP[[#This Row],[Low]], TableOMP[[#This Row],[total_time]]&lt;=TableOMP[[#This Row],[High]]),1,0)</f>
        <v>#N/A</v>
      </c>
    </row>
    <row r="1830" spans="1:19" x14ac:dyDescent="0.25">
      <c r="A1830" t="s">
        <v>15</v>
      </c>
      <c r="B1830">
        <v>1000</v>
      </c>
      <c r="C1830">
        <v>100</v>
      </c>
      <c r="D1830">
        <v>1</v>
      </c>
      <c r="E1830">
        <v>47</v>
      </c>
      <c r="F1830">
        <v>1</v>
      </c>
      <c r="G1830">
        <v>4.7746880000000003</v>
      </c>
      <c r="H1830">
        <v>3.1485280000000002</v>
      </c>
      <c r="I1830">
        <v>70.391514999999998</v>
      </c>
      <c r="J1830">
        <v>1.5302500000000001</v>
      </c>
      <c r="K1830" t="str">
        <f t="shared" si="28"/>
        <v>4</v>
      </c>
      <c r="L1830" t="s">
        <v>44</v>
      </c>
      <c r="M1830" t="s">
        <v>45</v>
      </c>
      <c r="N1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47</v>
      </c>
      <c r="O1830" t="e">
        <f>VLOOKUP(TableOMP[[#This Row],[Label]],TableAvg[],2,FALSE)</f>
        <v>#N/A</v>
      </c>
      <c r="P1830" t="e">
        <f>VLOOKUP(TableOMP[[#This Row],[Label]],TableAvg[],3,FALSE)</f>
        <v>#N/A</v>
      </c>
      <c r="Q1830" t="e">
        <f>TableOMP[[#This Row],[Avg]]-$U$2*TableOMP[[#This Row],[StdDev]]</f>
        <v>#N/A</v>
      </c>
      <c r="R1830" t="e">
        <f>TableOMP[[#This Row],[Avg]]+$U$2*TableOMP[[#This Row],[StdDev]]</f>
        <v>#N/A</v>
      </c>
      <c r="S1830" t="e">
        <f>IF(AND(TableOMP[[#This Row],[total_time]]&gt;=TableOMP[[#This Row],[Low]], TableOMP[[#This Row],[total_time]]&lt;=TableOMP[[#This Row],[High]]),1,0)</f>
        <v>#N/A</v>
      </c>
    </row>
    <row r="1831" spans="1:19" x14ac:dyDescent="0.25">
      <c r="A1831" t="s">
        <v>15</v>
      </c>
      <c r="B1831">
        <v>1000</v>
      </c>
      <c r="C1831">
        <v>100</v>
      </c>
      <c r="D1831">
        <v>1</v>
      </c>
      <c r="E1831">
        <v>48</v>
      </c>
      <c r="F1831">
        <v>1</v>
      </c>
      <c r="G1831">
        <v>5.2377570000000002</v>
      </c>
      <c r="H1831">
        <v>3.6837149999999999</v>
      </c>
      <c r="I1831">
        <v>61.310308999999997</v>
      </c>
      <c r="J1831">
        <v>1.3044750000000001</v>
      </c>
      <c r="K1831" t="str">
        <f t="shared" si="28"/>
        <v>4</v>
      </c>
      <c r="L1831" t="s">
        <v>44</v>
      </c>
      <c r="M1831" t="s">
        <v>45</v>
      </c>
      <c r="N1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48</v>
      </c>
      <c r="O1831" t="e">
        <f>VLOOKUP(TableOMP[[#This Row],[Label]],TableAvg[],2,FALSE)</f>
        <v>#N/A</v>
      </c>
      <c r="P1831" t="e">
        <f>VLOOKUP(TableOMP[[#This Row],[Label]],TableAvg[],3,FALSE)</f>
        <v>#N/A</v>
      </c>
      <c r="Q1831" t="e">
        <f>TableOMP[[#This Row],[Avg]]-$U$2*TableOMP[[#This Row],[StdDev]]</f>
        <v>#N/A</v>
      </c>
      <c r="R1831" t="e">
        <f>TableOMP[[#This Row],[Avg]]+$U$2*TableOMP[[#This Row],[StdDev]]</f>
        <v>#N/A</v>
      </c>
      <c r="S1831" t="e">
        <f>IF(AND(TableOMP[[#This Row],[total_time]]&gt;=TableOMP[[#This Row],[Low]], TableOMP[[#This Row],[total_time]]&lt;=TableOMP[[#This Row],[High]]),1,0)</f>
        <v>#N/A</v>
      </c>
    </row>
    <row r="1832" spans="1:19" x14ac:dyDescent="0.25">
      <c r="A1832" t="s">
        <v>15</v>
      </c>
      <c r="B1832">
        <v>1000</v>
      </c>
      <c r="C1832">
        <v>100</v>
      </c>
      <c r="D1832">
        <v>1</v>
      </c>
      <c r="E1832">
        <v>49</v>
      </c>
      <c r="F1832">
        <v>1</v>
      </c>
      <c r="G1832">
        <v>4.832109</v>
      </c>
      <c r="H1832">
        <v>2.9826000000000001</v>
      </c>
      <c r="I1832">
        <v>65.184398000000002</v>
      </c>
      <c r="J1832">
        <v>1.3580080000000001</v>
      </c>
      <c r="K1832" t="str">
        <f t="shared" si="28"/>
        <v>4</v>
      </c>
      <c r="L1832" t="s">
        <v>44</v>
      </c>
      <c r="M1832" t="s">
        <v>45</v>
      </c>
      <c r="N1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49</v>
      </c>
      <c r="O1832" t="e">
        <f>VLOOKUP(TableOMP[[#This Row],[Label]],TableAvg[],2,FALSE)</f>
        <v>#N/A</v>
      </c>
      <c r="P1832" t="e">
        <f>VLOOKUP(TableOMP[[#This Row],[Label]],TableAvg[],3,FALSE)</f>
        <v>#N/A</v>
      </c>
      <c r="Q1832" t="e">
        <f>TableOMP[[#This Row],[Avg]]-$U$2*TableOMP[[#This Row],[StdDev]]</f>
        <v>#N/A</v>
      </c>
      <c r="R1832" t="e">
        <f>TableOMP[[#This Row],[Avg]]+$U$2*TableOMP[[#This Row],[StdDev]]</f>
        <v>#N/A</v>
      </c>
      <c r="S1832" t="e">
        <f>IF(AND(TableOMP[[#This Row],[total_time]]&gt;=TableOMP[[#This Row],[Low]], TableOMP[[#This Row],[total_time]]&lt;=TableOMP[[#This Row],[High]]),1,0)</f>
        <v>#N/A</v>
      </c>
    </row>
    <row r="1833" spans="1:19" x14ac:dyDescent="0.25">
      <c r="A1833" t="s">
        <v>15</v>
      </c>
      <c r="B1833">
        <v>1000</v>
      </c>
      <c r="C1833">
        <v>100</v>
      </c>
      <c r="D1833">
        <v>1</v>
      </c>
      <c r="E1833">
        <v>50</v>
      </c>
      <c r="F1833">
        <v>1</v>
      </c>
      <c r="G1833">
        <v>5.4892459999999996</v>
      </c>
      <c r="H1833">
        <v>3.410174</v>
      </c>
      <c r="I1833">
        <v>89.732730000000004</v>
      </c>
      <c r="J1833">
        <v>1.83128</v>
      </c>
      <c r="K1833" t="str">
        <f t="shared" si="28"/>
        <v>4</v>
      </c>
      <c r="L1833" t="s">
        <v>44</v>
      </c>
      <c r="M1833" t="s">
        <v>45</v>
      </c>
      <c r="N1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50</v>
      </c>
      <c r="O1833" t="e">
        <f>VLOOKUP(TableOMP[[#This Row],[Label]],TableAvg[],2,FALSE)</f>
        <v>#N/A</v>
      </c>
      <c r="P1833" t="e">
        <f>VLOOKUP(TableOMP[[#This Row],[Label]],TableAvg[],3,FALSE)</f>
        <v>#N/A</v>
      </c>
      <c r="Q1833" t="e">
        <f>TableOMP[[#This Row],[Avg]]-$U$2*TableOMP[[#This Row],[StdDev]]</f>
        <v>#N/A</v>
      </c>
      <c r="R1833" t="e">
        <f>TableOMP[[#This Row],[Avg]]+$U$2*TableOMP[[#This Row],[StdDev]]</f>
        <v>#N/A</v>
      </c>
      <c r="S1833" t="e">
        <f>IF(AND(TableOMP[[#This Row],[total_time]]&gt;=TableOMP[[#This Row],[Low]], TableOMP[[#This Row],[total_time]]&lt;=TableOMP[[#This Row],[High]]),1,0)</f>
        <v>#N/A</v>
      </c>
    </row>
    <row r="1834" spans="1:19" x14ac:dyDescent="0.25">
      <c r="A1834" t="s">
        <v>15</v>
      </c>
      <c r="B1834">
        <v>1000</v>
      </c>
      <c r="C1834">
        <v>100</v>
      </c>
      <c r="D1834">
        <v>1</v>
      </c>
      <c r="E1834">
        <v>51</v>
      </c>
      <c r="F1834">
        <v>1</v>
      </c>
      <c r="G1834">
        <v>4.9594250000000004</v>
      </c>
      <c r="H1834">
        <v>3.2550319999999999</v>
      </c>
      <c r="I1834">
        <v>63.032882999999998</v>
      </c>
      <c r="J1834">
        <v>1.2606580000000001</v>
      </c>
      <c r="K1834" t="str">
        <f t="shared" si="28"/>
        <v>4</v>
      </c>
      <c r="L1834" t="s">
        <v>44</v>
      </c>
      <c r="M1834" t="s">
        <v>45</v>
      </c>
      <c r="N1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51</v>
      </c>
      <c r="O1834" t="e">
        <f>VLOOKUP(TableOMP[[#This Row],[Label]],TableAvg[],2,FALSE)</f>
        <v>#N/A</v>
      </c>
      <c r="P1834" t="e">
        <f>VLOOKUP(TableOMP[[#This Row],[Label]],TableAvg[],3,FALSE)</f>
        <v>#N/A</v>
      </c>
      <c r="Q1834" t="e">
        <f>TableOMP[[#This Row],[Avg]]-$U$2*TableOMP[[#This Row],[StdDev]]</f>
        <v>#N/A</v>
      </c>
      <c r="R1834" t="e">
        <f>TableOMP[[#This Row],[Avg]]+$U$2*TableOMP[[#This Row],[StdDev]]</f>
        <v>#N/A</v>
      </c>
      <c r="S1834" t="e">
        <f>IF(AND(TableOMP[[#This Row],[total_time]]&gt;=TableOMP[[#This Row],[Low]], TableOMP[[#This Row],[total_time]]&lt;=TableOMP[[#This Row],[High]]),1,0)</f>
        <v>#N/A</v>
      </c>
    </row>
    <row r="1835" spans="1:19" x14ac:dyDescent="0.25">
      <c r="A1835" t="s">
        <v>15</v>
      </c>
      <c r="B1835">
        <v>1000</v>
      </c>
      <c r="C1835">
        <v>100</v>
      </c>
      <c r="D1835">
        <v>1</v>
      </c>
      <c r="E1835">
        <v>52</v>
      </c>
      <c r="F1835">
        <v>1</v>
      </c>
      <c r="G1835">
        <v>4.6378719999999998</v>
      </c>
      <c r="H1835">
        <v>2.9428589999999999</v>
      </c>
      <c r="I1835">
        <v>64.989790999999997</v>
      </c>
      <c r="J1835">
        <v>1.2743100000000001</v>
      </c>
      <c r="K1835" t="str">
        <f t="shared" si="28"/>
        <v>4</v>
      </c>
      <c r="L1835" t="s">
        <v>44</v>
      </c>
      <c r="M1835" t="s">
        <v>45</v>
      </c>
      <c r="N1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52</v>
      </c>
      <c r="O1835" t="e">
        <f>VLOOKUP(TableOMP[[#This Row],[Label]],TableAvg[],2,FALSE)</f>
        <v>#N/A</v>
      </c>
      <c r="P1835" t="e">
        <f>VLOOKUP(TableOMP[[#This Row],[Label]],TableAvg[],3,FALSE)</f>
        <v>#N/A</v>
      </c>
      <c r="Q1835" t="e">
        <f>TableOMP[[#This Row],[Avg]]-$U$2*TableOMP[[#This Row],[StdDev]]</f>
        <v>#N/A</v>
      </c>
      <c r="R1835" t="e">
        <f>TableOMP[[#This Row],[Avg]]+$U$2*TableOMP[[#This Row],[StdDev]]</f>
        <v>#N/A</v>
      </c>
      <c r="S1835" t="e">
        <f>IF(AND(TableOMP[[#This Row],[total_time]]&gt;=TableOMP[[#This Row],[Low]], TableOMP[[#This Row],[total_time]]&lt;=TableOMP[[#This Row],[High]]),1,0)</f>
        <v>#N/A</v>
      </c>
    </row>
    <row r="1836" spans="1:19" x14ac:dyDescent="0.25">
      <c r="A1836" t="s">
        <v>15</v>
      </c>
      <c r="B1836">
        <v>1000</v>
      </c>
      <c r="C1836">
        <v>100</v>
      </c>
      <c r="D1836">
        <v>1</v>
      </c>
      <c r="E1836">
        <v>53</v>
      </c>
      <c r="F1836">
        <v>1</v>
      </c>
      <c r="G1836">
        <v>5.4459</v>
      </c>
      <c r="H1836">
        <v>3.559609</v>
      </c>
      <c r="I1836">
        <v>101.93352899999999</v>
      </c>
      <c r="J1836">
        <v>1.9602599999999999</v>
      </c>
      <c r="K1836" t="str">
        <f t="shared" si="28"/>
        <v>4</v>
      </c>
      <c r="L1836" t="s">
        <v>44</v>
      </c>
      <c r="M1836" t="s">
        <v>45</v>
      </c>
      <c r="N1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53</v>
      </c>
      <c r="O1836" t="e">
        <f>VLOOKUP(TableOMP[[#This Row],[Label]],TableAvg[],2,FALSE)</f>
        <v>#N/A</v>
      </c>
      <c r="P1836" t="e">
        <f>VLOOKUP(TableOMP[[#This Row],[Label]],TableAvg[],3,FALSE)</f>
        <v>#N/A</v>
      </c>
      <c r="Q1836" t="e">
        <f>TableOMP[[#This Row],[Avg]]-$U$2*TableOMP[[#This Row],[StdDev]]</f>
        <v>#N/A</v>
      </c>
      <c r="R1836" t="e">
        <f>TableOMP[[#This Row],[Avg]]+$U$2*TableOMP[[#This Row],[StdDev]]</f>
        <v>#N/A</v>
      </c>
      <c r="S1836" t="e">
        <f>IF(AND(TableOMP[[#This Row],[total_time]]&gt;=TableOMP[[#This Row],[Low]], TableOMP[[#This Row],[total_time]]&lt;=TableOMP[[#This Row],[High]]),1,0)</f>
        <v>#N/A</v>
      </c>
    </row>
    <row r="1837" spans="1:19" x14ac:dyDescent="0.25">
      <c r="A1837" t="s">
        <v>15</v>
      </c>
      <c r="B1837">
        <v>1000</v>
      </c>
      <c r="C1837">
        <v>100</v>
      </c>
      <c r="D1837">
        <v>1</v>
      </c>
      <c r="E1837">
        <v>54</v>
      </c>
      <c r="F1837">
        <v>1</v>
      </c>
      <c r="G1837">
        <v>5.3009079999999997</v>
      </c>
      <c r="H1837">
        <v>3.664107</v>
      </c>
      <c r="I1837">
        <v>105.19682400000001</v>
      </c>
      <c r="J1837">
        <v>1.9848460000000001</v>
      </c>
      <c r="K1837" t="str">
        <f t="shared" si="28"/>
        <v>4</v>
      </c>
      <c r="L1837" t="s">
        <v>44</v>
      </c>
      <c r="M1837" t="s">
        <v>45</v>
      </c>
      <c r="N1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54</v>
      </c>
      <c r="O1837" t="e">
        <f>VLOOKUP(TableOMP[[#This Row],[Label]],TableAvg[],2,FALSE)</f>
        <v>#N/A</v>
      </c>
      <c r="P1837" t="e">
        <f>VLOOKUP(TableOMP[[#This Row],[Label]],TableAvg[],3,FALSE)</f>
        <v>#N/A</v>
      </c>
      <c r="Q1837" t="e">
        <f>TableOMP[[#This Row],[Avg]]-$U$2*TableOMP[[#This Row],[StdDev]]</f>
        <v>#N/A</v>
      </c>
      <c r="R1837" t="e">
        <f>TableOMP[[#This Row],[Avg]]+$U$2*TableOMP[[#This Row],[StdDev]]</f>
        <v>#N/A</v>
      </c>
      <c r="S1837" t="e">
        <f>IF(AND(TableOMP[[#This Row],[total_time]]&gt;=TableOMP[[#This Row],[Low]], TableOMP[[#This Row],[total_time]]&lt;=TableOMP[[#This Row],[High]]),1,0)</f>
        <v>#N/A</v>
      </c>
    </row>
    <row r="1838" spans="1:19" x14ac:dyDescent="0.25">
      <c r="A1838" t="s">
        <v>15</v>
      </c>
      <c r="B1838">
        <v>1000</v>
      </c>
      <c r="C1838">
        <v>100</v>
      </c>
      <c r="D1838">
        <v>1</v>
      </c>
      <c r="E1838">
        <v>55</v>
      </c>
      <c r="F1838">
        <v>1</v>
      </c>
      <c r="G1838">
        <v>5.5170180000000002</v>
      </c>
      <c r="H1838">
        <v>3.524413</v>
      </c>
      <c r="I1838">
        <v>72.074419000000006</v>
      </c>
      <c r="J1838">
        <v>1.334711</v>
      </c>
      <c r="K1838" t="str">
        <f t="shared" si="28"/>
        <v>4</v>
      </c>
      <c r="L1838" t="s">
        <v>44</v>
      </c>
      <c r="M1838" t="s">
        <v>45</v>
      </c>
      <c r="N1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55</v>
      </c>
      <c r="O1838" t="e">
        <f>VLOOKUP(TableOMP[[#This Row],[Label]],TableAvg[],2,FALSE)</f>
        <v>#N/A</v>
      </c>
      <c r="P1838" t="e">
        <f>VLOOKUP(TableOMP[[#This Row],[Label]],TableAvg[],3,FALSE)</f>
        <v>#N/A</v>
      </c>
      <c r="Q1838" t="e">
        <f>TableOMP[[#This Row],[Avg]]-$U$2*TableOMP[[#This Row],[StdDev]]</f>
        <v>#N/A</v>
      </c>
      <c r="R1838" t="e">
        <f>TableOMP[[#This Row],[Avg]]+$U$2*TableOMP[[#This Row],[StdDev]]</f>
        <v>#N/A</v>
      </c>
      <c r="S1838" t="e">
        <f>IF(AND(TableOMP[[#This Row],[total_time]]&gt;=TableOMP[[#This Row],[Low]], TableOMP[[#This Row],[total_time]]&lt;=TableOMP[[#This Row],[High]]),1,0)</f>
        <v>#N/A</v>
      </c>
    </row>
    <row r="1839" spans="1:19" x14ac:dyDescent="0.25">
      <c r="A1839" t="s">
        <v>15</v>
      </c>
      <c r="B1839">
        <v>1000</v>
      </c>
      <c r="C1839">
        <v>100</v>
      </c>
      <c r="D1839">
        <v>1</v>
      </c>
      <c r="E1839">
        <v>56</v>
      </c>
      <c r="F1839">
        <v>1</v>
      </c>
      <c r="G1839">
        <v>5.0099640000000001</v>
      </c>
      <c r="H1839">
        <v>3.1203370000000001</v>
      </c>
      <c r="I1839">
        <v>73.288967</v>
      </c>
      <c r="J1839">
        <v>1.332527</v>
      </c>
      <c r="K1839" t="str">
        <f t="shared" si="28"/>
        <v>4</v>
      </c>
      <c r="L1839" t="s">
        <v>44</v>
      </c>
      <c r="M1839" t="s">
        <v>45</v>
      </c>
      <c r="N1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56</v>
      </c>
      <c r="O1839" t="e">
        <f>VLOOKUP(TableOMP[[#This Row],[Label]],TableAvg[],2,FALSE)</f>
        <v>#N/A</v>
      </c>
      <c r="P1839" t="e">
        <f>VLOOKUP(TableOMP[[#This Row],[Label]],TableAvg[],3,FALSE)</f>
        <v>#N/A</v>
      </c>
      <c r="Q1839" t="e">
        <f>TableOMP[[#This Row],[Avg]]-$U$2*TableOMP[[#This Row],[StdDev]]</f>
        <v>#N/A</v>
      </c>
      <c r="R1839" t="e">
        <f>TableOMP[[#This Row],[Avg]]+$U$2*TableOMP[[#This Row],[StdDev]]</f>
        <v>#N/A</v>
      </c>
      <c r="S1839" t="e">
        <f>IF(AND(TableOMP[[#This Row],[total_time]]&gt;=TableOMP[[#This Row],[Low]], TableOMP[[#This Row],[total_time]]&lt;=TableOMP[[#This Row],[High]]),1,0)</f>
        <v>#N/A</v>
      </c>
    </row>
    <row r="1840" spans="1:19" x14ac:dyDescent="0.25">
      <c r="A1840" t="s">
        <v>15</v>
      </c>
      <c r="B1840">
        <v>1000</v>
      </c>
      <c r="C1840">
        <v>100</v>
      </c>
      <c r="D1840">
        <v>1</v>
      </c>
      <c r="E1840">
        <v>57</v>
      </c>
      <c r="F1840">
        <v>1</v>
      </c>
      <c r="G1840">
        <v>5.2046380000000001</v>
      </c>
      <c r="H1840">
        <v>3.09151</v>
      </c>
      <c r="I1840">
        <v>72.978155999999998</v>
      </c>
      <c r="J1840">
        <v>1.3031809999999999</v>
      </c>
      <c r="K1840" t="str">
        <f t="shared" si="28"/>
        <v>4</v>
      </c>
      <c r="L1840" t="s">
        <v>44</v>
      </c>
      <c r="M1840" t="s">
        <v>45</v>
      </c>
      <c r="N1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57</v>
      </c>
      <c r="O1840" t="e">
        <f>VLOOKUP(TableOMP[[#This Row],[Label]],TableAvg[],2,FALSE)</f>
        <v>#N/A</v>
      </c>
      <c r="P1840" t="e">
        <f>VLOOKUP(TableOMP[[#This Row],[Label]],TableAvg[],3,FALSE)</f>
        <v>#N/A</v>
      </c>
      <c r="Q1840" t="e">
        <f>TableOMP[[#This Row],[Avg]]-$U$2*TableOMP[[#This Row],[StdDev]]</f>
        <v>#N/A</v>
      </c>
      <c r="R1840" t="e">
        <f>TableOMP[[#This Row],[Avg]]+$U$2*TableOMP[[#This Row],[StdDev]]</f>
        <v>#N/A</v>
      </c>
      <c r="S1840" t="e">
        <f>IF(AND(TableOMP[[#This Row],[total_time]]&gt;=TableOMP[[#This Row],[Low]], TableOMP[[#This Row],[total_time]]&lt;=TableOMP[[#This Row],[High]]),1,0)</f>
        <v>#N/A</v>
      </c>
    </row>
    <row r="1841" spans="1:19" x14ac:dyDescent="0.25">
      <c r="A1841" t="s">
        <v>15</v>
      </c>
      <c r="B1841">
        <v>1000</v>
      </c>
      <c r="C1841">
        <v>100</v>
      </c>
      <c r="D1841">
        <v>1</v>
      </c>
      <c r="E1841">
        <v>58</v>
      </c>
      <c r="F1841">
        <v>1</v>
      </c>
      <c r="G1841">
        <v>5.1471220000000004</v>
      </c>
      <c r="H1841">
        <v>3.6125780000000001</v>
      </c>
      <c r="I1841">
        <v>92.016169000000005</v>
      </c>
      <c r="J1841">
        <v>1.6143190000000001</v>
      </c>
      <c r="K1841" t="str">
        <f t="shared" si="28"/>
        <v>4</v>
      </c>
      <c r="L1841" t="s">
        <v>44</v>
      </c>
      <c r="M1841" t="s">
        <v>45</v>
      </c>
      <c r="N1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58</v>
      </c>
      <c r="O1841" t="e">
        <f>VLOOKUP(TableOMP[[#This Row],[Label]],TableAvg[],2,FALSE)</f>
        <v>#N/A</v>
      </c>
      <c r="P1841" t="e">
        <f>VLOOKUP(TableOMP[[#This Row],[Label]],TableAvg[],3,FALSE)</f>
        <v>#N/A</v>
      </c>
      <c r="Q1841" t="e">
        <f>TableOMP[[#This Row],[Avg]]-$U$2*TableOMP[[#This Row],[StdDev]]</f>
        <v>#N/A</v>
      </c>
      <c r="R1841" t="e">
        <f>TableOMP[[#This Row],[Avg]]+$U$2*TableOMP[[#This Row],[StdDev]]</f>
        <v>#N/A</v>
      </c>
      <c r="S1841" t="e">
        <f>IF(AND(TableOMP[[#This Row],[total_time]]&gt;=TableOMP[[#This Row],[Low]], TableOMP[[#This Row],[total_time]]&lt;=TableOMP[[#This Row],[High]]),1,0)</f>
        <v>#N/A</v>
      </c>
    </row>
    <row r="1842" spans="1:19" x14ac:dyDescent="0.25">
      <c r="A1842" t="s">
        <v>15</v>
      </c>
      <c r="B1842">
        <v>1000</v>
      </c>
      <c r="C1842">
        <v>100</v>
      </c>
      <c r="D1842">
        <v>1</v>
      </c>
      <c r="E1842">
        <v>59</v>
      </c>
      <c r="F1842">
        <v>1</v>
      </c>
      <c r="G1842">
        <v>5.1856229999999996</v>
      </c>
      <c r="H1842">
        <v>3.820611</v>
      </c>
      <c r="I1842">
        <v>96.119692000000001</v>
      </c>
      <c r="J1842">
        <v>1.6572359999999999</v>
      </c>
      <c r="K1842" t="str">
        <f t="shared" si="28"/>
        <v>4</v>
      </c>
      <c r="L1842" t="s">
        <v>44</v>
      </c>
      <c r="M1842" t="s">
        <v>45</v>
      </c>
      <c r="N1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59</v>
      </c>
      <c r="O1842" t="e">
        <f>VLOOKUP(TableOMP[[#This Row],[Label]],TableAvg[],2,FALSE)</f>
        <v>#N/A</v>
      </c>
      <c r="P1842" t="e">
        <f>VLOOKUP(TableOMP[[#This Row],[Label]],TableAvg[],3,FALSE)</f>
        <v>#N/A</v>
      </c>
      <c r="Q1842" t="e">
        <f>TableOMP[[#This Row],[Avg]]-$U$2*TableOMP[[#This Row],[StdDev]]</f>
        <v>#N/A</v>
      </c>
      <c r="R1842" t="e">
        <f>TableOMP[[#This Row],[Avg]]+$U$2*TableOMP[[#This Row],[StdDev]]</f>
        <v>#N/A</v>
      </c>
      <c r="S1842" t="e">
        <f>IF(AND(TableOMP[[#This Row],[total_time]]&gt;=TableOMP[[#This Row],[Low]], TableOMP[[#This Row],[total_time]]&lt;=TableOMP[[#This Row],[High]]),1,0)</f>
        <v>#N/A</v>
      </c>
    </row>
    <row r="1843" spans="1:19" x14ac:dyDescent="0.25">
      <c r="A1843" t="s">
        <v>15</v>
      </c>
      <c r="B1843">
        <v>1000</v>
      </c>
      <c r="C1843">
        <v>100</v>
      </c>
      <c r="D1843">
        <v>1</v>
      </c>
      <c r="E1843">
        <v>60</v>
      </c>
      <c r="F1843">
        <v>1</v>
      </c>
      <c r="G1843">
        <v>5.3277609999999997</v>
      </c>
      <c r="H1843">
        <v>3.757781</v>
      </c>
      <c r="I1843">
        <v>86.755981000000006</v>
      </c>
      <c r="J1843">
        <v>1.47044</v>
      </c>
      <c r="K1843" t="str">
        <f t="shared" si="28"/>
        <v>4</v>
      </c>
      <c r="L1843" t="s">
        <v>44</v>
      </c>
      <c r="M1843" t="s">
        <v>45</v>
      </c>
      <c r="N1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60</v>
      </c>
      <c r="O1843" t="e">
        <f>VLOOKUP(TableOMP[[#This Row],[Label]],TableAvg[],2,FALSE)</f>
        <v>#N/A</v>
      </c>
      <c r="P1843" t="e">
        <f>VLOOKUP(TableOMP[[#This Row],[Label]],TableAvg[],3,FALSE)</f>
        <v>#N/A</v>
      </c>
      <c r="Q1843" t="e">
        <f>TableOMP[[#This Row],[Avg]]-$U$2*TableOMP[[#This Row],[StdDev]]</f>
        <v>#N/A</v>
      </c>
      <c r="R1843" t="e">
        <f>TableOMP[[#This Row],[Avg]]+$U$2*TableOMP[[#This Row],[StdDev]]</f>
        <v>#N/A</v>
      </c>
      <c r="S1843" t="e">
        <f>IF(AND(TableOMP[[#This Row],[total_time]]&gt;=TableOMP[[#This Row],[Low]], TableOMP[[#This Row],[total_time]]&lt;=TableOMP[[#This Row],[High]]),1,0)</f>
        <v>#N/A</v>
      </c>
    </row>
    <row r="1844" spans="1:19" x14ac:dyDescent="0.25">
      <c r="A1844" t="s">
        <v>15</v>
      </c>
      <c r="B1844">
        <v>1000</v>
      </c>
      <c r="C1844">
        <v>100</v>
      </c>
      <c r="D1844">
        <v>1</v>
      </c>
      <c r="E1844">
        <v>61</v>
      </c>
      <c r="F1844">
        <v>1</v>
      </c>
      <c r="G1844">
        <v>5.1604679999999998</v>
      </c>
      <c r="H1844">
        <v>3.7228680000000001</v>
      </c>
      <c r="I1844">
        <v>109.00603700000001</v>
      </c>
      <c r="J1844">
        <v>1.816767</v>
      </c>
      <c r="K1844" t="str">
        <f t="shared" si="28"/>
        <v>4</v>
      </c>
      <c r="L1844" t="s">
        <v>44</v>
      </c>
      <c r="M1844" t="s">
        <v>45</v>
      </c>
      <c r="N1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61</v>
      </c>
      <c r="O1844" t="e">
        <f>VLOOKUP(TableOMP[[#This Row],[Label]],TableAvg[],2,FALSE)</f>
        <v>#N/A</v>
      </c>
      <c r="P1844" t="e">
        <f>VLOOKUP(TableOMP[[#This Row],[Label]],TableAvg[],3,FALSE)</f>
        <v>#N/A</v>
      </c>
      <c r="Q1844" t="e">
        <f>TableOMP[[#This Row],[Avg]]-$U$2*TableOMP[[#This Row],[StdDev]]</f>
        <v>#N/A</v>
      </c>
      <c r="R1844" t="e">
        <f>TableOMP[[#This Row],[Avg]]+$U$2*TableOMP[[#This Row],[StdDev]]</f>
        <v>#N/A</v>
      </c>
      <c r="S1844" t="e">
        <f>IF(AND(TableOMP[[#This Row],[total_time]]&gt;=TableOMP[[#This Row],[Low]], TableOMP[[#This Row],[total_time]]&lt;=TableOMP[[#This Row],[High]]),1,0)</f>
        <v>#N/A</v>
      </c>
    </row>
    <row r="1845" spans="1:19" x14ac:dyDescent="0.25">
      <c r="A1845" t="s">
        <v>15</v>
      </c>
      <c r="B1845">
        <v>1000</v>
      </c>
      <c r="C1845">
        <v>100</v>
      </c>
      <c r="D1845">
        <v>1</v>
      </c>
      <c r="E1845">
        <v>62</v>
      </c>
      <c r="F1845">
        <v>1</v>
      </c>
      <c r="G1845">
        <v>5.5968299999999997</v>
      </c>
      <c r="H1845">
        <v>4.1789860000000001</v>
      </c>
      <c r="I1845">
        <v>87.321257000000003</v>
      </c>
      <c r="J1845">
        <v>1.4314960000000001</v>
      </c>
      <c r="K1845" t="str">
        <f t="shared" si="28"/>
        <v>4</v>
      </c>
      <c r="L1845" t="s">
        <v>44</v>
      </c>
      <c r="M1845" t="s">
        <v>45</v>
      </c>
      <c r="N1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62</v>
      </c>
      <c r="O1845" t="e">
        <f>VLOOKUP(TableOMP[[#This Row],[Label]],TableAvg[],2,FALSE)</f>
        <v>#N/A</v>
      </c>
      <c r="P1845" t="e">
        <f>VLOOKUP(TableOMP[[#This Row],[Label]],TableAvg[],3,FALSE)</f>
        <v>#N/A</v>
      </c>
      <c r="Q1845" t="e">
        <f>TableOMP[[#This Row],[Avg]]-$U$2*TableOMP[[#This Row],[StdDev]]</f>
        <v>#N/A</v>
      </c>
      <c r="R1845" t="e">
        <f>TableOMP[[#This Row],[Avg]]+$U$2*TableOMP[[#This Row],[StdDev]]</f>
        <v>#N/A</v>
      </c>
      <c r="S1845" t="e">
        <f>IF(AND(TableOMP[[#This Row],[total_time]]&gt;=TableOMP[[#This Row],[Low]], TableOMP[[#This Row],[total_time]]&lt;=TableOMP[[#This Row],[High]]),1,0)</f>
        <v>#N/A</v>
      </c>
    </row>
    <row r="1846" spans="1:19" x14ac:dyDescent="0.25">
      <c r="A1846" t="s">
        <v>15</v>
      </c>
      <c r="B1846">
        <v>1000</v>
      </c>
      <c r="C1846">
        <v>100</v>
      </c>
      <c r="D1846">
        <v>1</v>
      </c>
      <c r="E1846">
        <v>63</v>
      </c>
      <c r="F1846">
        <v>1</v>
      </c>
      <c r="G1846">
        <v>4.9170970000000001</v>
      </c>
      <c r="H1846">
        <v>3.4546960000000002</v>
      </c>
      <c r="I1846">
        <v>96.284166999999997</v>
      </c>
      <c r="J1846">
        <v>1.55297</v>
      </c>
      <c r="K1846" t="str">
        <f t="shared" si="28"/>
        <v>4</v>
      </c>
      <c r="L1846" t="s">
        <v>44</v>
      </c>
      <c r="M1846" t="s">
        <v>45</v>
      </c>
      <c r="N1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63</v>
      </c>
      <c r="O1846" t="e">
        <f>VLOOKUP(TableOMP[[#This Row],[Label]],TableAvg[],2,FALSE)</f>
        <v>#N/A</v>
      </c>
      <c r="P1846" t="e">
        <f>VLOOKUP(TableOMP[[#This Row],[Label]],TableAvg[],3,FALSE)</f>
        <v>#N/A</v>
      </c>
      <c r="Q1846" t="e">
        <f>TableOMP[[#This Row],[Avg]]-$U$2*TableOMP[[#This Row],[StdDev]]</f>
        <v>#N/A</v>
      </c>
      <c r="R1846" t="e">
        <f>TableOMP[[#This Row],[Avg]]+$U$2*TableOMP[[#This Row],[StdDev]]</f>
        <v>#N/A</v>
      </c>
      <c r="S1846" t="e">
        <f>IF(AND(TableOMP[[#This Row],[total_time]]&gt;=TableOMP[[#This Row],[Low]], TableOMP[[#This Row],[total_time]]&lt;=TableOMP[[#This Row],[High]]),1,0)</f>
        <v>#N/A</v>
      </c>
    </row>
    <row r="1847" spans="1:19" x14ac:dyDescent="0.25">
      <c r="A1847" t="s">
        <v>15</v>
      </c>
      <c r="B1847">
        <v>1000</v>
      </c>
      <c r="C1847">
        <v>100</v>
      </c>
      <c r="D1847">
        <v>1</v>
      </c>
      <c r="E1847">
        <v>64</v>
      </c>
      <c r="F1847">
        <v>1</v>
      </c>
      <c r="G1847">
        <v>5.5072929999999998</v>
      </c>
      <c r="H1847">
        <v>4.0074620000000003</v>
      </c>
      <c r="I1847">
        <v>93.198505999999995</v>
      </c>
      <c r="J1847">
        <v>1.479341</v>
      </c>
      <c r="K1847" t="str">
        <f t="shared" si="28"/>
        <v>4</v>
      </c>
      <c r="L1847" t="s">
        <v>44</v>
      </c>
      <c r="M1847" t="s">
        <v>45</v>
      </c>
      <c r="N1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64</v>
      </c>
      <c r="O1847" t="e">
        <f>VLOOKUP(TableOMP[[#This Row],[Label]],TableAvg[],2,FALSE)</f>
        <v>#N/A</v>
      </c>
      <c r="P1847" t="e">
        <f>VLOOKUP(TableOMP[[#This Row],[Label]],TableAvg[],3,FALSE)</f>
        <v>#N/A</v>
      </c>
      <c r="Q1847" t="e">
        <f>TableOMP[[#This Row],[Avg]]-$U$2*TableOMP[[#This Row],[StdDev]]</f>
        <v>#N/A</v>
      </c>
      <c r="R1847" t="e">
        <f>TableOMP[[#This Row],[Avg]]+$U$2*TableOMP[[#This Row],[StdDev]]</f>
        <v>#N/A</v>
      </c>
      <c r="S1847" t="e">
        <f>IF(AND(TableOMP[[#This Row],[total_time]]&gt;=TableOMP[[#This Row],[Low]], TableOMP[[#This Row],[total_time]]&lt;=TableOMP[[#This Row],[High]]),1,0)</f>
        <v>#N/A</v>
      </c>
    </row>
    <row r="1848" spans="1:19" x14ac:dyDescent="0.25">
      <c r="A1848" t="s">
        <v>15</v>
      </c>
      <c r="B1848">
        <v>100</v>
      </c>
      <c r="C1848">
        <v>100</v>
      </c>
      <c r="D1848">
        <v>1</v>
      </c>
      <c r="E1848">
        <v>1</v>
      </c>
      <c r="F1848">
        <v>1</v>
      </c>
      <c r="G1848">
        <v>1.0836060000000001</v>
      </c>
      <c r="H1848">
        <v>2.6925999999999999E-2</v>
      </c>
      <c r="I1848">
        <v>0</v>
      </c>
      <c r="J1848">
        <v>0</v>
      </c>
      <c r="K1848" t="str">
        <f t="shared" si="28"/>
        <v>4</v>
      </c>
      <c r="L1848" t="s">
        <v>44</v>
      </c>
      <c r="M1848" t="s">
        <v>45</v>
      </c>
      <c r="N1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1848" t="e">
        <f>VLOOKUP(TableOMP[[#This Row],[Label]],TableAvg[],2,FALSE)</f>
        <v>#N/A</v>
      </c>
      <c r="P1848" t="e">
        <f>VLOOKUP(TableOMP[[#This Row],[Label]],TableAvg[],3,FALSE)</f>
        <v>#N/A</v>
      </c>
      <c r="Q1848" t="e">
        <f>TableOMP[[#This Row],[Avg]]-$U$2*TableOMP[[#This Row],[StdDev]]</f>
        <v>#N/A</v>
      </c>
      <c r="R1848" t="e">
        <f>TableOMP[[#This Row],[Avg]]+$U$2*TableOMP[[#This Row],[StdDev]]</f>
        <v>#N/A</v>
      </c>
      <c r="S1848" t="e">
        <f>IF(AND(TableOMP[[#This Row],[total_time]]&gt;=TableOMP[[#This Row],[Low]], TableOMP[[#This Row],[total_time]]&lt;=TableOMP[[#This Row],[High]]),1,0)</f>
        <v>#N/A</v>
      </c>
    </row>
    <row r="1849" spans="1:19" x14ac:dyDescent="0.25">
      <c r="A1849" t="s">
        <v>15</v>
      </c>
      <c r="B1849">
        <v>100</v>
      </c>
      <c r="C1849">
        <v>100</v>
      </c>
      <c r="D1849">
        <v>1</v>
      </c>
      <c r="E1849">
        <v>2</v>
      </c>
      <c r="F1849">
        <v>1</v>
      </c>
      <c r="G1849">
        <v>1.2334750000000001</v>
      </c>
      <c r="H1849">
        <v>0.14331099999999999</v>
      </c>
      <c r="I1849">
        <v>9.1925999999999994E-2</v>
      </c>
      <c r="J1849">
        <v>9.1925999999999994E-2</v>
      </c>
      <c r="K1849" t="str">
        <f t="shared" si="28"/>
        <v>4</v>
      </c>
      <c r="L1849" t="s">
        <v>44</v>
      </c>
      <c r="M1849" t="s">
        <v>45</v>
      </c>
      <c r="N1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1849" t="e">
        <f>VLOOKUP(TableOMP[[#This Row],[Label]],TableAvg[],2,FALSE)</f>
        <v>#N/A</v>
      </c>
      <c r="P1849" t="e">
        <f>VLOOKUP(TableOMP[[#This Row],[Label]],TableAvg[],3,FALSE)</f>
        <v>#N/A</v>
      </c>
      <c r="Q1849" t="e">
        <f>TableOMP[[#This Row],[Avg]]-$U$2*TableOMP[[#This Row],[StdDev]]</f>
        <v>#N/A</v>
      </c>
      <c r="R1849" t="e">
        <f>TableOMP[[#This Row],[Avg]]+$U$2*TableOMP[[#This Row],[StdDev]]</f>
        <v>#N/A</v>
      </c>
      <c r="S1849" t="e">
        <f>IF(AND(TableOMP[[#This Row],[total_time]]&gt;=TableOMP[[#This Row],[Low]], TableOMP[[#This Row],[total_time]]&lt;=TableOMP[[#This Row],[High]]),1,0)</f>
        <v>#N/A</v>
      </c>
    </row>
    <row r="1850" spans="1:19" x14ac:dyDescent="0.25">
      <c r="A1850" t="s">
        <v>15</v>
      </c>
      <c r="B1850">
        <v>100</v>
      </c>
      <c r="C1850">
        <v>100</v>
      </c>
      <c r="D1850">
        <v>1</v>
      </c>
      <c r="E1850">
        <v>3</v>
      </c>
      <c r="F1850">
        <v>1</v>
      </c>
      <c r="G1850">
        <v>1.1759029999999999</v>
      </c>
      <c r="H1850">
        <v>0.12062</v>
      </c>
      <c r="I1850">
        <v>6.5512000000000001E-2</v>
      </c>
      <c r="J1850">
        <v>3.2756E-2</v>
      </c>
      <c r="K1850" t="str">
        <f t="shared" si="28"/>
        <v>4</v>
      </c>
      <c r="L1850" t="s">
        <v>44</v>
      </c>
      <c r="M1850" t="s">
        <v>45</v>
      </c>
      <c r="N1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1850" t="e">
        <f>VLOOKUP(TableOMP[[#This Row],[Label]],TableAvg[],2,FALSE)</f>
        <v>#N/A</v>
      </c>
      <c r="P1850" t="e">
        <f>VLOOKUP(TableOMP[[#This Row],[Label]],TableAvg[],3,FALSE)</f>
        <v>#N/A</v>
      </c>
      <c r="Q1850" t="e">
        <f>TableOMP[[#This Row],[Avg]]-$U$2*TableOMP[[#This Row],[StdDev]]</f>
        <v>#N/A</v>
      </c>
      <c r="R1850" t="e">
        <f>TableOMP[[#This Row],[Avg]]+$U$2*TableOMP[[#This Row],[StdDev]]</f>
        <v>#N/A</v>
      </c>
      <c r="S1850" t="e">
        <f>IF(AND(TableOMP[[#This Row],[total_time]]&gt;=TableOMP[[#This Row],[Low]], TableOMP[[#This Row],[total_time]]&lt;=TableOMP[[#This Row],[High]]),1,0)</f>
        <v>#N/A</v>
      </c>
    </row>
    <row r="1851" spans="1:19" x14ac:dyDescent="0.25">
      <c r="A1851" t="s">
        <v>15</v>
      </c>
      <c r="B1851">
        <v>100</v>
      </c>
      <c r="C1851">
        <v>100</v>
      </c>
      <c r="D1851">
        <v>1</v>
      </c>
      <c r="E1851">
        <v>4</v>
      </c>
      <c r="F1851">
        <v>1</v>
      </c>
      <c r="G1851">
        <v>1.2332380000000001</v>
      </c>
      <c r="H1851">
        <v>0.13477</v>
      </c>
      <c r="I1851">
        <v>0.159385</v>
      </c>
      <c r="J1851">
        <v>5.3128000000000002E-2</v>
      </c>
      <c r="K1851" t="str">
        <f t="shared" si="28"/>
        <v>4</v>
      </c>
      <c r="L1851" t="s">
        <v>44</v>
      </c>
      <c r="M1851" t="s">
        <v>45</v>
      </c>
      <c r="N1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1851" t="e">
        <f>VLOOKUP(TableOMP[[#This Row],[Label]],TableAvg[],2,FALSE)</f>
        <v>#N/A</v>
      </c>
      <c r="P1851" t="e">
        <f>VLOOKUP(TableOMP[[#This Row],[Label]],TableAvg[],3,FALSE)</f>
        <v>#N/A</v>
      </c>
      <c r="Q1851" t="e">
        <f>TableOMP[[#This Row],[Avg]]-$U$2*TableOMP[[#This Row],[StdDev]]</f>
        <v>#N/A</v>
      </c>
      <c r="R1851" t="e">
        <f>TableOMP[[#This Row],[Avg]]+$U$2*TableOMP[[#This Row],[StdDev]]</f>
        <v>#N/A</v>
      </c>
      <c r="S1851" t="e">
        <f>IF(AND(TableOMP[[#This Row],[total_time]]&gt;=TableOMP[[#This Row],[Low]], TableOMP[[#This Row],[total_time]]&lt;=TableOMP[[#This Row],[High]]),1,0)</f>
        <v>#N/A</v>
      </c>
    </row>
    <row r="1852" spans="1:19" x14ac:dyDescent="0.25">
      <c r="A1852" t="s">
        <v>15</v>
      </c>
      <c r="B1852">
        <v>100</v>
      </c>
      <c r="C1852">
        <v>100</v>
      </c>
      <c r="D1852">
        <v>1</v>
      </c>
      <c r="E1852">
        <v>5</v>
      </c>
      <c r="F1852">
        <v>1</v>
      </c>
      <c r="G1852">
        <v>1.289412</v>
      </c>
      <c r="H1852">
        <v>0.19780700000000001</v>
      </c>
      <c r="I1852">
        <v>0.25415599999999999</v>
      </c>
      <c r="J1852">
        <v>6.3538999999999998E-2</v>
      </c>
      <c r="K1852" t="str">
        <f t="shared" si="28"/>
        <v>4</v>
      </c>
      <c r="L1852" t="s">
        <v>44</v>
      </c>
      <c r="M1852" t="s">
        <v>45</v>
      </c>
      <c r="N1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1852" t="e">
        <f>VLOOKUP(TableOMP[[#This Row],[Label]],TableAvg[],2,FALSE)</f>
        <v>#N/A</v>
      </c>
      <c r="P1852" t="e">
        <f>VLOOKUP(TableOMP[[#This Row],[Label]],TableAvg[],3,FALSE)</f>
        <v>#N/A</v>
      </c>
      <c r="Q1852" t="e">
        <f>TableOMP[[#This Row],[Avg]]-$U$2*TableOMP[[#This Row],[StdDev]]</f>
        <v>#N/A</v>
      </c>
      <c r="R1852" t="e">
        <f>TableOMP[[#This Row],[Avg]]+$U$2*TableOMP[[#This Row],[StdDev]]</f>
        <v>#N/A</v>
      </c>
      <c r="S1852" t="e">
        <f>IF(AND(TableOMP[[#This Row],[total_time]]&gt;=TableOMP[[#This Row],[Low]], TableOMP[[#This Row],[total_time]]&lt;=TableOMP[[#This Row],[High]]),1,0)</f>
        <v>#N/A</v>
      </c>
    </row>
    <row r="1853" spans="1:19" x14ac:dyDescent="0.25">
      <c r="A1853" t="s">
        <v>15</v>
      </c>
      <c r="B1853">
        <v>100</v>
      </c>
      <c r="C1853">
        <v>100</v>
      </c>
      <c r="D1853">
        <v>1</v>
      </c>
      <c r="E1853">
        <v>6</v>
      </c>
      <c r="F1853">
        <v>1</v>
      </c>
      <c r="G1853">
        <v>1.3605259999999999</v>
      </c>
      <c r="H1853">
        <v>0.27351300000000001</v>
      </c>
      <c r="I1853">
        <v>0.391764</v>
      </c>
      <c r="J1853">
        <v>7.8353000000000006E-2</v>
      </c>
      <c r="K1853" t="str">
        <f t="shared" si="28"/>
        <v>4</v>
      </c>
      <c r="L1853" t="s">
        <v>44</v>
      </c>
      <c r="M1853" t="s">
        <v>45</v>
      </c>
      <c r="N1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1853" t="e">
        <f>VLOOKUP(TableOMP[[#This Row],[Label]],TableAvg[],2,FALSE)</f>
        <v>#N/A</v>
      </c>
      <c r="P1853" t="e">
        <f>VLOOKUP(TableOMP[[#This Row],[Label]],TableAvg[],3,FALSE)</f>
        <v>#N/A</v>
      </c>
      <c r="Q1853" t="e">
        <f>TableOMP[[#This Row],[Avg]]-$U$2*TableOMP[[#This Row],[StdDev]]</f>
        <v>#N/A</v>
      </c>
      <c r="R1853" t="e">
        <f>TableOMP[[#This Row],[Avg]]+$U$2*TableOMP[[#This Row],[StdDev]]</f>
        <v>#N/A</v>
      </c>
      <c r="S1853" t="e">
        <f>IF(AND(TableOMP[[#This Row],[total_time]]&gt;=TableOMP[[#This Row],[Low]], TableOMP[[#This Row],[total_time]]&lt;=TableOMP[[#This Row],[High]]),1,0)</f>
        <v>#N/A</v>
      </c>
    </row>
    <row r="1854" spans="1:19" x14ac:dyDescent="0.25">
      <c r="A1854" t="s">
        <v>15</v>
      </c>
      <c r="B1854">
        <v>100</v>
      </c>
      <c r="C1854">
        <v>100</v>
      </c>
      <c r="D1854">
        <v>1</v>
      </c>
      <c r="E1854">
        <v>7</v>
      </c>
      <c r="F1854">
        <v>1</v>
      </c>
      <c r="G1854">
        <v>1.5191699999999999</v>
      </c>
      <c r="H1854">
        <v>0.42878300000000003</v>
      </c>
      <c r="I1854">
        <v>0.96350199999999997</v>
      </c>
      <c r="J1854">
        <v>0.160584</v>
      </c>
      <c r="K1854" t="str">
        <f t="shared" si="28"/>
        <v>4</v>
      </c>
      <c r="L1854" t="s">
        <v>44</v>
      </c>
      <c r="M1854" t="s">
        <v>45</v>
      </c>
      <c r="N1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1854" t="e">
        <f>VLOOKUP(TableOMP[[#This Row],[Label]],TableAvg[],2,FALSE)</f>
        <v>#N/A</v>
      </c>
      <c r="P1854" t="e">
        <f>VLOOKUP(TableOMP[[#This Row],[Label]],TableAvg[],3,FALSE)</f>
        <v>#N/A</v>
      </c>
      <c r="Q1854" t="e">
        <f>TableOMP[[#This Row],[Avg]]-$U$2*TableOMP[[#This Row],[StdDev]]</f>
        <v>#N/A</v>
      </c>
      <c r="R1854" t="e">
        <f>TableOMP[[#This Row],[Avg]]+$U$2*TableOMP[[#This Row],[StdDev]]</f>
        <v>#N/A</v>
      </c>
      <c r="S1854" t="e">
        <f>IF(AND(TableOMP[[#This Row],[total_time]]&gt;=TableOMP[[#This Row],[Low]], TableOMP[[#This Row],[total_time]]&lt;=TableOMP[[#This Row],[High]]),1,0)</f>
        <v>#N/A</v>
      </c>
    </row>
    <row r="1855" spans="1:19" x14ac:dyDescent="0.25">
      <c r="A1855" t="s">
        <v>15</v>
      </c>
      <c r="B1855">
        <v>100</v>
      </c>
      <c r="C1855">
        <v>100</v>
      </c>
      <c r="D1855">
        <v>1</v>
      </c>
      <c r="E1855">
        <v>8</v>
      </c>
      <c r="F1855">
        <v>1</v>
      </c>
      <c r="G1855">
        <v>1.478963</v>
      </c>
      <c r="H1855">
        <v>0.384129</v>
      </c>
      <c r="I1855">
        <v>1.0610710000000001</v>
      </c>
      <c r="J1855">
        <v>0.15158199999999999</v>
      </c>
      <c r="K1855" t="str">
        <f t="shared" si="28"/>
        <v>4</v>
      </c>
      <c r="L1855" t="s">
        <v>44</v>
      </c>
      <c r="M1855" t="s">
        <v>45</v>
      </c>
      <c r="N1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1855" t="e">
        <f>VLOOKUP(TableOMP[[#This Row],[Label]],TableAvg[],2,FALSE)</f>
        <v>#N/A</v>
      </c>
      <c r="P1855" t="e">
        <f>VLOOKUP(TableOMP[[#This Row],[Label]],TableAvg[],3,FALSE)</f>
        <v>#N/A</v>
      </c>
      <c r="Q1855" t="e">
        <f>TableOMP[[#This Row],[Avg]]-$U$2*TableOMP[[#This Row],[StdDev]]</f>
        <v>#N/A</v>
      </c>
      <c r="R1855" t="e">
        <f>TableOMP[[#This Row],[Avg]]+$U$2*TableOMP[[#This Row],[StdDev]]</f>
        <v>#N/A</v>
      </c>
      <c r="S1855" t="e">
        <f>IF(AND(TableOMP[[#This Row],[total_time]]&gt;=TableOMP[[#This Row],[Low]], TableOMP[[#This Row],[total_time]]&lt;=TableOMP[[#This Row],[High]]),1,0)</f>
        <v>#N/A</v>
      </c>
    </row>
    <row r="1856" spans="1:19" x14ac:dyDescent="0.25">
      <c r="A1856" t="s">
        <v>15</v>
      </c>
      <c r="B1856">
        <v>100</v>
      </c>
      <c r="C1856">
        <v>100</v>
      </c>
      <c r="D1856">
        <v>1</v>
      </c>
      <c r="E1856">
        <v>9</v>
      </c>
      <c r="F1856">
        <v>1</v>
      </c>
      <c r="G1856">
        <v>1.673856</v>
      </c>
      <c r="H1856">
        <v>0.49992599999999998</v>
      </c>
      <c r="I1856">
        <v>1.964091</v>
      </c>
      <c r="J1856">
        <v>0.24551100000000001</v>
      </c>
      <c r="K1856" t="str">
        <f t="shared" si="28"/>
        <v>4</v>
      </c>
      <c r="L1856" t="s">
        <v>44</v>
      </c>
      <c r="M1856" t="s">
        <v>45</v>
      </c>
      <c r="N1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1856" t="e">
        <f>VLOOKUP(TableOMP[[#This Row],[Label]],TableAvg[],2,FALSE)</f>
        <v>#N/A</v>
      </c>
      <c r="P1856" t="e">
        <f>VLOOKUP(TableOMP[[#This Row],[Label]],TableAvg[],3,FALSE)</f>
        <v>#N/A</v>
      </c>
      <c r="Q1856" t="e">
        <f>TableOMP[[#This Row],[Avg]]-$U$2*TableOMP[[#This Row],[StdDev]]</f>
        <v>#N/A</v>
      </c>
      <c r="R1856" t="e">
        <f>TableOMP[[#This Row],[Avg]]+$U$2*TableOMP[[#This Row],[StdDev]]</f>
        <v>#N/A</v>
      </c>
      <c r="S1856" t="e">
        <f>IF(AND(TableOMP[[#This Row],[total_time]]&gt;=TableOMP[[#This Row],[Low]], TableOMP[[#This Row],[total_time]]&lt;=TableOMP[[#This Row],[High]]),1,0)</f>
        <v>#N/A</v>
      </c>
    </row>
    <row r="1857" spans="1:19" x14ac:dyDescent="0.25">
      <c r="A1857" t="s">
        <v>15</v>
      </c>
      <c r="B1857">
        <v>100</v>
      </c>
      <c r="C1857">
        <v>100</v>
      </c>
      <c r="D1857">
        <v>1</v>
      </c>
      <c r="E1857">
        <v>10</v>
      </c>
      <c r="F1857">
        <v>1</v>
      </c>
      <c r="G1857">
        <v>1.621462</v>
      </c>
      <c r="H1857">
        <v>0.49555199999999999</v>
      </c>
      <c r="I1857">
        <v>1.9300189999999999</v>
      </c>
      <c r="J1857">
        <v>0.214447</v>
      </c>
      <c r="K1857" t="str">
        <f t="shared" si="28"/>
        <v>4</v>
      </c>
      <c r="L1857" t="s">
        <v>44</v>
      </c>
      <c r="M1857" t="s">
        <v>45</v>
      </c>
      <c r="N1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1857" t="e">
        <f>VLOOKUP(TableOMP[[#This Row],[Label]],TableAvg[],2,FALSE)</f>
        <v>#N/A</v>
      </c>
      <c r="P1857" t="e">
        <f>VLOOKUP(TableOMP[[#This Row],[Label]],TableAvg[],3,FALSE)</f>
        <v>#N/A</v>
      </c>
      <c r="Q1857" t="e">
        <f>TableOMP[[#This Row],[Avg]]-$U$2*TableOMP[[#This Row],[StdDev]]</f>
        <v>#N/A</v>
      </c>
      <c r="R1857" t="e">
        <f>TableOMP[[#This Row],[Avg]]+$U$2*TableOMP[[#This Row],[StdDev]]</f>
        <v>#N/A</v>
      </c>
      <c r="S1857" t="e">
        <f>IF(AND(TableOMP[[#This Row],[total_time]]&gt;=TableOMP[[#This Row],[Low]], TableOMP[[#This Row],[total_time]]&lt;=TableOMP[[#This Row],[High]]),1,0)</f>
        <v>#N/A</v>
      </c>
    </row>
    <row r="1858" spans="1:19" x14ac:dyDescent="0.25">
      <c r="A1858" t="s">
        <v>15</v>
      </c>
      <c r="B1858">
        <v>100</v>
      </c>
      <c r="C1858">
        <v>100</v>
      </c>
      <c r="D1858">
        <v>1</v>
      </c>
      <c r="E1858">
        <v>11</v>
      </c>
      <c r="F1858">
        <v>1</v>
      </c>
      <c r="G1858">
        <v>1.643853</v>
      </c>
      <c r="H1858">
        <v>0.54569299999999998</v>
      </c>
      <c r="I1858">
        <v>2.433249</v>
      </c>
      <c r="J1858">
        <v>0.24332500000000001</v>
      </c>
      <c r="K1858" t="str">
        <f t="shared" si="28"/>
        <v>4</v>
      </c>
      <c r="L1858" t="s">
        <v>44</v>
      </c>
      <c r="M1858" t="s">
        <v>45</v>
      </c>
      <c r="N1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1858" t="e">
        <f>VLOOKUP(TableOMP[[#This Row],[Label]],TableAvg[],2,FALSE)</f>
        <v>#N/A</v>
      </c>
      <c r="P1858" t="e">
        <f>VLOOKUP(TableOMP[[#This Row],[Label]],TableAvg[],3,FALSE)</f>
        <v>#N/A</v>
      </c>
      <c r="Q1858" t="e">
        <f>TableOMP[[#This Row],[Avg]]-$U$2*TableOMP[[#This Row],[StdDev]]</f>
        <v>#N/A</v>
      </c>
      <c r="R1858" t="e">
        <f>TableOMP[[#This Row],[Avg]]+$U$2*TableOMP[[#This Row],[StdDev]]</f>
        <v>#N/A</v>
      </c>
      <c r="S1858" t="e">
        <f>IF(AND(TableOMP[[#This Row],[total_time]]&gt;=TableOMP[[#This Row],[Low]], TableOMP[[#This Row],[total_time]]&lt;=TableOMP[[#This Row],[High]]),1,0)</f>
        <v>#N/A</v>
      </c>
    </row>
    <row r="1859" spans="1:19" x14ac:dyDescent="0.25">
      <c r="A1859" t="s">
        <v>15</v>
      </c>
      <c r="B1859">
        <v>100</v>
      </c>
      <c r="C1859">
        <v>100</v>
      </c>
      <c r="D1859">
        <v>1</v>
      </c>
      <c r="E1859">
        <v>12</v>
      </c>
      <c r="F1859">
        <v>1</v>
      </c>
      <c r="G1859">
        <v>2.164784</v>
      </c>
      <c r="H1859">
        <v>1.0307850000000001</v>
      </c>
      <c r="I1859">
        <v>3.4444370000000002</v>
      </c>
      <c r="J1859">
        <v>0.31313099999999999</v>
      </c>
      <c r="K1859" t="str">
        <f t="shared" ref="K1859:K1922" si="29">MID(M1859,22,1)</f>
        <v>4</v>
      </c>
      <c r="L1859" t="s">
        <v>44</v>
      </c>
      <c r="M1859" t="s">
        <v>45</v>
      </c>
      <c r="N1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1859" t="e">
        <f>VLOOKUP(TableOMP[[#This Row],[Label]],TableAvg[],2,FALSE)</f>
        <v>#N/A</v>
      </c>
      <c r="P1859" t="e">
        <f>VLOOKUP(TableOMP[[#This Row],[Label]],TableAvg[],3,FALSE)</f>
        <v>#N/A</v>
      </c>
      <c r="Q1859" t="e">
        <f>TableOMP[[#This Row],[Avg]]-$U$2*TableOMP[[#This Row],[StdDev]]</f>
        <v>#N/A</v>
      </c>
      <c r="R1859" t="e">
        <f>TableOMP[[#This Row],[Avg]]+$U$2*TableOMP[[#This Row],[StdDev]]</f>
        <v>#N/A</v>
      </c>
      <c r="S1859" t="e">
        <f>IF(AND(TableOMP[[#This Row],[total_time]]&gt;=TableOMP[[#This Row],[Low]], TableOMP[[#This Row],[total_time]]&lt;=TableOMP[[#This Row],[High]]),1,0)</f>
        <v>#N/A</v>
      </c>
    </row>
    <row r="1860" spans="1:19" x14ac:dyDescent="0.25">
      <c r="A1860" t="s">
        <v>15</v>
      </c>
      <c r="B1860">
        <v>100</v>
      </c>
      <c r="C1860">
        <v>100</v>
      </c>
      <c r="D1860">
        <v>1</v>
      </c>
      <c r="E1860">
        <v>13</v>
      </c>
      <c r="F1860">
        <v>1</v>
      </c>
      <c r="G1860">
        <v>1.828443</v>
      </c>
      <c r="H1860">
        <v>0.70588799999999996</v>
      </c>
      <c r="I1860">
        <v>3.54461</v>
      </c>
      <c r="J1860">
        <v>0.29538399999999998</v>
      </c>
      <c r="K1860" t="str">
        <f t="shared" si="29"/>
        <v>4</v>
      </c>
      <c r="L1860" t="s">
        <v>44</v>
      </c>
      <c r="M1860" t="s">
        <v>45</v>
      </c>
      <c r="N1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1860" t="e">
        <f>VLOOKUP(TableOMP[[#This Row],[Label]],TableAvg[],2,FALSE)</f>
        <v>#N/A</v>
      </c>
      <c r="P1860" t="e">
        <f>VLOOKUP(TableOMP[[#This Row],[Label]],TableAvg[],3,FALSE)</f>
        <v>#N/A</v>
      </c>
      <c r="Q1860" t="e">
        <f>TableOMP[[#This Row],[Avg]]-$U$2*TableOMP[[#This Row],[StdDev]]</f>
        <v>#N/A</v>
      </c>
      <c r="R1860" t="e">
        <f>TableOMP[[#This Row],[Avg]]+$U$2*TableOMP[[#This Row],[StdDev]]</f>
        <v>#N/A</v>
      </c>
      <c r="S1860" t="e">
        <f>IF(AND(TableOMP[[#This Row],[total_time]]&gt;=TableOMP[[#This Row],[Low]], TableOMP[[#This Row],[total_time]]&lt;=TableOMP[[#This Row],[High]]),1,0)</f>
        <v>#N/A</v>
      </c>
    </row>
    <row r="1861" spans="1:19" x14ac:dyDescent="0.25">
      <c r="A1861" t="s">
        <v>15</v>
      </c>
      <c r="B1861">
        <v>100</v>
      </c>
      <c r="C1861">
        <v>100</v>
      </c>
      <c r="D1861">
        <v>1</v>
      </c>
      <c r="E1861">
        <v>14</v>
      </c>
      <c r="F1861">
        <v>1</v>
      </c>
      <c r="G1861">
        <v>1.894037</v>
      </c>
      <c r="H1861">
        <v>0.76730399999999999</v>
      </c>
      <c r="I1861">
        <v>3.817275</v>
      </c>
      <c r="J1861">
        <v>0.29363699999999998</v>
      </c>
      <c r="K1861" t="str">
        <f t="shared" si="29"/>
        <v>4</v>
      </c>
      <c r="L1861" t="s">
        <v>44</v>
      </c>
      <c r="M1861" t="s">
        <v>45</v>
      </c>
      <c r="N1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1861" t="e">
        <f>VLOOKUP(TableOMP[[#This Row],[Label]],TableAvg[],2,FALSE)</f>
        <v>#N/A</v>
      </c>
      <c r="P1861" t="e">
        <f>VLOOKUP(TableOMP[[#This Row],[Label]],TableAvg[],3,FALSE)</f>
        <v>#N/A</v>
      </c>
      <c r="Q1861" t="e">
        <f>TableOMP[[#This Row],[Avg]]-$U$2*TableOMP[[#This Row],[StdDev]]</f>
        <v>#N/A</v>
      </c>
      <c r="R1861" t="e">
        <f>TableOMP[[#This Row],[Avg]]+$U$2*TableOMP[[#This Row],[StdDev]]</f>
        <v>#N/A</v>
      </c>
      <c r="S1861" t="e">
        <f>IF(AND(TableOMP[[#This Row],[total_time]]&gt;=TableOMP[[#This Row],[Low]], TableOMP[[#This Row],[total_time]]&lt;=TableOMP[[#This Row],[High]]),1,0)</f>
        <v>#N/A</v>
      </c>
    </row>
    <row r="1862" spans="1:19" x14ac:dyDescent="0.25">
      <c r="A1862" t="s">
        <v>15</v>
      </c>
      <c r="B1862">
        <v>100</v>
      </c>
      <c r="C1862">
        <v>100</v>
      </c>
      <c r="D1862">
        <v>1</v>
      </c>
      <c r="E1862">
        <v>15</v>
      </c>
      <c r="F1862">
        <v>1</v>
      </c>
      <c r="G1862">
        <v>1.8807750000000001</v>
      </c>
      <c r="H1862">
        <v>0.66422599999999998</v>
      </c>
      <c r="I1862">
        <v>4.7381520000000004</v>
      </c>
      <c r="J1862">
        <v>0.33843899999999999</v>
      </c>
      <c r="K1862" t="str">
        <f t="shared" si="29"/>
        <v>4</v>
      </c>
      <c r="L1862" t="s">
        <v>44</v>
      </c>
      <c r="M1862" t="s">
        <v>45</v>
      </c>
      <c r="N1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1862" t="e">
        <f>VLOOKUP(TableOMP[[#This Row],[Label]],TableAvg[],2,FALSE)</f>
        <v>#N/A</v>
      </c>
      <c r="P1862" t="e">
        <f>VLOOKUP(TableOMP[[#This Row],[Label]],TableAvg[],3,FALSE)</f>
        <v>#N/A</v>
      </c>
      <c r="Q1862" t="e">
        <f>TableOMP[[#This Row],[Avg]]-$U$2*TableOMP[[#This Row],[StdDev]]</f>
        <v>#N/A</v>
      </c>
      <c r="R1862" t="e">
        <f>TableOMP[[#This Row],[Avg]]+$U$2*TableOMP[[#This Row],[StdDev]]</f>
        <v>#N/A</v>
      </c>
      <c r="S1862" t="e">
        <f>IF(AND(TableOMP[[#This Row],[total_time]]&gt;=TableOMP[[#This Row],[Low]], TableOMP[[#This Row],[total_time]]&lt;=TableOMP[[#This Row],[High]]),1,0)</f>
        <v>#N/A</v>
      </c>
    </row>
    <row r="1863" spans="1:19" x14ac:dyDescent="0.25">
      <c r="A1863" t="s">
        <v>15</v>
      </c>
      <c r="B1863">
        <v>100</v>
      </c>
      <c r="C1863">
        <v>100</v>
      </c>
      <c r="D1863">
        <v>1</v>
      </c>
      <c r="E1863">
        <v>16</v>
      </c>
      <c r="F1863">
        <v>1</v>
      </c>
      <c r="G1863">
        <v>2.0626690000000001</v>
      </c>
      <c r="H1863">
        <v>0.87542200000000003</v>
      </c>
      <c r="I1863">
        <v>6.4497939999999998</v>
      </c>
      <c r="J1863">
        <v>0.42998599999999998</v>
      </c>
      <c r="K1863" t="str">
        <f t="shared" si="29"/>
        <v>4</v>
      </c>
      <c r="L1863" t="s">
        <v>44</v>
      </c>
      <c r="M1863" t="s">
        <v>45</v>
      </c>
      <c r="N1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1863" t="e">
        <f>VLOOKUP(TableOMP[[#This Row],[Label]],TableAvg[],2,FALSE)</f>
        <v>#N/A</v>
      </c>
      <c r="P1863" t="e">
        <f>VLOOKUP(TableOMP[[#This Row],[Label]],TableAvg[],3,FALSE)</f>
        <v>#N/A</v>
      </c>
      <c r="Q1863" t="e">
        <f>TableOMP[[#This Row],[Avg]]-$U$2*TableOMP[[#This Row],[StdDev]]</f>
        <v>#N/A</v>
      </c>
      <c r="R1863" t="e">
        <f>TableOMP[[#This Row],[Avg]]+$U$2*TableOMP[[#This Row],[StdDev]]</f>
        <v>#N/A</v>
      </c>
      <c r="S1863" t="e">
        <f>IF(AND(TableOMP[[#This Row],[total_time]]&gt;=TableOMP[[#This Row],[Low]], TableOMP[[#This Row],[total_time]]&lt;=TableOMP[[#This Row],[High]]),1,0)</f>
        <v>#N/A</v>
      </c>
    </row>
    <row r="1864" spans="1:19" x14ac:dyDescent="0.25">
      <c r="A1864" t="s">
        <v>15</v>
      </c>
      <c r="B1864">
        <v>100</v>
      </c>
      <c r="C1864">
        <v>100</v>
      </c>
      <c r="D1864">
        <v>1</v>
      </c>
      <c r="E1864">
        <v>17</v>
      </c>
      <c r="F1864">
        <v>1</v>
      </c>
      <c r="G1864">
        <v>2.184564</v>
      </c>
      <c r="H1864">
        <v>1.0053000000000001</v>
      </c>
      <c r="I1864">
        <v>8.5905459999999998</v>
      </c>
      <c r="J1864">
        <v>0.53690899999999997</v>
      </c>
      <c r="K1864" t="str">
        <f t="shared" si="29"/>
        <v>4</v>
      </c>
      <c r="L1864" t="s">
        <v>44</v>
      </c>
      <c r="M1864" t="s">
        <v>45</v>
      </c>
      <c r="N1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1864" t="e">
        <f>VLOOKUP(TableOMP[[#This Row],[Label]],TableAvg[],2,FALSE)</f>
        <v>#N/A</v>
      </c>
      <c r="P1864" t="e">
        <f>VLOOKUP(TableOMP[[#This Row],[Label]],TableAvg[],3,FALSE)</f>
        <v>#N/A</v>
      </c>
      <c r="Q1864" t="e">
        <f>TableOMP[[#This Row],[Avg]]-$U$2*TableOMP[[#This Row],[StdDev]]</f>
        <v>#N/A</v>
      </c>
      <c r="R1864" t="e">
        <f>TableOMP[[#This Row],[Avg]]+$U$2*TableOMP[[#This Row],[StdDev]]</f>
        <v>#N/A</v>
      </c>
      <c r="S1864" t="e">
        <f>IF(AND(TableOMP[[#This Row],[total_time]]&gt;=TableOMP[[#This Row],[Low]], TableOMP[[#This Row],[total_time]]&lt;=TableOMP[[#This Row],[High]]),1,0)</f>
        <v>#N/A</v>
      </c>
    </row>
    <row r="1865" spans="1:19" x14ac:dyDescent="0.25">
      <c r="A1865" t="s">
        <v>15</v>
      </c>
      <c r="B1865">
        <v>100</v>
      </c>
      <c r="C1865">
        <v>100</v>
      </c>
      <c r="D1865">
        <v>1</v>
      </c>
      <c r="E1865">
        <v>18</v>
      </c>
      <c r="F1865">
        <v>1</v>
      </c>
      <c r="G1865">
        <v>2.134843</v>
      </c>
      <c r="H1865">
        <v>0.94389199999999995</v>
      </c>
      <c r="I1865">
        <v>7.1204910000000003</v>
      </c>
      <c r="J1865">
        <v>0.418852</v>
      </c>
      <c r="K1865" t="str">
        <f t="shared" si="29"/>
        <v>4</v>
      </c>
      <c r="L1865" t="s">
        <v>44</v>
      </c>
      <c r="M1865" t="s">
        <v>45</v>
      </c>
      <c r="N1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1865" t="e">
        <f>VLOOKUP(TableOMP[[#This Row],[Label]],TableAvg[],2,FALSE)</f>
        <v>#N/A</v>
      </c>
      <c r="P1865" t="e">
        <f>VLOOKUP(TableOMP[[#This Row],[Label]],TableAvg[],3,FALSE)</f>
        <v>#N/A</v>
      </c>
      <c r="Q1865" t="e">
        <f>TableOMP[[#This Row],[Avg]]-$U$2*TableOMP[[#This Row],[StdDev]]</f>
        <v>#N/A</v>
      </c>
      <c r="R1865" t="e">
        <f>TableOMP[[#This Row],[Avg]]+$U$2*TableOMP[[#This Row],[StdDev]]</f>
        <v>#N/A</v>
      </c>
      <c r="S1865" t="e">
        <f>IF(AND(TableOMP[[#This Row],[total_time]]&gt;=TableOMP[[#This Row],[Low]], TableOMP[[#This Row],[total_time]]&lt;=TableOMP[[#This Row],[High]]),1,0)</f>
        <v>#N/A</v>
      </c>
    </row>
    <row r="1866" spans="1:19" x14ac:dyDescent="0.25">
      <c r="A1866" t="s">
        <v>15</v>
      </c>
      <c r="B1866">
        <v>100</v>
      </c>
      <c r="C1866">
        <v>100</v>
      </c>
      <c r="D1866">
        <v>1</v>
      </c>
      <c r="E1866">
        <v>19</v>
      </c>
      <c r="F1866">
        <v>1</v>
      </c>
      <c r="G1866">
        <v>2.1913499999999999</v>
      </c>
      <c r="H1866">
        <v>1.004283</v>
      </c>
      <c r="I1866">
        <v>8.4418839999999999</v>
      </c>
      <c r="J1866">
        <v>0.46899400000000002</v>
      </c>
      <c r="K1866" t="str">
        <f t="shared" si="29"/>
        <v>4</v>
      </c>
      <c r="L1866" t="s">
        <v>44</v>
      </c>
      <c r="M1866" t="s">
        <v>45</v>
      </c>
      <c r="N1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1866" t="e">
        <f>VLOOKUP(TableOMP[[#This Row],[Label]],TableAvg[],2,FALSE)</f>
        <v>#N/A</v>
      </c>
      <c r="P1866" t="e">
        <f>VLOOKUP(TableOMP[[#This Row],[Label]],TableAvg[],3,FALSE)</f>
        <v>#N/A</v>
      </c>
      <c r="Q1866" t="e">
        <f>TableOMP[[#This Row],[Avg]]-$U$2*TableOMP[[#This Row],[StdDev]]</f>
        <v>#N/A</v>
      </c>
      <c r="R1866" t="e">
        <f>TableOMP[[#This Row],[Avg]]+$U$2*TableOMP[[#This Row],[StdDev]]</f>
        <v>#N/A</v>
      </c>
      <c r="S1866" t="e">
        <f>IF(AND(TableOMP[[#This Row],[total_time]]&gt;=TableOMP[[#This Row],[Low]], TableOMP[[#This Row],[total_time]]&lt;=TableOMP[[#This Row],[High]]),1,0)</f>
        <v>#N/A</v>
      </c>
    </row>
    <row r="1867" spans="1:19" x14ac:dyDescent="0.25">
      <c r="A1867" t="s">
        <v>15</v>
      </c>
      <c r="B1867">
        <v>100</v>
      </c>
      <c r="C1867">
        <v>100</v>
      </c>
      <c r="D1867">
        <v>1</v>
      </c>
      <c r="E1867">
        <v>20</v>
      </c>
      <c r="F1867">
        <v>1</v>
      </c>
      <c r="G1867">
        <v>2.2634880000000002</v>
      </c>
      <c r="H1867">
        <v>1.0691919999999999</v>
      </c>
      <c r="I1867">
        <v>9.0562900000000006</v>
      </c>
      <c r="J1867">
        <v>0.47664699999999999</v>
      </c>
      <c r="K1867" t="str">
        <f t="shared" si="29"/>
        <v>4</v>
      </c>
      <c r="L1867" t="s">
        <v>44</v>
      </c>
      <c r="M1867" t="s">
        <v>45</v>
      </c>
      <c r="N1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1867" t="e">
        <f>VLOOKUP(TableOMP[[#This Row],[Label]],TableAvg[],2,FALSE)</f>
        <v>#N/A</v>
      </c>
      <c r="P1867" t="e">
        <f>VLOOKUP(TableOMP[[#This Row],[Label]],TableAvg[],3,FALSE)</f>
        <v>#N/A</v>
      </c>
      <c r="Q1867" t="e">
        <f>TableOMP[[#This Row],[Avg]]-$U$2*TableOMP[[#This Row],[StdDev]]</f>
        <v>#N/A</v>
      </c>
      <c r="R1867" t="e">
        <f>TableOMP[[#This Row],[Avg]]+$U$2*TableOMP[[#This Row],[StdDev]]</f>
        <v>#N/A</v>
      </c>
      <c r="S1867" t="e">
        <f>IF(AND(TableOMP[[#This Row],[total_time]]&gt;=TableOMP[[#This Row],[Low]], TableOMP[[#This Row],[total_time]]&lt;=TableOMP[[#This Row],[High]]),1,0)</f>
        <v>#N/A</v>
      </c>
    </row>
    <row r="1868" spans="1:19" x14ac:dyDescent="0.25">
      <c r="A1868" t="s">
        <v>15</v>
      </c>
      <c r="B1868">
        <v>100</v>
      </c>
      <c r="C1868">
        <v>100</v>
      </c>
      <c r="D1868">
        <v>1</v>
      </c>
      <c r="E1868">
        <v>21</v>
      </c>
      <c r="F1868">
        <v>1</v>
      </c>
      <c r="G1868">
        <v>2.6721599999999999</v>
      </c>
      <c r="H1868">
        <v>1.435106</v>
      </c>
      <c r="I1868">
        <v>16.057777999999999</v>
      </c>
      <c r="J1868">
        <v>0.80288899999999996</v>
      </c>
      <c r="K1868" t="str">
        <f t="shared" si="29"/>
        <v>4</v>
      </c>
      <c r="L1868" t="s">
        <v>44</v>
      </c>
      <c r="M1868" t="s">
        <v>45</v>
      </c>
      <c r="N1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1868" t="e">
        <f>VLOOKUP(TableOMP[[#This Row],[Label]],TableAvg[],2,FALSE)</f>
        <v>#N/A</v>
      </c>
      <c r="P1868" t="e">
        <f>VLOOKUP(TableOMP[[#This Row],[Label]],TableAvg[],3,FALSE)</f>
        <v>#N/A</v>
      </c>
      <c r="Q1868" t="e">
        <f>TableOMP[[#This Row],[Avg]]-$U$2*TableOMP[[#This Row],[StdDev]]</f>
        <v>#N/A</v>
      </c>
      <c r="R1868" t="e">
        <f>TableOMP[[#This Row],[Avg]]+$U$2*TableOMP[[#This Row],[StdDev]]</f>
        <v>#N/A</v>
      </c>
      <c r="S1868" t="e">
        <f>IF(AND(TableOMP[[#This Row],[total_time]]&gt;=TableOMP[[#This Row],[Low]], TableOMP[[#This Row],[total_time]]&lt;=TableOMP[[#This Row],[High]]),1,0)</f>
        <v>#N/A</v>
      </c>
    </row>
    <row r="1869" spans="1:19" x14ac:dyDescent="0.25">
      <c r="A1869" t="s">
        <v>15</v>
      </c>
      <c r="B1869">
        <v>100</v>
      </c>
      <c r="C1869">
        <v>100</v>
      </c>
      <c r="D1869">
        <v>1</v>
      </c>
      <c r="E1869">
        <v>22</v>
      </c>
      <c r="F1869">
        <v>1</v>
      </c>
      <c r="G1869">
        <v>2.8492139999999999</v>
      </c>
      <c r="H1869">
        <v>1.6251789999999999</v>
      </c>
      <c r="I1869">
        <v>12.176067</v>
      </c>
      <c r="J1869">
        <v>0.57981300000000002</v>
      </c>
      <c r="K1869" t="str">
        <f t="shared" si="29"/>
        <v>4</v>
      </c>
      <c r="L1869" t="s">
        <v>44</v>
      </c>
      <c r="M1869" t="s">
        <v>45</v>
      </c>
      <c r="N1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1869" t="e">
        <f>VLOOKUP(TableOMP[[#This Row],[Label]],TableAvg[],2,FALSE)</f>
        <v>#N/A</v>
      </c>
      <c r="P1869" t="e">
        <f>VLOOKUP(TableOMP[[#This Row],[Label]],TableAvg[],3,FALSE)</f>
        <v>#N/A</v>
      </c>
      <c r="Q1869" t="e">
        <f>TableOMP[[#This Row],[Avg]]-$U$2*TableOMP[[#This Row],[StdDev]]</f>
        <v>#N/A</v>
      </c>
      <c r="R1869" t="e">
        <f>TableOMP[[#This Row],[Avg]]+$U$2*TableOMP[[#This Row],[StdDev]]</f>
        <v>#N/A</v>
      </c>
      <c r="S1869" t="e">
        <f>IF(AND(TableOMP[[#This Row],[total_time]]&gt;=TableOMP[[#This Row],[Low]], TableOMP[[#This Row],[total_time]]&lt;=TableOMP[[#This Row],[High]]),1,0)</f>
        <v>#N/A</v>
      </c>
    </row>
    <row r="1870" spans="1:19" x14ac:dyDescent="0.25">
      <c r="A1870" t="s">
        <v>15</v>
      </c>
      <c r="B1870">
        <v>100</v>
      </c>
      <c r="C1870">
        <v>100</v>
      </c>
      <c r="D1870">
        <v>1</v>
      </c>
      <c r="E1870">
        <v>23</v>
      </c>
      <c r="F1870">
        <v>1</v>
      </c>
      <c r="G1870">
        <v>2.509528</v>
      </c>
      <c r="H1870">
        <v>1.25573</v>
      </c>
      <c r="I1870">
        <v>13.50235</v>
      </c>
      <c r="J1870">
        <v>0.61374300000000004</v>
      </c>
      <c r="K1870" t="str">
        <f t="shared" si="29"/>
        <v>4</v>
      </c>
      <c r="L1870" t="s">
        <v>44</v>
      </c>
      <c r="M1870" t="s">
        <v>45</v>
      </c>
      <c r="N1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1870" t="e">
        <f>VLOOKUP(TableOMP[[#This Row],[Label]],TableAvg[],2,FALSE)</f>
        <v>#N/A</v>
      </c>
      <c r="P1870" t="e">
        <f>VLOOKUP(TableOMP[[#This Row],[Label]],TableAvg[],3,FALSE)</f>
        <v>#N/A</v>
      </c>
      <c r="Q1870" t="e">
        <f>TableOMP[[#This Row],[Avg]]-$U$2*TableOMP[[#This Row],[StdDev]]</f>
        <v>#N/A</v>
      </c>
      <c r="R1870" t="e">
        <f>TableOMP[[#This Row],[Avg]]+$U$2*TableOMP[[#This Row],[StdDev]]</f>
        <v>#N/A</v>
      </c>
      <c r="S1870" t="e">
        <f>IF(AND(TableOMP[[#This Row],[total_time]]&gt;=TableOMP[[#This Row],[Low]], TableOMP[[#This Row],[total_time]]&lt;=TableOMP[[#This Row],[High]]),1,0)</f>
        <v>#N/A</v>
      </c>
    </row>
    <row r="1871" spans="1:19" x14ac:dyDescent="0.25">
      <c r="A1871" t="s">
        <v>15</v>
      </c>
      <c r="B1871">
        <v>100</v>
      </c>
      <c r="C1871">
        <v>100</v>
      </c>
      <c r="D1871">
        <v>1</v>
      </c>
      <c r="E1871">
        <v>24</v>
      </c>
      <c r="F1871">
        <v>1</v>
      </c>
      <c r="G1871">
        <v>2.5413899999999998</v>
      </c>
      <c r="H1871">
        <v>1.274532</v>
      </c>
      <c r="I1871">
        <v>14.562694</v>
      </c>
      <c r="J1871">
        <v>0.63316099999999997</v>
      </c>
      <c r="K1871" t="str">
        <f t="shared" si="29"/>
        <v>4</v>
      </c>
      <c r="L1871" t="s">
        <v>44</v>
      </c>
      <c r="M1871" t="s">
        <v>45</v>
      </c>
      <c r="N1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1871" t="e">
        <f>VLOOKUP(TableOMP[[#This Row],[Label]],TableAvg[],2,FALSE)</f>
        <v>#N/A</v>
      </c>
      <c r="P1871" t="e">
        <f>VLOOKUP(TableOMP[[#This Row],[Label]],TableAvg[],3,FALSE)</f>
        <v>#N/A</v>
      </c>
      <c r="Q1871" t="e">
        <f>TableOMP[[#This Row],[Avg]]-$U$2*TableOMP[[#This Row],[StdDev]]</f>
        <v>#N/A</v>
      </c>
      <c r="R1871" t="e">
        <f>TableOMP[[#This Row],[Avg]]+$U$2*TableOMP[[#This Row],[StdDev]]</f>
        <v>#N/A</v>
      </c>
      <c r="S1871" t="e">
        <f>IF(AND(TableOMP[[#This Row],[total_time]]&gt;=TableOMP[[#This Row],[Low]], TableOMP[[#This Row],[total_time]]&lt;=TableOMP[[#This Row],[High]]),1,0)</f>
        <v>#N/A</v>
      </c>
    </row>
    <row r="1872" spans="1:19" x14ac:dyDescent="0.25">
      <c r="A1872" t="s">
        <v>15</v>
      </c>
      <c r="B1872">
        <v>100</v>
      </c>
      <c r="C1872">
        <v>100</v>
      </c>
      <c r="D1872">
        <v>1</v>
      </c>
      <c r="E1872">
        <v>25</v>
      </c>
      <c r="F1872">
        <v>1</v>
      </c>
      <c r="G1872">
        <v>2.8332099999999998</v>
      </c>
      <c r="H1872">
        <v>1.4065620000000001</v>
      </c>
      <c r="I1872">
        <v>21.795497999999998</v>
      </c>
      <c r="J1872">
        <v>0.90814600000000001</v>
      </c>
      <c r="K1872" t="str">
        <f t="shared" si="29"/>
        <v>4</v>
      </c>
      <c r="L1872" t="s">
        <v>44</v>
      </c>
      <c r="M1872" t="s">
        <v>45</v>
      </c>
      <c r="N1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1872" t="e">
        <f>VLOOKUP(TableOMP[[#This Row],[Label]],TableAvg[],2,FALSE)</f>
        <v>#N/A</v>
      </c>
      <c r="P1872" t="e">
        <f>VLOOKUP(TableOMP[[#This Row],[Label]],TableAvg[],3,FALSE)</f>
        <v>#N/A</v>
      </c>
      <c r="Q1872" t="e">
        <f>TableOMP[[#This Row],[Avg]]-$U$2*TableOMP[[#This Row],[StdDev]]</f>
        <v>#N/A</v>
      </c>
      <c r="R1872" t="e">
        <f>TableOMP[[#This Row],[Avg]]+$U$2*TableOMP[[#This Row],[StdDev]]</f>
        <v>#N/A</v>
      </c>
      <c r="S1872" t="e">
        <f>IF(AND(TableOMP[[#This Row],[total_time]]&gt;=TableOMP[[#This Row],[Low]], TableOMP[[#This Row],[total_time]]&lt;=TableOMP[[#This Row],[High]]),1,0)</f>
        <v>#N/A</v>
      </c>
    </row>
    <row r="1873" spans="1:19" x14ac:dyDescent="0.25">
      <c r="A1873" t="s">
        <v>15</v>
      </c>
      <c r="B1873">
        <v>100</v>
      </c>
      <c r="C1873">
        <v>100</v>
      </c>
      <c r="D1873">
        <v>1</v>
      </c>
      <c r="E1873">
        <v>26</v>
      </c>
      <c r="F1873">
        <v>1</v>
      </c>
      <c r="G1873">
        <v>2.94591</v>
      </c>
      <c r="H1873">
        <v>1.6265309999999999</v>
      </c>
      <c r="I1873">
        <v>18.525603</v>
      </c>
      <c r="J1873">
        <v>0.74102400000000002</v>
      </c>
      <c r="K1873" t="str">
        <f t="shared" si="29"/>
        <v>4</v>
      </c>
      <c r="L1873" t="s">
        <v>44</v>
      </c>
      <c r="M1873" t="s">
        <v>45</v>
      </c>
      <c r="N1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1873" t="e">
        <f>VLOOKUP(TableOMP[[#This Row],[Label]],TableAvg[],2,FALSE)</f>
        <v>#N/A</v>
      </c>
      <c r="P1873" t="e">
        <f>VLOOKUP(TableOMP[[#This Row],[Label]],TableAvg[],3,FALSE)</f>
        <v>#N/A</v>
      </c>
      <c r="Q1873" t="e">
        <f>TableOMP[[#This Row],[Avg]]-$U$2*TableOMP[[#This Row],[StdDev]]</f>
        <v>#N/A</v>
      </c>
      <c r="R1873" t="e">
        <f>TableOMP[[#This Row],[Avg]]+$U$2*TableOMP[[#This Row],[StdDev]]</f>
        <v>#N/A</v>
      </c>
      <c r="S1873" t="e">
        <f>IF(AND(TableOMP[[#This Row],[total_time]]&gt;=TableOMP[[#This Row],[Low]], TableOMP[[#This Row],[total_time]]&lt;=TableOMP[[#This Row],[High]]),1,0)</f>
        <v>#N/A</v>
      </c>
    </row>
    <row r="1874" spans="1:19" x14ac:dyDescent="0.25">
      <c r="A1874" t="s">
        <v>15</v>
      </c>
      <c r="B1874">
        <v>100</v>
      </c>
      <c r="C1874">
        <v>100</v>
      </c>
      <c r="D1874">
        <v>1</v>
      </c>
      <c r="E1874">
        <v>27</v>
      </c>
      <c r="F1874">
        <v>1</v>
      </c>
      <c r="G1874">
        <v>2.6024280000000002</v>
      </c>
      <c r="H1874">
        <v>1.34491</v>
      </c>
      <c r="I1874">
        <v>16.081257000000001</v>
      </c>
      <c r="J1874">
        <v>0.61851</v>
      </c>
      <c r="K1874" t="str">
        <f t="shared" si="29"/>
        <v>4</v>
      </c>
      <c r="L1874" t="s">
        <v>44</v>
      </c>
      <c r="M1874" t="s">
        <v>45</v>
      </c>
      <c r="N1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1874" t="e">
        <f>VLOOKUP(TableOMP[[#This Row],[Label]],TableAvg[],2,FALSE)</f>
        <v>#N/A</v>
      </c>
      <c r="P1874" t="e">
        <f>VLOOKUP(TableOMP[[#This Row],[Label]],TableAvg[],3,FALSE)</f>
        <v>#N/A</v>
      </c>
      <c r="Q1874" t="e">
        <f>TableOMP[[#This Row],[Avg]]-$U$2*TableOMP[[#This Row],[StdDev]]</f>
        <v>#N/A</v>
      </c>
      <c r="R1874" t="e">
        <f>TableOMP[[#This Row],[Avg]]+$U$2*TableOMP[[#This Row],[StdDev]]</f>
        <v>#N/A</v>
      </c>
      <c r="S1874" t="e">
        <f>IF(AND(TableOMP[[#This Row],[total_time]]&gt;=TableOMP[[#This Row],[Low]], TableOMP[[#This Row],[total_time]]&lt;=TableOMP[[#This Row],[High]]),1,0)</f>
        <v>#N/A</v>
      </c>
    </row>
    <row r="1875" spans="1:19" x14ac:dyDescent="0.25">
      <c r="A1875" t="s">
        <v>15</v>
      </c>
      <c r="B1875">
        <v>100</v>
      </c>
      <c r="C1875">
        <v>100</v>
      </c>
      <c r="D1875">
        <v>1</v>
      </c>
      <c r="E1875">
        <v>28</v>
      </c>
      <c r="F1875">
        <v>1</v>
      </c>
      <c r="G1875">
        <v>2.7772359999999998</v>
      </c>
      <c r="H1875">
        <v>1.491455</v>
      </c>
      <c r="I1875">
        <v>18.270033999999999</v>
      </c>
      <c r="J1875">
        <v>0.67666800000000005</v>
      </c>
      <c r="K1875" t="str">
        <f t="shared" si="29"/>
        <v>4</v>
      </c>
      <c r="L1875" t="s">
        <v>44</v>
      </c>
      <c r="M1875" t="s">
        <v>45</v>
      </c>
      <c r="N1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1875" t="e">
        <f>VLOOKUP(TableOMP[[#This Row],[Label]],TableAvg[],2,FALSE)</f>
        <v>#N/A</v>
      </c>
      <c r="P1875" t="e">
        <f>VLOOKUP(TableOMP[[#This Row],[Label]],TableAvg[],3,FALSE)</f>
        <v>#N/A</v>
      </c>
      <c r="Q1875" t="e">
        <f>TableOMP[[#This Row],[Avg]]-$U$2*TableOMP[[#This Row],[StdDev]]</f>
        <v>#N/A</v>
      </c>
      <c r="R1875" t="e">
        <f>TableOMP[[#This Row],[Avg]]+$U$2*TableOMP[[#This Row],[StdDev]]</f>
        <v>#N/A</v>
      </c>
      <c r="S1875" t="e">
        <f>IF(AND(TableOMP[[#This Row],[total_time]]&gt;=TableOMP[[#This Row],[Low]], TableOMP[[#This Row],[total_time]]&lt;=TableOMP[[#This Row],[High]]),1,0)</f>
        <v>#N/A</v>
      </c>
    </row>
    <row r="1876" spans="1:19" x14ac:dyDescent="0.25">
      <c r="A1876" t="s">
        <v>15</v>
      </c>
      <c r="B1876">
        <v>100</v>
      </c>
      <c r="C1876">
        <v>100</v>
      </c>
      <c r="D1876">
        <v>1</v>
      </c>
      <c r="E1876">
        <v>29</v>
      </c>
      <c r="F1876">
        <v>1</v>
      </c>
      <c r="G1876">
        <v>2.7762859999999998</v>
      </c>
      <c r="H1876">
        <v>1.5007729999999999</v>
      </c>
      <c r="I1876">
        <v>20.213114999999998</v>
      </c>
      <c r="J1876">
        <v>0.72189700000000001</v>
      </c>
      <c r="K1876" t="str">
        <f t="shared" si="29"/>
        <v>4</v>
      </c>
      <c r="L1876" t="s">
        <v>44</v>
      </c>
      <c r="M1876" t="s">
        <v>45</v>
      </c>
      <c r="N1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1876" t="e">
        <f>VLOOKUP(TableOMP[[#This Row],[Label]],TableAvg[],2,FALSE)</f>
        <v>#N/A</v>
      </c>
      <c r="P1876" t="e">
        <f>VLOOKUP(TableOMP[[#This Row],[Label]],TableAvg[],3,FALSE)</f>
        <v>#N/A</v>
      </c>
      <c r="Q1876" t="e">
        <f>TableOMP[[#This Row],[Avg]]-$U$2*TableOMP[[#This Row],[StdDev]]</f>
        <v>#N/A</v>
      </c>
      <c r="R1876" t="e">
        <f>TableOMP[[#This Row],[Avg]]+$U$2*TableOMP[[#This Row],[StdDev]]</f>
        <v>#N/A</v>
      </c>
      <c r="S1876" t="e">
        <f>IF(AND(TableOMP[[#This Row],[total_time]]&gt;=TableOMP[[#This Row],[Low]], TableOMP[[#This Row],[total_time]]&lt;=TableOMP[[#This Row],[High]]),1,0)</f>
        <v>#N/A</v>
      </c>
    </row>
    <row r="1877" spans="1:19" x14ac:dyDescent="0.25">
      <c r="A1877" t="s">
        <v>15</v>
      </c>
      <c r="B1877">
        <v>100</v>
      </c>
      <c r="C1877">
        <v>100</v>
      </c>
      <c r="D1877">
        <v>1</v>
      </c>
      <c r="E1877">
        <v>30</v>
      </c>
      <c r="F1877">
        <v>1</v>
      </c>
      <c r="G1877">
        <v>2.9557039999999999</v>
      </c>
      <c r="H1877">
        <v>1.676045</v>
      </c>
      <c r="I1877">
        <v>27.162268999999998</v>
      </c>
      <c r="J1877">
        <v>0.93662999999999996</v>
      </c>
      <c r="K1877" t="str">
        <f t="shared" si="29"/>
        <v>4</v>
      </c>
      <c r="L1877" t="s">
        <v>44</v>
      </c>
      <c r="M1877" t="s">
        <v>45</v>
      </c>
      <c r="N1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1877" t="e">
        <f>VLOOKUP(TableOMP[[#This Row],[Label]],TableAvg[],2,FALSE)</f>
        <v>#N/A</v>
      </c>
      <c r="P1877" t="e">
        <f>VLOOKUP(TableOMP[[#This Row],[Label]],TableAvg[],3,FALSE)</f>
        <v>#N/A</v>
      </c>
      <c r="Q1877" t="e">
        <f>TableOMP[[#This Row],[Avg]]-$U$2*TableOMP[[#This Row],[StdDev]]</f>
        <v>#N/A</v>
      </c>
      <c r="R1877" t="e">
        <f>TableOMP[[#This Row],[Avg]]+$U$2*TableOMP[[#This Row],[StdDev]]</f>
        <v>#N/A</v>
      </c>
      <c r="S1877" t="e">
        <f>IF(AND(TableOMP[[#This Row],[total_time]]&gt;=TableOMP[[#This Row],[Low]], TableOMP[[#This Row],[total_time]]&lt;=TableOMP[[#This Row],[High]]),1,0)</f>
        <v>#N/A</v>
      </c>
    </row>
    <row r="1878" spans="1:19" x14ac:dyDescent="0.25">
      <c r="A1878" t="s">
        <v>15</v>
      </c>
      <c r="B1878">
        <v>100</v>
      </c>
      <c r="C1878">
        <v>100</v>
      </c>
      <c r="D1878">
        <v>1</v>
      </c>
      <c r="E1878">
        <v>31</v>
      </c>
      <c r="F1878">
        <v>1</v>
      </c>
      <c r="G1878">
        <v>3.7448039999999998</v>
      </c>
      <c r="H1878">
        <v>2.351648</v>
      </c>
      <c r="I1878">
        <v>36.413110000000003</v>
      </c>
      <c r="J1878">
        <v>1.21377</v>
      </c>
      <c r="K1878" t="str">
        <f t="shared" si="29"/>
        <v>4</v>
      </c>
      <c r="L1878" t="s">
        <v>44</v>
      </c>
      <c r="M1878" t="s">
        <v>45</v>
      </c>
      <c r="N1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1878" t="e">
        <f>VLOOKUP(TableOMP[[#This Row],[Label]],TableAvg[],2,FALSE)</f>
        <v>#N/A</v>
      </c>
      <c r="P1878" t="e">
        <f>VLOOKUP(TableOMP[[#This Row],[Label]],TableAvg[],3,FALSE)</f>
        <v>#N/A</v>
      </c>
      <c r="Q1878" t="e">
        <f>TableOMP[[#This Row],[Avg]]-$U$2*TableOMP[[#This Row],[StdDev]]</f>
        <v>#N/A</v>
      </c>
      <c r="R1878" t="e">
        <f>TableOMP[[#This Row],[Avg]]+$U$2*TableOMP[[#This Row],[StdDev]]</f>
        <v>#N/A</v>
      </c>
      <c r="S1878" t="e">
        <f>IF(AND(TableOMP[[#This Row],[total_time]]&gt;=TableOMP[[#This Row],[Low]], TableOMP[[#This Row],[total_time]]&lt;=TableOMP[[#This Row],[High]]),1,0)</f>
        <v>#N/A</v>
      </c>
    </row>
    <row r="1879" spans="1:19" x14ac:dyDescent="0.25">
      <c r="A1879" t="s">
        <v>15</v>
      </c>
      <c r="B1879">
        <v>100</v>
      </c>
      <c r="C1879">
        <v>100</v>
      </c>
      <c r="D1879">
        <v>1</v>
      </c>
      <c r="E1879">
        <v>32</v>
      </c>
      <c r="F1879">
        <v>1</v>
      </c>
      <c r="G1879">
        <v>3.1088079999999998</v>
      </c>
      <c r="H1879">
        <v>1.819453</v>
      </c>
      <c r="I1879">
        <v>26.500526000000001</v>
      </c>
      <c r="J1879">
        <v>0.85485599999999995</v>
      </c>
      <c r="K1879" t="str">
        <f t="shared" si="29"/>
        <v>4</v>
      </c>
      <c r="L1879" t="s">
        <v>44</v>
      </c>
      <c r="M1879" t="s">
        <v>45</v>
      </c>
      <c r="N1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1879" t="e">
        <f>VLOOKUP(TableOMP[[#This Row],[Label]],TableAvg[],2,FALSE)</f>
        <v>#N/A</v>
      </c>
      <c r="P1879" t="e">
        <f>VLOOKUP(TableOMP[[#This Row],[Label]],TableAvg[],3,FALSE)</f>
        <v>#N/A</v>
      </c>
      <c r="Q1879" t="e">
        <f>TableOMP[[#This Row],[Avg]]-$U$2*TableOMP[[#This Row],[StdDev]]</f>
        <v>#N/A</v>
      </c>
      <c r="R1879" t="e">
        <f>TableOMP[[#This Row],[Avg]]+$U$2*TableOMP[[#This Row],[StdDev]]</f>
        <v>#N/A</v>
      </c>
      <c r="S1879" t="e">
        <f>IF(AND(TableOMP[[#This Row],[total_time]]&gt;=TableOMP[[#This Row],[Low]], TableOMP[[#This Row],[total_time]]&lt;=TableOMP[[#This Row],[High]]),1,0)</f>
        <v>#N/A</v>
      </c>
    </row>
    <row r="1880" spans="1:19" x14ac:dyDescent="0.25">
      <c r="A1880" t="s">
        <v>15</v>
      </c>
      <c r="B1880">
        <v>100</v>
      </c>
      <c r="C1880">
        <v>100</v>
      </c>
      <c r="D1880">
        <v>1</v>
      </c>
      <c r="E1880">
        <v>33</v>
      </c>
      <c r="F1880">
        <v>1</v>
      </c>
      <c r="G1880">
        <v>3.2313800000000001</v>
      </c>
      <c r="H1880">
        <v>1.8372390000000001</v>
      </c>
      <c r="I1880">
        <v>30.239362</v>
      </c>
      <c r="J1880">
        <v>0.94498000000000004</v>
      </c>
      <c r="K1880" t="str">
        <f t="shared" si="29"/>
        <v>4</v>
      </c>
      <c r="L1880" t="s">
        <v>44</v>
      </c>
      <c r="M1880" t="s">
        <v>45</v>
      </c>
      <c r="N1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1880" t="e">
        <f>VLOOKUP(TableOMP[[#This Row],[Label]],TableAvg[],2,FALSE)</f>
        <v>#N/A</v>
      </c>
      <c r="P1880" t="e">
        <f>VLOOKUP(TableOMP[[#This Row],[Label]],TableAvg[],3,FALSE)</f>
        <v>#N/A</v>
      </c>
      <c r="Q1880" t="e">
        <f>TableOMP[[#This Row],[Avg]]-$U$2*TableOMP[[#This Row],[StdDev]]</f>
        <v>#N/A</v>
      </c>
      <c r="R1880" t="e">
        <f>TableOMP[[#This Row],[Avg]]+$U$2*TableOMP[[#This Row],[StdDev]]</f>
        <v>#N/A</v>
      </c>
      <c r="S1880" t="e">
        <f>IF(AND(TableOMP[[#This Row],[total_time]]&gt;=TableOMP[[#This Row],[Low]], TableOMP[[#This Row],[total_time]]&lt;=TableOMP[[#This Row],[High]]),1,0)</f>
        <v>#N/A</v>
      </c>
    </row>
    <row r="1881" spans="1:19" x14ac:dyDescent="0.25">
      <c r="A1881" t="s">
        <v>15</v>
      </c>
      <c r="B1881">
        <v>100</v>
      </c>
      <c r="C1881">
        <v>100</v>
      </c>
      <c r="D1881">
        <v>1</v>
      </c>
      <c r="E1881">
        <v>34</v>
      </c>
      <c r="F1881">
        <v>1</v>
      </c>
      <c r="G1881">
        <v>3.2836660000000002</v>
      </c>
      <c r="H1881">
        <v>1.899297</v>
      </c>
      <c r="I1881">
        <v>32.483262000000003</v>
      </c>
      <c r="J1881">
        <v>0.98434100000000002</v>
      </c>
      <c r="K1881" t="str">
        <f t="shared" si="29"/>
        <v>4</v>
      </c>
      <c r="L1881" t="s">
        <v>44</v>
      </c>
      <c r="M1881" t="s">
        <v>45</v>
      </c>
      <c r="N1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1881" t="e">
        <f>VLOOKUP(TableOMP[[#This Row],[Label]],TableAvg[],2,FALSE)</f>
        <v>#N/A</v>
      </c>
      <c r="P1881" t="e">
        <f>VLOOKUP(TableOMP[[#This Row],[Label]],TableAvg[],3,FALSE)</f>
        <v>#N/A</v>
      </c>
      <c r="Q1881" t="e">
        <f>TableOMP[[#This Row],[Avg]]-$U$2*TableOMP[[#This Row],[StdDev]]</f>
        <v>#N/A</v>
      </c>
      <c r="R1881" t="e">
        <f>TableOMP[[#This Row],[Avg]]+$U$2*TableOMP[[#This Row],[StdDev]]</f>
        <v>#N/A</v>
      </c>
      <c r="S1881" t="e">
        <f>IF(AND(TableOMP[[#This Row],[total_time]]&gt;=TableOMP[[#This Row],[Low]], TableOMP[[#This Row],[total_time]]&lt;=TableOMP[[#This Row],[High]]),1,0)</f>
        <v>#N/A</v>
      </c>
    </row>
    <row r="1882" spans="1:19" x14ac:dyDescent="0.25">
      <c r="A1882" t="s">
        <v>15</v>
      </c>
      <c r="B1882">
        <v>100</v>
      </c>
      <c r="C1882">
        <v>100</v>
      </c>
      <c r="D1882">
        <v>1</v>
      </c>
      <c r="E1882">
        <v>35</v>
      </c>
      <c r="F1882">
        <v>1</v>
      </c>
      <c r="G1882">
        <v>3.301606</v>
      </c>
      <c r="H1882">
        <v>1.963616</v>
      </c>
      <c r="I1882">
        <v>33.775917</v>
      </c>
      <c r="J1882">
        <v>0.99340899999999999</v>
      </c>
      <c r="K1882" t="str">
        <f t="shared" si="29"/>
        <v>4</v>
      </c>
      <c r="L1882" t="s">
        <v>44</v>
      </c>
      <c r="M1882" t="s">
        <v>45</v>
      </c>
      <c r="N1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1882" t="e">
        <f>VLOOKUP(TableOMP[[#This Row],[Label]],TableAvg[],2,FALSE)</f>
        <v>#N/A</v>
      </c>
      <c r="P1882" t="e">
        <f>VLOOKUP(TableOMP[[#This Row],[Label]],TableAvg[],3,FALSE)</f>
        <v>#N/A</v>
      </c>
      <c r="Q1882" t="e">
        <f>TableOMP[[#This Row],[Avg]]-$U$2*TableOMP[[#This Row],[StdDev]]</f>
        <v>#N/A</v>
      </c>
      <c r="R1882" t="e">
        <f>TableOMP[[#This Row],[Avg]]+$U$2*TableOMP[[#This Row],[StdDev]]</f>
        <v>#N/A</v>
      </c>
      <c r="S1882" t="e">
        <f>IF(AND(TableOMP[[#This Row],[total_time]]&gt;=TableOMP[[#This Row],[Low]], TableOMP[[#This Row],[total_time]]&lt;=TableOMP[[#This Row],[High]]),1,0)</f>
        <v>#N/A</v>
      </c>
    </row>
    <row r="1883" spans="1:19" x14ac:dyDescent="0.25">
      <c r="A1883" t="s">
        <v>15</v>
      </c>
      <c r="B1883">
        <v>100</v>
      </c>
      <c r="C1883">
        <v>100</v>
      </c>
      <c r="D1883">
        <v>1</v>
      </c>
      <c r="E1883">
        <v>36</v>
      </c>
      <c r="F1883">
        <v>1</v>
      </c>
      <c r="G1883">
        <v>3.4201999999999999</v>
      </c>
      <c r="H1883">
        <v>2.086824</v>
      </c>
      <c r="I1883">
        <v>33.821173000000002</v>
      </c>
      <c r="J1883">
        <v>0.96631900000000004</v>
      </c>
      <c r="K1883" t="str">
        <f t="shared" si="29"/>
        <v>4</v>
      </c>
      <c r="L1883" t="s">
        <v>44</v>
      </c>
      <c r="M1883" t="s">
        <v>45</v>
      </c>
      <c r="N1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1883" t="e">
        <f>VLOOKUP(TableOMP[[#This Row],[Label]],TableAvg[],2,FALSE)</f>
        <v>#N/A</v>
      </c>
      <c r="P1883" t="e">
        <f>VLOOKUP(TableOMP[[#This Row],[Label]],TableAvg[],3,FALSE)</f>
        <v>#N/A</v>
      </c>
      <c r="Q1883" t="e">
        <f>TableOMP[[#This Row],[Avg]]-$U$2*TableOMP[[#This Row],[StdDev]]</f>
        <v>#N/A</v>
      </c>
      <c r="R1883" t="e">
        <f>TableOMP[[#This Row],[Avg]]+$U$2*TableOMP[[#This Row],[StdDev]]</f>
        <v>#N/A</v>
      </c>
      <c r="S1883" t="e">
        <f>IF(AND(TableOMP[[#This Row],[total_time]]&gt;=TableOMP[[#This Row],[Low]], TableOMP[[#This Row],[total_time]]&lt;=TableOMP[[#This Row],[High]]),1,0)</f>
        <v>#N/A</v>
      </c>
    </row>
    <row r="1884" spans="1:19" x14ac:dyDescent="0.25">
      <c r="A1884" t="s">
        <v>15</v>
      </c>
      <c r="B1884">
        <v>100</v>
      </c>
      <c r="C1884">
        <v>100</v>
      </c>
      <c r="D1884">
        <v>1</v>
      </c>
      <c r="E1884">
        <v>37</v>
      </c>
      <c r="F1884">
        <v>1</v>
      </c>
      <c r="G1884">
        <v>4.4291879999999999</v>
      </c>
      <c r="H1884">
        <v>2.9403700000000002</v>
      </c>
      <c r="I1884">
        <v>64.935818999999995</v>
      </c>
      <c r="J1884">
        <v>1.8037730000000001</v>
      </c>
      <c r="K1884" t="str">
        <f t="shared" si="29"/>
        <v>4</v>
      </c>
      <c r="L1884" t="s">
        <v>44</v>
      </c>
      <c r="M1884" t="s">
        <v>45</v>
      </c>
      <c r="N1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1884" t="e">
        <f>VLOOKUP(TableOMP[[#This Row],[Label]],TableAvg[],2,FALSE)</f>
        <v>#N/A</v>
      </c>
      <c r="P1884" t="e">
        <f>VLOOKUP(TableOMP[[#This Row],[Label]],TableAvg[],3,FALSE)</f>
        <v>#N/A</v>
      </c>
      <c r="Q1884" t="e">
        <f>TableOMP[[#This Row],[Avg]]-$U$2*TableOMP[[#This Row],[StdDev]]</f>
        <v>#N/A</v>
      </c>
      <c r="R1884" t="e">
        <f>TableOMP[[#This Row],[Avg]]+$U$2*TableOMP[[#This Row],[StdDev]]</f>
        <v>#N/A</v>
      </c>
      <c r="S1884" t="e">
        <f>IF(AND(TableOMP[[#This Row],[total_time]]&gt;=TableOMP[[#This Row],[Low]], TableOMP[[#This Row],[total_time]]&lt;=TableOMP[[#This Row],[High]]),1,0)</f>
        <v>#N/A</v>
      </c>
    </row>
    <row r="1885" spans="1:19" x14ac:dyDescent="0.25">
      <c r="A1885" t="s">
        <v>15</v>
      </c>
      <c r="B1885">
        <v>100</v>
      </c>
      <c r="C1885">
        <v>100</v>
      </c>
      <c r="D1885">
        <v>1</v>
      </c>
      <c r="E1885">
        <v>38</v>
      </c>
      <c r="F1885">
        <v>1</v>
      </c>
      <c r="G1885">
        <v>3.518888</v>
      </c>
      <c r="H1885">
        <v>2.1673390000000001</v>
      </c>
      <c r="I1885">
        <v>36.991148000000003</v>
      </c>
      <c r="J1885">
        <v>0.99976100000000001</v>
      </c>
      <c r="K1885" t="str">
        <f t="shared" si="29"/>
        <v>4</v>
      </c>
      <c r="L1885" t="s">
        <v>44</v>
      </c>
      <c r="M1885" t="s">
        <v>45</v>
      </c>
      <c r="N1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1885" t="e">
        <f>VLOOKUP(TableOMP[[#This Row],[Label]],TableAvg[],2,FALSE)</f>
        <v>#N/A</v>
      </c>
      <c r="P1885" t="e">
        <f>VLOOKUP(TableOMP[[#This Row],[Label]],TableAvg[],3,FALSE)</f>
        <v>#N/A</v>
      </c>
      <c r="Q1885" t="e">
        <f>TableOMP[[#This Row],[Avg]]-$U$2*TableOMP[[#This Row],[StdDev]]</f>
        <v>#N/A</v>
      </c>
      <c r="R1885" t="e">
        <f>TableOMP[[#This Row],[Avg]]+$U$2*TableOMP[[#This Row],[StdDev]]</f>
        <v>#N/A</v>
      </c>
      <c r="S1885" t="e">
        <f>IF(AND(TableOMP[[#This Row],[total_time]]&gt;=TableOMP[[#This Row],[Low]], TableOMP[[#This Row],[total_time]]&lt;=TableOMP[[#This Row],[High]]),1,0)</f>
        <v>#N/A</v>
      </c>
    </row>
    <row r="1886" spans="1:19" x14ac:dyDescent="0.25">
      <c r="A1886" t="s">
        <v>15</v>
      </c>
      <c r="B1886">
        <v>100</v>
      </c>
      <c r="C1886">
        <v>100</v>
      </c>
      <c r="D1886">
        <v>1</v>
      </c>
      <c r="E1886">
        <v>39</v>
      </c>
      <c r="F1886">
        <v>1</v>
      </c>
      <c r="G1886">
        <v>3.658439</v>
      </c>
      <c r="H1886">
        <v>2.1566749999999999</v>
      </c>
      <c r="I1886">
        <v>40.333162999999999</v>
      </c>
      <c r="J1886">
        <v>1.061399</v>
      </c>
      <c r="K1886" t="str">
        <f t="shared" si="29"/>
        <v>4</v>
      </c>
      <c r="L1886" t="s">
        <v>44</v>
      </c>
      <c r="M1886" t="s">
        <v>45</v>
      </c>
      <c r="N1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1886" t="e">
        <f>VLOOKUP(TableOMP[[#This Row],[Label]],TableAvg[],2,FALSE)</f>
        <v>#N/A</v>
      </c>
      <c r="P1886" t="e">
        <f>VLOOKUP(TableOMP[[#This Row],[Label]],TableAvg[],3,FALSE)</f>
        <v>#N/A</v>
      </c>
      <c r="Q1886" t="e">
        <f>TableOMP[[#This Row],[Avg]]-$U$2*TableOMP[[#This Row],[StdDev]]</f>
        <v>#N/A</v>
      </c>
      <c r="R1886" t="e">
        <f>TableOMP[[#This Row],[Avg]]+$U$2*TableOMP[[#This Row],[StdDev]]</f>
        <v>#N/A</v>
      </c>
      <c r="S1886" t="e">
        <f>IF(AND(TableOMP[[#This Row],[total_time]]&gt;=TableOMP[[#This Row],[Low]], TableOMP[[#This Row],[total_time]]&lt;=TableOMP[[#This Row],[High]]),1,0)</f>
        <v>#N/A</v>
      </c>
    </row>
    <row r="1887" spans="1:19" x14ac:dyDescent="0.25">
      <c r="A1887" t="s">
        <v>15</v>
      </c>
      <c r="B1887">
        <v>100</v>
      </c>
      <c r="C1887">
        <v>100</v>
      </c>
      <c r="D1887">
        <v>1</v>
      </c>
      <c r="E1887">
        <v>40</v>
      </c>
      <c r="F1887">
        <v>1</v>
      </c>
      <c r="G1887">
        <v>3.818022</v>
      </c>
      <c r="H1887">
        <v>2.4292690000000001</v>
      </c>
      <c r="I1887">
        <v>42.439284000000001</v>
      </c>
      <c r="J1887">
        <v>1.088187</v>
      </c>
      <c r="K1887" t="str">
        <f t="shared" si="29"/>
        <v>4</v>
      </c>
      <c r="L1887" t="s">
        <v>44</v>
      </c>
      <c r="M1887" t="s">
        <v>45</v>
      </c>
      <c r="N1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1887" t="e">
        <f>VLOOKUP(TableOMP[[#This Row],[Label]],TableAvg[],2,FALSE)</f>
        <v>#N/A</v>
      </c>
      <c r="P1887" t="e">
        <f>VLOOKUP(TableOMP[[#This Row],[Label]],TableAvg[],3,FALSE)</f>
        <v>#N/A</v>
      </c>
      <c r="Q1887" t="e">
        <f>TableOMP[[#This Row],[Avg]]-$U$2*TableOMP[[#This Row],[StdDev]]</f>
        <v>#N/A</v>
      </c>
      <c r="R1887" t="e">
        <f>TableOMP[[#This Row],[Avg]]+$U$2*TableOMP[[#This Row],[StdDev]]</f>
        <v>#N/A</v>
      </c>
      <c r="S1887" t="e">
        <f>IF(AND(TableOMP[[#This Row],[total_time]]&gt;=TableOMP[[#This Row],[Low]], TableOMP[[#This Row],[total_time]]&lt;=TableOMP[[#This Row],[High]]),1,0)</f>
        <v>#N/A</v>
      </c>
    </row>
    <row r="1888" spans="1:19" x14ac:dyDescent="0.25">
      <c r="A1888" t="s">
        <v>15</v>
      </c>
      <c r="B1888">
        <v>100</v>
      </c>
      <c r="C1888">
        <v>100</v>
      </c>
      <c r="D1888">
        <v>1</v>
      </c>
      <c r="E1888">
        <v>41</v>
      </c>
      <c r="F1888">
        <v>1</v>
      </c>
      <c r="G1888">
        <v>3.7120649999999999</v>
      </c>
      <c r="H1888">
        <v>2.2740480000000001</v>
      </c>
      <c r="I1888">
        <v>41.928643000000001</v>
      </c>
      <c r="J1888">
        <v>1.048216</v>
      </c>
      <c r="K1888" t="str">
        <f t="shared" si="29"/>
        <v>4</v>
      </c>
      <c r="L1888" t="s">
        <v>44</v>
      </c>
      <c r="M1888" t="s">
        <v>45</v>
      </c>
      <c r="N1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1888" t="e">
        <f>VLOOKUP(TableOMP[[#This Row],[Label]],TableAvg[],2,FALSE)</f>
        <v>#N/A</v>
      </c>
      <c r="P1888" t="e">
        <f>VLOOKUP(TableOMP[[#This Row],[Label]],TableAvg[],3,FALSE)</f>
        <v>#N/A</v>
      </c>
      <c r="Q1888" t="e">
        <f>TableOMP[[#This Row],[Avg]]-$U$2*TableOMP[[#This Row],[StdDev]]</f>
        <v>#N/A</v>
      </c>
      <c r="R1888" t="e">
        <f>TableOMP[[#This Row],[Avg]]+$U$2*TableOMP[[#This Row],[StdDev]]</f>
        <v>#N/A</v>
      </c>
      <c r="S1888" t="e">
        <f>IF(AND(TableOMP[[#This Row],[total_time]]&gt;=TableOMP[[#This Row],[Low]], TableOMP[[#This Row],[total_time]]&lt;=TableOMP[[#This Row],[High]]),1,0)</f>
        <v>#N/A</v>
      </c>
    </row>
    <row r="1889" spans="1:19" x14ac:dyDescent="0.25">
      <c r="A1889" t="s">
        <v>15</v>
      </c>
      <c r="B1889">
        <v>100</v>
      </c>
      <c r="C1889">
        <v>100</v>
      </c>
      <c r="D1889">
        <v>1</v>
      </c>
      <c r="E1889">
        <v>42</v>
      </c>
      <c r="F1889">
        <v>1</v>
      </c>
      <c r="G1889">
        <v>5.7176720000000003</v>
      </c>
      <c r="H1889">
        <v>4.0417959999999997</v>
      </c>
      <c r="I1889">
        <v>74.302135000000007</v>
      </c>
      <c r="J1889">
        <v>1.8122469999999999</v>
      </c>
      <c r="K1889" t="str">
        <f t="shared" si="29"/>
        <v>4</v>
      </c>
      <c r="L1889" t="s">
        <v>44</v>
      </c>
      <c r="M1889" t="s">
        <v>45</v>
      </c>
      <c r="N1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1889" t="e">
        <f>VLOOKUP(TableOMP[[#This Row],[Label]],TableAvg[],2,FALSE)</f>
        <v>#N/A</v>
      </c>
      <c r="P1889" t="e">
        <f>VLOOKUP(TableOMP[[#This Row],[Label]],TableAvg[],3,FALSE)</f>
        <v>#N/A</v>
      </c>
      <c r="Q1889" t="e">
        <f>TableOMP[[#This Row],[Avg]]-$U$2*TableOMP[[#This Row],[StdDev]]</f>
        <v>#N/A</v>
      </c>
      <c r="R1889" t="e">
        <f>TableOMP[[#This Row],[Avg]]+$U$2*TableOMP[[#This Row],[StdDev]]</f>
        <v>#N/A</v>
      </c>
      <c r="S1889" t="e">
        <f>IF(AND(TableOMP[[#This Row],[total_time]]&gt;=TableOMP[[#This Row],[Low]], TableOMP[[#This Row],[total_time]]&lt;=TableOMP[[#This Row],[High]]),1,0)</f>
        <v>#N/A</v>
      </c>
    </row>
    <row r="1890" spans="1:19" x14ac:dyDescent="0.25">
      <c r="A1890" t="s">
        <v>15</v>
      </c>
      <c r="B1890">
        <v>100</v>
      </c>
      <c r="C1890">
        <v>100</v>
      </c>
      <c r="D1890">
        <v>1</v>
      </c>
      <c r="E1890">
        <v>43</v>
      </c>
      <c r="F1890">
        <v>1</v>
      </c>
      <c r="G1890">
        <v>3.7989929999999998</v>
      </c>
      <c r="H1890">
        <v>2.3834810000000002</v>
      </c>
      <c r="I1890">
        <v>51.151511999999997</v>
      </c>
      <c r="J1890">
        <v>1.2178929999999999</v>
      </c>
      <c r="K1890" t="str">
        <f t="shared" si="29"/>
        <v>4</v>
      </c>
      <c r="L1890" t="s">
        <v>44</v>
      </c>
      <c r="M1890" t="s">
        <v>45</v>
      </c>
      <c r="N1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1890" t="e">
        <f>VLOOKUP(TableOMP[[#This Row],[Label]],TableAvg[],2,FALSE)</f>
        <v>#N/A</v>
      </c>
      <c r="P1890" t="e">
        <f>VLOOKUP(TableOMP[[#This Row],[Label]],TableAvg[],3,FALSE)</f>
        <v>#N/A</v>
      </c>
      <c r="Q1890" t="e">
        <f>TableOMP[[#This Row],[Avg]]-$U$2*TableOMP[[#This Row],[StdDev]]</f>
        <v>#N/A</v>
      </c>
      <c r="R1890" t="e">
        <f>TableOMP[[#This Row],[Avg]]+$U$2*TableOMP[[#This Row],[StdDev]]</f>
        <v>#N/A</v>
      </c>
      <c r="S1890" t="e">
        <f>IF(AND(TableOMP[[#This Row],[total_time]]&gt;=TableOMP[[#This Row],[Low]], TableOMP[[#This Row],[total_time]]&lt;=TableOMP[[#This Row],[High]]),1,0)</f>
        <v>#N/A</v>
      </c>
    </row>
    <row r="1891" spans="1:19" x14ac:dyDescent="0.25">
      <c r="A1891" t="s">
        <v>15</v>
      </c>
      <c r="B1891">
        <v>100</v>
      </c>
      <c r="C1891">
        <v>100</v>
      </c>
      <c r="D1891">
        <v>1</v>
      </c>
      <c r="E1891">
        <v>44</v>
      </c>
      <c r="F1891">
        <v>1</v>
      </c>
      <c r="G1891">
        <v>3.9816449999999999</v>
      </c>
      <c r="H1891">
        <v>2.4024610000000002</v>
      </c>
      <c r="I1891">
        <v>50.122385000000001</v>
      </c>
      <c r="J1891">
        <v>1.165637</v>
      </c>
      <c r="K1891" t="str">
        <f t="shared" si="29"/>
        <v>4</v>
      </c>
      <c r="L1891" t="s">
        <v>44</v>
      </c>
      <c r="M1891" t="s">
        <v>45</v>
      </c>
      <c r="N1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1891" t="e">
        <f>VLOOKUP(TableOMP[[#This Row],[Label]],TableAvg[],2,FALSE)</f>
        <v>#N/A</v>
      </c>
      <c r="P1891" t="e">
        <f>VLOOKUP(TableOMP[[#This Row],[Label]],TableAvg[],3,FALSE)</f>
        <v>#N/A</v>
      </c>
      <c r="Q1891" t="e">
        <f>TableOMP[[#This Row],[Avg]]-$U$2*TableOMP[[#This Row],[StdDev]]</f>
        <v>#N/A</v>
      </c>
      <c r="R1891" t="e">
        <f>TableOMP[[#This Row],[Avg]]+$U$2*TableOMP[[#This Row],[StdDev]]</f>
        <v>#N/A</v>
      </c>
      <c r="S1891" t="e">
        <f>IF(AND(TableOMP[[#This Row],[total_time]]&gt;=TableOMP[[#This Row],[Low]], TableOMP[[#This Row],[total_time]]&lt;=TableOMP[[#This Row],[High]]),1,0)</f>
        <v>#N/A</v>
      </c>
    </row>
    <row r="1892" spans="1:19" x14ac:dyDescent="0.25">
      <c r="A1892" t="s">
        <v>15</v>
      </c>
      <c r="B1892">
        <v>100</v>
      </c>
      <c r="C1892">
        <v>100</v>
      </c>
      <c r="D1892">
        <v>1</v>
      </c>
      <c r="E1892">
        <v>45</v>
      </c>
      <c r="F1892">
        <v>1</v>
      </c>
      <c r="G1892">
        <v>4.2293649999999996</v>
      </c>
      <c r="H1892">
        <v>2.6967439999999998</v>
      </c>
      <c r="I1892">
        <v>57.354326</v>
      </c>
      <c r="J1892">
        <v>1.303507</v>
      </c>
      <c r="K1892" t="str">
        <f t="shared" si="29"/>
        <v>4</v>
      </c>
      <c r="L1892" t="s">
        <v>44</v>
      </c>
      <c r="M1892" t="s">
        <v>45</v>
      </c>
      <c r="N1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1892" t="e">
        <f>VLOOKUP(TableOMP[[#This Row],[Label]],TableAvg[],2,FALSE)</f>
        <v>#N/A</v>
      </c>
      <c r="P1892" t="e">
        <f>VLOOKUP(TableOMP[[#This Row],[Label]],TableAvg[],3,FALSE)</f>
        <v>#N/A</v>
      </c>
      <c r="Q1892" t="e">
        <f>TableOMP[[#This Row],[Avg]]-$U$2*TableOMP[[#This Row],[StdDev]]</f>
        <v>#N/A</v>
      </c>
      <c r="R1892" t="e">
        <f>TableOMP[[#This Row],[Avg]]+$U$2*TableOMP[[#This Row],[StdDev]]</f>
        <v>#N/A</v>
      </c>
      <c r="S1892" t="e">
        <f>IF(AND(TableOMP[[#This Row],[total_time]]&gt;=TableOMP[[#This Row],[Low]], TableOMP[[#This Row],[total_time]]&lt;=TableOMP[[#This Row],[High]]),1,0)</f>
        <v>#N/A</v>
      </c>
    </row>
    <row r="1893" spans="1:19" x14ac:dyDescent="0.25">
      <c r="A1893" t="s">
        <v>15</v>
      </c>
      <c r="B1893">
        <v>100</v>
      </c>
      <c r="C1893">
        <v>100</v>
      </c>
      <c r="D1893">
        <v>1</v>
      </c>
      <c r="E1893">
        <v>46</v>
      </c>
      <c r="F1893">
        <v>1</v>
      </c>
      <c r="G1893">
        <v>4.0968689999999999</v>
      </c>
      <c r="H1893">
        <v>2.5774699999999999</v>
      </c>
      <c r="I1893">
        <v>59.036900000000003</v>
      </c>
      <c r="J1893">
        <v>1.311931</v>
      </c>
      <c r="K1893" t="str">
        <f t="shared" si="29"/>
        <v>4</v>
      </c>
      <c r="L1893" t="s">
        <v>44</v>
      </c>
      <c r="M1893" t="s">
        <v>45</v>
      </c>
      <c r="N1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1893" t="e">
        <f>VLOOKUP(TableOMP[[#This Row],[Label]],TableAvg[],2,FALSE)</f>
        <v>#N/A</v>
      </c>
      <c r="P1893" t="e">
        <f>VLOOKUP(TableOMP[[#This Row],[Label]],TableAvg[],3,FALSE)</f>
        <v>#N/A</v>
      </c>
      <c r="Q1893" t="e">
        <f>TableOMP[[#This Row],[Avg]]-$U$2*TableOMP[[#This Row],[StdDev]]</f>
        <v>#N/A</v>
      </c>
      <c r="R1893" t="e">
        <f>TableOMP[[#This Row],[Avg]]+$U$2*TableOMP[[#This Row],[StdDev]]</f>
        <v>#N/A</v>
      </c>
      <c r="S1893" t="e">
        <f>IF(AND(TableOMP[[#This Row],[total_time]]&gt;=TableOMP[[#This Row],[Low]], TableOMP[[#This Row],[total_time]]&lt;=TableOMP[[#This Row],[High]]),1,0)</f>
        <v>#N/A</v>
      </c>
    </row>
    <row r="1894" spans="1:19" x14ac:dyDescent="0.25">
      <c r="A1894" t="s">
        <v>15</v>
      </c>
      <c r="B1894">
        <v>100</v>
      </c>
      <c r="C1894">
        <v>100</v>
      </c>
      <c r="D1894">
        <v>1</v>
      </c>
      <c r="E1894">
        <v>47</v>
      </c>
      <c r="F1894">
        <v>1</v>
      </c>
      <c r="G1894">
        <v>4.4958109999999998</v>
      </c>
      <c r="H1894">
        <v>2.8256480000000002</v>
      </c>
      <c r="I1894">
        <v>61.447757000000003</v>
      </c>
      <c r="J1894">
        <v>1.3358209999999999</v>
      </c>
      <c r="K1894" t="str">
        <f t="shared" si="29"/>
        <v>4</v>
      </c>
      <c r="L1894" t="s">
        <v>44</v>
      </c>
      <c r="M1894" t="s">
        <v>45</v>
      </c>
      <c r="N1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1894" t="e">
        <f>VLOOKUP(TableOMP[[#This Row],[Label]],TableAvg[],2,FALSE)</f>
        <v>#N/A</v>
      </c>
      <c r="P1894" t="e">
        <f>VLOOKUP(TableOMP[[#This Row],[Label]],TableAvg[],3,FALSE)</f>
        <v>#N/A</v>
      </c>
      <c r="Q1894" t="e">
        <f>TableOMP[[#This Row],[Avg]]-$U$2*TableOMP[[#This Row],[StdDev]]</f>
        <v>#N/A</v>
      </c>
      <c r="R1894" t="e">
        <f>TableOMP[[#This Row],[Avg]]+$U$2*TableOMP[[#This Row],[StdDev]]</f>
        <v>#N/A</v>
      </c>
      <c r="S1894" t="e">
        <f>IF(AND(TableOMP[[#This Row],[total_time]]&gt;=TableOMP[[#This Row],[Low]], TableOMP[[#This Row],[total_time]]&lt;=TableOMP[[#This Row],[High]]),1,0)</f>
        <v>#N/A</v>
      </c>
    </row>
    <row r="1895" spans="1:19" x14ac:dyDescent="0.25">
      <c r="A1895" t="s">
        <v>15</v>
      </c>
      <c r="B1895">
        <v>100</v>
      </c>
      <c r="C1895">
        <v>100</v>
      </c>
      <c r="D1895">
        <v>1</v>
      </c>
      <c r="E1895">
        <v>48</v>
      </c>
      <c r="F1895">
        <v>1</v>
      </c>
      <c r="G1895">
        <v>4.0586229999999999</v>
      </c>
      <c r="H1895">
        <v>2.55654</v>
      </c>
      <c r="I1895">
        <v>57.962733</v>
      </c>
      <c r="J1895">
        <v>1.23325</v>
      </c>
      <c r="K1895" t="str">
        <f t="shared" si="29"/>
        <v>4</v>
      </c>
      <c r="L1895" t="s">
        <v>44</v>
      </c>
      <c r="M1895" t="s">
        <v>45</v>
      </c>
      <c r="N1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1895" t="e">
        <f>VLOOKUP(TableOMP[[#This Row],[Label]],TableAvg[],2,FALSE)</f>
        <v>#N/A</v>
      </c>
      <c r="P1895" t="e">
        <f>VLOOKUP(TableOMP[[#This Row],[Label]],TableAvg[],3,FALSE)</f>
        <v>#N/A</v>
      </c>
      <c r="Q1895" t="e">
        <f>TableOMP[[#This Row],[Avg]]-$U$2*TableOMP[[#This Row],[StdDev]]</f>
        <v>#N/A</v>
      </c>
      <c r="R1895" t="e">
        <f>TableOMP[[#This Row],[Avg]]+$U$2*TableOMP[[#This Row],[StdDev]]</f>
        <v>#N/A</v>
      </c>
      <c r="S1895" t="e">
        <f>IF(AND(TableOMP[[#This Row],[total_time]]&gt;=TableOMP[[#This Row],[Low]], TableOMP[[#This Row],[total_time]]&lt;=TableOMP[[#This Row],[High]]),1,0)</f>
        <v>#N/A</v>
      </c>
    </row>
    <row r="1896" spans="1:19" x14ac:dyDescent="0.25">
      <c r="A1896" t="s">
        <v>15</v>
      </c>
      <c r="B1896">
        <v>100</v>
      </c>
      <c r="C1896">
        <v>100</v>
      </c>
      <c r="D1896">
        <v>1</v>
      </c>
      <c r="E1896">
        <v>49</v>
      </c>
      <c r="F1896">
        <v>1</v>
      </c>
      <c r="G1896">
        <v>4.4110079999999998</v>
      </c>
      <c r="H1896">
        <v>2.8761399999999999</v>
      </c>
      <c r="I1896">
        <v>73.699963999999994</v>
      </c>
      <c r="J1896">
        <v>1.5354159999999999</v>
      </c>
      <c r="K1896" t="str">
        <f t="shared" si="29"/>
        <v>4</v>
      </c>
      <c r="L1896" t="s">
        <v>44</v>
      </c>
      <c r="M1896" t="s">
        <v>45</v>
      </c>
      <c r="N1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1896" t="e">
        <f>VLOOKUP(TableOMP[[#This Row],[Label]],TableAvg[],2,FALSE)</f>
        <v>#N/A</v>
      </c>
      <c r="P1896" t="e">
        <f>VLOOKUP(TableOMP[[#This Row],[Label]],TableAvg[],3,FALSE)</f>
        <v>#N/A</v>
      </c>
      <c r="Q1896" t="e">
        <f>TableOMP[[#This Row],[Avg]]-$U$2*TableOMP[[#This Row],[StdDev]]</f>
        <v>#N/A</v>
      </c>
      <c r="R1896" t="e">
        <f>TableOMP[[#This Row],[Avg]]+$U$2*TableOMP[[#This Row],[StdDev]]</f>
        <v>#N/A</v>
      </c>
      <c r="S1896" t="e">
        <f>IF(AND(TableOMP[[#This Row],[total_time]]&gt;=TableOMP[[#This Row],[Low]], TableOMP[[#This Row],[total_time]]&lt;=TableOMP[[#This Row],[High]]),1,0)</f>
        <v>#N/A</v>
      </c>
    </row>
    <row r="1897" spans="1:19" x14ac:dyDescent="0.25">
      <c r="A1897" t="s">
        <v>15</v>
      </c>
      <c r="B1897">
        <v>100</v>
      </c>
      <c r="C1897">
        <v>100</v>
      </c>
      <c r="D1897">
        <v>1</v>
      </c>
      <c r="E1897">
        <v>50</v>
      </c>
      <c r="F1897">
        <v>1</v>
      </c>
      <c r="G1897">
        <v>4.42347</v>
      </c>
      <c r="H1897">
        <v>2.7166839999999999</v>
      </c>
      <c r="I1897">
        <v>63.592114000000002</v>
      </c>
      <c r="J1897">
        <v>1.297798</v>
      </c>
      <c r="K1897" t="str">
        <f t="shared" si="29"/>
        <v>4</v>
      </c>
      <c r="L1897" t="s">
        <v>44</v>
      </c>
      <c r="M1897" t="s">
        <v>45</v>
      </c>
      <c r="N1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1897" t="e">
        <f>VLOOKUP(TableOMP[[#This Row],[Label]],TableAvg[],2,FALSE)</f>
        <v>#N/A</v>
      </c>
      <c r="P1897" t="e">
        <f>VLOOKUP(TableOMP[[#This Row],[Label]],TableAvg[],3,FALSE)</f>
        <v>#N/A</v>
      </c>
      <c r="Q1897" t="e">
        <f>TableOMP[[#This Row],[Avg]]-$U$2*TableOMP[[#This Row],[StdDev]]</f>
        <v>#N/A</v>
      </c>
      <c r="R1897" t="e">
        <f>TableOMP[[#This Row],[Avg]]+$U$2*TableOMP[[#This Row],[StdDev]]</f>
        <v>#N/A</v>
      </c>
      <c r="S1897" t="e">
        <f>IF(AND(TableOMP[[#This Row],[total_time]]&gt;=TableOMP[[#This Row],[Low]], TableOMP[[#This Row],[total_time]]&lt;=TableOMP[[#This Row],[High]]),1,0)</f>
        <v>#N/A</v>
      </c>
    </row>
    <row r="1898" spans="1:19" x14ac:dyDescent="0.25">
      <c r="A1898" t="s">
        <v>15</v>
      </c>
      <c r="B1898">
        <v>100</v>
      </c>
      <c r="C1898">
        <v>100</v>
      </c>
      <c r="D1898">
        <v>1</v>
      </c>
      <c r="E1898">
        <v>51</v>
      </c>
      <c r="F1898">
        <v>1</v>
      </c>
      <c r="G1898">
        <v>4.4803980000000001</v>
      </c>
      <c r="H1898">
        <v>2.8823590000000001</v>
      </c>
      <c r="I1898">
        <v>71.734235999999996</v>
      </c>
      <c r="J1898">
        <v>1.434685</v>
      </c>
      <c r="K1898" t="str">
        <f t="shared" si="29"/>
        <v>4</v>
      </c>
      <c r="L1898" t="s">
        <v>44</v>
      </c>
      <c r="M1898" t="s">
        <v>45</v>
      </c>
      <c r="N1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1898" t="e">
        <f>VLOOKUP(TableOMP[[#This Row],[Label]],TableAvg[],2,FALSE)</f>
        <v>#N/A</v>
      </c>
      <c r="P1898" t="e">
        <f>VLOOKUP(TableOMP[[#This Row],[Label]],TableAvg[],3,FALSE)</f>
        <v>#N/A</v>
      </c>
      <c r="Q1898" t="e">
        <f>TableOMP[[#This Row],[Avg]]-$U$2*TableOMP[[#This Row],[StdDev]]</f>
        <v>#N/A</v>
      </c>
      <c r="R1898" t="e">
        <f>TableOMP[[#This Row],[Avg]]+$U$2*TableOMP[[#This Row],[StdDev]]</f>
        <v>#N/A</v>
      </c>
      <c r="S1898" t="e">
        <f>IF(AND(TableOMP[[#This Row],[total_time]]&gt;=TableOMP[[#This Row],[Low]], TableOMP[[#This Row],[total_time]]&lt;=TableOMP[[#This Row],[High]]),1,0)</f>
        <v>#N/A</v>
      </c>
    </row>
    <row r="1899" spans="1:19" x14ac:dyDescent="0.25">
      <c r="A1899" t="s">
        <v>15</v>
      </c>
      <c r="B1899">
        <v>100</v>
      </c>
      <c r="C1899">
        <v>100</v>
      </c>
      <c r="D1899">
        <v>1</v>
      </c>
      <c r="E1899">
        <v>52</v>
      </c>
      <c r="F1899">
        <v>1</v>
      </c>
      <c r="G1899">
        <v>5.0976559999999997</v>
      </c>
      <c r="H1899">
        <v>3.5141390000000001</v>
      </c>
      <c r="I1899">
        <v>75.034564000000003</v>
      </c>
      <c r="J1899">
        <v>1.471266</v>
      </c>
      <c r="K1899" t="str">
        <f t="shared" si="29"/>
        <v>4</v>
      </c>
      <c r="L1899" t="s">
        <v>44</v>
      </c>
      <c r="M1899" t="s">
        <v>45</v>
      </c>
      <c r="N1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1899" t="e">
        <f>VLOOKUP(TableOMP[[#This Row],[Label]],TableAvg[],2,FALSE)</f>
        <v>#N/A</v>
      </c>
      <c r="P1899" t="e">
        <f>VLOOKUP(TableOMP[[#This Row],[Label]],TableAvg[],3,FALSE)</f>
        <v>#N/A</v>
      </c>
      <c r="Q1899" t="e">
        <f>TableOMP[[#This Row],[Avg]]-$U$2*TableOMP[[#This Row],[StdDev]]</f>
        <v>#N/A</v>
      </c>
      <c r="R1899" t="e">
        <f>TableOMP[[#This Row],[Avg]]+$U$2*TableOMP[[#This Row],[StdDev]]</f>
        <v>#N/A</v>
      </c>
      <c r="S1899" t="e">
        <f>IF(AND(TableOMP[[#This Row],[total_time]]&gt;=TableOMP[[#This Row],[Low]], TableOMP[[#This Row],[total_time]]&lt;=TableOMP[[#This Row],[High]]),1,0)</f>
        <v>#N/A</v>
      </c>
    </row>
    <row r="1900" spans="1:19" x14ac:dyDescent="0.25">
      <c r="A1900" t="s">
        <v>15</v>
      </c>
      <c r="B1900">
        <v>100</v>
      </c>
      <c r="C1900">
        <v>100</v>
      </c>
      <c r="D1900">
        <v>1</v>
      </c>
      <c r="E1900">
        <v>53</v>
      </c>
      <c r="F1900">
        <v>1</v>
      </c>
      <c r="G1900">
        <v>4.9052920000000002</v>
      </c>
      <c r="H1900">
        <v>3.2308509999999999</v>
      </c>
      <c r="I1900">
        <v>92.118770999999995</v>
      </c>
      <c r="J1900">
        <v>1.771515</v>
      </c>
      <c r="K1900" t="str">
        <f t="shared" si="29"/>
        <v>4</v>
      </c>
      <c r="L1900" t="s">
        <v>44</v>
      </c>
      <c r="M1900" t="s">
        <v>45</v>
      </c>
      <c r="N1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1900" t="e">
        <f>VLOOKUP(TableOMP[[#This Row],[Label]],TableAvg[],2,FALSE)</f>
        <v>#N/A</v>
      </c>
      <c r="P1900" t="e">
        <f>VLOOKUP(TableOMP[[#This Row],[Label]],TableAvg[],3,FALSE)</f>
        <v>#N/A</v>
      </c>
      <c r="Q1900" t="e">
        <f>TableOMP[[#This Row],[Avg]]-$U$2*TableOMP[[#This Row],[StdDev]]</f>
        <v>#N/A</v>
      </c>
      <c r="R1900" t="e">
        <f>TableOMP[[#This Row],[Avg]]+$U$2*TableOMP[[#This Row],[StdDev]]</f>
        <v>#N/A</v>
      </c>
      <c r="S1900" t="e">
        <f>IF(AND(TableOMP[[#This Row],[total_time]]&gt;=TableOMP[[#This Row],[Low]], TableOMP[[#This Row],[total_time]]&lt;=TableOMP[[#This Row],[High]]),1,0)</f>
        <v>#N/A</v>
      </c>
    </row>
    <row r="1901" spans="1:19" x14ac:dyDescent="0.25">
      <c r="A1901" t="s">
        <v>15</v>
      </c>
      <c r="B1901">
        <v>100</v>
      </c>
      <c r="C1901">
        <v>100</v>
      </c>
      <c r="D1901">
        <v>1</v>
      </c>
      <c r="E1901">
        <v>54</v>
      </c>
      <c r="F1901">
        <v>1</v>
      </c>
      <c r="G1901">
        <v>5.370533</v>
      </c>
      <c r="H1901">
        <v>3.759757</v>
      </c>
      <c r="I1901">
        <v>81.470462999999995</v>
      </c>
      <c r="J1901">
        <v>1.5371790000000001</v>
      </c>
      <c r="K1901" t="str">
        <f t="shared" si="29"/>
        <v>4</v>
      </c>
      <c r="L1901" t="s">
        <v>44</v>
      </c>
      <c r="M1901" t="s">
        <v>45</v>
      </c>
      <c r="N1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1901" t="e">
        <f>VLOOKUP(TableOMP[[#This Row],[Label]],TableAvg[],2,FALSE)</f>
        <v>#N/A</v>
      </c>
      <c r="P1901" t="e">
        <f>VLOOKUP(TableOMP[[#This Row],[Label]],TableAvg[],3,FALSE)</f>
        <v>#N/A</v>
      </c>
      <c r="Q1901" t="e">
        <f>TableOMP[[#This Row],[Avg]]-$U$2*TableOMP[[#This Row],[StdDev]]</f>
        <v>#N/A</v>
      </c>
      <c r="R1901" t="e">
        <f>TableOMP[[#This Row],[Avg]]+$U$2*TableOMP[[#This Row],[StdDev]]</f>
        <v>#N/A</v>
      </c>
      <c r="S1901" t="e">
        <f>IF(AND(TableOMP[[#This Row],[total_time]]&gt;=TableOMP[[#This Row],[Low]], TableOMP[[#This Row],[total_time]]&lt;=TableOMP[[#This Row],[High]]),1,0)</f>
        <v>#N/A</v>
      </c>
    </row>
    <row r="1902" spans="1:19" x14ac:dyDescent="0.25">
      <c r="A1902" t="s">
        <v>15</v>
      </c>
      <c r="B1902">
        <v>100</v>
      </c>
      <c r="C1902">
        <v>100</v>
      </c>
      <c r="D1902">
        <v>1</v>
      </c>
      <c r="E1902">
        <v>55</v>
      </c>
      <c r="F1902">
        <v>1</v>
      </c>
      <c r="G1902">
        <v>5.4674370000000003</v>
      </c>
      <c r="H1902">
        <v>3.510678</v>
      </c>
      <c r="I1902">
        <v>111.00465699999999</v>
      </c>
      <c r="J1902">
        <v>2.0556420000000002</v>
      </c>
      <c r="K1902" t="str">
        <f t="shared" si="29"/>
        <v>4</v>
      </c>
      <c r="L1902" t="s">
        <v>44</v>
      </c>
      <c r="M1902" t="s">
        <v>45</v>
      </c>
      <c r="N1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1902" t="e">
        <f>VLOOKUP(TableOMP[[#This Row],[Label]],TableAvg[],2,FALSE)</f>
        <v>#N/A</v>
      </c>
      <c r="P1902" t="e">
        <f>VLOOKUP(TableOMP[[#This Row],[Label]],TableAvg[],3,FALSE)</f>
        <v>#N/A</v>
      </c>
      <c r="Q1902" t="e">
        <f>TableOMP[[#This Row],[Avg]]-$U$2*TableOMP[[#This Row],[StdDev]]</f>
        <v>#N/A</v>
      </c>
      <c r="R1902" t="e">
        <f>TableOMP[[#This Row],[Avg]]+$U$2*TableOMP[[#This Row],[StdDev]]</f>
        <v>#N/A</v>
      </c>
      <c r="S1902" t="e">
        <f>IF(AND(TableOMP[[#This Row],[total_time]]&gt;=TableOMP[[#This Row],[Low]], TableOMP[[#This Row],[total_time]]&lt;=TableOMP[[#This Row],[High]]),1,0)</f>
        <v>#N/A</v>
      </c>
    </row>
    <row r="1903" spans="1:19" x14ac:dyDescent="0.25">
      <c r="A1903" t="s">
        <v>15</v>
      </c>
      <c r="B1903">
        <v>100</v>
      </c>
      <c r="C1903">
        <v>100</v>
      </c>
      <c r="D1903">
        <v>1</v>
      </c>
      <c r="E1903">
        <v>56</v>
      </c>
      <c r="F1903">
        <v>1</v>
      </c>
      <c r="G1903">
        <v>5.3745500000000002</v>
      </c>
      <c r="H1903">
        <v>3.4933890000000001</v>
      </c>
      <c r="I1903">
        <v>106.383484</v>
      </c>
      <c r="J1903">
        <v>1.934245</v>
      </c>
      <c r="K1903" t="str">
        <f t="shared" si="29"/>
        <v>4</v>
      </c>
      <c r="L1903" t="s">
        <v>44</v>
      </c>
      <c r="M1903" t="s">
        <v>45</v>
      </c>
      <c r="N1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1903" t="e">
        <f>VLOOKUP(TableOMP[[#This Row],[Label]],TableAvg[],2,FALSE)</f>
        <v>#N/A</v>
      </c>
      <c r="P1903" t="e">
        <f>VLOOKUP(TableOMP[[#This Row],[Label]],TableAvg[],3,FALSE)</f>
        <v>#N/A</v>
      </c>
      <c r="Q1903" t="e">
        <f>TableOMP[[#This Row],[Avg]]-$U$2*TableOMP[[#This Row],[StdDev]]</f>
        <v>#N/A</v>
      </c>
      <c r="R1903" t="e">
        <f>TableOMP[[#This Row],[Avg]]+$U$2*TableOMP[[#This Row],[StdDev]]</f>
        <v>#N/A</v>
      </c>
      <c r="S1903" t="e">
        <f>IF(AND(TableOMP[[#This Row],[total_time]]&gt;=TableOMP[[#This Row],[Low]], TableOMP[[#This Row],[total_time]]&lt;=TableOMP[[#This Row],[High]]),1,0)</f>
        <v>#N/A</v>
      </c>
    </row>
    <row r="1904" spans="1:19" x14ac:dyDescent="0.25">
      <c r="A1904" t="s">
        <v>15</v>
      </c>
      <c r="B1904">
        <v>100</v>
      </c>
      <c r="C1904">
        <v>100</v>
      </c>
      <c r="D1904">
        <v>1</v>
      </c>
      <c r="E1904">
        <v>57</v>
      </c>
      <c r="F1904">
        <v>1</v>
      </c>
      <c r="G1904">
        <v>5.1115760000000003</v>
      </c>
      <c r="H1904">
        <v>3.299023</v>
      </c>
      <c r="I1904">
        <v>95.781357</v>
      </c>
      <c r="J1904">
        <v>1.7103809999999999</v>
      </c>
      <c r="K1904" t="str">
        <f t="shared" si="29"/>
        <v>4</v>
      </c>
      <c r="L1904" t="s">
        <v>44</v>
      </c>
      <c r="M1904" t="s">
        <v>45</v>
      </c>
      <c r="N1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1904" t="e">
        <f>VLOOKUP(TableOMP[[#This Row],[Label]],TableAvg[],2,FALSE)</f>
        <v>#N/A</v>
      </c>
      <c r="P1904" t="e">
        <f>VLOOKUP(TableOMP[[#This Row],[Label]],TableAvg[],3,FALSE)</f>
        <v>#N/A</v>
      </c>
      <c r="Q1904" t="e">
        <f>TableOMP[[#This Row],[Avg]]-$U$2*TableOMP[[#This Row],[StdDev]]</f>
        <v>#N/A</v>
      </c>
      <c r="R1904" t="e">
        <f>TableOMP[[#This Row],[Avg]]+$U$2*TableOMP[[#This Row],[StdDev]]</f>
        <v>#N/A</v>
      </c>
      <c r="S1904" t="e">
        <f>IF(AND(TableOMP[[#This Row],[total_time]]&gt;=TableOMP[[#This Row],[Low]], TableOMP[[#This Row],[total_time]]&lt;=TableOMP[[#This Row],[High]]),1,0)</f>
        <v>#N/A</v>
      </c>
    </row>
    <row r="1905" spans="1:19" x14ac:dyDescent="0.25">
      <c r="A1905" t="s">
        <v>15</v>
      </c>
      <c r="B1905">
        <v>100</v>
      </c>
      <c r="C1905">
        <v>100</v>
      </c>
      <c r="D1905">
        <v>1</v>
      </c>
      <c r="E1905">
        <v>58</v>
      </c>
      <c r="F1905">
        <v>1</v>
      </c>
      <c r="G1905">
        <v>4.6589479999999996</v>
      </c>
      <c r="H1905">
        <v>3.352684</v>
      </c>
      <c r="I1905">
        <v>100.026386</v>
      </c>
      <c r="J1905">
        <v>1.7548490000000001</v>
      </c>
      <c r="K1905" t="str">
        <f t="shared" si="29"/>
        <v>4</v>
      </c>
      <c r="L1905" t="s">
        <v>44</v>
      </c>
      <c r="M1905" t="s">
        <v>45</v>
      </c>
      <c r="N1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1905" t="e">
        <f>VLOOKUP(TableOMP[[#This Row],[Label]],TableAvg[],2,FALSE)</f>
        <v>#N/A</v>
      </c>
      <c r="P1905" t="e">
        <f>VLOOKUP(TableOMP[[#This Row],[Label]],TableAvg[],3,FALSE)</f>
        <v>#N/A</v>
      </c>
      <c r="Q1905" t="e">
        <f>TableOMP[[#This Row],[Avg]]-$U$2*TableOMP[[#This Row],[StdDev]]</f>
        <v>#N/A</v>
      </c>
      <c r="R1905" t="e">
        <f>TableOMP[[#This Row],[Avg]]+$U$2*TableOMP[[#This Row],[StdDev]]</f>
        <v>#N/A</v>
      </c>
      <c r="S1905" t="e">
        <f>IF(AND(TableOMP[[#This Row],[total_time]]&gt;=TableOMP[[#This Row],[Low]], TableOMP[[#This Row],[total_time]]&lt;=TableOMP[[#This Row],[High]]),1,0)</f>
        <v>#N/A</v>
      </c>
    </row>
    <row r="1906" spans="1:19" x14ac:dyDescent="0.25">
      <c r="A1906" t="s">
        <v>15</v>
      </c>
      <c r="B1906">
        <v>100</v>
      </c>
      <c r="C1906">
        <v>100</v>
      </c>
      <c r="D1906">
        <v>1</v>
      </c>
      <c r="E1906">
        <v>59</v>
      </c>
      <c r="F1906">
        <v>1</v>
      </c>
      <c r="G1906">
        <v>4.9252979999999997</v>
      </c>
      <c r="H1906">
        <v>3.6405129999999999</v>
      </c>
      <c r="I1906">
        <v>106.226626</v>
      </c>
      <c r="J1906">
        <v>1.831494</v>
      </c>
      <c r="K1906" t="str">
        <f t="shared" si="29"/>
        <v>4</v>
      </c>
      <c r="L1906" t="s">
        <v>44</v>
      </c>
      <c r="M1906" t="s">
        <v>45</v>
      </c>
      <c r="N1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1906" t="e">
        <f>VLOOKUP(TableOMP[[#This Row],[Label]],TableAvg[],2,FALSE)</f>
        <v>#N/A</v>
      </c>
      <c r="P1906" t="e">
        <f>VLOOKUP(TableOMP[[#This Row],[Label]],TableAvg[],3,FALSE)</f>
        <v>#N/A</v>
      </c>
      <c r="Q1906" t="e">
        <f>TableOMP[[#This Row],[Avg]]-$U$2*TableOMP[[#This Row],[StdDev]]</f>
        <v>#N/A</v>
      </c>
      <c r="R1906" t="e">
        <f>TableOMP[[#This Row],[Avg]]+$U$2*TableOMP[[#This Row],[StdDev]]</f>
        <v>#N/A</v>
      </c>
      <c r="S1906" t="e">
        <f>IF(AND(TableOMP[[#This Row],[total_time]]&gt;=TableOMP[[#This Row],[Low]], TableOMP[[#This Row],[total_time]]&lt;=TableOMP[[#This Row],[High]]),1,0)</f>
        <v>#N/A</v>
      </c>
    </row>
    <row r="1907" spans="1:19" x14ac:dyDescent="0.25">
      <c r="A1907" t="s">
        <v>15</v>
      </c>
      <c r="B1907">
        <v>100</v>
      </c>
      <c r="C1907">
        <v>100</v>
      </c>
      <c r="D1907">
        <v>1</v>
      </c>
      <c r="E1907">
        <v>60</v>
      </c>
      <c r="F1907">
        <v>1</v>
      </c>
      <c r="G1907">
        <v>5.4947020000000002</v>
      </c>
      <c r="H1907">
        <v>4.1874779999999996</v>
      </c>
      <c r="I1907">
        <v>140.211465</v>
      </c>
      <c r="J1907">
        <v>2.3764660000000002</v>
      </c>
      <c r="K1907" t="str">
        <f t="shared" si="29"/>
        <v>4</v>
      </c>
      <c r="L1907" t="s">
        <v>44</v>
      </c>
      <c r="M1907" t="s">
        <v>45</v>
      </c>
      <c r="N1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1907" t="e">
        <f>VLOOKUP(TableOMP[[#This Row],[Label]],TableAvg[],2,FALSE)</f>
        <v>#N/A</v>
      </c>
      <c r="P1907" t="e">
        <f>VLOOKUP(TableOMP[[#This Row],[Label]],TableAvg[],3,FALSE)</f>
        <v>#N/A</v>
      </c>
      <c r="Q1907" t="e">
        <f>TableOMP[[#This Row],[Avg]]-$U$2*TableOMP[[#This Row],[StdDev]]</f>
        <v>#N/A</v>
      </c>
      <c r="R1907" t="e">
        <f>TableOMP[[#This Row],[Avg]]+$U$2*TableOMP[[#This Row],[StdDev]]</f>
        <v>#N/A</v>
      </c>
      <c r="S1907" t="e">
        <f>IF(AND(TableOMP[[#This Row],[total_time]]&gt;=TableOMP[[#This Row],[Low]], TableOMP[[#This Row],[total_time]]&lt;=TableOMP[[#This Row],[High]]),1,0)</f>
        <v>#N/A</v>
      </c>
    </row>
    <row r="1908" spans="1:19" x14ac:dyDescent="0.25">
      <c r="A1908" t="s">
        <v>15</v>
      </c>
      <c r="B1908">
        <v>100</v>
      </c>
      <c r="C1908">
        <v>100</v>
      </c>
      <c r="D1908">
        <v>1</v>
      </c>
      <c r="E1908">
        <v>61</v>
      </c>
      <c r="F1908">
        <v>1</v>
      </c>
      <c r="G1908">
        <v>5.2062030000000004</v>
      </c>
      <c r="H1908">
        <v>3.8983240000000001</v>
      </c>
      <c r="I1908">
        <v>111.8664</v>
      </c>
      <c r="J1908">
        <v>1.8644400000000001</v>
      </c>
      <c r="K1908" t="str">
        <f t="shared" si="29"/>
        <v>4</v>
      </c>
      <c r="L1908" t="s">
        <v>44</v>
      </c>
      <c r="M1908" t="s">
        <v>45</v>
      </c>
      <c r="N1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1908" t="e">
        <f>VLOOKUP(TableOMP[[#This Row],[Label]],TableAvg[],2,FALSE)</f>
        <v>#N/A</v>
      </c>
      <c r="P1908" t="e">
        <f>VLOOKUP(TableOMP[[#This Row],[Label]],TableAvg[],3,FALSE)</f>
        <v>#N/A</v>
      </c>
      <c r="Q1908" t="e">
        <f>TableOMP[[#This Row],[Avg]]-$U$2*TableOMP[[#This Row],[StdDev]]</f>
        <v>#N/A</v>
      </c>
      <c r="R1908" t="e">
        <f>TableOMP[[#This Row],[Avg]]+$U$2*TableOMP[[#This Row],[StdDev]]</f>
        <v>#N/A</v>
      </c>
      <c r="S1908" t="e">
        <f>IF(AND(TableOMP[[#This Row],[total_time]]&gt;=TableOMP[[#This Row],[Low]], TableOMP[[#This Row],[total_time]]&lt;=TableOMP[[#This Row],[High]]),1,0)</f>
        <v>#N/A</v>
      </c>
    </row>
    <row r="1909" spans="1:19" x14ac:dyDescent="0.25">
      <c r="A1909" t="s">
        <v>15</v>
      </c>
      <c r="B1909">
        <v>100</v>
      </c>
      <c r="C1909">
        <v>100</v>
      </c>
      <c r="D1909">
        <v>1</v>
      </c>
      <c r="E1909">
        <v>62</v>
      </c>
      <c r="F1909">
        <v>1</v>
      </c>
      <c r="G1909">
        <v>5.2740840000000002</v>
      </c>
      <c r="H1909">
        <v>3.8919290000000002</v>
      </c>
      <c r="I1909">
        <v>138.207593</v>
      </c>
      <c r="J1909">
        <v>2.265698</v>
      </c>
      <c r="K1909" t="str">
        <f t="shared" si="29"/>
        <v>4</v>
      </c>
      <c r="L1909" t="s">
        <v>44</v>
      </c>
      <c r="M1909" t="s">
        <v>45</v>
      </c>
      <c r="N1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1909" t="e">
        <f>VLOOKUP(TableOMP[[#This Row],[Label]],TableAvg[],2,FALSE)</f>
        <v>#N/A</v>
      </c>
      <c r="P1909" t="e">
        <f>VLOOKUP(TableOMP[[#This Row],[Label]],TableAvg[],3,FALSE)</f>
        <v>#N/A</v>
      </c>
      <c r="Q1909" t="e">
        <f>TableOMP[[#This Row],[Avg]]-$U$2*TableOMP[[#This Row],[StdDev]]</f>
        <v>#N/A</v>
      </c>
      <c r="R1909" t="e">
        <f>TableOMP[[#This Row],[Avg]]+$U$2*TableOMP[[#This Row],[StdDev]]</f>
        <v>#N/A</v>
      </c>
      <c r="S1909" t="e">
        <f>IF(AND(TableOMP[[#This Row],[total_time]]&gt;=TableOMP[[#This Row],[Low]], TableOMP[[#This Row],[total_time]]&lt;=TableOMP[[#This Row],[High]]),1,0)</f>
        <v>#N/A</v>
      </c>
    </row>
    <row r="1910" spans="1:19" x14ac:dyDescent="0.25">
      <c r="A1910" t="s">
        <v>15</v>
      </c>
      <c r="B1910">
        <v>100</v>
      </c>
      <c r="C1910">
        <v>100</v>
      </c>
      <c r="D1910">
        <v>1</v>
      </c>
      <c r="E1910">
        <v>63</v>
      </c>
      <c r="F1910">
        <v>1</v>
      </c>
      <c r="G1910">
        <v>5.3239109999999998</v>
      </c>
      <c r="H1910">
        <v>4.025055</v>
      </c>
      <c r="I1910">
        <v>111.323812</v>
      </c>
      <c r="J1910">
        <v>1.7955449999999999</v>
      </c>
      <c r="K1910" t="str">
        <f t="shared" si="29"/>
        <v>4</v>
      </c>
      <c r="L1910" t="s">
        <v>44</v>
      </c>
      <c r="M1910" t="s">
        <v>45</v>
      </c>
      <c r="N1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1910" t="e">
        <f>VLOOKUP(TableOMP[[#This Row],[Label]],TableAvg[],2,FALSE)</f>
        <v>#N/A</v>
      </c>
      <c r="P1910" t="e">
        <f>VLOOKUP(TableOMP[[#This Row],[Label]],TableAvg[],3,FALSE)</f>
        <v>#N/A</v>
      </c>
      <c r="Q1910" t="e">
        <f>TableOMP[[#This Row],[Avg]]-$U$2*TableOMP[[#This Row],[StdDev]]</f>
        <v>#N/A</v>
      </c>
      <c r="R1910" t="e">
        <f>TableOMP[[#This Row],[Avg]]+$U$2*TableOMP[[#This Row],[StdDev]]</f>
        <v>#N/A</v>
      </c>
      <c r="S1910" t="e">
        <f>IF(AND(TableOMP[[#This Row],[total_time]]&gt;=TableOMP[[#This Row],[Low]], TableOMP[[#This Row],[total_time]]&lt;=TableOMP[[#This Row],[High]]),1,0)</f>
        <v>#N/A</v>
      </c>
    </row>
    <row r="1911" spans="1:19" x14ac:dyDescent="0.25">
      <c r="A1911" t="s">
        <v>15</v>
      </c>
      <c r="B1911">
        <v>100</v>
      </c>
      <c r="C1911">
        <v>100</v>
      </c>
      <c r="D1911">
        <v>1</v>
      </c>
      <c r="E1911">
        <v>64</v>
      </c>
      <c r="F1911">
        <v>1</v>
      </c>
      <c r="G1911">
        <v>5.1607760000000003</v>
      </c>
      <c r="H1911">
        <v>3.838301</v>
      </c>
      <c r="I1911">
        <v>134.41503900000001</v>
      </c>
      <c r="J1911">
        <v>2.133572</v>
      </c>
      <c r="K1911" t="str">
        <f t="shared" si="29"/>
        <v>4</v>
      </c>
      <c r="L1911" t="s">
        <v>44</v>
      </c>
      <c r="M1911" t="s">
        <v>45</v>
      </c>
      <c r="N1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1911" t="e">
        <f>VLOOKUP(TableOMP[[#This Row],[Label]],TableAvg[],2,FALSE)</f>
        <v>#N/A</v>
      </c>
      <c r="P1911" t="e">
        <f>VLOOKUP(TableOMP[[#This Row],[Label]],TableAvg[],3,FALSE)</f>
        <v>#N/A</v>
      </c>
      <c r="Q1911" t="e">
        <f>TableOMP[[#This Row],[Avg]]-$U$2*TableOMP[[#This Row],[StdDev]]</f>
        <v>#N/A</v>
      </c>
      <c r="R1911" t="e">
        <f>TableOMP[[#This Row],[Avg]]+$U$2*TableOMP[[#This Row],[StdDev]]</f>
        <v>#N/A</v>
      </c>
      <c r="S1911" t="e">
        <f>IF(AND(TableOMP[[#This Row],[total_time]]&gt;=TableOMP[[#This Row],[Low]], TableOMP[[#This Row],[total_time]]&lt;=TableOMP[[#This Row],[High]]),1,0)</f>
        <v>#N/A</v>
      </c>
    </row>
    <row r="1912" spans="1:19" x14ac:dyDescent="0.25">
      <c r="A1912" t="s">
        <v>15</v>
      </c>
      <c r="B1912">
        <v>10000</v>
      </c>
      <c r="C1912">
        <v>100</v>
      </c>
      <c r="D1912">
        <v>1</v>
      </c>
      <c r="E1912">
        <v>1</v>
      </c>
      <c r="F1912">
        <v>1</v>
      </c>
      <c r="G1912">
        <v>191.71656300000001</v>
      </c>
      <c r="H1912">
        <v>5.5200310000000004</v>
      </c>
      <c r="I1912">
        <v>0</v>
      </c>
      <c r="J1912">
        <v>0</v>
      </c>
      <c r="K1912" t="str">
        <f t="shared" si="29"/>
        <v>4</v>
      </c>
      <c r="L1912" t="s">
        <v>44</v>
      </c>
      <c r="M1912" t="s">
        <v>45</v>
      </c>
      <c r="N1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1912">
        <f>VLOOKUP(TableOMP[[#This Row],[Label]],TableAvg[],2,FALSE)</f>
        <v>191.61015275</v>
      </c>
      <c r="P1912">
        <f>VLOOKUP(TableOMP[[#This Row],[Label]],TableAvg[],3,FALSE)</f>
        <v>0.34678361170965738</v>
      </c>
      <c r="Q1912">
        <f>TableOMP[[#This Row],[Avg]]-$U$2*TableOMP[[#This Row],[StdDev]]</f>
        <v>190.91658552658069</v>
      </c>
      <c r="R1912">
        <f>TableOMP[[#This Row],[Avg]]+$U$2*TableOMP[[#This Row],[StdDev]]</f>
        <v>192.30371997341931</v>
      </c>
      <c r="S1912">
        <f>IF(AND(TableOMP[[#This Row],[total_time]]&gt;=TableOMP[[#This Row],[Low]], TableOMP[[#This Row],[total_time]]&lt;=TableOMP[[#This Row],[High]]),1,0)</f>
        <v>1</v>
      </c>
    </row>
    <row r="1913" spans="1:19" x14ac:dyDescent="0.25">
      <c r="A1913" t="s">
        <v>15</v>
      </c>
      <c r="B1913">
        <v>10000</v>
      </c>
      <c r="C1913">
        <v>100</v>
      </c>
      <c r="D1913">
        <v>1</v>
      </c>
      <c r="E1913">
        <v>2</v>
      </c>
      <c r="F1913">
        <v>1</v>
      </c>
      <c r="G1913">
        <v>110.101493</v>
      </c>
      <c r="H1913">
        <v>17.702392</v>
      </c>
      <c r="I1913">
        <v>2.8134049999999999</v>
      </c>
      <c r="J1913">
        <v>2.8134049999999999</v>
      </c>
      <c r="K1913" t="str">
        <f t="shared" si="29"/>
        <v>4</v>
      </c>
      <c r="L1913" t="s">
        <v>44</v>
      </c>
      <c r="M1913" t="s">
        <v>45</v>
      </c>
      <c r="N1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1913">
        <f>VLOOKUP(TableOMP[[#This Row],[Label]],TableAvg[],2,FALSE)</f>
        <v>108.17825400000001</v>
      </c>
      <c r="P1913">
        <f>VLOOKUP(TableOMP[[#This Row],[Label]],TableAvg[],3,FALSE)</f>
        <v>3.0043477383115333</v>
      </c>
      <c r="Q1913">
        <f>TableOMP[[#This Row],[Avg]]-$U$2*TableOMP[[#This Row],[StdDev]]</f>
        <v>102.16955852337695</v>
      </c>
      <c r="R1913">
        <f>TableOMP[[#This Row],[Avg]]+$U$2*TableOMP[[#This Row],[StdDev]]</f>
        <v>114.18694947662307</v>
      </c>
      <c r="S1913">
        <f>IF(AND(TableOMP[[#This Row],[total_time]]&gt;=TableOMP[[#This Row],[Low]], TableOMP[[#This Row],[total_time]]&lt;=TableOMP[[#This Row],[High]]),1,0)</f>
        <v>1</v>
      </c>
    </row>
    <row r="1914" spans="1:19" x14ac:dyDescent="0.25">
      <c r="A1914" t="s">
        <v>15</v>
      </c>
      <c r="B1914">
        <v>10000</v>
      </c>
      <c r="C1914">
        <v>100</v>
      </c>
      <c r="D1914">
        <v>1</v>
      </c>
      <c r="E1914">
        <v>3</v>
      </c>
      <c r="F1914">
        <v>1</v>
      </c>
      <c r="G1914">
        <v>75.085965999999999</v>
      </c>
      <c r="H1914">
        <v>13.95504</v>
      </c>
      <c r="I1914">
        <v>6.1823269999999999</v>
      </c>
      <c r="J1914">
        <v>3.091164</v>
      </c>
      <c r="K1914" t="str">
        <f t="shared" si="29"/>
        <v>4</v>
      </c>
      <c r="L1914" t="s">
        <v>44</v>
      </c>
      <c r="M1914" t="s">
        <v>45</v>
      </c>
      <c r="N1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1914">
        <f>VLOOKUP(TableOMP[[#This Row],[Label]],TableAvg[],2,FALSE)</f>
        <v>74.15145425</v>
      </c>
      <c r="P1914">
        <f>VLOOKUP(TableOMP[[#This Row],[Label]],TableAvg[],3,FALSE)</f>
        <v>1.3285559050946167</v>
      </c>
      <c r="Q1914">
        <f>TableOMP[[#This Row],[Avg]]-$U$2*TableOMP[[#This Row],[StdDev]]</f>
        <v>71.494342439810765</v>
      </c>
      <c r="R1914">
        <f>TableOMP[[#This Row],[Avg]]+$U$2*TableOMP[[#This Row],[StdDev]]</f>
        <v>76.808566060189236</v>
      </c>
      <c r="S1914">
        <f>IF(AND(TableOMP[[#This Row],[total_time]]&gt;=TableOMP[[#This Row],[Low]], TableOMP[[#This Row],[total_time]]&lt;=TableOMP[[#This Row],[High]]),1,0)</f>
        <v>1</v>
      </c>
    </row>
    <row r="1915" spans="1:19" x14ac:dyDescent="0.25">
      <c r="A1915" t="s">
        <v>15</v>
      </c>
      <c r="B1915">
        <v>10000</v>
      </c>
      <c r="C1915">
        <v>100</v>
      </c>
      <c r="D1915">
        <v>1</v>
      </c>
      <c r="E1915">
        <v>4</v>
      </c>
      <c r="F1915">
        <v>1</v>
      </c>
      <c r="G1915">
        <v>59.190018999999999</v>
      </c>
      <c r="H1915">
        <v>13.236941</v>
      </c>
      <c r="I1915">
        <v>6.4224160000000001</v>
      </c>
      <c r="J1915">
        <v>2.1408049999999998</v>
      </c>
      <c r="K1915" t="str">
        <f t="shared" si="29"/>
        <v>4</v>
      </c>
      <c r="L1915" t="s">
        <v>44</v>
      </c>
      <c r="M1915" t="s">
        <v>45</v>
      </c>
      <c r="N1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1915">
        <f>VLOOKUP(TableOMP[[#This Row],[Label]],TableAvg[],2,FALSE)</f>
        <v>58.743132000000003</v>
      </c>
      <c r="P1915">
        <f>VLOOKUP(TableOMP[[#This Row],[Label]],TableAvg[],3,FALSE)</f>
        <v>1.1372010812534341</v>
      </c>
      <c r="Q1915">
        <f>TableOMP[[#This Row],[Avg]]-$U$2*TableOMP[[#This Row],[StdDev]]</f>
        <v>56.468729837493136</v>
      </c>
      <c r="R1915">
        <f>TableOMP[[#This Row],[Avg]]+$U$2*TableOMP[[#This Row],[StdDev]]</f>
        <v>61.01753416250687</v>
      </c>
      <c r="S1915">
        <f>IF(AND(TableOMP[[#This Row],[total_time]]&gt;=TableOMP[[#This Row],[Low]], TableOMP[[#This Row],[total_time]]&lt;=TableOMP[[#This Row],[High]]),1,0)</f>
        <v>1</v>
      </c>
    </row>
    <row r="1916" spans="1:19" x14ac:dyDescent="0.25">
      <c r="A1916" t="s">
        <v>15</v>
      </c>
      <c r="B1916">
        <v>10000</v>
      </c>
      <c r="C1916">
        <v>100</v>
      </c>
      <c r="D1916">
        <v>1</v>
      </c>
      <c r="E1916">
        <v>5</v>
      </c>
      <c r="F1916">
        <v>1</v>
      </c>
      <c r="G1916">
        <v>49.652399000000003</v>
      </c>
      <c r="H1916">
        <v>12.692513999999999</v>
      </c>
      <c r="I1916">
        <v>7.9485919999999997</v>
      </c>
      <c r="J1916">
        <v>1.9871479999999999</v>
      </c>
      <c r="K1916" t="str">
        <f t="shared" si="29"/>
        <v>4</v>
      </c>
      <c r="L1916" t="s">
        <v>44</v>
      </c>
      <c r="M1916" t="s">
        <v>45</v>
      </c>
      <c r="N1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1916">
        <f>VLOOKUP(TableOMP[[#This Row],[Label]],TableAvg[],2,FALSE)</f>
        <v>49.623637000000002</v>
      </c>
      <c r="P1916">
        <f>VLOOKUP(TableOMP[[#This Row],[Label]],TableAvg[],3,FALSE)</f>
        <v>1.0482370855916103</v>
      </c>
      <c r="Q1916">
        <f>TableOMP[[#This Row],[Avg]]-$U$2*TableOMP[[#This Row],[StdDev]]</f>
        <v>47.527162828816785</v>
      </c>
      <c r="R1916">
        <f>TableOMP[[#This Row],[Avg]]+$U$2*TableOMP[[#This Row],[StdDev]]</f>
        <v>51.72011117118322</v>
      </c>
      <c r="S1916">
        <f>IF(AND(TableOMP[[#This Row],[total_time]]&gt;=TableOMP[[#This Row],[Low]], TableOMP[[#This Row],[total_time]]&lt;=TableOMP[[#This Row],[High]]),1,0)</f>
        <v>1</v>
      </c>
    </row>
    <row r="1917" spans="1:19" x14ac:dyDescent="0.25">
      <c r="A1917" t="s">
        <v>15</v>
      </c>
      <c r="B1917">
        <v>10000</v>
      </c>
      <c r="C1917">
        <v>100</v>
      </c>
      <c r="D1917">
        <v>1</v>
      </c>
      <c r="E1917">
        <v>6</v>
      </c>
      <c r="F1917">
        <v>1</v>
      </c>
      <c r="G1917">
        <v>44.510499000000003</v>
      </c>
      <c r="H1917">
        <v>13.645395000000001</v>
      </c>
      <c r="I1917">
        <v>10.129681</v>
      </c>
      <c r="J1917">
        <v>2.0259360000000002</v>
      </c>
      <c r="K1917" t="str">
        <f t="shared" si="29"/>
        <v>4</v>
      </c>
      <c r="L1917" t="s">
        <v>44</v>
      </c>
      <c r="M1917" t="s">
        <v>45</v>
      </c>
      <c r="N1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1917">
        <f>VLOOKUP(TableOMP[[#This Row],[Label]],TableAvg[],2,FALSE)</f>
        <v>43.718955000000001</v>
      </c>
      <c r="P1917">
        <f>VLOOKUP(TableOMP[[#This Row],[Label]],TableAvg[],3,FALSE)</f>
        <v>0.46942523400271569</v>
      </c>
      <c r="Q1917">
        <f>TableOMP[[#This Row],[Avg]]-$U$2*TableOMP[[#This Row],[StdDev]]</f>
        <v>42.780104531994567</v>
      </c>
      <c r="R1917">
        <f>TableOMP[[#This Row],[Avg]]+$U$2*TableOMP[[#This Row],[StdDev]]</f>
        <v>44.657805468005435</v>
      </c>
      <c r="S1917">
        <f>IF(AND(TableOMP[[#This Row],[total_time]]&gt;=TableOMP[[#This Row],[Low]], TableOMP[[#This Row],[total_time]]&lt;=TableOMP[[#This Row],[High]]),1,0)</f>
        <v>1</v>
      </c>
    </row>
    <row r="1918" spans="1:19" x14ac:dyDescent="0.25">
      <c r="A1918" t="s">
        <v>15</v>
      </c>
      <c r="B1918">
        <v>10000</v>
      </c>
      <c r="C1918">
        <v>100</v>
      </c>
      <c r="D1918">
        <v>1</v>
      </c>
      <c r="E1918">
        <v>7</v>
      </c>
      <c r="F1918">
        <v>1</v>
      </c>
      <c r="G1918">
        <v>39.222307999999998</v>
      </c>
      <c r="H1918">
        <v>12.667605</v>
      </c>
      <c r="I1918">
        <v>10.063169</v>
      </c>
      <c r="J1918">
        <v>1.677195</v>
      </c>
      <c r="K1918" t="str">
        <f t="shared" si="29"/>
        <v>4</v>
      </c>
      <c r="L1918" t="s">
        <v>44</v>
      </c>
      <c r="M1918" t="s">
        <v>45</v>
      </c>
      <c r="N1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1918">
        <f>VLOOKUP(TableOMP[[#This Row],[Label]],TableAvg[],2,FALSE)</f>
        <v>39.016997750000002</v>
      </c>
      <c r="P1918">
        <f>VLOOKUP(TableOMP[[#This Row],[Label]],TableAvg[],3,FALSE)</f>
        <v>0.53956320153758797</v>
      </c>
      <c r="Q1918">
        <f>TableOMP[[#This Row],[Avg]]-$U$2*TableOMP[[#This Row],[StdDev]]</f>
        <v>37.937871346924823</v>
      </c>
      <c r="R1918">
        <f>TableOMP[[#This Row],[Avg]]+$U$2*TableOMP[[#This Row],[StdDev]]</f>
        <v>40.096124153075181</v>
      </c>
      <c r="S1918">
        <f>IF(AND(TableOMP[[#This Row],[total_time]]&gt;=TableOMP[[#This Row],[Low]], TableOMP[[#This Row],[total_time]]&lt;=TableOMP[[#This Row],[High]]),1,0)</f>
        <v>1</v>
      </c>
    </row>
    <row r="1919" spans="1:19" x14ac:dyDescent="0.25">
      <c r="A1919" t="s">
        <v>15</v>
      </c>
      <c r="B1919">
        <v>10000</v>
      </c>
      <c r="C1919">
        <v>100</v>
      </c>
      <c r="D1919">
        <v>1</v>
      </c>
      <c r="E1919">
        <v>8</v>
      </c>
      <c r="F1919">
        <v>1</v>
      </c>
      <c r="G1919">
        <v>35.782927999999998</v>
      </c>
      <c r="H1919">
        <v>12.442017999999999</v>
      </c>
      <c r="I1919">
        <v>10.359753</v>
      </c>
      <c r="J1919">
        <v>1.479965</v>
      </c>
      <c r="K1919" t="str">
        <f t="shared" si="29"/>
        <v>4</v>
      </c>
      <c r="L1919" t="s">
        <v>44</v>
      </c>
      <c r="M1919" t="s">
        <v>45</v>
      </c>
      <c r="N1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1919">
        <f>VLOOKUP(TableOMP[[#This Row],[Label]],TableAvg[],2,FALSE)</f>
        <v>35.114868250000001</v>
      </c>
      <c r="P1919">
        <f>VLOOKUP(TableOMP[[#This Row],[Label]],TableAvg[],3,FALSE)</f>
        <v>0.60928293171004622</v>
      </c>
      <c r="Q1919">
        <f>TableOMP[[#This Row],[Avg]]-$U$2*TableOMP[[#This Row],[StdDev]]</f>
        <v>33.896302386579912</v>
      </c>
      <c r="R1919">
        <f>TableOMP[[#This Row],[Avg]]+$U$2*TableOMP[[#This Row],[StdDev]]</f>
        <v>36.33343411342009</v>
      </c>
      <c r="S1919">
        <f>IF(AND(TableOMP[[#This Row],[total_time]]&gt;=TableOMP[[#This Row],[Low]], TableOMP[[#This Row],[total_time]]&lt;=TableOMP[[#This Row],[High]]),1,0)</f>
        <v>1</v>
      </c>
    </row>
    <row r="1920" spans="1:19" x14ac:dyDescent="0.25">
      <c r="A1920" t="s">
        <v>15</v>
      </c>
      <c r="B1920">
        <v>10000</v>
      </c>
      <c r="C1920">
        <v>100</v>
      </c>
      <c r="D1920">
        <v>1</v>
      </c>
      <c r="E1920">
        <v>9</v>
      </c>
      <c r="F1920">
        <v>1</v>
      </c>
      <c r="G1920">
        <v>34.051147</v>
      </c>
      <c r="H1920">
        <v>13.098094</v>
      </c>
      <c r="I1920">
        <v>12.322398</v>
      </c>
      <c r="J1920">
        <v>1.5403</v>
      </c>
      <c r="K1920" t="str">
        <f t="shared" si="29"/>
        <v>4</v>
      </c>
      <c r="L1920" t="s">
        <v>44</v>
      </c>
      <c r="M1920" t="s">
        <v>45</v>
      </c>
      <c r="N1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1920">
        <f>VLOOKUP(TableOMP[[#This Row],[Label]],TableAvg[],2,FALSE)</f>
        <v>32.775332750000004</v>
      </c>
      <c r="P1920">
        <f>VLOOKUP(TableOMP[[#This Row],[Label]],TableAvg[],3,FALSE)</f>
        <v>0.77060485655354305</v>
      </c>
      <c r="Q1920">
        <f>TableOMP[[#This Row],[Avg]]-$U$2*TableOMP[[#This Row],[StdDev]]</f>
        <v>31.234123036892917</v>
      </c>
      <c r="R1920">
        <f>TableOMP[[#This Row],[Avg]]+$U$2*TableOMP[[#This Row],[StdDev]]</f>
        <v>34.316542463107091</v>
      </c>
      <c r="S1920">
        <f>IF(AND(TableOMP[[#This Row],[total_time]]&gt;=TableOMP[[#This Row],[Low]], TableOMP[[#This Row],[total_time]]&lt;=TableOMP[[#This Row],[High]]),1,0)</f>
        <v>1</v>
      </c>
    </row>
    <row r="1921" spans="1:19" x14ac:dyDescent="0.25">
      <c r="A1921" t="s">
        <v>15</v>
      </c>
      <c r="B1921">
        <v>10000</v>
      </c>
      <c r="C1921">
        <v>100</v>
      </c>
      <c r="D1921">
        <v>1</v>
      </c>
      <c r="E1921">
        <v>10</v>
      </c>
      <c r="F1921">
        <v>1</v>
      </c>
      <c r="G1921">
        <v>30.679486000000001</v>
      </c>
      <c r="H1921">
        <v>11.907669</v>
      </c>
      <c r="I1921">
        <v>12.387563</v>
      </c>
      <c r="J1921">
        <v>1.376396</v>
      </c>
      <c r="K1921" t="str">
        <f t="shared" si="29"/>
        <v>4</v>
      </c>
      <c r="L1921" t="s">
        <v>44</v>
      </c>
      <c r="M1921" t="s">
        <v>45</v>
      </c>
      <c r="N1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1921">
        <f>VLOOKUP(TableOMP[[#This Row],[Label]],TableAvg[],2,FALSE)</f>
        <v>30.425636749999999</v>
      </c>
      <c r="P1921">
        <f>VLOOKUP(TableOMP[[#This Row],[Label]],TableAvg[],3,FALSE)</f>
        <v>0.91178451179170594</v>
      </c>
      <c r="Q1921">
        <f>TableOMP[[#This Row],[Avg]]-$U$2*TableOMP[[#This Row],[StdDev]]</f>
        <v>28.602067726416585</v>
      </c>
      <c r="R1921">
        <f>TableOMP[[#This Row],[Avg]]+$U$2*TableOMP[[#This Row],[StdDev]]</f>
        <v>32.249205773583412</v>
      </c>
      <c r="S1921">
        <f>IF(AND(TableOMP[[#This Row],[total_time]]&gt;=TableOMP[[#This Row],[Low]], TableOMP[[#This Row],[total_time]]&lt;=TableOMP[[#This Row],[High]]),1,0)</f>
        <v>1</v>
      </c>
    </row>
    <row r="1922" spans="1:19" x14ac:dyDescent="0.25">
      <c r="A1922" t="s">
        <v>15</v>
      </c>
      <c r="B1922">
        <v>10000</v>
      </c>
      <c r="C1922">
        <v>100</v>
      </c>
      <c r="D1922">
        <v>1</v>
      </c>
      <c r="E1922">
        <v>11</v>
      </c>
      <c r="F1922">
        <v>1</v>
      </c>
      <c r="G1922">
        <v>29.510073999999999</v>
      </c>
      <c r="H1922">
        <v>12.321793</v>
      </c>
      <c r="I1922">
        <v>14.883184</v>
      </c>
      <c r="J1922">
        <v>1.488318</v>
      </c>
      <c r="K1922" t="str">
        <f t="shared" si="29"/>
        <v>4</v>
      </c>
      <c r="L1922" t="s">
        <v>44</v>
      </c>
      <c r="M1922" t="s">
        <v>45</v>
      </c>
      <c r="N1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1922">
        <f>VLOOKUP(TableOMP[[#This Row],[Label]],TableAvg[],2,FALSE)</f>
        <v>29.069019000000001</v>
      </c>
      <c r="P1922">
        <f>VLOOKUP(TableOMP[[#This Row],[Label]],TableAvg[],3,FALSE)</f>
        <v>0.7667365046771567</v>
      </c>
      <c r="Q1922">
        <f>TableOMP[[#This Row],[Avg]]-$U$2*TableOMP[[#This Row],[StdDev]]</f>
        <v>27.535545990645687</v>
      </c>
      <c r="R1922">
        <f>TableOMP[[#This Row],[Avg]]+$U$2*TableOMP[[#This Row],[StdDev]]</f>
        <v>30.602492009354314</v>
      </c>
      <c r="S1922">
        <f>IF(AND(TableOMP[[#This Row],[total_time]]&gt;=TableOMP[[#This Row],[Low]], TableOMP[[#This Row],[total_time]]&lt;=TableOMP[[#This Row],[High]]),1,0)</f>
        <v>1</v>
      </c>
    </row>
    <row r="1923" spans="1:19" x14ac:dyDescent="0.25">
      <c r="A1923" t="s">
        <v>15</v>
      </c>
      <c r="B1923">
        <v>10000</v>
      </c>
      <c r="C1923">
        <v>100</v>
      </c>
      <c r="D1923">
        <v>1</v>
      </c>
      <c r="E1923">
        <v>12</v>
      </c>
      <c r="F1923">
        <v>1</v>
      </c>
      <c r="G1923">
        <v>27.783753000000001</v>
      </c>
      <c r="H1923">
        <v>12.067557000000001</v>
      </c>
      <c r="I1923">
        <v>12.968400000000001</v>
      </c>
      <c r="J1923">
        <v>1.1789449999999999</v>
      </c>
      <c r="K1923" t="str">
        <f t="shared" ref="K1923:K1986" si="30">MID(M1923,22,1)</f>
        <v>4</v>
      </c>
      <c r="L1923" t="s">
        <v>44</v>
      </c>
      <c r="M1923" t="s">
        <v>45</v>
      </c>
      <c r="N1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1923">
        <f>VLOOKUP(TableOMP[[#This Row],[Label]],TableAvg[],2,FALSE)</f>
        <v>27.76046775</v>
      </c>
      <c r="P1923">
        <f>VLOOKUP(TableOMP[[#This Row],[Label]],TableAvg[],3,FALSE)</f>
        <v>0.64720440892783548</v>
      </c>
      <c r="Q1923">
        <f>TableOMP[[#This Row],[Avg]]-$U$2*TableOMP[[#This Row],[StdDev]]</f>
        <v>26.466058932144328</v>
      </c>
      <c r="R1923">
        <f>TableOMP[[#This Row],[Avg]]+$U$2*TableOMP[[#This Row],[StdDev]]</f>
        <v>29.054876567855672</v>
      </c>
      <c r="S1923">
        <f>IF(AND(TableOMP[[#This Row],[total_time]]&gt;=TableOMP[[#This Row],[Low]], TableOMP[[#This Row],[total_time]]&lt;=TableOMP[[#This Row],[High]]),1,0)</f>
        <v>1</v>
      </c>
    </row>
    <row r="1924" spans="1:19" x14ac:dyDescent="0.25">
      <c r="A1924" t="s">
        <v>15</v>
      </c>
      <c r="B1924">
        <v>10000</v>
      </c>
      <c r="C1924">
        <v>100</v>
      </c>
      <c r="D1924">
        <v>1</v>
      </c>
      <c r="E1924">
        <v>13</v>
      </c>
      <c r="F1924">
        <v>1</v>
      </c>
      <c r="G1924">
        <v>27.203669000000001</v>
      </c>
      <c r="H1924">
        <v>12.501789</v>
      </c>
      <c r="I1924">
        <v>20.094483</v>
      </c>
      <c r="J1924">
        <v>1.6745399999999999</v>
      </c>
      <c r="K1924" t="str">
        <f t="shared" si="30"/>
        <v>4</v>
      </c>
      <c r="L1924" t="s">
        <v>44</v>
      </c>
      <c r="M1924" t="s">
        <v>45</v>
      </c>
      <c r="N1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1924">
        <f>VLOOKUP(TableOMP[[#This Row],[Label]],TableAvg[],2,FALSE)</f>
        <v>27.252474750000001</v>
      </c>
      <c r="P1924">
        <f>VLOOKUP(TableOMP[[#This Row],[Label]],TableAvg[],3,FALSE)</f>
        <v>0.98052949961415636</v>
      </c>
      <c r="Q1924">
        <f>TableOMP[[#This Row],[Avg]]-$U$2*TableOMP[[#This Row],[StdDev]]</f>
        <v>25.291415750771687</v>
      </c>
      <c r="R1924">
        <f>TableOMP[[#This Row],[Avg]]+$U$2*TableOMP[[#This Row],[StdDev]]</f>
        <v>29.213533749228315</v>
      </c>
      <c r="S1924">
        <f>IF(AND(TableOMP[[#This Row],[total_time]]&gt;=TableOMP[[#This Row],[Low]], TableOMP[[#This Row],[total_time]]&lt;=TableOMP[[#This Row],[High]]),1,0)</f>
        <v>1</v>
      </c>
    </row>
    <row r="1925" spans="1:19" x14ac:dyDescent="0.25">
      <c r="A1925" t="s">
        <v>15</v>
      </c>
      <c r="B1925">
        <v>10000</v>
      </c>
      <c r="C1925">
        <v>100</v>
      </c>
      <c r="D1925">
        <v>1</v>
      </c>
      <c r="E1925">
        <v>14</v>
      </c>
      <c r="F1925">
        <v>1</v>
      </c>
      <c r="G1925">
        <v>26.461805999999999</v>
      </c>
      <c r="H1925">
        <v>12.652469999999999</v>
      </c>
      <c r="I1925">
        <v>25.389797999999999</v>
      </c>
      <c r="J1925">
        <v>1.9530609999999999</v>
      </c>
      <c r="K1925" t="str">
        <f t="shared" si="30"/>
        <v>4</v>
      </c>
      <c r="L1925" t="s">
        <v>44</v>
      </c>
      <c r="M1925" t="s">
        <v>45</v>
      </c>
      <c r="N1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1925">
        <f>VLOOKUP(TableOMP[[#This Row],[Label]],TableAvg[],2,FALSE)</f>
        <v>26.059171749999997</v>
      </c>
      <c r="P1925">
        <f>VLOOKUP(TableOMP[[#This Row],[Label]],TableAvg[],3,FALSE)</f>
        <v>0.90943019010801518</v>
      </c>
      <c r="Q1925">
        <f>TableOMP[[#This Row],[Avg]]-$U$2*TableOMP[[#This Row],[StdDev]]</f>
        <v>24.240311369783967</v>
      </c>
      <c r="R1925">
        <f>TableOMP[[#This Row],[Avg]]+$U$2*TableOMP[[#This Row],[StdDev]]</f>
        <v>27.878032130216027</v>
      </c>
      <c r="S1925">
        <f>IF(AND(TableOMP[[#This Row],[total_time]]&gt;=TableOMP[[#This Row],[Low]], TableOMP[[#This Row],[total_time]]&lt;=TableOMP[[#This Row],[High]]),1,0)</f>
        <v>1</v>
      </c>
    </row>
    <row r="1926" spans="1:19" x14ac:dyDescent="0.25">
      <c r="A1926" t="s">
        <v>15</v>
      </c>
      <c r="B1926">
        <v>10000</v>
      </c>
      <c r="C1926">
        <v>100</v>
      </c>
      <c r="D1926">
        <v>1</v>
      </c>
      <c r="E1926">
        <v>15</v>
      </c>
      <c r="F1926">
        <v>1</v>
      </c>
      <c r="G1926">
        <v>28.401921999999999</v>
      </c>
      <c r="H1926">
        <v>13.791765</v>
      </c>
      <c r="I1926">
        <v>30.508776000000001</v>
      </c>
      <c r="J1926">
        <v>2.179198</v>
      </c>
      <c r="K1926" t="str">
        <f t="shared" si="30"/>
        <v>4</v>
      </c>
      <c r="L1926" t="s">
        <v>44</v>
      </c>
      <c r="M1926" t="s">
        <v>45</v>
      </c>
      <c r="N1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1926">
        <f>VLOOKUP(TableOMP[[#This Row],[Label]],TableAvg[],2,FALSE)</f>
        <v>28.520024249999999</v>
      </c>
      <c r="P1926">
        <f>VLOOKUP(TableOMP[[#This Row],[Label]],TableAvg[],3,FALSE)</f>
        <v>0.95108657335398328</v>
      </c>
      <c r="Q1926">
        <f>TableOMP[[#This Row],[Avg]]-$U$2*TableOMP[[#This Row],[StdDev]]</f>
        <v>26.617851103292033</v>
      </c>
      <c r="R1926">
        <f>TableOMP[[#This Row],[Avg]]+$U$2*TableOMP[[#This Row],[StdDev]]</f>
        <v>30.422197396707965</v>
      </c>
      <c r="S1926">
        <f>IF(AND(TableOMP[[#This Row],[total_time]]&gt;=TableOMP[[#This Row],[Low]], TableOMP[[#This Row],[total_time]]&lt;=TableOMP[[#This Row],[High]]),1,0)</f>
        <v>1</v>
      </c>
    </row>
    <row r="1927" spans="1:19" x14ac:dyDescent="0.25">
      <c r="A1927" t="s">
        <v>15</v>
      </c>
      <c r="B1927">
        <v>10000</v>
      </c>
      <c r="C1927">
        <v>100</v>
      </c>
      <c r="D1927">
        <v>1</v>
      </c>
      <c r="E1927">
        <v>16</v>
      </c>
      <c r="F1927">
        <v>1</v>
      </c>
      <c r="G1927">
        <v>31.482558000000001</v>
      </c>
      <c r="H1927">
        <v>12.446937999999999</v>
      </c>
      <c r="I1927">
        <v>23.421945999999998</v>
      </c>
      <c r="J1927">
        <v>1.561463</v>
      </c>
      <c r="K1927" t="str">
        <f t="shared" si="30"/>
        <v>4</v>
      </c>
      <c r="L1927" t="s">
        <v>44</v>
      </c>
      <c r="M1927" t="s">
        <v>45</v>
      </c>
      <c r="N1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1927">
        <f>VLOOKUP(TableOMP[[#This Row],[Label]],TableAvg[],2,FALSE)</f>
        <v>31.194058250000001</v>
      </c>
      <c r="P1927">
        <f>VLOOKUP(TableOMP[[#This Row],[Label]],TableAvg[],3,FALSE)</f>
        <v>1.1959400415719685</v>
      </c>
      <c r="Q1927">
        <f>TableOMP[[#This Row],[Avg]]-$U$2*TableOMP[[#This Row],[StdDev]]</f>
        <v>28.802178166856063</v>
      </c>
      <c r="R1927">
        <f>TableOMP[[#This Row],[Avg]]+$U$2*TableOMP[[#This Row],[StdDev]]</f>
        <v>33.585938333143936</v>
      </c>
      <c r="S1927">
        <f>IF(AND(TableOMP[[#This Row],[total_time]]&gt;=TableOMP[[#This Row],[Low]], TableOMP[[#This Row],[total_time]]&lt;=TableOMP[[#This Row],[High]]),1,0)</f>
        <v>1</v>
      </c>
    </row>
    <row r="1928" spans="1:19" x14ac:dyDescent="0.25">
      <c r="A1928" t="s">
        <v>15</v>
      </c>
      <c r="B1928">
        <v>10000</v>
      </c>
      <c r="C1928">
        <v>100</v>
      </c>
      <c r="D1928">
        <v>1</v>
      </c>
      <c r="E1928">
        <v>17</v>
      </c>
      <c r="F1928">
        <v>1</v>
      </c>
      <c r="G1928">
        <v>28.919003</v>
      </c>
      <c r="H1928">
        <v>13.09427</v>
      </c>
      <c r="I1928">
        <v>26.762568000000002</v>
      </c>
      <c r="J1928">
        <v>1.672661</v>
      </c>
      <c r="K1928" t="str">
        <f t="shared" si="30"/>
        <v>4</v>
      </c>
      <c r="L1928" t="s">
        <v>44</v>
      </c>
      <c r="M1928" t="s">
        <v>45</v>
      </c>
      <c r="N1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1928">
        <f>VLOOKUP(TableOMP[[#This Row],[Label]],TableAvg[],2,FALSE)</f>
        <v>29.918827</v>
      </c>
      <c r="P1928">
        <f>VLOOKUP(TableOMP[[#This Row],[Label]],TableAvg[],3,FALSE)</f>
        <v>0.81708959358654731</v>
      </c>
      <c r="Q1928">
        <f>TableOMP[[#This Row],[Avg]]-$U$2*TableOMP[[#This Row],[StdDev]]</f>
        <v>28.284647812826904</v>
      </c>
      <c r="R1928">
        <f>TableOMP[[#This Row],[Avg]]+$U$2*TableOMP[[#This Row],[StdDev]]</f>
        <v>31.553006187173096</v>
      </c>
      <c r="S1928">
        <f>IF(AND(TableOMP[[#This Row],[total_time]]&gt;=TableOMP[[#This Row],[Low]], TableOMP[[#This Row],[total_time]]&lt;=TableOMP[[#This Row],[High]]),1,0)</f>
        <v>1</v>
      </c>
    </row>
    <row r="1929" spans="1:19" x14ac:dyDescent="0.25">
      <c r="A1929" t="s">
        <v>15</v>
      </c>
      <c r="B1929">
        <v>10000</v>
      </c>
      <c r="C1929">
        <v>100</v>
      </c>
      <c r="D1929">
        <v>1</v>
      </c>
      <c r="E1929">
        <v>18</v>
      </c>
      <c r="F1929">
        <v>1</v>
      </c>
      <c r="G1929">
        <v>30.694323000000001</v>
      </c>
      <c r="H1929">
        <v>14.451044</v>
      </c>
      <c r="I1929">
        <v>41.644848000000003</v>
      </c>
      <c r="J1929">
        <v>2.449697</v>
      </c>
      <c r="K1929" t="str">
        <f t="shared" si="30"/>
        <v>4</v>
      </c>
      <c r="L1929" t="s">
        <v>44</v>
      </c>
      <c r="M1929" t="s">
        <v>45</v>
      </c>
      <c r="N1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1929">
        <f>VLOOKUP(TableOMP[[#This Row],[Label]],TableAvg[],2,FALSE)</f>
        <v>30.10055925</v>
      </c>
      <c r="P1929">
        <f>VLOOKUP(TableOMP[[#This Row],[Label]],TableAvg[],3,FALSE)</f>
        <v>0.46735051660310734</v>
      </c>
      <c r="Q1929">
        <f>TableOMP[[#This Row],[Avg]]-$U$2*TableOMP[[#This Row],[StdDev]]</f>
        <v>29.165858216793787</v>
      </c>
      <c r="R1929">
        <f>TableOMP[[#This Row],[Avg]]+$U$2*TableOMP[[#This Row],[StdDev]]</f>
        <v>31.035260283206213</v>
      </c>
      <c r="S1929">
        <f>IF(AND(TableOMP[[#This Row],[total_time]]&gt;=TableOMP[[#This Row],[Low]], TableOMP[[#This Row],[total_time]]&lt;=TableOMP[[#This Row],[High]]),1,0)</f>
        <v>1</v>
      </c>
    </row>
    <row r="1930" spans="1:19" x14ac:dyDescent="0.25">
      <c r="A1930" t="s">
        <v>15</v>
      </c>
      <c r="B1930">
        <v>10000</v>
      </c>
      <c r="C1930">
        <v>100</v>
      </c>
      <c r="D1930">
        <v>1</v>
      </c>
      <c r="E1930">
        <v>19</v>
      </c>
      <c r="F1930">
        <v>1</v>
      </c>
      <c r="G1930">
        <v>28.320958000000001</v>
      </c>
      <c r="H1930">
        <v>12.892030999999999</v>
      </c>
      <c r="I1930">
        <v>41.984039000000003</v>
      </c>
      <c r="J1930">
        <v>2.3324470000000002</v>
      </c>
      <c r="K1930" t="str">
        <f t="shared" si="30"/>
        <v>4</v>
      </c>
      <c r="L1930" t="s">
        <v>44</v>
      </c>
      <c r="M1930" t="s">
        <v>45</v>
      </c>
      <c r="N1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1930">
        <f>VLOOKUP(TableOMP[[#This Row],[Label]],TableAvg[],2,FALSE)</f>
        <v>28.8901115</v>
      </c>
      <c r="P1930">
        <f>VLOOKUP(TableOMP[[#This Row],[Label]],TableAvg[],3,FALSE)</f>
        <v>0.98282559066204478</v>
      </c>
      <c r="Q1930">
        <f>TableOMP[[#This Row],[Avg]]-$U$2*TableOMP[[#This Row],[StdDev]]</f>
        <v>26.924460318675909</v>
      </c>
      <c r="R1930">
        <f>TableOMP[[#This Row],[Avg]]+$U$2*TableOMP[[#This Row],[StdDev]]</f>
        <v>30.855762681324091</v>
      </c>
      <c r="S1930">
        <f>IF(AND(TableOMP[[#This Row],[total_time]]&gt;=TableOMP[[#This Row],[Low]], TableOMP[[#This Row],[total_time]]&lt;=TableOMP[[#This Row],[High]]),1,0)</f>
        <v>1</v>
      </c>
    </row>
    <row r="1931" spans="1:19" x14ac:dyDescent="0.25">
      <c r="A1931" t="s">
        <v>15</v>
      </c>
      <c r="B1931">
        <v>10000</v>
      </c>
      <c r="C1931">
        <v>100</v>
      </c>
      <c r="D1931">
        <v>1</v>
      </c>
      <c r="E1931">
        <v>20</v>
      </c>
      <c r="F1931">
        <v>1</v>
      </c>
      <c r="G1931">
        <v>28.5444</v>
      </c>
      <c r="H1931">
        <v>13.220786</v>
      </c>
      <c r="I1931">
        <v>42.909185999999998</v>
      </c>
      <c r="J1931">
        <v>2.258378</v>
      </c>
      <c r="K1931" t="str">
        <f t="shared" si="30"/>
        <v>4</v>
      </c>
      <c r="L1931" t="s">
        <v>44</v>
      </c>
      <c r="M1931" t="s">
        <v>45</v>
      </c>
      <c r="N1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1931">
        <f>VLOOKUP(TableOMP[[#This Row],[Label]],TableAvg[],2,FALSE)</f>
        <v>27.9756365</v>
      </c>
      <c r="P1931">
        <f>VLOOKUP(TableOMP[[#This Row],[Label]],TableAvg[],3,FALSE)</f>
        <v>0.51008624807493697</v>
      </c>
      <c r="Q1931">
        <f>TableOMP[[#This Row],[Avg]]-$U$2*TableOMP[[#This Row],[StdDev]]</f>
        <v>26.955464003850125</v>
      </c>
      <c r="R1931">
        <f>TableOMP[[#This Row],[Avg]]+$U$2*TableOMP[[#This Row],[StdDev]]</f>
        <v>28.995808996149876</v>
      </c>
      <c r="S1931">
        <f>IF(AND(TableOMP[[#This Row],[total_time]]&gt;=TableOMP[[#This Row],[Low]], TableOMP[[#This Row],[total_time]]&lt;=TableOMP[[#This Row],[High]]),1,0)</f>
        <v>1</v>
      </c>
    </row>
    <row r="1932" spans="1:19" x14ac:dyDescent="0.25">
      <c r="A1932" t="s">
        <v>15</v>
      </c>
      <c r="B1932">
        <v>10000</v>
      </c>
      <c r="C1932">
        <v>100</v>
      </c>
      <c r="D1932">
        <v>1</v>
      </c>
      <c r="E1932">
        <v>21</v>
      </c>
      <c r="F1932">
        <v>1</v>
      </c>
      <c r="G1932">
        <v>28.86748</v>
      </c>
      <c r="H1932">
        <v>14.212004</v>
      </c>
      <c r="I1932">
        <v>54.689559000000003</v>
      </c>
      <c r="J1932">
        <v>2.7344780000000002</v>
      </c>
      <c r="K1932" t="str">
        <f t="shared" si="30"/>
        <v>4</v>
      </c>
      <c r="L1932" t="s">
        <v>44</v>
      </c>
      <c r="M1932" t="s">
        <v>45</v>
      </c>
      <c r="N1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1932">
        <f>VLOOKUP(TableOMP[[#This Row],[Label]],TableAvg[],2,FALSE)</f>
        <v>27.516242999999999</v>
      </c>
      <c r="P1932">
        <f>VLOOKUP(TableOMP[[#This Row],[Label]],TableAvg[],3,FALSE)</f>
        <v>1.381299760234751</v>
      </c>
      <c r="Q1932">
        <f>TableOMP[[#This Row],[Avg]]-$U$2*TableOMP[[#This Row],[StdDev]]</f>
        <v>24.753643479530496</v>
      </c>
      <c r="R1932">
        <f>TableOMP[[#This Row],[Avg]]+$U$2*TableOMP[[#This Row],[StdDev]]</f>
        <v>30.278842520469503</v>
      </c>
      <c r="S1932">
        <f>IF(AND(TableOMP[[#This Row],[total_time]]&gt;=TableOMP[[#This Row],[Low]], TableOMP[[#This Row],[total_time]]&lt;=TableOMP[[#This Row],[High]]),1,0)</f>
        <v>1</v>
      </c>
    </row>
    <row r="1933" spans="1:19" x14ac:dyDescent="0.25">
      <c r="A1933" t="s">
        <v>15</v>
      </c>
      <c r="B1933">
        <v>10000</v>
      </c>
      <c r="C1933">
        <v>100</v>
      </c>
      <c r="D1933">
        <v>1</v>
      </c>
      <c r="E1933">
        <v>22</v>
      </c>
      <c r="F1933">
        <v>1</v>
      </c>
      <c r="G1933">
        <v>27.389638999999999</v>
      </c>
      <c r="H1933">
        <v>14.704836999999999</v>
      </c>
      <c r="I1933">
        <v>61.930540000000001</v>
      </c>
      <c r="J1933">
        <v>2.9490729999999998</v>
      </c>
      <c r="K1933" t="str">
        <f t="shared" si="30"/>
        <v>4</v>
      </c>
      <c r="L1933" t="s">
        <v>44</v>
      </c>
      <c r="M1933" t="s">
        <v>45</v>
      </c>
      <c r="N1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1933">
        <f>VLOOKUP(TableOMP[[#This Row],[Label]],TableAvg[],2,FALSE)</f>
        <v>27.037354750000002</v>
      </c>
      <c r="P1933">
        <f>VLOOKUP(TableOMP[[#This Row],[Label]],TableAvg[],3,FALSE)</f>
        <v>0.76990045083052105</v>
      </c>
      <c r="Q1933">
        <f>TableOMP[[#This Row],[Avg]]-$U$2*TableOMP[[#This Row],[StdDev]]</f>
        <v>25.49755384833896</v>
      </c>
      <c r="R1933">
        <f>TableOMP[[#This Row],[Avg]]+$U$2*TableOMP[[#This Row],[StdDev]]</f>
        <v>28.577155651661045</v>
      </c>
      <c r="S1933">
        <f>IF(AND(TableOMP[[#This Row],[total_time]]&gt;=TableOMP[[#This Row],[Low]], TableOMP[[#This Row],[total_time]]&lt;=TableOMP[[#This Row],[High]]),1,0)</f>
        <v>1</v>
      </c>
    </row>
    <row r="1934" spans="1:19" x14ac:dyDescent="0.25">
      <c r="A1934" t="s">
        <v>15</v>
      </c>
      <c r="B1934">
        <v>10000</v>
      </c>
      <c r="C1934">
        <v>100</v>
      </c>
      <c r="D1934">
        <v>1</v>
      </c>
      <c r="E1934">
        <v>23</v>
      </c>
      <c r="F1934">
        <v>1</v>
      </c>
      <c r="G1934">
        <v>26.143528</v>
      </c>
      <c r="H1934">
        <v>12.827298000000001</v>
      </c>
      <c r="I1934">
        <v>56.327278999999997</v>
      </c>
      <c r="J1934">
        <v>2.5603310000000001</v>
      </c>
      <c r="K1934" t="str">
        <f t="shared" si="30"/>
        <v>4</v>
      </c>
      <c r="L1934" t="s">
        <v>44</v>
      </c>
      <c r="M1934" t="s">
        <v>45</v>
      </c>
      <c r="N1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1934">
        <f>VLOOKUP(TableOMP[[#This Row],[Label]],TableAvg[],2,FALSE)</f>
        <v>26.803310500000002</v>
      </c>
      <c r="P1934">
        <f>VLOOKUP(TableOMP[[#This Row],[Label]],TableAvg[],3,FALSE)</f>
        <v>1.0671222602673716</v>
      </c>
      <c r="Q1934">
        <f>TableOMP[[#This Row],[Avg]]-$U$2*TableOMP[[#This Row],[StdDev]]</f>
        <v>24.669065979465259</v>
      </c>
      <c r="R1934">
        <f>TableOMP[[#This Row],[Avg]]+$U$2*TableOMP[[#This Row],[StdDev]]</f>
        <v>28.937555020534745</v>
      </c>
      <c r="S1934">
        <f>IF(AND(TableOMP[[#This Row],[total_time]]&gt;=TableOMP[[#This Row],[Low]], TableOMP[[#This Row],[total_time]]&lt;=TableOMP[[#This Row],[High]]),1,0)</f>
        <v>1</v>
      </c>
    </row>
    <row r="1935" spans="1:19" x14ac:dyDescent="0.25">
      <c r="A1935" t="s">
        <v>15</v>
      </c>
      <c r="B1935">
        <v>10000</v>
      </c>
      <c r="C1935">
        <v>100</v>
      </c>
      <c r="D1935">
        <v>1</v>
      </c>
      <c r="E1935">
        <v>24</v>
      </c>
      <c r="F1935">
        <v>1</v>
      </c>
      <c r="G1935">
        <v>27.509339000000001</v>
      </c>
      <c r="H1935">
        <v>15.885567</v>
      </c>
      <c r="I1935">
        <v>85.667300999999995</v>
      </c>
      <c r="J1935">
        <v>3.7246649999999999</v>
      </c>
      <c r="K1935" t="str">
        <f t="shared" si="30"/>
        <v>4</v>
      </c>
      <c r="L1935" t="s">
        <v>44</v>
      </c>
      <c r="M1935" t="s">
        <v>45</v>
      </c>
      <c r="N1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1935">
        <f>VLOOKUP(TableOMP[[#This Row],[Label]],TableAvg[],2,FALSE)</f>
        <v>26.874958749999998</v>
      </c>
      <c r="P1935">
        <f>VLOOKUP(TableOMP[[#This Row],[Label]],TableAvg[],3,FALSE)</f>
        <v>0.81581874831384471</v>
      </c>
      <c r="Q1935">
        <f>TableOMP[[#This Row],[Avg]]-$U$2*TableOMP[[#This Row],[StdDev]]</f>
        <v>25.243321253372308</v>
      </c>
      <c r="R1935">
        <f>TableOMP[[#This Row],[Avg]]+$U$2*TableOMP[[#This Row],[StdDev]]</f>
        <v>28.506596246627687</v>
      </c>
      <c r="S1935">
        <f>IF(AND(TableOMP[[#This Row],[total_time]]&gt;=TableOMP[[#This Row],[Low]], TableOMP[[#This Row],[total_time]]&lt;=TableOMP[[#This Row],[High]]),1,0)</f>
        <v>1</v>
      </c>
    </row>
    <row r="1936" spans="1:19" x14ac:dyDescent="0.25">
      <c r="A1936" t="s">
        <v>15</v>
      </c>
      <c r="B1936">
        <v>10000</v>
      </c>
      <c r="C1936">
        <v>100</v>
      </c>
      <c r="D1936">
        <v>1</v>
      </c>
      <c r="E1936">
        <v>25</v>
      </c>
      <c r="F1936">
        <v>1</v>
      </c>
      <c r="G1936">
        <v>26.824618000000001</v>
      </c>
      <c r="H1936">
        <v>15.051197</v>
      </c>
      <c r="I1936">
        <v>78.073386999999997</v>
      </c>
      <c r="J1936">
        <v>3.2530579999999998</v>
      </c>
      <c r="K1936" t="str">
        <f t="shared" si="30"/>
        <v>4</v>
      </c>
      <c r="L1936" t="s">
        <v>44</v>
      </c>
      <c r="M1936" t="s">
        <v>45</v>
      </c>
      <c r="N1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1936">
        <f>VLOOKUP(TableOMP[[#This Row],[Label]],TableAvg[],2,FALSE)</f>
        <v>26.522680250000001</v>
      </c>
      <c r="P1936">
        <f>VLOOKUP(TableOMP[[#This Row],[Label]],TableAvg[],3,FALSE)</f>
        <v>0.62058464150517878</v>
      </c>
      <c r="Q1936">
        <f>TableOMP[[#This Row],[Avg]]-$U$2*TableOMP[[#This Row],[StdDev]]</f>
        <v>25.281510966989643</v>
      </c>
      <c r="R1936">
        <f>TableOMP[[#This Row],[Avg]]+$U$2*TableOMP[[#This Row],[StdDev]]</f>
        <v>27.763849533010358</v>
      </c>
      <c r="S1936">
        <f>IF(AND(TableOMP[[#This Row],[total_time]]&gt;=TableOMP[[#This Row],[Low]], TableOMP[[#This Row],[total_time]]&lt;=TableOMP[[#This Row],[High]]),1,0)</f>
        <v>1</v>
      </c>
    </row>
    <row r="1937" spans="1:19" x14ac:dyDescent="0.25">
      <c r="A1937" t="s">
        <v>15</v>
      </c>
      <c r="B1937">
        <v>10000</v>
      </c>
      <c r="C1937">
        <v>100</v>
      </c>
      <c r="D1937">
        <v>1</v>
      </c>
      <c r="E1937">
        <v>26</v>
      </c>
      <c r="F1937">
        <v>1</v>
      </c>
      <c r="G1937">
        <v>25.278267</v>
      </c>
      <c r="H1937">
        <v>13.947865999999999</v>
      </c>
      <c r="I1937">
        <v>78.498542</v>
      </c>
      <c r="J1937">
        <v>3.139942</v>
      </c>
      <c r="K1937" t="str">
        <f t="shared" si="30"/>
        <v>4</v>
      </c>
      <c r="L1937" t="s">
        <v>44</v>
      </c>
      <c r="M1937" t="s">
        <v>45</v>
      </c>
      <c r="N1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1937">
        <f>VLOOKUP(TableOMP[[#This Row],[Label]],TableAvg[],2,FALSE)</f>
        <v>26.037045249999998</v>
      </c>
      <c r="P1937">
        <f>VLOOKUP(TableOMP[[#This Row],[Label]],TableAvg[],3,FALSE)</f>
        <v>0.80320427068322786</v>
      </c>
      <c r="Q1937">
        <f>TableOMP[[#This Row],[Avg]]-$U$2*TableOMP[[#This Row],[StdDev]]</f>
        <v>24.430636708633543</v>
      </c>
      <c r="R1937">
        <f>TableOMP[[#This Row],[Avg]]+$U$2*TableOMP[[#This Row],[StdDev]]</f>
        <v>27.643453791366454</v>
      </c>
      <c r="S1937">
        <f>IF(AND(TableOMP[[#This Row],[total_time]]&gt;=TableOMP[[#This Row],[Low]], TableOMP[[#This Row],[total_time]]&lt;=TableOMP[[#This Row],[High]]),1,0)</f>
        <v>1</v>
      </c>
    </row>
    <row r="1938" spans="1:19" x14ac:dyDescent="0.25">
      <c r="A1938" t="s">
        <v>15</v>
      </c>
      <c r="B1938">
        <v>10000</v>
      </c>
      <c r="C1938">
        <v>100</v>
      </c>
      <c r="D1938">
        <v>1</v>
      </c>
      <c r="E1938">
        <v>27</v>
      </c>
      <c r="F1938">
        <v>1</v>
      </c>
      <c r="G1938">
        <v>27.61561</v>
      </c>
      <c r="H1938">
        <v>16.028188</v>
      </c>
      <c r="I1938">
        <v>119.91399699999999</v>
      </c>
      <c r="J1938">
        <v>4.6120770000000002</v>
      </c>
      <c r="K1938" t="str">
        <f t="shared" si="30"/>
        <v>4</v>
      </c>
      <c r="L1938" t="s">
        <v>44</v>
      </c>
      <c r="M1938" t="s">
        <v>45</v>
      </c>
      <c r="N1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1938">
        <f>VLOOKUP(TableOMP[[#This Row],[Label]],TableAvg[],2,FALSE)</f>
        <v>27.381820749999999</v>
      </c>
      <c r="P1938">
        <f>VLOOKUP(TableOMP[[#This Row],[Label]],TableAvg[],3,FALSE)</f>
        <v>0.57917101800828608</v>
      </c>
      <c r="Q1938">
        <f>TableOMP[[#This Row],[Avg]]-$U$2*TableOMP[[#This Row],[StdDev]]</f>
        <v>26.223478713983425</v>
      </c>
      <c r="R1938">
        <f>TableOMP[[#This Row],[Avg]]+$U$2*TableOMP[[#This Row],[StdDev]]</f>
        <v>28.540162786016573</v>
      </c>
      <c r="S1938">
        <f>IF(AND(TableOMP[[#This Row],[total_time]]&gt;=TableOMP[[#This Row],[Low]], TableOMP[[#This Row],[total_time]]&lt;=TableOMP[[#This Row],[High]]),1,0)</f>
        <v>1</v>
      </c>
    </row>
    <row r="1939" spans="1:19" x14ac:dyDescent="0.25">
      <c r="A1939" t="s">
        <v>15</v>
      </c>
      <c r="B1939">
        <v>10000</v>
      </c>
      <c r="C1939">
        <v>100</v>
      </c>
      <c r="D1939">
        <v>1</v>
      </c>
      <c r="E1939">
        <v>28</v>
      </c>
      <c r="F1939">
        <v>1</v>
      </c>
      <c r="G1939">
        <v>26.206204</v>
      </c>
      <c r="H1939">
        <v>14.885191000000001</v>
      </c>
      <c r="I1939">
        <v>90.549840000000003</v>
      </c>
      <c r="J1939">
        <v>3.3536980000000001</v>
      </c>
      <c r="K1939" t="str">
        <f t="shared" si="30"/>
        <v>4</v>
      </c>
      <c r="L1939" t="s">
        <v>44</v>
      </c>
      <c r="M1939" t="s">
        <v>45</v>
      </c>
      <c r="N1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1939">
        <f>VLOOKUP(TableOMP[[#This Row],[Label]],TableAvg[],2,FALSE)</f>
        <v>26.416101999999999</v>
      </c>
      <c r="P1939">
        <f>VLOOKUP(TableOMP[[#This Row],[Label]],TableAvg[],3,FALSE)</f>
        <v>0.27746219085134655</v>
      </c>
      <c r="Q1939">
        <f>TableOMP[[#This Row],[Avg]]-$U$2*TableOMP[[#This Row],[StdDev]]</f>
        <v>25.861177618297305</v>
      </c>
      <c r="R1939">
        <f>TableOMP[[#This Row],[Avg]]+$U$2*TableOMP[[#This Row],[StdDev]]</f>
        <v>26.971026381702693</v>
      </c>
      <c r="S1939">
        <f>IF(AND(TableOMP[[#This Row],[total_time]]&gt;=TableOMP[[#This Row],[Low]], TableOMP[[#This Row],[total_time]]&lt;=TableOMP[[#This Row],[High]]),1,0)</f>
        <v>1</v>
      </c>
    </row>
    <row r="1940" spans="1:19" x14ac:dyDescent="0.25">
      <c r="A1940" t="s">
        <v>15</v>
      </c>
      <c r="B1940">
        <v>10000</v>
      </c>
      <c r="C1940">
        <v>100</v>
      </c>
      <c r="D1940">
        <v>1</v>
      </c>
      <c r="E1940">
        <v>29</v>
      </c>
      <c r="F1940">
        <v>1</v>
      </c>
      <c r="G1940">
        <v>26.274463000000001</v>
      </c>
      <c r="H1940">
        <v>16.165068999999999</v>
      </c>
      <c r="I1940">
        <v>115.35390200000001</v>
      </c>
      <c r="J1940">
        <v>4.1197819999999998</v>
      </c>
      <c r="K1940" t="str">
        <f t="shared" si="30"/>
        <v>4</v>
      </c>
      <c r="L1940" t="s">
        <v>44</v>
      </c>
      <c r="M1940" t="s">
        <v>45</v>
      </c>
      <c r="N1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1940">
        <f>VLOOKUP(TableOMP[[#This Row],[Label]],TableAvg[],2,FALSE)</f>
        <v>26.258194</v>
      </c>
      <c r="P1940">
        <f>VLOOKUP(TableOMP[[#This Row],[Label]],TableAvg[],3,FALSE)</f>
        <v>0.43901806931019843</v>
      </c>
      <c r="Q1940">
        <f>TableOMP[[#This Row],[Avg]]-$U$2*TableOMP[[#This Row],[StdDev]]</f>
        <v>25.380157861379601</v>
      </c>
      <c r="R1940">
        <f>TableOMP[[#This Row],[Avg]]+$U$2*TableOMP[[#This Row],[StdDev]]</f>
        <v>27.136230138620398</v>
      </c>
      <c r="S1940">
        <f>IF(AND(TableOMP[[#This Row],[total_time]]&gt;=TableOMP[[#This Row],[Low]], TableOMP[[#This Row],[total_time]]&lt;=TableOMP[[#This Row],[High]]),1,0)</f>
        <v>1</v>
      </c>
    </row>
    <row r="1941" spans="1:19" x14ac:dyDescent="0.25">
      <c r="A1941" t="s">
        <v>15</v>
      </c>
      <c r="B1941">
        <v>10000</v>
      </c>
      <c r="C1941">
        <v>100</v>
      </c>
      <c r="D1941">
        <v>1</v>
      </c>
      <c r="E1941">
        <v>30</v>
      </c>
      <c r="F1941">
        <v>1</v>
      </c>
      <c r="G1941">
        <v>24.435801000000001</v>
      </c>
      <c r="H1941">
        <v>14.936358999999999</v>
      </c>
      <c r="I1941">
        <v>92.220770999999999</v>
      </c>
      <c r="J1941">
        <v>3.1800269999999999</v>
      </c>
      <c r="K1941" t="str">
        <f t="shared" si="30"/>
        <v>4</v>
      </c>
      <c r="L1941" t="s">
        <v>44</v>
      </c>
      <c r="M1941" t="s">
        <v>45</v>
      </c>
      <c r="N1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1941">
        <f>VLOOKUP(TableOMP[[#This Row],[Label]],TableAvg[],2,FALSE)</f>
        <v>25.181835000000003</v>
      </c>
      <c r="P1941">
        <f>VLOOKUP(TableOMP[[#This Row],[Label]],TableAvg[],3,FALSE)</f>
        <v>0.57628040225104249</v>
      </c>
      <c r="Q1941">
        <f>TableOMP[[#This Row],[Avg]]-$U$2*TableOMP[[#This Row],[StdDev]]</f>
        <v>24.029274195497919</v>
      </c>
      <c r="R1941">
        <f>TableOMP[[#This Row],[Avg]]+$U$2*TableOMP[[#This Row],[StdDev]]</f>
        <v>26.334395804502087</v>
      </c>
      <c r="S1941">
        <f>IF(AND(TableOMP[[#This Row],[total_time]]&gt;=TableOMP[[#This Row],[Low]], TableOMP[[#This Row],[total_time]]&lt;=TableOMP[[#This Row],[High]]),1,0)</f>
        <v>1</v>
      </c>
    </row>
    <row r="1942" spans="1:19" x14ac:dyDescent="0.25">
      <c r="A1942" t="s">
        <v>15</v>
      </c>
      <c r="B1942">
        <v>10000</v>
      </c>
      <c r="C1942">
        <v>100</v>
      </c>
      <c r="D1942">
        <v>1</v>
      </c>
      <c r="E1942">
        <v>31</v>
      </c>
      <c r="F1942">
        <v>1</v>
      </c>
      <c r="G1942">
        <v>26.403957999999999</v>
      </c>
      <c r="H1942">
        <v>17.545535000000001</v>
      </c>
      <c r="I1942">
        <v>156.723401</v>
      </c>
      <c r="J1942">
        <v>5.224113</v>
      </c>
      <c r="K1942" t="str">
        <f t="shared" si="30"/>
        <v>4</v>
      </c>
      <c r="L1942" t="s">
        <v>44</v>
      </c>
      <c r="M1942" t="s">
        <v>45</v>
      </c>
      <c r="N1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1942">
        <f>VLOOKUP(TableOMP[[#This Row],[Label]],TableAvg[],2,FALSE)</f>
        <v>26.751130666666668</v>
      </c>
      <c r="P1942">
        <f>VLOOKUP(TableOMP[[#This Row],[Label]],TableAvg[],3,FALSE)</f>
        <v>0.24555490018055492</v>
      </c>
      <c r="Q1942">
        <f>TableOMP[[#This Row],[Avg]]-$U$2*TableOMP[[#This Row],[StdDev]]</f>
        <v>26.26002086630556</v>
      </c>
      <c r="R1942">
        <f>TableOMP[[#This Row],[Avg]]+$U$2*TableOMP[[#This Row],[StdDev]]</f>
        <v>27.242240467027777</v>
      </c>
      <c r="S1942">
        <f>IF(AND(TableOMP[[#This Row],[total_time]]&gt;=TableOMP[[#This Row],[Low]], TableOMP[[#This Row],[total_time]]&lt;=TableOMP[[#This Row],[High]]),1,0)</f>
        <v>1</v>
      </c>
    </row>
    <row r="1943" spans="1:19" x14ac:dyDescent="0.25">
      <c r="A1943" t="s">
        <v>15</v>
      </c>
      <c r="B1943">
        <v>10000</v>
      </c>
      <c r="C1943">
        <v>100</v>
      </c>
      <c r="D1943">
        <v>1</v>
      </c>
      <c r="E1943">
        <v>32</v>
      </c>
      <c r="F1943">
        <v>1</v>
      </c>
      <c r="G1943">
        <v>27.162392000000001</v>
      </c>
      <c r="H1943">
        <v>16.770883000000001</v>
      </c>
      <c r="I1943">
        <v>154.73959199999999</v>
      </c>
      <c r="J1943">
        <v>4.9916</v>
      </c>
      <c r="K1943" t="str">
        <f t="shared" si="30"/>
        <v>4</v>
      </c>
      <c r="L1943" t="s">
        <v>44</v>
      </c>
      <c r="M1943" t="s">
        <v>45</v>
      </c>
      <c r="N1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1943">
        <f>VLOOKUP(TableOMP[[#This Row],[Label]],TableAvg[],2,FALSE)</f>
        <v>27.161304333333334</v>
      </c>
      <c r="P1943">
        <f>VLOOKUP(TableOMP[[#This Row],[Label]],TableAvg[],3,FALSE)</f>
        <v>0.26977687386220506</v>
      </c>
      <c r="Q1943">
        <f>TableOMP[[#This Row],[Avg]]-$U$2*TableOMP[[#This Row],[StdDev]]</f>
        <v>26.621750585608922</v>
      </c>
      <c r="R1943">
        <f>TableOMP[[#This Row],[Avg]]+$U$2*TableOMP[[#This Row],[StdDev]]</f>
        <v>27.700858081057746</v>
      </c>
      <c r="S1943">
        <f>IF(AND(TableOMP[[#This Row],[total_time]]&gt;=TableOMP[[#This Row],[Low]], TableOMP[[#This Row],[total_time]]&lt;=TableOMP[[#This Row],[High]]),1,0)</f>
        <v>1</v>
      </c>
    </row>
    <row r="1944" spans="1:19" x14ac:dyDescent="0.25">
      <c r="A1944" t="s">
        <v>15</v>
      </c>
      <c r="B1944">
        <v>10000</v>
      </c>
      <c r="C1944">
        <v>100</v>
      </c>
      <c r="D1944">
        <v>1</v>
      </c>
      <c r="E1944">
        <v>33</v>
      </c>
      <c r="F1944">
        <v>1</v>
      </c>
      <c r="G1944">
        <v>25.658829999999998</v>
      </c>
      <c r="H1944">
        <v>15.775551</v>
      </c>
      <c r="I1944">
        <v>113.038365</v>
      </c>
      <c r="J1944">
        <v>3.5324490000000002</v>
      </c>
      <c r="K1944" t="str">
        <f t="shared" si="30"/>
        <v>4</v>
      </c>
      <c r="L1944" t="s">
        <v>44</v>
      </c>
      <c r="M1944" t="s">
        <v>45</v>
      </c>
      <c r="N1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1944">
        <f>VLOOKUP(TableOMP[[#This Row],[Label]],TableAvg[],2,FALSE)</f>
        <v>26.410931000000001</v>
      </c>
      <c r="P1944">
        <f>VLOOKUP(TableOMP[[#This Row],[Label]],TableAvg[],3,FALSE)</f>
        <v>1.0284087943041231</v>
      </c>
      <c r="Q1944">
        <f>TableOMP[[#This Row],[Avg]]-$U$2*TableOMP[[#This Row],[StdDev]]</f>
        <v>24.354113411391754</v>
      </c>
      <c r="R1944">
        <f>TableOMP[[#This Row],[Avg]]+$U$2*TableOMP[[#This Row],[StdDev]]</f>
        <v>28.467748588608249</v>
      </c>
      <c r="S1944">
        <f>IF(AND(TableOMP[[#This Row],[total_time]]&gt;=TableOMP[[#This Row],[Low]], TableOMP[[#This Row],[total_time]]&lt;=TableOMP[[#This Row],[High]]),1,0)</f>
        <v>1</v>
      </c>
    </row>
    <row r="1945" spans="1:19" x14ac:dyDescent="0.25">
      <c r="A1945" t="s">
        <v>15</v>
      </c>
      <c r="B1945">
        <v>10000</v>
      </c>
      <c r="C1945">
        <v>100</v>
      </c>
      <c r="D1945">
        <v>1</v>
      </c>
      <c r="E1945">
        <v>34</v>
      </c>
      <c r="F1945">
        <v>1</v>
      </c>
      <c r="G1945">
        <v>27.170760000000001</v>
      </c>
      <c r="H1945">
        <v>16.146056999999999</v>
      </c>
      <c r="I1945">
        <v>127.885046</v>
      </c>
      <c r="J1945">
        <v>3.8753039999999999</v>
      </c>
      <c r="K1945" t="str">
        <f t="shared" si="30"/>
        <v>4</v>
      </c>
      <c r="L1945" t="s">
        <v>44</v>
      </c>
      <c r="M1945" t="s">
        <v>45</v>
      </c>
      <c r="N1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1945">
        <f>VLOOKUP(TableOMP[[#This Row],[Label]],TableAvg[],2,FALSE)</f>
        <v>27.172235000000001</v>
      </c>
      <c r="P1945">
        <f>VLOOKUP(TableOMP[[#This Row],[Label]],TableAvg[],3,FALSE)</f>
        <v>0.24702875163157142</v>
      </c>
      <c r="Q1945">
        <f>TableOMP[[#This Row],[Avg]]-$U$2*TableOMP[[#This Row],[StdDev]]</f>
        <v>26.678177496736858</v>
      </c>
      <c r="R1945">
        <f>TableOMP[[#This Row],[Avg]]+$U$2*TableOMP[[#This Row],[StdDev]]</f>
        <v>27.666292503263143</v>
      </c>
      <c r="S1945">
        <f>IF(AND(TableOMP[[#This Row],[total_time]]&gt;=TableOMP[[#This Row],[Low]], TableOMP[[#This Row],[total_time]]&lt;=TableOMP[[#This Row],[High]]),1,0)</f>
        <v>1</v>
      </c>
    </row>
    <row r="1946" spans="1:19" x14ac:dyDescent="0.25">
      <c r="A1946" t="s">
        <v>15</v>
      </c>
      <c r="B1946">
        <v>10000</v>
      </c>
      <c r="C1946">
        <v>100</v>
      </c>
      <c r="D1946">
        <v>1</v>
      </c>
      <c r="E1946">
        <v>35</v>
      </c>
      <c r="F1946">
        <v>1</v>
      </c>
      <c r="G1946">
        <v>26.682915000000001</v>
      </c>
      <c r="H1946">
        <v>17.189477</v>
      </c>
      <c r="I1946">
        <v>146.90912700000001</v>
      </c>
      <c r="J1946">
        <v>4.3208570000000002</v>
      </c>
      <c r="K1946" t="str">
        <f t="shared" si="30"/>
        <v>4</v>
      </c>
      <c r="L1946" t="s">
        <v>44</v>
      </c>
      <c r="M1946" t="s">
        <v>45</v>
      </c>
      <c r="N1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1946">
        <f>VLOOKUP(TableOMP[[#This Row],[Label]],TableAvg[],2,FALSE)</f>
        <v>26.379531</v>
      </c>
      <c r="P1946">
        <f>VLOOKUP(TableOMP[[#This Row],[Label]],TableAvg[],3,FALSE)</f>
        <v>0.23987382324485243</v>
      </c>
      <c r="Q1946">
        <f>TableOMP[[#This Row],[Avg]]-$U$2*TableOMP[[#This Row],[StdDev]]</f>
        <v>25.899783353510294</v>
      </c>
      <c r="R1946">
        <f>TableOMP[[#This Row],[Avg]]+$U$2*TableOMP[[#This Row],[StdDev]]</f>
        <v>26.859278646489706</v>
      </c>
      <c r="S1946">
        <f>IF(AND(TableOMP[[#This Row],[total_time]]&gt;=TableOMP[[#This Row],[Low]], TableOMP[[#This Row],[total_time]]&lt;=TableOMP[[#This Row],[High]]),1,0)</f>
        <v>1</v>
      </c>
    </row>
    <row r="1947" spans="1:19" x14ac:dyDescent="0.25">
      <c r="A1947" t="s">
        <v>15</v>
      </c>
      <c r="B1947">
        <v>10000</v>
      </c>
      <c r="C1947">
        <v>100</v>
      </c>
      <c r="D1947">
        <v>1</v>
      </c>
      <c r="E1947">
        <v>36</v>
      </c>
      <c r="F1947">
        <v>1</v>
      </c>
      <c r="G1947">
        <v>25.930938999999999</v>
      </c>
      <c r="H1947">
        <v>16.175401999999998</v>
      </c>
      <c r="I1947">
        <v>128.448825</v>
      </c>
      <c r="J1947">
        <v>3.6699660000000001</v>
      </c>
      <c r="K1947" t="str">
        <f t="shared" si="30"/>
        <v>4</v>
      </c>
      <c r="L1947" t="s">
        <v>44</v>
      </c>
      <c r="M1947" t="s">
        <v>45</v>
      </c>
      <c r="N1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1947">
        <f>VLOOKUP(TableOMP[[#This Row],[Label]],TableAvg[],2,FALSE)</f>
        <v>26.343206666666664</v>
      </c>
      <c r="P1947">
        <f>VLOOKUP(TableOMP[[#This Row],[Label]],TableAvg[],3,FALSE)</f>
        <v>0.74872601937798378</v>
      </c>
      <c r="Q1947">
        <f>TableOMP[[#This Row],[Avg]]-$U$2*TableOMP[[#This Row],[StdDev]]</f>
        <v>24.845754627910697</v>
      </c>
      <c r="R1947">
        <f>TableOMP[[#This Row],[Avg]]+$U$2*TableOMP[[#This Row],[StdDev]]</f>
        <v>27.84065870542263</v>
      </c>
      <c r="S1947">
        <f>IF(AND(TableOMP[[#This Row],[total_time]]&gt;=TableOMP[[#This Row],[Low]], TableOMP[[#This Row],[total_time]]&lt;=TableOMP[[#This Row],[High]]),1,0)</f>
        <v>1</v>
      </c>
    </row>
    <row r="1948" spans="1:19" x14ac:dyDescent="0.25">
      <c r="A1948" t="s">
        <v>15</v>
      </c>
      <c r="B1948">
        <v>10000</v>
      </c>
      <c r="C1948">
        <v>100</v>
      </c>
      <c r="D1948">
        <v>1</v>
      </c>
      <c r="E1948">
        <v>37</v>
      </c>
      <c r="F1948">
        <v>1</v>
      </c>
      <c r="G1948">
        <v>26.321493</v>
      </c>
      <c r="H1948">
        <v>16.611229999999999</v>
      </c>
      <c r="I1948">
        <v>185.042317</v>
      </c>
      <c r="J1948">
        <v>5.1400639999999997</v>
      </c>
      <c r="K1948" t="str">
        <f t="shared" si="30"/>
        <v>4</v>
      </c>
      <c r="L1948" t="s">
        <v>44</v>
      </c>
      <c r="M1948" t="s">
        <v>45</v>
      </c>
      <c r="N1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1948">
        <f>VLOOKUP(TableOMP[[#This Row],[Label]],TableAvg[],2,FALSE)</f>
        <v>26.970348333333334</v>
      </c>
      <c r="P1948">
        <f>VLOOKUP(TableOMP[[#This Row],[Label]],TableAvg[],3,FALSE)</f>
        <v>0.67769942166725894</v>
      </c>
      <c r="Q1948">
        <f>TableOMP[[#This Row],[Avg]]-$U$2*TableOMP[[#This Row],[StdDev]]</f>
        <v>25.614949489998814</v>
      </c>
      <c r="R1948">
        <f>TableOMP[[#This Row],[Avg]]+$U$2*TableOMP[[#This Row],[StdDev]]</f>
        <v>28.325747176667853</v>
      </c>
      <c r="S1948">
        <f>IF(AND(TableOMP[[#This Row],[total_time]]&gt;=TableOMP[[#This Row],[Low]], TableOMP[[#This Row],[total_time]]&lt;=TableOMP[[#This Row],[High]]),1,0)</f>
        <v>1</v>
      </c>
    </row>
    <row r="1949" spans="1:19" x14ac:dyDescent="0.25">
      <c r="A1949" t="s">
        <v>15</v>
      </c>
      <c r="B1949">
        <v>10000</v>
      </c>
      <c r="C1949">
        <v>100</v>
      </c>
      <c r="D1949">
        <v>1</v>
      </c>
      <c r="E1949">
        <v>38</v>
      </c>
      <c r="F1949">
        <v>1</v>
      </c>
      <c r="G1949">
        <v>25.658301000000002</v>
      </c>
      <c r="H1949">
        <v>17.233508</v>
      </c>
      <c r="I1949">
        <v>149.05724599999999</v>
      </c>
      <c r="J1949">
        <v>4.0285739999999999</v>
      </c>
      <c r="K1949" t="str">
        <f t="shared" si="30"/>
        <v>4</v>
      </c>
      <c r="L1949" t="s">
        <v>44</v>
      </c>
      <c r="M1949" t="s">
        <v>45</v>
      </c>
      <c r="N1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1949">
        <f>VLOOKUP(TableOMP[[#This Row],[Label]],TableAvg[],2,FALSE)</f>
        <v>25.704401000000001</v>
      </c>
      <c r="P1949">
        <f>VLOOKUP(TableOMP[[#This Row],[Label]],TableAvg[],3,FALSE)</f>
        <v>0.2854951416794792</v>
      </c>
      <c r="Q1949">
        <f>TableOMP[[#This Row],[Avg]]-$U$2*TableOMP[[#This Row],[StdDev]]</f>
        <v>25.133410716641041</v>
      </c>
      <c r="R1949">
        <f>TableOMP[[#This Row],[Avg]]+$U$2*TableOMP[[#This Row],[StdDev]]</f>
        <v>26.27539128335896</v>
      </c>
      <c r="S1949">
        <f>IF(AND(TableOMP[[#This Row],[total_time]]&gt;=TableOMP[[#This Row],[Low]], TableOMP[[#This Row],[total_time]]&lt;=TableOMP[[#This Row],[High]]),1,0)</f>
        <v>1</v>
      </c>
    </row>
    <row r="1950" spans="1:19" x14ac:dyDescent="0.25">
      <c r="A1950" t="s">
        <v>15</v>
      </c>
      <c r="B1950">
        <v>10000</v>
      </c>
      <c r="C1950">
        <v>100</v>
      </c>
      <c r="D1950">
        <v>1</v>
      </c>
      <c r="E1950">
        <v>39</v>
      </c>
      <c r="F1950">
        <v>1</v>
      </c>
      <c r="G1950">
        <v>25.382921</v>
      </c>
      <c r="H1950">
        <v>16.786801000000001</v>
      </c>
      <c r="I1950">
        <v>148.525543</v>
      </c>
      <c r="J1950">
        <v>3.9085670000000001</v>
      </c>
      <c r="K1950" t="str">
        <f t="shared" si="30"/>
        <v>4</v>
      </c>
      <c r="L1950" t="s">
        <v>44</v>
      </c>
      <c r="M1950" t="s">
        <v>45</v>
      </c>
      <c r="N1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1950">
        <f>VLOOKUP(TableOMP[[#This Row],[Label]],TableAvg[],2,FALSE)</f>
        <v>25.779960333333332</v>
      </c>
      <c r="P1950">
        <f>VLOOKUP(TableOMP[[#This Row],[Label]],TableAvg[],3,FALSE)</f>
        <v>0.71966174763643331</v>
      </c>
      <c r="Q1950">
        <f>TableOMP[[#This Row],[Avg]]-$U$2*TableOMP[[#This Row],[StdDev]]</f>
        <v>24.340636838060465</v>
      </c>
      <c r="R1950">
        <f>TableOMP[[#This Row],[Avg]]+$U$2*TableOMP[[#This Row],[StdDev]]</f>
        <v>27.219283828606198</v>
      </c>
      <c r="S1950">
        <f>IF(AND(TableOMP[[#This Row],[total_time]]&gt;=TableOMP[[#This Row],[Low]], TableOMP[[#This Row],[total_time]]&lt;=TableOMP[[#This Row],[High]]),1,0)</f>
        <v>1</v>
      </c>
    </row>
    <row r="1951" spans="1:19" x14ac:dyDescent="0.25">
      <c r="A1951" t="s">
        <v>15</v>
      </c>
      <c r="B1951">
        <v>10000</v>
      </c>
      <c r="C1951">
        <v>100</v>
      </c>
      <c r="D1951">
        <v>1</v>
      </c>
      <c r="E1951">
        <v>40</v>
      </c>
      <c r="F1951">
        <v>1</v>
      </c>
      <c r="G1951">
        <v>24.412286000000002</v>
      </c>
      <c r="H1951">
        <v>16.203325</v>
      </c>
      <c r="I1951">
        <v>155.03916000000001</v>
      </c>
      <c r="J1951">
        <v>3.9753630000000002</v>
      </c>
      <c r="K1951" t="str">
        <f t="shared" si="30"/>
        <v>4</v>
      </c>
      <c r="L1951" t="s">
        <v>44</v>
      </c>
      <c r="M1951" t="s">
        <v>45</v>
      </c>
      <c r="N1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1951">
        <f>VLOOKUP(TableOMP[[#This Row],[Label]],TableAvg[],2,FALSE)</f>
        <v>25.082809666666666</v>
      </c>
      <c r="P1951">
        <f>VLOOKUP(TableOMP[[#This Row],[Label]],TableAvg[],3,FALSE)</f>
        <v>1.0214063791369055</v>
      </c>
      <c r="Q1951">
        <f>TableOMP[[#This Row],[Avg]]-$U$2*TableOMP[[#This Row],[StdDev]]</f>
        <v>23.039996908392855</v>
      </c>
      <c r="R1951">
        <f>TableOMP[[#This Row],[Avg]]+$U$2*TableOMP[[#This Row],[StdDev]]</f>
        <v>27.125622424940477</v>
      </c>
      <c r="S1951">
        <f>IF(AND(TableOMP[[#This Row],[total_time]]&gt;=TableOMP[[#This Row],[Low]], TableOMP[[#This Row],[total_time]]&lt;=TableOMP[[#This Row],[High]]),1,0)</f>
        <v>1</v>
      </c>
    </row>
    <row r="1952" spans="1:19" x14ac:dyDescent="0.25">
      <c r="A1952" t="s">
        <v>15</v>
      </c>
      <c r="B1952">
        <v>10000</v>
      </c>
      <c r="C1952">
        <v>100</v>
      </c>
      <c r="D1952">
        <v>1</v>
      </c>
      <c r="E1952">
        <v>41</v>
      </c>
      <c r="F1952">
        <v>1</v>
      </c>
      <c r="G1952">
        <v>25.021560000000001</v>
      </c>
      <c r="H1952">
        <v>17.147895999999999</v>
      </c>
      <c r="I1952">
        <v>150.629773</v>
      </c>
      <c r="J1952">
        <v>3.7657440000000002</v>
      </c>
      <c r="K1952" t="str">
        <f t="shared" si="30"/>
        <v>4</v>
      </c>
      <c r="L1952" t="s">
        <v>44</v>
      </c>
      <c r="M1952" t="s">
        <v>45</v>
      </c>
      <c r="N1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1952">
        <f>VLOOKUP(TableOMP[[#This Row],[Label]],TableAvg[],2,FALSE)</f>
        <v>25.509156999999998</v>
      </c>
      <c r="P1952">
        <f>VLOOKUP(TableOMP[[#This Row],[Label]],TableAvg[],3,FALSE)</f>
        <v>0.98824403434478203</v>
      </c>
      <c r="Q1952">
        <f>TableOMP[[#This Row],[Avg]]-$U$2*TableOMP[[#This Row],[StdDev]]</f>
        <v>23.532668931310432</v>
      </c>
      <c r="R1952">
        <f>TableOMP[[#This Row],[Avg]]+$U$2*TableOMP[[#This Row],[StdDev]]</f>
        <v>27.485645068689564</v>
      </c>
      <c r="S1952">
        <f>IF(AND(TableOMP[[#This Row],[total_time]]&gt;=TableOMP[[#This Row],[Low]], TableOMP[[#This Row],[total_time]]&lt;=TableOMP[[#This Row],[High]]),1,0)</f>
        <v>1</v>
      </c>
    </row>
    <row r="1953" spans="1:19" x14ac:dyDescent="0.25">
      <c r="A1953" t="s">
        <v>15</v>
      </c>
      <c r="B1953">
        <v>10000</v>
      </c>
      <c r="C1953">
        <v>100</v>
      </c>
      <c r="D1953">
        <v>1</v>
      </c>
      <c r="E1953">
        <v>42</v>
      </c>
      <c r="F1953">
        <v>1</v>
      </c>
      <c r="G1953">
        <v>25.065785999999999</v>
      </c>
      <c r="H1953">
        <v>16.274594</v>
      </c>
      <c r="I1953">
        <v>141.625629</v>
      </c>
      <c r="J1953">
        <v>3.4542839999999999</v>
      </c>
      <c r="K1953" t="str">
        <f t="shared" si="30"/>
        <v>4</v>
      </c>
      <c r="L1953" t="s">
        <v>44</v>
      </c>
      <c r="M1953" t="s">
        <v>45</v>
      </c>
      <c r="N1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1953">
        <f>VLOOKUP(TableOMP[[#This Row],[Label]],TableAvg[],2,FALSE)</f>
        <v>25.819136666666665</v>
      </c>
      <c r="P1953">
        <f>VLOOKUP(TableOMP[[#This Row],[Label]],TableAvg[],3,FALSE)</f>
        <v>0.96443977282893023</v>
      </c>
      <c r="Q1953">
        <f>TableOMP[[#This Row],[Avg]]-$U$2*TableOMP[[#This Row],[StdDev]]</f>
        <v>23.890257121008805</v>
      </c>
      <c r="R1953">
        <f>TableOMP[[#This Row],[Avg]]+$U$2*TableOMP[[#This Row],[StdDev]]</f>
        <v>27.748016212324526</v>
      </c>
      <c r="S1953">
        <f>IF(AND(TableOMP[[#This Row],[total_time]]&gt;=TableOMP[[#This Row],[Low]], TableOMP[[#This Row],[total_time]]&lt;=TableOMP[[#This Row],[High]]),1,0)</f>
        <v>1</v>
      </c>
    </row>
    <row r="1954" spans="1:19" x14ac:dyDescent="0.25">
      <c r="A1954" t="s">
        <v>15</v>
      </c>
      <c r="B1954">
        <v>10000</v>
      </c>
      <c r="C1954">
        <v>100</v>
      </c>
      <c r="D1954">
        <v>1</v>
      </c>
      <c r="E1954">
        <v>43</v>
      </c>
      <c r="F1954">
        <v>1</v>
      </c>
      <c r="G1954">
        <v>24.95739</v>
      </c>
      <c r="H1954">
        <v>17.149549</v>
      </c>
      <c r="I1954">
        <v>146.27555599999999</v>
      </c>
      <c r="J1954">
        <v>3.4827509999999999</v>
      </c>
      <c r="K1954" t="str">
        <f t="shared" si="30"/>
        <v>4</v>
      </c>
      <c r="L1954" t="s">
        <v>44</v>
      </c>
      <c r="M1954" t="s">
        <v>45</v>
      </c>
      <c r="N1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1954">
        <f>VLOOKUP(TableOMP[[#This Row],[Label]],TableAvg[],2,FALSE)</f>
        <v>24.832328</v>
      </c>
      <c r="P1954">
        <f>VLOOKUP(TableOMP[[#This Row],[Label]],TableAvg[],3,FALSE)</f>
        <v>1.2848420069583315</v>
      </c>
      <c r="Q1954">
        <f>TableOMP[[#This Row],[Avg]]-$U$2*TableOMP[[#This Row],[StdDev]]</f>
        <v>22.262643986083337</v>
      </c>
      <c r="R1954">
        <f>TableOMP[[#This Row],[Avg]]+$U$2*TableOMP[[#This Row],[StdDev]]</f>
        <v>27.402012013916664</v>
      </c>
      <c r="S1954">
        <f>IF(AND(TableOMP[[#This Row],[total_time]]&gt;=TableOMP[[#This Row],[Low]], TableOMP[[#This Row],[total_time]]&lt;=TableOMP[[#This Row],[High]]),1,0)</f>
        <v>1</v>
      </c>
    </row>
    <row r="1955" spans="1:19" x14ac:dyDescent="0.25">
      <c r="A1955" t="s">
        <v>15</v>
      </c>
      <c r="B1955">
        <v>10000</v>
      </c>
      <c r="C1955">
        <v>100</v>
      </c>
      <c r="D1955">
        <v>1</v>
      </c>
      <c r="E1955">
        <v>44</v>
      </c>
      <c r="F1955">
        <v>1</v>
      </c>
      <c r="G1955">
        <v>24.710951999999999</v>
      </c>
      <c r="H1955">
        <v>16.2258</v>
      </c>
      <c r="I1955">
        <v>158.29962</v>
      </c>
      <c r="J1955">
        <v>3.681387</v>
      </c>
      <c r="K1955" t="str">
        <f t="shared" si="30"/>
        <v>4</v>
      </c>
      <c r="L1955" t="s">
        <v>44</v>
      </c>
      <c r="M1955" t="s">
        <v>45</v>
      </c>
      <c r="N1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1955">
        <f>VLOOKUP(TableOMP[[#This Row],[Label]],TableAvg[],2,FALSE)</f>
        <v>25.146681666666666</v>
      </c>
      <c r="P1955">
        <f>VLOOKUP(TableOMP[[#This Row],[Label]],TableAvg[],3,FALSE)</f>
        <v>1.0875562001362333</v>
      </c>
      <c r="Q1955">
        <f>TableOMP[[#This Row],[Avg]]-$U$2*TableOMP[[#This Row],[StdDev]]</f>
        <v>22.971569266394198</v>
      </c>
      <c r="R1955">
        <f>TableOMP[[#This Row],[Avg]]+$U$2*TableOMP[[#This Row],[StdDev]]</f>
        <v>27.321794066939134</v>
      </c>
      <c r="S1955">
        <f>IF(AND(TableOMP[[#This Row],[total_time]]&gt;=TableOMP[[#This Row],[Low]], TableOMP[[#This Row],[total_time]]&lt;=TableOMP[[#This Row],[High]]),1,0)</f>
        <v>1</v>
      </c>
    </row>
    <row r="1956" spans="1:19" x14ac:dyDescent="0.25">
      <c r="A1956" t="s">
        <v>15</v>
      </c>
      <c r="B1956">
        <v>10000</v>
      </c>
      <c r="C1956">
        <v>100</v>
      </c>
      <c r="D1956">
        <v>1</v>
      </c>
      <c r="E1956">
        <v>45</v>
      </c>
      <c r="F1956">
        <v>1</v>
      </c>
      <c r="G1956">
        <v>24.929085000000001</v>
      </c>
      <c r="H1956">
        <v>16.386970000000002</v>
      </c>
      <c r="I1956">
        <v>156.35616999999999</v>
      </c>
      <c r="J1956">
        <v>3.5535489999999998</v>
      </c>
      <c r="K1956" t="str">
        <f t="shared" si="30"/>
        <v>4</v>
      </c>
      <c r="L1956" t="s">
        <v>44</v>
      </c>
      <c r="M1956" t="s">
        <v>45</v>
      </c>
      <c r="N1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1956">
        <f>VLOOKUP(TableOMP[[#This Row],[Label]],TableAvg[],2,FALSE)</f>
        <v>25.254002333333332</v>
      </c>
      <c r="P1956">
        <f>VLOOKUP(TableOMP[[#This Row],[Label]],TableAvg[],3,FALSE)</f>
        <v>0.92190047262863217</v>
      </c>
      <c r="Q1956">
        <f>TableOMP[[#This Row],[Avg]]-$U$2*TableOMP[[#This Row],[StdDev]]</f>
        <v>23.410201388076068</v>
      </c>
      <c r="R1956">
        <f>TableOMP[[#This Row],[Avg]]+$U$2*TableOMP[[#This Row],[StdDev]]</f>
        <v>27.097803278590597</v>
      </c>
      <c r="S1956">
        <f>IF(AND(TableOMP[[#This Row],[total_time]]&gt;=TableOMP[[#This Row],[Low]], TableOMP[[#This Row],[total_time]]&lt;=TableOMP[[#This Row],[High]]),1,0)</f>
        <v>1</v>
      </c>
    </row>
    <row r="1957" spans="1:19" x14ac:dyDescent="0.25">
      <c r="A1957" t="s">
        <v>15</v>
      </c>
      <c r="B1957">
        <v>10000</v>
      </c>
      <c r="C1957">
        <v>100</v>
      </c>
      <c r="D1957">
        <v>1</v>
      </c>
      <c r="E1957">
        <v>46</v>
      </c>
      <c r="F1957">
        <v>1</v>
      </c>
      <c r="G1957">
        <v>24.058684</v>
      </c>
      <c r="H1957">
        <v>15.612562</v>
      </c>
      <c r="I1957">
        <v>142.30805799999999</v>
      </c>
      <c r="J1957">
        <v>3.162401</v>
      </c>
      <c r="K1957" t="str">
        <f t="shared" si="30"/>
        <v>4</v>
      </c>
      <c r="L1957" t="s">
        <v>44</v>
      </c>
      <c r="M1957" t="s">
        <v>45</v>
      </c>
      <c r="N1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1957">
        <f>VLOOKUP(TableOMP[[#This Row],[Label]],TableAvg[],2,FALSE)</f>
        <v>25.105016666666668</v>
      </c>
      <c r="P1957">
        <f>VLOOKUP(TableOMP[[#This Row],[Label]],TableAvg[],3,FALSE)</f>
        <v>0.96783194625286728</v>
      </c>
      <c r="Q1957">
        <f>TableOMP[[#This Row],[Avg]]-$U$2*TableOMP[[#This Row],[StdDev]]</f>
        <v>23.169352774160934</v>
      </c>
      <c r="R1957">
        <f>TableOMP[[#This Row],[Avg]]+$U$2*TableOMP[[#This Row],[StdDev]]</f>
        <v>27.040680559172401</v>
      </c>
      <c r="S1957">
        <f>IF(AND(TableOMP[[#This Row],[total_time]]&gt;=TableOMP[[#This Row],[Low]], TableOMP[[#This Row],[total_time]]&lt;=TableOMP[[#This Row],[High]]),1,0)</f>
        <v>1</v>
      </c>
    </row>
    <row r="1958" spans="1:19" x14ac:dyDescent="0.25">
      <c r="A1958" t="s">
        <v>15</v>
      </c>
      <c r="B1958">
        <v>10000</v>
      </c>
      <c r="C1958">
        <v>100</v>
      </c>
      <c r="D1958">
        <v>1</v>
      </c>
      <c r="E1958">
        <v>47</v>
      </c>
      <c r="F1958">
        <v>1</v>
      </c>
      <c r="G1958">
        <v>24.279129999999999</v>
      </c>
      <c r="H1958">
        <v>16.029405000000001</v>
      </c>
      <c r="I1958">
        <v>165.276385</v>
      </c>
      <c r="J1958">
        <v>3.592965</v>
      </c>
      <c r="K1958" t="str">
        <f t="shared" si="30"/>
        <v>4</v>
      </c>
      <c r="L1958" t="s">
        <v>44</v>
      </c>
      <c r="M1958" t="s">
        <v>45</v>
      </c>
      <c r="N1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1958">
        <f>VLOOKUP(TableOMP[[#This Row],[Label]],TableAvg[],2,FALSE)</f>
        <v>25.578340999999998</v>
      </c>
      <c r="P1958">
        <f>VLOOKUP(TableOMP[[#This Row],[Label]],TableAvg[],3,FALSE)</f>
        <v>0.98045741141675369</v>
      </c>
      <c r="Q1958">
        <f>TableOMP[[#This Row],[Avg]]-$U$2*TableOMP[[#This Row],[StdDev]]</f>
        <v>23.61742617716649</v>
      </c>
      <c r="R1958">
        <f>TableOMP[[#This Row],[Avg]]+$U$2*TableOMP[[#This Row],[StdDev]]</f>
        <v>27.539255822833507</v>
      </c>
      <c r="S1958">
        <f>IF(AND(TableOMP[[#This Row],[total_time]]&gt;=TableOMP[[#This Row],[Low]], TableOMP[[#This Row],[total_time]]&lt;=TableOMP[[#This Row],[High]]),1,0)</f>
        <v>1</v>
      </c>
    </row>
    <row r="1959" spans="1:19" x14ac:dyDescent="0.25">
      <c r="A1959" t="s">
        <v>15</v>
      </c>
      <c r="B1959">
        <v>10000</v>
      </c>
      <c r="C1959">
        <v>100</v>
      </c>
      <c r="D1959">
        <v>1</v>
      </c>
      <c r="E1959">
        <v>48</v>
      </c>
      <c r="F1959">
        <v>1</v>
      </c>
      <c r="G1959">
        <v>25.302664</v>
      </c>
      <c r="H1959">
        <v>17.271094000000002</v>
      </c>
      <c r="I1959">
        <v>157.44964100000001</v>
      </c>
      <c r="J1959">
        <v>3.3499919999999999</v>
      </c>
      <c r="K1959" t="str">
        <f t="shared" si="30"/>
        <v>4</v>
      </c>
      <c r="L1959" t="s">
        <v>44</v>
      </c>
      <c r="M1959" t="s">
        <v>45</v>
      </c>
      <c r="N1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1959">
        <f>VLOOKUP(TableOMP[[#This Row],[Label]],TableAvg[],2,FALSE)</f>
        <v>25.698375999999996</v>
      </c>
      <c r="P1959">
        <f>VLOOKUP(TableOMP[[#This Row],[Label]],TableAvg[],3,FALSE)</f>
        <v>0.656682861572359</v>
      </c>
      <c r="Q1959">
        <f>TableOMP[[#This Row],[Avg]]-$U$2*TableOMP[[#This Row],[StdDev]]</f>
        <v>24.385010276855279</v>
      </c>
      <c r="R1959">
        <f>TableOMP[[#This Row],[Avg]]+$U$2*TableOMP[[#This Row],[StdDev]]</f>
        <v>27.011741723144713</v>
      </c>
      <c r="S1959">
        <f>IF(AND(TableOMP[[#This Row],[total_time]]&gt;=TableOMP[[#This Row],[Low]], TableOMP[[#This Row],[total_time]]&lt;=TableOMP[[#This Row],[High]]),1,0)</f>
        <v>1</v>
      </c>
    </row>
    <row r="1960" spans="1:19" x14ac:dyDescent="0.25">
      <c r="A1960" t="s">
        <v>15</v>
      </c>
      <c r="B1960">
        <v>10000</v>
      </c>
      <c r="C1960">
        <v>100</v>
      </c>
      <c r="D1960">
        <v>1</v>
      </c>
      <c r="E1960">
        <v>49</v>
      </c>
      <c r="F1960">
        <v>1</v>
      </c>
      <c r="G1960">
        <v>24.820924000000002</v>
      </c>
      <c r="H1960">
        <v>16.437944000000002</v>
      </c>
      <c r="I1960">
        <v>145.39622900000001</v>
      </c>
      <c r="J1960">
        <v>3.0290879999999998</v>
      </c>
      <c r="K1960" t="str">
        <f t="shared" si="30"/>
        <v>4</v>
      </c>
      <c r="L1960" t="s">
        <v>44</v>
      </c>
      <c r="M1960" t="s">
        <v>45</v>
      </c>
      <c r="N1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1960">
        <f>VLOOKUP(TableOMP[[#This Row],[Label]],TableAvg[],2,FALSE)</f>
        <v>25.497405666666666</v>
      </c>
      <c r="P1960">
        <f>VLOOKUP(TableOMP[[#This Row],[Label]],TableAvg[],3,FALSE)</f>
        <v>1.0181394385820903</v>
      </c>
      <c r="Q1960">
        <f>TableOMP[[#This Row],[Avg]]-$U$2*TableOMP[[#This Row],[StdDev]]</f>
        <v>23.461126789502487</v>
      </c>
      <c r="R1960">
        <f>TableOMP[[#This Row],[Avg]]+$U$2*TableOMP[[#This Row],[StdDev]]</f>
        <v>27.533684543830844</v>
      </c>
      <c r="S1960">
        <f>IF(AND(TableOMP[[#This Row],[total_time]]&gt;=TableOMP[[#This Row],[Low]], TableOMP[[#This Row],[total_time]]&lt;=TableOMP[[#This Row],[High]]),1,0)</f>
        <v>1</v>
      </c>
    </row>
    <row r="1961" spans="1:19" x14ac:dyDescent="0.25">
      <c r="A1961" t="s">
        <v>15</v>
      </c>
      <c r="B1961">
        <v>10000</v>
      </c>
      <c r="C1961">
        <v>100</v>
      </c>
      <c r="D1961">
        <v>1</v>
      </c>
      <c r="E1961">
        <v>50</v>
      </c>
      <c r="F1961">
        <v>1</v>
      </c>
      <c r="G1961">
        <v>24.105172</v>
      </c>
      <c r="H1961">
        <v>15.928198999999999</v>
      </c>
      <c r="I1961">
        <v>136.399283</v>
      </c>
      <c r="J1961">
        <v>2.7836590000000001</v>
      </c>
      <c r="K1961" t="str">
        <f t="shared" si="30"/>
        <v>4</v>
      </c>
      <c r="L1961" t="s">
        <v>44</v>
      </c>
      <c r="M1961" t="s">
        <v>45</v>
      </c>
      <c r="N1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1961">
        <f>VLOOKUP(TableOMP[[#This Row],[Label]],TableAvg[],2,FALSE)</f>
        <v>24.905305333333331</v>
      </c>
      <c r="P1961">
        <f>VLOOKUP(TableOMP[[#This Row],[Label]],TableAvg[],3,FALSE)</f>
        <v>0.67773903707279415</v>
      </c>
      <c r="Q1961">
        <f>TableOMP[[#This Row],[Avg]]-$U$2*TableOMP[[#This Row],[StdDev]]</f>
        <v>23.549827259187744</v>
      </c>
      <c r="R1961">
        <f>TableOMP[[#This Row],[Avg]]+$U$2*TableOMP[[#This Row],[StdDev]]</f>
        <v>26.260783407478918</v>
      </c>
      <c r="S1961">
        <f>IF(AND(TableOMP[[#This Row],[total_time]]&gt;=TableOMP[[#This Row],[Low]], TableOMP[[#This Row],[total_time]]&lt;=TableOMP[[#This Row],[High]]),1,0)</f>
        <v>1</v>
      </c>
    </row>
    <row r="1962" spans="1:19" x14ac:dyDescent="0.25">
      <c r="A1962" t="s">
        <v>15</v>
      </c>
      <c r="B1962">
        <v>10000</v>
      </c>
      <c r="C1962">
        <v>100</v>
      </c>
      <c r="D1962">
        <v>1</v>
      </c>
      <c r="E1962">
        <v>51</v>
      </c>
      <c r="F1962">
        <v>1</v>
      </c>
      <c r="G1962">
        <v>24.870730999999999</v>
      </c>
      <c r="H1962">
        <v>16.152615999999998</v>
      </c>
      <c r="I1962">
        <v>185.927863</v>
      </c>
      <c r="J1962">
        <v>3.7185570000000001</v>
      </c>
      <c r="K1962" t="str">
        <f t="shared" si="30"/>
        <v>4</v>
      </c>
      <c r="L1962" t="s">
        <v>44</v>
      </c>
      <c r="M1962" t="s">
        <v>45</v>
      </c>
      <c r="N1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1962">
        <f>VLOOKUP(TableOMP[[#This Row],[Label]],TableAvg[],2,FALSE)</f>
        <v>25.840850333333332</v>
      </c>
      <c r="P1962">
        <f>VLOOKUP(TableOMP[[#This Row],[Label]],TableAvg[],3,FALSE)</f>
        <v>1.4243345507535057</v>
      </c>
      <c r="Q1962">
        <f>TableOMP[[#This Row],[Avg]]-$U$2*TableOMP[[#This Row],[StdDev]]</f>
        <v>22.992181231826322</v>
      </c>
      <c r="R1962">
        <f>TableOMP[[#This Row],[Avg]]+$U$2*TableOMP[[#This Row],[StdDev]]</f>
        <v>28.689519434840342</v>
      </c>
      <c r="S1962">
        <f>IF(AND(TableOMP[[#This Row],[total_time]]&gt;=TableOMP[[#This Row],[Low]], TableOMP[[#This Row],[total_time]]&lt;=TableOMP[[#This Row],[High]]),1,0)</f>
        <v>1</v>
      </c>
    </row>
    <row r="1963" spans="1:19" x14ac:dyDescent="0.25">
      <c r="A1963" t="s">
        <v>15</v>
      </c>
      <c r="B1963">
        <v>10000</v>
      </c>
      <c r="C1963">
        <v>100</v>
      </c>
      <c r="D1963">
        <v>1</v>
      </c>
      <c r="E1963">
        <v>52</v>
      </c>
      <c r="F1963">
        <v>1</v>
      </c>
      <c r="G1963">
        <v>24.553087000000001</v>
      </c>
      <c r="H1963">
        <v>16.104337999999998</v>
      </c>
      <c r="I1963">
        <v>142.60848300000001</v>
      </c>
      <c r="J1963">
        <v>2.7962449999999999</v>
      </c>
      <c r="K1963" t="str">
        <f t="shared" si="30"/>
        <v>4</v>
      </c>
      <c r="L1963" t="s">
        <v>44</v>
      </c>
      <c r="M1963" t="s">
        <v>45</v>
      </c>
      <c r="N1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1963">
        <f>VLOOKUP(TableOMP[[#This Row],[Label]],TableAvg[],2,FALSE)</f>
        <v>25.390547666666667</v>
      </c>
      <c r="P1963">
        <f>VLOOKUP(TableOMP[[#This Row],[Label]],TableAvg[],3,FALSE)</f>
        <v>1.1714658179339055</v>
      </c>
      <c r="Q1963">
        <f>TableOMP[[#This Row],[Avg]]-$U$2*TableOMP[[#This Row],[StdDev]]</f>
        <v>23.047616030798856</v>
      </c>
      <c r="R1963">
        <f>TableOMP[[#This Row],[Avg]]+$U$2*TableOMP[[#This Row],[StdDev]]</f>
        <v>27.733479302534477</v>
      </c>
      <c r="S1963">
        <f>IF(AND(TableOMP[[#This Row],[total_time]]&gt;=TableOMP[[#This Row],[Low]], TableOMP[[#This Row],[total_time]]&lt;=TableOMP[[#This Row],[High]]),1,0)</f>
        <v>1</v>
      </c>
    </row>
    <row r="1964" spans="1:19" x14ac:dyDescent="0.25">
      <c r="A1964" t="s">
        <v>15</v>
      </c>
      <c r="B1964">
        <v>10000</v>
      </c>
      <c r="C1964">
        <v>100</v>
      </c>
      <c r="D1964">
        <v>1</v>
      </c>
      <c r="E1964">
        <v>53</v>
      </c>
      <c r="F1964">
        <v>1</v>
      </c>
      <c r="G1964">
        <v>25.148610000000001</v>
      </c>
      <c r="H1964">
        <v>16.153086999999999</v>
      </c>
      <c r="I1964">
        <v>161.59641400000001</v>
      </c>
      <c r="J1964">
        <v>3.1076229999999998</v>
      </c>
      <c r="K1964" t="str">
        <f t="shared" si="30"/>
        <v>4</v>
      </c>
      <c r="L1964" t="s">
        <v>44</v>
      </c>
      <c r="M1964" t="s">
        <v>45</v>
      </c>
      <c r="N1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1964">
        <f>VLOOKUP(TableOMP[[#This Row],[Label]],TableAvg[],2,FALSE)</f>
        <v>26.49198766666667</v>
      </c>
      <c r="P1964">
        <f>VLOOKUP(TableOMP[[#This Row],[Label]],TableAvg[],3,FALSE)</f>
        <v>2.2017086177670251</v>
      </c>
      <c r="Q1964">
        <f>TableOMP[[#This Row],[Avg]]-$U$2*TableOMP[[#This Row],[StdDev]]</f>
        <v>22.08857043113262</v>
      </c>
      <c r="R1964">
        <f>TableOMP[[#This Row],[Avg]]+$U$2*TableOMP[[#This Row],[StdDev]]</f>
        <v>30.89540490220072</v>
      </c>
      <c r="S1964">
        <f>IF(AND(TableOMP[[#This Row],[total_time]]&gt;=TableOMP[[#This Row],[Low]], TableOMP[[#This Row],[total_time]]&lt;=TableOMP[[#This Row],[High]]),1,0)</f>
        <v>1</v>
      </c>
    </row>
    <row r="1965" spans="1:19" x14ac:dyDescent="0.25">
      <c r="A1965" t="s">
        <v>15</v>
      </c>
      <c r="B1965">
        <v>10000</v>
      </c>
      <c r="C1965">
        <v>100</v>
      </c>
      <c r="D1965">
        <v>1</v>
      </c>
      <c r="E1965">
        <v>54</v>
      </c>
      <c r="F1965">
        <v>1</v>
      </c>
      <c r="G1965">
        <v>25.851033000000001</v>
      </c>
      <c r="H1965">
        <v>17.015550999999999</v>
      </c>
      <c r="I1965">
        <v>189.23896099999999</v>
      </c>
      <c r="J1965">
        <v>3.5705460000000002</v>
      </c>
      <c r="K1965" t="str">
        <f t="shared" si="30"/>
        <v>4</v>
      </c>
      <c r="L1965" t="s">
        <v>44</v>
      </c>
      <c r="M1965" t="s">
        <v>45</v>
      </c>
      <c r="N1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1965">
        <f>VLOOKUP(TableOMP[[#This Row],[Label]],TableAvg[],2,FALSE)</f>
        <v>25.667505000000002</v>
      </c>
      <c r="P1965">
        <f>VLOOKUP(TableOMP[[#This Row],[Label]],TableAvg[],3,FALSE)</f>
        <v>0.57645094674913777</v>
      </c>
      <c r="Q1965">
        <f>TableOMP[[#This Row],[Avg]]-$U$2*TableOMP[[#This Row],[StdDev]]</f>
        <v>24.514603106501728</v>
      </c>
      <c r="R1965">
        <f>TableOMP[[#This Row],[Avg]]+$U$2*TableOMP[[#This Row],[StdDev]]</f>
        <v>26.820406893498276</v>
      </c>
      <c r="S1965">
        <f>IF(AND(TableOMP[[#This Row],[total_time]]&gt;=TableOMP[[#This Row],[Low]], TableOMP[[#This Row],[total_time]]&lt;=TableOMP[[#This Row],[High]]),1,0)</f>
        <v>1</v>
      </c>
    </row>
    <row r="1966" spans="1:19" x14ac:dyDescent="0.25">
      <c r="A1966" t="s">
        <v>15</v>
      </c>
      <c r="B1966">
        <v>10000</v>
      </c>
      <c r="C1966">
        <v>100</v>
      </c>
      <c r="D1966">
        <v>1</v>
      </c>
      <c r="E1966">
        <v>55</v>
      </c>
      <c r="F1966">
        <v>1</v>
      </c>
      <c r="G1966">
        <v>24.534171000000001</v>
      </c>
      <c r="H1966">
        <v>16.276575000000001</v>
      </c>
      <c r="I1966">
        <v>182.13258999999999</v>
      </c>
      <c r="J1966">
        <v>3.3728259999999999</v>
      </c>
      <c r="K1966" t="str">
        <f t="shared" si="30"/>
        <v>4</v>
      </c>
      <c r="L1966" t="s">
        <v>44</v>
      </c>
      <c r="M1966" t="s">
        <v>45</v>
      </c>
      <c r="N1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1966">
        <f>VLOOKUP(TableOMP[[#This Row],[Label]],TableAvg[],2,FALSE)</f>
        <v>25.360660333333332</v>
      </c>
      <c r="P1966">
        <f>VLOOKUP(TableOMP[[#This Row],[Label]],TableAvg[],3,FALSE)</f>
        <v>1.2700928355765138</v>
      </c>
      <c r="Q1966">
        <f>TableOMP[[#This Row],[Avg]]-$U$2*TableOMP[[#This Row],[StdDev]]</f>
        <v>22.820474662180303</v>
      </c>
      <c r="R1966">
        <f>TableOMP[[#This Row],[Avg]]+$U$2*TableOMP[[#This Row],[StdDev]]</f>
        <v>27.900846004486361</v>
      </c>
      <c r="S1966">
        <f>IF(AND(TableOMP[[#This Row],[total_time]]&gt;=TableOMP[[#This Row],[Low]], TableOMP[[#This Row],[total_time]]&lt;=TableOMP[[#This Row],[High]]),1,0)</f>
        <v>1</v>
      </c>
    </row>
    <row r="1967" spans="1:19" x14ac:dyDescent="0.25">
      <c r="A1967" t="s">
        <v>15</v>
      </c>
      <c r="B1967">
        <v>10000</v>
      </c>
      <c r="C1967">
        <v>100</v>
      </c>
      <c r="D1967">
        <v>1</v>
      </c>
      <c r="E1967">
        <v>56</v>
      </c>
      <c r="F1967">
        <v>1</v>
      </c>
      <c r="G1967">
        <v>25.772036</v>
      </c>
      <c r="H1967">
        <v>16.272476999999999</v>
      </c>
      <c r="I1967">
        <v>186.19525899999999</v>
      </c>
      <c r="J1967">
        <v>3.3853680000000002</v>
      </c>
      <c r="K1967" t="str">
        <f t="shared" si="30"/>
        <v>4</v>
      </c>
      <c r="L1967" t="s">
        <v>44</v>
      </c>
      <c r="M1967" t="s">
        <v>45</v>
      </c>
      <c r="N1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1967">
        <f>VLOOKUP(TableOMP[[#This Row],[Label]],TableAvg[],2,FALSE)</f>
        <v>25.688562333333333</v>
      </c>
      <c r="P1967">
        <f>VLOOKUP(TableOMP[[#This Row],[Label]],TableAvg[],3,FALSE)</f>
        <v>1.2302853049382383</v>
      </c>
      <c r="Q1967">
        <f>TableOMP[[#This Row],[Avg]]-$U$2*TableOMP[[#This Row],[StdDev]]</f>
        <v>23.227991723456856</v>
      </c>
      <c r="R1967">
        <f>TableOMP[[#This Row],[Avg]]+$U$2*TableOMP[[#This Row],[StdDev]]</f>
        <v>28.149132943209811</v>
      </c>
      <c r="S1967">
        <f>IF(AND(TableOMP[[#This Row],[total_time]]&gt;=TableOMP[[#This Row],[Low]], TableOMP[[#This Row],[total_time]]&lt;=TableOMP[[#This Row],[High]]),1,0)</f>
        <v>1</v>
      </c>
    </row>
    <row r="1968" spans="1:19" x14ac:dyDescent="0.25">
      <c r="A1968" t="s">
        <v>15</v>
      </c>
      <c r="B1968">
        <v>10000</v>
      </c>
      <c r="C1968">
        <v>100</v>
      </c>
      <c r="D1968">
        <v>1</v>
      </c>
      <c r="E1968">
        <v>57</v>
      </c>
      <c r="F1968">
        <v>1</v>
      </c>
      <c r="G1968">
        <v>24.635643000000002</v>
      </c>
      <c r="H1968">
        <v>16.716404000000001</v>
      </c>
      <c r="I1968">
        <v>188.25070700000001</v>
      </c>
      <c r="J1968">
        <v>3.3616199999999998</v>
      </c>
      <c r="K1968" t="str">
        <f t="shared" si="30"/>
        <v>4</v>
      </c>
      <c r="L1968" t="s">
        <v>44</v>
      </c>
      <c r="M1968" t="s">
        <v>45</v>
      </c>
      <c r="N1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1968">
        <f>VLOOKUP(TableOMP[[#This Row],[Label]],TableAvg[],2,FALSE)</f>
        <v>25.40756433333333</v>
      </c>
      <c r="P1968">
        <f>VLOOKUP(TableOMP[[#This Row],[Label]],TableAvg[],3,FALSE)</f>
        <v>1.5181510594286629</v>
      </c>
      <c r="Q1968">
        <f>TableOMP[[#This Row],[Avg]]-$U$2*TableOMP[[#This Row],[StdDev]]</f>
        <v>22.371262214476005</v>
      </c>
      <c r="R1968">
        <f>TableOMP[[#This Row],[Avg]]+$U$2*TableOMP[[#This Row],[StdDev]]</f>
        <v>28.443866452190655</v>
      </c>
      <c r="S1968">
        <f>IF(AND(TableOMP[[#This Row],[total_time]]&gt;=TableOMP[[#This Row],[Low]], TableOMP[[#This Row],[total_time]]&lt;=TableOMP[[#This Row],[High]]),1,0)</f>
        <v>1</v>
      </c>
    </row>
    <row r="1969" spans="1:19" x14ac:dyDescent="0.25">
      <c r="A1969" t="s">
        <v>15</v>
      </c>
      <c r="B1969">
        <v>10000</v>
      </c>
      <c r="C1969">
        <v>100</v>
      </c>
      <c r="D1969">
        <v>1</v>
      </c>
      <c r="E1969">
        <v>58</v>
      </c>
      <c r="F1969">
        <v>1</v>
      </c>
      <c r="G1969">
        <v>23.883872</v>
      </c>
      <c r="H1969">
        <v>17.148582000000001</v>
      </c>
      <c r="I1969">
        <v>216.04304300000001</v>
      </c>
      <c r="J1969">
        <v>3.7902290000000001</v>
      </c>
      <c r="K1969" t="str">
        <f t="shared" si="30"/>
        <v>4</v>
      </c>
      <c r="L1969" t="s">
        <v>44</v>
      </c>
      <c r="M1969" t="s">
        <v>45</v>
      </c>
      <c r="N1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1969">
        <f>VLOOKUP(TableOMP[[#This Row],[Label]],TableAvg[],2,FALSE)</f>
        <v>24.684348666666665</v>
      </c>
      <c r="P1969">
        <f>VLOOKUP(TableOMP[[#This Row],[Label]],TableAvg[],3,FALSE)</f>
        <v>1.8456104403030507</v>
      </c>
      <c r="Q1969">
        <f>TableOMP[[#This Row],[Avg]]-$U$2*TableOMP[[#This Row],[StdDev]]</f>
        <v>20.993127786060562</v>
      </c>
      <c r="R1969">
        <f>TableOMP[[#This Row],[Avg]]+$U$2*TableOMP[[#This Row],[StdDev]]</f>
        <v>28.375569547272768</v>
      </c>
      <c r="S1969">
        <f>IF(AND(TableOMP[[#This Row],[total_time]]&gt;=TableOMP[[#This Row],[Low]], TableOMP[[#This Row],[total_time]]&lt;=TableOMP[[#This Row],[High]]),1,0)</f>
        <v>1</v>
      </c>
    </row>
    <row r="1970" spans="1:19" x14ac:dyDescent="0.25">
      <c r="A1970" t="s">
        <v>15</v>
      </c>
      <c r="B1970">
        <v>10000</v>
      </c>
      <c r="C1970">
        <v>100</v>
      </c>
      <c r="D1970">
        <v>1</v>
      </c>
      <c r="E1970">
        <v>59</v>
      </c>
      <c r="F1970">
        <v>1</v>
      </c>
      <c r="G1970">
        <v>23.325433</v>
      </c>
      <c r="H1970">
        <v>16.790921999999998</v>
      </c>
      <c r="I1970">
        <v>198.730996</v>
      </c>
      <c r="J1970">
        <v>3.426396</v>
      </c>
      <c r="K1970" t="str">
        <f t="shared" si="30"/>
        <v>4</v>
      </c>
      <c r="L1970" t="s">
        <v>44</v>
      </c>
      <c r="M1970" t="s">
        <v>45</v>
      </c>
      <c r="N1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1970">
        <f>VLOOKUP(TableOMP[[#This Row],[Label]],TableAvg[],2,FALSE)</f>
        <v>25.076984666666664</v>
      </c>
      <c r="P1970">
        <f>VLOOKUP(TableOMP[[#This Row],[Label]],TableAvg[],3,FALSE)</f>
        <v>1.5127787003199316</v>
      </c>
      <c r="Q1970">
        <f>TableOMP[[#This Row],[Avg]]-$U$2*TableOMP[[#This Row],[StdDev]]</f>
        <v>22.051427266026803</v>
      </c>
      <c r="R1970">
        <f>TableOMP[[#This Row],[Avg]]+$U$2*TableOMP[[#This Row],[StdDev]]</f>
        <v>28.102542067306526</v>
      </c>
      <c r="S1970">
        <f>IF(AND(TableOMP[[#This Row],[total_time]]&gt;=TableOMP[[#This Row],[Low]], TableOMP[[#This Row],[total_time]]&lt;=TableOMP[[#This Row],[High]]),1,0)</f>
        <v>1</v>
      </c>
    </row>
    <row r="1971" spans="1:19" x14ac:dyDescent="0.25">
      <c r="A1971" t="s">
        <v>15</v>
      </c>
      <c r="B1971">
        <v>10000</v>
      </c>
      <c r="C1971">
        <v>100</v>
      </c>
      <c r="D1971">
        <v>1</v>
      </c>
      <c r="E1971">
        <v>60</v>
      </c>
      <c r="F1971">
        <v>1</v>
      </c>
      <c r="G1971">
        <v>24.187460999999999</v>
      </c>
      <c r="H1971">
        <v>16.882874000000001</v>
      </c>
      <c r="I1971">
        <v>191.26625999999999</v>
      </c>
      <c r="J1971">
        <v>3.2418010000000002</v>
      </c>
      <c r="K1971" t="str">
        <f t="shared" si="30"/>
        <v>4</v>
      </c>
      <c r="L1971" t="s">
        <v>44</v>
      </c>
      <c r="M1971" t="s">
        <v>45</v>
      </c>
      <c r="N1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1971">
        <f>VLOOKUP(TableOMP[[#This Row],[Label]],TableAvg[],2,FALSE)</f>
        <v>24.091633000000002</v>
      </c>
      <c r="P1971">
        <f>VLOOKUP(TableOMP[[#This Row],[Label]],TableAvg[],3,FALSE)</f>
        <v>0.1089137175681136</v>
      </c>
      <c r="Q1971">
        <f>TableOMP[[#This Row],[Avg]]-$U$2*TableOMP[[#This Row],[StdDev]]</f>
        <v>23.873805564863776</v>
      </c>
      <c r="R1971">
        <f>TableOMP[[#This Row],[Avg]]+$U$2*TableOMP[[#This Row],[StdDev]]</f>
        <v>24.309460435136227</v>
      </c>
      <c r="S1971">
        <f>IF(AND(TableOMP[[#This Row],[total_time]]&gt;=TableOMP[[#This Row],[Low]], TableOMP[[#This Row],[total_time]]&lt;=TableOMP[[#This Row],[High]]),1,0)</f>
        <v>1</v>
      </c>
    </row>
    <row r="1972" spans="1:19" x14ac:dyDescent="0.25">
      <c r="A1972" t="s">
        <v>15</v>
      </c>
      <c r="B1972">
        <v>10000</v>
      </c>
      <c r="C1972">
        <v>100</v>
      </c>
      <c r="D1972">
        <v>1</v>
      </c>
      <c r="E1972">
        <v>61</v>
      </c>
      <c r="F1972">
        <v>1</v>
      </c>
      <c r="G1972">
        <v>24.20965</v>
      </c>
      <c r="H1972">
        <v>17.170231999999999</v>
      </c>
      <c r="I1972">
        <v>197.35108500000001</v>
      </c>
      <c r="J1972">
        <v>3.2891849999999998</v>
      </c>
      <c r="K1972" t="str">
        <f t="shared" si="30"/>
        <v>4</v>
      </c>
      <c r="L1972" t="s">
        <v>44</v>
      </c>
      <c r="M1972" t="s">
        <v>45</v>
      </c>
      <c r="N1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1972">
        <f>VLOOKUP(TableOMP[[#This Row],[Label]],TableAvg[],2,FALSE)</f>
        <v>24.641043</v>
      </c>
      <c r="P1972">
        <f>VLOOKUP(TableOMP[[#This Row],[Label]],TableAvg[],3,FALSE)</f>
        <v>0.69741106444665923</v>
      </c>
      <c r="Q1972">
        <f>TableOMP[[#This Row],[Avg]]-$U$2*TableOMP[[#This Row],[StdDev]]</f>
        <v>23.246220871106683</v>
      </c>
      <c r="R1972">
        <f>TableOMP[[#This Row],[Avg]]+$U$2*TableOMP[[#This Row],[StdDev]]</f>
        <v>26.035865128893317</v>
      </c>
      <c r="S1972">
        <f>IF(AND(TableOMP[[#This Row],[total_time]]&gt;=TableOMP[[#This Row],[Low]], TableOMP[[#This Row],[total_time]]&lt;=TableOMP[[#This Row],[High]]),1,0)</f>
        <v>1</v>
      </c>
    </row>
    <row r="1973" spans="1:19" x14ac:dyDescent="0.25">
      <c r="A1973" t="s">
        <v>15</v>
      </c>
      <c r="B1973">
        <v>10000</v>
      </c>
      <c r="C1973">
        <v>100</v>
      </c>
      <c r="D1973">
        <v>1</v>
      </c>
      <c r="E1973">
        <v>62</v>
      </c>
      <c r="F1973">
        <v>1</v>
      </c>
      <c r="G1973">
        <v>24.276603999999999</v>
      </c>
      <c r="H1973">
        <v>17.150372999999998</v>
      </c>
      <c r="I1973">
        <v>219.88765000000001</v>
      </c>
      <c r="J1973">
        <v>3.6047159999999998</v>
      </c>
      <c r="K1973" t="str">
        <f t="shared" si="30"/>
        <v>4</v>
      </c>
      <c r="L1973" t="s">
        <v>44</v>
      </c>
      <c r="M1973" t="s">
        <v>45</v>
      </c>
      <c r="N1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1973">
        <f>VLOOKUP(TableOMP[[#This Row],[Label]],TableAvg[],2,FALSE)</f>
        <v>22.873059333333334</v>
      </c>
      <c r="P1973">
        <f>VLOOKUP(TableOMP[[#This Row],[Label]],TableAvg[],3,FALSE)</f>
        <v>4.0216212648321452</v>
      </c>
      <c r="Q1973">
        <f>TableOMP[[#This Row],[Avg]]-$U$2*TableOMP[[#This Row],[StdDev]]</f>
        <v>14.829816803669043</v>
      </c>
      <c r="R1973">
        <f>TableOMP[[#This Row],[Avg]]+$U$2*TableOMP[[#This Row],[StdDev]]</f>
        <v>30.916301862997624</v>
      </c>
      <c r="S1973">
        <f>IF(AND(TableOMP[[#This Row],[total_time]]&gt;=TableOMP[[#This Row],[Low]], TableOMP[[#This Row],[total_time]]&lt;=TableOMP[[#This Row],[High]]),1,0)</f>
        <v>1</v>
      </c>
    </row>
    <row r="1974" spans="1:19" x14ac:dyDescent="0.25">
      <c r="A1974" t="s">
        <v>15</v>
      </c>
      <c r="B1974">
        <v>10000</v>
      </c>
      <c r="C1974">
        <v>100</v>
      </c>
      <c r="D1974">
        <v>1</v>
      </c>
      <c r="E1974">
        <v>63</v>
      </c>
      <c r="F1974">
        <v>1</v>
      </c>
      <c r="G1974">
        <v>24.634709000000001</v>
      </c>
      <c r="H1974">
        <v>16.43628</v>
      </c>
      <c r="I1974">
        <v>243.188163</v>
      </c>
      <c r="J1974">
        <v>3.92239</v>
      </c>
      <c r="K1974" t="str">
        <f t="shared" si="30"/>
        <v>4</v>
      </c>
      <c r="L1974" t="s">
        <v>44</v>
      </c>
      <c r="M1974" t="s">
        <v>45</v>
      </c>
      <c r="N1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1974">
        <f>VLOOKUP(TableOMP[[#This Row],[Label]],TableAvg[],2,FALSE)</f>
        <v>22.565191666666667</v>
      </c>
      <c r="P1974">
        <f>VLOOKUP(TableOMP[[#This Row],[Label]],TableAvg[],3,FALSE)</f>
        <v>4.5104678263368099</v>
      </c>
      <c r="Q1974">
        <f>TableOMP[[#This Row],[Avg]]-$U$2*TableOMP[[#This Row],[StdDev]]</f>
        <v>13.544256013993047</v>
      </c>
      <c r="R1974">
        <f>TableOMP[[#This Row],[Avg]]+$U$2*TableOMP[[#This Row],[StdDev]]</f>
        <v>31.586127319340285</v>
      </c>
      <c r="S1974">
        <f>IF(AND(TableOMP[[#This Row],[total_time]]&gt;=TableOMP[[#This Row],[Low]], TableOMP[[#This Row],[total_time]]&lt;=TableOMP[[#This Row],[High]]),1,0)</f>
        <v>1</v>
      </c>
    </row>
    <row r="1975" spans="1:19" x14ac:dyDescent="0.25">
      <c r="A1975" t="s">
        <v>15</v>
      </c>
      <c r="B1975">
        <v>10000</v>
      </c>
      <c r="C1975">
        <v>100</v>
      </c>
      <c r="D1975">
        <v>1</v>
      </c>
      <c r="E1975">
        <v>64</v>
      </c>
      <c r="F1975">
        <v>1</v>
      </c>
      <c r="G1975">
        <v>25.415818000000002</v>
      </c>
      <c r="H1975">
        <v>17.610018</v>
      </c>
      <c r="I1975">
        <v>229.61458200000001</v>
      </c>
      <c r="J1975">
        <v>3.644676</v>
      </c>
      <c r="K1975" t="str">
        <f t="shared" si="30"/>
        <v>4</v>
      </c>
      <c r="L1975" t="s">
        <v>44</v>
      </c>
      <c r="M1975" t="s">
        <v>45</v>
      </c>
      <c r="N1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1975">
        <f>VLOOKUP(TableOMP[[#This Row],[Label]],TableAvg[],2,FALSE)</f>
        <v>23.036842333333336</v>
      </c>
      <c r="P1975">
        <f>VLOOKUP(TableOMP[[#This Row],[Label]],TableAvg[],3,FALSE)</f>
        <v>5.4067034954582125</v>
      </c>
      <c r="Q1975">
        <f>TableOMP[[#This Row],[Avg]]-$U$2*TableOMP[[#This Row],[StdDev]]</f>
        <v>12.223435342416911</v>
      </c>
      <c r="R1975">
        <f>TableOMP[[#This Row],[Avg]]+$U$2*TableOMP[[#This Row],[StdDev]]</f>
        <v>33.850249324249759</v>
      </c>
      <c r="S1975">
        <f>IF(AND(TableOMP[[#This Row],[total_time]]&gt;=TableOMP[[#This Row],[Low]], TableOMP[[#This Row],[total_time]]&lt;=TableOMP[[#This Row],[High]]),1,0)</f>
        <v>1</v>
      </c>
    </row>
    <row r="1976" spans="1:19" x14ac:dyDescent="0.25">
      <c r="A1976" t="s">
        <v>15</v>
      </c>
      <c r="B1976">
        <v>1000</v>
      </c>
      <c r="C1976">
        <v>100</v>
      </c>
      <c r="D1976">
        <v>1</v>
      </c>
      <c r="E1976">
        <v>1</v>
      </c>
      <c r="F1976">
        <v>1</v>
      </c>
      <c r="G1976">
        <v>2.8495439999999999</v>
      </c>
      <c r="H1976">
        <v>8.1282999999999994E-2</v>
      </c>
      <c r="I1976">
        <v>0</v>
      </c>
      <c r="J1976">
        <v>0</v>
      </c>
      <c r="K1976" t="str">
        <f t="shared" si="30"/>
        <v>4</v>
      </c>
      <c r="L1976" t="s">
        <v>44</v>
      </c>
      <c r="M1976" t="s">
        <v>45</v>
      </c>
      <c r="N1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</v>
      </c>
      <c r="O1976" t="e">
        <f>VLOOKUP(TableOMP[[#This Row],[Label]],TableAvg[],2,FALSE)</f>
        <v>#N/A</v>
      </c>
      <c r="P1976" t="e">
        <f>VLOOKUP(TableOMP[[#This Row],[Label]],TableAvg[],3,FALSE)</f>
        <v>#N/A</v>
      </c>
      <c r="Q1976" t="e">
        <f>TableOMP[[#This Row],[Avg]]-$U$2*TableOMP[[#This Row],[StdDev]]</f>
        <v>#N/A</v>
      </c>
      <c r="R1976" t="e">
        <f>TableOMP[[#This Row],[Avg]]+$U$2*TableOMP[[#This Row],[StdDev]]</f>
        <v>#N/A</v>
      </c>
      <c r="S1976" t="e">
        <f>IF(AND(TableOMP[[#This Row],[total_time]]&gt;=TableOMP[[#This Row],[Low]], TableOMP[[#This Row],[total_time]]&lt;=TableOMP[[#This Row],[High]]),1,0)</f>
        <v>#N/A</v>
      </c>
    </row>
    <row r="1977" spans="1:19" x14ac:dyDescent="0.25">
      <c r="A1977" t="s">
        <v>15</v>
      </c>
      <c r="B1977">
        <v>1000</v>
      </c>
      <c r="C1977">
        <v>100</v>
      </c>
      <c r="D1977">
        <v>1</v>
      </c>
      <c r="E1977">
        <v>2</v>
      </c>
      <c r="F1977">
        <v>1</v>
      </c>
      <c r="G1977">
        <v>2.1287820000000002</v>
      </c>
      <c r="H1977">
        <v>0.21860399999999999</v>
      </c>
      <c r="I1977">
        <v>7.936E-2</v>
      </c>
      <c r="J1977">
        <v>7.936E-2</v>
      </c>
      <c r="K1977" t="str">
        <f t="shared" si="30"/>
        <v>4</v>
      </c>
      <c r="L1977" t="s">
        <v>44</v>
      </c>
      <c r="M1977" t="s">
        <v>45</v>
      </c>
      <c r="N1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</v>
      </c>
      <c r="O1977" t="e">
        <f>VLOOKUP(TableOMP[[#This Row],[Label]],TableAvg[],2,FALSE)</f>
        <v>#N/A</v>
      </c>
      <c r="P1977" t="e">
        <f>VLOOKUP(TableOMP[[#This Row],[Label]],TableAvg[],3,FALSE)</f>
        <v>#N/A</v>
      </c>
      <c r="Q1977" t="e">
        <f>TableOMP[[#This Row],[Avg]]-$U$2*TableOMP[[#This Row],[StdDev]]</f>
        <v>#N/A</v>
      </c>
      <c r="R1977" t="e">
        <f>TableOMP[[#This Row],[Avg]]+$U$2*TableOMP[[#This Row],[StdDev]]</f>
        <v>#N/A</v>
      </c>
      <c r="S1977" t="e">
        <f>IF(AND(TableOMP[[#This Row],[total_time]]&gt;=TableOMP[[#This Row],[Low]], TableOMP[[#This Row],[total_time]]&lt;=TableOMP[[#This Row],[High]]),1,0)</f>
        <v>#N/A</v>
      </c>
    </row>
    <row r="1978" spans="1:19" x14ac:dyDescent="0.25">
      <c r="A1978" t="s">
        <v>15</v>
      </c>
      <c r="B1978">
        <v>1000</v>
      </c>
      <c r="C1978">
        <v>100</v>
      </c>
      <c r="D1978">
        <v>1</v>
      </c>
      <c r="E1978">
        <v>3</v>
      </c>
      <c r="F1978">
        <v>1</v>
      </c>
      <c r="G1978">
        <v>1.889151</v>
      </c>
      <c r="H1978">
        <v>0.25468499999999999</v>
      </c>
      <c r="I1978">
        <v>0.13231000000000001</v>
      </c>
      <c r="J1978">
        <v>6.6155000000000005E-2</v>
      </c>
      <c r="K1978" t="str">
        <f t="shared" si="30"/>
        <v>4</v>
      </c>
      <c r="L1978" t="s">
        <v>44</v>
      </c>
      <c r="M1978" t="s">
        <v>45</v>
      </c>
      <c r="N1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</v>
      </c>
      <c r="O1978" t="e">
        <f>VLOOKUP(TableOMP[[#This Row],[Label]],TableAvg[],2,FALSE)</f>
        <v>#N/A</v>
      </c>
      <c r="P1978" t="e">
        <f>VLOOKUP(TableOMP[[#This Row],[Label]],TableAvg[],3,FALSE)</f>
        <v>#N/A</v>
      </c>
      <c r="Q1978" t="e">
        <f>TableOMP[[#This Row],[Avg]]-$U$2*TableOMP[[#This Row],[StdDev]]</f>
        <v>#N/A</v>
      </c>
      <c r="R1978" t="e">
        <f>TableOMP[[#This Row],[Avg]]+$U$2*TableOMP[[#This Row],[StdDev]]</f>
        <v>#N/A</v>
      </c>
      <c r="S1978" t="e">
        <f>IF(AND(TableOMP[[#This Row],[total_time]]&gt;=TableOMP[[#This Row],[Low]], TableOMP[[#This Row],[total_time]]&lt;=TableOMP[[#This Row],[High]]),1,0)</f>
        <v>#N/A</v>
      </c>
    </row>
    <row r="1979" spans="1:19" x14ac:dyDescent="0.25">
      <c r="A1979" t="s">
        <v>15</v>
      </c>
      <c r="B1979">
        <v>1000</v>
      </c>
      <c r="C1979">
        <v>100</v>
      </c>
      <c r="D1979">
        <v>1</v>
      </c>
      <c r="E1979">
        <v>4</v>
      </c>
      <c r="F1979">
        <v>1</v>
      </c>
      <c r="G1979">
        <v>1.795398</v>
      </c>
      <c r="H1979">
        <v>0.28873799999999999</v>
      </c>
      <c r="I1979">
        <v>0.168826</v>
      </c>
      <c r="J1979">
        <v>5.6274999999999999E-2</v>
      </c>
      <c r="K1979" t="str">
        <f t="shared" si="30"/>
        <v>4</v>
      </c>
      <c r="L1979" t="s">
        <v>44</v>
      </c>
      <c r="M1979" t="s">
        <v>45</v>
      </c>
      <c r="N1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</v>
      </c>
      <c r="O1979" t="e">
        <f>VLOOKUP(TableOMP[[#This Row],[Label]],TableAvg[],2,FALSE)</f>
        <v>#N/A</v>
      </c>
      <c r="P1979" t="e">
        <f>VLOOKUP(TableOMP[[#This Row],[Label]],TableAvg[],3,FALSE)</f>
        <v>#N/A</v>
      </c>
      <c r="Q1979" t="e">
        <f>TableOMP[[#This Row],[Avg]]-$U$2*TableOMP[[#This Row],[StdDev]]</f>
        <v>#N/A</v>
      </c>
      <c r="R1979" t="e">
        <f>TableOMP[[#This Row],[Avg]]+$U$2*TableOMP[[#This Row],[StdDev]]</f>
        <v>#N/A</v>
      </c>
      <c r="S1979" t="e">
        <f>IF(AND(TableOMP[[#This Row],[total_time]]&gt;=TableOMP[[#This Row],[Low]], TableOMP[[#This Row],[total_time]]&lt;=TableOMP[[#This Row],[High]]),1,0)</f>
        <v>#N/A</v>
      </c>
    </row>
    <row r="1980" spans="1:19" x14ac:dyDescent="0.25">
      <c r="A1980" t="s">
        <v>15</v>
      </c>
      <c r="B1980">
        <v>1000</v>
      </c>
      <c r="C1980">
        <v>100</v>
      </c>
      <c r="D1980">
        <v>1</v>
      </c>
      <c r="E1980">
        <v>5</v>
      </c>
      <c r="F1980">
        <v>1</v>
      </c>
      <c r="G1980">
        <v>1.685246</v>
      </c>
      <c r="H1980">
        <v>0.24924099999999999</v>
      </c>
      <c r="I1980">
        <v>0.205537</v>
      </c>
      <c r="J1980">
        <v>5.1383999999999999E-2</v>
      </c>
      <c r="K1980" t="str">
        <f t="shared" si="30"/>
        <v>4</v>
      </c>
      <c r="L1980" t="s">
        <v>44</v>
      </c>
      <c r="M1980" t="s">
        <v>45</v>
      </c>
      <c r="N1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</v>
      </c>
      <c r="O1980" t="e">
        <f>VLOOKUP(TableOMP[[#This Row],[Label]],TableAvg[],2,FALSE)</f>
        <v>#N/A</v>
      </c>
      <c r="P1980" t="e">
        <f>VLOOKUP(TableOMP[[#This Row],[Label]],TableAvg[],3,FALSE)</f>
        <v>#N/A</v>
      </c>
      <c r="Q1980" t="e">
        <f>TableOMP[[#This Row],[Avg]]-$U$2*TableOMP[[#This Row],[StdDev]]</f>
        <v>#N/A</v>
      </c>
      <c r="R1980" t="e">
        <f>TableOMP[[#This Row],[Avg]]+$U$2*TableOMP[[#This Row],[StdDev]]</f>
        <v>#N/A</v>
      </c>
      <c r="S1980" t="e">
        <f>IF(AND(TableOMP[[#This Row],[total_time]]&gt;=TableOMP[[#This Row],[Low]], TableOMP[[#This Row],[total_time]]&lt;=TableOMP[[#This Row],[High]]),1,0)</f>
        <v>#N/A</v>
      </c>
    </row>
    <row r="1981" spans="1:19" x14ac:dyDescent="0.25">
      <c r="A1981" t="s">
        <v>15</v>
      </c>
      <c r="B1981">
        <v>1000</v>
      </c>
      <c r="C1981">
        <v>100</v>
      </c>
      <c r="D1981">
        <v>1</v>
      </c>
      <c r="E1981">
        <v>6</v>
      </c>
      <c r="F1981">
        <v>1</v>
      </c>
      <c r="G1981">
        <v>2.0196450000000001</v>
      </c>
      <c r="H1981">
        <v>0.45936100000000002</v>
      </c>
      <c r="I1981">
        <v>0.892042</v>
      </c>
      <c r="J1981">
        <v>0.17840800000000001</v>
      </c>
      <c r="K1981" t="str">
        <f t="shared" si="30"/>
        <v>4</v>
      </c>
      <c r="L1981" t="s">
        <v>44</v>
      </c>
      <c r="M1981" t="s">
        <v>45</v>
      </c>
      <c r="N1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</v>
      </c>
      <c r="O1981" t="e">
        <f>VLOOKUP(TableOMP[[#This Row],[Label]],TableAvg[],2,FALSE)</f>
        <v>#N/A</v>
      </c>
      <c r="P1981" t="e">
        <f>VLOOKUP(TableOMP[[#This Row],[Label]],TableAvg[],3,FALSE)</f>
        <v>#N/A</v>
      </c>
      <c r="Q1981" t="e">
        <f>TableOMP[[#This Row],[Avg]]-$U$2*TableOMP[[#This Row],[StdDev]]</f>
        <v>#N/A</v>
      </c>
      <c r="R1981" t="e">
        <f>TableOMP[[#This Row],[Avg]]+$U$2*TableOMP[[#This Row],[StdDev]]</f>
        <v>#N/A</v>
      </c>
      <c r="S1981" t="e">
        <f>IF(AND(TableOMP[[#This Row],[total_time]]&gt;=TableOMP[[#This Row],[Low]], TableOMP[[#This Row],[total_time]]&lt;=TableOMP[[#This Row],[High]]),1,0)</f>
        <v>#N/A</v>
      </c>
    </row>
    <row r="1982" spans="1:19" x14ac:dyDescent="0.25">
      <c r="A1982" t="s">
        <v>15</v>
      </c>
      <c r="B1982">
        <v>1000</v>
      </c>
      <c r="C1982">
        <v>100</v>
      </c>
      <c r="D1982">
        <v>1</v>
      </c>
      <c r="E1982">
        <v>7</v>
      </c>
      <c r="F1982">
        <v>1</v>
      </c>
      <c r="G1982">
        <v>1.8006169999999999</v>
      </c>
      <c r="H1982">
        <v>0.43451899999999999</v>
      </c>
      <c r="I1982">
        <v>0.378884</v>
      </c>
      <c r="J1982">
        <v>6.3146999999999995E-2</v>
      </c>
      <c r="K1982" t="str">
        <f t="shared" si="30"/>
        <v>4</v>
      </c>
      <c r="L1982" t="s">
        <v>44</v>
      </c>
      <c r="M1982" t="s">
        <v>45</v>
      </c>
      <c r="N1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7</v>
      </c>
      <c r="O1982" t="e">
        <f>VLOOKUP(TableOMP[[#This Row],[Label]],TableAvg[],2,FALSE)</f>
        <v>#N/A</v>
      </c>
      <c r="P1982" t="e">
        <f>VLOOKUP(TableOMP[[#This Row],[Label]],TableAvg[],3,FALSE)</f>
        <v>#N/A</v>
      </c>
      <c r="Q1982" t="e">
        <f>TableOMP[[#This Row],[Avg]]-$U$2*TableOMP[[#This Row],[StdDev]]</f>
        <v>#N/A</v>
      </c>
      <c r="R1982" t="e">
        <f>TableOMP[[#This Row],[Avg]]+$U$2*TableOMP[[#This Row],[StdDev]]</f>
        <v>#N/A</v>
      </c>
      <c r="S1982" t="e">
        <f>IF(AND(TableOMP[[#This Row],[total_time]]&gt;=TableOMP[[#This Row],[Low]], TableOMP[[#This Row],[total_time]]&lt;=TableOMP[[#This Row],[High]]),1,0)</f>
        <v>#N/A</v>
      </c>
    </row>
    <row r="1983" spans="1:19" x14ac:dyDescent="0.25">
      <c r="A1983" t="s">
        <v>15</v>
      </c>
      <c r="B1983">
        <v>1000</v>
      </c>
      <c r="C1983">
        <v>100</v>
      </c>
      <c r="D1983">
        <v>1</v>
      </c>
      <c r="E1983">
        <v>8</v>
      </c>
      <c r="F1983">
        <v>1</v>
      </c>
      <c r="G1983">
        <v>1.67519</v>
      </c>
      <c r="H1983">
        <v>0.344414</v>
      </c>
      <c r="I1983">
        <v>0.40184599999999998</v>
      </c>
      <c r="J1983">
        <v>5.7407E-2</v>
      </c>
      <c r="K1983" t="str">
        <f t="shared" si="30"/>
        <v>4</v>
      </c>
      <c r="L1983" t="s">
        <v>44</v>
      </c>
      <c r="M1983" t="s">
        <v>45</v>
      </c>
      <c r="N1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8</v>
      </c>
      <c r="O1983" t="e">
        <f>VLOOKUP(TableOMP[[#This Row],[Label]],TableAvg[],2,FALSE)</f>
        <v>#N/A</v>
      </c>
      <c r="P1983" t="e">
        <f>VLOOKUP(TableOMP[[#This Row],[Label]],TableAvg[],3,FALSE)</f>
        <v>#N/A</v>
      </c>
      <c r="Q1983" t="e">
        <f>TableOMP[[#This Row],[Avg]]-$U$2*TableOMP[[#This Row],[StdDev]]</f>
        <v>#N/A</v>
      </c>
      <c r="R1983" t="e">
        <f>TableOMP[[#This Row],[Avg]]+$U$2*TableOMP[[#This Row],[StdDev]]</f>
        <v>#N/A</v>
      </c>
      <c r="S1983" t="e">
        <f>IF(AND(TableOMP[[#This Row],[total_time]]&gt;=TableOMP[[#This Row],[Low]], TableOMP[[#This Row],[total_time]]&lt;=TableOMP[[#This Row],[High]]),1,0)</f>
        <v>#N/A</v>
      </c>
    </row>
    <row r="1984" spans="1:19" x14ac:dyDescent="0.25">
      <c r="A1984" t="s">
        <v>15</v>
      </c>
      <c r="B1984">
        <v>1000</v>
      </c>
      <c r="C1984">
        <v>100</v>
      </c>
      <c r="D1984">
        <v>1</v>
      </c>
      <c r="E1984">
        <v>9</v>
      </c>
      <c r="F1984">
        <v>1</v>
      </c>
      <c r="G1984">
        <v>1.8527400000000001</v>
      </c>
      <c r="H1984">
        <v>0.429392</v>
      </c>
      <c r="I1984">
        <v>0.83770900000000004</v>
      </c>
      <c r="J1984">
        <v>0.104714</v>
      </c>
      <c r="K1984" t="str">
        <f t="shared" si="30"/>
        <v>4</v>
      </c>
      <c r="L1984" t="s">
        <v>44</v>
      </c>
      <c r="M1984" t="s">
        <v>45</v>
      </c>
      <c r="N1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9</v>
      </c>
      <c r="O1984" t="e">
        <f>VLOOKUP(TableOMP[[#This Row],[Label]],TableAvg[],2,FALSE)</f>
        <v>#N/A</v>
      </c>
      <c r="P1984" t="e">
        <f>VLOOKUP(TableOMP[[#This Row],[Label]],TableAvg[],3,FALSE)</f>
        <v>#N/A</v>
      </c>
      <c r="Q1984" t="e">
        <f>TableOMP[[#This Row],[Avg]]-$U$2*TableOMP[[#This Row],[StdDev]]</f>
        <v>#N/A</v>
      </c>
      <c r="R1984" t="e">
        <f>TableOMP[[#This Row],[Avg]]+$U$2*TableOMP[[#This Row],[StdDev]]</f>
        <v>#N/A</v>
      </c>
      <c r="S1984" t="e">
        <f>IF(AND(TableOMP[[#This Row],[total_time]]&gt;=TableOMP[[#This Row],[Low]], TableOMP[[#This Row],[total_time]]&lt;=TableOMP[[#This Row],[High]]),1,0)</f>
        <v>#N/A</v>
      </c>
    </row>
    <row r="1985" spans="1:19" x14ac:dyDescent="0.25">
      <c r="A1985" t="s">
        <v>15</v>
      </c>
      <c r="B1985">
        <v>1000</v>
      </c>
      <c r="C1985">
        <v>100</v>
      </c>
      <c r="D1985">
        <v>1</v>
      </c>
      <c r="E1985">
        <v>10</v>
      </c>
      <c r="F1985">
        <v>1</v>
      </c>
      <c r="G1985">
        <v>1.868088</v>
      </c>
      <c r="H1985">
        <v>0.56626299999999996</v>
      </c>
      <c r="I1985">
        <v>1.6981630000000001</v>
      </c>
      <c r="J1985">
        <v>0.18868499999999999</v>
      </c>
      <c r="K1985" t="str">
        <f t="shared" si="30"/>
        <v>4</v>
      </c>
      <c r="L1985" t="s">
        <v>44</v>
      </c>
      <c r="M1985" t="s">
        <v>45</v>
      </c>
      <c r="N1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10</v>
      </c>
      <c r="O1985" t="e">
        <f>VLOOKUP(TableOMP[[#This Row],[Label]],TableAvg[],2,FALSE)</f>
        <v>#N/A</v>
      </c>
      <c r="P1985" t="e">
        <f>VLOOKUP(TableOMP[[#This Row],[Label]],TableAvg[],3,FALSE)</f>
        <v>#N/A</v>
      </c>
      <c r="Q1985" t="e">
        <f>TableOMP[[#This Row],[Avg]]-$U$2*TableOMP[[#This Row],[StdDev]]</f>
        <v>#N/A</v>
      </c>
      <c r="R1985" t="e">
        <f>TableOMP[[#This Row],[Avg]]+$U$2*TableOMP[[#This Row],[StdDev]]</f>
        <v>#N/A</v>
      </c>
      <c r="S1985" t="e">
        <f>IF(AND(TableOMP[[#This Row],[total_time]]&gt;=TableOMP[[#This Row],[Low]], TableOMP[[#This Row],[total_time]]&lt;=TableOMP[[#This Row],[High]]),1,0)</f>
        <v>#N/A</v>
      </c>
    </row>
    <row r="1986" spans="1:19" x14ac:dyDescent="0.25">
      <c r="A1986" t="s">
        <v>15</v>
      </c>
      <c r="B1986">
        <v>1000</v>
      </c>
      <c r="C1986">
        <v>100</v>
      </c>
      <c r="D1986">
        <v>1</v>
      </c>
      <c r="E1986">
        <v>11</v>
      </c>
      <c r="F1986">
        <v>1</v>
      </c>
      <c r="G1986">
        <v>2.1762009999999998</v>
      </c>
      <c r="H1986">
        <v>0.82593099999999997</v>
      </c>
      <c r="I1986">
        <v>2.015174</v>
      </c>
      <c r="J1986">
        <v>0.201517</v>
      </c>
      <c r="K1986" t="str">
        <f t="shared" si="30"/>
        <v>4</v>
      </c>
      <c r="L1986" t="s">
        <v>44</v>
      </c>
      <c r="M1986" t="s">
        <v>45</v>
      </c>
      <c r="N1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11</v>
      </c>
      <c r="O1986" t="e">
        <f>VLOOKUP(TableOMP[[#This Row],[Label]],TableAvg[],2,FALSE)</f>
        <v>#N/A</v>
      </c>
      <c r="P1986" t="e">
        <f>VLOOKUP(TableOMP[[#This Row],[Label]],TableAvg[],3,FALSE)</f>
        <v>#N/A</v>
      </c>
      <c r="Q1986" t="e">
        <f>TableOMP[[#This Row],[Avg]]-$U$2*TableOMP[[#This Row],[StdDev]]</f>
        <v>#N/A</v>
      </c>
      <c r="R1986" t="e">
        <f>TableOMP[[#This Row],[Avg]]+$U$2*TableOMP[[#This Row],[StdDev]]</f>
        <v>#N/A</v>
      </c>
      <c r="S1986" t="e">
        <f>IF(AND(TableOMP[[#This Row],[total_time]]&gt;=TableOMP[[#This Row],[Low]], TableOMP[[#This Row],[total_time]]&lt;=TableOMP[[#This Row],[High]]),1,0)</f>
        <v>#N/A</v>
      </c>
    </row>
    <row r="1987" spans="1:19" x14ac:dyDescent="0.25">
      <c r="A1987" t="s">
        <v>15</v>
      </c>
      <c r="B1987">
        <v>1000</v>
      </c>
      <c r="C1987">
        <v>100</v>
      </c>
      <c r="D1987">
        <v>1</v>
      </c>
      <c r="E1987">
        <v>12</v>
      </c>
      <c r="F1987">
        <v>1</v>
      </c>
      <c r="G1987">
        <v>2.2596090000000002</v>
      </c>
      <c r="H1987">
        <v>0.73869799999999997</v>
      </c>
      <c r="I1987">
        <v>2.8320650000000001</v>
      </c>
      <c r="J1987">
        <v>0.25746000000000002</v>
      </c>
      <c r="K1987" t="str">
        <f t="shared" ref="K1987:K2050" si="31">MID(M1987,22,1)</f>
        <v>4</v>
      </c>
      <c r="L1987" t="s">
        <v>44</v>
      </c>
      <c r="M1987" t="s">
        <v>45</v>
      </c>
      <c r="N1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12</v>
      </c>
      <c r="O1987" t="e">
        <f>VLOOKUP(TableOMP[[#This Row],[Label]],TableAvg[],2,FALSE)</f>
        <v>#N/A</v>
      </c>
      <c r="P1987" t="e">
        <f>VLOOKUP(TableOMP[[#This Row],[Label]],TableAvg[],3,FALSE)</f>
        <v>#N/A</v>
      </c>
      <c r="Q1987" t="e">
        <f>TableOMP[[#This Row],[Avg]]-$U$2*TableOMP[[#This Row],[StdDev]]</f>
        <v>#N/A</v>
      </c>
      <c r="R1987" t="e">
        <f>TableOMP[[#This Row],[Avg]]+$U$2*TableOMP[[#This Row],[StdDev]]</f>
        <v>#N/A</v>
      </c>
      <c r="S1987" t="e">
        <f>IF(AND(TableOMP[[#This Row],[total_time]]&gt;=TableOMP[[#This Row],[Low]], TableOMP[[#This Row],[total_time]]&lt;=TableOMP[[#This Row],[High]]),1,0)</f>
        <v>#N/A</v>
      </c>
    </row>
    <row r="1988" spans="1:19" x14ac:dyDescent="0.25">
      <c r="A1988" t="s">
        <v>15</v>
      </c>
      <c r="B1988">
        <v>1000</v>
      </c>
      <c r="C1988">
        <v>100</v>
      </c>
      <c r="D1988">
        <v>1</v>
      </c>
      <c r="E1988">
        <v>13</v>
      </c>
      <c r="F1988">
        <v>1</v>
      </c>
      <c r="G1988">
        <v>1.9643740000000001</v>
      </c>
      <c r="H1988">
        <v>0.61192800000000003</v>
      </c>
      <c r="I1988">
        <v>1.03043</v>
      </c>
      <c r="J1988">
        <v>8.5869000000000001E-2</v>
      </c>
      <c r="K1988" t="str">
        <f t="shared" si="31"/>
        <v>4</v>
      </c>
      <c r="L1988" t="s">
        <v>44</v>
      </c>
      <c r="M1988" t="s">
        <v>45</v>
      </c>
      <c r="N1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13</v>
      </c>
      <c r="O1988" t="e">
        <f>VLOOKUP(TableOMP[[#This Row],[Label]],TableAvg[],2,FALSE)</f>
        <v>#N/A</v>
      </c>
      <c r="P1988" t="e">
        <f>VLOOKUP(TableOMP[[#This Row],[Label]],TableAvg[],3,FALSE)</f>
        <v>#N/A</v>
      </c>
      <c r="Q1988" t="e">
        <f>TableOMP[[#This Row],[Avg]]-$U$2*TableOMP[[#This Row],[StdDev]]</f>
        <v>#N/A</v>
      </c>
      <c r="R1988" t="e">
        <f>TableOMP[[#This Row],[Avg]]+$U$2*TableOMP[[#This Row],[StdDev]]</f>
        <v>#N/A</v>
      </c>
      <c r="S1988" t="e">
        <f>IF(AND(TableOMP[[#This Row],[total_time]]&gt;=TableOMP[[#This Row],[Low]], TableOMP[[#This Row],[total_time]]&lt;=TableOMP[[#This Row],[High]]),1,0)</f>
        <v>#N/A</v>
      </c>
    </row>
    <row r="1989" spans="1:19" x14ac:dyDescent="0.25">
      <c r="A1989" t="s">
        <v>15</v>
      </c>
      <c r="B1989">
        <v>1000</v>
      </c>
      <c r="C1989">
        <v>100</v>
      </c>
      <c r="D1989">
        <v>1</v>
      </c>
      <c r="E1989">
        <v>14</v>
      </c>
      <c r="F1989">
        <v>1</v>
      </c>
      <c r="G1989">
        <v>2.090633</v>
      </c>
      <c r="H1989">
        <v>0.71910499999999999</v>
      </c>
      <c r="I1989">
        <v>1.722842</v>
      </c>
      <c r="J1989">
        <v>0.132526</v>
      </c>
      <c r="K1989" t="str">
        <f t="shared" si="31"/>
        <v>4</v>
      </c>
      <c r="L1989" t="s">
        <v>44</v>
      </c>
      <c r="M1989" t="s">
        <v>45</v>
      </c>
      <c r="N1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14</v>
      </c>
      <c r="O1989" t="e">
        <f>VLOOKUP(TableOMP[[#This Row],[Label]],TableAvg[],2,FALSE)</f>
        <v>#N/A</v>
      </c>
      <c r="P1989" t="e">
        <f>VLOOKUP(TableOMP[[#This Row],[Label]],TableAvg[],3,FALSE)</f>
        <v>#N/A</v>
      </c>
      <c r="Q1989" t="e">
        <f>TableOMP[[#This Row],[Avg]]-$U$2*TableOMP[[#This Row],[StdDev]]</f>
        <v>#N/A</v>
      </c>
      <c r="R1989" t="e">
        <f>TableOMP[[#This Row],[Avg]]+$U$2*TableOMP[[#This Row],[StdDev]]</f>
        <v>#N/A</v>
      </c>
      <c r="S1989" t="e">
        <f>IF(AND(TableOMP[[#This Row],[total_time]]&gt;=TableOMP[[#This Row],[Low]], TableOMP[[#This Row],[total_time]]&lt;=TableOMP[[#This Row],[High]]),1,0)</f>
        <v>#N/A</v>
      </c>
    </row>
    <row r="1990" spans="1:19" x14ac:dyDescent="0.25">
      <c r="A1990" t="s">
        <v>15</v>
      </c>
      <c r="B1990">
        <v>1000</v>
      </c>
      <c r="C1990">
        <v>100</v>
      </c>
      <c r="D1990">
        <v>1</v>
      </c>
      <c r="E1990">
        <v>15</v>
      </c>
      <c r="F1990">
        <v>1</v>
      </c>
      <c r="G1990">
        <v>2.5280260000000001</v>
      </c>
      <c r="H1990">
        <v>1.1214900000000001</v>
      </c>
      <c r="I1990">
        <v>2.167697</v>
      </c>
      <c r="J1990">
        <v>0.154835</v>
      </c>
      <c r="K1990" t="str">
        <f t="shared" si="31"/>
        <v>4</v>
      </c>
      <c r="L1990" t="s">
        <v>44</v>
      </c>
      <c r="M1990" t="s">
        <v>45</v>
      </c>
      <c r="N1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15</v>
      </c>
      <c r="O1990" t="e">
        <f>VLOOKUP(TableOMP[[#This Row],[Label]],TableAvg[],2,FALSE)</f>
        <v>#N/A</v>
      </c>
      <c r="P1990" t="e">
        <f>VLOOKUP(TableOMP[[#This Row],[Label]],TableAvg[],3,FALSE)</f>
        <v>#N/A</v>
      </c>
      <c r="Q1990" t="e">
        <f>TableOMP[[#This Row],[Avg]]-$U$2*TableOMP[[#This Row],[StdDev]]</f>
        <v>#N/A</v>
      </c>
      <c r="R1990" t="e">
        <f>TableOMP[[#This Row],[Avg]]+$U$2*TableOMP[[#This Row],[StdDev]]</f>
        <v>#N/A</v>
      </c>
      <c r="S1990" t="e">
        <f>IF(AND(TableOMP[[#This Row],[total_time]]&gt;=TableOMP[[#This Row],[Low]], TableOMP[[#This Row],[total_time]]&lt;=TableOMP[[#This Row],[High]]),1,0)</f>
        <v>#N/A</v>
      </c>
    </row>
    <row r="1991" spans="1:19" x14ac:dyDescent="0.25">
      <c r="A1991" t="s">
        <v>15</v>
      </c>
      <c r="B1991">
        <v>1000</v>
      </c>
      <c r="C1991">
        <v>100</v>
      </c>
      <c r="D1991">
        <v>1</v>
      </c>
      <c r="E1991">
        <v>16</v>
      </c>
      <c r="F1991">
        <v>1</v>
      </c>
      <c r="G1991">
        <v>2.396258</v>
      </c>
      <c r="H1991">
        <v>1.029188</v>
      </c>
      <c r="I1991">
        <v>2.16275</v>
      </c>
      <c r="J1991">
        <v>0.14418300000000001</v>
      </c>
      <c r="K1991" t="str">
        <f t="shared" si="31"/>
        <v>4</v>
      </c>
      <c r="L1991" t="s">
        <v>44</v>
      </c>
      <c r="M1991" t="s">
        <v>45</v>
      </c>
      <c r="N1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16</v>
      </c>
      <c r="O1991" t="e">
        <f>VLOOKUP(TableOMP[[#This Row],[Label]],TableAvg[],2,FALSE)</f>
        <v>#N/A</v>
      </c>
      <c r="P1991" t="e">
        <f>VLOOKUP(TableOMP[[#This Row],[Label]],TableAvg[],3,FALSE)</f>
        <v>#N/A</v>
      </c>
      <c r="Q1991" t="e">
        <f>TableOMP[[#This Row],[Avg]]-$U$2*TableOMP[[#This Row],[StdDev]]</f>
        <v>#N/A</v>
      </c>
      <c r="R1991" t="e">
        <f>TableOMP[[#This Row],[Avg]]+$U$2*TableOMP[[#This Row],[StdDev]]</f>
        <v>#N/A</v>
      </c>
      <c r="S1991" t="e">
        <f>IF(AND(TableOMP[[#This Row],[total_time]]&gt;=TableOMP[[#This Row],[Low]], TableOMP[[#This Row],[total_time]]&lt;=TableOMP[[#This Row],[High]]),1,0)</f>
        <v>#N/A</v>
      </c>
    </row>
    <row r="1992" spans="1:19" x14ac:dyDescent="0.25">
      <c r="A1992" t="s">
        <v>15</v>
      </c>
      <c r="B1992">
        <v>1000</v>
      </c>
      <c r="C1992">
        <v>100</v>
      </c>
      <c r="D1992">
        <v>1</v>
      </c>
      <c r="E1992">
        <v>17</v>
      </c>
      <c r="F1992">
        <v>1</v>
      </c>
      <c r="G1992">
        <v>2.2150479999999999</v>
      </c>
      <c r="H1992">
        <v>0.88192199999999998</v>
      </c>
      <c r="I1992">
        <v>3.1870319999999999</v>
      </c>
      <c r="J1992">
        <v>0.199189</v>
      </c>
      <c r="K1992" t="str">
        <f t="shared" si="31"/>
        <v>4</v>
      </c>
      <c r="L1992" t="s">
        <v>44</v>
      </c>
      <c r="M1992" t="s">
        <v>45</v>
      </c>
      <c r="N1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17</v>
      </c>
      <c r="O1992" t="e">
        <f>VLOOKUP(TableOMP[[#This Row],[Label]],TableAvg[],2,FALSE)</f>
        <v>#N/A</v>
      </c>
      <c r="P1992" t="e">
        <f>VLOOKUP(TableOMP[[#This Row],[Label]],TableAvg[],3,FALSE)</f>
        <v>#N/A</v>
      </c>
      <c r="Q1992" t="e">
        <f>TableOMP[[#This Row],[Avg]]-$U$2*TableOMP[[#This Row],[StdDev]]</f>
        <v>#N/A</v>
      </c>
      <c r="R1992" t="e">
        <f>TableOMP[[#This Row],[Avg]]+$U$2*TableOMP[[#This Row],[StdDev]]</f>
        <v>#N/A</v>
      </c>
      <c r="S1992" t="e">
        <f>IF(AND(TableOMP[[#This Row],[total_time]]&gt;=TableOMP[[#This Row],[Low]], TableOMP[[#This Row],[total_time]]&lt;=TableOMP[[#This Row],[High]]),1,0)</f>
        <v>#N/A</v>
      </c>
    </row>
    <row r="1993" spans="1:19" x14ac:dyDescent="0.25">
      <c r="A1993" t="s">
        <v>15</v>
      </c>
      <c r="B1993">
        <v>1000</v>
      </c>
      <c r="C1993">
        <v>100</v>
      </c>
      <c r="D1993">
        <v>1</v>
      </c>
      <c r="E1993">
        <v>18</v>
      </c>
      <c r="F1993">
        <v>1</v>
      </c>
      <c r="G1993">
        <v>2.2912210000000002</v>
      </c>
      <c r="H1993">
        <v>0.93498000000000003</v>
      </c>
      <c r="I1993">
        <v>4.1210760000000004</v>
      </c>
      <c r="J1993">
        <v>0.24241599999999999</v>
      </c>
      <c r="K1993" t="str">
        <f t="shared" si="31"/>
        <v>4</v>
      </c>
      <c r="L1993" t="s">
        <v>44</v>
      </c>
      <c r="M1993" t="s">
        <v>45</v>
      </c>
      <c r="N1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18</v>
      </c>
      <c r="O1993" t="e">
        <f>VLOOKUP(TableOMP[[#This Row],[Label]],TableAvg[],2,FALSE)</f>
        <v>#N/A</v>
      </c>
      <c r="P1993" t="e">
        <f>VLOOKUP(TableOMP[[#This Row],[Label]],TableAvg[],3,FALSE)</f>
        <v>#N/A</v>
      </c>
      <c r="Q1993" t="e">
        <f>TableOMP[[#This Row],[Avg]]-$U$2*TableOMP[[#This Row],[StdDev]]</f>
        <v>#N/A</v>
      </c>
      <c r="R1993" t="e">
        <f>TableOMP[[#This Row],[Avg]]+$U$2*TableOMP[[#This Row],[StdDev]]</f>
        <v>#N/A</v>
      </c>
      <c r="S1993" t="e">
        <f>IF(AND(TableOMP[[#This Row],[total_time]]&gt;=TableOMP[[#This Row],[Low]], TableOMP[[#This Row],[total_time]]&lt;=TableOMP[[#This Row],[High]]),1,0)</f>
        <v>#N/A</v>
      </c>
    </row>
    <row r="1994" spans="1:19" x14ac:dyDescent="0.25">
      <c r="A1994" t="s">
        <v>15</v>
      </c>
      <c r="B1994">
        <v>1000</v>
      </c>
      <c r="C1994">
        <v>100</v>
      </c>
      <c r="D1994">
        <v>1</v>
      </c>
      <c r="E1994">
        <v>19</v>
      </c>
      <c r="F1994">
        <v>1</v>
      </c>
      <c r="G1994">
        <v>2.9068969999999998</v>
      </c>
      <c r="H1994">
        <v>1.4283809999999999</v>
      </c>
      <c r="I1994">
        <v>9.1488639999999997</v>
      </c>
      <c r="J1994">
        <v>0.50827</v>
      </c>
      <c r="K1994" t="str">
        <f t="shared" si="31"/>
        <v>4</v>
      </c>
      <c r="L1994" t="s">
        <v>44</v>
      </c>
      <c r="M1994" t="s">
        <v>45</v>
      </c>
      <c r="N1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19</v>
      </c>
      <c r="O1994" t="e">
        <f>VLOOKUP(TableOMP[[#This Row],[Label]],TableAvg[],2,FALSE)</f>
        <v>#N/A</v>
      </c>
      <c r="P1994" t="e">
        <f>VLOOKUP(TableOMP[[#This Row],[Label]],TableAvg[],3,FALSE)</f>
        <v>#N/A</v>
      </c>
      <c r="Q1994" t="e">
        <f>TableOMP[[#This Row],[Avg]]-$U$2*TableOMP[[#This Row],[StdDev]]</f>
        <v>#N/A</v>
      </c>
      <c r="R1994" t="e">
        <f>TableOMP[[#This Row],[Avg]]+$U$2*TableOMP[[#This Row],[StdDev]]</f>
        <v>#N/A</v>
      </c>
      <c r="S1994" t="e">
        <f>IF(AND(TableOMP[[#This Row],[total_time]]&gt;=TableOMP[[#This Row],[Low]], TableOMP[[#This Row],[total_time]]&lt;=TableOMP[[#This Row],[High]]),1,0)</f>
        <v>#N/A</v>
      </c>
    </row>
    <row r="1995" spans="1:19" x14ac:dyDescent="0.25">
      <c r="A1995" t="s">
        <v>15</v>
      </c>
      <c r="B1995">
        <v>1000</v>
      </c>
      <c r="C1995">
        <v>100</v>
      </c>
      <c r="D1995">
        <v>1</v>
      </c>
      <c r="E1995">
        <v>20</v>
      </c>
      <c r="F1995">
        <v>1</v>
      </c>
      <c r="G1995">
        <v>2.816945</v>
      </c>
      <c r="H1995">
        <v>1.0840920000000001</v>
      </c>
      <c r="I1995">
        <v>7.2009179999999997</v>
      </c>
      <c r="J1995">
        <v>0.378996</v>
      </c>
      <c r="K1995" t="str">
        <f t="shared" si="31"/>
        <v>4</v>
      </c>
      <c r="L1995" t="s">
        <v>44</v>
      </c>
      <c r="M1995" t="s">
        <v>45</v>
      </c>
      <c r="N1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20</v>
      </c>
      <c r="O1995" t="e">
        <f>VLOOKUP(TableOMP[[#This Row],[Label]],TableAvg[],2,FALSE)</f>
        <v>#N/A</v>
      </c>
      <c r="P1995" t="e">
        <f>VLOOKUP(TableOMP[[#This Row],[Label]],TableAvg[],3,FALSE)</f>
        <v>#N/A</v>
      </c>
      <c r="Q1995" t="e">
        <f>TableOMP[[#This Row],[Avg]]-$U$2*TableOMP[[#This Row],[StdDev]]</f>
        <v>#N/A</v>
      </c>
      <c r="R1995" t="e">
        <f>TableOMP[[#This Row],[Avg]]+$U$2*TableOMP[[#This Row],[StdDev]]</f>
        <v>#N/A</v>
      </c>
      <c r="S1995" t="e">
        <f>IF(AND(TableOMP[[#This Row],[total_time]]&gt;=TableOMP[[#This Row],[Low]], TableOMP[[#This Row],[total_time]]&lt;=TableOMP[[#This Row],[High]]),1,0)</f>
        <v>#N/A</v>
      </c>
    </row>
    <row r="1996" spans="1:19" x14ac:dyDescent="0.25">
      <c r="A1996" t="s">
        <v>15</v>
      </c>
      <c r="B1996">
        <v>1000</v>
      </c>
      <c r="C1996">
        <v>100</v>
      </c>
      <c r="D1996">
        <v>1</v>
      </c>
      <c r="E1996">
        <v>21</v>
      </c>
      <c r="F1996">
        <v>1</v>
      </c>
      <c r="G1996">
        <v>2.8529360000000001</v>
      </c>
      <c r="H1996">
        <v>1.390622</v>
      </c>
      <c r="I1996">
        <v>13.491777000000001</v>
      </c>
      <c r="J1996">
        <v>0.67458899999999999</v>
      </c>
      <c r="K1996" t="str">
        <f t="shared" si="31"/>
        <v>4</v>
      </c>
      <c r="L1996" t="s">
        <v>44</v>
      </c>
      <c r="M1996" t="s">
        <v>45</v>
      </c>
      <c r="N1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21</v>
      </c>
      <c r="O1996" t="e">
        <f>VLOOKUP(TableOMP[[#This Row],[Label]],TableAvg[],2,FALSE)</f>
        <v>#N/A</v>
      </c>
      <c r="P1996" t="e">
        <f>VLOOKUP(TableOMP[[#This Row],[Label]],TableAvg[],3,FALSE)</f>
        <v>#N/A</v>
      </c>
      <c r="Q1996" t="e">
        <f>TableOMP[[#This Row],[Avg]]-$U$2*TableOMP[[#This Row],[StdDev]]</f>
        <v>#N/A</v>
      </c>
      <c r="R1996" t="e">
        <f>TableOMP[[#This Row],[Avg]]+$U$2*TableOMP[[#This Row],[StdDev]]</f>
        <v>#N/A</v>
      </c>
      <c r="S1996" t="e">
        <f>IF(AND(TableOMP[[#This Row],[total_time]]&gt;=TableOMP[[#This Row],[Low]], TableOMP[[#This Row],[total_time]]&lt;=TableOMP[[#This Row],[High]]),1,0)</f>
        <v>#N/A</v>
      </c>
    </row>
    <row r="1997" spans="1:19" x14ac:dyDescent="0.25">
      <c r="A1997" t="s">
        <v>15</v>
      </c>
      <c r="B1997">
        <v>1000</v>
      </c>
      <c r="C1997">
        <v>100</v>
      </c>
      <c r="D1997">
        <v>1</v>
      </c>
      <c r="E1997">
        <v>22</v>
      </c>
      <c r="F1997">
        <v>1</v>
      </c>
      <c r="G1997">
        <v>3.1710989999999999</v>
      </c>
      <c r="H1997">
        <v>1.556864</v>
      </c>
      <c r="I1997">
        <v>15.135944</v>
      </c>
      <c r="J1997">
        <v>0.72075900000000004</v>
      </c>
      <c r="K1997" t="str">
        <f t="shared" si="31"/>
        <v>4</v>
      </c>
      <c r="L1997" t="s">
        <v>44</v>
      </c>
      <c r="M1997" t="s">
        <v>45</v>
      </c>
      <c r="N1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22</v>
      </c>
      <c r="O1997" t="e">
        <f>VLOOKUP(TableOMP[[#This Row],[Label]],TableAvg[],2,FALSE)</f>
        <v>#N/A</v>
      </c>
      <c r="P1997" t="e">
        <f>VLOOKUP(TableOMP[[#This Row],[Label]],TableAvg[],3,FALSE)</f>
        <v>#N/A</v>
      </c>
      <c r="Q1997" t="e">
        <f>TableOMP[[#This Row],[Avg]]-$U$2*TableOMP[[#This Row],[StdDev]]</f>
        <v>#N/A</v>
      </c>
      <c r="R1997" t="e">
        <f>TableOMP[[#This Row],[Avg]]+$U$2*TableOMP[[#This Row],[StdDev]]</f>
        <v>#N/A</v>
      </c>
      <c r="S1997" t="e">
        <f>IF(AND(TableOMP[[#This Row],[total_time]]&gt;=TableOMP[[#This Row],[Low]], TableOMP[[#This Row],[total_time]]&lt;=TableOMP[[#This Row],[High]]),1,0)</f>
        <v>#N/A</v>
      </c>
    </row>
    <row r="1998" spans="1:19" x14ac:dyDescent="0.25">
      <c r="A1998" t="s">
        <v>15</v>
      </c>
      <c r="B1998">
        <v>1000</v>
      </c>
      <c r="C1998">
        <v>100</v>
      </c>
      <c r="D1998">
        <v>1</v>
      </c>
      <c r="E1998">
        <v>23</v>
      </c>
      <c r="F1998">
        <v>1</v>
      </c>
      <c r="G1998">
        <v>2.908382</v>
      </c>
      <c r="H1998">
        <v>1.485336</v>
      </c>
      <c r="I1998">
        <v>7.7166750000000004</v>
      </c>
      <c r="J1998">
        <v>0.35075800000000001</v>
      </c>
      <c r="K1998" t="str">
        <f t="shared" si="31"/>
        <v>4</v>
      </c>
      <c r="L1998" t="s">
        <v>44</v>
      </c>
      <c r="M1998" t="s">
        <v>45</v>
      </c>
      <c r="N1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23</v>
      </c>
      <c r="O1998" t="e">
        <f>VLOOKUP(TableOMP[[#This Row],[Label]],TableAvg[],2,FALSE)</f>
        <v>#N/A</v>
      </c>
      <c r="P1998" t="e">
        <f>VLOOKUP(TableOMP[[#This Row],[Label]],TableAvg[],3,FALSE)</f>
        <v>#N/A</v>
      </c>
      <c r="Q1998" t="e">
        <f>TableOMP[[#This Row],[Avg]]-$U$2*TableOMP[[#This Row],[StdDev]]</f>
        <v>#N/A</v>
      </c>
      <c r="R1998" t="e">
        <f>TableOMP[[#This Row],[Avg]]+$U$2*TableOMP[[#This Row],[StdDev]]</f>
        <v>#N/A</v>
      </c>
      <c r="S1998" t="e">
        <f>IF(AND(TableOMP[[#This Row],[total_time]]&gt;=TableOMP[[#This Row],[Low]], TableOMP[[#This Row],[total_time]]&lt;=TableOMP[[#This Row],[High]]),1,0)</f>
        <v>#N/A</v>
      </c>
    </row>
    <row r="1999" spans="1:19" x14ac:dyDescent="0.25">
      <c r="A1999" t="s">
        <v>15</v>
      </c>
      <c r="B1999">
        <v>1000</v>
      </c>
      <c r="C1999">
        <v>100</v>
      </c>
      <c r="D1999">
        <v>1</v>
      </c>
      <c r="E1999">
        <v>24</v>
      </c>
      <c r="F1999">
        <v>1</v>
      </c>
      <c r="G1999">
        <v>3.0332170000000001</v>
      </c>
      <c r="H1999">
        <v>1.6419330000000001</v>
      </c>
      <c r="I1999">
        <v>15.837142</v>
      </c>
      <c r="J1999">
        <v>0.68857100000000004</v>
      </c>
      <c r="K1999" t="str">
        <f t="shared" si="31"/>
        <v>4</v>
      </c>
      <c r="L1999" t="s">
        <v>44</v>
      </c>
      <c r="M1999" t="s">
        <v>45</v>
      </c>
      <c r="N1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24</v>
      </c>
      <c r="O1999" t="e">
        <f>VLOOKUP(TableOMP[[#This Row],[Label]],TableAvg[],2,FALSE)</f>
        <v>#N/A</v>
      </c>
      <c r="P1999" t="e">
        <f>VLOOKUP(TableOMP[[#This Row],[Label]],TableAvg[],3,FALSE)</f>
        <v>#N/A</v>
      </c>
      <c r="Q1999" t="e">
        <f>TableOMP[[#This Row],[Avg]]-$U$2*TableOMP[[#This Row],[StdDev]]</f>
        <v>#N/A</v>
      </c>
      <c r="R1999" t="e">
        <f>TableOMP[[#This Row],[Avg]]+$U$2*TableOMP[[#This Row],[StdDev]]</f>
        <v>#N/A</v>
      </c>
      <c r="S1999" t="e">
        <f>IF(AND(TableOMP[[#This Row],[total_time]]&gt;=TableOMP[[#This Row],[Low]], TableOMP[[#This Row],[total_time]]&lt;=TableOMP[[#This Row],[High]]),1,0)</f>
        <v>#N/A</v>
      </c>
    </row>
    <row r="2000" spans="1:19" x14ac:dyDescent="0.25">
      <c r="A2000" t="s">
        <v>15</v>
      </c>
      <c r="B2000">
        <v>1000</v>
      </c>
      <c r="C2000">
        <v>100</v>
      </c>
      <c r="D2000">
        <v>1</v>
      </c>
      <c r="E2000">
        <v>25</v>
      </c>
      <c r="F2000">
        <v>1</v>
      </c>
      <c r="G2000">
        <v>3.1191789999999999</v>
      </c>
      <c r="H2000">
        <v>1.6708209999999999</v>
      </c>
      <c r="I2000">
        <v>19.480139999999999</v>
      </c>
      <c r="J2000">
        <v>0.81167199999999995</v>
      </c>
      <c r="K2000" t="str">
        <f t="shared" si="31"/>
        <v>4</v>
      </c>
      <c r="L2000" t="s">
        <v>44</v>
      </c>
      <c r="M2000" t="s">
        <v>45</v>
      </c>
      <c r="N2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25</v>
      </c>
      <c r="O2000" t="e">
        <f>VLOOKUP(TableOMP[[#This Row],[Label]],TableAvg[],2,FALSE)</f>
        <v>#N/A</v>
      </c>
      <c r="P2000" t="e">
        <f>VLOOKUP(TableOMP[[#This Row],[Label]],TableAvg[],3,FALSE)</f>
        <v>#N/A</v>
      </c>
      <c r="Q2000" t="e">
        <f>TableOMP[[#This Row],[Avg]]-$U$2*TableOMP[[#This Row],[StdDev]]</f>
        <v>#N/A</v>
      </c>
      <c r="R2000" t="e">
        <f>TableOMP[[#This Row],[Avg]]+$U$2*TableOMP[[#This Row],[StdDev]]</f>
        <v>#N/A</v>
      </c>
      <c r="S2000" t="e">
        <f>IF(AND(TableOMP[[#This Row],[total_time]]&gt;=TableOMP[[#This Row],[Low]], TableOMP[[#This Row],[total_time]]&lt;=TableOMP[[#This Row],[High]]),1,0)</f>
        <v>#N/A</v>
      </c>
    </row>
    <row r="2001" spans="1:19" x14ac:dyDescent="0.25">
      <c r="A2001" t="s">
        <v>15</v>
      </c>
      <c r="B2001">
        <v>1000</v>
      </c>
      <c r="C2001">
        <v>100</v>
      </c>
      <c r="D2001">
        <v>1</v>
      </c>
      <c r="E2001">
        <v>26</v>
      </c>
      <c r="F2001">
        <v>1</v>
      </c>
      <c r="G2001">
        <v>3.264821</v>
      </c>
      <c r="H2001">
        <v>1.8707229999999999</v>
      </c>
      <c r="I2001">
        <v>16.138863000000001</v>
      </c>
      <c r="J2001">
        <v>0.64555499999999999</v>
      </c>
      <c r="K2001" t="str">
        <f t="shared" si="31"/>
        <v>4</v>
      </c>
      <c r="L2001" t="s">
        <v>44</v>
      </c>
      <c r="M2001" t="s">
        <v>45</v>
      </c>
      <c r="N2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26</v>
      </c>
      <c r="O2001" t="e">
        <f>VLOOKUP(TableOMP[[#This Row],[Label]],TableAvg[],2,FALSE)</f>
        <v>#N/A</v>
      </c>
      <c r="P2001" t="e">
        <f>VLOOKUP(TableOMP[[#This Row],[Label]],TableAvg[],3,FALSE)</f>
        <v>#N/A</v>
      </c>
      <c r="Q2001" t="e">
        <f>TableOMP[[#This Row],[Avg]]-$U$2*TableOMP[[#This Row],[StdDev]]</f>
        <v>#N/A</v>
      </c>
      <c r="R2001" t="e">
        <f>TableOMP[[#This Row],[Avg]]+$U$2*TableOMP[[#This Row],[StdDev]]</f>
        <v>#N/A</v>
      </c>
      <c r="S2001" t="e">
        <f>IF(AND(TableOMP[[#This Row],[total_time]]&gt;=TableOMP[[#This Row],[Low]], TableOMP[[#This Row],[total_time]]&lt;=TableOMP[[#This Row],[High]]),1,0)</f>
        <v>#N/A</v>
      </c>
    </row>
    <row r="2002" spans="1:19" x14ac:dyDescent="0.25">
      <c r="A2002" t="s">
        <v>15</v>
      </c>
      <c r="B2002">
        <v>1000</v>
      </c>
      <c r="C2002">
        <v>100</v>
      </c>
      <c r="D2002">
        <v>1</v>
      </c>
      <c r="E2002">
        <v>27</v>
      </c>
      <c r="F2002">
        <v>1</v>
      </c>
      <c r="G2002">
        <v>3.5716299999999999</v>
      </c>
      <c r="H2002">
        <v>2.1386959999999999</v>
      </c>
      <c r="I2002">
        <v>22.503191999999999</v>
      </c>
      <c r="J2002">
        <v>0.86550700000000003</v>
      </c>
      <c r="K2002" t="str">
        <f t="shared" si="31"/>
        <v>4</v>
      </c>
      <c r="L2002" t="s">
        <v>44</v>
      </c>
      <c r="M2002" t="s">
        <v>45</v>
      </c>
      <c r="N2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27</v>
      </c>
      <c r="O2002" t="e">
        <f>VLOOKUP(TableOMP[[#This Row],[Label]],TableAvg[],2,FALSE)</f>
        <v>#N/A</v>
      </c>
      <c r="P2002" t="e">
        <f>VLOOKUP(TableOMP[[#This Row],[Label]],TableAvg[],3,FALSE)</f>
        <v>#N/A</v>
      </c>
      <c r="Q2002" t="e">
        <f>TableOMP[[#This Row],[Avg]]-$U$2*TableOMP[[#This Row],[StdDev]]</f>
        <v>#N/A</v>
      </c>
      <c r="R2002" t="e">
        <f>TableOMP[[#This Row],[Avg]]+$U$2*TableOMP[[#This Row],[StdDev]]</f>
        <v>#N/A</v>
      </c>
      <c r="S2002" t="e">
        <f>IF(AND(TableOMP[[#This Row],[total_time]]&gt;=TableOMP[[#This Row],[Low]], TableOMP[[#This Row],[total_time]]&lt;=TableOMP[[#This Row],[High]]),1,0)</f>
        <v>#N/A</v>
      </c>
    </row>
    <row r="2003" spans="1:19" x14ac:dyDescent="0.25">
      <c r="A2003" t="s">
        <v>15</v>
      </c>
      <c r="B2003">
        <v>1000</v>
      </c>
      <c r="C2003">
        <v>100</v>
      </c>
      <c r="D2003">
        <v>1</v>
      </c>
      <c r="E2003">
        <v>28</v>
      </c>
      <c r="F2003">
        <v>1</v>
      </c>
      <c r="G2003">
        <v>3.547803</v>
      </c>
      <c r="H2003">
        <v>1.7063170000000001</v>
      </c>
      <c r="I2003">
        <v>25.47016</v>
      </c>
      <c r="J2003">
        <v>0.94333900000000004</v>
      </c>
      <c r="K2003" t="str">
        <f t="shared" si="31"/>
        <v>4</v>
      </c>
      <c r="L2003" t="s">
        <v>44</v>
      </c>
      <c r="M2003" t="s">
        <v>45</v>
      </c>
      <c r="N2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28</v>
      </c>
      <c r="O2003" t="e">
        <f>VLOOKUP(TableOMP[[#This Row],[Label]],TableAvg[],2,FALSE)</f>
        <v>#N/A</v>
      </c>
      <c r="P2003" t="e">
        <f>VLOOKUP(TableOMP[[#This Row],[Label]],TableAvg[],3,FALSE)</f>
        <v>#N/A</v>
      </c>
      <c r="Q2003" t="e">
        <f>TableOMP[[#This Row],[Avg]]-$U$2*TableOMP[[#This Row],[StdDev]]</f>
        <v>#N/A</v>
      </c>
      <c r="R2003" t="e">
        <f>TableOMP[[#This Row],[Avg]]+$U$2*TableOMP[[#This Row],[StdDev]]</f>
        <v>#N/A</v>
      </c>
      <c r="S2003" t="e">
        <f>IF(AND(TableOMP[[#This Row],[total_time]]&gt;=TableOMP[[#This Row],[Low]], TableOMP[[#This Row],[total_time]]&lt;=TableOMP[[#This Row],[High]]),1,0)</f>
        <v>#N/A</v>
      </c>
    </row>
    <row r="2004" spans="1:19" x14ac:dyDescent="0.25">
      <c r="A2004" t="s">
        <v>15</v>
      </c>
      <c r="B2004">
        <v>1000</v>
      </c>
      <c r="C2004">
        <v>100</v>
      </c>
      <c r="D2004">
        <v>1</v>
      </c>
      <c r="E2004">
        <v>29</v>
      </c>
      <c r="F2004">
        <v>1</v>
      </c>
      <c r="G2004">
        <v>3.1744330000000001</v>
      </c>
      <c r="H2004">
        <v>1.6805349999999999</v>
      </c>
      <c r="I2004">
        <v>18.982285000000001</v>
      </c>
      <c r="J2004">
        <v>0.67793899999999996</v>
      </c>
      <c r="K2004" t="str">
        <f t="shared" si="31"/>
        <v>4</v>
      </c>
      <c r="L2004" t="s">
        <v>44</v>
      </c>
      <c r="M2004" t="s">
        <v>45</v>
      </c>
      <c r="N2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29</v>
      </c>
      <c r="O2004" t="e">
        <f>VLOOKUP(TableOMP[[#This Row],[Label]],TableAvg[],2,FALSE)</f>
        <v>#N/A</v>
      </c>
      <c r="P2004" t="e">
        <f>VLOOKUP(TableOMP[[#This Row],[Label]],TableAvg[],3,FALSE)</f>
        <v>#N/A</v>
      </c>
      <c r="Q2004" t="e">
        <f>TableOMP[[#This Row],[Avg]]-$U$2*TableOMP[[#This Row],[StdDev]]</f>
        <v>#N/A</v>
      </c>
      <c r="R2004" t="e">
        <f>TableOMP[[#This Row],[Avg]]+$U$2*TableOMP[[#This Row],[StdDev]]</f>
        <v>#N/A</v>
      </c>
      <c r="S2004" t="e">
        <f>IF(AND(TableOMP[[#This Row],[total_time]]&gt;=TableOMP[[#This Row],[Low]], TableOMP[[#This Row],[total_time]]&lt;=TableOMP[[#This Row],[High]]),1,0)</f>
        <v>#N/A</v>
      </c>
    </row>
    <row r="2005" spans="1:19" x14ac:dyDescent="0.25">
      <c r="A2005" t="s">
        <v>15</v>
      </c>
      <c r="B2005">
        <v>1000</v>
      </c>
      <c r="C2005">
        <v>100</v>
      </c>
      <c r="D2005">
        <v>1</v>
      </c>
      <c r="E2005">
        <v>30</v>
      </c>
      <c r="F2005">
        <v>1</v>
      </c>
      <c r="G2005">
        <v>3.1331419999999999</v>
      </c>
      <c r="H2005">
        <v>1.6253409999999999</v>
      </c>
      <c r="I2005">
        <v>16.655173999999999</v>
      </c>
      <c r="J2005">
        <v>0.57431600000000005</v>
      </c>
      <c r="K2005" t="str">
        <f t="shared" si="31"/>
        <v>4</v>
      </c>
      <c r="L2005" t="s">
        <v>44</v>
      </c>
      <c r="M2005" t="s">
        <v>45</v>
      </c>
      <c r="N2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30</v>
      </c>
      <c r="O2005" t="e">
        <f>VLOOKUP(TableOMP[[#This Row],[Label]],TableAvg[],2,FALSE)</f>
        <v>#N/A</v>
      </c>
      <c r="P2005" t="e">
        <f>VLOOKUP(TableOMP[[#This Row],[Label]],TableAvg[],3,FALSE)</f>
        <v>#N/A</v>
      </c>
      <c r="Q2005" t="e">
        <f>TableOMP[[#This Row],[Avg]]-$U$2*TableOMP[[#This Row],[StdDev]]</f>
        <v>#N/A</v>
      </c>
      <c r="R2005" t="e">
        <f>TableOMP[[#This Row],[Avg]]+$U$2*TableOMP[[#This Row],[StdDev]]</f>
        <v>#N/A</v>
      </c>
      <c r="S2005" t="e">
        <f>IF(AND(TableOMP[[#This Row],[total_time]]&gt;=TableOMP[[#This Row],[Low]], TableOMP[[#This Row],[total_time]]&lt;=TableOMP[[#This Row],[High]]),1,0)</f>
        <v>#N/A</v>
      </c>
    </row>
    <row r="2006" spans="1:19" x14ac:dyDescent="0.25">
      <c r="A2006" t="s">
        <v>15</v>
      </c>
      <c r="B2006">
        <v>1000</v>
      </c>
      <c r="C2006">
        <v>100</v>
      </c>
      <c r="D2006">
        <v>1</v>
      </c>
      <c r="E2006">
        <v>31</v>
      </c>
      <c r="F2006">
        <v>1</v>
      </c>
      <c r="G2006">
        <v>3.8378990000000002</v>
      </c>
      <c r="H2006">
        <v>2.0285299999999999</v>
      </c>
      <c r="I2006">
        <v>26.514868</v>
      </c>
      <c r="J2006">
        <v>0.88382899999999998</v>
      </c>
      <c r="K2006" t="str">
        <f t="shared" si="31"/>
        <v>4</v>
      </c>
      <c r="L2006" t="s">
        <v>44</v>
      </c>
      <c r="M2006" t="s">
        <v>45</v>
      </c>
      <c r="N2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31</v>
      </c>
      <c r="O2006" t="e">
        <f>VLOOKUP(TableOMP[[#This Row],[Label]],TableAvg[],2,FALSE)</f>
        <v>#N/A</v>
      </c>
      <c r="P2006" t="e">
        <f>VLOOKUP(TableOMP[[#This Row],[Label]],TableAvg[],3,FALSE)</f>
        <v>#N/A</v>
      </c>
      <c r="Q2006" t="e">
        <f>TableOMP[[#This Row],[Avg]]-$U$2*TableOMP[[#This Row],[StdDev]]</f>
        <v>#N/A</v>
      </c>
      <c r="R2006" t="e">
        <f>TableOMP[[#This Row],[Avg]]+$U$2*TableOMP[[#This Row],[StdDev]]</f>
        <v>#N/A</v>
      </c>
      <c r="S2006" t="e">
        <f>IF(AND(TableOMP[[#This Row],[total_time]]&gt;=TableOMP[[#This Row],[Low]], TableOMP[[#This Row],[total_time]]&lt;=TableOMP[[#This Row],[High]]),1,0)</f>
        <v>#N/A</v>
      </c>
    </row>
    <row r="2007" spans="1:19" x14ac:dyDescent="0.25">
      <c r="A2007" t="s">
        <v>15</v>
      </c>
      <c r="B2007">
        <v>1000</v>
      </c>
      <c r="C2007">
        <v>100</v>
      </c>
      <c r="D2007">
        <v>1</v>
      </c>
      <c r="E2007">
        <v>32</v>
      </c>
      <c r="F2007">
        <v>1</v>
      </c>
      <c r="G2007">
        <v>3.5652699999999999</v>
      </c>
      <c r="H2007">
        <v>1.8663940000000001</v>
      </c>
      <c r="I2007">
        <v>27.926735000000001</v>
      </c>
      <c r="J2007">
        <v>0.90086200000000005</v>
      </c>
      <c r="K2007" t="str">
        <f t="shared" si="31"/>
        <v>4</v>
      </c>
      <c r="L2007" t="s">
        <v>44</v>
      </c>
      <c r="M2007" t="s">
        <v>45</v>
      </c>
      <c r="N2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32</v>
      </c>
      <c r="O2007" t="e">
        <f>VLOOKUP(TableOMP[[#This Row],[Label]],TableAvg[],2,FALSE)</f>
        <v>#N/A</v>
      </c>
      <c r="P2007" t="e">
        <f>VLOOKUP(TableOMP[[#This Row],[Label]],TableAvg[],3,FALSE)</f>
        <v>#N/A</v>
      </c>
      <c r="Q2007" t="e">
        <f>TableOMP[[#This Row],[Avg]]-$U$2*TableOMP[[#This Row],[StdDev]]</f>
        <v>#N/A</v>
      </c>
      <c r="R2007" t="e">
        <f>TableOMP[[#This Row],[Avg]]+$U$2*TableOMP[[#This Row],[StdDev]]</f>
        <v>#N/A</v>
      </c>
      <c r="S2007" t="e">
        <f>IF(AND(TableOMP[[#This Row],[total_time]]&gt;=TableOMP[[#This Row],[Low]], TableOMP[[#This Row],[total_time]]&lt;=TableOMP[[#This Row],[High]]),1,0)</f>
        <v>#N/A</v>
      </c>
    </row>
    <row r="2008" spans="1:19" x14ac:dyDescent="0.25">
      <c r="A2008" t="s">
        <v>15</v>
      </c>
      <c r="B2008">
        <v>1000</v>
      </c>
      <c r="C2008">
        <v>100</v>
      </c>
      <c r="D2008">
        <v>1</v>
      </c>
      <c r="E2008">
        <v>33</v>
      </c>
      <c r="F2008">
        <v>1</v>
      </c>
      <c r="G2008">
        <v>3.5370400000000002</v>
      </c>
      <c r="H2008">
        <v>2.004251</v>
      </c>
      <c r="I2008">
        <v>24.053643000000001</v>
      </c>
      <c r="J2008">
        <v>0.75167600000000001</v>
      </c>
      <c r="K2008" t="str">
        <f t="shared" si="31"/>
        <v>4</v>
      </c>
      <c r="L2008" t="s">
        <v>44</v>
      </c>
      <c r="M2008" t="s">
        <v>45</v>
      </c>
      <c r="N2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33</v>
      </c>
      <c r="O2008" t="e">
        <f>VLOOKUP(TableOMP[[#This Row],[Label]],TableAvg[],2,FALSE)</f>
        <v>#N/A</v>
      </c>
      <c r="P2008" t="e">
        <f>VLOOKUP(TableOMP[[#This Row],[Label]],TableAvg[],3,FALSE)</f>
        <v>#N/A</v>
      </c>
      <c r="Q2008" t="e">
        <f>TableOMP[[#This Row],[Avg]]-$U$2*TableOMP[[#This Row],[StdDev]]</f>
        <v>#N/A</v>
      </c>
      <c r="R2008" t="e">
        <f>TableOMP[[#This Row],[Avg]]+$U$2*TableOMP[[#This Row],[StdDev]]</f>
        <v>#N/A</v>
      </c>
      <c r="S2008" t="e">
        <f>IF(AND(TableOMP[[#This Row],[total_time]]&gt;=TableOMP[[#This Row],[Low]], TableOMP[[#This Row],[total_time]]&lt;=TableOMP[[#This Row],[High]]),1,0)</f>
        <v>#N/A</v>
      </c>
    </row>
    <row r="2009" spans="1:19" x14ac:dyDescent="0.25">
      <c r="A2009" t="s">
        <v>15</v>
      </c>
      <c r="B2009">
        <v>1000</v>
      </c>
      <c r="C2009">
        <v>100</v>
      </c>
      <c r="D2009">
        <v>1</v>
      </c>
      <c r="E2009">
        <v>34</v>
      </c>
      <c r="F2009">
        <v>1</v>
      </c>
      <c r="G2009">
        <v>4.2556269999999996</v>
      </c>
      <c r="H2009">
        <v>2.5961180000000001</v>
      </c>
      <c r="I2009">
        <v>39.530867000000001</v>
      </c>
      <c r="J2009">
        <v>1.197905</v>
      </c>
      <c r="K2009" t="str">
        <f t="shared" si="31"/>
        <v>4</v>
      </c>
      <c r="L2009" t="s">
        <v>44</v>
      </c>
      <c r="M2009" t="s">
        <v>45</v>
      </c>
      <c r="N2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34</v>
      </c>
      <c r="O2009" t="e">
        <f>VLOOKUP(TableOMP[[#This Row],[Label]],TableAvg[],2,FALSE)</f>
        <v>#N/A</v>
      </c>
      <c r="P2009" t="e">
        <f>VLOOKUP(TableOMP[[#This Row],[Label]],TableAvg[],3,FALSE)</f>
        <v>#N/A</v>
      </c>
      <c r="Q2009" t="e">
        <f>TableOMP[[#This Row],[Avg]]-$U$2*TableOMP[[#This Row],[StdDev]]</f>
        <v>#N/A</v>
      </c>
      <c r="R2009" t="e">
        <f>TableOMP[[#This Row],[Avg]]+$U$2*TableOMP[[#This Row],[StdDev]]</f>
        <v>#N/A</v>
      </c>
      <c r="S2009" t="e">
        <f>IF(AND(TableOMP[[#This Row],[total_time]]&gt;=TableOMP[[#This Row],[Low]], TableOMP[[#This Row],[total_time]]&lt;=TableOMP[[#This Row],[High]]),1,0)</f>
        <v>#N/A</v>
      </c>
    </row>
    <row r="2010" spans="1:19" x14ac:dyDescent="0.25">
      <c r="A2010" t="s">
        <v>15</v>
      </c>
      <c r="B2010">
        <v>1000</v>
      </c>
      <c r="C2010">
        <v>100</v>
      </c>
      <c r="D2010">
        <v>1</v>
      </c>
      <c r="E2010">
        <v>35</v>
      </c>
      <c r="F2010">
        <v>1</v>
      </c>
      <c r="G2010">
        <v>3.9868649999999999</v>
      </c>
      <c r="H2010">
        <v>2.4754339999999999</v>
      </c>
      <c r="I2010">
        <v>35.843148999999997</v>
      </c>
      <c r="J2010">
        <v>1.0542100000000001</v>
      </c>
      <c r="K2010" t="str">
        <f t="shared" si="31"/>
        <v>4</v>
      </c>
      <c r="L2010" t="s">
        <v>44</v>
      </c>
      <c r="M2010" t="s">
        <v>45</v>
      </c>
      <c r="N2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35</v>
      </c>
      <c r="O2010" t="e">
        <f>VLOOKUP(TableOMP[[#This Row],[Label]],TableAvg[],2,FALSE)</f>
        <v>#N/A</v>
      </c>
      <c r="P2010" t="e">
        <f>VLOOKUP(TableOMP[[#This Row],[Label]],TableAvg[],3,FALSE)</f>
        <v>#N/A</v>
      </c>
      <c r="Q2010" t="e">
        <f>TableOMP[[#This Row],[Avg]]-$U$2*TableOMP[[#This Row],[StdDev]]</f>
        <v>#N/A</v>
      </c>
      <c r="R2010" t="e">
        <f>TableOMP[[#This Row],[Avg]]+$U$2*TableOMP[[#This Row],[StdDev]]</f>
        <v>#N/A</v>
      </c>
      <c r="S2010" t="e">
        <f>IF(AND(TableOMP[[#This Row],[total_time]]&gt;=TableOMP[[#This Row],[Low]], TableOMP[[#This Row],[total_time]]&lt;=TableOMP[[#This Row],[High]]),1,0)</f>
        <v>#N/A</v>
      </c>
    </row>
    <row r="2011" spans="1:19" x14ac:dyDescent="0.25">
      <c r="A2011" t="s">
        <v>15</v>
      </c>
      <c r="B2011">
        <v>1000</v>
      </c>
      <c r="C2011">
        <v>100</v>
      </c>
      <c r="D2011">
        <v>1</v>
      </c>
      <c r="E2011">
        <v>36</v>
      </c>
      <c r="F2011">
        <v>1</v>
      </c>
      <c r="G2011">
        <v>3.5748739999999999</v>
      </c>
      <c r="H2011">
        <v>1.926744</v>
      </c>
      <c r="I2011">
        <v>29.943541</v>
      </c>
      <c r="J2011">
        <v>0.85553000000000001</v>
      </c>
      <c r="K2011" t="str">
        <f t="shared" si="31"/>
        <v>4</v>
      </c>
      <c r="L2011" t="s">
        <v>44</v>
      </c>
      <c r="M2011" t="s">
        <v>45</v>
      </c>
      <c r="N2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36</v>
      </c>
      <c r="O2011" t="e">
        <f>VLOOKUP(TableOMP[[#This Row],[Label]],TableAvg[],2,FALSE)</f>
        <v>#N/A</v>
      </c>
      <c r="P2011" t="e">
        <f>VLOOKUP(TableOMP[[#This Row],[Label]],TableAvg[],3,FALSE)</f>
        <v>#N/A</v>
      </c>
      <c r="Q2011" t="e">
        <f>TableOMP[[#This Row],[Avg]]-$U$2*TableOMP[[#This Row],[StdDev]]</f>
        <v>#N/A</v>
      </c>
      <c r="R2011" t="e">
        <f>TableOMP[[#This Row],[Avg]]+$U$2*TableOMP[[#This Row],[StdDev]]</f>
        <v>#N/A</v>
      </c>
      <c r="S2011" t="e">
        <f>IF(AND(TableOMP[[#This Row],[total_time]]&gt;=TableOMP[[#This Row],[Low]], TableOMP[[#This Row],[total_time]]&lt;=TableOMP[[#This Row],[High]]),1,0)</f>
        <v>#N/A</v>
      </c>
    </row>
    <row r="2012" spans="1:19" x14ac:dyDescent="0.25">
      <c r="A2012" t="s">
        <v>15</v>
      </c>
      <c r="B2012">
        <v>1000</v>
      </c>
      <c r="C2012">
        <v>100</v>
      </c>
      <c r="D2012">
        <v>1</v>
      </c>
      <c r="E2012">
        <v>37</v>
      </c>
      <c r="F2012">
        <v>1</v>
      </c>
      <c r="G2012">
        <v>3.6182829999999999</v>
      </c>
      <c r="H2012">
        <v>1.938062</v>
      </c>
      <c r="I2012">
        <v>29.732187</v>
      </c>
      <c r="J2012">
        <v>0.82589400000000002</v>
      </c>
      <c r="K2012" t="str">
        <f t="shared" si="31"/>
        <v>4</v>
      </c>
      <c r="L2012" t="s">
        <v>44</v>
      </c>
      <c r="M2012" t="s">
        <v>45</v>
      </c>
      <c r="N2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37</v>
      </c>
      <c r="O2012" t="e">
        <f>VLOOKUP(TableOMP[[#This Row],[Label]],TableAvg[],2,FALSE)</f>
        <v>#N/A</v>
      </c>
      <c r="P2012" t="e">
        <f>VLOOKUP(TableOMP[[#This Row],[Label]],TableAvg[],3,FALSE)</f>
        <v>#N/A</v>
      </c>
      <c r="Q2012" t="e">
        <f>TableOMP[[#This Row],[Avg]]-$U$2*TableOMP[[#This Row],[StdDev]]</f>
        <v>#N/A</v>
      </c>
      <c r="R2012" t="e">
        <f>TableOMP[[#This Row],[Avg]]+$U$2*TableOMP[[#This Row],[StdDev]]</f>
        <v>#N/A</v>
      </c>
      <c r="S2012" t="e">
        <f>IF(AND(TableOMP[[#This Row],[total_time]]&gt;=TableOMP[[#This Row],[Low]], TableOMP[[#This Row],[total_time]]&lt;=TableOMP[[#This Row],[High]]),1,0)</f>
        <v>#N/A</v>
      </c>
    </row>
    <row r="2013" spans="1:19" x14ac:dyDescent="0.25">
      <c r="A2013" t="s">
        <v>15</v>
      </c>
      <c r="B2013">
        <v>1000</v>
      </c>
      <c r="C2013">
        <v>100</v>
      </c>
      <c r="D2013">
        <v>1</v>
      </c>
      <c r="E2013">
        <v>38</v>
      </c>
      <c r="F2013">
        <v>1</v>
      </c>
      <c r="G2013">
        <v>4.2714040000000004</v>
      </c>
      <c r="H2013">
        <v>2.750156</v>
      </c>
      <c r="I2013">
        <v>51.865015999999997</v>
      </c>
      <c r="J2013">
        <v>1.4017569999999999</v>
      </c>
      <c r="K2013" t="str">
        <f t="shared" si="31"/>
        <v>4</v>
      </c>
      <c r="L2013" t="s">
        <v>44</v>
      </c>
      <c r="M2013" t="s">
        <v>45</v>
      </c>
      <c r="N2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38</v>
      </c>
      <c r="O2013" t="e">
        <f>VLOOKUP(TableOMP[[#This Row],[Label]],TableAvg[],2,FALSE)</f>
        <v>#N/A</v>
      </c>
      <c r="P2013" t="e">
        <f>VLOOKUP(TableOMP[[#This Row],[Label]],TableAvg[],3,FALSE)</f>
        <v>#N/A</v>
      </c>
      <c r="Q2013" t="e">
        <f>TableOMP[[#This Row],[Avg]]-$U$2*TableOMP[[#This Row],[StdDev]]</f>
        <v>#N/A</v>
      </c>
      <c r="R2013" t="e">
        <f>TableOMP[[#This Row],[Avg]]+$U$2*TableOMP[[#This Row],[StdDev]]</f>
        <v>#N/A</v>
      </c>
      <c r="S2013" t="e">
        <f>IF(AND(TableOMP[[#This Row],[total_time]]&gt;=TableOMP[[#This Row],[Low]], TableOMP[[#This Row],[total_time]]&lt;=TableOMP[[#This Row],[High]]),1,0)</f>
        <v>#N/A</v>
      </c>
    </row>
    <row r="2014" spans="1:19" x14ac:dyDescent="0.25">
      <c r="A2014" t="s">
        <v>15</v>
      </c>
      <c r="B2014">
        <v>1000</v>
      </c>
      <c r="C2014">
        <v>100</v>
      </c>
      <c r="D2014">
        <v>1</v>
      </c>
      <c r="E2014">
        <v>39</v>
      </c>
      <c r="F2014">
        <v>1</v>
      </c>
      <c r="G2014">
        <v>4.6409330000000004</v>
      </c>
      <c r="H2014">
        <v>2.9270200000000002</v>
      </c>
      <c r="I2014">
        <v>65.612984999999995</v>
      </c>
      <c r="J2014">
        <v>1.726658</v>
      </c>
      <c r="K2014" t="str">
        <f t="shared" si="31"/>
        <v>4</v>
      </c>
      <c r="L2014" t="s">
        <v>44</v>
      </c>
      <c r="M2014" t="s">
        <v>45</v>
      </c>
      <c r="N2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39</v>
      </c>
      <c r="O2014" t="e">
        <f>VLOOKUP(TableOMP[[#This Row],[Label]],TableAvg[],2,FALSE)</f>
        <v>#N/A</v>
      </c>
      <c r="P2014" t="e">
        <f>VLOOKUP(TableOMP[[#This Row],[Label]],TableAvg[],3,FALSE)</f>
        <v>#N/A</v>
      </c>
      <c r="Q2014" t="e">
        <f>TableOMP[[#This Row],[Avg]]-$U$2*TableOMP[[#This Row],[StdDev]]</f>
        <v>#N/A</v>
      </c>
      <c r="R2014" t="e">
        <f>TableOMP[[#This Row],[Avg]]+$U$2*TableOMP[[#This Row],[StdDev]]</f>
        <v>#N/A</v>
      </c>
      <c r="S2014" t="e">
        <f>IF(AND(TableOMP[[#This Row],[total_time]]&gt;=TableOMP[[#This Row],[Low]], TableOMP[[#This Row],[total_time]]&lt;=TableOMP[[#This Row],[High]]),1,0)</f>
        <v>#N/A</v>
      </c>
    </row>
    <row r="2015" spans="1:19" x14ac:dyDescent="0.25">
      <c r="A2015" t="s">
        <v>15</v>
      </c>
      <c r="B2015">
        <v>1000</v>
      </c>
      <c r="C2015">
        <v>100</v>
      </c>
      <c r="D2015">
        <v>1</v>
      </c>
      <c r="E2015">
        <v>40</v>
      </c>
      <c r="F2015">
        <v>1</v>
      </c>
      <c r="G2015">
        <v>4.2266009999999996</v>
      </c>
      <c r="H2015">
        <v>2.6038009999999998</v>
      </c>
      <c r="I2015">
        <v>40.540996999999997</v>
      </c>
      <c r="J2015">
        <v>1.0395129999999999</v>
      </c>
      <c r="K2015" t="str">
        <f t="shared" si="31"/>
        <v>4</v>
      </c>
      <c r="L2015" t="s">
        <v>44</v>
      </c>
      <c r="M2015" t="s">
        <v>45</v>
      </c>
      <c r="N2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40</v>
      </c>
      <c r="O2015" t="e">
        <f>VLOOKUP(TableOMP[[#This Row],[Label]],TableAvg[],2,FALSE)</f>
        <v>#N/A</v>
      </c>
      <c r="P2015" t="e">
        <f>VLOOKUP(TableOMP[[#This Row],[Label]],TableAvg[],3,FALSE)</f>
        <v>#N/A</v>
      </c>
      <c r="Q2015" t="e">
        <f>TableOMP[[#This Row],[Avg]]-$U$2*TableOMP[[#This Row],[StdDev]]</f>
        <v>#N/A</v>
      </c>
      <c r="R2015" t="e">
        <f>TableOMP[[#This Row],[Avg]]+$U$2*TableOMP[[#This Row],[StdDev]]</f>
        <v>#N/A</v>
      </c>
      <c r="S2015" t="e">
        <f>IF(AND(TableOMP[[#This Row],[total_time]]&gt;=TableOMP[[#This Row],[Low]], TableOMP[[#This Row],[total_time]]&lt;=TableOMP[[#This Row],[High]]),1,0)</f>
        <v>#N/A</v>
      </c>
    </row>
    <row r="2016" spans="1:19" x14ac:dyDescent="0.25">
      <c r="A2016" t="s">
        <v>15</v>
      </c>
      <c r="B2016">
        <v>1000</v>
      </c>
      <c r="C2016">
        <v>100</v>
      </c>
      <c r="D2016">
        <v>1</v>
      </c>
      <c r="E2016">
        <v>41</v>
      </c>
      <c r="F2016">
        <v>1</v>
      </c>
      <c r="G2016">
        <v>4.3202439999999998</v>
      </c>
      <c r="H2016">
        <v>2.5206010000000001</v>
      </c>
      <c r="I2016">
        <v>46.047967999999997</v>
      </c>
      <c r="J2016">
        <v>1.1511990000000001</v>
      </c>
      <c r="K2016" t="str">
        <f t="shared" si="31"/>
        <v>4</v>
      </c>
      <c r="L2016" t="s">
        <v>44</v>
      </c>
      <c r="M2016" t="s">
        <v>45</v>
      </c>
      <c r="N2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41</v>
      </c>
      <c r="O2016" t="e">
        <f>VLOOKUP(TableOMP[[#This Row],[Label]],TableAvg[],2,FALSE)</f>
        <v>#N/A</v>
      </c>
      <c r="P2016" t="e">
        <f>VLOOKUP(TableOMP[[#This Row],[Label]],TableAvg[],3,FALSE)</f>
        <v>#N/A</v>
      </c>
      <c r="Q2016" t="e">
        <f>TableOMP[[#This Row],[Avg]]-$U$2*TableOMP[[#This Row],[StdDev]]</f>
        <v>#N/A</v>
      </c>
      <c r="R2016" t="e">
        <f>TableOMP[[#This Row],[Avg]]+$U$2*TableOMP[[#This Row],[StdDev]]</f>
        <v>#N/A</v>
      </c>
      <c r="S2016" t="e">
        <f>IF(AND(TableOMP[[#This Row],[total_time]]&gt;=TableOMP[[#This Row],[Low]], TableOMP[[#This Row],[total_time]]&lt;=TableOMP[[#This Row],[High]]),1,0)</f>
        <v>#N/A</v>
      </c>
    </row>
    <row r="2017" spans="1:19" x14ac:dyDescent="0.25">
      <c r="A2017" t="s">
        <v>15</v>
      </c>
      <c r="B2017">
        <v>1000</v>
      </c>
      <c r="C2017">
        <v>100</v>
      </c>
      <c r="D2017">
        <v>1</v>
      </c>
      <c r="E2017">
        <v>42</v>
      </c>
      <c r="F2017">
        <v>1</v>
      </c>
      <c r="G2017">
        <v>3.8917329999999999</v>
      </c>
      <c r="H2017">
        <v>2.2325919999999999</v>
      </c>
      <c r="I2017">
        <v>44.133364999999998</v>
      </c>
      <c r="J2017">
        <v>1.076424</v>
      </c>
      <c r="K2017" t="str">
        <f t="shared" si="31"/>
        <v>4</v>
      </c>
      <c r="L2017" t="s">
        <v>44</v>
      </c>
      <c r="M2017" t="s">
        <v>45</v>
      </c>
      <c r="N2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42</v>
      </c>
      <c r="O2017" t="e">
        <f>VLOOKUP(TableOMP[[#This Row],[Label]],TableAvg[],2,FALSE)</f>
        <v>#N/A</v>
      </c>
      <c r="P2017" t="e">
        <f>VLOOKUP(TableOMP[[#This Row],[Label]],TableAvg[],3,FALSE)</f>
        <v>#N/A</v>
      </c>
      <c r="Q2017" t="e">
        <f>TableOMP[[#This Row],[Avg]]-$U$2*TableOMP[[#This Row],[StdDev]]</f>
        <v>#N/A</v>
      </c>
      <c r="R2017" t="e">
        <f>TableOMP[[#This Row],[Avg]]+$U$2*TableOMP[[#This Row],[StdDev]]</f>
        <v>#N/A</v>
      </c>
      <c r="S2017" t="e">
        <f>IF(AND(TableOMP[[#This Row],[total_time]]&gt;=TableOMP[[#This Row],[Low]], TableOMP[[#This Row],[total_time]]&lt;=TableOMP[[#This Row],[High]]),1,0)</f>
        <v>#N/A</v>
      </c>
    </row>
    <row r="2018" spans="1:19" x14ac:dyDescent="0.25">
      <c r="A2018" t="s">
        <v>15</v>
      </c>
      <c r="B2018">
        <v>1000</v>
      </c>
      <c r="C2018">
        <v>100</v>
      </c>
      <c r="D2018">
        <v>1</v>
      </c>
      <c r="E2018">
        <v>43</v>
      </c>
      <c r="F2018">
        <v>1</v>
      </c>
      <c r="G2018">
        <v>4.257161</v>
      </c>
      <c r="H2018">
        <v>2.6431460000000002</v>
      </c>
      <c r="I2018">
        <v>47.456468999999998</v>
      </c>
      <c r="J2018">
        <v>1.1299159999999999</v>
      </c>
      <c r="K2018" t="str">
        <f t="shared" si="31"/>
        <v>4</v>
      </c>
      <c r="L2018" t="s">
        <v>44</v>
      </c>
      <c r="M2018" t="s">
        <v>45</v>
      </c>
      <c r="N2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43</v>
      </c>
      <c r="O2018" t="e">
        <f>VLOOKUP(TableOMP[[#This Row],[Label]],TableAvg[],2,FALSE)</f>
        <v>#N/A</v>
      </c>
      <c r="P2018" t="e">
        <f>VLOOKUP(TableOMP[[#This Row],[Label]],TableAvg[],3,FALSE)</f>
        <v>#N/A</v>
      </c>
      <c r="Q2018" t="e">
        <f>TableOMP[[#This Row],[Avg]]-$U$2*TableOMP[[#This Row],[StdDev]]</f>
        <v>#N/A</v>
      </c>
      <c r="R2018" t="e">
        <f>TableOMP[[#This Row],[Avg]]+$U$2*TableOMP[[#This Row],[StdDev]]</f>
        <v>#N/A</v>
      </c>
      <c r="S2018" t="e">
        <f>IF(AND(TableOMP[[#This Row],[total_time]]&gt;=TableOMP[[#This Row],[Low]], TableOMP[[#This Row],[total_time]]&lt;=TableOMP[[#This Row],[High]]),1,0)</f>
        <v>#N/A</v>
      </c>
    </row>
    <row r="2019" spans="1:19" x14ac:dyDescent="0.25">
      <c r="A2019" t="s">
        <v>15</v>
      </c>
      <c r="B2019">
        <v>1000</v>
      </c>
      <c r="C2019">
        <v>100</v>
      </c>
      <c r="D2019">
        <v>1</v>
      </c>
      <c r="E2019">
        <v>44</v>
      </c>
      <c r="F2019">
        <v>1</v>
      </c>
      <c r="G2019">
        <v>4.8891669999999996</v>
      </c>
      <c r="H2019">
        <v>3.3443679999999998</v>
      </c>
      <c r="I2019">
        <v>70.234545999999995</v>
      </c>
      <c r="J2019">
        <v>1.633362</v>
      </c>
      <c r="K2019" t="str">
        <f t="shared" si="31"/>
        <v>4</v>
      </c>
      <c r="L2019" t="s">
        <v>44</v>
      </c>
      <c r="M2019" t="s">
        <v>45</v>
      </c>
      <c r="N2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44</v>
      </c>
      <c r="O2019" t="e">
        <f>VLOOKUP(TableOMP[[#This Row],[Label]],TableAvg[],2,FALSE)</f>
        <v>#N/A</v>
      </c>
      <c r="P2019" t="e">
        <f>VLOOKUP(TableOMP[[#This Row],[Label]],TableAvg[],3,FALSE)</f>
        <v>#N/A</v>
      </c>
      <c r="Q2019" t="e">
        <f>TableOMP[[#This Row],[Avg]]-$U$2*TableOMP[[#This Row],[StdDev]]</f>
        <v>#N/A</v>
      </c>
      <c r="R2019" t="e">
        <f>TableOMP[[#This Row],[Avg]]+$U$2*TableOMP[[#This Row],[StdDev]]</f>
        <v>#N/A</v>
      </c>
      <c r="S2019" t="e">
        <f>IF(AND(TableOMP[[#This Row],[total_time]]&gt;=TableOMP[[#This Row],[Low]], TableOMP[[#This Row],[total_time]]&lt;=TableOMP[[#This Row],[High]]),1,0)</f>
        <v>#N/A</v>
      </c>
    </row>
    <row r="2020" spans="1:19" x14ac:dyDescent="0.25">
      <c r="A2020" t="s">
        <v>15</v>
      </c>
      <c r="B2020">
        <v>1000</v>
      </c>
      <c r="C2020">
        <v>100</v>
      </c>
      <c r="D2020">
        <v>1</v>
      </c>
      <c r="E2020">
        <v>45</v>
      </c>
      <c r="F2020">
        <v>1</v>
      </c>
      <c r="G2020">
        <v>4.3649800000000001</v>
      </c>
      <c r="H2020">
        <v>2.6104829999999999</v>
      </c>
      <c r="I2020">
        <v>43.940489999999997</v>
      </c>
      <c r="J2020">
        <v>0.99864699999999995</v>
      </c>
      <c r="K2020" t="str">
        <f t="shared" si="31"/>
        <v>4</v>
      </c>
      <c r="L2020" t="s">
        <v>44</v>
      </c>
      <c r="M2020" t="s">
        <v>45</v>
      </c>
      <c r="N2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45</v>
      </c>
      <c r="O2020" t="e">
        <f>VLOOKUP(TableOMP[[#This Row],[Label]],TableAvg[],2,FALSE)</f>
        <v>#N/A</v>
      </c>
      <c r="P2020" t="e">
        <f>VLOOKUP(TableOMP[[#This Row],[Label]],TableAvg[],3,FALSE)</f>
        <v>#N/A</v>
      </c>
      <c r="Q2020" t="e">
        <f>TableOMP[[#This Row],[Avg]]-$U$2*TableOMP[[#This Row],[StdDev]]</f>
        <v>#N/A</v>
      </c>
      <c r="R2020" t="e">
        <f>TableOMP[[#This Row],[Avg]]+$U$2*TableOMP[[#This Row],[StdDev]]</f>
        <v>#N/A</v>
      </c>
      <c r="S2020" t="e">
        <f>IF(AND(TableOMP[[#This Row],[total_time]]&gt;=TableOMP[[#This Row],[Low]], TableOMP[[#This Row],[total_time]]&lt;=TableOMP[[#This Row],[High]]),1,0)</f>
        <v>#N/A</v>
      </c>
    </row>
    <row r="2021" spans="1:19" x14ac:dyDescent="0.25">
      <c r="A2021" t="s">
        <v>15</v>
      </c>
      <c r="B2021">
        <v>1000</v>
      </c>
      <c r="C2021">
        <v>100</v>
      </c>
      <c r="D2021">
        <v>1</v>
      </c>
      <c r="E2021">
        <v>46</v>
      </c>
      <c r="F2021">
        <v>1</v>
      </c>
      <c r="G2021">
        <v>4.3976689999999996</v>
      </c>
      <c r="H2021">
        <v>2.7520959999999999</v>
      </c>
      <c r="I2021">
        <v>49.355663</v>
      </c>
      <c r="J2021">
        <v>1.0967929999999999</v>
      </c>
      <c r="K2021" t="str">
        <f t="shared" si="31"/>
        <v>4</v>
      </c>
      <c r="L2021" t="s">
        <v>44</v>
      </c>
      <c r="M2021" t="s">
        <v>45</v>
      </c>
      <c r="N2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46</v>
      </c>
      <c r="O2021" t="e">
        <f>VLOOKUP(TableOMP[[#This Row],[Label]],TableAvg[],2,FALSE)</f>
        <v>#N/A</v>
      </c>
      <c r="P2021" t="e">
        <f>VLOOKUP(TableOMP[[#This Row],[Label]],TableAvg[],3,FALSE)</f>
        <v>#N/A</v>
      </c>
      <c r="Q2021" t="e">
        <f>TableOMP[[#This Row],[Avg]]-$U$2*TableOMP[[#This Row],[StdDev]]</f>
        <v>#N/A</v>
      </c>
      <c r="R2021" t="e">
        <f>TableOMP[[#This Row],[Avg]]+$U$2*TableOMP[[#This Row],[StdDev]]</f>
        <v>#N/A</v>
      </c>
      <c r="S2021" t="e">
        <f>IF(AND(TableOMP[[#This Row],[total_time]]&gt;=TableOMP[[#This Row],[Low]], TableOMP[[#This Row],[total_time]]&lt;=TableOMP[[#This Row],[High]]),1,0)</f>
        <v>#N/A</v>
      </c>
    </row>
    <row r="2022" spans="1:19" x14ac:dyDescent="0.25">
      <c r="A2022" t="s">
        <v>15</v>
      </c>
      <c r="B2022">
        <v>1000</v>
      </c>
      <c r="C2022">
        <v>100</v>
      </c>
      <c r="D2022">
        <v>1</v>
      </c>
      <c r="E2022">
        <v>47</v>
      </c>
      <c r="F2022">
        <v>1</v>
      </c>
      <c r="G2022">
        <v>4.2542910000000003</v>
      </c>
      <c r="H2022">
        <v>2.526008</v>
      </c>
      <c r="I2022">
        <v>46.421700999999999</v>
      </c>
      <c r="J2022">
        <v>1.0091669999999999</v>
      </c>
      <c r="K2022" t="str">
        <f t="shared" si="31"/>
        <v>4</v>
      </c>
      <c r="L2022" t="s">
        <v>44</v>
      </c>
      <c r="M2022" t="s">
        <v>45</v>
      </c>
      <c r="N2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47</v>
      </c>
      <c r="O2022" t="e">
        <f>VLOOKUP(TableOMP[[#This Row],[Label]],TableAvg[],2,FALSE)</f>
        <v>#N/A</v>
      </c>
      <c r="P2022" t="e">
        <f>VLOOKUP(TableOMP[[#This Row],[Label]],TableAvg[],3,FALSE)</f>
        <v>#N/A</v>
      </c>
      <c r="Q2022" t="e">
        <f>TableOMP[[#This Row],[Avg]]-$U$2*TableOMP[[#This Row],[StdDev]]</f>
        <v>#N/A</v>
      </c>
      <c r="R2022" t="e">
        <f>TableOMP[[#This Row],[Avg]]+$U$2*TableOMP[[#This Row],[StdDev]]</f>
        <v>#N/A</v>
      </c>
      <c r="S2022" t="e">
        <f>IF(AND(TableOMP[[#This Row],[total_time]]&gt;=TableOMP[[#This Row],[Low]], TableOMP[[#This Row],[total_time]]&lt;=TableOMP[[#This Row],[High]]),1,0)</f>
        <v>#N/A</v>
      </c>
    </row>
    <row r="2023" spans="1:19" x14ac:dyDescent="0.25">
      <c r="A2023" t="s">
        <v>15</v>
      </c>
      <c r="B2023">
        <v>1000</v>
      </c>
      <c r="C2023">
        <v>100</v>
      </c>
      <c r="D2023">
        <v>1</v>
      </c>
      <c r="E2023">
        <v>48</v>
      </c>
      <c r="F2023">
        <v>1</v>
      </c>
      <c r="G2023">
        <v>4.8459510000000003</v>
      </c>
      <c r="H2023">
        <v>2.9464229999999998</v>
      </c>
      <c r="I2023">
        <v>53.011333</v>
      </c>
      <c r="J2023">
        <v>1.127901</v>
      </c>
      <c r="K2023" t="str">
        <f t="shared" si="31"/>
        <v>4</v>
      </c>
      <c r="L2023" t="s">
        <v>44</v>
      </c>
      <c r="M2023" t="s">
        <v>45</v>
      </c>
      <c r="N2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48</v>
      </c>
      <c r="O2023" t="e">
        <f>VLOOKUP(TableOMP[[#This Row],[Label]],TableAvg[],2,FALSE)</f>
        <v>#N/A</v>
      </c>
      <c r="P2023" t="e">
        <f>VLOOKUP(TableOMP[[#This Row],[Label]],TableAvg[],3,FALSE)</f>
        <v>#N/A</v>
      </c>
      <c r="Q2023" t="e">
        <f>TableOMP[[#This Row],[Avg]]-$U$2*TableOMP[[#This Row],[StdDev]]</f>
        <v>#N/A</v>
      </c>
      <c r="R2023" t="e">
        <f>TableOMP[[#This Row],[Avg]]+$U$2*TableOMP[[#This Row],[StdDev]]</f>
        <v>#N/A</v>
      </c>
      <c r="S2023" t="e">
        <f>IF(AND(TableOMP[[#This Row],[total_time]]&gt;=TableOMP[[#This Row],[Low]], TableOMP[[#This Row],[total_time]]&lt;=TableOMP[[#This Row],[High]]),1,0)</f>
        <v>#N/A</v>
      </c>
    </row>
    <row r="2024" spans="1:19" x14ac:dyDescent="0.25">
      <c r="A2024" t="s">
        <v>15</v>
      </c>
      <c r="B2024">
        <v>1000</v>
      </c>
      <c r="C2024">
        <v>100</v>
      </c>
      <c r="D2024">
        <v>1</v>
      </c>
      <c r="E2024">
        <v>49</v>
      </c>
      <c r="F2024">
        <v>1</v>
      </c>
      <c r="G2024">
        <v>4.5005870000000003</v>
      </c>
      <c r="H2024">
        <v>2.8732869999999999</v>
      </c>
      <c r="I2024">
        <v>57.912491000000003</v>
      </c>
      <c r="J2024">
        <v>1.20651</v>
      </c>
      <c r="K2024" t="str">
        <f t="shared" si="31"/>
        <v>4</v>
      </c>
      <c r="L2024" t="s">
        <v>44</v>
      </c>
      <c r="M2024" t="s">
        <v>45</v>
      </c>
      <c r="N2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49</v>
      </c>
      <c r="O2024" t="e">
        <f>VLOOKUP(TableOMP[[#This Row],[Label]],TableAvg[],2,FALSE)</f>
        <v>#N/A</v>
      </c>
      <c r="P2024" t="e">
        <f>VLOOKUP(TableOMP[[#This Row],[Label]],TableAvg[],3,FALSE)</f>
        <v>#N/A</v>
      </c>
      <c r="Q2024" t="e">
        <f>TableOMP[[#This Row],[Avg]]-$U$2*TableOMP[[#This Row],[StdDev]]</f>
        <v>#N/A</v>
      </c>
      <c r="R2024" t="e">
        <f>TableOMP[[#This Row],[Avg]]+$U$2*TableOMP[[#This Row],[StdDev]]</f>
        <v>#N/A</v>
      </c>
      <c r="S2024" t="e">
        <f>IF(AND(TableOMP[[#This Row],[total_time]]&gt;=TableOMP[[#This Row],[Low]], TableOMP[[#This Row],[total_time]]&lt;=TableOMP[[#This Row],[High]]),1,0)</f>
        <v>#N/A</v>
      </c>
    </row>
    <row r="2025" spans="1:19" x14ac:dyDescent="0.25">
      <c r="A2025" t="s">
        <v>15</v>
      </c>
      <c r="B2025">
        <v>1000</v>
      </c>
      <c r="C2025">
        <v>100</v>
      </c>
      <c r="D2025">
        <v>1</v>
      </c>
      <c r="E2025">
        <v>50</v>
      </c>
      <c r="F2025">
        <v>1</v>
      </c>
      <c r="G2025">
        <v>6.2643909999999998</v>
      </c>
      <c r="H2025">
        <v>4.2409319999999999</v>
      </c>
      <c r="I2025">
        <v>125.415115</v>
      </c>
      <c r="J2025">
        <v>2.5594920000000001</v>
      </c>
      <c r="K2025" t="str">
        <f t="shared" si="31"/>
        <v>4</v>
      </c>
      <c r="L2025" t="s">
        <v>44</v>
      </c>
      <c r="M2025" t="s">
        <v>45</v>
      </c>
      <c r="N2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50</v>
      </c>
      <c r="O2025" t="e">
        <f>VLOOKUP(TableOMP[[#This Row],[Label]],TableAvg[],2,FALSE)</f>
        <v>#N/A</v>
      </c>
      <c r="P2025" t="e">
        <f>VLOOKUP(TableOMP[[#This Row],[Label]],TableAvg[],3,FALSE)</f>
        <v>#N/A</v>
      </c>
      <c r="Q2025" t="e">
        <f>TableOMP[[#This Row],[Avg]]-$U$2*TableOMP[[#This Row],[StdDev]]</f>
        <v>#N/A</v>
      </c>
      <c r="R2025" t="e">
        <f>TableOMP[[#This Row],[Avg]]+$U$2*TableOMP[[#This Row],[StdDev]]</f>
        <v>#N/A</v>
      </c>
      <c r="S2025" t="e">
        <f>IF(AND(TableOMP[[#This Row],[total_time]]&gt;=TableOMP[[#This Row],[Low]], TableOMP[[#This Row],[total_time]]&lt;=TableOMP[[#This Row],[High]]),1,0)</f>
        <v>#N/A</v>
      </c>
    </row>
    <row r="2026" spans="1:19" x14ac:dyDescent="0.25">
      <c r="A2026" t="s">
        <v>15</v>
      </c>
      <c r="B2026">
        <v>1000</v>
      </c>
      <c r="C2026">
        <v>100</v>
      </c>
      <c r="D2026">
        <v>1</v>
      </c>
      <c r="E2026">
        <v>51</v>
      </c>
      <c r="F2026">
        <v>1</v>
      </c>
      <c r="G2026">
        <v>5.0689510000000002</v>
      </c>
      <c r="H2026">
        <v>3.0920730000000001</v>
      </c>
      <c r="I2026">
        <v>55.471290000000003</v>
      </c>
      <c r="J2026">
        <v>1.109426</v>
      </c>
      <c r="K2026" t="str">
        <f t="shared" si="31"/>
        <v>4</v>
      </c>
      <c r="L2026" t="s">
        <v>44</v>
      </c>
      <c r="M2026" t="s">
        <v>45</v>
      </c>
      <c r="N2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51</v>
      </c>
      <c r="O2026" t="e">
        <f>VLOOKUP(TableOMP[[#This Row],[Label]],TableAvg[],2,FALSE)</f>
        <v>#N/A</v>
      </c>
      <c r="P2026" t="e">
        <f>VLOOKUP(TableOMP[[#This Row],[Label]],TableAvg[],3,FALSE)</f>
        <v>#N/A</v>
      </c>
      <c r="Q2026" t="e">
        <f>TableOMP[[#This Row],[Avg]]-$U$2*TableOMP[[#This Row],[StdDev]]</f>
        <v>#N/A</v>
      </c>
      <c r="R2026" t="e">
        <f>TableOMP[[#This Row],[Avg]]+$U$2*TableOMP[[#This Row],[StdDev]]</f>
        <v>#N/A</v>
      </c>
      <c r="S2026" t="e">
        <f>IF(AND(TableOMP[[#This Row],[total_time]]&gt;=TableOMP[[#This Row],[Low]], TableOMP[[#This Row],[total_time]]&lt;=TableOMP[[#This Row],[High]]),1,0)</f>
        <v>#N/A</v>
      </c>
    </row>
    <row r="2027" spans="1:19" x14ac:dyDescent="0.25">
      <c r="A2027" t="s">
        <v>15</v>
      </c>
      <c r="B2027">
        <v>1000</v>
      </c>
      <c r="C2027">
        <v>100</v>
      </c>
      <c r="D2027">
        <v>1</v>
      </c>
      <c r="E2027">
        <v>52</v>
      </c>
      <c r="F2027">
        <v>1</v>
      </c>
      <c r="G2027">
        <v>4.8149949999999997</v>
      </c>
      <c r="H2027">
        <v>3.1467839999999998</v>
      </c>
      <c r="I2027">
        <v>66.276444999999995</v>
      </c>
      <c r="J2027">
        <v>1.2995380000000001</v>
      </c>
      <c r="K2027" t="str">
        <f t="shared" si="31"/>
        <v>4</v>
      </c>
      <c r="L2027" t="s">
        <v>44</v>
      </c>
      <c r="M2027" t="s">
        <v>45</v>
      </c>
      <c r="N2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52</v>
      </c>
      <c r="O2027" t="e">
        <f>VLOOKUP(TableOMP[[#This Row],[Label]],TableAvg[],2,FALSE)</f>
        <v>#N/A</v>
      </c>
      <c r="P2027" t="e">
        <f>VLOOKUP(TableOMP[[#This Row],[Label]],TableAvg[],3,FALSE)</f>
        <v>#N/A</v>
      </c>
      <c r="Q2027" t="e">
        <f>TableOMP[[#This Row],[Avg]]-$U$2*TableOMP[[#This Row],[StdDev]]</f>
        <v>#N/A</v>
      </c>
      <c r="R2027" t="e">
        <f>TableOMP[[#This Row],[Avg]]+$U$2*TableOMP[[#This Row],[StdDev]]</f>
        <v>#N/A</v>
      </c>
      <c r="S2027" t="e">
        <f>IF(AND(TableOMP[[#This Row],[total_time]]&gt;=TableOMP[[#This Row],[Low]], TableOMP[[#This Row],[total_time]]&lt;=TableOMP[[#This Row],[High]]),1,0)</f>
        <v>#N/A</v>
      </c>
    </row>
    <row r="2028" spans="1:19" x14ac:dyDescent="0.25">
      <c r="A2028" t="s">
        <v>15</v>
      </c>
      <c r="B2028">
        <v>1000</v>
      </c>
      <c r="C2028">
        <v>100</v>
      </c>
      <c r="D2028">
        <v>1</v>
      </c>
      <c r="E2028">
        <v>53</v>
      </c>
      <c r="F2028">
        <v>1</v>
      </c>
      <c r="G2028">
        <v>5.312538</v>
      </c>
      <c r="H2028">
        <v>3.6296759999999999</v>
      </c>
      <c r="I2028">
        <v>92.189629999999994</v>
      </c>
      <c r="J2028">
        <v>1.772877</v>
      </c>
      <c r="K2028" t="str">
        <f t="shared" si="31"/>
        <v>4</v>
      </c>
      <c r="L2028" t="s">
        <v>44</v>
      </c>
      <c r="M2028" t="s">
        <v>45</v>
      </c>
      <c r="N2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53</v>
      </c>
      <c r="O2028" t="e">
        <f>VLOOKUP(TableOMP[[#This Row],[Label]],TableAvg[],2,FALSE)</f>
        <v>#N/A</v>
      </c>
      <c r="P2028" t="e">
        <f>VLOOKUP(TableOMP[[#This Row],[Label]],TableAvg[],3,FALSE)</f>
        <v>#N/A</v>
      </c>
      <c r="Q2028" t="e">
        <f>TableOMP[[#This Row],[Avg]]-$U$2*TableOMP[[#This Row],[StdDev]]</f>
        <v>#N/A</v>
      </c>
      <c r="R2028" t="e">
        <f>TableOMP[[#This Row],[Avg]]+$U$2*TableOMP[[#This Row],[StdDev]]</f>
        <v>#N/A</v>
      </c>
      <c r="S2028" t="e">
        <f>IF(AND(TableOMP[[#This Row],[total_time]]&gt;=TableOMP[[#This Row],[Low]], TableOMP[[#This Row],[total_time]]&lt;=TableOMP[[#This Row],[High]]),1,0)</f>
        <v>#N/A</v>
      </c>
    </row>
    <row r="2029" spans="1:19" x14ac:dyDescent="0.25">
      <c r="A2029" t="s">
        <v>15</v>
      </c>
      <c r="B2029">
        <v>1000</v>
      </c>
      <c r="C2029">
        <v>100</v>
      </c>
      <c r="D2029">
        <v>1</v>
      </c>
      <c r="E2029">
        <v>54</v>
      </c>
      <c r="F2029">
        <v>1</v>
      </c>
      <c r="G2029">
        <v>4.7756299999999996</v>
      </c>
      <c r="H2029">
        <v>3.0577860000000001</v>
      </c>
      <c r="I2029">
        <v>71.375180999999998</v>
      </c>
      <c r="J2029">
        <v>1.3467020000000001</v>
      </c>
      <c r="K2029" t="str">
        <f t="shared" si="31"/>
        <v>4</v>
      </c>
      <c r="L2029" t="s">
        <v>44</v>
      </c>
      <c r="M2029" t="s">
        <v>45</v>
      </c>
      <c r="N2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54</v>
      </c>
      <c r="O2029" t="e">
        <f>VLOOKUP(TableOMP[[#This Row],[Label]],TableAvg[],2,FALSE)</f>
        <v>#N/A</v>
      </c>
      <c r="P2029" t="e">
        <f>VLOOKUP(TableOMP[[#This Row],[Label]],TableAvg[],3,FALSE)</f>
        <v>#N/A</v>
      </c>
      <c r="Q2029" t="e">
        <f>TableOMP[[#This Row],[Avg]]-$U$2*TableOMP[[#This Row],[StdDev]]</f>
        <v>#N/A</v>
      </c>
      <c r="R2029" t="e">
        <f>TableOMP[[#This Row],[Avg]]+$U$2*TableOMP[[#This Row],[StdDev]]</f>
        <v>#N/A</v>
      </c>
      <c r="S2029" t="e">
        <f>IF(AND(TableOMP[[#This Row],[total_time]]&gt;=TableOMP[[#This Row],[Low]], TableOMP[[#This Row],[total_time]]&lt;=TableOMP[[#This Row],[High]]),1,0)</f>
        <v>#N/A</v>
      </c>
    </row>
    <row r="2030" spans="1:19" x14ac:dyDescent="0.25">
      <c r="A2030" t="s">
        <v>15</v>
      </c>
      <c r="B2030">
        <v>1000</v>
      </c>
      <c r="C2030">
        <v>100</v>
      </c>
      <c r="D2030">
        <v>1</v>
      </c>
      <c r="E2030">
        <v>55</v>
      </c>
      <c r="F2030">
        <v>1</v>
      </c>
      <c r="G2030">
        <v>4.8327840000000002</v>
      </c>
      <c r="H2030">
        <v>3.042745</v>
      </c>
      <c r="I2030">
        <v>68.183772000000005</v>
      </c>
      <c r="J2030">
        <v>1.262662</v>
      </c>
      <c r="K2030" t="str">
        <f t="shared" si="31"/>
        <v>4</v>
      </c>
      <c r="L2030" t="s">
        <v>44</v>
      </c>
      <c r="M2030" t="s">
        <v>45</v>
      </c>
      <c r="N2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55</v>
      </c>
      <c r="O2030" t="e">
        <f>VLOOKUP(TableOMP[[#This Row],[Label]],TableAvg[],2,FALSE)</f>
        <v>#N/A</v>
      </c>
      <c r="P2030" t="e">
        <f>VLOOKUP(TableOMP[[#This Row],[Label]],TableAvg[],3,FALSE)</f>
        <v>#N/A</v>
      </c>
      <c r="Q2030" t="e">
        <f>TableOMP[[#This Row],[Avg]]-$U$2*TableOMP[[#This Row],[StdDev]]</f>
        <v>#N/A</v>
      </c>
      <c r="R2030" t="e">
        <f>TableOMP[[#This Row],[Avg]]+$U$2*TableOMP[[#This Row],[StdDev]]</f>
        <v>#N/A</v>
      </c>
      <c r="S2030" t="e">
        <f>IF(AND(TableOMP[[#This Row],[total_time]]&gt;=TableOMP[[#This Row],[Low]], TableOMP[[#This Row],[total_time]]&lt;=TableOMP[[#This Row],[High]]),1,0)</f>
        <v>#N/A</v>
      </c>
    </row>
    <row r="2031" spans="1:19" x14ac:dyDescent="0.25">
      <c r="A2031" t="s">
        <v>15</v>
      </c>
      <c r="B2031">
        <v>1000</v>
      </c>
      <c r="C2031">
        <v>100</v>
      </c>
      <c r="D2031">
        <v>1</v>
      </c>
      <c r="E2031">
        <v>56</v>
      </c>
      <c r="F2031">
        <v>1</v>
      </c>
      <c r="G2031">
        <v>5.8534350000000002</v>
      </c>
      <c r="H2031">
        <v>3.6478109999999999</v>
      </c>
      <c r="I2031">
        <v>87.457193000000004</v>
      </c>
      <c r="J2031">
        <v>1.590131</v>
      </c>
      <c r="K2031" t="str">
        <f t="shared" si="31"/>
        <v>4</v>
      </c>
      <c r="L2031" t="s">
        <v>44</v>
      </c>
      <c r="M2031" t="s">
        <v>45</v>
      </c>
      <c r="N2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56</v>
      </c>
      <c r="O2031" t="e">
        <f>VLOOKUP(TableOMP[[#This Row],[Label]],TableAvg[],2,FALSE)</f>
        <v>#N/A</v>
      </c>
      <c r="P2031" t="e">
        <f>VLOOKUP(TableOMP[[#This Row],[Label]],TableAvg[],3,FALSE)</f>
        <v>#N/A</v>
      </c>
      <c r="Q2031" t="e">
        <f>TableOMP[[#This Row],[Avg]]-$U$2*TableOMP[[#This Row],[StdDev]]</f>
        <v>#N/A</v>
      </c>
      <c r="R2031" t="e">
        <f>TableOMP[[#This Row],[Avg]]+$U$2*TableOMP[[#This Row],[StdDev]]</f>
        <v>#N/A</v>
      </c>
      <c r="S2031" t="e">
        <f>IF(AND(TableOMP[[#This Row],[total_time]]&gt;=TableOMP[[#This Row],[Low]], TableOMP[[#This Row],[total_time]]&lt;=TableOMP[[#This Row],[High]]),1,0)</f>
        <v>#N/A</v>
      </c>
    </row>
    <row r="2032" spans="1:19" x14ac:dyDescent="0.25">
      <c r="A2032" t="s">
        <v>15</v>
      </c>
      <c r="B2032">
        <v>1000</v>
      </c>
      <c r="C2032">
        <v>100</v>
      </c>
      <c r="D2032">
        <v>1</v>
      </c>
      <c r="E2032">
        <v>57</v>
      </c>
      <c r="F2032">
        <v>1</v>
      </c>
      <c r="G2032">
        <v>5.7876019999999997</v>
      </c>
      <c r="H2032">
        <v>4.0445219999999997</v>
      </c>
      <c r="I2032">
        <v>106.439324</v>
      </c>
      <c r="J2032">
        <v>1.9007019999999999</v>
      </c>
      <c r="K2032" t="str">
        <f t="shared" si="31"/>
        <v>4</v>
      </c>
      <c r="L2032" t="s">
        <v>44</v>
      </c>
      <c r="M2032" t="s">
        <v>45</v>
      </c>
      <c r="N2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57</v>
      </c>
      <c r="O2032" t="e">
        <f>VLOOKUP(TableOMP[[#This Row],[Label]],TableAvg[],2,FALSE)</f>
        <v>#N/A</v>
      </c>
      <c r="P2032" t="e">
        <f>VLOOKUP(TableOMP[[#This Row],[Label]],TableAvg[],3,FALSE)</f>
        <v>#N/A</v>
      </c>
      <c r="Q2032" t="e">
        <f>TableOMP[[#This Row],[Avg]]-$U$2*TableOMP[[#This Row],[StdDev]]</f>
        <v>#N/A</v>
      </c>
      <c r="R2032" t="e">
        <f>TableOMP[[#This Row],[Avg]]+$U$2*TableOMP[[#This Row],[StdDev]]</f>
        <v>#N/A</v>
      </c>
      <c r="S2032" t="e">
        <f>IF(AND(TableOMP[[#This Row],[total_time]]&gt;=TableOMP[[#This Row],[Low]], TableOMP[[#This Row],[total_time]]&lt;=TableOMP[[#This Row],[High]]),1,0)</f>
        <v>#N/A</v>
      </c>
    </row>
    <row r="2033" spans="1:19" x14ac:dyDescent="0.25">
      <c r="A2033" t="s">
        <v>15</v>
      </c>
      <c r="B2033">
        <v>1000</v>
      </c>
      <c r="C2033">
        <v>100</v>
      </c>
      <c r="D2033">
        <v>1</v>
      </c>
      <c r="E2033">
        <v>58</v>
      </c>
      <c r="F2033">
        <v>1</v>
      </c>
      <c r="G2033">
        <v>4.642836</v>
      </c>
      <c r="H2033">
        <v>3.2516790000000002</v>
      </c>
      <c r="I2033">
        <v>81.099315000000004</v>
      </c>
      <c r="J2033">
        <v>1.422795</v>
      </c>
      <c r="K2033" t="str">
        <f t="shared" si="31"/>
        <v>4</v>
      </c>
      <c r="L2033" t="s">
        <v>44</v>
      </c>
      <c r="M2033" t="s">
        <v>45</v>
      </c>
      <c r="N2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58</v>
      </c>
      <c r="O2033" t="e">
        <f>VLOOKUP(TableOMP[[#This Row],[Label]],TableAvg[],2,FALSE)</f>
        <v>#N/A</v>
      </c>
      <c r="P2033" t="e">
        <f>VLOOKUP(TableOMP[[#This Row],[Label]],TableAvg[],3,FALSE)</f>
        <v>#N/A</v>
      </c>
      <c r="Q2033" t="e">
        <f>TableOMP[[#This Row],[Avg]]-$U$2*TableOMP[[#This Row],[StdDev]]</f>
        <v>#N/A</v>
      </c>
      <c r="R2033" t="e">
        <f>TableOMP[[#This Row],[Avg]]+$U$2*TableOMP[[#This Row],[StdDev]]</f>
        <v>#N/A</v>
      </c>
      <c r="S2033" t="e">
        <f>IF(AND(TableOMP[[#This Row],[total_time]]&gt;=TableOMP[[#This Row],[Low]], TableOMP[[#This Row],[total_time]]&lt;=TableOMP[[#This Row],[High]]),1,0)</f>
        <v>#N/A</v>
      </c>
    </row>
    <row r="2034" spans="1:19" x14ac:dyDescent="0.25">
      <c r="A2034" t="s">
        <v>15</v>
      </c>
      <c r="B2034">
        <v>1000</v>
      </c>
      <c r="C2034">
        <v>100</v>
      </c>
      <c r="D2034">
        <v>1</v>
      </c>
      <c r="E2034">
        <v>59</v>
      </c>
      <c r="F2034">
        <v>1</v>
      </c>
      <c r="G2034">
        <v>4.7213260000000004</v>
      </c>
      <c r="H2034">
        <v>3.306997</v>
      </c>
      <c r="I2034">
        <v>89.790037999999996</v>
      </c>
      <c r="J2034">
        <v>1.5481039999999999</v>
      </c>
      <c r="K2034" t="str">
        <f t="shared" si="31"/>
        <v>4</v>
      </c>
      <c r="L2034" t="s">
        <v>44</v>
      </c>
      <c r="M2034" t="s">
        <v>45</v>
      </c>
      <c r="N2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59</v>
      </c>
      <c r="O2034" t="e">
        <f>VLOOKUP(TableOMP[[#This Row],[Label]],TableAvg[],2,FALSE)</f>
        <v>#N/A</v>
      </c>
      <c r="P2034" t="e">
        <f>VLOOKUP(TableOMP[[#This Row],[Label]],TableAvg[],3,FALSE)</f>
        <v>#N/A</v>
      </c>
      <c r="Q2034" t="e">
        <f>TableOMP[[#This Row],[Avg]]-$U$2*TableOMP[[#This Row],[StdDev]]</f>
        <v>#N/A</v>
      </c>
      <c r="R2034" t="e">
        <f>TableOMP[[#This Row],[Avg]]+$U$2*TableOMP[[#This Row],[StdDev]]</f>
        <v>#N/A</v>
      </c>
      <c r="S2034" t="e">
        <f>IF(AND(TableOMP[[#This Row],[total_time]]&gt;=TableOMP[[#This Row],[Low]], TableOMP[[#This Row],[total_time]]&lt;=TableOMP[[#This Row],[High]]),1,0)</f>
        <v>#N/A</v>
      </c>
    </row>
    <row r="2035" spans="1:19" x14ac:dyDescent="0.25">
      <c r="A2035" t="s">
        <v>15</v>
      </c>
      <c r="B2035">
        <v>1000</v>
      </c>
      <c r="C2035">
        <v>100</v>
      </c>
      <c r="D2035">
        <v>1</v>
      </c>
      <c r="E2035">
        <v>60</v>
      </c>
      <c r="F2035">
        <v>1</v>
      </c>
      <c r="G2035">
        <v>5.9967240000000004</v>
      </c>
      <c r="H2035">
        <v>4.4778710000000004</v>
      </c>
      <c r="I2035">
        <v>90.364742000000007</v>
      </c>
      <c r="J2035">
        <v>1.531606</v>
      </c>
      <c r="K2035" t="str">
        <f t="shared" si="31"/>
        <v>4</v>
      </c>
      <c r="L2035" t="s">
        <v>44</v>
      </c>
      <c r="M2035" t="s">
        <v>45</v>
      </c>
      <c r="N2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60</v>
      </c>
      <c r="O2035" t="e">
        <f>VLOOKUP(TableOMP[[#This Row],[Label]],TableAvg[],2,FALSE)</f>
        <v>#N/A</v>
      </c>
      <c r="P2035" t="e">
        <f>VLOOKUP(TableOMP[[#This Row],[Label]],TableAvg[],3,FALSE)</f>
        <v>#N/A</v>
      </c>
      <c r="Q2035" t="e">
        <f>TableOMP[[#This Row],[Avg]]-$U$2*TableOMP[[#This Row],[StdDev]]</f>
        <v>#N/A</v>
      </c>
      <c r="R2035" t="e">
        <f>TableOMP[[#This Row],[Avg]]+$U$2*TableOMP[[#This Row],[StdDev]]</f>
        <v>#N/A</v>
      </c>
      <c r="S2035" t="e">
        <f>IF(AND(TableOMP[[#This Row],[total_time]]&gt;=TableOMP[[#This Row],[Low]], TableOMP[[#This Row],[total_time]]&lt;=TableOMP[[#This Row],[High]]),1,0)</f>
        <v>#N/A</v>
      </c>
    </row>
    <row r="2036" spans="1:19" x14ac:dyDescent="0.25">
      <c r="A2036" t="s">
        <v>15</v>
      </c>
      <c r="B2036">
        <v>1000</v>
      </c>
      <c r="C2036">
        <v>100</v>
      </c>
      <c r="D2036">
        <v>1</v>
      </c>
      <c r="E2036">
        <v>61</v>
      </c>
      <c r="F2036">
        <v>1</v>
      </c>
      <c r="G2036">
        <v>4.9926240000000002</v>
      </c>
      <c r="H2036">
        <v>3.5257160000000001</v>
      </c>
      <c r="I2036">
        <v>93.923060000000007</v>
      </c>
      <c r="J2036">
        <v>1.5653840000000001</v>
      </c>
      <c r="K2036" t="str">
        <f t="shared" si="31"/>
        <v>4</v>
      </c>
      <c r="L2036" t="s">
        <v>44</v>
      </c>
      <c r="M2036" t="s">
        <v>45</v>
      </c>
      <c r="N2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61</v>
      </c>
      <c r="O2036" t="e">
        <f>VLOOKUP(TableOMP[[#This Row],[Label]],TableAvg[],2,FALSE)</f>
        <v>#N/A</v>
      </c>
      <c r="P2036" t="e">
        <f>VLOOKUP(TableOMP[[#This Row],[Label]],TableAvg[],3,FALSE)</f>
        <v>#N/A</v>
      </c>
      <c r="Q2036" t="e">
        <f>TableOMP[[#This Row],[Avg]]-$U$2*TableOMP[[#This Row],[StdDev]]</f>
        <v>#N/A</v>
      </c>
      <c r="R2036" t="e">
        <f>TableOMP[[#This Row],[Avg]]+$U$2*TableOMP[[#This Row],[StdDev]]</f>
        <v>#N/A</v>
      </c>
      <c r="S2036" t="e">
        <f>IF(AND(TableOMP[[#This Row],[total_time]]&gt;=TableOMP[[#This Row],[Low]], TableOMP[[#This Row],[total_time]]&lt;=TableOMP[[#This Row],[High]]),1,0)</f>
        <v>#N/A</v>
      </c>
    </row>
    <row r="2037" spans="1:19" x14ac:dyDescent="0.25">
      <c r="A2037" t="s">
        <v>15</v>
      </c>
      <c r="B2037">
        <v>1000</v>
      </c>
      <c r="C2037">
        <v>100</v>
      </c>
      <c r="D2037">
        <v>1</v>
      </c>
      <c r="E2037">
        <v>62</v>
      </c>
      <c r="F2037">
        <v>1</v>
      </c>
      <c r="G2037">
        <v>6.4155519999999999</v>
      </c>
      <c r="H2037">
        <v>4.9936429999999996</v>
      </c>
      <c r="I2037">
        <v>121.55462199999999</v>
      </c>
      <c r="J2037">
        <v>1.992699</v>
      </c>
      <c r="K2037" t="str">
        <f t="shared" si="31"/>
        <v>4</v>
      </c>
      <c r="L2037" t="s">
        <v>44</v>
      </c>
      <c r="M2037" t="s">
        <v>45</v>
      </c>
      <c r="N2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62</v>
      </c>
      <c r="O2037" t="e">
        <f>VLOOKUP(TableOMP[[#This Row],[Label]],TableAvg[],2,FALSE)</f>
        <v>#N/A</v>
      </c>
      <c r="P2037" t="e">
        <f>VLOOKUP(TableOMP[[#This Row],[Label]],TableAvg[],3,FALSE)</f>
        <v>#N/A</v>
      </c>
      <c r="Q2037" t="e">
        <f>TableOMP[[#This Row],[Avg]]-$U$2*TableOMP[[#This Row],[StdDev]]</f>
        <v>#N/A</v>
      </c>
      <c r="R2037" t="e">
        <f>TableOMP[[#This Row],[Avg]]+$U$2*TableOMP[[#This Row],[StdDev]]</f>
        <v>#N/A</v>
      </c>
      <c r="S2037" t="e">
        <f>IF(AND(TableOMP[[#This Row],[total_time]]&gt;=TableOMP[[#This Row],[Low]], TableOMP[[#This Row],[total_time]]&lt;=TableOMP[[#This Row],[High]]),1,0)</f>
        <v>#N/A</v>
      </c>
    </row>
    <row r="2038" spans="1:19" x14ac:dyDescent="0.25">
      <c r="A2038" t="s">
        <v>15</v>
      </c>
      <c r="B2038">
        <v>1000</v>
      </c>
      <c r="C2038">
        <v>100</v>
      </c>
      <c r="D2038">
        <v>1</v>
      </c>
      <c r="E2038">
        <v>63</v>
      </c>
      <c r="F2038">
        <v>1</v>
      </c>
      <c r="G2038">
        <v>5.0979070000000002</v>
      </c>
      <c r="H2038">
        <v>3.6251709999999999</v>
      </c>
      <c r="I2038">
        <v>98.252168999999995</v>
      </c>
      <c r="J2038">
        <v>1.5847119999999999</v>
      </c>
      <c r="K2038" t="str">
        <f t="shared" si="31"/>
        <v>4</v>
      </c>
      <c r="L2038" t="s">
        <v>44</v>
      </c>
      <c r="M2038" t="s">
        <v>45</v>
      </c>
      <c r="N2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63</v>
      </c>
      <c r="O2038" t="e">
        <f>VLOOKUP(TableOMP[[#This Row],[Label]],TableAvg[],2,FALSE)</f>
        <v>#N/A</v>
      </c>
      <c r="P2038" t="e">
        <f>VLOOKUP(TableOMP[[#This Row],[Label]],TableAvg[],3,FALSE)</f>
        <v>#N/A</v>
      </c>
      <c r="Q2038" t="e">
        <f>TableOMP[[#This Row],[Avg]]-$U$2*TableOMP[[#This Row],[StdDev]]</f>
        <v>#N/A</v>
      </c>
      <c r="R2038" t="e">
        <f>TableOMP[[#This Row],[Avg]]+$U$2*TableOMP[[#This Row],[StdDev]]</f>
        <v>#N/A</v>
      </c>
      <c r="S2038" t="e">
        <f>IF(AND(TableOMP[[#This Row],[total_time]]&gt;=TableOMP[[#This Row],[Low]], TableOMP[[#This Row],[total_time]]&lt;=TableOMP[[#This Row],[High]]),1,0)</f>
        <v>#N/A</v>
      </c>
    </row>
    <row r="2039" spans="1:19" x14ac:dyDescent="0.25">
      <c r="A2039" t="s">
        <v>15</v>
      </c>
      <c r="B2039">
        <v>1000</v>
      </c>
      <c r="C2039">
        <v>100</v>
      </c>
      <c r="D2039">
        <v>1</v>
      </c>
      <c r="E2039">
        <v>64</v>
      </c>
      <c r="F2039">
        <v>1</v>
      </c>
      <c r="G2039">
        <v>5.2540579999999997</v>
      </c>
      <c r="H2039">
        <v>3.6638609999999998</v>
      </c>
      <c r="I2039">
        <v>94.998746999999995</v>
      </c>
      <c r="J2039">
        <v>1.507917</v>
      </c>
      <c r="K2039" t="str">
        <f t="shared" si="31"/>
        <v>4</v>
      </c>
      <c r="L2039" t="s">
        <v>44</v>
      </c>
      <c r="M2039" t="s">
        <v>45</v>
      </c>
      <c r="N2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64</v>
      </c>
      <c r="O2039" t="e">
        <f>VLOOKUP(TableOMP[[#This Row],[Label]],TableAvg[],2,FALSE)</f>
        <v>#N/A</v>
      </c>
      <c r="P2039" t="e">
        <f>VLOOKUP(TableOMP[[#This Row],[Label]],TableAvg[],3,FALSE)</f>
        <v>#N/A</v>
      </c>
      <c r="Q2039" t="e">
        <f>TableOMP[[#This Row],[Avg]]-$U$2*TableOMP[[#This Row],[StdDev]]</f>
        <v>#N/A</v>
      </c>
      <c r="R2039" t="e">
        <f>TableOMP[[#This Row],[Avg]]+$U$2*TableOMP[[#This Row],[StdDev]]</f>
        <v>#N/A</v>
      </c>
      <c r="S2039" t="e">
        <f>IF(AND(TableOMP[[#This Row],[total_time]]&gt;=TableOMP[[#This Row],[Low]], TableOMP[[#This Row],[total_time]]&lt;=TableOMP[[#This Row],[High]]),1,0)</f>
        <v>#N/A</v>
      </c>
    </row>
    <row r="2040" spans="1:19" x14ac:dyDescent="0.25">
      <c r="A2040" t="s">
        <v>15</v>
      </c>
      <c r="B2040">
        <v>100</v>
      </c>
      <c r="C2040">
        <v>100</v>
      </c>
      <c r="D2040">
        <v>1</v>
      </c>
      <c r="E2040">
        <v>1</v>
      </c>
      <c r="F2040">
        <v>1</v>
      </c>
      <c r="G2040">
        <v>1.145832</v>
      </c>
      <c r="H2040">
        <v>7.6041999999999998E-2</v>
      </c>
      <c r="I2040">
        <v>0</v>
      </c>
      <c r="J2040">
        <v>0</v>
      </c>
      <c r="K2040" t="str">
        <f t="shared" si="31"/>
        <v>4</v>
      </c>
      <c r="L2040" t="s">
        <v>44</v>
      </c>
      <c r="M2040" t="s">
        <v>45</v>
      </c>
      <c r="N2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2040" t="e">
        <f>VLOOKUP(TableOMP[[#This Row],[Label]],TableAvg[],2,FALSE)</f>
        <v>#N/A</v>
      </c>
      <c r="P2040" t="e">
        <f>VLOOKUP(TableOMP[[#This Row],[Label]],TableAvg[],3,FALSE)</f>
        <v>#N/A</v>
      </c>
      <c r="Q2040" t="e">
        <f>TableOMP[[#This Row],[Avg]]-$U$2*TableOMP[[#This Row],[StdDev]]</f>
        <v>#N/A</v>
      </c>
      <c r="R2040" t="e">
        <f>TableOMP[[#This Row],[Avg]]+$U$2*TableOMP[[#This Row],[StdDev]]</f>
        <v>#N/A</v>
      </c>
      <c r="S2040" t="e">
        <f>IF(AND(TableOMP[[#This Row],[total_time]]&gt;=TableOMP[[#This Row],[Low]], TableOMP[[#This Row],[total_time]]&lt;=TableOMP[[#This Row],[High]]),1,0)</f>
        <v>#N/A</v>
      </c>
    </row>
    <row r="2041" spans="1:19" x14ac:dyDescent="0.25">
      <c r="A2041" t="s">
        <v>15</v>
      </c>
      <c r="B2041">
        <v>100</v>
      </c>
      <c r="C2041">
        <v>100</v>
      </c>
      <c r="D2041">
        <v>1</v>
      </c>
      <c r="E2041">
        <v>2</v>
      </c>
      <c r="F2041">
        <v>1</v>
      </c>
      <c r="G2041">
        <v>1.1463639999999999</v>
      </c>
      <c r="H2041">
        <v>8.8005E-2</v>
      </c>
      <c r="I2041">
        <v>3.1639E-2</v>
      </c>
      <c r="J2041">
        <v>3.1639E-2</v>
      </c>
      <c r="K2041" t="str">
        <f t="shared" si="31"/>
        <v>4</v>
      </c>
      <c r="L2041" t="s">
        <v>44</v>
      </c>
      <c r="M2041" t="s">
        <v>45</v>
      </c>
      <c r="N2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2041" t="e">
        <f>VLOOKUP(TableOMP[[#This Row],[Label]],TableAvg[],2,FALSE)</f>
        <v>#N/A</v>
      </c>
      <c r="P2041" t="e">
        <f>VLOOKUP(TableOMP[[#This Row],[Label]],TableAvg[],3,FALSE)</f>
        <v>#N/A</v>
      </c>
      <c r="Q2041" t="e">
        <f>TableOMP[[#This Row],[Avg]]-$U$2*TableOMP[[#This Row],[StdDev]]</f>
        <v>#N/A</v>
      </c>
      <c r="R2041" t="e">
        <f>TableOMP[[#This Row],[Avg]]+$U$2*TableOMP[[#This Row],[StdDev]]</f>
        <v>#N/A</v>
      </c>
      <c r="S2041" t="e">
        <f>IF(AND(TableOMP[[#This Row],[total_time]]&gt;=TableOMP[[#This Row],[Low]], TableOMP[[#This Row],[total_time]]&lt;=TableOMP[[#This Row],[High]]),1,0)</f>
        <v>#N/A</v>
      </c>
    </row>
    <row r="2042" spans="1:19" x14ac:dyDescent="0.25">
      <c r="A2042" t="s">
        <v>15</v>
      </c>
      <c r="B2042">
        <v>100</v>
      </c>
      <c r="C2042">
        <v>100</v>
      </c>
      <c r="D2042">
        <v>1</v>
      </c>
      <c r="E2042">
        <v>3</v>
      </c>
      <c r="F2042">
        <v>1</v>
      </c>
      <c r="G2042">
        <v>1.246999</v>
      </c>
      <c r="H2042">
        <v>0.17504800000000001</v>
      </c>
      <c r="I2042">
        <v>0.162637</v>
      </c>
      <c r="J2042">
        <v>8.1319000000000002E-2</v>
      </c>
      <c r="K2042" t="str">
        <f t="shared" si="31"/>
        <v>4</v>
      </c>
      <c r="L2042" t="s">
        <v>44</v>
      </c>
      <c r="M2042" t="s">
        <v>45</v>
      </c>
      <c r="N2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2042" t="e">
        <f>VLOOKUP(TableOMP[[#This Row],[Label]],TableAvg[],2,FALSE)</f>
        <v>#N/A</v>
      </c>
      <c r="P2042" t="e">
        <f>VLOOKUP(TableOMP[[#This Row],[Label]],TableAvg[],3,FALSE)</f>
        <v>#N/A</v>
      </c>
      <c r="Q2042" t="e">
        <f>TableOMP[[#This Row],[Avg]]-$U$2*TableOMP[[#This Row],[StdDev]]</f>
        <v>#N/A</v>
      </c>
      <c r="R2042" t="e">
        <f>TableOMP[[#This Row],[Avg]]+$U$2*TableOMP[[#This Row],[StdDev]]</f>
        <v>#N/A</v>
      </c>
      <c r="S2042" t="e">
        <f>IF(AND(TableOMP[[#This Row],[total_time]]&gt;=TableOMP[[#This Row],[Low]], TableOMP[[#This Row],[total_time]]&lt;=TableOMP[[#This Row],[High]]),1,0)</f>
        <v>#N/A</v>
      </c>
    </row>
    <row r="2043" spans="1:19" x14ac:dyDescent="0.25">
      <c r="A2043" t="s">
        <v>15</v>
      </c>
      <c r="B2043">
        <v>100</v>
      </c>
      <c r="C2043">
        <v>100</v>
      </c>
      <c r="D2043">
        <v>1</v>
      </c>
      <c r="E2043">
        <v>4</v>
      </c>
      <c r="F2043">
        <v>1</v>
      </c>
      <c r="G2043">
        <v>1.2203599999999999</v>
      </c>
      <c r="H2043">
        <v>0.130916</v>
      </c>
      <c r="I2043">
        <v>0.17110700000000001</v>
      </c>
      <c r="J2043">
        <v>5.7036000000000003E-2</v>
      </c>
      <c r="K2043" t="str">
        <f t="shared" si="31"/>
        <v>4</v>
      </c>
      <c r="L2043" t="s">
        <v>44</v>
      </c>
      <c r="M2043" t="s">
        <v>45</v>
      </c>
      <c r="N2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2043" t="e">
        <f>VLOOKUP(TableOMP[[#This Row],[Label]],TableAvg[],2,FALSE)</f>
        <v>#N/A</v>
      </c>
      <c r="P2043" t="e">
        <f>VLOOKUP(TableOMP[[#This Row],[Label]],TableAvg[],3,FALSE)</f>
        <v>#N/A</v>
      </c>
      <c r="Q2043" t="e">
        <f>TableOMP[[#This Row],[Avg]]-$U$2*TableOMP[[#This Row],[StdDev]]</f>
        <v>#N/A</v>
      </c>
      <c r="R2043" t="e">
        <f>TableOMP[[#This Row],[Avg]]+$U$2*TableOMP[[#This Row],[StdDev]]</f>
        <v>#N/A</v>
      </c>
      <c r="S2043" t="e">
        <f>IF(AND(TableOMP[[#This Row],[total_time]]&gt;=TableOMP[[#This Row],[Low]], TableOMP[[#This Row],[total_time]]&lt;=TableOMP[[#This Row],[High]]),1,0)</f>
        <v>#N/A</v>
      </c>
    </row>
    <row r="2044" spans="1:19" x14ac:dyDescent="0.25">
      <c r="A2044" t="s">
        <v>15</v>
      </c>
      <c r="B2044">
        <v>100</v>
      </c>
      <c r="C2044">
        <v>100</v>
      </c>
      <c r="D2044">
        <v>1</v>
      </c>
      <c r="E2044">
        <v>5</v>
      </c>
      <c r="F2044">
        <v>1</v>
      </c>
      <c r="G2044">
        <v>1.301345</v>
      </c>
      <c r="H2044">
        <v>0.196635</v>
      </c>
      <c r="I2044">
        <v>0.37042399999999998</v>
      </c>
      <c r="J2044">
        <v>9.2605999999999994E-2</v>
      </c>
      <c r="K2044" t="str">
        <f t="shared" si="31"/>
        <v>4</v>
      </c>
      <c r="L2044" t="s">
        <v>44</v>
      </c>
      <c r="M2044" t="s">
        <v>45</v>
      </c>
      <c r="N2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2044" t="e">
        <f>VLOOKUP(TableOMP[[#This Row],[Label]],TableAvg[],2,FALSE)</f>
        <v>#N/A</v>
      </c>
      <c r="P2044" t="e">
        <f>VLOOKUP(TableOMP[[#This Row],[Label]],TableAvg[],3,FALSE)</f>
        <v>#N/A</v>
      </c>
      <c r="Q2044" t="e">
        <f>TableOMP[[#This Row],[Avg]]-$U$2*TableOMP[[#This Row],[StdDev]]</f>
        <v>#N/A</v>
      </c>
      <c r="R2044" t="e">
        <f>TableOMP[[#This Row],[Avg]]+$U$2*TableOMP[[#This Row],[StdDev]]</f>
        <v>#N/A</v>
      </c>
      <c r="S2044" t="e">
        <f>IF(AND(TableOMP[[#This Row],[total_time]]&gt;=TableOMP[[#This Row],[Low]], TableOMP[[#This Row],[total_time]]&lt;=TableOMP[[#This Row],[High]]),1,0)</f>
        <v>#N/A</v>
      </c>
    </row>
    <row r="2045" spans="1:19" x14ac:dyDescent="0.25">
      <c r="A2045" t="s">
        <v>15</v>
      </c>
      <c r="B2045">
        <v>100</v>
      </c>
      <c r="C2045">
        <v>100</v>
      </c>
      <c r="D2045">
        <v>1</v>
      </c>
      <c r="E2045">
        <v>6</v>
      </c>
      <c r="F2045">
        <v>1</v>
      </c>
      <c r="G2045">
        <v>1.3238049999999999</v>
      </c>
      <c r="H2045">
        <v>0.23028899999999999</v>
      </c>
      <c r="I2045">
        <v>0.52703199999999994</v>
      </c>
      <c r="J2045">
        <v>0.105406</v>
      </c>
      <c r="K2045" t="str">
        <f t="shared" si="31"/>
        <v>4</v>
      </c>
      <c r="L2045" t="s">
        <v>44</v>
      </c>
      <c r="M2045" t="s">
        <v>45</v>
      </c>
      <c r="N2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2045" t="e">
        <f>VLOOKUP(TableOMP[[#This Row],[Label]],TableAvg[],2,FALSE)</f>
        <v>#N/A</v>
      </c>
      <c r="P2045" t="e">
        <f>VLOOKUP(TableOMP[[#This Row],[Label]],TableAvg[],3,FALSE)</f>
        <v>#N/A</v>
      </c>
      <c r="Q2045" t="e">
        <f>TableOMP[[#This Row],[Avg]]-$U$2*TableOMP[[#This Row],[StdDev]]</f>
        <v>#N/A</v>
      </c>
      <c r="R2045" t="e">
        <f>TableOMP[[#This Row],[Avg]]+$U$2*TableOMP[[#This Row],[StdDev]]</f>
        <v>#N/A</v>
      </c>
      <c r="S2045" t="e">
        <f>IF(AND(TableOMP[[#This Row],[total_time]]&gt;=TableOMP[[#This Row],[Low]], TableOMP[[#This Row],[total_time]]&lt;=TableOMP[[#This Row],[High]]),1,0)</f>
        <v>#N/A</v>
      </c>
    </row>
    <row r="2046" spans="1:19" x14ac:dyDescent="0.25">
      <c r="A2046" t="s">
        <v>15</v>
      </c>
      <c r="B2046">
        <v>100</v>
      </c>
      <c r="C2046">
        <v>100</v>
      </c>
      <c r="D2046">
        <v>1</v>
      </c>
      <c r="E2046">
        <v>7</v>
      </c>
      <c r="F2046">
        <v>1</v>
      </c>
      <c r="G2046">
        <v>1.4558180000000001</v>
      </c>
      <c r="H2046">
        <v>0.30940099999999998</v>
      </c>
      <c r="I2046">
        <v>0.81752100000000005</v>
      </c>
      <c r="J2046">
        <v>0.13625399999999999</v>
      </c>
      <c r="K2046" t="str">
        <f t="shared" si="31"/>
        <v>4</v>
      </c>
      <c r="L2046" t="s">
        <v>44</v>
      </c>
      <c r="M2046" t="s">
        <v>45</v>
      </c>
      <c r="N2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2046" t="e">
        <f>VLOOKUP(TableOMP[[#This Row],[Label]],TableAvg[],2,FALSE)</f>
        <v>#N/A</v>
      </c>
      <c r="P2046" t="e">
        <f>VLOOKUP(TableOMP[[#This Row],[Label]],TableAvg[],3,FALSE)</f>
        <v>#N/A</v>
      </c>
      <c r="Q2046" t="e">
        <f>TableOMP[[#This Row],[Avg]]-$U$2*TableOMP[[#This Row],[StdDev]]</f>
        <v>#N/A</v>
      </c>
      <c r="R2046" t="e">
        <f>TableOMP[[#This Row],[Avg]]+$U$2*TableOMP[[#This Row],[StdDev]]</f>
        <v>#N/A</v>
      </c>
      <c r="S2046" t="e">
        <f>IF(AND(TableOMP[[#This Row],[total_time]]&gt;=TableOMP[[#This Row],[Low]], TableOMP[[#This Row],[total_time]]&lt;=TableOMP[[#This Row],[High]]),1,0)</f>
        <v>#N/A</v>
      </c>
    </row>
    <row r="2047" spans="1:19" x14ac:dyDescent="0.25">
      <c r="A2047" t="s">
        <v>15</v>
      </c>
      <c r="B2047">
        <v>100</v>
      </c>
      <c r="C2047">
        <v>100</v>
      </c>
      <c r="D2047">
        <v>1</v>
      </c>
      <c r="E2047">
        <v>8</v>
      </c>
      <c r="F2047">
        <v>1</v>
      </c>
      <c r="G2047">
        <v>1.5130980000000001</v>
      </c>
      <c r="H2047">
        <v>0.42300700000000002</v>
      </c>
      <c r="I2047">
        <v>0.92184299999999997</v>
      </c>
      <c r="J2047">
        <v>0.131692</v>
      </c>
      <c r="K2047" t="str">
        <f t="shared" si="31"/>
        <v>4</v>
      </c>
      <c r="L2047" t="s">
        <v>44</v>
      </c>
      <c r="M2047" t="s">
        <v>45</v>
      </c>
      <c r="N2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2047" t="e">
        <f>VLOOKUP(TableOMP[[#This Row],[Label]],TableAvg[],2,FALSE)</f>
        <v>#N/A</v>
      </c>
      <c r="P2047" t="e">
        <f>VLOOKUP(TableOMP[[#This Row],[Label]],TableAvg[],3,FALSE)</f>
        <v>#N/A</v>
      </c>
      <c r="Q2047" t="e">
        <f>TableOMP[[#This Row],[Avg]]-$U$2*TableOMP[[#This Row],[StdDev]]</f>
        <v>#N/A</v>
      </c>
      <c r="R2047" t="e">
        <f>TableOMP[[#This Row],[Avg]]+$U$2*TableOMP[[#This Row],[StdDev]]</f>
        <v>#N/A</v>
      </c>
      <c r="S2047" t="e">
        <f>IF(AND(TableOMP[[#This Row],[total_time]]&gt;=TableOMP[[#This Row],[Low]], TableOMP[[#This Row],[total_time]]&lt;=TableOMP[[#This Row],[High]]),1,0)</f>
        <v>#N/A</v>
      </c>
    </row>
    <row r="2048" spans="1:19" x14ac:dyDescent="0.25">
      <c r="A2048" t="s">
        <v>15</v>
      </c>
      <c r="B2048">
        <v>100</v>
      </c>
      <c r="C2048">
        <v>100</v>
      </c>
      <c r="D2048">
        <v>1</v>
      </c>
      <c r="E2048">
        <v>9</v>
      </c>
      <c r="F2048">
        <v>1</v>
      </c>
      <c r="G2048">
        <v>1.573882</v>
      </c>
      <c r="H2048">
        <v>0.47008499999999998</v>
      </c>
      <c r="I2048">
        <v>1.132145</v>
      </c>
      <c r="J2048">
        <v>0.141518</v>
      </c>
      <c r="K2048" t="str">
        <f t="shared" si="31"/>
        <v>4</v>
      </c>
      <c r="L2048" t="s">
        <v>44</v>
      </c>
      <c r="M2048" t="s">
        <v>45</v>
      </c>
      <c r="N2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2048" t="e">
        <f>VLOOKUP(TableOMP[[#This Row],[Label]],TableAvg[],2,FALSE)</f>
        <v>#N/A</v>
      </c>
      <c r="P2048" t="e">
        <f>VLOOKUP(TableOMP[[#This Row],[Label]],TableAvg[],3,FALSE)</f>
        <v>#N/A</v>
      </c>
      <c r="Q2048" t="e">
        <f>TableOMP[[#This Row],[Avg]]-$U$2*TableOMP[[#This Row],[StdDev]]</f>
        <v>#N/A</v>
      </c>
      <c r="R2048" t="e">
        <f>TableOMP[[#This Row],[Avg]]+$U$2*TableOMP[[#This Row],[StdDev]]</f>
        <v>#N/A</v>
      </c>
      <c r="S2048" t="e">
        <f>IF(AND(TableOMP[[#This Row],[total_time]]&gt;=TableOMP[[#This Row],[Low]], TableOMP[[#This Row],[total_time]]&lt;=TableOMP[[#This Row],[High]]),1,0)</f>
        <v>#N/A</v>
      </c>
    </row>
    <row r="2049" spans="1:19" x14ac:dyDescent="0.25">
      <c r="A2049" t="s">
        <v>15</v>
      </c>
      <c r="B2049">
        <v>100</v>
      </c>
      <c r="C2049">
        <v>100</v>
      </c>
      <c r="D2049">
        <v>1</v>
      </c>
      <c r="E2049">
        <v>10</v>
      </c>
      <c r="F2049">
        <v>1</v>
      </c>
      <c r="G2049">
        <v>1.5955360000000001</v>
      </c>
      <c r="H2049">
        <v>0.500467</v>
      </c>
      <c r="I2049">
        <v>1.8035350000000001</v>
      </c>
      <c r="J2049">
        <v>0.20039299999999999</v>
      </c>
      <c r="K2049" t="str">
        <f t="shared" si="31"/>
        <v>4</v>
      </c>
      <c r="L2049" t="s">
        <v>44</v>
      </c>
      <c r="M2049" t="s">
        <v>45</v>
      </c>
      <c r="N2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2049" t="e">
        <f>VLOOKUP(TableOMP[[#This Row],[Label]],TableAvg[],2,FALSE)</f>
        <v>#N/A</v>
      </c>
      <c r="P2049" t="e">
        <f>VLOOKUP(TableOMP[[#This Row],[Label]],TableAvg[],3,FALSE)</f>
        <v>#N/A</v>
      </c>
      <c r="Q2049" t="e">
        <f>TableOMP[[#This Row],[Avg]]-$U$2*TableOMP[[#This Row],[StdDev]]</f>
        <v>#N/A</v>
      </c>
      <c r="R2049" t="e">
        <f>TableOMP[[#This Row],[Avg]]+$U$2*TableOMP[[#This Row],[StdDev]]</f>
        <v>#N/A</v>
      </c>
      <c r="S2049" t="e">
        <f>IF(AND(TableOMP[[#This Row],[total_time]]&gt;=TableOMP[[#This Row],[Low]], TableOMP[[#This Row],[total_time]]&lt;=TableOMP[[#This Row],[High]]),1,0)</f>
        <v>#N/A</v>
      </c>
    </row>
    <row r="2050" spans="1:19" x14ac:dyDescent="0.25">
      <c r="A2050" t="s">
        <v>15</v>
      </c>
      <c r="B2050">
        <v>100</v>
      </c>
      <c r="C2050">
        <v>100</v>
      </c>
      <c r="D2050">
        <v>1</v>
      </c>
      <c r="E2050">
        <v>11</v>
      </c>
      <c r="F2050">
        <v>1</v>
      </c>
      <c r="G2050">
        <v>1.7402610000000001</v>
      </c>
      <c r="H2050">
        <v>0.61365899999999995</v>
      </c>
      <c r="I2050">
        <v>2.1856949999999999</v>
      </c>
      <c r="J2050">
        <v>0.21856900000000001</v>
      </c>
      <c r="K2050" t="str">
        <f t="shared" si="31"/>
        <v>4</v>
      </c>
      <c r="L2050" t="s">
        <v>44</v>
      </c>
      <c r="M2050" t="s">
        <v>45</v>
      </c>
      <c r="N2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2050" t="e">
        <f>VLOOKUP(TableOMP[[#This Row],[Label]],TableAvg[],2,FALSE)</f>
        <v>#N/A</v>
      </c>
      <c r="P2050" t="e">
        <f>VLOOKUP(TableOMP[[#This Row],[Label]],TableAvg[],3,FALSE)</f>
        <v>#N/A</v>
      </c>
      <c r="Q2050" t="e">
        <f>TableOMP[[#This Row],[Avg]]-$U$2*TableOMP[[#This Row],[StdDev]]</f>
        <v>#N/A</v>
      </c>
      <c r="R2050" t="e">
        <f>TableOMP[[#This Row],[Avg]]+$U$2*TableOMP[[#This Row],[StdDev]]</f>
        <v>#N/A</v>
      </c>
      <c r="S2050" t="e">
        <f>IF(AND(TableOMP[[#This Row],[total_time]]&gt;=TableOMP[[#This Row],[Low]], TableOMP[[#This Row],[total_time]]&lt;=TableOMP[[#This Row],[High]]),1,0)</f>
        <v>#N/A</v>
      </c>
    </row>
    <row r="2051" spans="1:19" x14ac:dyDescent="0.25">
      <c r="A2051" t="s">
        <v>15</v>
      </c>
      <c r="B2051">
        <v>100</v>
      </c>
      <c r="C2051">
        <v>100</v>
      </c>
      <c r="D2051">
        <v>1</v>
      </c>
      <c r="E2051">
        <v>12</v>
      </c>
      <c r="F2051">
        <v>1</v>
      </c>
      <c r="G2051">
        <v>1.6961440000000001</v>
      </c>
      <c r="H2051">
        <v>0.55691999999999997</v>
      </c>
      <c r="I2051">
        <v>2.4909629999999998</v>
      </c>
      <c r="J2051">
        <v>0.22645100000000001</v>
      </c>
      <c r="K2051" t="str">
        <f t="shared" ref="K2051:K2114" si="32">MID(M2051,22,1)</f>
        <v>4</v>
      </c>
      <c r="L2051" t="s">
        <v>44</v>
      </c>
      <c r="M2051" t="s">
        <v>45</v>
      </c>
      <c r="N2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2051" t="e">
        <f>VLOOKUP(TableOMP[[#This Row],[Label]],TableAvg[],2,FALSE)</f>
        <v>#N/A</v>
      </c>
      <c r="P2051" t="e">
        <f>VLOOKUP(TableOMP[[#This Row],[Label]],TableAvg[],3,FALSE)</f>
        <v>#N/A</v>
      </c>
      <c r="Q2051" t="e">
        <f>TableOMP[[#This Row],[Avg]]-$U$2*TableOMP[[#This Row],[StdDev]]</f>
        <v>#N/A</v>
      </c>
      <c r="R2051" t="e">
        <f>TableOMP[[#This Row],[Avg]]+$U$2*TableOMP[[#This Row],[StdDev]]</f>
        <v>#N/A</v>
      </c>
      <c r="S2051" t="e">
        <f>IF(AND(TableOMP[[#This Row],[total_time]]&gt;=TableOMP[[#This Row],[Low]], TableOMP[[#This Row],[total_time]]&lt;=TableOMP[[#This Row],[High]]),1,0)</f>
        <v>#N/A</v>
      </c>
    </row>
    <row r="2052" spans="1:19" x14ac:dyDescent="0.25">
      <c r="A2052" t="s">
        <v>15</v>
      </c>
      <c r="B2052">
        <v>100</v>
      </c>
      <c r="C2052">
        <v>100</v>
      </c>
      <c r="D2052">
        <v>1</v>
      </c>
      <c r="E2052">
        <v>13</v>
      </c>
      <c r="F2052">
        <v>1</v>
      </c>
      <c r="G2052">
        <v>1.837137</v>
      </c>
      <c r="H2052">
        <v>0.669215</v>
      </c>
      <c r="I2052">
        <v>3.8678149999999998</v>
      </c>
      <c r="J2052">
        <v>0.32231799999999999</v>
      </c>
      <c r="K2052" t="str">
        <f t="shared" si="32"/>
        <v>4</v>
      </c>
      <c r="L2052" t="s">
        <v>44</v>
      </c>
      <c r="M2052" t="s">
        <v>45</v>
      </c>
      <c r="N2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2052" t="e">
        <f>VLOOKUP(TableOMP[[#This Row],[Label]],TableAvg[],2,FALSE)</f>
        <v>#N/A</v>
      </c>
      <c r="P2052" t="e">
        <f>VLOOKUP(TableOMP[[#This Row],[Label]],TableAvg[],3,FALSE)</f>
        <v>#N/A</v>
      </c>
      <c r="Q2052" t="e">
        <f>TableOMP[[#This Row],[Avg]]-$U$2*TableOMP[[#This Row],[StdDev]]</f>
        <v>#N/A</v>
      </c>
      <c r="R2052" t="e">
        <f>TableOMP[[#This Row],[Avg]]+$U$2*TableOMP[[#This Row],[StdDev]]</f>
        <v>#N/A</v>
      </c>
      <c r="S2052" t="e">
        <f>IF(AND(TableOMP[[#This Row],[total_time]]&gt;=TableOMP[[#This Row],[Low]], TableOMP[[#This Row],[total_time]]&lt;=TableOMP[[#This Row],[High]]),1,0)</f>
        <v>#N/A</v>
      </c>
    </row>
    <row r="2053" spans="1:19" x14ac:dyDescent="0.25">
      <c r="A2053" t="s">
        <v>15</v>
      </c>
      <c r="B2053">
        <v>100</v>
      </c>
      <c r="C2053">
        <v>100</v>
      </c>
      <c r="D2053">
        <v>1</v>
      </c>
      <c r="E2053">
        <v>14</v>
      </c>
      <c r="F2053">
        <v>1</v>
      </c>
      <c r="G2053">
        <v>1.885232</v>
      </c>
      <c r="H2053">
        <v>0.75503100000000001</v>
      </c>
      <c r="I2053">
        <v>4.4701779999999998</v>
      </c>
      <c r="J2053">
        <v>0.34386</v>
      </c>
      <c r="K2053" t="str">
        <f t="shared" si="32"/>
        <v>4</v>
      </c>
      <c r="L2053" t="s">
        <v>44</v>
      </c>
      <c r="M2053" t="s">
        <v>45</v>
      </c>
      <c r="N2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2053" t="e">
        <f>VLOOKUP(TableOMP[[#This Row],[Label]],TableAvg[],2,FALSE)</f>
        <v>#N/A</v>
      </c>
      <c r="P2053" t="e">
        <f>VLOOKUP(TableOMP[[#This Row],[Label]],TableAvg[],3,FALSE)</f>
        <v>#N/A</v>
      </c>
      <c r="Q2053" t="e">
        <f>TableOMP[[#This Row],[Avg]]-$U$2*TableOMP[[#This Row],[StdDev]]</f>
        <v>#N/A</v>
      </c>
      <c r="R2053" t="e">
        <f>TableOMP[[#This Row],[Avg]]+$U$2*TableOMP[[#This Row],[StdDev]]</f>
        <v>#N/A</v>
      </c>
      <c r="S2053" t="e">
        <f>IF(AND(TableOMP[[#This Row],[total_time]]&gt;=TableOMP[[#This Row],[Low]], TableOMP[[#This Row],[total_time]]&lt;=TableOMP[[#This Row],[High]]),1,0)</f>
        <v>#N/A</v>
      </c>
    </row>
    <row r="2054" spans="1:19" x14ac:dyDescent="0.25">
      <c r="A2054" t="s">
        <v>15</v>
      </c>
      <c r="B2054">
        <v>100</v>
      </c>
      <c r="C2054">
        <v>100</v>
      </c>
      <c r="D2054">
        <v>1</v>
      </c>
      <c r="E2054">
        <v>15</v>
      </c>
      <c r="F2054">
        <v>1</v>
      </c>
      <c r="G2054">
        <v>2.0417860000000001</v>
      </c>
      <c r="H2054">
        <v>0.79867999999999995</v>
      </c>
      <c r="I2054">
        <v>5.524108</v>
      </c>
      <c r="J2054">
        <v>0.39457900000000001</v>
      </c>
      <c r="K2054" t="str">
        <f t="shared" si="32"/>
        <v>4</v>
      </c>
      <c r="L2054" t="s">
        <v>44</v>
      </c>
      <c r="M2054" t="s">
        <v>45</v>
      </c>
      <c r="N2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2054" t="e">
        <f>VLOOKUP(TableOMP[[#This Row],[Label]],TableAvg[],2,FALSE)</f>
        <v>#N/A</v>
      </c>
      <c r="P2054" t="e">
        <f>VLOOKUP(TableOMP[[#This Row],[Label]],TableAvg[],3,FALSE)</f>
        <v>#N/A</v>
      </c>
      <c r="Q2054" t="e">
        <f>TableOMP[[#This Row],[Avg]]-$U$2*TableOMP[[#This Row],[StdDev]]</f>
        <v>#N/A</v>
      </c>
      <c r="R2054" t="e">
        <f>TableOMP[[#This Row],[Avg]]+$U$2*TableOMP[[#This Row],[StdDev]]</f>
        <v>#N/A</v>
      </c>
      <c r="S2054" t="e">
        <f>IF(AND(TableOMP[[#This Row],[total_time]]&gt;=TableOMP[[#This Row],[Low]], TableOMP[[#This Row],[total_time]]&lt;=TableOMP[[#This Row],[High]]),1,0)</f>
        <v>#N/A</v>
      </c>
    </row>
    <row r="2055" spans="1:19" x14ac:dyDescent="0.25">
      <c r="A2055" t="s">
        <v>15</v>
      </c>
      <c r="B2055">
        <v>100</v>
      </c>
      <c r="C2055">
        <v>100</v>
      </c>
      <c r="D2055">
        <v>1</v>
      </c>
      <c r="E2055">
        <v>16</v>
      </c>
      <c r="F2055">
        <v>1</v>
      </c>
      <c r="G2055">
        <v>2.2976230000000002</v>
      </c>
      <c r="H2055">
        <v>1.1192409999999999</v>
      </c>
      <c r="I2055">
        <v>6.1479249999999999</v>
      </c>
      <c r="J2055">
        <v>0.409862</v>
      </c>
      <c r="K2055" t="str">
        <f t="shared" si="32"/>
        <v>4</v>
      </c>
      <c r="L2055" t="s">
        <v>44</v>
      </c>
      <c r="M2055" t="s">
        <v>45</v>
      </c>
      <c r="N2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2055" t="e">
        <f>VLOOKUP(TableOMP[[#This Row],[Label]],TableAvg[],2,FALSE)</f>
        <v>#N/A</v>
      </c>
      <c r="P2055" t="e">
        <f>VLOOKUP(TableOMP[[#This Row],[Label]],TableAvg[],3,FALSE)</f>
        <v>#N/A</v>
      </c>
      <c r="Q2055" t="e">
        <f>TableOMP[[#This Row],[Avg]]-$U$2*TableOMP[[#This Row],[StdDev]]</f>
        <v>#N/A</v>
      </c>
      <c r="R2055" t="e">
        <f>TableOMP[[#This Row],[Avg]]+$U$2*TableOMP[[#This Row],[StdDev]]</f>
        <v>#N/A</v>
      </c>
      <c r="S2055" t="e">
        <f>IF(AND(TableOMP[[#This Row],[total_time]]&gt;=TableOMP[[#This Row],[Low]], TableOMP[[#This Row],[total_time]]&lt;=TableOMP[[#This Row],[High]]),1,0)</f>
        <v>#N/A</v>
      </c>
    </row>
    <row r="2056" spans="1:19" x14ac:dyDescent="0.25">
      <c r="A2056" t="s">
        <v>15</v>
      </c>
      <c r="B2056">
        <v>100</v>
      </c>
      <c r="C2056">
        <v>100</v>
      </c>
      <c r="D2056">
        <v>1</v>
      </c>
      <c r="E2056">
        <v>17</v>
      </c>
      <c r="F2056">
        <v>1</v>
      </c>
      <c r="G2056">
        <v>2.2087979999999998</v>
      </c>
      <c r="H2056">
        <v>1.0308850000000001</v>
      </c>
      <c r="I2056">
        <v>5.8689850000000003</v>
      </c>
      <c r="J2056">
        <v>0.36681200000000003</v>
      </c>
      <c r="K2056" t="str">
        <f t="shared" si="32"/>
        <v>4</v>
      </c>
      <c r="L2056" t="s">
        <v>44</v>
      </c>
      <c r="M2056" t="s">
        <v>45</v>
      </c>
      <c r="N2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2056" t="e">
        <f>VLOOKUP(TableOMP[[#This Row],[Label]],TableAvg[],2,FALSE)</f>
        <v>#N/A</v>
      </c>
      <c r="P2056" t="e">
        <f>VLOOKUP(TableOMP[[#This Row],[Label]],TableAvg[],3,FALSE)</f>
        <v>#N/A</v>
      </c>
      <c r="Q2056" t="e">
        <f>TableOMP[[#This Row],[Avg]]-$U$2*TableOMP[[#This Row],[StdDev]]</f>
        <v>#N/A</v>
      </c>
      <c r="R2056" t="e">
        <f>TableOMP[[#This Row],[Avg]]+$U$2*TableOMP[[#This Row],[StdDev]]</f>
        <v>#N/A</v>
      </c>
      <c r="S2056" t="e">
        <f>IF(AND(TableOMP[[#This Row],[total_time]]&gt;=TableOMP[[#This Row],[Low]], TableOMP[[#This Row],[total_time]]&lt;=TableOMP[[#This Row],[High]]),1,0)</f>
        <v>#N/A</v>
      </c>
    </row>
    <row r="2057" spans="1:19" x14ac:dyDescent="0.25">
      <c r="A2057" t="s">
        <v>15</v>
      </c>
      <c r="B2057">
        <v>100</v>
      </c>
      <c r="C2057">
        <v>100</v>
      </c>
      <c r="D2057">
        <v>1</v>
      </c>
      <c r="E2057">
        <v>18</v>
      </c>
      <c r="F2057">
        <v>1</v>
      </c>
      <c r="G2057">
        <v>2.1013109999999999</v>
      </c>
      <c r="H2057">
        <v>0.91755799999999998</v>
      </c>
      <c r="I2057">
        <v>7.6329479999999998</v>
      </c>
      <c r="J2057">
        <v>0.44899699999999998</v>
      </c>
      <c r="K2057" t="str">
        <f t="shared" si="32"/>
        <v>4</v>
      </c>
      <c r="L2057" t="s">
        <v>44</v>
      </c>
      <c r="M2057" t="s">
        <v>45</v>
      </c>
      <c r="N2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2057" t="e">
        <f>VLOOKUP(TableOMP[[#This Row],[Label]],TableAvg[],2,FALSE)</f>
        <v>#N/A</v>
      </c>
      <c r="P2057" t="e">
        <f>VLOOKUP(TableOMP[[#This Row],[Label]],TableAvg[],3,FALSE)</f>
        <v>#N/A</v>
      </c>
      <c r="Q2057" t="e">
        <f>TableOMP[[#This Row],[Avg]]-$U$2*TableOMP[[#This Row],[StdDev]]</f>
        <v>#N/A</v>
      </c>
      <c r="R2057" t="e">
        <f>TableOMP[[#This Row],[Avg]]+$U$2*TableOMP[[#This Row],[StdDev]]</f>
        <v>#N/A</v>
      </c>
      <c r="S2057" t="e">
        <f>IF(AND(TableOMP[[#This Row],[total_time]]&gt;=TableOMP[[#This Row],[Low]], TableOMP[[#This Row],[total_time]]&lt;=TableOMP[[#This Row],[High]]),1,0)</f>
        <v>#N/A</v>
      </c>
    </row>
    <row r="2058" spans="1:19" x14ac:dyDescent="0.25">
      <c r="A2058" t="s">
        <v>15</v>
      </c>
      <c r="B2058">
        <v>100</v>
      </c>
      <c r="C2058">
        <v>100</v>
      </c>
      <c r="D2058">
        <v>1</v>
      </c>
      <c r="E2058">
        <v>19</v>
      </c>
      <c r="F2058">
        <v>1</v>
      </c>
      <c r="G2058">
        <v>2.428588</v>
      </c>
      <c r="H2058">
        <v>1.244664</v>
      </c>
      <c r="I2058">
        <v>13.106695999999999</v>
      </c>
      <c r="J2058">
        <v>0.72814999999999996</v>
      </c>
      <c r="K2058" t="str">
        <f t="shared" si="32"/>
        <v>4</v>
      </c>
      <c r="L2058" t="s">
        <v>44</v>
      </c>
      <c r="M2058" t="s">
        <v>45</v>
      </c>
      <c r="N2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2058" t="e">
        <f>VLOOKUP(TableOMP[[#This Row],[Label]],TableAvg[],2,FALSE)</f>
        <v>#N/A</v>
      </c>
      <c r="P2058" t="e">
        <f>VLOOKUP(TableOMP[[#This Row],[Label]],TableAvg[],3,FALSE)</f>
        <v>#N/A</v>
      </c>
      <c r="Q2058" t="e">
        <f>TableOMP[[#This Row],[Avg]]-$U$2*TableOMP[[#This Row],[StdDev]]</f>
        <v>#N/A</v>
      </c>
      <c r="R2058" t="e">
        <f>TableOMP[[#This Row],[Avg]]+$U$2*TableOMP[[#This Row],[StdDev]]</f>
        <v>#N/A</v>
      </c>
      <c r="S2058" t="e">
        <f>IF(AND(TableOMP[[#This Row],[total_time]]&gt;=TableOMP[[#This Row],[Low]], TableOMP[[#This Row],[total_time]]&lt;=TableOMP[[#This Row],[High]]),1,0)</f>
        <v>#N/A</v>
      </c>
    </row>
    <row r="2059" spans="1:19" x14ac:dyDescent="0.25">
      <c r="A2059" t="s">
        <v>15</v>
      </c>
      <c r="B2059">
        <v>100</v>
      </c>
      <c r="C2059">
        <v>100</v>
      </c>
      <c r="D2059">
        <v>1</v>
      </c>
      <c r="E2059">
        <v>20</v>
      </c>
      <c r="F2059">
        <v>1</v>
      </c>
      <c r="G2059">
        <v>2.180075</v>
      </c>
      <c r="H2059">
        <v>0.98413899999999999</v>
      </c>
      <c r="I2059">
        <v>8.5071309999999993</v>
      </c>
      <c r="J2059">
        <v>0.44774399999999998</v>
      </c>
      <c r="K2059" t="str">
        <f t="shared" si="32"/>
        <v>4</v>
      </c>
      <c r="L2059" t="s">
        <v>44</v>
      </c>
      <c r="M2059" t="s">
        <v>45</v>
      </c>
      <c r="N2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2059" t="e">
        <f>VLOOKUP(TableOMP[[#This Row],[Label]],TableAvg[],2,FALSE)</f>
        <v>#N/A</v>
      </c>
      <c r="P2059" t="e">
        <f>VLOOKUP(TableOMP[[#This Row],[Label]],TableAvg[],3,FALSE)</f>
        <v>#N/A</v>
      </c>
      <c r="Q2059" t="e">
        <f>TableOMP[[#This Row],[Avg]]-$U$2*TableOMP[[#This Row],[StdDev]]</f>
        <v>#N/A</v>
      </c>
      <c r="R2059" t="e">
        <f>TableOMP[[#This Row],[Avg]]+$U$2*TableOMP[[#This Row],[StdDev]]</f>
        <v>#N/A</v>
      </c>
      <c r="S2059" t="e">
        <f>IF(AND(TableOMP[[#This Row],[total_time]]&gt;=TableOMP[[#This Row],[Low]], TableOMP[[#This Row],[total_time]]&lt;=TableOMP[[#This Row],[High]]),1,0)</f>
        <v>#N/A</v>
      </c>
    </row>
    <row r="2060" spans="1:19" x14ac:dyDescent="0.25">
      <c r="A2060" t="s">
        <v>15</v>
      </c>
      <c r="B2060">
        <v>100</v>
      </c>
      <c r="C2060">
        <v>100</v>
      </c>
      <c r="D2060">
        <v>1</v>
      </c>
      <c r="E2060">
        <v>21</v>
      </c>
      <c r="F2060">
        <v>1</v>
      </c>
      <c r="G2060">
        <v>2.8427829999999998</v>
      </c>
      <c r="H2060">
        <v>1.647691</v>
      </c>
      <c r="I2060">
        <v>17.575113000000002</v>
      </c>
      <c r="J2060">
        <v>0.87875599999999998</v>
      </c>
      <c r="K2060" t="str">
        <f t="shared" si="32"/>
        <v>4</v>
      </c>
      <c r="L2060" t="s">
        <v>44</v>
      </c>
      <c r="M2060" t="s">
        <v>45</v>
      </c>
      <c r="N2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2060" t="e">
        <f>VLOOKUP(TableOMP[[#This Row],[Label]],TableAvg[],2,FALSE)</f>
        <v>#N/A</v>
      </c>
      <c r="P2060" t="e">
        <f>VLOOKUP(TableOMP[[#This Row],[Label]],TableAvg[],3,FALSE)</f>
        <v>#N/A</v>
      </c>
      <c r="Q2060" t="e">
        <f>TableOMP[[#This Row],[Avg]]-$U$2*TableOMP[[#This Row],[StdDev]]</f>
        <v>#N/A</v>
      </c>
      <c r="R2060" t="e">
        <f>TableOMP[[#This Row],[Avg]]+$U$2*TableOMP[[#This Row],[StdDev]]</f>
        <v>#N/A</v>
      </c>
      <c r="S2060" t="e">
        <f>IF(AND(TableOMP[[#This Row],[total_time]]&gt;=TableOMP[[#This Row],[Low]], TableOMP[[#This Row],[total_time]]&lt;=TableOMP[[#This Row],[High]]),1,0)</f>
        <v>#N/A</v>
      </c>
    </row>
    <row r="2061" spans="1:19" x14ac:dyDescent="0.25">
      <c r="A2061" t="s">
        <v>15</v>
      </c>
      <c r="B2061">
        <v>100</v>
      </c>
      <c r="C2061">
        <v>100</v>
      </c>
      <c r="D2061">
        <v>1</v>
      </c>
      <c r="E2061">
        <v>22</v>
      </c>
      <c r="F2061">
        <v>1</v>
      </c>
      <c r="G2061">
        <v>2.535895</v>
      </c>
      <c r="H2061">
        <v>1.2959400000000001</v>
      </c>
      <c r="I2061">
        <v>10.862634</v>
      </c>
      <c r="J2061">
        <v>0.51726799999999995</v>
      </c>
      <c r="K2061" t="str">
        <f t="shared" si="32"/>
        <v>4</v>
      </c>
      <c r="L2061" t="s">
        <v>44</v>
      </c>
      <c r="M2061" t="s">
        <v>45</v>
      </c>
      <c r="N2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2061" t="e">
        <f>VLOOKUP(TableOMP[[#This Row],[Label]],TableAvg[],2,FALSE)</f>
        <v>#N/A</v>
      </c>
      <c r="P2061" t="e">
        <f>VLOOKUP(TableOMP[[#This Row],[Label]],TableAvg[],3,FALSE)</f>
        <v>#N/A</v>
      </c>
      <c r="Q2061" t="e">
        <f>TableOMP[[#This Row],[Avg]]-$U$2*TableOMP[[#This Row],[StdDev]]</f>
        <v>#N/A</v>
      </c>
      <c r="R2061" t="e">
        <f>TableOMP[[#This Row],[Avg]]+$U$2*TableOMP[[#This Row],[StdDev]]</f>
        <v>#N/A</v>
      </c>
      <c r="S2061" t="e">
        <f>IF(AND(TableOMP[[#This Row],[total_time]]&gt;=TableOMP[[#This Row],[Low]], TableOMP[[#This Row],[total_time]]&lt;=TableOMP[[#This Row],[High]]),1,0)</f>
        <v>#N/A</v>
      </c>
    </row>
    <row r="2062" spans="1:19" x14ac:dyDescent="0.25">
      <c r="A2062" t="s">
        <v>15</v>
      </c>
      <c r="B2062">
        <v>100</v>
      </c>
      <c r="C2062">
        <v>100</v>
      </c>
      <c r="D2062">
        <v>1</v>
      </c>
      <c r="E2062">
        <v>23</v>
      </c>
      <c r="F2062">
        <v>1</v>
      </c>
      <c r="G2062">
        <v>4.3638659999999998</v>
      </c>
      <c r="H2062">
        <v>3.1442420000000002</v>
      </c>
      <c r="I2062">
        <v>48.047213999999997</v>
      </c>
      <c r="J2062">
        <v>2.183964</v>
      </c>
      <c r="K2062" t="str">
        <f t="shared" si="32"/>
        <v>4</v>
      </c>
      <c r="L2062" t="s">
        <v>44</v>
      </c>
      <c r="M2062" t="s">
        <v>45</v>
      </c>
      <c r="N2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2062" t="e">
        <f>VLOOKUP(TableOMP[[#This Row],[Label]],TableAvg[],2,FALSE)</f>
        <v>#N/A</v>
      </c>
      <c r="P2062" t="e">
        <f>VLOOKUP(TableOMP[[#This Row],[Label]],TableAvg[],3,FALSE)</f>
        <v>#N/A</v>
      </c>
      <c r="Q2062" t="e">
        <f>TableOMP[[#This Row],[Avg]]-$U$2*TableOMP[[#This Row],[StdDev]]</f>
        <v>#N/A</v>
      </c>
      <c r="R2062" t="e">
        <f>TableOMP[[#This Row],[Avg]]+$U$2*TableOMP[[#This Row],[StdDev]]</f>
        <v>#N/A</v>
      </c>
      <c r="S2062" t="e">
        <f>IF(AND(TableOMP[[#This Row],[total_time]]&gt;=TableOMP[[#This Row],[Low]], TableOMP[[#This Row],[total_time]]&lt;=TableOMP[[#This Row],[High]]),1,0)</f>
        <v>#N/A</v>
      </c>
    </row>
    <row r="2063" spans="1:19" x14ac:dyDescent="0.25">
      <c r="A2063" t="s">
        <v>15</v>
      </c>
      <c r="B2063">
        <v>100</v>
      </c>
      <c r="C2063">
        <v>100</v>
      </c>
      <c r="D2063">
        <v>1</v>
      </c>
      <c r="E2063">
        <v>24</v>
      </c>
      <c r="F2063">
        <v>1</v>
      </c>
      <c r="G2063">
        <v>2.687538</v>
      </c>
      <c r="H2063">
        <v>1.465654</v>
      </c>
      <c r="I2063">
        <v>17.123570999999998</v>
      </c>
      <c r="J2063">
        <v>0.74450300000000003</v>
      </c>
      <c r="K2063" t="str">
        <f t="shared" si="32"/>
        <v>4</v>
      </c>
      <c r="L2063" t="s">
        <v>44</v>
      </c>
      <c r="M2063" t="s">
        <v>45</v>
      </c>
      <c r="N2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2063" t="e">
        <f>VLOOKUP(TableOMP[[#This Row],[Label]],TableAvg[],2,FALSE)</f>
        <v>#N/A</v>
      </c>
      <c r="P2063" t="e">
        <f>VLOOKUP(TableOMP[[#This Row],[Label]],TableAvg[],3,FALSE)</f>
        <v>#N/A</v>
      </c>
      <c r="Q2063" t="e">
        <f>TableOMP[[#This Row],[Avg]]-$U$2*TableOMP[[#This Row],[StdDev]]</f>
        <v>#N/A</v>
      </c>
      <c r="R2063" t="e">
        <f>TableOMP[[#This Row],[Avg]]+$U$2*TableOMP[[#This Row],[StdDev]]</f>
        <v>#N/A</v>
      </c>
      <c r="S2063" t="e">
        <f>IF(AND(TableOMP[[#This Row],[total_time]]&gt;=TableOMP[[#This Row],[Low]], TableOMP[[#This Row],[total_time]]&lt;=TableOMP[[#This Row],[High]]),1,0)</f>
        <v>#N/A</v>
      </c>
    </row>
    <row r="2064" spans="1:19" x14ac:dyDescent="0.25">
      <c r="A2064" t="s">
        <v>15</v>
      </c>
      <c r="B2064">
        <v>100</v>
      </c>
      <c r="C2064">
        <v>100</v>
      </c>
      <c r="D2064">
        <v>1</v>
      </c>
      <c r="E2064">
        <v>25</v>
      </c>
      <c r="F2064">
        <v>1</v>
      </c>
      <c r="G2064">
        <v>2.830838</v>
      </c>
      <c r="H2064">
        <v>1.581437</v>
      </c>
      <c r="I2064">
        <v>14.479501000000001</v>
      </c>
      <c r="J2064">
        <v>0.60331299999999999</v>
      </c>
      <c r="K2064" t="str">
        <f t="shared" si="32"/>
        <v>4</v>
      </c>
      <c r="L2064" t="s">
        <v>44</v>
      </c>
      <c r="M2064" t="s">
        <v>45</v>
      </c>
      <c r="N2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2064" t="e">
        <f>VLOOKUP(TableOMP[[#This Row],[Label]],TableAvg[],2,FALSE)</f>
        <v>#N/A</v>
      </c>
      <c r="P2064" t="e">
        <f>VLOOKUP(TableOMP[[#This Row],[Label]],TableAvg[],3,FALSE)</f>
        <v>#N/A</v>
      </c>
      <c r="Q2064" t="e">
        <f>TableOMP[[#This Row],[Avg]]-$U$2*TableOMP[[#This Row],[StdDev]]</f>
        <v>#N/A</v>
      </c>
      <c r="R2064" t="e">
        <f>TableOMP[[#This Row],[Avg]]+$U$2*TableOMP[[#This Row],[StdDev]]</f>
        <v>#N/A</v>
      </c>
      <c r="S2064" t="e">
        <f>IF(AND(TableOMP[[#This Row],[total_time]]&gt;=TableOMP[[#This Row],[Low]], TableOMP[[#This Row],[total_time]]&lt;=TableOMP[[#This Row],[High]]),1,0)</f>
        <v>#N/A</v>
      </c>
    </row>
    <row r="2065" spans="1:19" x14ac:dyDescent="0.25">
      <c r="A2065" t="s">
        <v>15</v>
      </c>
      <c r="B2065">
        <v>100</v>
      </c>
      <c r="C2065">
        <v>100</v>
      </c>
      <c r="D2065">
        <v>1</v>
      </c>
      <c r="E2065">
        <v>26</v>
      </c>
      <c r="F2065">
        <v>1</v>
      </c>
      <c r="G2065">
        <v>2.603475</v>
      </c>
      <c r="H2065">
        <v>1.3232619999999999</v>
      </c>
      <c r="I2065">
        <v>15.431901999999999</v>
      </c>
      <c r="J2065">
        <v>0.61727600000000005</v>
      </c>
      <c r="K2065" t="str">
        <f t="shared" si="32"/>
        <v>4</v>
      </c>
      <c r="L2065" t="s">
        <v>44</v>
      </c>
      <c r="M2065" t="s">
        <v>45</v>
      </c>
      <c r="N2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2065" t="e">
        <f>VLOOKUP(TableOMP[[#This Row],[Label]],TableAvg[],2,FALSE)</f>
        <v>#N/A</v>
      </c>
      <c r="P2065" t="e">
        <f>VLOOKUP(TableOMP[[#This Row],[Label]],TableAvg[],3,FALSE)</f>
        <v>#N/A</v>
      </c>
      <c r="Q2065" t="e">
        <f>TableOMP[[#This Row],[Avg]]-$U$2*TableOMP[[#This Row],[StdDev]]</f>
        <v>#N/A</v>
      </c>
      <c r="R2065" t="e">
        <f>TableOMP[[#This Row],[Avg]]+$U$2*TableOMP[[#This Row],[StdDev]]</f>
        <v>#N/A</v>
      </c>
      <c r="S2065" t="e">
        <f>IF(AND(TableOMP[[#This Row],[total_time]]&gt;=TableOMP[[#This Row],[Low]], TableOMP[[#This Row],[total_time]]&lt;=TableOMP[[#This Row],[High]]),1,0)</f>
        <v>#N/A</v>
      </c>
    </row>
    <row r="2066" spans="1:19" x14ac:dyDescent="0.25">
      <c r="A2066" t="s">
        <v>15</v>
      </c>
      <c r="B2066">
        <v>100</v>
      </c>
      <c r="C2066">
        <v>100</v>
      </c>
      <c r="D2066">
        <v>1</v>
      </c>
      <c r="E2066">
        <v>27</v>
      </c>
      <c r="F2066">
        <v>1</v>
      </c>
      <c r="G2066">
        <v>2.594903</v>
      </c>
      <c r="H2066">
        <v>1.3699479999999999</v>
      </c>
      <c r="I2066">
        <v>16.996258999999998</v>
      </c>
      <c r="J2066">
        <v>0.65370200000000001</v>
      </c>
      <c r="K2066" t="str">
        <f t="shared" si="32"/>
        <v>4</v>
      </c>
      <c r="L2066" t="s">
        <v>44</v>
      </c>
      <c r="M2066" t="s">
        <v>45</v>
      </c>
      <c r="N2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2066" t="e">
        <f>VLOOKUP(TableOMP[[#This Row],[Label]],TableAvg[],2,FALSE)</f>
        <v>#N/A</v>
      </c>
      <c r="P2066" t="e">
        <f>VLOOKUP(TableOMP[[#This Row],[Label]],TableAvg[],3,FALSE)</f>
        <v>#N/A</v>
      </c>
      <c r="Q2066" t="e">
        <f>TableOMP[[#This Row],[Avg]]-$U$2*TableOMP[[#This Row],[StdDev]]</f>
        <v>#N/A</v>
      </c>
      <c r="R2066" t="e">
        <f>TableOMP[[#This Row],[Avg]]+$U$2*TableOMP[[#This Row],[StdDev]]</f>
        <v>#N/A</v>
      </c>
      <c r="S2066" t="e">
        <f>IF(AND(TableOMP[[#This Row],[total_time]]&gt;=TableOMP[[#This Row],[Low]], TableOMP[[#This Row],[total_time]]&lt;=TableOMP[[#This Row],[High]]),1,0)</f>
        <v>#N/A</v>
      </c>
    </row>
    <row r="2067" spans="1:19" x14ac:dyDescent="0.25">
      <c r="A2067" t="s">
        <v>15</v>
      </c>
      <c r="B2067">
        <v>100</v>
      </c>
      <c r="C2067">
        <v>100</v>
      </c>
      <c r="D2067">
        <v>1</v>
      </c>
      <c r="E2067">
        <v>28</v>
      </c>
      <c r="F2067">
        <v>1</v>
      </c>
      <c r="G2067">
        <v>2.7526480000000002</v>
      </c>
      <c r="H2067">
        <v>1.455236</v>
      </c>
      <c r="I2067">
        <v>19.409421999999999</v>
      </c>
      <c r="J2067">
        <v>0.71886700000000003</v>
      </c>
      <c r="K2067" t="str">
        <f t="shared" si="32"/>
        <v>4</v>
      </c>
      <c r="L2067" t="s">
        <v>44</v>
      </c>
      <c r="M2067" t="s">
        <v>45</v>
      </c>
      <c r="N2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2067" t="e">
        <f>VLOOKUP(TableOMP[[#This Row],[Label]],TableAvg[],2,FALSE)</f>
        <v>#N/A</v>
      </c>
      <c r="P2067" t="e">
        <f>VLOOKUP(TableOMP[[#This Row],[Label]],TableAvg[],3,FALSE)</f>
        <v>#N/A</v>
      </c>
      <c r="Q2067" t="e">
        <f>TableOMP[[#This Row],[Avg]]-$U$2*TableOMP[[#This Row],[StdDev]]</f>
        <v>#N/A</v>
      </c>
      <c r="R2067" t="e">
        <f>TableOMP[[#This Row],[Avg]]+$U$2*TableOMP[[#This Row],[StdDev]]</f>
        <v>#N/A</v>
      </c>
      <c r="S2067" t="e">
        <f>IF(AND(TableOMP[[#This Row],[total_time]]&gt;=TableOMP[[#This Row],[Low]], TableOMP[[#This Row],[total_time]]&lt;=TableOMP[[#This Row],[High]]),1,0)</f>
        <v>#N/A</v>
      </c>
    </row>
    <row r="2068" spans="1:19" x14ac:dyDescent="0.25">
      <c r="A2068" t="s">
        <v>15</v>
      </c>
      <c r="B2068">
        <v>100</v>
      </c>
      <c r="C2068">
        <v>100</v>
      </c>
      <c r="D2068">
        <v>1</v>
      </c>
      <c r="E2068">
        <v>29</v>
      </c>
      <c r="F2068">
        <v>1</v>
      </c>
      <c r="G2068">
        <v>2.8267389999999999</v>
      </c>
      <c r="H2068">
        <v>1.516178</v>
      </c>
      <c r="I2068">
        <v>21.123895999999998</v>
      </c>
      <c r="J2068">
        <v>0.75442500000000001</v>
      </c>
      <c r="K2068" t="str">
        <f t="shared" si="32"/>
        <v>4</v>
      </c>
      <c r="L2068" t="s">
        <v>44</v>
      </c>
      <c r="M2068" t="s">
        <v>45</v>
      </c>
      <c r="N2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2068" t="e">
        <f>VLOOKUP(TableOMP[[#This Row],[Label]],TableAvg[],2,FALSE)</f>
        <v>#N/A</v>
      </c>
      <c r="P2068" t="e">
        <f>VLOOKUP(TableOMP[[#This Row],[Label]],TableAvg[],3,FALSE)</f>
        <v>#N/A</v>
      </c>
      <c r="Q2068" t="e">
        <f>TableOMP[[#This Row],[Avg]]-$U$2*TableOMP[[#This Row],[StdDev]]</f>
        <v>#N/A</v>
      </c>
      <c r="R2068" t="e">
        <f>TableOMP[[#This Row],[Avg]]+$U$2*TableOMP[[#This Row],[StdDev]]</f>
        <v>#N/A</v>
      </c>
      <c r="S2068" t="e">
        <f>IF(AND(TableOMP[[#This Row],[total_time]]&gt;=TableOMP[[#This Row],[Low]], TableOMP[[#This Row],[total_time]]&lt;=TableOMP[[#This Row],[High]]),1,0)</f>
        <v>#N/A</v>
      </c>
    </row>
    <row r="2069" spans="1:19" x14ac:dyDescent="0.25">
      <c r="A2069" t="s">
        <v>15</v>
      </c>
      <c r="B2069">
        <v>100</v>
      </c>
      <c r="C2069">
        <v>100</v>
      </c>
      <c r="D2069">
        <v>1</v>
      </c>
      <c r="E2069">
        <v>30</v>
      </c>
      <c r="F2069">
        <v>1</v>
      </c>
      <c r="G2069">
        <v>4.075361</v>
      </c>
      <c r="H2069">
        <v>2.7053410000000002</v>
      </c>
      <c r="I2069">
        <v>43.716233000000003</v>
      </c>
      <c r="J2069">
        <v>1.5074559999999999</v>
      </c>
      <c r="K2069" t="str">
        <f t="shared" si="32"/>
        <v>4</v>
      </c>
      <c r="L2069" t="s">
        <v>44</v>
      </c>
      <c r="M2069" t="s">
        <v>45</v>
      </c>
      <c r="N2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2069" t="e">
        <f>VLOOKUP(TableOMP[[#This Row],[Label]],TableAvg[],2,FALSE)</f>
        <v>#N/A</v>
      </c>
      <c r="P2069" t="e">
        <f>VLOOKUP(TableOMP[[#This Row],[Label]],TableAvg[],3,FALSE)</f>
        <v>#N/A</v>
      </c>
      <c r="Q2069" t="e">
        <f>TableOMP[[#This Row],[Avg]]-$U$2*TableOMP[[#This Row],[StdDev]]</f>
        <v>#N/A</v>
      </c>
      <c r="R2069" t="e">
        <f>TableOMP[[#This Row],[Avg]]+$U$2*TableOMP[[#This Row],[StdDev]]</f>
        <v>#N/A</v>
      </c>
      <c r="S2069" t="e">
        <f>IF(AND(TableOMP[[#This Row],[total_time]]&gt;=TableOMP[[#This Row],[Low]], TableOMP[[#This Row],[total_time]]&lt;=TableOMP[[#This Row],[High]]),1,0)</f>
        <v>#N/A</v>
      </c>
    </row>
    <row r="2070" spans="1:19" x14ac:dyDescent="0.25">
      <c r="A2070" t="s">
        <v>15</v>
      </c>
      <c r="B2070">
        <v>100</v>
      </c>
      <c r="C2070">
        <v>100</v>
      </c>
      <c r="D2070">
        <v>1</v>
      </c>
      <c r="E2070">
        <v>31</v>
      </c>
      <c r="F2070">
        <v>1</v>
      </c>
      <c r="G2070">
        <v>3.1244260000000001</v>
      </c>
      <c r="H2070">
        <v>1.7389509999999999</v>
      </c>
      <c r="I2070">
        <v>27.075541999999999</v>
      </c>
      <c r="J2070">
        <v>0.90251800000000004</v>
      </c>
      <c r="K2070" t="str">
        <f t="shared" si="32"/>
        <v>4</v>
      </c>
      <c r="L2070" t="s">
        <v>44</v>
      </c>
      <c r="M2070" t="s">
        <v>45</v>
      </c>
      <c r="N2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2070" t="e">
        <f>VLOOKUP(TableOMP[[#This Row],[Label]],TableAvg[],2,FALSE)</f>
        <v>#N/A</v>
      </c>
      <c r="P2070" t="e">
        <f>VLOOKUP(TableOMP[[#This Row],[Label]],TableAvg[],3,FALSE)</f>
        <v>#N/A</v>
      </c>
      <c r="Q2070" t="e">
        <f>TableOMP[[#This Row],[Avg]]-$U$2*TableOMP[[#This Row],[StdDev]]</f>
        <v>#N/A</v>
      </c>
      <c r="R2070" t="e">
        <f>TableOMP[[#This Row],[Avg]]+$U$2*TableOMP[[#This Row],[StdDev]]</f>
        <v>#N/A</v>
      </c>
      <c r="S2070" t="e">
        <f>IF(AND(TableOMP[[#This Row],[total_time]]&gt;=TableOMP[[#This Row],[Low]], TableOMP[[#This Row],[total_time]]&lt;=TableOMP[[#This Row],[High]]),1,0)</f>
        <v>#N/A</v>
      </c>
    </row>
    <row r="2071" spans="1:19" x14ac:dyDescent="0.25">
      <c r="A2071" t="s">
        <v>15</v>
      </c>
      <c r="B2071">
        <v>100</v>
      </c>
      <c r="C2071">
        <v>100</v>
      </c>
      <c r="D2071">
        <v>1</v>
      </c>
      <c r="E2071">
        <v>32</v>
      </c>
      <c r="F2071">
        <v>1</v>
      </c>
      <c r="G2071">
        <v>3.4105379999999998</v>
      </c>
      <c r="H2071">
        <v>2.109165</v>
      </c>
      <c r="I2071">
        <v>30.192747000000001</v>
      </c>
      <c r="J2071">
        <v>0.97396000000000005</v>
      </c>
      <c r="K2071" t="str">
        <f t="shared" si="32"/>
        <v>4</v>
      </c>
      <c r="L2071" t="s">
        <v>44</v>
      </c>
      <c r="M2071" t="s">
        <v>45</v>
      </c>
      <c r="N2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2071" t="e">
        <f>VLOOKUP(TableOMP[[#This Row],[Label]],TableAvg[],2,FALSE)</f>
        <v>#N/A</v>
      </c>
      <c r="P2071" t="e">
        <f>VLOOKUP(TableOMP[[#This Row],[Label]],TableAvg[],3,FALSE)</f>
        <v>#N/A</v>
      </c>
      <c r="Q2071" t="e">
        <f>TableOMP[[#This Row],[Avg]]-$U$2*TableOMP[[#This Row],[StdDev]]</f>
        <v>#N/A</v>
      </c>
      <c r="R2071" t="e">
        <f>TableOMP[[#This Row],[Avg]]+$U$2*TableOMP[[#This Row],[StdDev]]</f>
        <v>#N/A</v>
      </c>
      <c r="S2071" t="e">
        <f>IF(AND(TableOMP[[#This Row],[total_time]]&gt;=TableOMP[[#This Row],[Low]], TableOMP[[#This Row],[total_time]]&lt;=TableOMP[[#This Row],[High]]),1,0)</f>
        <v>#N/A</v>
      </c>
    </row>
    <row r="2072" spans="1:19" x14ac:dyDescent="0.25">
      <c r="A2072" t="s">
        <v>15</v>
      </c>
      <c r="B2072">
        <v>100</v>
      </c>
      <c r="C2072">
        <v>100</v>
      </c>
      <c r="D2072">
        <v>1</v>
      </c>
      <c r="E2072">
        <v>33</v>
      </c>
      <c r="F2072">
        <v>1</v>
      </c>
      <c r="G2072">
        <v>3.566147</v>
      </c>
      <c r="H2072">
        <v>2.1741419999999998</v>
      </c>
      <c r="I2072">
        <v>37.573144999999997</v>
      </c>
      <c r="J2072">
        <v>1.174161</v>
      </c>
      <c r="K2072" t="str">
        <f t="shared" si="32"/>
        <v>4</v>
      </c>
      <c r="L2072" t="s">
        <v>44</v>
      </c>
      <c r="M2072" t="s">
        <v>45</v>
      </c>
      <c r="N2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2072" t="e">
        <f>VLOOKUP(TableOMP[[#This Row],[Label]],TableAvg[],2,FALSE)</f>
        <v>#N/A</v>
      </c>
      <c r="P2072" t="e">
        <f>VLOOKUP(TableOMP[[#This Row],[Label]],TableAvg[],3,FALSE)</f>
        <v>#N/A</v>
      </c>
      <c r="Q2072" t="e">
        <f>TableOMP[[#This Row],[Avg]]-$U$2*TableOMP[[#This Row],[StdDev]]</f>
        <v>#N/A</v>
      </c>
      <c r="R2072" t="e">
        <f>TableOMP[[#This Row],[Avg]]+$U$2*TableOMP[[#This Row],[StdDev]]</f>
        <v>#N/A</v>
      </c>
      <c r="S2072" t="e">
        <f>IF(AND(TableOMP[[#This Row],[total_time]]&gt;=TableOMP[[#This Row],[Low]], TableOMP[[#This Row],[total_time]]&lt;=TableOMP[[#This Row],[High]]),1,0)</f>
        <v>#N/A</v>
      </c>
    </row>
    <row r="2073" spans="1:19" x14ac:dyDescent="0.25">
      <c r="A2073" t="s">
        <v>15</v>
      </c>
      <c r="B2073">
        <v>100</v>
      </c>
      <c r="C2073">
        <v>100</v>
      </c>
      <c r="D2073">
        <v>1</v>
      </c>
      <c r="E2073">
        <v>34</v>
      </c>
      <c r="F2073">
        <v>1</v>
      </c>
      <c r="G2073">
        <v>3.3241000000000001</v>
      </c>
      <c r="H2073">
        <v>1.9711860000000001</v>
      </c>
      <c r="I2073">
        <v>28.133288</v>
      </c>
      <c r="J2073">
        <v>0.85252399999999995</v>
      </c>
      <c r="K2073" t="str">
        <f t="shared" si="32"/>
        <v>4</v>
      </c>
      <c r="L2073" t="s">
        <v>44</v>
      </c>
      <c r="M2073" t="s">
        <v>45</v>
      </c>
      <c r="N2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2073" t="e">
        <f>VLOOKUP(TableOMP[[#This Row],[Label]],TableAvg[],2,FALSE)</f>
        <v>#N/A</v>
      </c>
      <c r="P2073" t="e">
        <f>VLOOKUP(TableOMP[[#This Row],[Label]],TableAvg[],3,FALSE)</f>
        <v>#N/A</v>
      </c>
      <c r="Q2073" t="e">
        <f>TableOMP[[#This Row],[Avg]]-$U$2*TableOMP[[#This Row],[StdDev]]</f>
        <v>#N/A</v>
      </c>
      <c r="R2073" t="e">
        <f>TableOMP[[#This Row],[Avg]]+$U$2*TableOMP[[#This Row],[StdDev]]</f>
        <v>#N/A</v>
      </c>
      <c r="S2073" t="e">
        <f>IF(AND(TableOMP[[#This Row],[total_time]]&gt;=TableOMP[[#This Row],[Low]], TableOMP[[#This Row],[total_time]]&lt;=TableOMP[[#This Row],[High]]),1,0)</f>
        <v>#N/A</v>
      </c>
    </row>
    <row r="2074" spans="1:19" x14ac:dyDescent="0.25">
      <c r="A2074" t="s">
        <v>15</v>
      </c>
      <c r="B2074">
        <v>100</v>
      </c>
      <c r="C2074">
        <v>100</v>
      </c>
      <c r="D2074">
        <v>1</v>
      </c>
      <c r="E2074">
        <v>35</v>
      </c>
      <c r="F2074">
        <v>1</v>
      </c>
      <c r="G2074">
        <v>3.3231380000000001</v>
      </c>
      <c r="H2074">
        <v>1.903481</v>
      </c>
      <c r="I2074">
        <v>33.333844999999997</v>
      </c>
      <c r="J2074">
        <v>0.98040700000000003</v>
      </c>
      <c r="K2074" t="str">
        <f t="shared" si="32"/>
        <v>4</v>
      </c>
      <c r="L2074" t="s">
        <v>44</v>
      </c>
      <c r="M2074" t="s">
        <v>45</v>
      </c>
      <c r="N2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2074" t="e">
        <f>VLOOKUP(TableOMP[[#This Row],[Label]],TableAvg[],2,FALSE)</f>
        <v>#N/A</v>
      </c>
      <c r="P2074" t="e">
        <f>VLOOKUP(TableOMP[[#This Row],[Label]],TableAvg[],3,FALSE)</f>
        <v>#N/A</v>
      </c>
      <c r="Q2074" t="e">
        <f>TableOMP[[#This Row],[Avg]]-$U$2*TableOMP[[#This Row],[StdDev]]</f>
        <v>#N/A</v>
      </c>
      <c r="R2074" t="e">
        <f>TableOMP[[#This Row],[Avg]]+$U$2*TableOMP[[#This Row],[StdDev]]</f>
        <v>#N/A</v>
      </c>
      <c r="S2074" t="e">
        <f>IF(AND(TableOMP[[#This Row],[total_time]]&gt;=TableOMP[[#This Row],[Low]], TableOMP[[#This Row],[total_time]]&lt;=TableOMP[[#This Row],[High]]),1,0)</f>
        <v>#N/A</v>
      </c>
    </row>
    <row r="2075" spans="1:19" x14ac:dyDescent="0.25">
      <c r="A2075" t="s">
        <v>15</v>
      </c>
      <c r="B2075">
        <v>100</v>
      </c>
      <c r="C2075">
        <v>100</v>
      </c>
      <c r="D2075">
        <v>1</v>
      </c>
      <c r="E2075">
        <v>36</v>
      </c>
      <c r="F2075">
        <v>1</v>
      </c>
      <c r="G2075">
        <v>3.5531730000000001</v>
      </c>
      <c r="H2075">
        <v>2.0969639999999998</v>
      </c>
      <c r="I2075">
        <v>38.087600000000002</v>
      </c>
      <c r="J2075">
        <v>1.088217</v>
      </c>
      <c r="K2075" t="str">
        <f t="shared" si="32"/>
        <v>4</v>
      </c>
      <c r="L2075" t="s">
        <v>44</v>
      </c>
      <c r="M2075" t="s">
        <v>45</v>
      </c>
      <c r="N2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2075" t="e">
        <f>VLOOKUP(TableOMP[[#This Row],[Label]],TableAvg[],2,FALSE)</f>
        <v>#N/A</v>
      </c>
      <c r="P2075" t="e">
        <f>VLOOKUP(TableOMP[[#This Row],[Label]],TableAvg[],3,FALSE)</f>
        <v>#N/A</v>
      </c>
      <c r="Q2075" t="e">
        <f>TableOMP[[#This Row],[Avg]]-$U$2*TableOMP[[#This Row],[StdDev]]</f>
        <v>#N/A</v>
      </c>
      <c r="R2075" t="e">
        <f>TableOMP[[#This Row],[Avg]]+$U$2*TableOMP[[#This Row],[StdDev]]</f>
        <v>#N/A</v>
      </c>
      <c r="S2075" t="e">
        <f>IF(AND(TableOMP[[#This Row],[total_time]]&gt;=TableOMP[[#This Row],[Low]], TableOMP[[#This Row],[total_time]]&lt;=TableOMP[[#This Row],[High]]),1,0)</f>
        <v>#N/A</v>
      </c>
    </row>
    <row r="2076" spans="1:19" x14ac:dyDescent="0.25">
      <c r="A2076" t="s">
        <v>15</v>
      </c>
      <c r="B2076">
        <v>100</v>
      </c>
      <c r="C2076">
        <v>100</v>
      </c>
      <c r="D2076">
        <v>1</v>
      </c>
      <c r="E2076">
        <v>37</v>
      </c>
      <c r="F2076">
        <v>1</v>
      </c>
      <c r="G2076">
        <v>3.4112399999999998</v>
      </c>
      <c r="H2076">
        <v>2.0364270000000002</v>
      </c>
      <c r="I2076">
        <v>38.186396999999999</v>
      </c>
      <c r="J2076">
        <v>1.0607329999999999</v>
      </c>
      <c r="K2076" t="str">
        <f t="shared" si="32"/>
        <v>4</v>
      </c>
      <c r="L2076" t="s">
        <v>44</v>
      </c>
      <c r="M2076" t="s">
        <v>45</v>
      </c>
      <c r="N2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2076" t="e">
        <f>VLOOKUP(TableOMP[[#This Row],[Label]],TableAvg[],2,FALSE)</f>
        <v>#N/A</v>
      </c>
      <c r="P2076" t="e">
        <f>VLOOKUP(TableOMP[[#This Row],[Label]],TableAvg[],3,FALSE)</f>
        <v>#N/A</v>
      </c>
      <c r="Q2076" t="e">
        <f>TableOMP[[#This Row],[Avg]]-$U$2*TableOMP[[#This Row],[StdDev]]</f>
        <v>#N/A</v>
      </c>
      <c r="R2076" t="e">
        <f>TableOMP[[#This Row],[Avg]]+$U$2*TableOMP[[#This Row],[StdDev]]</f>
        <v>#N/A</v>
      </c>
      <c r="S2076" t="e">
        <f>IF(AND(TableOMP[[#This Row],[total_time]]&gt;=TableOMP[[#This Row],[Low]], TableOMP[[#This Row],[total_time]]&lt;=TableOMP[[#This Row],[High]]),1,0)</f>
        <v>#N/A</v>
      </c>
    </row>
    <row r="2077" spans="1:19" x14ac:dyDescent="0.25">
      <c r="A2077" t="s">
        <v>15</v>
      </c>
      <c r="B2077">
        <v>100</v>
      </c>
      <c r="C2077">
        <v>100</v>
      </c>
      <c r="D2077">
        <v>1</v>
      </c>
      <c r="E2077">
        <v>38</v>
      </c>
      <c r="F2077">
        <v>1</v>
      </c>
      <c r="G2077">
        <v>3.3862009999999998</v>
      </c>
      <c r="H2077">
        <v>2.029407</v>
      </c>
      <c r="I2077">
        <v>33.980803000000002</v>
      </c>
      <c r="J2077">
        <v>0.91839999999999999</v>
      </c>
      <c r="K2077" t="str">
        <f t="shared" si="32"/>
        <v>4</v>
      </c>
      <c r="L2077" t="s">
        <v>44</v>
      </c>
      <c r="M2077" t="s">
        <v>45</v>
      </c>
      <c r="N2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2077" t="e">
        <f>VLOOKUP(TableOMP[[#This Row],[Label]],TableAvg[],2,FALSE)</f>
        <v>#N/A</v>
      </c>
      <c r="P2077" t="e">
        <f>VLOOKUP(TableOMP[[#This Row],[Label]],TableAvg[],3,FALSE)</f>
        <v>#N/A</v>
      </c>
      <c r="Q2077" t="e">
        <f>TableOMP[[#This Row],[Avg]]-$U$2*TableOMP[[#This Row],[StdDev]]</f>
        <v>#N/A</v>
      </c>
      <c r="R2077" t="e">
        <f>TableOMP[[#This Row],[Avg]]+$U$2*TableOMP[[#This Row],[StdDev]]</f>
        <v>#N/A</v>
      </c>
      <c r="S2077" t="e">
        <f>IF(AND(TableOMP[[#This Row],[total_time]]&gt;=TableOMP[[#This Row],[Low]], TableOMP[[#This Row],[total_time]]&lt;=TableOMP[[#This Row],[High]]),1,0)</f>
        <v>#N/A</v>
      </c>
    </row>
    <row r="2078" spans="1:19" x14ac:dyDescent="0.25">
      <c r="A2078" t="s">
        <v>15</v>
      </c>
      <c r="B2078">
        <v>100</v>
      </c>
      <c r="C2078">
        <v>100</v>
      </c>
      <c r="D2078">
        <v>1</v>
      </c>
      <c r="E2078">
        <v>39</v>
      </c>
      <c r="F2078">
        <v>1</v>
      </c>
      <c r="G2078">
        <v>3.8257210000000001</v>
      </c>
      <c r="H2078">
        <v>2.329688</v>
      </c>
      <c r="I2078">
        <v>41.534114000000002</v>
      </c>
      <c r="J2078">
        <v>1.0930029999999999</v>
      </c>
      <c r="K2078" t="str">
        <f t="shared" si="32"/>
        <v>4</v>
      </c>
      <c r="L2078" t="s">
        <v>44</v>
      </c>
      <c r="M2078" t="s">
        <v>45</v>
      </c>
      <c r="N2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2078" t="e">
        <f>VLOOKUP(TableOMP[[#This Row],[Label]],TableAvg[],2,FALSE)</f>
        <v>#N/A</v>
      </c>
      <c r="P2078" t="e">
        <f>VLOOKUP(TableOMP[[#This Row],[Label]],TableAvg[],3,FALSE)</f>
        <v>#N/A</v>
      </c>
      <c r="Q2078" t="e">
        <f>TableOMP[[#This Row],[Avg]]-$U$2*TableOMP[[#This Row],[StdDev]]</f>
        <v>#N/A</v>
      </c>
      <c r="R2078" t="e">
        <f>TableOMP[[#This Row],[Avg]]+$U$2*TableOMP[[#This Row],[StdDev]]</f>
        <v>#N/A</v>
      </c>
      <c r="S2078" t="e">
        <f>IF(AND(TableOMP[[#This Row],[total_time]]&gt;=TableOMP[[#This Row],[Low]], TableOMP[[#This Row],[total_time]]&lt;=TableOMP[[#This Row],[High]]),1,0)</f>
        <v>#N/A</v>
      </c>
    </row>
    <row r="2079" spans="1:19" x14ac:dyDescent="0.25">
      <c r="A2079" t="s">
        <v>15</v>
      </c>
      <c r="B2079">
        <v>100</v>
      </c>
      <c r="C2079">
        <v>100</v>
      </c>
      <c r="D2079">
        <v>1</v>
      </c>
      <c r="E2079">
        <v>40</v>
      </c>
      <c r="F2079">
        <v>1</v>
      </c>
      <c r="G2079">
        <v>4.0232789999999996</v>
      </c>
      <c r="H2079">
        <v>2.4408989999999999</v>
      </c>
      <c r="I2079">
        <v>44.907705</v>
      </c>
      <c r="J2079">
        <v>1.1514800000000001</v>
      </c>
      <c r="K2079" t="str">
        <f t="shared" si="32"/>
        <v>4</v>
      </c>
      <c r="L2079" t="s">
        <v>44</v>
      </c>
      <c r="M2079" t="s">
        <v>45</v>
      </c>
      <c r="N2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2079" t="e">
        <f>VLOOKUP(TableOMP[[#This Row],[Label]],TableAvg[],2,FALSE)</f>
        <v>#N/A</v>
      </c>
      <c r="P2079" t="e">
        <f>VLOOKUP(TableOMP[[#This Row],[Label]],TableAvg[],3,FALSE)</f>
        <v>#N/A</v>
      </c>
      <c r="Q2079" t="e">
        <f>TableOMP[[#This Row],[Avg]]-$U$2*TableOMP[[#This Row],[StdDev]]</f>
        <v>#N/A</v>
      </c>
      <c r="R2079" t="e">
        <f>TableOMP[[#This Row],[Avg]]+$U$2*TableOMP[[#This Row],[StdDev]]</f>
        <v>#N/A</v>
      </c>
      <c r="S2079" t="e">
        <f>IF(AND(TableOMP[[#This Row],[total_time]]&gt;=TableOMP[[#This Row],[Low]], TableOMP[[#This Row],[total_time]]&lt;=TableOMP[[#This Row],[High]]),1,0)</f>
        <v>#N/A</v>
      </c>
    </row>
    <row r="2080" spans="1:19" x14ac:dyDescent="0.25">
      <c r="A2080" t="s">
        <v>15</v>
      </c>
      <c r="B2080">
        <v>100</v>
      </c>
      <c r="C2080">
        <v>100</v>
      </c>
      <c r="D2080">
        <v>1</v>
      </c>
      <c r="E2080">
        <v>41</v>
      </c>
      <c r="F2080">
        <v>1</v>
      </c>
      <c r="G2080">
        <v>4.3210579999999998</v>
      </c>
      <c r="H2080">
        <v>2.7946200000000001</v>
      </c>
      <c r="I2080">
        <v>59.621482</v>
      </c>
      <c r="J2080">
        <v>1.490537</v>
      </c>
      <c r="K2080" t="str">
        <f t="shared" si="32"/>
        <v>4</v>
      </c>
      <c r="L2080" t="s">
        <v>44</v>
      </c>
      <c r="M2080" t="s">
        <v>45</v>
      </c>
      <c r="N2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2080" t="e">
        <f>VLOOKUP(TableOMP[[#This Row],[Label]],TableAvg[],2,FALSE)</f>
        <v>#N/A</v>
      </c>
      <c r="P2080" t="e">
        <f>VLOOKUP(TableOMP[[#This Row],[Label]],TableAvg[],3,FALSE)</f>
        <v>#N/A</v>
      </c>
      <c r="Q2080" t="e">
        <f>TableOMP[[#This Row],[Avg]]-$U$2*TableOMP[[#This Row],[StdDev]]</f>
        <v>#N/A</v>
      </c>
      <c r="R2080" t="e">
        <f>TableOMP[[#This Row],[Avg]]+$U$2*TableOMP[[#This Row],[StdDev]]</f>
        <v>#N/A</v>
      </c>
      <c r="S2080" t="e">
        <f>IF(AND(TableOMP[[#This Row],[total_time]]&gt;=TableOMP[[#This Row],[Low]], TableOMP[[#This Row],[total_time]]&lt;=TableOMP[[#This Row],[High]]),1,0)</f>
        <v>#N/A</v>
      </c>
    </row>
    <row r="2081" spans="1:19" x14ac:dyDescent="0.25">
      <c r="A2081" t="s">
        <v>15</v>
      </c>
      <c r="B2081">
        <v>100</v>
      </c>
      <c r="C2081">
        <v>100</v>
      </c>
      <c r="D2081">
        <v>1</v>
      </c>
      <c r="E2081">
        <v>42</v>
      </c>
      <c r="F2081">
        <v>1</v>
      </c>
      <c r="G2081">
        <v>3.9304549999999998</v>
      </c>
      <c r="H2081">
        <v>2.369005</v>
      </c>
      <c r="I2081">
        <v>50.011724000000001</v>
      </c>
      <c r="J2081">
        <v>1.2197979999999999</v>
      </c>
      <c r="K2081" t="str">
        <f t="shared" si="32"/>
        <v>4</v>
      </c>
      <c r="L2081" t="s">
        <v>44</v>
      </c>
      <c r="M2081" t="s">
        <v>45</v>
      </c>
      <c r="N2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2081" t="e">
        <f>VLOOKUP(TableOMP[[#This Row],[Label]],TableAvg[],2,FALSE)</f>
        <v>#N/A</v>
      </c>
      <c r="P2081" t="e">
        <f>VLOOKUP(TableOMP[[#This Row],[Label]],TableAvg[],3,FALSE)</f>
        <v>#N/A</v>
      </c>
      <c r="Q2081" t="e">
        <f>TableOMP[[#This Row],[Avg]]-$U$2*TableOMP[[#This Row],[StdDev]]</f>
        <v>#N/A</v>
      </c>
      <c r="R2081" t="e">
        <f>TableOMP[[#This Row],[Avg]]+$U$2*TableOMP[[#This Row],[StdDev]]</f>
        <v>#N/A</v>
      </c>
      <c r="S2081" t="e">
        <f>IF(AND(TableOMP[[#This Row],[total_time]]&gt;=TableOMP[[#This Row],[Low]], TableOMP[[#This Row],[total_time]]&lt;=TableOMP[[#This Row],[High]]),1,0)</f>
        <v>#N/A</v>
      </c>
    </row>
    <row r="2082" spans="1:19" x14ac:dyDescent="0.25">
      <c r="A2082" t="s">
        <v>15</v>
      </c>
      <c r="B2082">
        <v>100</v>
      </c>
      <c r="C2082">
        <v>100</v>
      </c>
      <c r="D2082">
        <v>1</v>
      </c>
      <c r="E2082">
        <v>43</v>
      </c>
      <c r="F2082">
        <v>1</v>
      </c>
      <c r="G2082">
        <v>3.7248670000000002</v>
      </c>
      <c r="H2082">
        <v>2.2961239999999998</v>
      </c>
      <c r="I2082">
        <v>48.576824000000002</v>
      </c>
      <c r="J2082">
        <v>1.1565909999999999</v>
      </c>
      <c r="K2082" t="str">
        <f t="shared" si="32"/>
        <v>4</v>
      </c>
      <c r="L2082" t="s">
        <v>44</v>
      </c>
      <c r="M2082" t="s">
        <v>45</v>
      </c>
      <c r="N2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2082" t="e">
        <f>VLOOKUP(TableOMP[[#This Row],[Label]],TableAvg[],2,FALSE)</f>
        <v>#N/A</v>
      </c>
      <c r="P2082" t="e">
        <f>VLOOKUP(TableOMP[[#This Row],[Label]],TableAvg[],3,FALSE)</f>
        <v>#N/A</v>
      </c>
      <c r="Q2082" t="e">
        <f>TableOMP[[#This Row],[Avg]]-$U$2*TableOMP[[#This Row],[StdDev]]</f>
        <v>#N/A</v>
      </c>
      <c r="R2082" t="e">
        <f>TableOMP[[#This Row],[Avg]]+$U$2*TableOMP[[#This Row],[StdDev]]</f>
        <v>#N/A</v>
      </c>
      <c r="S2082" t="e">
        <f>IF(AND(TableOMP[[#This Row],[total_time]]&gt;=TableOMP[[#This Row],[Low]], TableOMP[[#This Row],[total_time]]&lt;=TableOMP[[#This Row],[High]]),1,0)</f>
        <v>#N/A</v>
      </c>
    </row>
    <row r="2083" spans="1:19" x14ac:dyDescent="0.25">
      <c r="A2083" t="s">
        <v>15</v>
      </c>
      <c r="B2083">
        <v>100</v>
      </c>
      <c r="C2083">
        <v>100</v>
      </c>
      <c r="D2083">
        <v>1</v>
      </c>
      <c r="E2083">
        <v>44</v>
      </c>
      <c r="F2083">
        <v>1</v>
      </c>
      <c r="G2083">
        <v>4.4293760000000004</v>
      </c>
      <c r="H2083">
        <v>2.999746</v>
      </c>
      <c r="I2083">
        <v>49.586863999999998</v>
      </c>
      <c r="J2083">
        <v>1.1531830000000001</v>
      </c>
      <c r="K2083" t="str">
        <f t="shared" si="32"/>
        <v>4</v>
      </c>
      <c r="L2083" t="s">
        <v>44</v>
      </c>
      <c r="M2083" t="s">
        <v>45</v>
      </c>
      <c r="N2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2083" t="e">
        <f>VLOOKUP(TableOMP[[#This Row],[Label]],TableAvg[],2,FALSE)</f>
        <v>#N/A</v>
      </c>
      <c r="P2083" t="e">
        <f>VLOOKUP(TableOMP[[#This Row],[Label]],TableAvg[],3,FALSE)</f>
        <v>#N/A</v>
      </c>
      <c r="Q2083" t="e">
        <f>TableOMP[[#This Row],[Avg]]-$U$2*TableOMP[[#This Row],[StdDev]]</f>
        <v>#N/A</v>
      </c>
      <c r="R2083" t="e">
        <f>TableOMP[[#This Row],[Avg]]+$U$2*TableOMP[[#This Row],[StdDev]]</f>
        <v>#N/A</v>
      </c>
      <c r="S2083" t="e">
        <f>IF(AND(TableOMP[[#This Row],[total_time]]&gt;=TableOMP[[#This Row],[Low]], TableOMP[[#This Row],[total_time]]&lt;=TableOMP[[#This Row],[High]]),1,0)</f>
        <v>#N/A</v>
      </c>
    </row>
    <row r="2084" spans="1:19" x14ac:dyDescent="0.25">
      <c r="A2084" t="s">
        <v>15</v>
      </c>
      <c r="B2084">
        <v>100</v>
      </c>
      <c r="C2084">
        <v>100</v>
      </c>
      <c r="D2084">
        <v>1</v>
      </c>
      <c r="E2084">
        <v>45</v>
      </c>
      <c r="F2084">
        <v>1</v>
      </c>
      <c r="G2084">
        <v>4.2590279999999998</v>
      </c>
      <c r="H2084">
        <v>2.7801140000000002</v>
      </c>
      <c r="I2084">
        <v>66.406715000000005</v>
      </c>
      <c r="J2084">
        <v>1.509244</v>
      </c>
      <c r="K2084" t="str">
        <f t="shared" si="32"/>
        <v>4</v>
      </c>
      <c r="L2084" t="s">
        <v>44</v>
      </c>
      <c r="M2084" t="s">
        <v>45</v>
      </c>
      <c r="N2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2084" t="e">
        <f>VLOOKUP(TableOMP[[#This Row],[Label]],TableAvg[],2,FALSE)</f>
        <v>#N/A</v>
      </c>
      <c r="P2084" t="e">
        <f>VLOOKUP(TableOMP[[#This Row],[Label]],TableAvg[],3,FALSE)</f>
        <v>#N/A</v>
      </c>
      <c r="Q2084" t="e">
        <f>TableOMP[[#This Row],[Avg]]-$U$2*TableOMP[[#This Row],[StdDev]]</f>
        <v>#N/A</v>
      </c>
      <c r="R2084" t="e">
        <f>TableOMP[[#This Row],[Avg]]+$U$2*TableOMP[[#This Row],[StdDev]]</f>
        <v>#N/A</v>
      </c>
      <c r="S2084" t="e">
        <f>IF(AND(TableOMP[[#This Row],[total_time]]&gt;=TableOMP[[#This Row],[Low]], TableOMP[[#This Row],[total_time]]&lt;=TableOMP[[#This Row],[High]]),1,0)</f>
        <v>#N/A</v>
      </c>
    </row>
    <row r="2085" spans="1:19" x14ac:dyDescent="0.25">
      <c r="A2085" t="s">
        <v>15</v>
      </c>
      <c r="B2085">
        <v>100</v>
      </c>
      <c r="C2085">
        <v>100</v>
      </c>
      <c r="D2085">
        <v>1</v>
      </c>
      <c r="E2085">
        <v>46</v>
      </c>
      <c r="F2085">
        <v>1</v>
      </c>
      <c r="G2085">
        <v>4.1273109999999997</v>
      </c>
      <c r="H2085">
        <v>2.673352</v>
      </c>
      <c r="I2085">
        <v>56.573289000000003</v>
      </c>
      <c r="J2085">
        <v>1.2571840000000001</v>
      </c>
      <c r="K2085" t="str">
        <f t="shared" si="32"/>
        <v>4</v>
      </c>
      <c r="L2085" t="s">
        <v>44</v>
      </c>
      <c r="M2085" t="s">
        <v>45</v>
      </c>
      <c r="N2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2085" t="e">
        <f>VLOOKUP(TableOMP[[#This Row],[Label]],TableAvg[],2,FALSE)</f>
        <v>#N/A</v>
      </c>
      <c r="P2085" t="e">
        <f>VLOOKUP(TableOMP[[#This Row],[Label]],TableAvg[],3,FALSE)</f>
        <v>#N/A</v>
      </c>
      <c r="Q2085" t="e">
        <f>TableOMP[[#This Row],[Avg]]-$U$2*TableOMP[[#This Row],[StdDev]]</f>
        <v>#N/A</v>
      </c>
      <c r="R2085" t="e">
        <f>TableOMP[[#This Row],[Avg]]+$U$2*TableOMP[[#This Row],[StdDev]]</f>
        <v>#N/A</v>
      </c>
      <c r="S2085" t="e">
        <f>IF(AND(TableOMP[[#This Row],[total_time]]&gt;=TableOMP[[#This Row],[Low]], TableOMP[[#This Row],[total_time]]&lt;=TableOMP[[#This Row],[High]]),1,0)</f>
        <v>#N/A</v>
      </c>
    </row>
    <row r="2086" spans="1:19" x14ac:dyDescent="0.25">
      <c r="A2086" t="s">
        <v>15</v>
      </c>
      <c r="B2086">
        <v>100</v>
      </c>
      <c r="C2086">
        <v>100</v>
      </c>
      <c r="D2086">
        <v>1</v>
      </c>
      <c r="E2086">
        <v>47</v>
      </c>
      <c r="F2086">
        <v>1</v>
      </c>
      <c r="G2086">
        <v>4.4053300000000002</v>
      </c>
      <c r="H2086">
        <v>2.8746900000000002</v>
      </c>
      <c r="I2086">
        <v>56.531036</v>
      </c>
      <c r="J2086">
        <v>1.228936</v>
      </c>
      <c r="K2086" t="str">
        <f t="shared" si="32"/>
        <v>4</v>
      </c>
      <c r="L2086" t="s">
        <v>44</v>
      </c>
      <c r="M2086" t="s">
        <v>45</v>
      </c>
      <c r="N2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2086" t="e">
        <f>VLOOKUP(TableOMP[[#This Row],[Label]],TableAvg[],2,FALSE)</f>
        <v>#N/A</v>
      </c>
      <c r="P2086" t="e">
        <f>VLOOKUP(TableOMP[[#This Row],[Label]],TableAvg[],3,FALSE)</f>
        <v>#N/A</v>
      </c>
      <c r="Q2086" t="e">
        <f>TableOMP[[#This Row],[Avg]]-$U$2*TableOMP[[#This Row],[StdDev]]</f>
        <v>#N/A</v>
      </c>
      <c r="R2086" t="e">
        <f>TableOMP[[#This Row],[Avg]]+$U$2*TableOMP[[#This Row],[StdDev]]</f>
        <v>#N/A</v>
      </c>
      <c r="S2086" t="e">
        <f>IF(AND(TableOMP[[#This Row],[total_time]]&gt;=TableOMP[[#This Row],[Low]], TableOMP[[#This Row],[total_time]]&lt;=TableOMP[[#This Row],[High]]),1,0)</f>
        <v>#N/A</v>
      </c>
    </row>
    <row r="2087" spans="1:19" x14ac:dyDescent="0.25">
      <c r="A2087" t="s">
        <v>15</v>
      </c>
      <c r="B2087">
        <v>100</v>
      </c>
      <c r="C2087">
        <v>100</v>
      </c>
      <c r="D2087">
        <v>1</v>
      </c>
      <c r="E2087">
        <v>48</v>
      </c>
      <c r="F2087">
        <v>1</v>
      </c>
      <c r="G2087">
        <v>4.3538810000000003</v>
      </c>
      <c r="H2087">
        <v>2.8094779999999999</v>
      </c>
      <c r="I2087">
        <v>63.597977999999998</v>
      </c>
      <c r="J2087">
        <v>1.353148</v>
      </c>
      <c r="K2087" t="str">
        <f t="shared" si="32"/>
        <v>4</v>
      </c>
      <c r="L2087" t="s">
        <v>44</v>
      </c>
      <c r="M2087" t="s">
        <v>45</v>
      </c>
      <c r="N2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2087" t="e">
        <f>VLOOKUP(TableOMP[[#This Row],[Label]],TableAvg[],2,FALSE)</f>
        <v>#N/A</v>
      </c>
      <c r="P2087" t="e">
        <f>VLOOKUP(TableOMP[[#This Row],[Label]],TableAvg[],3,FALSE)</f>
        <v>#N/A</v>
      </c>
      <c r="Q2087" t="e">
        <f>TableOMP[[#This Row],[Avg]]-$U$2*TableOMP[[#This Row],[StdDev]]</f>
        <v>#N/A</v>
      </c>
      <c r="R2087" t="e">
        <f>TableOMP[[#This Row],[Avg]]+$U$2*TableOMP[[#This Row],[StdDev]]</f>
        <v>#N/A</v>
      </c>
      <c r="S2087" t="e">
        <f>IF(AND(TableOMP[[#This Row],[total_time]]&gt;=TableOMP[[#This Row],[Low]], TableOMP[[#This Row],[total_time]]&lt;=TableOMP[[#This Row],[High]]),1,0)</f>
        <v>#N/A</v>
      </c>
    </row>
    <row r="2088" spans="1:19" x14ac:dyDescent="0.25">
      <c r="A2088" t="s">
        <v>15</v>
      </c>
      <c r="B2088">
        <v>100</v>
      </c>
      <c r="C2088">
        <v>100</v>
      </c>
      <c r="D2088">
        <v>1</v>
      </c>
      <c r="E2088">
        <v>49</v>
      </c>
      <c r="F2088">
        <v>1</v>
      </c>
      <c r="G2088">
        <v>4.4231360000000004</v>
      </c>
      <c r="H2088">
        <v>2.915937</v>
      </c>
      <c r="I2088">
        <v>71.305605999999997</v>
      </c>
      <c r="J2088">
        <v>1.485533</v>
      </c>
      <c r="K2088" t="str">
        <f t="shared" si="32"/>
        <v>4</v>
      </c>
      <c r="L2088" t="s">
        <v>44</v>
      </c>
      <c r="M2088" t="s">
        <v>45</v>
      </c>
      <c r="N2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2088" t="e">
        <f>VLOOKUP(TableOMP[[#This Row],[Label]],TableAvg[],2,FALSE)</f>
        <v>#N/A</v>
      </c>
      <c r="P2088" t="e">
        <f>VLOOKUP(TableOMP[[#This Row],[Label]],TableAvg[],3,FALSE)</f>
        <v>#N/A</v>
      </c>
      <c r="Q2088" t="e">
        <f>TableOMP[[#This Row],[Avg]]-$U$2*TableOMP[[#This Row],[StdDev]]</f>
        <v>#N/A</v>
      </c>
      <c r="R2088" t="e">
        <f>TableOMP[[#This Row],[Avg]]+$U$2*TableOMP[[#This Row],[StdDev]]</f>
        <v>#N/A</v>
      </c>
      <c r="S2088" t="e">
        <f>IF(AND(TableOMP[[#This Row],[total_time]]&gt;=TableOMP[[#This Row],[Low]], TableOMP[[#This Row],[total_time]]&lt;=TableOMP[[#This Row],[High]]),1,0)</f>
        <v>#N/A</v>
      </c>
    </row>
    <row r="2089" spans="1:19" x14ac:dyDescent="0.25">
      <c r="A2089" t="s">
        <v>15</v>
      </c>
      <c r="B2089">
        <v>100</v>
      </c>
      <c r="C2089">
        <v>100</v>
      </c>
      <c r="D2089">
        <v>1</v>
      </c>
      <c r="E2089">
        <v>50</v>
      </c>
      <c r="F2089">
        <v>1</v>
      </c>
      <c r="G2089">
        <v>5.8301780000000001</v>
      </c>
      <c r="H2089">
        <v>4.1667459999999998</v>
      </c>
      <c r="I2089">
        <v>127.080983</v>
      </c>
      <c r="J2089">
        <v>2.5934889999999999</v>
      </c>
      <c r="K2089" t="str">
        <f t="shared" si="32"/>
        <v>4</v>
      </c>
      <c r="L2089" t="s">
        <v>44</v>
      </c>
      <c r="M2089" t="s">
        <v>45</v>
      </c>
      <c r="N2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2089" t="e">
        <f>VLOOKUP(TableOMP[[#This Row],[Label]],TableAvg[],2,FALSE)</f>
        <v>#N/A</v>
      </c>
      <c r="P2089" t="e">
        <f>VLOOKUP(TableOMP[[#This Row],[Label]],TableAvg[],3,FALSE)</f>
        <v>#N/A</v>
      </c>
      <c r="Q2089" t="e">
        <f>TableOMP[[#This Row],[Avg]]-$U$2*TableOMP[[#This Row],[StdDev]]</f>
        <v>#N/A</v>
      </c>
      <c r="R2089" t="e">
        <f>TableOMP[[#This Row],[Avg]]+$U$2*TableOMP[[#This Row],[StdDev]]</f>
        <v>#N/A</v>
      </c>
      <c r="S2089" t="e">
        <f>IF(AND(TableOMP[[#This Row],[total_time]]&gt;=TableOMP[[#This Row],[Low]], TableOMP[[#This Row],[total_time]]&lt;=TableOMP[[#This Row],[High]]),1,0)</f>
        <v>#N/A</v>
      </c>
    </row>
    <row r="2090" spans="1:19" x14ac:dyDescent="0.25">
      <c r="A2090" t="s">
        <v>15</v>
      </c>
      <c r="B2090">
        <v>100</v>
      </c>
      <c r="C2090">
        <v>100</v>
      </c>
      <c r="D2090">
        <v>1</v>
      </c>
      <c r="E2090">
        <v>51</v>
      </c>
      <c r="F2090">
        <v>1</v>
      </c>
      <c r="G2090">
        <v>5.2212880000000004</v>
      </c>
      <c r="H2090">
        <v>3.4478710000000001</v>
      </c>
      <c r="I2090">
        <v>72.252960000000002</v>
      </c>
      <c r="J2090">
        <v>1.4450590000000001</v>
      </c>
      <c r="K2090" t="str">
        <f t="shared" si="32"/>
        <v>4</v>
      </c>
      <c r="L2090" t="s">
        <v>44</v>
      </c>
      <c r="M2090" t="s">
        <v>45</v>
      </c>
      <c r="N2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2090" t="e">
        <f>VLOOKUP(TableOMP[[#This Row],[Label]],TableAvg[],2,FALSE)</f>
        <v>#N/A</v>
      </c>
      <c r="P2090" t="e">
        <f>VLOOKUP(TableOMP[[#This Row],[Label]],TableAvg[],3,FALSE)</f>
        <v>#N/A</v>
      </c>
      <c r="Q2090" t="e">
        <f>TableOMP[[#This Row],[Avg]]-$U$2*TableOMP[[#This Row],[StdDev]]</f>
        <v>#N/A</v>
      </c>
      <c r="R2090" t="e">
        <f>TableOMP[[#This Row],[Avg]]+$U$2*TableOMP[[#This Row],[StdDev]]</f>
        <v>#N/A</v>
      </c>
      <c r="S2090" t="e">
        <f>IF(AND(TableOMP[[#This Row],[total_time]]&gt;=TableOMP[[#This Row],[Low]], TableOMP[[#This Row],[total_time]]&lt;=TableOMP[[#This Row],[High]]),1,0)</f>
        <v>#N/A</v>
      </c>
    </row>
    <row r="2091" spans="1:19" x14ac:dyDescent="0.25">
      <c r="A2091" t="s">
        <v>15</v>
      </c>
      <c r="B2091">
        <v>100</v>
      </c>
      <c r="C2091">
        <v>100</v>
      </c>
      <c r="D2091">
        <v>1</v>
      </c>
      <c r="E2091">
        <v>52</v>
      </c>
      <c r="F2091">
        <v>1</v>
      </c>
      <c r="G2091">
        <v>4.9671799999999999</v>
      </c>
      <c r="H2091">
        <v>3.307423</v>
      </c>
      <c r="I2091">
        <v>103.976574</v>
      </c>
      <c r="J2091">
        <v>2.0387559999999998</v>
      </c>
      <c r="K2091" t="str">
        <f t="shared" si="32"/>
        <v>4</v>
      </c>
      <c r="L2091" t="s">
        <v>44</v>
      </c>
      <c r="M2091" t="s">
        <v>45</v>
      </c>
      <c r="N2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2091" t="e">
        <f>VLOOKUP(TableOMP[[#This Row],[Label]],TableAvg[],2,FALSE)</f>
        <v>#N/A</v>
      </c>
      <c r="P2091" t="e">
        <f>VLOOKUP(TableOMP[[#This Row],[Label]],TableAvg[],3,FALSE)</f>
        <v>#N/A</v>
      </c>
      <c r="Q2091" t="e">
        <f>TableOMP[[#This Row],[Avg]]-$U$2*TableOMP[[#This Row],[StdDev]]</f>
        <v>#N/A</v>
      </c>
      <c r="R2091" t="e">
        <f>TableOMP[[#This Row],[Avg]]+$U$2*TableOMP[[#This Row],[StdDev]]</f>
        <v>#N/A</v>
      </c>
      <c r="S2091" t="e">
        <f>IF(AND(TableOMP[[#This Row],[total_time]]&gt;=TableOMP[[#This Row],[Low]], TableOMP[[#This Row],[total_time]]&lt;=TableOMP[[#This Row],[High]]),1,0)</f>
        <v>#N/A</v>
      </c>
    </row>
    <row r="2092" spans="1:19" x14ac:dyDescent="0.25">
      <c r="A2092" t="s">
        <v>15</v>
      </c>
      <c r="B2092">
        <v>100</v>
      </c>
      <c r="C2092">
        <v>100</v>
      </c>
      <c r="D2092">
        <v>1</v>
      </c>
      <c r="E2092">
        <v>53</v>
      </c>
      <c r="F2092">
        <v>1</v>
      </c>
      <c r="G2092">
        <v>5.0731989999999998</v>
      </c>
      <c r="H2092">
        <v>3.2261690000000001</v>
      </c>
      <c r="I2092">
        <v>78.653243000000003</v>
      </c>
      <c r="J2092">
        <v>1.512562</v>
      </c>
      <c r="K2092" t="str">
        <f t="shared" si="32"/>
        <v>4</v>
      </c>
      <c r="L2092" t="s">
        <v>44</v>
      </c>
      <c r="M2092" t="s">
        <v>45</v>
      </c>
      <c r="N2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2092" t="e">
        <f>VLOOKUP(TableOMP[[#This Row],[Label]],TableAvg[],2,FALSE)</f>
        <v>#N/A</v>
      </c>
      <c r="P2092" t="e">
        <f>VLOOKUP(TableOMP[[#This Row],[Label]],TableAvg[],3,FALSE)</f>
        <v>#N/A</v>
      </c>
      <c r="Q2092" t="e">
        <f>TableOMP[[#This Row],[Avg]]-$U$2*TableOMP[[#This Row],[StdDev]]</f>
        <v>#N/A</v>
      </c>
      <c r="R2092" t="e">
        <f>TableOMP[[#This Row],[Avg]]+$U$2*TableOMP[[#This Row],[StdDev]]</f>
        <v>#N/A</v>
      </c>
      <c r="S2092" t="e">
        <f>IF(AND(TableOMP[[#This Row],[total_time]]&gt;=TableOMP[[#This Row],[Low]], TableOMP[[#This Row],[total_time]]&lt;=TableOMP[[#This Row],[High]]),1,0)</f>
        <v>#N/A</v>
      </c>
    </row>
    <row r="2093" spans="1:19" x14ac:dyDescent="0.25">
      <c r="A2093" t="s">
        <v>15</v>
      </c>
      <c r="B2093">
        <v>100</v>
      </c>
      <c r="C2093">
        <v>100</v>
      </c>
      <c r="D2093">
        <v>1</v>
      </c>
      <c r="E2093">
        <v>54</v>
      </c>
      <c r="F2093">
        <v>1</v>
      </c>
      <c r="G2093">
        <v>5.0117060000000002</v>
      </c>
      <c r="H2093">
        <v>3.153219</v>
      </c>
      <c r="I2093">
        <v>89.454408000000001</v>
      </c>
      <c r="J2093">
        <v>1.687819</v>
      </c>
      <c r="K2093" t="str">
        <f t="shared" si="32"/>
        <v>4</v>
      </c>
      <c r="L2093" t="s">
        <v>44</v>
      </c>
      <c r="M2093" t="s">
        <v>45</v>
      </c>
      <c r="N2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2093" t="e">
        <f>VLOOKUP(TableOMP[[#This Row],[Label]],TableAvg[],2,FALSE)</f>
        <v>#N/A</v>
      </c>
      <c r="P2093" t="e">
        <f>VLOOKUP(TableOMP[[#This Row],[Label]],TableAvg[],3,FALSE)</f>
        <v>#N/A</v>
      </c>
      <c r="Q2093" t="e">
        <f>TableOMP[[#This Row],[Avg]]-$U$2*TableOMP[[#This Row],[StdDev]]</f>
        <v>#N/A</v>
      </c>
      <c r="R2093" t="e">
        <f>TableOMP[[#This Row],[Avg]]+$U$2*TableOMP[[#This Row],[StdDev]]</f>
        <v>#N/A</v>
      </c>
      <c r="S2093" t="e">
        <f>IF(AND(TableOMP[[#This Row],[total_time]]&gt;=TableOMP[[#This Row],[Low]], TableOMP[[#This Row],[total_time]]&lt;=TableOMP[[#This Row],[High]]),1,0)</f>
        <v>#N/A</v>
      </c>
    </row>
    <row r="2094" spans="1:19" x14ac:dyDescent="0.25">
      <c r="A2094" t="s">
        <v>15</v>
      </c>
      <c r="B2094">
        <v>100</v>
      </c>
      <c r="C2094">
        <v>100</v>
      </c>
      <c r="D2094">
        <v>1</v>
      </c>
      <c r="E2094">
        <v>55</v>
      </c>
      <c r="F2094">
        <v>1</v>
      </c>
      <c r="G2094">
        <v>5.467943</v>
      </c>
      <c r="H2094">
        <v>3.5850909999999998</v>
      </c>
      <c r="I2094">
        <v>86.993167999999997</v>
      </c>
      <c r="J2094">
        <v>1.6109849999999999</v>
      </c>
      <c r="K2094" t="str">
        <f t="shared" si="32"/>
        <v>4</v>
      </c>
      <c r="L2094" t="s">
        <v>44</v>
      </c>
      <c r="M2094" t="s">
        <v>45</v>
      </c>
      <c r="N2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2094" t="e">
        <f>VLOOKUP(TableOMP[[#This Row],[Label]],TableAvg[],2,FALSE)</f>
        <v>#N/A</v>
      </c>
      <c r="P2094" t="e">
        <f>VLOOKUP(TableOMP[[#This Row],[Label]],TableAvg[],3,FALSE)</f>
        <v>#N/A</v>
      </c>
      <c r="Q2094" t="e">
        <f>TableOMP[[#This Row],[Avg]]-$U$2*TableOMP[[#This Row],[StdDev]]</f>
        <v>#N/A</v>
      </c>
      <c r="R2094" t="e">
        <f>TableOMP[[#This Row],[Avg]]+$U$2*TableOMP[[#This Row],[StdDev]]</f>
        <v>#N/A</v>
      </c>
      <c r="S2094" t="e">
        <f>IF(AND(TableOMP[[#This Row],[total_time]]&gt;=TableOMP[[#This Row],[Low]], TableOMP[[#This Row],[total_time]]&lt;=TableOMP[[#This Row],[High]]),1,0)</f>
        <v>#N/A</v>
      </c>
    </row>
    <row r="2095" spans="1:19" x14ac:dyDescent="0.25">
      <c r="A2095" t="s">
        <v>15</v>
      </c>
      <c r="B2095">
        <v>100</v>
      </c>
      <c r="C2095">
        <v>100</v>
      </c>
      <c r="D2095">
        <v>1</v>
      </c>
      <c r="E2095">
        <v>56</v>
      </c>
      <c r="F2095">
        <v>1</v>
      </c>
      <c r="G2095">
        <v>5.8989250000000002</v>
      </c>
      <c r="H2095">
        <v>4.029318</v>
      </c>
      <c r="I2095">
        <v>114.17108899999999</v>
      </c>
      <c r="J2095">
        <v>2.0758380000000001</v>
      </c>
      <c r="K2095" t="str">
        <f t="shared" si="32"/>
        <v>4</v>
      </c>
      <c r="L2095" t="s">
        <v>44</v>
      </c>
      <c r="M2095" t="s">
        <v>45</v>
      </c>
      <c r="N2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2095" t="e">
        <f>VLOOKUP(TableOMP[[#This Row],[Label]],TableAvg[],2,FALSE)</f>
        <v>#N/A</v>
      </c>
      <c r="P2095" t="e">
        <f>VLOOKUP(TableOMP[[#This Row],[Label]],TableAvg[],3,FALSE)</f>
        <v>#N/A</v>
      </c>
      <c r="Q2095" t="e">
        <f>TableOMP[[#This Row],[Avg]]-$U$2*TableOMP[[#This Row],[StdDev]]</f>
        <v>#N/A</v>
      </c>
      <c r="R2095" t="e">
        <f>TableOMP[[#This Row],[Avg]]+$U$2*TableOMP[[#This Row],[StdDev]]</f>
        <v>#N/A</v>
      </c>
      <c r="S2095" t="e">
        <f>IF(AND(TableOMP[[#This Row],[total_time]]&gt;=TableOMP[[#This Row],[Low]], TableOMP[[#This Row],[total_time]]&lt;=TableOMP[[#This Row],[High]]),1,0)</f>
        <v>#N/A</v>
      </c>
    </row>
    <row r="2096" spans="1:19" x14ac:dyDescent="0.25">
      <c r="A2096" t="s">
        <v>15</v>
      </c>
      <c r="B2096">
        <v>100</v>
      </c>
      <c r="C2096">
        <v>100</v>
      </c>
      <c r="D2096">
        <v>1</v>
      </c>
      <c r="E2096">
        <v>57</v>
      </c>
      <c r="F2096">
        <v>1</v>
      </c>
      <c r="G2096">
        <v>5.3145239999999996</v>
      </c>
      <c r="H2096">
        <v>3.4769600000000001</v>
      </c>
      <c r="I2096">
        <v>105.61823</v>
      </c>
      <c r="J2096">
        <v>1.8860399999999999</v>
      </c>
      <c r="K2096" t="str">
        <f t="shared" si="32"/>
        <v>4</v>
      </c>
      <c r="L2096" t="s">
        <v>44</v>
      </c>
      <c r="M2096" t="s">
        <v>45</v>
      </c>
      <c r="N2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2096" t="e">
        <f>VLOOKUP(TableOMP[[#This Row],[Label]],TableAvg[],2,FALSE)</f>
        <v>#N/A</v>
      </c>
      <c r="P2096" t="e">
        <f>VLOOKUP(TableOMP[[#This Row],[Label]],TableAvg[],3,FALSE)</f>
        <v>#N/A</v>
      </c>
      <c r="Q2096" t="e">
        <f>TableOMP[[#This Row],[Avg]]-$U$2*TableOMP[[#This Row],[StdDev]]</f>
        <v>#N/A</v>
      </c>
      <c r="R2096" t="e">
        <f>TableOMP[[#This Row],[Avg]]+$U$2*TableOMP[[#This Row],[StdDev]]</f>
        <v>#N/A</v>
      </c>
      <c r="S2096" t="e">
        <f>IF(AND(TableOMP[[#This Row],[total_time]]&gt;=TableOMP[[#This Row],[Low]], TableOMP[[#This Row],[total_time]]&lt;=TableOMP[[#This Row],[High]]),1,0)</f>
        <v>#N/A</v>
      </c>
    </row>
    <row r="2097" spans="1:19" x14ac:dyDescent="0.25">
      <c r="A2097" t="s">
        <v>15</v>
      </c>
      <c r="B2097">
        <v>100</v>
      </c>
      <c r="C2097">
        <v>100</v>
      </c>
      <c r="D2097">
        <v>1</v>
      </c>
      <c r="E2097">
        <v>58</v>
      </c>
      <c r="F2097">
        <v>1</v>
      </c>
      <c r="G2097">
        <v>4.9244260000000004</v>
      </c>
      <c r="H2097">
        <v>3.6330330000000002</v>
      </c>
      <c r="I2097">
        <v>99.761951999999994</v>
      </c>
      <c r="J2097">
        <v>1.75021</v>
      </c>
      <c r="K2097" t="str">
        <f t="shared" si="32"/>
        <v>4</v>
      </c>
      <c r="L2097" t="s">
        <v>44</v>
      </c>
      <c r="M2097" t="s">
        <v>45</v>
      </c>
      <c r="N2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2097" t="e">
        <f>VLOOKUP(TableOMP[[#This Row],[Label]],TableAvg[],2,FALSE)</f>
        <v>#N/A</v>
      </c>
      <c r="P2097" t="e">
        <f>VLOOKUP(TableOMP[[#This Row],[Label]],TableAvg[],3,FALSE)</f>
        <v>#N/A</v>
      </c>
      <c r="Q2097" t="e">
        <f>TableOMP[[#This Row],[Avg]]-$U$2*TableOMP[[#This Row],[StdDev]]</f>
        <v>#N/A</v>
      </c>
      <c r="R2097" t="e">
        <f>TableOMP[[#This Row],[Avg]]+$U$2*TableOMP[[#This Row],[StdDev]]</f>
        <v>#N/A</v>
      </c>
      <c r="S2097" t="e">
        <f>IF(AND(TableOMP[[#This Row],[total_time]]&gt;=TableOMP[[#This Row],[Low]], TableOMP[[#This Row],[total_time]]&lt;=TableOMP[[#This Row],[High]]),1,0)</f>
        <v>#N/A</v>
      </c>
    </row>
    <row r="2098" spans="1:19" x14ac:dyDescent="0.25">
      <c r="A2098" t="s">
        <v>15</v>
      </c>
      <c r="B2098">
        <v>100</v>
      </c>
      <c r="C2098">
        <v>100</v>
      </c>
      <c r="D2098">
        <v>1</v>
      </c>
      <c r="E2098">
        <v>59</v>
      </c>
      <c r="F2098">
        <v>1</v>
      </c>
      <c r="G2098">
        <v>5.5359639999999999</v>
      </c>
      <c r="H2098">
        <v>4.1713979999999999</v>
      </c>
      <c r="I2098">
        <v>137.396152</v>
      </c>
      <c r="J2098">
        <v>2.3688989999999999</v>
      </c>
      <c r="K2098" t="str">
        <f t="shared" si="32"/>
        <v>4</v>
      </c>
      <c r="L2098" t="s">
        <v>44</v>
      </c>
      <c r="M2098" t="s">
        <v>45</v>
      </c>
      <c r="N2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2098" t="e">
        <f>VLOOKUP(TableOMP[[#This Row],[Label]],TableAvg[],2,FALSE)</f>
        <v>#N/A</v>
      </c>
      <c r="P2098" t="e">
        <f>VLOOKUP(TableOMP[[#This Row],[Label]],TableAvg[],3,FALSE)</f>
        <v>#N/A</v>
      </c>
      <c r="Q2098" t="e">
        <f>TableOMP[[#This Row],[Avg]]-$U$2*TableOMP[[#This Row],[StdDev]]</f>
        <v>#N/A</v>
      </c>
      <c r="R2098" t="e">
        <f>TableOMP[[#This Row],[Avg]]+$U$2*TableOMP[[#This Row],[StdDev]]</f>
        <v>#N/A</v>
      </c>
      <c r="S2098" t="e">
        <f>IF(AND(TableOMP[[#This Row],[total_time]]&gt;=TableOMP[[#This Row],[Low]], TableOMP[[#This Row],[total_time]]&lt;=TableOMP[[#This Row],[High]]),1,0)</f>
        <v>#N/A</v>
      </c>
    </row>
    <row r="2099" spans="1:19" x14ac:dyDescent="0.25">
      <c r="A2099" t="s">
        <v>15</v>
      </c>
      <c r="B2099">
        <v>100</v>
      </c>
      <c r="C2099">
        <v>100</v>
      </c>
      <c r="D2099">
        <v>1</v>
      </c>
      <c r="E2099">
        <v>60</v>
      </c>
      <c r="F2099">
        <v>1</v>
      </c>
      <c r="G2099">
        <v>5.0459180000000003</v>
      </c>
      <c r="H2099">
        <v>3.7109770000000002</v>
      </c>
      <c r="I2099">
        <v>115.038462</v>
      </c>
      <c r="J2099">
        <v>1.9498040000000001</v>
      </c>
      <c r="K2099" t="str">
        <f t="shared" si="32"/>
        <v>4</v>
      </c>
      <c r="L2099" t="s">
        <v>44</v>
      </c>
      <c r="M2099" t="s">
        <v>45</v>
      </c>
      <c r="N2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2099" t="e">
        <f>VLOOKUP(TableOMP[[#This Row],[Label]],TableAvg[],2,FALSE)</f>
        <v>#N/A</v>
      </c>
      <c r="P2099" t="e">
        <f>VLOOKUP(TableOMP[[#This Row],[Label]],TableAvg[],3,FALSE)</f>
        <v>#N/A</v>
      </c>
      <c r="Q2099" t="e">
        <f>TableOMP[[#This Row],[Avg]]-$U$2*TableOMP[[#This Row],[StdDev]]</f>
        <v>#N/A</v>
      </c>
      <c r="R2099" t="e">
        <f>TableOMP[[#This Row],[Avg]]+$U$2*TableOMP[[#This Row],[StdDev]]</f>
        <v>#N/A</v>
      </c>
      <c r="S2099" t="e">
        <f>IF(AND(TableOMP[[#This Row],[total_time]]&gt;=TableOMP[[#This Row],[Low]], TableOMP[[#This Row],[total_time]]&lt;=TableOMP[[#This Row],[High]]),1,0)</f>
        <v>#N/A</v>
      </c>
    </row>
    <row r="2100" spans="1:19" x14ac:dyDescent="0.25">
      <c r="A2100" t="s">
        <v>15</v>
      </c>
      <c r="B2100">
        <v>100</v>
      </c>
      <c r="C2100">
        <v>100</v>
      </c>
      <c r="D2100">
        <v>1</v>
      </c>
      <c r="E2100">
        <v>61</v>
      </c>
      <c r="F2100">
        <v>1</v>
      </c>
      <c r="G2100">
        <v>5.7392219999999998</v>
      </c>
      <c r="H2100">
        <v>4.4011339999999999</v>
      </c>
      <c r="I2100">
        <v>162.33114499999999</v>
      </c>
      <c r="J2100">
        <v>2.7055189999999998</v>
      </c>
      <c r="K2100" t="str">
        <f t="shared" si="32"/>
        <v>4</v>
      </c>
      <c r="L2100" t="s">
        <v>44</v>
      </c>
      <c r="M2100" t="s">
        <v>45</v>
      </c>
      <c r="N2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2100" t="e">
        <f>VLOOKUP(TableOMP[[#This Row],[Label]],TableAvg[],2,FALSE)</f>
        <v>#N/A</v>
      </c>
      <c r="P2100" t="e">
        <f>VLOOKUP(TableOMP[[#This Row],[Label]],TableAvg[],3,FALSE)</f>
        <v>#N/A</v>
      </c>
      <c r="Q2100" t="e">
        <f>TableOMP[[#This Row],[Avg]]-$U$2*TableOMP[[#This Row],[StdDev]]</f>
        <v>#N/A</v>
      </c>
      <c r="R2100" t="e">
        <f>TableOMP[[#This Row],[Avg]]+$U$2*TableOMP[[#This Row],[StdDev]]</f>
        <v>#N/A</v>
      </c>
      <c r="S2100" t="e">
        <f>IF(AND(TableOMP[[#This Row],[total_time]]&gt;=TableOMP[[#This Row],[Low]], TableOMP[[#This Row],[total_time]]&lt;=TableOMP[[#This Row],[High]]),1,0)</f>
        <v>#N/A</v>
      </c>
    </row>
    <row r="2101" spans="1:19" x14ac:dyDescent="0.25">
      <c r="A2101" t="s">
        <v>15</v>
      </c>
      <c r="B2101">
        <v>100</v>
      </c>
      <c r="C2101">
        <v>100</v>
      </c>
      <c r="D2101">
        <v>1</v>
      </c>
      <c r="E2101">
        <v>62</v>
      </c>
      <c r="F2101">
        <v>1</v>
      </c>
      <c r="G2101">
        <v>5.9649470000000004</v>
      </c>
      <c r="H2101">
        <v>4.6796600000000002</v>
      </c>
      <c r="I2101">
        <v>118.589865</v>
      </c>
      <c r="J2101">
        <v>1.944096</v>
      </c>
      <c r="K2101" t="str">
        <f t="shared" si="32"/>
        <v>4</v>
      </c>
      <c r="L2101" t="s">
        <v>44</v>
      </c>
      <c r="M2101" t="s">
        <v>45</v>
      </c>
      <c r="N2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2101" t="e">
        <f>VLOOKUP(TableOMP[[#This Row],[Label]],TableAvg[],2,FALSE)</f>
        <v>#N/A</v>
      </c>
      <c r="P2101" t="e">
        <f>VLOOKUP(TableOMP[[#This Row],[Label]],TableAvg[],3,FALSE)</f>
        <v>#N/A</v>
      </c>
      <c r="Q2101" t="e">
        <f>TableOMP[[#This Row],[Avg]]-$U$2*TableOMP[[#This Row],[StdDev]]</f>
        <v>#N/A</v>
      </c>
      <c r="R2101" t="e">
        <f>TableOMP[[#This Row],[Avg]]+$U$2*TableOMP[[#This Row],[StdDev]]</f>
        <v>#N/A</v>
      </c>
      <c r="S2101" t="e">
        <f>IF(AND(TableOMP[[#This Row],[total_time]]&gt;=TableOMP[[#This Row],[Low]], TableOMP[[#This Row],[total_time]]&lt;=TableOMP[[#This Row],[High]]),1,0)</f>
        <v>#N/A</v>
      </c>
    </row>
    <row r="2102" spans="1:19" x14ac:dyDescent="0.25">
      <c r="A2102" t="s">
        <v>15</v>
      </c>
      <c r="B2102">
        <v>100</v>
      </c>
      <c r="C2102">
        <v>100</v>
      </c>
      <c r="D2102">
        <v>1</v>
      </c>
      <c r="E2102">
        <v>63</v>
      </c>
      <c r="F2102">
        <v>1</v>
      </c>
      <c r="G2102">
        <v>5.848363</v>
      </c>
      <c r="H2102">
        <v>4.5314220000000001</v>
      </c>
      <c r="I2102">
        <v>136.588504</v>
      </c>
      <c r="J2102">
        <v>2.2030400000000001</v>
      </c>
      <c r="K2102" t="str">
        <f t="shared" si="32"/>
        <v>4</v>
      </c>
      <c r="L2102" t="s">
        <v>44</v>
      </c>
      <c r="M2102" t="s">
        <v>45</v>
      </c>
      <c r="N2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2102" t="e">
        <f>VLOOKUP(TableOMP[[#This Row],[Label]],TableAvg[],2,FALSE)</f>
        <v>#N/A</v>
      </c>
      <c r="P2102" t="e">
        <f>VLOOKUP(TableOMP[[#This Row],[Label]],TableAvg[],3,FALSE)</f>
        <v>#N/A</v>
      </c>
      <c r="Q2102" t="e">
        <f>TableOMP[[#This Row],[Avg]]-$U$2*TableOMP[[#This Row],[StdDev]]</f>
        <v>#N/A</v>
      </c>
      <c r="R2102" t="e">
        <f>TableOMP[[#This Row],[Avg]]+$U$2*TableOMP[[#This Row],[StdDev]]</f>
        <v>#N/A</v>
      </c>
      <c r="S2102" t="e">
        <f>IF(AND(TableOMP[[#This Row],[total_time]]&gt;=TableOMP[[#This Row],[Low]], TableOMP[[#This Row],[total_time]]&lt;=TableOMP[[#This Row],[High]]),1,0)</f>
        <v>#N/A</v>
      </c>
    </row>
    <row r="2103" spans="1:19" x14ac:dyDescent="0.25">
      <c r="A2103" t="s">
        <v>15</v>
      </c>
      <c r="B2103">
        <v>100</v>
      </c>
      <c r="C2103">
        <v>100</v>
      </c>
      <c r="D2103">
        <v>1</v>
      </c>
      <c r="E2103">
        <v>64</v>
      </c>
      <c r="F2103">
        <v>1</v>
      </c>
      <c r="G2103">
        <v>5.849132</v>
      </c>
      <c r="H2103">
        <v>4.4763830000000002</v>
      </c>
      <c r="I2103">
        <v>145.85364999999999</v>
      </c>
      <c r="J2103">
        <v>2.315137</v>
      </c>
      <c r="K2103" t="str">
        <f t="shared" si="32"/>
        <v>4</v>
      </c>
      <c r="L2103" t="s">
        <v>44</v>
      </c>
      <c r="M2103" t="s">
        <v>45</v>
      </c>
      <c r="N2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2103" t="e">
        <f>VLOOKUP(TableOMP[[#This Row],[Label]],TableAvg[],2,FALSE)</f>
        <v>#N/A</v>
      </c>
      <c r="P2103" t="e">
        <f>VLOOKUP(TableOMP[[#This Row],[Label]],TableAvg[],3,FALSE)</f>
        <v>#N/A</v>
      </c>
      <c r="Q2103" t="e">
        <f>TableOMP[[#This Row],[Avg]]-$U$2*TableOMP[[#This Row],[StdDev]]</f>
        <v>#N/A</v>
      </c>
      <c r="R2103" t="e">
        <f>TableOMP[[#This Row],[Avg]]+$U$2*TableOMP[[#This Row],[StdDev]]</f>
        <v>#N/A</v>
      </c>
      <c r="S2103" t="e">
        <f>IF(AND(TableOMP[[#This Row],[total_time]]&gt;=TableOMP[[#This Row],[Low]], TableOMP[[#This Row],[total_time]]&lt;=TableOMP[[#This Row],[High]]),1,0)</f>
        <v>#N/A</v>
      </c>
    </row>
    <row r="2104" spans="1:19" x14ac:dyDescent="0.25">
      <c r="A2104" t="s">
        <v>15</v>
      </c>
      <c r="B2104">
        <v>10000</v>
      </c>
      <c r="C2104">
        <v>100</v>
      </c>
      <c r="D2104">
        <v>1</v>
      </c>
      <c r="E2104">
        <v>1</v>
      </c>
      <c r="F2104">
        <v>1</v>
      </c>
      <c r="G2104">
        <v>191.59657799999999</v>
      </c>
      <c r="H2104">
        <v>5.3227270000000004</v>
      </c>
      <c r="I2104">
        <v>0</v>
      </c>
      <c r="J2104">
        <v>0</v>
      </c>
      <c r="K2104" t="str">
        <f t="shared" si="32"/>
        <v>4</v>
      </c>
      <c r="L2104" t="s">
        <v>44</v>
      </c>
      <c r="M2104" t="s">
        <v>45</v>
      </c>
      <c r="N2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2104">
        <f>VLOOKUP(TableOMP[[#This Row],[Label]],TableAvg[],2,FALSE)</f>
        <v>191.61015275</v>
      </c>
      <c r="P2104">
        <f>VLOOKUP(TableOMP[[#This Row],[Label]],TableAvg[],3,FALSE)</f>
        <v>0.34678361170965738</v>
      </c>
      <c r="Q2104">
        <f>TableOMP[[#This Row],[Avg]]-$U$2*TableOMP[[#This Row],[StdDev]]</f>
        <v>190.91658552658069</v>
      </c>
      <c r="R2104">
        <f>TableOMP[[#This Row],[Avg]]+$U$2*TableOMP[[#This Row],[StdDev]]</f>
        <v>192.30371997341931</v>
      </c>
      <c r="S2104">
        <f>IF(AND(TableOMP[[#This Row],[total_time]]&gt;=TableOMP[[#This Row],[Low]], TableOMP[[#This Row],[total_time]]&lt;=TableOMP[[#This Row],[High]]),1,0)</f>
        <v>1</v>
      </c>
    </row>
    <row r="2105" spans="1:19" x14ac:dyDescent="0.25">
      <c r="A2105" t="s">
        <v>15</v>
      </c>
      <c r="B2105">
        <v>10000</v>
      </c>
      <c r="C2105">
        <v>100</v>
      </c>
      <c r="D2105">
        <v>1</v>
      </c>
      <c r="E2105">
        <v>2</v>
      </c>
      <c r="F2105">
        <v>1</v>
      </c>
      <c r="G2105">
        <v>111.5274</v>
      </c>
      <c r="H2105">
        <v>19.213259000000001</v>
      </c>
      <c r="I2105">
        <v>2.6262080000000001</v>
      </c>
      <c r="J2105">
        <v>2.6262080000000001</v>
      </c>
      <c r="K2105" t="str">
        <f t="shared" si="32"/>
        <v>4</v>
      </c>
      <c r="L2105" t="s">
        <v>44</v>
      </c>
      <c r="M2105" t="s">
        <v>45</v>
      </c>
      <c r="N2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2105">
        <f>VLOOKUP(TableOMP[[#This Row],[Label]],TableAvg[],2,FALSE)</f>
        <v>108.17825400000001</v>
      </c>
      <c r="P2105">
        <f>VLOOKUP(TableOMP[[#This Row],[Label]],TableAvg[],3,FALSE)</f>
        <v>3.0043477383115333</v>
      </c>
      <c r="Q2105">
        <f>TableOMP[[#This Row],[Avg]]-$U$2*TableOMP[[#This Row],[StdDev]]</f>
        <v>102.16955852337695</v>
      </c>
      <c r="R2105">
        <f>TableOMP[[#This Row],[Avg]]+$U$2*TableOMP[[#This Row],[StdDev]]</f>
        <v>114.18694947662307</v>
      </c>
      <c r="S2105">
        <f>IF(AND(TableOMP[[#This Row],[total_time]]&gt;=TableOMP[[#This Row],[Low]], TableOMP[[#This Row],[total_time]]&lt;=TableOMP[[#This Row],[High]]),1,0)</f>
        <v>1</v>
      </c>
    </row>
    <row r="2106" spans="1:19" x14ac:dyDescent="0.25">
      <c r="A2106" t="s">
        <v>15</v>
      </c>
      <c r="B2106">
        <v>10000</v>
      </c>
      <c r="C2106">
        <v>100</v>
      </c>
      <c r="D2106">
        <v>1</v>
      </c>
      <c r="E2106">
        <v>3</v>
      </c>
      <c r="F2106">
        <v>1</v>
      </c>
      <c r="G2106">
        <v>74.246104000000003</v>
      </c>
      <c r="H2106">
        <v>13.090138</v>
      </c>
      <c r="I2106">
        <v>6.0713249999999999</v>
      </c>
      <c r="J2106">
        <v>3.0356619999999999</v>
      </c>
      <c r="K2106" t="str">
        <f t="shared" si="32"/>
        <v>4</v>
      </c>
      <c r="L2106" t="s">
        <v>44</v>
      </c>
      <c r="M2106" t="s">
        <v>45</v>
      </c>
      <c r="N2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2106">
        <f>VLOOKUP(TableOMP[[#This Row],[Label]],TableAvg[],2,FALSE)</f>
        <v>74.15145425</v>
      </c>
      <c r="P2106">
        <f>VLOOKUP(TableOMP[[#This Row],[Label]],TableAvg[],3,FALSE)</f>
        <v>1.3285559050946167</v>
      </c>
      <c r="Q2106">
        <f>TableOMP[[#This Row],[Avg]]-$U$2*TableOMP[[#This Row],[StdDev]]</f>
        <v>71.494342439810765</v>
      </c>
      <c r="R2106">
        <f>TableOMP[[#This Row],[Avg]]+$U$2*TableOMP[[#This Row],[StdDev]]</f>
        <v>76.808566060189236</v>
      </c>
      <c r="S2106">
        <f>IF(AND(TableOMP[[#This Row],[total_time]]&gt;=TableOMP[[#This Row],[Low]], TableOMP[[#This Row],[total_time]]&lt;=TableOMP[[#This Row],[High]]),1,0)</f>
        <v>1</v>
      </c>
    </row>
    <row r="2107" spans="1:19" x14ac:dyDescent="0.25">
      <c r="A2107" t="s">
        <v>15</v>
      </c>
      <c r="B2107">
        <v>10000</v>
      </c>
      <c r="C2107">
        <v>100</v>
      </c>
      <c r="D2107">
        <v>1</v>
      </c>
      <c r="E2107">
        <v>4</v>
      </c>
      <c r="F2107">
        <v>1</v>
      </c>
      <c r="G2107">
        <v>59.942954</v>
      </c>
      <c r="H2107">
        <v>13.961665999999999</v>
      </c>
      <c r="I2107">
        <v>7.0072219999999996</v>
      </c>
      <c r="J2107">
        <v>2.3357410000000001</v>
      </c>
      <c r="K2107" t="str">
        <f t="shared" si="32"/>
        <v>4</v>
      </c>
      <c r="L2107" t="s">
        <v>44</v>
      </c>
      <c r="M2107" t="s">
        <v>45</v>
      </c>
      <c r="N2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2107">
        <f>VLOOKUP(TableOMP[[#This Row],[Label]],TableAvg[],2,FALSE)</f>
        <v>58.743132000000003</v>
      </c>
      <c r="P2107">
        <f>VLOOKUP(TableOMP[[#This Row],[Label]],TableAvg[],3,FALSE)</f>
        <v>1.1372010812534341</v>
      </c>
      <c r="Q2107">
        <f>TableOMP[[#This Row],[Avg]]-$U$2*TableOMP[[#This Row],[StdDev]]</f>
        <v>56.468729837493136</v>
      </c>
      <c r="R2107">
        <f>TableOMP[[#This Row],[Avg]]+$U$2*TableOMP[[#This Row],[StdDev]]</f>
        <v>61.01753416250687</v>
      </c>
      <c r="S2107">
        <f>IF(AND(TableOMP[[#This Row],[total_time]]&gt;=TableOMP[[#This Row],[Low]], TableOMP[[#This Row],[total_time]]&lt;=TableOMP[[#This Row],[High]]),1,0)</f>
        <v>1</v>
      </c>
    </row>
    <row r="2108" spans="1:19" x14ac:dyDescent="0.25">
      <c r="A2108" t="s">
        <v>15</v>
      </c>
      <c r="B2108">
        <v>10000</v>
      </c>
      <c r="C2108">
        <v>100</v>
      </c>
      <c r="D2108">
        <v>1</v>
      </c>
      <c r="E2108">
        <v>5</v>
      </c>
      <c r="F2108">
        <v>1</v>
      </c>
      <c r="G2108">
        <v>51.200820999999998</v>
      </c>
      <c r="H2108">
        <v>14.247467</v>
      </c>
      <c r="I2108">
        <v>6.9222380000000001</v>
      </c>
      <c r="J2108">
        <v>1.730559</v>
      </c>
      <c r="K2108" t="str">
        <f t="shared" si="32"/>
        <v>4</v>
      </c>
      <c r="L2108" t="s">
        <v>44</v>
      </c>
      <c r="M2108" t="s">
        <v>45</v>
      </c>
      <c r="N2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2108">
        <f>VLOOKUP(TableOMP[[#This Row],[Label]],TableAvg[],2,FALSE)</f>
        <v>49.623637000000002</v>
      </c>
      <c r="P2108">
        <f>VLOOKUP(TableOMP[[#This Row],[Label]],TableAvg[],3,FALSE)</f>
        <v>1.0482370855916103</v>
      </c>
      <c r="Q2108">
        <f>TableOMP[[#This Row],[Avg]]-$U$2*TableOMP[[#This Row],[StdDev]]</f>
        <v>47.527162828816785</v>
      </c>
      <c r="R2108">
        <f>TableOMP[[#This Row],[Avg]]+$U$2*TableOMP[[#This Row],[StdDev]]</f>
        <v>51.72011117118322</v>
      </c>
      <c r="S2108">
        <f>IF(AND(TableOMP[[#This Row],[total_time]]&gt;=TableOMP[[#This Row],[Low]], TableOMP[[#This Row],[total_time]]&lt;=TableOMP[[#This Row],[High]]),1,0)</f>
        <v>1</v>
      </c>
    </row>
    <row r="2109" spans="1:19" x14ac:dyDescent="0.25">
      <c r="A2109" t="s">
        <v>15</v>
      </c>
      <c r="B2109">
        <v>10000</v>
      </c>
      <c r="C2109">
        <v>100</v>
      </c>
      <c r="D2109">
        <v>1</v>
      </c>
      <c r="E2109">
        <v>6</v>
      </c>
      <c r="F2109">
        <v>1</v>
      </c>
      <c r="G2109">
        <v>43.628751000000001</v>
      </c>
      <c r="H2109">
        <v>12.777521</v>
      </c>
      <c r="I2109">
        <v>7.3280450000000004</v>
      </c>
      <c r="J2109">
        <v>1.4656089999999999</v>
      </c>
      <c r="K2109" t="str">
        <f t="shared" si="32"/>
        <v>4</v>
      </c>
      <c r="L2109" t="s">
        <v>44</v>
      </c>
      <c r="M2109" t="s">
        <v>45</v>
      </c>
      <c r="N2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2109">
        <f>VLOOKUP(TableOMP[[#This Row],[Label]],TableAvg[],2,FALSE)</f>
        <v>43.718955000000001</v>
      </c>
      <c r="P2109">
        <f>VLOOKUP(TableOMP[[#This Row],[Label]],TableAvg[],3,FALSE)</f>
        <v>0.46942523400271569</v>
      </c>
      <c r="Q2109">
        <f>TableOMP[[#This Row],[Avg]]-$U$2*TableOMP[[#This Row],[StdDev]]</f>
        <v>42.780104531994567</v>
      </c>
      <c r="R2109">
        <f>TableOMP[[#This Row],[Avg]]+$U$2*TableOMP[[#This Row],[StdDev]]</f>
        <v>44.657805468005435</v>
      </c>
      <c r="S2109">
        <f>IF(AND(TableOMP[[#This Row],[total_time]]&gt;=TableOMP[[#This Row],[Low]], TableOMP[[#This Row],[total_time]]&lt;=TableOMP[[#This Row],[High]]),1,0)</f>
        <v>1</v>
      </c>
    </row>
    <row r="2110" spans="1:19" x14ac:dyDescent="0.25">
      <c r="A2110" t="s">
        <v>15</v>
      </c>
      <c r="B2110">
        <v>10000</v>
      </c>
      <c r="C2110">
        <v>100</v>
      </c>
      <c r="D2110">
        <v>1</v>
      </c>
      <c r="E2110">
        <v>7</v>
      </c>
      <c r="F2110">
        <v>1</v>
      </c>
      <c r="G2110">
        <v>39.101942999999999</v>
      </c>
      <c r="H2110">
        <v>12.567154</v>
      </c>
      <c r="I2110">
        <v>8.8845419999999997</v>
      </c>
      <c r="J2110">
        <v>1.4807570000000001</v>
      </c>
      <c r="K2110" t="str">
        <f t="shared" si="32"/>
        <v>4</v>
      </c>
      <c r="L2110" t="s">
        <v>44</v>
      </c>
      <c r="M2110" t="s">
        <v>45</v>
      </c>
      <c r="N2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2110">
        <f>VLOOKUP(TableOMP[[#This Row],[Label]],TableAvg[],2,FALSE)</f>
        <v>39.016997750000002</v>
      </c>
      <c r="P2110">
        <f>VLOOKUP(TableOMP[[#This Row],[Label]],TableAvg[],3,FALSE)</f>
        <v>0.53956320153758797</v>
      </c>
      <c r="Q2110">
        <f>TableOMP[[#This Row],[Avg]]-$U$2*TableOMP[[#This Row],[StdDev]]</f>
        <v>37.937871346924823</v>
      </c>
      <c r="R2110">
        <f>TableOMP[[#This Row],[Avg]]+$U$2*TableOMP[[#This Row],[StdDev]]</f>
        <v>40.096124153075181</v>
      </c>
      <c r="S2110">
        <f>IF(AND(TableOMP[[#This Row],[total_time]]&gt;=TableOMP[[#This Row],[Low]], TableOMP[[#This Row],[total_time]]&lt;=TableOMP[[#This Row],[High]]),1,0)</f>
        <v>1</v>
      </c>
    </row>
    <row r="2111" spans="1:19" x14ac:dyDescent="0.25">
      <c r="A2111" t="s">
        <v>15</v>
      </c>
      <c r="B2111">
        <v>10000</v>
      </c>
      <c r="C2111">
        <v>100</v>
      </c>
      <c r="D2111">
        <v>1</v>
      </c>
      <c r="E2111">
        <v>8</v>
      </c>
      <c r="F2111">
        <v>1</v>
      </c>
      <c r="G2111">
        <v>35.025951999999997</v>
      </c>
      <c r="H2111">
        <v>11.712801000000001</v>
      </c>
      <c r="I2111">
        <v>9.4865650000000006</v>
      </c>
      <c r="J2111">
        <v>1.355224</v>
      </c>
      <c r="K2111" t="str">
        <f t="shared" si="32"/>
        <v>4</v>
      </c>
      <c r="L2111" t="s">
        <v>44</v>
      </c>
      <c r="M2111" t="s">
        <v>45</v>
      </c>
      <c r="N2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2111">
        <f>VLOOKUP(TableOMP[[#This Row],[Label]],TableAvg[],2,FALSE)</f>
        <v>35.114868250000001</v>
      </c>
      <c r="P2111">
        <f>VLOOKUP(TableOMP[[#This Row],[Label]],TableAvg[],3,FALSE)</f>
        <v>0.60928293171004622</v>
      </c>
      <c r="Q2111">
        <f>TableOMP[[#This Row],[Avg]]-$U$2*TableOMP[[#This Row],[StdDev]]</f>
        <v>33.896302386579912</v>
      </c>
      <c r="R2111">
        <f>TableOMP[[#This Row],[Avg]]+$U$2*TableOMP[[#This Row],[StdDev]]</f>
        <v>36.33343411342009</v>
      </c>
      <c r="S2111">
        <f>IF(AND(TableOMP[[#This Row],[total_time]]&gt;=TableOMP[[#This Row],[Low]], TableOMP[[#This Row],[total_time]]&lt;=TableOMP[[#This Row],[High]]),1,0)</f>
        <v>1</v>
      </c>
    </row>
    <row r="2112" spans="1:19" x14ac:dyDescent="0.25">
      <c r="A2112" t="s">
        <v>15</v>
      </c>
      <c r="B2112">
        <v>10000</v>
      </c>
      <c r="C2112">
        <v>100</v>
      </c>
      <c r="D2112">
        <v>1</v>
      </c>
      <c r="E2112">
        <v>9</v>
      </c>
      <c r="F2112">
        <v>1</v>
      </c>
      <c r="G2112">
        <v>32.377204999999996</v>
      </c>
      <c r="H2112">
        <v>11.631103</v>
      </c>
      <c r="I2112">
        <v>9.6753529999999994</v>
      </c>
      <c r="J2112">
        <v>1.209419</v>
      </c>
      <c r="K2112" t="str">
        <f t="shared" si="32"/>
        <v>4</v>
      </c>
      <c r="L2112" t="s">
        <v>44</v>
      </c>
      <c r="M2112" t="s">
        <v>45</v>
      </c>
      <c r="N2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2112">
        <f>VLOOKUP(TableOMP[[#This Row],[Label]],TableAvg[],2,FALSE)</f>
        <v>32.775332750000004</v>
      </c>
      <c r="P2112">
        <f>VLOOKUP(TableOMP[[#This Row],[Label]],TableAvg[],3,FALSE)</f>
        <v>0.77060485655354305</v>
      </c>
      <c r="Q2112">
        <f>TableOMP[[#This Row],[Avg]]-$U$2*TableOMP[[#This Row],[StdDev]]</f>
        <v>31.234123036892917</v>
      </c>
      <c r="R2112">
        <f>TableOMP[[#This Row],[Avg]]+$U$2*TableOMP[[#This Row],[StdDev]]</f>
        <v>34.316542463107091</v>
      </c>
      <c r="S2112">
        <f>IF(AND(TableOMP[[#This Row],[total_time]]&gt;=TableOMP[[#This Row],[Low]], TableOMP[[#This Row],[total_time]]&lt;=TableOMP[[#This Row],[High]]),1,0)</f>
        <v>1</v>
      </c>
    </row>
    <row r="2113" spans="1:19" x14ac:dyDescent="0.25">
      <c r="A2113" t="s">
        <v>15</v>
      </c>
      <c r="B2113">
        <v>10000</v>
      </c>
      <c r="C2113">
        <v>100</v>
      </c>
      <c r="D2113">
        <v>1</v>
      </c>
      <c r="E2113">
        <v>10</v>
      </c>
      <c r="F2113">
        <v>1</v>
      </c>
      <c r="G2113">
        <v>30.294167000000002</v>
      </c>
      <c r="H2113">
        <v>11.531974999999999</v>
      </c>
      <c r="I2113">
        <v>10.738844</v>
      </c>
      <c r="J2113">
        <v>1.1932050000000001</v>
      </c>
      <c r="K2113" t="str">
        <f t="shared" si="32"/>
        <v>4</v>
      </c>
      <c r="L2113" t="s">
        <v>44</v>
      </c>
      <c r="M2113" t="s">
        <v>45</v>
      </c>
      <c r="N2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2113">
        <f>VLOOKUP(TableOMP[[#This Row],[Label]],TableAvg[],2,FALSE)</f>
        <v>30.425636749999999</v>
      </c>
      <c r="P2113">
        <f>VLOOKUP(TableOMP[[#This Row],[Label]],TableAvg[],3,FALSE)</f>
        <v>0.91178451179170594</v>
      </c>
      <c r="Q2113">
        <f>TableOMP[[#This Row],[Avg]]-$U$2*TableOMP[[#This Row],[StdDev]]</f>
        <v>28.602067726416585</v>
      </c>
      <c r="R2113">
        <f>TableOMP[[#This Row],[Avg]]+$U$2*TableOMP[[#This Row],[StdDev]]</f>
        <v>32.249205773583412</v>
      </c>
      <c r="S2113">
        <f>IF(AND(TableOMP[[#This Row],[total_time]]&gt;=TableOMP[[#This Row],[Low]], TableOMP[[#This Row],[total_time]]&lt;=TableOMP[[#This Row],[High]]),1,0)</f>
        <v>1</v>
      </c>
    </row>
    <row r="2114" spans="1:19" x14ac:dyDescent="0.25">
      <c r="A2114" t="s">
        <v>15</v>
      </c>
      <c r="B2114">
        <v>10000</v>
      </c>
      <c r="C2114">
        <v>100</v>
      </c>
      <c r="D2114">
        <v>1</v>
      </c>
      <c r="E2114">
        <v>11</v>
      </c>
      <c r="F2114">
        <v>1</v>
      </c>
      <c r="G2114">
        <v>29.922070999999999</v>
      </c>
      <c r="H2114">
        <v>12.551779</v>
      </c>
      <c r="I2114">
        <v>12.099254</v>
      </c>
      <c r="J2114">
        <v>1.2099249999999999</v>
      </c>
      <c r="K2114" t="str">
        <f t="shared" si="32"/>
        <v>4</v>
      </c>
      <c r="L2114" t="s">
        <v>44</v>
      </c>
      <c r="M2114" t="s">
        <v>45</v>
      </c>
      <c r="N2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2114">
        <f>VLOOKUP(TableOMP[[#This Row],[Label]],TableAvg[],2,FALSE)</f>
        <v>29.069019000000001</v>
      </c>
      <c r="P2114">
        <f>VLOOKUP(TableOMP[[#This Row],[Label]],TableAvg[],3,FALSE)</f>
        <v>0.7667365046771567</v>
      </c>
      <c r="Q2114">
        <f>TableOMP[[#This Row],[Avg]]-$U$2*TableOMP[[#This Row],[StdDev]]</f>
        <v>27.535545990645687</v>
      </c>
      <c r="R2114">
        <f>TableOMP[[#This Row],[Avg]]+$U$2*TableOMP[[#This Row],[StdDev]]</f>
        <v>30.602492009354314</v>
      </c>
      <c r="S2114">
        <f>IF(AND(TableOMP[[#This Row],[total_time]]&gt;=TableOMP[[#This Row],[Low]], TableOMP[[#This Row],[total_time]]&lt;=TableOMP[[#This Row],[High]]),1,0)</f>
        <v>1</v>
      </c>
    </row>
    <row r="2115" spans="1:19" x14ac:dyDescent="0.25">
      <c r="A2115" t="s">
        <v>15</v>
      </c>
      <c r="B2115">
        <v>10000</v>
      </c>
      <c r="C2115">
        <v>100</v>
      </c>
      <c r="D2115">
        <v>1</v>
      </c>
      <c r="E2115">
        <v>12</v>
      </c>
      <c r="F2115">
        <v>1</v>
      </c>
      <c r="G2115">
        <v>28.471381999999998</v>
      </c>
      <c r="H2115">
        <v>12.640959000000001</v>
      </c>
      <c r="I2115">
        <v>13.154852999999999</v>
      </c>
      <c r="J2115">
        <v>1.1958960000000001</v>
      </c>
      <c r="K2115" t="str">
        <f t="shared" ref="K2115:K2130" si="33">MID(M2115,22,1)</f>
        <v>4</v>
      </c>
      <c r="L2115" t="s">
        <v>44</v>
      </c>
      <c r="M2115" t="s">
        <v>45</v>
      </c>
      <c r="N2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2115">
        <f>VLOOKUP(TableOMP[[#This Row],[Label]],TableAvg[],2,FALSE)</f>
        <v>27.76046775</v>
      </c>
      <c r="P2115">
        <f>VLOOKUP(TableOMP[[#This Row],[Label]],TableAvg[],3,FALSE)</f>
        <v>0.64720440892783548</v>
      </c>
      <c r="Q2115">
        <f>TableOMP[[#This Row],[Avg]]-$U$2*TableOMP[[#This Row],[StdDev]]</f>
        <v>26.466058932144328</v>
      </c>
      <c r="R2115">
        <f>TableOMP[[#This Row],[Avg]]+$U$2*TableOMP[[#This Row],[StdDev]]</f>
        <v>29.054876567855672</v>
      </c>
      <c r="S2115">
        <f>IF(AND(TableOMP[[#This Row],[total_time]]&gt;=TableOMP[[#This Row],[Low]], TableOMP[[#This Row],[total_time]]&lt;=TableOMP[[#This Row],[High]]),1,0)</f>
        <v>1</v>
      </c>
    </row>
    <row r="2116" spans="1:19" x14ac:dyDescent="0.25">
      <c r="A2116" t="s">
        <v>15</v>
      </c>
      <c r="B2116">
        <v>10000</v>
      </c>
      <c r="C2116">
        <v>100</v>
      </c>
      <c r="D2116">
        <v>1</v>
      </c>
      <c r="E2116">
        <v>13</v>
      </c>
      <c r="F2116">
        <v>1</v>
      </c>
      <c r="G2116">
        <v>28.231558</v>
      </c>
      <c r="H2116">
        <v>13.581616</v>
      </c>
      <c r="I2116">
        <v>21.565353000000002</v>
      </c>
      <c r="J2116">
        <v>1.797113</v>
      </c>
      <c r="K2116" t="str">
        <f t="shared" si="33"/>
        <v>4</v>
      </c>
      <c r="L2116" t="s">
        <v>44</v>
      </c>
      <c r="M2116" t="s">
        <v>45</v>
      </c>
      <c r="N2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2116">
        <f>VLOOKUP(TableOMP[[#This Row],[Label]],TableAvg[],2,FALSE)</f>
        <v>27.252474750000001</v>
      </c>
      <c r="P2116">
        <f>VLOOKUP(TableOMP[[#This Row],[Label]],TableAvg[],3,FALSE)</f>
        <v>0.98052949961415636</v>
      </c>
      <c r="Q2116">
        <f>TableOMP[[#This Row],[Avg]]-$U$2*TableOMP[[#This Row],[StdDev]]</f>
        <v>25.291415750771687</v>
      </c>
      <c r="R2116">
        <f>TableOMP[[#This Row],[Avg]]+$U$2*TableOMP[[#This Row],[StdDev]]</f>
        <v>29.213533749228315</v>
      </c>
      <c r="S2116">
        <f>IF(AND(TableOMP[[#This Row],[total_time]]&gt;=TableOMP[[#This Row],[Low]], TableOMP[[#This Row],[total_time]]&lt;=TableOMP[[#This Row],[High]]),1,0)</f>
        <v>1</v>
      </c>
    </row>
    <row r="2117" spans="1:19" x14ac:dyDescent="0.25">
      <c r="A2117" t="s">
        <v>15</v>
      </c>
      <c r="B2117">
        <v>10000</v>
      </c>
      <c r="C2117">
        <v>100</v>
      </c>
      <c r="D2117">
        <v>1</v>
      </c>
      <c r="E2117">
        <v>14</v>
      </c>
      <c r="F2117">
        <v>1</v>
      </c>
      <c r="G2117">
        <v>26.965795</v>
      </c>
      <c r="H2117">
        <v>13.316795000000001</v>
      </c>
      <c r="I2117">
        <v>24.171482000000001</v>
      </c>
      <c r="J2117">
        <v>1.859345</v>
      </c>
      <c r="K2117" t="str">
        <f t="shared" si="33"/>
        <v>4</v>
      </c>
      <c r="L2117" t="s">
        <v>44</v>
      </c>
      <c r="M2117" t="s">
        <v>45</v>
      </c>
      <c r="N2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2117">
        <f>VLOOKUP(TableOMP[[#This Row],[Label]],TableAvg[],2,FALSE)</f>
        <v>26.059171749999997</v>
      </c>
      <c r="P2117">
        <f>VLOOKUP(TableOMP[[#This Row],[Label]],TableAvg[],3,FALSE)</f>
        <v>0.90943019010801518</v>
      </c>
      <c r="Q2117">
        <f>TableOMP[[#This Row],[Avg]]-$U$2*TableOMP[[#This Row],[StdDev]]</f>
        <v>24.240311369783967</v>
      </c>
      <c r="R2117">
        <f>TableOMP[[#This Row],[Avg]]+$U$2*TableOMP[[#This Row],[StdDev]]</f>
        <v>27.878032130216027</v>
      </c>
      <c r="S2117">
        <f>IF(AND(TableOMP[[#This Row],[total_time]]&gt;=TableOMP[[#This Row],[Low]], TableOMP[[#This Row],[total_time]]&lt;=TableOMP[[#This Row],[High]]),1,0)</f>
        <v>1</v>
      </c>
    </row>
    <row r="2118" spans="1:19" x14ac:dyDescent="0.25">
      <c r="A2118" t="s">
        <v>15</v>
      </c>
      <c r="B2118">
        <v>10000</v>
      </c>
      <c r="C2118">
        <v>100</v>
      </c>
      <c r="D2118">
        <v>1</v>
      </c>
      <c r="E2118">
        <v>15</v>
      </c>
      <c r="F2118">
        <v>1</v>
      </c>
      <c r="G2118">
        <v>29.547464999999999</v>
      </c>
      <c r="H2118">
        <v>13.895173</v>
      </c>
      <c r="I2118">
        <v>35.500179000000003</v>
      </c>
      <c r="J2118">
        <v>2.5357270000000001</v>
      </c>
      <c r="K2118" t="str">
        <f t="shared" si="33"/>
        <v>4</v>
      </c>
      <c r="L2118" t="s">
        <v>44</v>
      </c>
      <c r="M2118" t="s">
        <v>45</v>
      </c>
      <c r="N2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2118">
        <f>VLOOKUP(TableOMP[[#This Row],[Label]],TableAvg[],2,FALSE)</f>
        <v>28.520024249999999</v>
      </c>
      <c r="P2118">
        <f>VLOOKUP(TableOMP[[#This Row],[Label]],TableAvg[],3,FALSE)</f>
        <v>0.95108657335398328</v>
      </c>
      <c r="Q2118">
        <f>TableOMP[[#This Row],[Avg]]-$U$2*TableOMP[[#This Row],[StdDev]]</f>
        <v>26.617851103292033</v>
      </c>
      <c r="R2118">
        <f>TableOMP[[#This Row],[Avg]]+$U$2*TableOMP[[#This Row],[StdDev]]</f>
        <v>30.422197396707965</v>
      </c>
      <c r="S2118">
        <f>IF(AND(TableOMP[[#This Row],[total_time]]&gt;=TableOMP[[#This Row],[Low]], TableOMP[[#This Row],[total_time]]&lt;=TableOMP[[#This Row],[High]]),1,0)</f>
        <v>1</v>
      </c>
    </row>
    <row r="2119" spans="1:19" x14ac:dyDescent="0.25">
      <c r="A2119" t="s">
        <v>15</v>
      </c>
      <c r="B2119">
        <v>10000</v>
      </c>
      <c r="C2119">
        <v>100</v>
      </c>
      <c r="D2119">
        <v>1</v>
      </c>
      <c r="E2119">
        <v>16</v>
      </c>
      <c r="F2119">
        <v>1</v>
      </c>
      <c r="G2119">
        <v>31.325607999999999</v>
      </c>
      <c r="H2119">
        <v>13.225948000000001</v>
      </c>
      <c r="I2119">
        <v>24.030087999999999</v>
      </c>
      <c r="J2119">
        <v>1.602006</v>
      </c>
      <c r="K2119" t="str">
        <f t="shared" si="33"/>
        <v>4</v>
      </c>
      <c r="L2119" t="s">
        <v>44</v>
      </c>
      <c r="M2119" t="s">
        <v>45</v>
      </c>
      <c r="N2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2119">
        <f>VLOOKUP(TableOMP[[#This Row],[Label]],TableAvg[],2,FALSE)</f>
        <v>31.194058250000001</v>
      </c>
      <c r="P2119">
        <f>VLOOKUP(TableOMP[[#This Row],[Label]],TableAvg[],3,FALSE)</f>
        <v>1.1959400415719685</v>
      </c>
      <c r="Q2119">
        <f>TableOMP[[#This Row],[Avg]]-$U$2*TableOMP[[#This Row],[StdDev]]</f>
        <v>28.802178166856063</v>
      </c>
      <c r="R2119">
        <f>TableOMP[[#This Row],[Avg]]+$U$2*TableOMP[[#This Row],[StdDev]]</f>
        <v>33.585938333143936</v>
      </c>
      <c r="S2119">
        <f>IF(AND(TableOMP[[#This Row],[total_time]]&gt;=TableOMP[[#This Row],[Low]], TableOMP[[#This Row],[total_time]]&lt;=TableOMP[[#This Row],[High]]),1,0)</f>
        <v>1</v>
      </c>
    </row>
    <row r="2120" spans="1:19" x14ac:dyDescent="0.25">
      <c r="A2120" t="s">
        <v>15</v>
      </c>
      <c r="B2120">
        <v>10000</v>
      </c>
      <c r="C2120">
        <v>100</v>
      </c>
      <c r="D2120">
        <v>1</v>
      </c>
      <c r="E2120">
        <v>17</v>
      </c>
      <c r="F2120">
        <v>1</v>
      </c>
      <c r="G2120">
        <v>31.006584</v>
      </c>
      <c r="H2120">
        <v>12.922666</v>
      </c>
      <c r="I2120">
        <v>26.157330999999999</v>
      </c>
      <c r="J2120">
        <v>1.634833</v>
      </c>
      <c r="K2120" t="str">
        <f t="shared" si="33"/>
        <v>4</v>
      </c>
      <c r="L2120" t="s">
        <v>44</v>
      </c>
      <c r="M2120" t="s">
        <v>45</v>
      </c>
      <c r="N2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2120">
        <f>VLOOKUP(TableOMP[[#This Row],[Label]],TableAvg[],2,FALSE)</f>
        <v>29.918827</v>
      </c>
      <c r="P2120">
        <f>VLOOKUP(TableOMP[[#This Row],[Label]],TableAvg[],3,FALSE)</f>
        <v>0.81708959358654731</v>
      </c>
      <c r="Q2120">
        <f>TableOMP[[#This Row],[Avg]]-$U$2*TableOMP[[#This Row],[StdDev]]</f>
        <v>28.284647812826904</v>
      </c>
      <c r="R2120">
        <f>TableOMP[[#This Row],[Avg]]+$U$2*TableOMP[[#This Row],[StdDev]]</f>
        <v>31.553006187173096</v>
      </c>
      <c r="S2120">
        <f>IF(AND(TableOMP[[#This Row],[total_time]]&gt;=TableOMP[[#This Row],[Low]], TableOMP[[#This Row],[total_time]]&lt;=TableOMP[[#This Row],[High]]),1,0)</f>
        <v>1</v>
      </c>
    </row>
    <row r="2121" spans="1:19" x14ac:dyDescent="0.25">
      <c r="A2121" t="s">
        <v>15</v>
      </c>
      <c r="B2121">
        <v>10000</v>
      </c>
      <c r="C2121">
        <v>100</v>
      </c>
      <c r="D2121">
        <v>1</v>
      </c>
      <c r="E2121">
        <v>18</v>
      </c>
      <c r="F2121">
        <v>1</v>
      </c>
      <c r="G2121">
        <v>30.273852999999999</v>
      </c>
      <c r="H2121">
        <v>14.275093</v>
      </c>
      <c r="I2121">
        <v>31.99952</v>
      </c>
      <c r="J2121">
        <v>1.882325</v>
      </c>
      <c r="K2121" t="str">
        <f t="shared" si="33"/>
        <v>4</v>
      </c>
      <c r="L2121" t="s">
        <v>44</v>
      </c>
      <c r="M2121" t="s">
        <v>45</v>
      </c>
      <c r="N2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2121">
        <f>VLOOKUP(TableOMP[[#This Row],[Label]],TableAvg[],2,FALSE)</f>
        <v>30.10055925</v>
      </c>
      <c r="P2121">
        <f>VLOOKUP(TableOMP[[#This Row],[Label]],TableAvg[],3,FALSE)</f>
        <v>0.46735051660310734</v>
      </c>
      <c r="Q2121">
        <f>TableOMP[[#This Row],[Avg]]-$U$2*TableOMP[[#This Row],[StdDev]]</f>
        <v>29.165858216793787</v>
      </c>
      <c r="R2121">
        <f>TableOMP[[#This Row],[Avg]]+$U$2*TableOMP[[#This Row],[StdDev]]</f>
        <v>31.035260283206213</v>
      </c>
      <c r="S2121">
        <f>IF(AND(TableOMP[[#This Row],[total_time]]&gt;=TableOMP[[#This Row],[Low]], TableOMP[[#This Row],[total_time]]&lt;=TableOMP[[#This Row],[High]]),1,0)</f>
        <v>1</v>
      </c>
    </row>
    <row r="2122" spans="1:19" x14ac:dyDescent="0.25">
      <c r="A2122" t="s">
        <v>15</v>
      </c>
      <c r="B2122">
        <v>10000</v>
      </c>
      <c r="C2122">
        <v>100</v>
      </c>
      <c r="D2122">
        <v>1</v>
      </c>
      <c r="E2122">
        <v>19</v>
      </c>
      <c r="F2122">
        <v>1</v>
      </c>
      <c r="G2122">
        <v>30.201105999999999</v>
      </c>
      <c r="H2122">
        <v>13.522321</v>
      </c>
      <c r="I2122">
        <v>38.488939999999999</v>
      </c>
      <c r="J2122">
        <v>2.138274</v>
      </c>
      <c r="K2122" t="str">
        <f t="shared" si="33"/>
        <v>4</v>
      </c>
      <c r="L2122" t="s">
        <v>44</v>
      </c>
      <c r="M2122" t="s">
        <v>45</v>
      </c>
      <c r="N2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2122">
        <f>VLOOKUP(TableOMP[[#This Row],[Label]],TableAvg[],2,FALSE)</f>
        <v>28.8901115</v>
      </c>
      <c r="P2122">
        <f>VLOOKUP(TableOMP[[#This Row],[Label]],TableAvg[],3,FALSE)</f>
        <v>0.98282559066204478</v>
      </c>
      <c r="Q2122">
        <f>TableOMP[[#This Row],[Avg]]-$U$2*TableOMP[[#This Row],[StdDev]]</f>
        <v>26.924460318675909</v>
      </c>
      <c r="R2122">
        <f>TableOMP[[#This Row],[Avg]]+$U$2*TableOMP[[#This Row],[StdDev]]</f>
        <v>30.855762681324091</v>
      </c>
      <c r="S2122">
        <f>IF(AND(TableOMP[[#This Row],[total_time]]&gt;=TableOMP[[#This Row],[Low]], TableOMP[[#This Row],[total_time]]&lt;=TableOMP[[#This Row],[High]]),1,0)</f>
        <v>1</v>
      </c>
    </row>
    <row r="2123" spans="1:19" x14ac:dyDescent="0.25">
      <c r="A2123" t="s">
        <v>15</v>
      </c>
      <c r="B2123">
        <v>10000</v>
      </c>
      <c r="C2123">
        <v>100</v>
      </c>
      <c r="D2123">
        <v>1</v>
      </c>
      <c r="E2123">
        <v>20</v>
      </c>
      <c r="F2123">
        <v>1</v>
      </c>
      <c r="G2123">
        <v>28.407858999999998</v>
      </c>
      <c r="H2123">
        <v>14.347189999999999</v>
      </c>
      <c r="I2123">
        <v>53.000033999999999</v>
      </c>
      <c r="J2123">
        <v>2.7894749999999999</v>
      </c>
      <c r="K2123" t="str">
        <f t="shared" si="33"/>
        <v>4</v>
      </c>
      <c r="L2123" t="s">
        <v>44</v>
      </c>
      <c r="M2123" t="s">
        <v>45</v>
      </c>
      <c r="N2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2123">
        <f>VLOOKUP(TableOMP[[#This Row],[Label]],TableAvg[],2,FALSE)</f>
        <v>27.9756365</v>
      </c>
      <c r="P2123">
        <f>VLOOKUP(TableOMP[[#This Row],[Label]],TableAvg[],3,FALSE)</f>
        <v>0.51008624807493697</v>
      </c>
      <c r="Q2123">
        <f>TableOMP[[#This Row],[Avg]]-$U$2*TableOMP[[#This Row],[StdDev]]</f>
        <v>26.955464003850125</v>
      </c>
      <c r="R2123">
        <f>TableOMP[[#This Row],[Avg]]+$U$2*TableOMP[[#This Row],[StdDev]]</f>
        <v>28.995808996149876</v>
      </c>
      <c r="S2123">
        <f>IF(AND(TableOMP[[#This Row],[total_time]]&gt;=TableOMP[[#This Row],[Low]], TableOMP[[#This Row],[total_time]]&lt;=TableOMP[[#This Row],[High]]),1,0)</f>
        <v>1</v>
      </c>
    </row>
    <row r="2124" spans="1:19" x14ac:dyDescent="0.25">
      <c r="A2124" t="s">
        <v>15</v>
      </c>
      <c r="B2124">
        <v>10000</v>
      </c>
      <c r="C2124">
        <v>100</v>
      </c>
      <c r="D2124">
        <v>1</v>
      </c>
      <c r="E2124">
        <v>21</v>
      </c>
      <c r="F2124">
        <v>1</v>
      </c>
      <c r="G2124">
        <v>28.476929999999999</v>
      </c>
      <c r="H2124">
        <v>13.975873</v>
      </c>
      <c r="I2124">
        <v>48.525868000000003</v>
      </c>
      <c r="J2124">
        <v>2.4262929999999998</v>
      </c>
      <c r="K2124" t="str">
        <f t="shared" si="33"/>
        <v>4</v>
      </c>
      <c r="L2124" t="s">
        <v>44</v>
      </c>
      <c r="M2124" t="s">
        <v>45</v>
      </c>
      <c r="N2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2124">
        <f>VLOOKUP(TableOMP[[#This Row],[Label]],TableAvg[],2,FALSE)</f>
        <v>27.516242999999999</v>
      </c>
      <c r="P2124">
        <f>VLOOKUP(TableOMP[[#This Row],[Label]],TableAvg[],3,FALSE)</f>
        <v>1.381299760234751</v>
      </c>
      <c r="Q2124">
        <f>TableOMP[[#This Row],[Avg]]-$U$2*TableOMP[[#This Row],[StdDev]]</f>
        <v>24.753643479530496</v>
      </c>
      <c r="R2124">
        <f>TableOMP[[#This Row],[Avg]]+$U$2*TableOMP[[#This Row],[StdDev]]</f>
        <v>30.278842520469503</v>
      </c>
      <c r="S2124">
        <f>IF(AND(TableOMP[[#This Row],[total_time]]&gt;=TableOMP[[#This Row],[Low]], TableOMP[[#This Row],[total_time]]&lt;=TableOMP[[#This Row],[High]]),1,0)</f>
        <v>1</v>
      </c>
    </row>
    <row r="2125" spans="1:19" x14ac:dyDescent="0.25">
      <c r="A2125" t="s">
        <v>15</v>
      </c>
      <c r="B2125">
        <v>10000</v>
      </c>
      <c r="C2125">
        <v>100</v>
      </c>
      <c r="D2125">
        <v>1</v>
      </c>
      <c r="E2125">
        <v>22</v>
      </c>
      <c r="F2125">
        <v>1</v>
      </c>
      <c r="G2125">
        <v>27.333532000000002</v>
      </c>
      <c r="H2125">
        <v>13.977026</v>
      </c>
      <c r="I2125">
        <v>41.192926999999997</v>
      </c>
      <c r="J2125">
        <v>1.961568</v>
      </c>
      <c r="K2125" t="str">
        <f t="shared" si="33"/>
        <v>4</v>
      </c>
      <c r="L2125" t="s">
        <v>44</v>
      </c>
      <c r="M2125" t="s">
        <v>45</v>
      </c>
      <c r="N2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2125">
        <f>VLOOKUP(TableOMP[[#This Row],[Label]],TableAvg[],2,FALSE)</f>
        <v>27.037354750000002</v>
      </c>
      <c r="P2125">
        <f>VLOOKUP(TableOMP[[#This Row],[Label]],TableAvg[],3,FALSE)</f>
        <v>0.76990045083052105</v>
      </c>
      <c r="Q2125">
        <f>TableOMP[[#This Row],[Avg]]-$U$2*TableOMP[[#This Row],[StdDev]]</f>
        <v>25.49755384833896</v>
      </c>
      <c r="R2125">
        <f>TableOMP[[#This Row],[Avg]]+$U$2*TableOMP[[#This Row],[StdDev]]</f>
        <v>28.577155651661045</v>
      </c>
      <c r="S2125">
        <f>IF(AND(TableOMP[[#This Row],[total_time]]&gt;=TableOMP[[#This Row],[Low]], TableOMP[[#This Row],[total_time]]&lt;=TableOMP[[#This Row],[High]]),1,0)</f>
        <v>1</v>
      </c>
    </row>
    <row r="2126" spans="1:19" x14ac:dyDescent="0.25">
      <c r="A2126" t="s">
        <v>15</v>
      </c>
      <c r="B2126">
        <v>10000</v>
      </c>
      <c r="C2126">
        <v>100</v>
      </c>
      <c r="D2126">
        <v>1</v>
      </c>
      <c r="E2126">
        <v>23</v>
      </c>
      <c r="F2126">
        <v>1</v>
      </c>
      <c r="G2126">
        <v>28.650030999999998</v>
      </c>
      <c r="H2126">
        <v>15.277464999999999</v>
      </c>
      <c r="I2126">
        <v>64.132193000000001</v>
      </c>
      <c r="J2126">
        <v>2.9150999999999998</v>
      </c>
      <c r="K2126" t="str">
        <f t="shared" si="33"/>
        <v>4</v>
      </c>
      <c r="L2126" t="s">
        <v>44</v>
      </c>
      <c r="M2126" t="s">
        <v>45</v>
      </c>
      <c r="N2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2126">
        <f>VLOOKUP(TableOMP[[#This Row],[Label]],TableAvg[],2,FALSE)</f>
        <v>26.803310500000002</v>
      </c>
      <c r="P2126">
        <f>VLOOKUP(TableOMP[[#This Row],[Label]],TableAvg[],3,FALSE)</f>
        <v>1.0671222602673716</v>
      </c>
      <c r="Q2126">
        <f>TableOMP[[#This Row],[Avg]]-$U$2*TableOMP[[#This Row],[StdDev]]</f>
        <v>24.669065979465259</v>
      </c>
      <c r="R2126">
        <f>TableOMP[[#This Row],[Avg]]+$U$2*TableOMP[[#This Row],[StdDev]]</f>
        <v>28.937555020534745</v>
      </c>
      <c r="S2126">
        <f>IF(AND(TableOMP[[#This Row],[total_time]]&gt;=TableOMP[[#This Row],[Low]], TableOMP[[#This Row],[total_time]]&lt;=TableOMP[[#This Row],[High]]),1,0)</f>
        <v>1</v>
      </c>
    </row>
    <row r="2127" spans="1:19" x14ac:dyDescent="0.25">
      <c r="A2127" t="s">
        <v>15</v>
      </c>
      <c r="B2127">
        <v>10000</v>
      </c>
      <c r="C2127">
        <v>100</v>
      </c>
      <c r="D2127">
        <v>1</v>
      </c>
      <c r="E2127">
        <v>24</v>
      </c>
      <c r="F2127">
        <v>1</v>
      </c>
      <c r="G2127">
        <v>27.809788999999999</v>
      </c>
      <c r="H2127">
        <v>16.450682</v>
      </c>
      <c r="I2127">
        <v>92.856003000000001</v>
      </c>
      <c r="J2127">
        <v>4.0372180000000002</v>
      </c>
      <c r="K2127" t="str">
        <f t="shared" si="33"/>
        <v>4</v>
      </c>
      <c r="L2127" t="s">
        <v>44</v>
      </c>
      <c r="M2127" t="s">
        <v>45</v>
      </c>
      <c r="N2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2127">
        <f>VLOOKUP(TableOMP[[#This Row],[Label]],TableAvg[],2,FALSE)</f>
        <v>26.874958749999998</v>
      </c>
      <c r="P2127">
        <f>VLOOKUP(TableOMP[[#This Row],[Label]],TableAvg[],3,FALSE)</f>
        <v>0.81581874831384471</v>
      </c>
      <c r="Q2127">
        <f>TableOMP[[#This Row],[Avg]]-$U$2*TableOMP[[#This Row],[StdDev]]</f>
        <v>25.243321253372308</v>
      </c>
      <c r="R2127">
        <f>TableOMP[[#This Row],[Avg]]+$U$2*TableOMP[[#This Row],[StdDev]]</f>
        <v>28.506596246627687</v>
      </c>
      <c r="S2127">
        <f>IF(AND(TableOMP[[#This Row],[total_time]]&gt;=TableOMP[[#This Row],[Low]], TableOMP[[#This Row],[total_time]]&lt;=TableOMP[[#This Row],[High]]),1,0)</f>
        <v>1</v>
      </c>
    </row>
    <row r="2128" spans="1:19" x14ac:dyDescent="0.25">
      <c r="A2128" t="s">
        <v>15</v>
      </c>
      <c r="B2128">
        <v>10000</v>
      </c>
      <c r="C2128">
        <v>100</v>
      </c>
      <c r="D2128">
        <v>1</v>
      </c>
      <c r="E2128">
        <v>25</v>
      </c>
      <c r="F2128">
        <v>1</v>
      </c>
      <c r="G2128">
        <v>27.383089999999999</v>
      </c>
      <c r="H2128">
        <v>15.982789</v>
      </c>
      <c r="I2128">
        <v>93.487129999999993</v>
      </c>
      <c r="J2128">
        <v>3.8952969999999998</v>
      </c>
      <c r="K2128" t="str">
        <f t="shared" si="33"/>
        <v>4</v>
      </c>
      <c r="L2128" t="s">
        <v>44</v>
      </c>
      <c r="M2128" t="s">
        <v>45</v>
      </c>
      <c r="N2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2128">
        <f>VLOOKUP(TableOMP[[#This Row],[Label]],TableAvg[],2,FALSE)</f>
        <v>26.522680250000001</v>
      </c>
      <c r="P2128">
        <f>VLOOKUP(TableOMP[[#This Row],[Label]],TableAvg[],3,FALSE)</f>
        <v>0.62058464150517878</v>
      </c>
      <c r="Q2128">
        <f>TableOMP[[#This Row],[Avg]]-$U$2*TableOMP[[#This Row],[StdDev]]</f>
        <v>25.281510966989643</v>
      </c>
      <c r="R2128">
        <f>TableOMP[[#This Row],[Avg]]+$U$2*TableOMP[[#This Row],[StdDev]]</f>
        <v>27.763849533010358</v>
      </c>
      <c r="S2128">
        <f>IF(AND(TableOMP[[#This Row],[total_time]]&gt;=TableOMP[[#This Row],[Low]], TableOMP[[#This Row],[total_time]]&lt;=TableOMP[[#This Row],[High]]),1,0)</f>
        <v>1</v>
      </c>
    </row>
    <row r="2129" spans="1:19" x14ac:dyDescent="0.25">
      <c r="A2129" t="s">
        <v>15</v>
      </c>
      <c r="B2129">
        <v>10000</v>
      </c>
      <c r="C2129">
        <v>100</v>
      </c>
      <c r="D2129">
        <v>1</v>
      </c>
      <c r="E2129">
        <v>26</v>
      </c>
      <c r="F2129">
        <v>1</v>
      </c>
      <c r="G2129">
        <v>27.373370000000001</v>
      </c>
      <c r="H2129">
        <v>15.060809000000001</v>
      </c>
      <c r="I2129">
        <v>78.934950999999998</v>
      </c>
      <c r="J2129">
        <v>3.1573980000000001</v>
      </c>
      <c r="K2129" t="str">
        <f t="shared" si="33"/>
        <v>4</v>
      </c>
      <c r="L2129" t="s">
        <v>44</v>
      </c>
      <c r="M2129" t="s">
        <v>45</v>
      </c>
      <c r="N2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2129">
        <f>VLOOKUP(TableOMP[[#This Row],[Label]],TableAvg[],2,FALSE)</f>
        <v>26.037045249999998</v>
      </c>
      <c r="P2129">
        <f>VLOOKUP(TableOMP[[#This Row],[Label]],TableAvg[],3,FALSE)</f>
        <v>0.80320427068322786</v>
      </c>
      <c r="Q2129">
        <f>TableOMP[[#This Row],[Avg]]-$U$2*TableOMP[[#This Row],[StdDev]]</f>
        <v>24.430636708633543</v>
      </c>
      <c r="R2129">
        <f>TableOMP[[#This Row],[Avg]]+$U$2*TableOMP[[#This Row],[StdDev]]</f>
        <v>27.643453791366454</v>
      </c>
      <c r="S2129">
        <f>IF(AND(TableOMP[[#This Row],[total_time]]&gt;=TableOMP[[#This Row],[Low]], TableOMP[[#This Row],[total_time]]&lt;=TableOMP[[#This Row],[High]]),1,0)</f>
        <v>1</v>
      </c>
    </row>
    <row r="2130" spans="1:19" x14ac:dyDescent="0.25">
      <c r="A2130" t="s">
        <v>15</v>
      </c>
      <c r="B2130">
        <v>10000</v>
      </c>
      <c r="C2130">
        <v>100</v>
      </c>
      <c r="D2130">
        <v>1</v>
      </c>
      <c r="E2130">
        <v>27</v>
      </c>
      <c r="F2130">
        <v>1</v>
      </c>
      <c r="G2130">
        <v>27.416642</v>
      </c>
      <c r="H2130">
        <v>15.430296</v>
      </c>
      <c r="I2130">
        <v>92.404156999999998</v>
      </c>
      <c r="J2130">
        <v>3.5540060000000002</v>
      </c>
      <c r="K2130" t="str">
        <f t="shared" si="33"/>
        <v>4</v>
      </c>
      <c r="L2130" t="s">
        <v>44</v>
      </c>
      <c r="M2130" t="s">
        <v>45</v>
      </c>
      <c r="N2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2130">
        <f>VLOOKUP(TableOMP[[#This Row],[Label]],TableAvg[],2,FALSE)</f>
        <v>27.381820749999999</v>
      </c>
      <c r="P2130">
        <f>VLOOKUP(TableOMP[[#This Row],[Label]],TableAvg[],3,FALSE)</f>
        <v>0.57917101800828608</v>
      </c>
      <c r="Q2130">
        <f>TableOMP[[#This Row],[Avg]]-$U$2*TableOMP[[#This Row],[StdDev]]</f>
        <v>26.223478713983425</v>
      </c>
      <c r="R2130">
        <f>TableOMP[[#This Row],[Avg]]+$U$2*TableOMP[[#This Row],[StdDev]]</f>
        <v>28.540162786016573</v>
      </c>
      <c r="S2130">
        <f>IF(AND(TableOMP[[#This Row],[total_time]]&gt;=TableOMP[[#This Row],[Low]], TableOMP[[#This Row],[total_time]]&lt;=TableOMP[[#This Row],[High]]),1,0)</f>
        <v>1</v>
      </c>
    </row>
    <row r="2131" spans="1:19" x14ac:dyDescent="0.25">
      <c r="A2131" t="s">
        <v>10</v>
      </c>
      <c r="B2131">
        <v>10000</v>
      </c>
      <c r="C2131">
        <v>100</v>
      </c>
      <c r="D2131">
        <v>100000</v>
      </c>
      <c r="E2131">
        <v>1</v>
      </c>
      <c r="F2131">
        <v>1</v>
      </c>
      <c r="G2131">
        <v>241.723781</v>
      </c>
      <c r="H2131">
        <v>0.192887</v>
      </c>
      <c r="I2131">
        <v>0</v>
      </c>
      <c r="J2131">
        <v>0</v>
      </c>
      <c r="K2131" t="str">
        <f>MID(M2131,22,1)</f>
        <v>5</v>
      </c>
      <c r="L2131" t="s">
        <v>46</v>
      </c>
      <c r="M2131" t="s">
        <v>47</v>
      </c>
      <c r="N21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2131" s="10">
        <f>VLOOKUP(TableOMP[[#This Row],[Label]],TableAvg[],2,FALSE)</f>
        <v>241.723781</v>
      </c>
      <c r="P2131" s="10">
        <f>VLOOKUP(TableOMP[[#This Row],[Label]],TableAvg[],3,FALSE)</f>
        <v>0</v>
      </c>
      <c r="Q2131" s="10">
        <f>TableOMP[[#This Row],[Avg]]-$U$2*TableOMP[[#This Row],[StdDev]]</f>
        <v>241.723781</v>
      </c>
      <c r="R2131" s="10">
        <f>TableOMP[[#This Row],[Avg]]+$U$2*TableOMP[[#This Row],[StdDev]]</f>
        <v>241.723781</v>
      </c>
      <c r="S2131" s="10">
        <f>IF(AND(TableOMP[[#This Row],[total_time]]&gt;=TableOMP[[#This Row],[Low]], TableOMP[[#This Row],[total_time]]&lt;=TableOMP[[#This Row],[High]]),1,0)</f>
        <v>1</v>
      </c>
    </row>
    <row r="2132" spans="1:19" x14ac:dyDescent="0.25">
      <c r="A2132" t="s">
        <v>10</v>
      </c>
      <c r="B2132">
        <v>10000</v>
      </c>
      <c r="C2132">
        <v>100</v>
      </c>
      <c r="D2132">
        <v>100000</v>
      </c>
      <c r="E2132">
        <v>2</v>
      </c>
      <c r="F2132">
        <v>1</v>
      </c>
      <c r="G2132">
        <v>234.64200099999999</v>
      </c>
      <c r="H2132">
        <v>0.24825900000000001</v>
      </c>
      <c r="I2132">
        <v>0.14654400000000001</v>
      </c>
      <c r="J2132">
        <v>0.14654400000000001</v>
      </c>
      <c r="K2132" t="str">
        <f t="shared" ref="K2132:K2161" si="34">MID(M2132,22,1)</f>
        <v>5</v>
      </c>
      <c r="L2132" t="s">
        <v>46</v>
      </c>
      <c r="M2132" t="s">
        <v>47</v>
      </c>
      <c r="N21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2132" s="10">
        <f>VLOOKUP(TableOMP[[#This Row],[Label]],TableAvg[],2,FALSE)</f>
        <v>234.64200099999999</v>
      </c>
      <c r="P2132" s="10">
        <f>VLOOKUP(TableOMP[[#This Row],[Label]],TableAvg[],3,FALSE)</f>
        <v>0</v>
      </c>
      <c r="Q2132" s="10">
        <f>TableOMP[[#This Row],[Avg]]-$U$2*TableOMP[[#This Row],[StdDev]]</f>
        <v>234.64200099999999</v>
      </c>
      <c r="R2132" s="10">
        <f>TableOMP[[#This Row],[Avg]]+$U$2*TableOMP[[#This Row],[StdDev]]</f>
        <v>234.64200099999999</v>
      </c>
      <c r="S2132" s="10">
        <f>IF(AND(TableOMP[[#This Row],[total_time]]&gt;=TableOMP[[#This Row],[Low]], TableOMP[[#This Row],[total_time]]&lt;=TableOMP[[#This Row],[High]]),1,0)</f>
        <v>1</v>
      </c>
    </row>
    <row r="2133" spans="1:19" x14ac:dyDescent="0.25">
      <c r="A2133" t="s">
        <v>10</v>
      </c>
      <c r="B2133">
        <v>10000</v>
      </c>
      <c r="C2133">
        <v>100</v>
      </c>
      <c r="D2133">
        <v>100000</v>
      </c>
      <c r="E2133">
        <v>3</v>
      </c>
      <c r="F2133">
        <v>1</v>
      </c>
      <c r="G2133">
        <v>232.21644599999999</v>
      </c>
      <c r="H2133">
        <v>0.22819900000000001</v>
      </c>
      <c r="I2133">
        <v>0.24818499999999999</v>
      </c>
      <c r="J2133">
        <v>0.12409199999999999</v>
      </c>
      <c r="K2133" t="str">
        <f t="shared" si="34"/>
        <v>5</v>
      </c>
      <c r="L2133" t="s">
        <v>46</v>
      </c>
      <c r="M2133" t="s">
        <v>47</v>
      </c>
      <c r="N21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2133" s="10">
        <f>VLOOKUP(TableOMP[[#This Row],[Label]],TableAvg[],2,FALSE)</f>
        <v>232.21644599999999</v>
      </c>
      <c r="P2133" s="10">
        <f>VLOOKUP(TableOMP[[#This Row],[Label]],TableAvg[],3,FALSE)</f>
        <v>0</v>
      </c>
      <c r="Q2133" s="10">
        <f>TableOMP[[#This Row],[Avg]]-$U$2*TableOMP[[#This Row],[StdDev]]</f>
        <v>232.21644599999999</v>
      </c>
      <c r="R2133" s="10">
        <f>TableOMP[[#This Row],[Avg]]+$U$2*TableOMP[[#This Row],[StdDev]]</f>
        <v>232.21644599999999</v>
      </c>
      <c r="S2133" s="10">
        <f>IF(AND(TableOMP[[#This Row],[total_time]]&gt;=TableOMP[[#This Row],[Low]], TableOMP[[#This Row],[total_time]]&lt;=TableOMP[[#This Row],[High]]),1,0)</f>
        <v>1</v>
      </c>
    </row>
    <row r="2134" spans="1:19" x14ac:dyDescent="0.25">
      <c r="A2134" t="s">
        <v>10</v>
      </c>
      <c r="B2134">
        <v>10000</v>
      </c>
      <c r="C2134">
        <v>100</v>
      </c>
      <c r="D2134">
        <v>100000</v>
      </c>
      <c r="E2134">
        <v>4</v>
      </c>
      <c r="F2134">
        <v>1</v>
      </c>
      <c r="G2134">
        <v>231.68977799999999</v>
      </c>
      <c r="H2134">
        <v>0.217389</v>
      </c>
      <c r="I2134">
        <v>0.312726</v>
      </c>
      <c r="J2134">
        <v>0.104242</v>
      </c>
      <c r="K2134" t="str">
        <f t="shared" si="34"/>
        <v>5</v>
      </c>
      <c r="L2134" t="s">
        <v>46</v>
      </c>
      <c r="M2134" t="s">
        <v>47</v>
      </c>
      <c r="N21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2134" s="10">
        <f>VLOOKUP(TableOMP[[#This Row],[Label]],TableAvg[],2,FALSE)</f>
        <v>231.68977799999999</v>
      </c>
      <c r="P2134" s="10">
        <f>VLOOKUP(TableOMP[[#This Row],[Label]],TableAvg[],3,FALSE)</f>
        <v>0</v>
      </c>
      <c r="Q2134" s="10">
        <f>TableOMP[[#This Row],[Avg]]-$U$2*TableOMP[[#This Row],[StdDev]]</f>
        <v>231.68977799999999</v>
      </c>
      <c r="R2134" s="10">
        <f>TableOMP[[#This Row],[Avg]]+$U$2*TableOMP[[#This Row],[StdDev]]</f>
        <v>231.68977799999999</v>
      </c>
      <c r="S2134" s="10">
        <f>IF(AND(TableOMP[[#This Row],[total_time]]&gt;=TableOMP[[#This Row],[Low]], TableOMP[[#This Row],[total_time]]&lt;=TableOMP[[#This Row],[High]]),1,0)</f>
        <v>1</v>
      </c>
    </row>
    <row r="2135" spans="1:19" x14ac:dyDescent="0.25">
      <c r="A2135" t="s">
        <v>10</v>
      </c>
      <c r="B2135">
        <v>10000</v>
      </c>
      <c r="C2135">
        <v>100</v>
      </c>
      <c r="D2135">
        <v>100000</v>
      </c>
      <c r="E2135">
        <v>5</v>
      </c>
      <c r="F2135">
        <v>1</v>
      </c>
      <c r="G2135">
        <v>231.04873900000001</v>
      </c>
      <c r="H2135">
        <v>0.21768499999999999</v>
      </c>
      <c r="I2135">
        <v>0.406196</v>
      </c>
      <c r="J2135">
        <v>0.101549</v>
      </c>
      <c r="K2135" t="str">
        <f t="shared" si="34"/>
        <v>5</v>
      </c>
      <c r="L2135" t="s">
        <v>46</v>
      </c>
      <c r="M2135" t="s">
        <v>47</v>
      </c>
      <c r="N21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2135" s="10">
        <f>VLOOKUP(TableOMP[[#This Row],[Label]],TableAvg[],2,FALSE)</f>
        <v>231.04873900000001</v>
      </c>
      <c r="P2135" s="10">
        <f>VLOOKUP(TableOMP[[#This Row],[Label]],TableAvg[],3,FALSE)</f>
        <v>0</v>
      </c>
      <c r="Q2135" s="10">
        <f>TableOMP[[#This Row],[Avg]]-$U$2*TableOMP[[#This Row],[StdDev]]</f>
        <v>231.04873900000001</v>
      </c>
      <c r="R2135" s="10">
        <f>TableOMP[[#This Row],[Avg]]+$U$2*TableOMP[[#This Row],[StdDev]]</f>
        <v>231.04873900000001</v>
      </c>
      <c r="S2135" s="10">
        <f>IF(AND(TableOMP[[#This Row],[total_time]]&gt;=TableOMP[[#This Row],[Low]], TableOMP[[#This Row],[total_time]]&lt;=TableOMP[[#This Row],[High]]),1,0)</f>
        <v>1</v>
      </c>
    </row>
    <row r="2136" spans="1:19" x14ac:dyDescent="0.25">
      <c r="A2136" t="s">
        <v>10</v>
      </c>
      <c r="B2136">
        <v>10000</v>
      </c>
      <c r="C2136">
        <v>100</v>
      </c>
      <c r="D2136">
        <v>100000</v>
      </c>
      <c r="E2136">
        <v>6</v>
      </c>
      <c r="F2136">
        <v>1</v>
      </c>
      <c r="G2136">
        <v>230.65029799999999</v>
      </c>
      <c r="H2136">
        <v>0.65206500000000001</v>
      </c>
      <c r="I2136">
        <v>2.659186</v>
      </c>
      <c r="J2136">
        <v>0.531837</v>
      </c>
      <c r="K2136" t="str">
        <f t="shared" si="34"/>
        <v>5</v>
      </c>
      <c r="L2136" t="s">
        <v>46</v>
      </c>
      <c r="M2136" t="s">
        <v>47</v>
      </c>
      <c r="N21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2136" s="10">
        <f>VLOOKUP(TableOMP[[#This Row],[Label]],TableAvg[],2,FALSE)</f>
        <v>230.65029799999999</v>
      </c>
      <c r="P2136" s="10">
        <f>VLOOKUP(TableOMP[[#This Row],[Label]],TableAvg[],3,FALSE)</f>
        <v>0</v>
      </c>
      <c r="Q2136" s="10">
        <f>TableOMP[[#This Row],[Avg]]-$U$2*TableOMP[[#This Row],[StdDev]]</f>
        <v>230.65029799999999</v>
      </c>
      <c r="R2136" s="10">
        <f>TableOMP[[#This Row],[Avg]]+$U$2*TableOMP[[#This Row],[StdDev]]</f>
        <v>230.65029799999999</v>
      </c>
      <c r="S2136" s="10">
        <f>IF(AND(TableOMP[[#This Row],[total_time]]&gt;=TableOMP[[#This Row],[Low]], TableOMP[[#This Row],[total_time]]&lt;=TableOMP[[#This Row],[High]]),1,0)</f>
        <v>1</v>
      </c>
    </row>
    <row r="2137" spans="1:19" x14ac:dyDescent="0.25">
      <c r="A2137" t="s">
        <v>10</v>
      </c>
      <c r="B2137">
        <v>10000</v>
      </c>
      <c r="C2137">
        <v>100</v>
      </c>
      <c r="D2137">
        <v>100000</v>
      </c>
      <c r="E2137">
        <v>7</v>
      </c>
      <c r="F2137">
        <v>1</v>
      </c>
      <c r="G2137">
        <v>229.789647</v>
      </c>
      <c r="H2137">
        <v>0.37331300000000001</v>
      </c>
      <c r="I2137">
        <v>1.0412920000000001</v>
      </c>
      <c r="J2137">
        <v>0.17354900000000001</v>
      </c>
      <c r="K2137" t="str">
        <f t="shared" si="34"/>
        <v>5</v>
      </c>
      <c r="L2137" t="s">
        <v>46</v>
      </c>
      <c r="M2137" t="s">
        <v>47</v>
      </c>
      <c r="N21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2137" s="10">
        <f>VLOOKUP(TableOMP[[#This Row],[Label]],TableAvg[],2,FALSE)</f>
        <v>229.789647</v>
      </c>
      <c r="P2137" s="10">
        <f>VLOOKUP(TableOMP[[#This Row],[Label]],TableAvg[],3,FALSE)</f>
        <v>0</v>
      </c>
      <c r="Q2137" s="10">
        <f>TableOMP[[#This Row],[Avg]]-$U$2*TableOMP[[#This Row],[StdDev]]</f>
        <v>229.789647</v>
      </c>
      <c r="R2137" s="10">
        <f>TableOMP[[#This Row],[Avg]]+$U$2*TableOMP[[#This Row],[StdDev]]</f>
        <v>229.789647</v>
      </c>
      <c r="S2137" s="10">
        <f>IF(AND(TableOMP[[#This Row],[total_time]]&gt;=TableOMP[[#This Row],[Low]], TableOMP[[#This Row],[total_time]]&lt;=TableOMP[[#This Row],[High]]),1,0)</f>
        <v>1</v>
      </c>
    </row>
    <row r="2138" spans="1:19" x14ac:dyDescent="0.25">
      <c r="A2138" t="s">
        <v>10</v>
      </c>
      <c r="B2138">
        <v>10000</v>
      </c>
      <c r="C2138">
        <v>100</v>
      </c>
      <c r="D2138">
        <v>100000</v>
      </c>
      <c r="E2138">
        <v>8</v>
      </c>
      <c r="F2138">
        <v>1</v>
      </c>
      <c r="G2138">
        <v>230.16135</v>
      </c>
      <c r="H2138">
        <v>0.24295600000000001</v>
      </c>
      <c r="I2138">
        <v>0.82356399999999996</v>
      </c>
      <c r="J2138">
        <v>0.11765200000000001</v>
      </c>
      <c r="K2138" t="str">
        <f t="shared" si="34"/>
        <v>5</v>
      </c>
      <c r="L2138" t="s">
        <v>46</v>
      </c>
      <c r="M2138" t="s">
        <v>47</v>
      </c>
      <c r="N21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2138" s="10">
        <f>VLOOKUP(TableOMP[[#This Row],[Label]],TableAvg[],2,FALSE)</f>
        <v>230.16135</v>
      </c>
      <c r="P2138" s="10">
        <f>VLOOKUP(TableOMP[[#This Row],[Label]],TableAvg[],3,FALSE)</f>
        <v>0</v>
      </c>
      <c r="Q2138" s="10">
        <f>TableOMP[[#This Row],[Avg]]-$U$2*TableOMP[[#This Row],[StdDev]]</f>
        <v>230.16135</v>
      </c>
      <c r="R2138" s="10">
        <f>TableOMP[[#This Row],[Avg]]+$U$2*TableOMP[[#This Row],[StdDev]]</f>
        <v>230.16135</v>
      </c>
      <c r="S2138" s="10">
        <f>IF(AND(TableOMP[[#This Row],[total_time]]&gt;=TableOMP[[#This Row],[Low]], TableOMP[[#This Row],[total_time]]&lt;=TableOMP[[#This Row],[High]]),1,0)</f>
        <v>1</v>
      </c>
    </row>
    <row r="2139" spans="1:19" x14ac:dyDescent="0.25">
      <c r="A2139" t="s">
        <v>10</v>
      </c>
      <c r="B2139">
        <v>10000</v>
      </c>
      <c r="C2139">
        <v>100</v>
      </c>
      <c r="D2139">
        <v>100000</v>
      </c>
      <c r="E2139">
        <v>9</v>
      </c>
      <c r="F2139">
        <v>1</v>
      </c>
      <c r="G2139">
        <v>228.32250099999999</v>
      </c>
      <c r="H2139">
        <v>0.27236700000000003</v>
      </c>
      <c r="I2139">
        <v>1.2040329999999999</v>
      </c>
      <c r="J2139">
        <v>0.150504</v>
      </c>
      <c r="K2139" t="str">
        <f t="shared" si="34"/>
        <v>5</v>
      </c>
      <c r="L2139" t="s">
        <v>46</v>
      </c>
      <c r="M2139" t="s">
        <v>47</v>
      </c>
      <c r="N21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2139" s="10">
        <f>VLOOKUP(TableOMP[[#This Row],[Label]],TableAvg[],2,FALSE)</f>
        <v>228.32250099999999</v>
      </c>
      <c r="P2139" s="10">
        <f>VLOOKUP(TableOMP[[#This Row],[Label]],TableAvg[],3,FALSE)</f>
        <v>0</v>
      </c>
      <c r="Q2139" s="10">
        <f>TableOMP[[#This Row],[Avg]]-$U$2*TableOMP[[#This Row],[StdDev]]</f>
        <v>228.32250099999999</v>
      </c>
      <c r="R2139" s="10">
        <f>TableOMP[[#This Row],[Avg]]+$U$2*TableOMP[[#This Row],[StdDev]]</f>
        <v>228.32250099999999</v>
      </c>
      <c r="S2139" s="10">
        <f>IF(AND(TableOMP[[#This Row],[total_time]]&gt;=TableOMP[[#This Row],[Low]], TableOMP[[#This Row],[total_time]]&lt;=TableOMP[[#This Row],[High]]),1,0)</f>
        <v>1</v>
      </c>
    </row>
    <row r="2140" spans="1:19" x14ac:dyDescent="0.25">
      <c r="A2140" t="s">
        <v>10</v>
      </c>
      <c r="B2140">
        <v>10000</v>
      </c>
      <c r="C2140">
        <v>100</v>
      </c>
      <c r="D2140">
        <v>100000</v>
      </c>
      <c r="E2140">
        <v>10</v>
      </c>
      <c r="F2140">
        <v>1</v>
      </c>
      <c r="G2140">
        <v>227.66931199999999</v>
      </c>
      <c r="H2140">
        <v>0.359518</v>
      </c>
      <c r="I2140">
        <v>1.461622</v>
      </c>
      <c r="J2140">
        <v>0.16240199999999999</v>
      </c>
      <c r="K2140" t="str">
        <f t="shared" si="34"/>
        <v>5</v>
      </c>
      <c r="L2140" t="s">
        <v>46</v>
      </c>
      <c r="M2140" t="s">
        <v>47</v>
      </c>
      <c r="N21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2140" s="10">
        <f>VLOOKUP(TableOMP[[#This Row],[Label]],TableAvg[],2,FALSE)</f>
        <v>227.66931199999999</v>
      </c>
      <c r="P2140" s="10">
        <f>VLOOKUP(TableOMP[[#This Row],[Label]],TableAvg[],3,FALSE)</f>
        <v>0</v>
      </c>
      <c r="Q2140" s="10">
        <f>TableOMP[[#This Row],[Avg]]-$U$2*TableOMP[[#This Row],[StdDev]]</f>
        <v>227.66931199999999</v>
      </c>
      <c r="R2140" s="10">
        <f>TableOMP[[#This Row],[Avg]]+$U$2*TableOMP[[#This Row],[StdDev]]</f>
        <v>227.66931199999999</v>
      </c>
      <c r="S2140" s="10">
        <f>IF(AND(TableOMP[[#This Row],[total_time]]&gt;=TableOMP[[#This Row],[Low]], TableOMP[[#This Row],[total_time]]&lt;=TableOMP[[#This Row],[High]]),1,0)</f>
        <v>1</v>
      </c>
    </row>
    <row r="2141" spans="1:19" x14ac:dyDescent="0.25">
      <c r="A2141" t="s">
        <v>10</v>
      </c>
      <c r="B2141">
        <v>10000</v>
      </c>
      <c r="C2141">
        <v>100</v>
      </c>
      <c r="D2141">
        <v>100000</v>
      </c>
      <c r="E2141">
        <v>11</v>
      </c>
      <c r="F2141">
        <v>1</v>
      </c>
      <c r="G2141">
        <v>227.127295</v>
      </c>
      <c r="H2141">
        <v>0.410744</v>
      </c>
      <c r="I2141">
        <v>2.4169309999999999</v>
      </c>
      <c r="J2141">
        <v>0.24169299999999999</v>
      </c>
      <c r="K2141" t="str">
        <f t="shared" si="34"/>
        <v>5</v>
      </c>
      <c r="L2141" t="s">
        <v>46</v>
      </c>
      <c r="M2141" t="s">
        <v>47</v>
      </c>
      <c r="N21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2141" s="10">
        <f>VLOOKUP(TableOMP[[#This Row],[Label]],TableAvg[],2,FALSE)</f>
        <v>227.127295</v>
      </c>
      <c r="P2141" s="10">
        <f>VLOOKUP(TableOMP[[#This Row],[Label]],TableAvg[],3,FALSE)</f>
        <v>0</v>
      </c>
      <c r="Q2141" s="10">
        <f>TableOMP[[#This Row],[Avg]]-$U$2*TableOMP[[#This Row],[StdDev]]</f>
        <v>227.127295</v>
      </c>
      <c r="R2141" s="10">
        <f>TableOMP[[#This Row],[Avg]]+$U$2*TableOMP[[#This Row],[StdDev]]</f>
        <v>227.127295</v>
      </c>
      <c r="S2141" s="10">
        <f>IF(AND(TableOMP[[#This Row],[total_time]]&gt;=TableOMP[[#This Row],[Low]], TableOMP[[#This Row],[total_time]]&lt;=TableOMP[[#This Row],[High]]),1,0)</f>
        <v>1</v>
      </c>
    </row>
    <row r="2142" spans="1:19" x14ac:dyDescent="0.25">
      <c r="A2142" t="s">
        <v>10</v>
      </c>
      <c r="B2142">
        <v>10000</v>
      </c>
      <c r="C2142">
        <v>100</v>
      </c>
      <c r="D2142">
        <v>100000</v>
      </c>
      <c r="E2142">
        <v>12</v>
      </c>
      <c r="F2142">
        <v>1</v>
      </c>
      <c r="G2142">
        <v>226.197035</v>
      </c>
      <c r="H2142">
        <v>0.20744599999999999</v>
      </c>
      <c r="I2142">
        <v>1.0000450000000001</v>
      </c>
      <c r="J2142">
        <v>9.0912999999999994E-2</v>
      </c>
      <c r="K2142" t="str">
        <f t="shared" si="34"/>
        <v>5</v>
      </c>
      <c r="L2142" t="s">
        <v>46</v>
      </c>
      <c r="M2142" t="s">
        <v>47</v>
      </c>
      <c r="N21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2142" s="10">
        <f>VLOOKUP(TableOMP[[#This Row],[Label]],TableAvg[],2,FALSE)</f>
        <v>226.197035</v>
      </c>
      <c r="P2142" s="10">
        <f>VLOOKUP(TableOMP[[#This Row],[Label]],TableAvg[],3,FALSE)</f>
        <v>0</v>
      </c>
      <c r="Q2142" s="10">
        <f>TableOMP[[#This Row],[Avg]]-$U$2*TableOMP[[#This Row],[StdDev]]</f>
        <v>226.197035</v>
      </c>
      <c r="R2142" s="10">
        <f>TableOMP[[#This Row],[Avg]]+$U$2*TableOMP[[#This Row],[StdDev]]</f>
        <v>226.197035</v>
      </c>
      <c r="S2142" s="10">
        <f>IF(AND(TableOMP[[#This Row],[total_time]]&gt;=TableOMP[[#This Row],[Low]], TableOMP[[#This Row],[total_time]]&lt;=TableOMP[[#This Row],[High]]),1,0)</f>
        <v>1</v>
      </c>
    </row>
    <row r="2143" spans="1:19" x14ac:dyDescent="0.25">
      <c r="A2143" t="s">
        <v>10</v>
      </c>
      <c r="B2143">
        <v>10000</v>
      </c>
      <c r="C2143">
        <v>100</v>
      </c>
      <c r="D2143">
        <v>100000</v>
      </c>
      <c r="E2143">
        <v>13</v>
      </c>
      <c r="F2143">
        <v>1</v>
      </c>
      <c r="G2143">
        <v>226.07185000000001</v>
      </c>
      <c r="H2143">
        <v>0.24745200000000001</v>
      </c>
      <c r="I2143">
        <v>1.544694</v>
      </c>
      <c r="J2143">
        <v>0.12872500000000001</v>
      </c>
      <c r="K2143" t="str">
        <f t="shared" si="34"/>
        <v>5</v>
      </c>
      <c r="L2143" t="s">
        <v>46</v>
      </c>
      <c r="M2143" t="s">
        <v>47</v>
      </c>
      <c r="N21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2143" s="10">
        <f>VLOOKUP(TableOMP[[#This Row],[Label]],TableAvg[],2,FALSE)</f>
        <v>226.07185000000001</v>
      </c>
      <c r="P2143" s="10">
        <f>VLOOKUP(TableOMP[[#This Row],[Label]],TableAvg[],3,FALSE)</f>
        <v>0</v>
      </c>
      <c r="Q2143" s="10">
        <f>TableOMP[[#This Row],[Avg]]-$U$2*TableOMP[[#This Row],[StdDev]]</f>
        <v>226.07185000000001</v>
      </c>
      <c r="R2143" s="10">
        <f>TableOMP[[#This Row],[Avg]]+$U$2*TableOMP[[#This Row],[StdDev]]</f>
        <v>226.07185000000001</v>
      </c>
      <c r="S2143" s="10">
        <f>IF(AND(TableOMP[[#This Row],[total_time]]&gt;=TableOMP[[#This Row],[Low]], TableOMP[[#This Row],[total_time]]&lt;=TableOMP[[#This Row],[High]]),1,0)</f>
        <v>1</v>
      </c>
    </row>
    <row r="2144" spans="1:19" x14ac:dyDescent="0.25">
      <c r="A2144" t="s">
        <v>10</v>
      </c>
      <c r="B2144">
        <v>10000</v>
      </c>
      <c r="C2144">
        <v>100</v>
      </c>
      <c r="D2144">
        <v>100000</v>
      </c>
      <c r="E2144">
        <v>14</v>
      </c>
      <c r="F2144">
        <v>1</v>
      </c>
      <c r="G2144">
        <v>225.96505099999999</v>
      </c>
      <c r="H2144">
        <v>0.23630200000000001</v>
      </c>
      <c r="I2144">
        <v>1.5099659999999999</v>
      </c>
      <c r="J2144">
        <v>0.116151</v>
      </c>
      <c r="K2144" t="str">
        <f t="shared" si="34"/>
        <v>5</v>
      </c>
      <c r="L2144" t="s">
        <v>46</v>
      </c>
      <c r="M2144" t="s">
        <v>47</v>
      </c>
      <c r="N21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2144" s="10">
        <f>VLOOKUP(TableOMP[[#This Row],[Label]],TableAvg[],2,FALSE)</f>
        <v>225.96505099999999</v>
      </c>
      <c r="P2144" s="10">
        <f>VLOOKUP(TableOMP[[#This Row],[Label]],TableAvg[],3,FALSE)</f>
        <v>0</v>
      </c>
      <c r="Q2144" s="10">
        <f>TableOMP[[#This Row],[Avg]]-$U$2*TableOMP[[#This Row],[StdDev]]</f>
        <v>225.96505099999999</v>
      </c>
      <c r="R2144" s="10">
        <f>TableOMP[[#This Row],[Avg]]+$U$2*TableOMP[[#This Row],[StdDev]]</f>
        <v>225.96505099999999</v>
      </c>
      <c r="S2144" s="10">
        <f>IF(AND(TableOMP[[#This Row],[total_time]]&gt;=TableOMP[[#This Row],[Low]], TableOMP[[#This Row],[total_time]]&lt;=TableOMP[[#This Row],[High]]),1,0)</f>
        <v>1</v>
      </c>
    </row>
    <row r="2145" spans="1:19" x14ac:dyDescent="0.25">
      <c r="A2145" t="s">
        <v>10</v>
      </c>
      <c r="B2145">
        <v>10000</v>
      </c>
      <c r="C2145">
        <v>100</v>
      </c>
      <c r="D2145">
        <v>100000</v>
      </c>
      <c r="E2145">
        <v>15</v>
      </c>
      <c r="F2145">
        <v>1</v>
      </c>
      <c r="G2145">
        <v>225.810789</v>
      </c>
      <c r="H2145">
        <v>0.23998</v>
      </c>
      <c r="I2145">
        <v>1.648658</v>
      </c>
      <c r="J2145">
        <v>0.117761</v>
      </c>
      <c r="K2145" t="str">
        <f t="shared" si="34"/>
        <v>5</v>
      </c>
      <c r="L2145" t="s">
        <v>46</v>
      </c>
      <c r="M2145" t="s">
        <v>47</v>
      </c>
      <c r="N21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2145" s="10">
        <f>VLOOKUP(TableOMP[[#This Row],[Label]],TableAvg[],2,FALSE)</f>
        <v>225.810789</v>
      </c>
      <c r="P2145" s="10">
        <f>VLOOKUP(TableOMP[[#This Row],[Label]],TableAvg[],3,FALSE)</f>
        <v>0</v>
      </c>
      <c r="Q2145" s="10">
        <f>TableOMP[[#This Row],[Avg]]-$U$2*TableOMP[[#This Row],[StdDev]]</f>
        <v>225.810789</v>
      </c>
      <c r="R2145" s="10">
        <f>TableOMP[[#This Row],[Avg]]+$U$2*TableOMP[[#This Row],[StdDev]]</f>
        <v>225.810789</v>
      </c>
      <c r="S2145" s="10">
        <f>IF(AND(TableOMP[[#This Row],[total_time]]&gt;=TableOMP[[#This Row],[Low]], TableOMP[[#This Row],[total_time]]&lt;=TableOMP[[#This Row],[High]]),1,0)</f>
        <v>1</v>
      </c>
    </row>
    <row r="2146" spans="1:19" x14ac:dyDescent="0.25">
      <c r="A2146" t="s">
        <v>10</v>
      </c>
      <c r="B2146">
        <v>10000</v>
      </c>
      <c r="C2146">
        <v>100</v>
      </c>
      <c r="D2146">
        <v>100000</v>
      </c>
      <c r="E2146">
        <v>16</v>
      </c>
      <c r="F2146">
        <v>1</v>
      </c>
      <c r="G2146">
        <v>225.65911199999999</v>
      </c>
      <c r="H2146">
        <v>0.216447</v>
      </c>
      <c r="I2146">
        <v>1.369939</v>
      </c>
      <c r="J2146">
        <v>9.1328999999999994E-2</v>
      </c>
      <c r="K2146" t="str">
        <f t="shared" si="34"/>
        <v>5</v>
      </c>
      <c r="L2146" t="s">
        <v>46</v>
      </c>
      <c r="M2146" t="s">
        <v>47</v>
      </c>
      <c r="N21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2146" s="10">
        <f>VLOOKUP(TableOMP[[#This Row],[Label]],TableAvg[],2,FALSE)</f>
        <v>225.65911199999999</v>
      </c>
      <c r="P2146" s="10">
        <f>VLOOKUP(TableOMP[[#This Row],[Label]],TableAvg[],3,FALSE)</f>
        <v>0</v>
      </c>
      <c r="Q2146" s="10">
        <f>TableOMP[[#This Row],[Avg]]-$U$2*TableOMP[[#This Row],[StdDev]]</f>
        <v>225.65911199999999</v>
      </c>
      <c r="R2146" s="10">
        <f>TableOMP[[#This Row],[Avg]]+$U$2*TableOMP[[#This Row],[StdDev]]</f>
        <v>225.65911199999999</v>
      </c>
      <c r="S2146" s="10">
        <f>IF(AND(TableOMP[[#This Row],[total_time]]&gt;=TableOMP[[#This Row],[Low]], TableOMP[[#This Row],[total_time]]&lt;=TableOMP[[#This Row],[High]]),1,0)</f>
        <v>1</v>
      </c>
    </row>
    <row r="2147" spans="1:19" x14ac:dyDescent="0.25">
      <c r="A2147" t="s">
        <v>10</v>
      </c>
      <c r="B2147">
        <v>10000</v>
      </c>
      <c r="C2147">
        <v>100</v>
      </c>
      <c r="D2147">
        <v>100000</v>
      </c>
      <c r="E2147">
        <v>17</v>
      </c>
      <c r="F2147">
        <v>1</v>
      </c>
      <c r="G2147">
        <v>225.62381199999999</v>
      </c>
      <c r="H2147">
        <v>0.28046399999999999</v>
      </c>
      <c r="I2147">
        <v>1.6806270000000001</v>
      </c>
      <c r="J2147">
        <v>0.10503899999999999</v>
      </c>
      <c r="K2147" t="str">
        <f t="shared" si="34"/>
        <v>5</v>
      </c>
      <c r="L2147" t="s">
        <v>46</v>
      </c>
      <c r="M2147" t="s">
        <v>47</v>
      </c>
      <c r="N21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2147" s="10">
        <f>VLOOKUP(TableOMP[[#This Row],[Label]],TableAvg[],2,FALSE)</f>
        <v>225.62381199999999</v>
      </c>
      <c r="P2147" s="10">
        <f>VLOOKUP(TableOMP[[#This Row],[Label]],TableAvg[],3,FALSE)</f>
        <v>0</v>
      </c>
      <c r="Q2147" s="10">
        <f>TableOMP[[#This Row],[Avg]]-$U$2*TableOMP[[#This Row],[StdDev]]</f>
        <v>225.62381199999999</v>
      </c>
      <c r="R2147" s="10">
        <f>TableOMP[[#This Row],[Avg]]+$U$2*TableOMP[[#This Row],[StdDev]]</f>
        <v>225.62381199999999</v>
      </c>
      <c r="S2147" s="10">
        <f>IF(AND(TableOMP[[#This Row],[total_time]]&gt;=TableOMP[[#This Row],[Low]], TableOMP[[#This Row],[total_time]]&lt;=TableOMP[[#This Row],[High]]),1,0)</f>
        <v>1</v>
      </c>
    </row>
    <row r="2148" spans="1:19" x14ac:dyDescent="0.25">
      <c r="A2148" t="s">
        <v>10</v>
      </c>
      <c r="B2148">
        <v>10000</v>
      </c>
      <c r="C2148">
        <v>100</v>
      </c>
      <c r="D2148">
        <v>100000</v>
      </c>
      <c r="E2148">
        <v>18</v>
      </c>
      <c r="F2148">
        <v>1</v>
      </c>
      <c r="G2148">
        <v>225.43333000000001</v>
      </c>
      <c r="H2148">
        <v>0.25912099999999999</v>
      </c>
      <c r="I2148">
        <v>2.3102879999999999</v>
      </c>
      <c r="J2148">
        <v>0.13589899999999999</v>
      </c>
      <c r="K2148" t="str">
        <f t="shared" si="34"/>
        <v>5</v>
      </c>
      <c r="L2148" t="s">
        <v>46</v>
      </c>
      <c r="M2148" t="s">
        <v>47</v>
      </c>
      <c r="N21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2148" s="10">
        <f>VLOOKUP(TableOMP[[#This Row],[Label]],TableAvg[],2,FALSE)</f>
        <v>225.43333000000001</v>
      </c>
      <c r="P2148" s="10">
        <f>VLOOKUP(TableOMP[[#This Row],[Label]],TableAvg[],3,FALSE)</f>
        <v>0</v>
      </c>
      <c r="Q2148" s="10">
        <f>TableOMP[[#This Row],[Avg]]-$U$2*TableOMP[[#This Row],[StdDev]]</f>
        <v>225.43333000000001</v>
      </c>
      <c r="R2148" s="10">
        <f>TableOMP[[#This Row],[Avg]]+$U$2*TableOMP[[#This Row],[StdDev]]</f>
        <v>225.43333000000001</v>
      </c>
      <c r="S2148" s="10">
        <f>IF(AND(TableOMP[[#This Row],[total_time]]&gt;=TableOMP[[#This Row],[Low]], TableOMP[[#This Row],[total_time]]&lt;=TableOMP[[#This Row],[High]]),1,0)</f>
        <v>1</v>
      </c>
    </row>
    <row r="2149" spans="1:19" x14ac:dyDescent="0.25">
      <c r="A2149" t="s">
        <v>10</v>
      </c>
      <c r="B2149">
        <v>10000</v>
      </c>
      <c r="C2149">
        <v>100</v>
      </c>
      <c r="D2149">
        <v>100000</v>
      </c>
      <c r="E2149">
        <v>19</v>
      </c>
      <c r="F2149">
        <v>1</v>
      </c>
      <c r="G2149">
        <v>225.29665499999999</v>
      </c>
      <c r="H2149">
        <v>0.24788399999999999</v>
      </c>
      <c r="I2149">
        <v>2.1153200000000001</v>
      </c>
      <c r="J2149">
        <v>0.117518</v>
      </c>
      <c r="K2149" t="str">
        <f t="shared" si="34"/>
        <v>5</v>
      </c>
      <c r="L2149" t="s">
        <v>46</v>
      </c>
      <c r="M2149" t="s">
        <v>47</v>
      </c>
      <c r="N21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2149" s="10">
        <f>VLOOKUP(TableOMP[[#This Row],[Label]],TableAvg[],2,FALSE)</f>
        <v>225.29665499999999</v>
      </c>
      <c r="P2149" s="10">
        <f>VLOOKUP(TableOMP[[#This Row],[Label]],TableAvg[],3,FALSE)</f>
        <v>0</v>
      </c>
      <c r="Q2149" s="10">
        <f>TableOMP[[#This Row],[Avg]]-$U$2*TableOMP[[#This Row],[StdDev]]</f>
        <v>225.29665499999999</v>
      </c>
      <c r="R2149" s="10">
        <f>TableOMP[[#This Row],[Avg]]+$U$2*TableOMP[[#This Row],[StdDev]]</f>
        <v>225.29665499999999</v>
      </c>
      <c r="S2149" s="10">
        <f>IF(AND(TableOMP[[#This Row],[total_time]]&gt;=TableOMP[[#This Row],[Low]], TableOMP[[#This Row],[total_time]]&lt;=TableOMP[[#This Row],[High]]),1,0)</f>
        <v>1</v>
      </c>
    </row>
    <row r="2150" spans="1:19" x14ac:dyDescent="0.25">
      <c r="A2150" t="s">
        <v>10</v>
      </c>
      <c r="B2150">
        <v>10000</v>
      </c>
      <c r="C2150">
        <v>100</v>
      </c>
      <c r="D2150">
        <v>100000</v>
      </c>
      <c r="E2150">
        <v>20</v>
      </c>
      <c r="F2150">
        <v>1</v>
      </c>
      <c r="G2150">
        <v>225.11906200000001</v>
      </c>
      <c r="H2150">
        <v>0.22248799999999999</v>
      </c>
      <c r="I2150">
        <v>2.011647</v>
      </c>
      <c r="J2150">
        <v>0.105876</v>
      </c>
      <c r="K2150" t="str">
        <f t="shared" si="34"/>
        <v>5</v>
      </c>
      <c r="L2150" t="s">
        <v>46</v>
      </c>
      <c r="M2150" t="s">
        <v>47</v>
      </c>
      <c r="N21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2150" s="10">
        <f>VLOOKUP(TableOMP[[#This Row],[Label]],TableAvg[],2,FALSE)</f>
        <v>225.11906200000001</v>
      </c>
      <c r="P2150" s="10">
        <f>VLOOKUP(TableOMP[[#This Row],[Label]],TableAvg[],3,FALSE)</f>
        <v>0</v>
      </c>
      <c r="Q2150" s="10">
        <f>TableOMP[[#This Row],[Avg]]-$U$2*TableOMP[[#This Row],[StdDev]]</f>
        <v>225.11906200000001</v>
      </c>
      <c r="R2150" s="10">
        <f>TableOMP[[#This Row],[Avg]]+$U$2*TableOMP[[#This Row],[StdDev]]</f>
        <v>225.11906200000001</v>
      </c>
      <c r="S2150" s="10">
        <f>IF(AND(TableOMP[[#This Row],[total_time]]&gt;=TableOMP[[#This Row],[Low]], TableOMP[[#This Row],[total_time]]&lt;=TableOMP[[#This Row],[High]]),1,0)</f>
        <v>1</v>
      </c>
    </row>
    <row r="2151" spans="1:19" x14ac:dyDescent="0.25">
      <c r="A2151" t="s">
        <v>10</v>
      </c>
      <c r="B2151">
        <v>10000</v>
      </c>
      <c r="C2151">
        <v>100</v>
      </c>
      <c r="D2151">
        <v>100000</v>
      </c>
      <c r="E2151">
        <v>21</v>
      </c>
      <c r="F2151">
        <v>1</v>
      </c>
      <c r="G2151">
        <v>225.08215200000001</v>
      </c>
      <c r="H2151">
        <v>0.28612300000000002</v>
      </c>
      <c r="I2151">
        <v>3.3582519999999998</v>
      </c>
      <c r="J2151">
        <v>0.16791300000000001</v>
      </c>
      <c r="K2151" t="str">
        <f t="shared" si="34"/>
        <v>5</v>
      </c>
      <c r="L2151" t="s">
        <v>46</v>
      </c>
      <c r="M2151" t="s">
        <v>47</v>
      </c>
      <c r="N21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2151" s="10">
        <f>VLOOKUP(TableOMP[[#This Row],[Label]],TableAvg[],2,FALSE)</f>
        <v>225.08215200000001</v>
      </c>
      <c r="P2151" s="10">
        <f>VLOOKUP(TableOMP[[#This Row],[Label]],TableAvg[],3,FALSE)</f>
        <v>0</v>
      </c>
      <c r="Q2151" s="10">
        <f>TableOMP[[#This Row],[Avg]]-$U$2*TableOMP[[#This Row],[StdDev]]</f>
        <v>225.08215200000001</v>
      </c>
      <c r="R2151" s="10">
        <f>TableOMP[[#This Row],[Avg]]+$U$2*TableOMP[[#This Row],[StdDev]]</f>
        <v>225.08215200000001</v>
      </c>
      <c r="S2151" s="10">
        <f>IF(AND(TableOMP[[#This Row],[total_time]]&gt;=TableOMP[[#This Row],[Low]], TableOMP[[#This Row],[total_time]]&lt;=TableOMP[[#This Row],[High]]),1,0)</f>
        <v>1</v>
      </c>
    </row>
    <row r="2152" spans="1:19" x14ac:dyDescent="0.25">
      <c r="A2152" t="s">
        <v>10</v>
      </c>
      <c r="B2152">
        <v>10000</v>
      </c>
      <c r="C2152">
        <v>100</v>
      </c>
      <c r="D2152">
        <v>100000</v>
      </c>
      <c r="E2152">
        <v>22</v>
      </c>
      <c r="F2152">
        <v>1</v>
      </c>
      <c r="G2152">
        <v>224.826042</v>
      </c>
      <c r="H2152">
        <v>0.23228499999999999</v>
      </c>
      <c r="I2152">
        <v>2.3413819999999999</v>
      </c>
      <c r="J2152">
        <v>0.111494</v>
      </c>
      <c r="K2152" t="str">
        <f t="shared" si="34"/>
        <v>5</v>
      </c>
      <c r="L2152" t="s">
        <v>46</v>
      </c>
      <c r="M2152" t="s">
        <v>47</v>
      </c>
      <c r="N21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2152" s="10">
        <f>VLOOKUP(TableOMP[[#This Row],[Label]],TableAvg[],2,FALSE)</f>
        <v>224.826042</v>
      </c>
      <c r="P2152" s="10">
        <f>VLOOKUP(TableOMP[[#This Row],[Label]],TableAvg[],3,FALSE)</f>
        <v>0</v>
      </c>
      <c r="Q2152" s="10">
        <f>TableOMP[[#This Row],[Avg]]-$U$2*TableOMP[[#This Row],[StdDev]]</f>
        <v>224.826042</v>
      </c>
      <c r="R2152" s="10">
        <f>TableOMP[[#This Row],[Avg]]+$U$2*TableOMP[[#This Row],[StdDev]]</f>
        <v>224.826042</v>
      </c>
      <c r="S2152" s="10">
        <f>IF(AND(TableOMP[[#This Row],[total_time]]&gt;=TableOMP[[#This Row],[Low]], TableOMP[[#This Row],[total_time]]&lt;=TableOMP[[#This Row],[High]]),1,0)</f>
        <v>1</v>
      </c>
    </row>
    <row r="2153" spans="1:19" x14ac:dyDescent="0.25">
      <c r="A2153" t="s">
        <v>10</v>
      </c>
      <c r="B2153">
        <v>10000</v>
      </c>
      <c r="C2153">
        <v>100</v>
      </c>
      <c r="D2153">
        <v>100000</v>
      </c>
      <c r="E2153">
        <v>23</v>
      </c>
      <c r="F2153">
        <v>1</v>
      </c>
      <c r="G2153">
        <v>224.97874300000001</v>
      </c>
      <c r="H2153">
        <v>0.440942</v>
      </c>
      <c r="I2153">
        <v>5.1773259999999999</v>
      </c>
      <c r="J2153">
        <v>0.23533299999999999</v>
      </c>
      <c r="K2153" t="str">
        <f t="shared" si="34"/>
        <v>5</v>
      </c>
      <c r="L2153" t="s">
        <v>46</v>
      </c>
      <c r="M2153" t="s">
        <v>47</v>
      </c>
      <c r="N21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2153" s="10">
        <f>VLOOKUP(TableOMP[[#This Row],[Label]],TableAvg[],2,FALSE)</f>
        <v>224.97874300000001</v>
      </c>
      <c r="P2153" s="10">
        <f>VLOOKUP(TableOMP[[#This Row],[Label]],TableAvg[],3,FALSE)</f>
        <v>0</v>
      </c>
      <c r="Q2153" s="10">
        <f>TableOMP[[#This Row],[Avg]]-$U$2*TableOMP[[#This Row],[StdDev]]</f>
        <v>224.97874300000001</v>
      </c>
      <c r="R2153" s="10">
        <f>TableOMP[[#This Row],[Avg]]+$U$2*TableOMP[[#This Row],[StdDev]]</f>
        <v>224.97874300000001</v>
      </c>
      <c r="S2153" s="10">
        <f>IF(AND(TableOMP[[#This Row],[total_time]]&gt;=TableOMP[[#This Row],[Low]], TableOMP[[#This Row],[total_time]]&lt;=TableOMP[[#This Row],[High]]),1,0)</f>
        <v>1</v>
      </c>
    </row>
    <row r="2154" spans="1:19" x14ac:dyDescent="0.25">
      <c r="A2154" t="s">
        <v>10</v>
      </c>
      <c r="B2154">
        <v>10000</v>
      </c>
      <c r="C2154">
        <v>100</v>
      </c>
      <c r="D2154">
        <v>100000</v>
      </c>
      <c r="E2154">
        <v>24</v>
      </c>
      <c r="F2154">
        <v>1</v>
      </c>
      <c r="G2154">
        <v>224.60791</v>
      </c>
      <c r="H2154">
        <v>0.29371199999999997</v>
      </c>
      <c r="I2154">
        <v>2.4265409999999998</v>
      </c>
      <c r="J2154">
        <v>0.105502</v>
      </c>
      <c r="K2154" t="str">
        <f t="shared" si="34"/>
        <v>5</v>
      </c>
      <c r="L2154" t="s">
        <v>46</v>
      </c>
      <c r="M2154" t="s">
        <v>47</v>
      </c>
      <c r="N21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2154" s="10">
        <f>VLOOKUP(TableOMP[[#This Row],[Label]],TableAvg[],2,FALSE)</f>
        <v>224.60791</v>
      </c>
      <c r="P2154" s="10">
        <f>VLOOKUP(TableOMP[[#This Row],[Label]],TableAvg[],3,FALSE)</f>
        <v>0</v>
      </c>
      <c r="Q2154" s="10">
        <f>TableOMP[[#This Row],[Avg]]-$U$2*TableOMP[[#This Row],[StdDev]]</f>
        <v>224.60791</v>
      </c>
      <c r="R2154" s="10">
        <f>TableOMP[[#This Row],[Avg]]+$U$2*TableOMP[[#This Row],[StdDev]]</f>
        <v>224.60791</v>
      </c>
      <c r="S2154" s="10">
        <f>IF(AND(TableOMP[[#This Row],[total_time]]&gt;=TableOMP[[#This Row],[Low]], TableOMP[[#This Row],[total_time]]&lt;=TableOMP[[#This Row],[High]]),1,0)</f>
        <v>1</v>
      </c>
    </row>
    <row r="2155" spans="1:19" x14ac:dyDescent="0.25">
      <c r="A2155" t="s">
        <v>10</v>
      </c>
      <c r="B2155">
        <v>10000</v>
      </c>
      <c r="C2155">
        <v>100</v>
      </c>
      <c r="D2155">
        <v>100000</v>
      </c>
      <c r="E2155">
        <v>25</v>
      </c>
      <c r="F2155">
        <v>1</v>
      </c>
      <c r="G2155">
        <v>224.43707000000001</v>
      </c>
      <c r="H2155">
        <v>0.32049299999999997</v>
      </c>
      <c r="I2155">
        <v>2.5404680000000002</v>
      </c>
      <c r="J2155">
        <v>0.105853</v>
      </c>
      <c r="K2155" t="str">
        <f t="shared" si="34"/>
        <v>5</v>
      </c>
      <c r="L2155" t="s">
        <v>46</v>
      </c>
      <c r="M2155" t="s">
        <v>47</v>
      </c>
      <c r="N21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2155" s="10">
        <f>VLOOKUP(TableOMP[[#This Row],[Label]],TableAvg[],2,FALSE)</f>
        <v>224.43707000000001</v>
      </c>
      <c r="P2155" s="10">
        <f>VLOOKUP(TableOMP[[#This Row],[Label]],TableAvg[],3,FALSE)</f>
        <v>0</v>
      </c>
      <c r="Q2155" s="10">
        <f>TableOMP[[#This Row],[Avg]]-$U$2*TableOMP[[#This Row],[StdDev]]</f>
        <v>224.43707000000001</v>
      </c>
      <c r="R2155" s="10">
        <f>TableOMP[[#This Row],[Avg]]+$U$2*TableOMP[[#This Row],[StdDev]]</f>
        <v>224.43707000000001</v>
      </c>
      <c r="S2155" s="10">
        <f>IF(AND(TableOMP[[#This Row],[total_time]]&gt;=TableOMP[[#This Row],[Low]], TableOMP[[#This Row],[total_time]]&lt;=TableOMP[[#This Row],[High]]),1,0)</f>
        <v>1</v>
      </c>
    </row>
    <row r="2156" spans="1:19" x14ac:dyDescent="0.25">
      <c r="A2156" t="s">
        <v>10</v>
      </c>
      <c r="B2156">
        <v>10000</v>
      </c>
      <c r="C2156">
        <v>100</v>
      </c>
      <c r="D2156">
        <v>100000</v>
      </c>
      <c r="E2156">
        <v>26</v>
      </c>
      <c r="F2156">
        <v>1</v>
      </c>
      <c r="G2156">
        <v>224.58278000000001</v>
      </c>
      <c r="H2156">
        <v>0.62374399999999997</v>
      </c>
      <c r="I2156">
        <v>2.8934319999999998</v>
      </c>
      <c r="J2156">
        <v>0.11573700000000001</v>
      </c>
      <c r="K2156" t="str">
        <f t="shared" si="34"/>
        <v>5</v>
      </c>
      <c r="L2156" t="s">
        <v>46</v>
      </c>
      <c r="M2156" t="s">
        <v>47</v>
      </c>
      <c r="N21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2156" s="10">
        <f>VLOOKUP(TableOMP[[#This Row],[Label]],TableAvg[],2,FALSE)</f>
        <v>224.58278000000001</v>
      </c>
      <c r="P2156" s="10">
        <f>VLOOKUP(TableOMP[[#This Row],[Label]],TableAvg[],3,FALSE)</f>
        <v>0</v>
      </c>
      <c r="Q2156" s="10">
        <f>TableOMP[[#This Row],[Avg]]-$U$2*TableOMP[[#This Row],[StdDev]]</f>
        <v>224.58278000000001</v>
      </c>
      <c r="R2156" s="10">
        <f>TableOMP[[#This Row],[Avg]]+$U$2*TableOMP[[#This Row],[StdDev]]</f>
        <v>224.58278000000001</v>
      </c>
      <c r="S2156" s="10">
        <f>IF(AND(TableOMP[[#This Row],[total_time]]&gt;=TableOMP[[#This Row],[Low]], TableOMP[[#This Row],[total_time]]&lt;=TableOMP[[#This Row],[High]]),1,0)</f>
        <v>1</v>
      </c>
    </row>
    <row r="2157" spans="1:19" x14ac:dyDescent="0.25">
      <c r="A2157" t="s">
        <v>10</v>
      </c>
      <c r="B2157">
        <v>10000</v>
      </c>
      <c r="C2157">
        <v>100</v>
      </c>
      <c r="D2157">
        <v>100000</v>
      </c>
      <c r="E2157">
        <v>27</v>
      </c>
      <c r="F2157">
        <v>1</v>
      </c>
      <c r="G2157">
        <v>224.53608700000001</v>
      </c>
      <c r="H2157">
        <v>0.66683800000000004</v>
      </c>
      <c r="I2157">
        <v>11.632517</v>
      </c>
      <c r="J2157">
        <v>0.447405</v>
      </c>
      <c r="K2157" t="str">
        <f t="shared" si="34"/>
        <v>5</v>
      </c>
      <c r="L2157" t="s">
        <v>46</v>
      </c>
      <c r="M2157" t="s">
        <v>47</v>
      </c>
      <c r="N21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2157" s="10">
        <f>VLOOKUP(TableOMP[[#This Row],[Label]],TableAvg[],2,FALSE)</f>
        <v>224.53608700000001</v>
      </c>
      <c r="P2157" s="10">
        <f>VLOOKUP(TableOMP[[#This Row],[Label]],TableAvg[],3,FALSE)</f>
        <v>0</v>
      </c>
      <c r="Q2157" s="10">
        <f>TableOMP[[#This Row],[Avg]]-$U$2*TableOMP[[#This Row],[StdDev]]</f>
        <v>224.53608700000001</v>
      </c>
      <c r="R2157" s="10">
        <f>TableOMP[[#This Row],[Avg]]+$U$2*TableOMP[[#This Row],[StdDev]]</f>
        <v>224.53608700000001</v>
      </c>
      <c r="S2157" s="10">
        <f>IF(AND(TableOMP[[#This Row],[total_time]]&gt;=TableOMP[[#This Row],[Low]], TableOMP[[#This Row],[total_time]]&lt;=TableOMP[[#This Row],[High]]),1,0)</f>
        <v>1</v>
      </c>
    </row>
    <row r="2158" spans="1:19" x14ac:dyDescent="0.25">
      <c r="A2158" t="s">
        <v>10</v>
      </c>
      <c r="B2158">
        <v>10000</v>
      </c>
      <c r="C2158">
        <v>100</v>
      </c>
      <c r="D2158">
        <v>100000</v>
      </c>
      <c r="E2158">
        <v>28</v>
      </c>
      <c r="F2158">
        <v>1</v>
      </c>
      <c r="G2158">
        <v>223.95125400000001</v>
      </c>
      <c r="H2158">
        <v>0.229631</v>
      </c>
      <c r="I2158">
        <v>3.099723</v>
      </c>
      <c r="J2158">
        <v>0.114805</v>
      </c>
      <c r="K2158" t="str">
        <f t="shared" si="34"/>
        <v>5</v>
      </c>
      <c r="L2158" t="s">
        <v>46</v>
      </c>
      <c r="M2158" t="s">
        <v>47</v>
      </c>
      <c r="N21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2158" s="10">
        <f>VLOOKUP(TableOMP[[#This Row],[Label]],TableAvg[],2,FALSE)</f>
        <v>223.95125400000001</v>
      </c>
      <c r="P2158" s="10">
        <f>VLOOKUP(TableOMP[[#This Row],[Label]],TableAvg[],3,FALSE)</f>
        <v>0</v>
      </c>
      <c r="Q2158" s="10">
        <f>TableOMP[[#This Row],[Avg]]-$U$2*TableOMP[[#This Row],[StdDev]]</f>
        <v>223.95125400000001</v>
      </c>
      <c r="R2158" s="10">
        <f>TableOMP[[#This Row],[Avg]]+$U$2*TableOMP[[#This Row],[StdDev]]</f>
        <v>223.95125400000001</v>
      </c>
      <c r="S2158" s="10">
        <f>IF(AND(TableOMP[[#This Row],[total_time]]&gt;=TableOMP[[#This Row],[Low]], TableOMP[[#This Row],[total_time]]&lt;=TableOMP[[#This Row],[High]]),1,0)</f>
        <v>1</v>
      </c>
    </row>
    <row r="2159" spans="1:19" x14ac:dyDescent="0.25">
      <c r="A2159" t="s">
        <v>10</v>
      </c>
      <c r="B2159">
        <v>10000</v>
      </c>
      <c r="C2159">
        <v>100</v>
      </c>
      <c r="D2159">
        <v>100000</v>
      </c>
      <c r="E2159">
        <v>29</v>
      </c>
      <c r="F2159">
        <v>1</v>
      </c>
      <c r="G2159">
        <v>223.91665</v>
      </c>
      <c r="H2159">
        <v>0.25431599999999999</v>
      </c>
      <c r="I2159">
        <v>3.8519109999999999</v>
      </c>
      <c r="J2159">
        <v>0.137568</v>
      </c>
      <c r="K2159" t="str">
        <f t="shared" si="34"/>
        <v>5</v>
      </c>
      <c r="L2159" t="s">
        <v>46</v>
      </c>
      <c r="M2159" t="s">
        <v>47</v>
      </c>
      <c r="N21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2159" s="10">
        <f>VLOOKUP(TableOMP[[#This Row],[Label]],TableAvg[],2,FALSE)</f>
        <v>223.91665</v>
      </c>
      <c r="P2159" s="10">
        <f>VLOOKUP(TableOMP[[#This Row],[Label]],TableAvg[],3,FALSE)</f>
        <v>0</v>
      </c>
      <c r="Q2159" s="10">
        <f>TableOMP[[#This Row],[Avg]]-$U$2*TableOMP[[#This Row],[StdDev]]</f>
        <v>223.91665</v>
      </c>
      <c r="R2159" s="10">
        <f>TableOMP[[#This Row],[Avg]]+$U$2*TableOMP[[#This Row],[StdDev]]</f>
        <v>223.91665</v>
      </c>
      <c r="S2159" s="10">
        <f>IF(AND(TableOMP[[#This Row],[total_time]]&gt;=TableOMP[[#This Row],[Low]], TableOMP[[#This Row],[total_time]]&lt;=TableOMP[[#This Row],[High]]),1,0)</f>
        <v>1</v>
      </c>
    </row>
    <row r="2160" spans="1:19" x14ac:dyDescent="0.25">
      <c r="A2160" t="s">
        <v>10</v>
      </c>
      <c r="B2160">
        <v>10000</v>
      </c>
      <c r="C2160">
        <v>100</v>
      </c>
      <c r="D2160">
        <v>100000</v>
      </c>
      <c r="E2160">
        <v>30</v>
      </c>
      <c r="F2160">
        <v>1</v>
      </c>
      <c r="G2160">
        <v>223.620227</v>
      </c>
      <c r="H2160">
        <v>0.23080400000000001</v>
      </c>
      <c r="I2160">
        <v>3.364233</v>
      </c>
      <c r="J2160">
        <v>0.116008</v>
      </c>
      <c r="K2160" t="str">
        <f t="shared" si="34"/>
        <v>5</v>
      </c>
      <c r="L2160" t="s">
        <v>46</v>
      </c>
      <c r="M2160" t="s">
        <v>47</v>
      </c>
      <c r="N21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2160" s="10">
        <f>VLOOKUP(TableOMP[[#This Row],[Label]],TableAvg[],2,FALSE)</f>
        <v>223.620227</v>
      </c>
      <c r="P2160" s="10">
        <f>VLOOKUP(TableOMP[[#This Row],[Label]],TableAvg[],3,FALSE)</f>
        <v>0</v>
      </c>
      <c r="Q2160" s="10">
        <f>TableOMP[[#This Row],[Avg]]-$U$2*TableOMP[[#This Row],[StdDev]]</f>
        <v>223.620227</v>
      </c>
      <c r="R2160" s="10">
        <f>TableOMP[[#This Row],[Avg]]+$U$2*TableOMP[[#This Row],[StdDev]]</f>
        <v>223.620227</v>
      </c>
      <c r="S2160" s="10">
        <f>IF(AND(TableOMP[[#This Row],[total_time]]&gt;=TableOMP[[#This Row],[Low]], TableOMP[[#This Row],[total_time]]&lt;=TableOMP[[#This Row],[High]]),1,0)</f>
        <v>1</v>
      </c>
    </row>
    <row r="2161" spans="1:19" x14ac:dyDescent="0.25">
      <c r="A2161" t="s">
        <v>10</v>
      </c>
      <c r="B2161">
        <v>10000</v>
      </c>
      <c r="C2161">
        <v>100</v>
      </c>
      <c r="D2161">
        <v>100000</v>
      </c>
      <c r="E2161">
        <v>31</v>
      </c>
      <c r="F2161">
        <v>1</v>
      </c>
      <c r="G2161">
        <v>223.47775999999999</v>
      </c>
      <c r="H2161">
        <v>0.24601799999999999</v>
      </c>
      <c r="I2161">
        <v>3.9235530000000001</v>
      </c>
      <c r="J2161">
        <v>0.13078500000000001</v>
      </c>
      <c r="K2161" t="str">
        <f t="shared" si="34"/>
        <v>5</v>
      </c>
      <c r="L2161" t="s">
        <v>46</v>
      </c>
      <c r="M2161" t="s">
        <v>47</v>
      </c>
      <c r="N21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2161" s="10">
        <f>VLOOKUP(TableOMP[[#This Row],[Label]],TableAvg[],2,FALSE)</f>
        <v>223.47775999999999</v>
      </c>
      <c r="P2161" s="10">
        <f>VLOOKUP(TableOMP[[#This Row],[Label]],TableAvg[],3,FALSE)</f>
        <v>0</v>
      </c>
      <c r="Q2161" s="10">
        <f>TableOMP[[#This Row],[Avg]]-$U$2*TableOMP[[#This Row],[StdDev]]</f>
        <v>223.47775999999999</v>
      </c>
      <c r="R2161" s="10">
        <f>TableOMP[[#This Row],[Avg]]+$U$2*TableOMP[[#This Row],[StdDev]]</f>
        <v>223.47775999999999</v>
      </c>
      <c r="S2161" s="10">
        <f>IF(AND(TableOMP[[#This Row],[total_time]]&gt;=TableOMP[[#This Row],[Low]], TableOMP[[#This Row],[total_time]]&lt;=TableOMP[[#This Row],[High]]),1,0)</f>
        <v>1</v>
      </c>
    </row>
    <row r="2162" spans="1:19" x14ac:dyDescent="0.25">
      <c r="A2162" t="s">
        <v>12</v>
      </c>
      <c r="B2162">
        <v>10000</v>
      </c>
      <c r="C2162">
        <v>100</v>
      </c>
      <c r="D2162">
        <v>100000</v>
      </c>
      <c r="E2162">
        <v>1</v>
      </c>
      <c r="F2162">
        <v>1</v>
      </c>
      <c r="G2162">
        <v>237.45504600000001</v>
      </c>
      <c r="H2162">
        <v>0.20793</v>
      </c>
      <c r="I2162">
        <v>0</v>
      </c>
      <c r="J2162">
        <v>0</v>
      </c>
      <c r="K2162" t="str">
        <f>MID(M2162,22,1)</f>
        <v>6</v>
      </c>
      <c r="L2162" t="s">
        <v>48</v>
      </c>
      <c r="M2162" t="s">
        <v>49</v>
      </c>
      <c r="N21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2162" s="10">
        <f>VLOOKUP(TableOMP[[#This Row],[Label]],TableAvg[],2,FALSE)</f>
        <v>257.33370055555554</v>
      </c>
      <c r="P2162" s="10">
        <f>VLOOKUP(TableOMP[[#This Row],[Label]],TableAvg[],3,FALSE)</f>
        <v>0.19063801879255948</v>
      </c>
      <c r="Q2162" s="10">
        <f>TableOMP[[#This Row],[Avg]]-$U$2*TableOMP[[#This Row],[StdDev]]</f>
        <v>256.95242451797043</v>
      </c>
      <c r="R2162" s="10">
        <f>TableOMP[[#This Row],[Avg]]+$U$2*TableOMP[[#This Row],[StdDev]]</f>
        <v>257.71497659314065</v>
      </c>
      <c r="S2162" s="10">
        <f>IF(AND(TableOMP[[#This Row],[total_time]]&gt;=TableOMP[[#This Row],[Low]], TableOMP[[#This Row],[total_time]]&lt;=TableOMP[[#This Row],[High]]),1,0)</f>
        <v>0</v>
      </c>
    </row>
    <row r="2163" spans="1:19" x14ac:dyDescent="0.25">
      <c r="A2163" t="s">
        <v>12</v>
      </c>
      <c r="B2163">
        <v>10000</v>
      </c>
      <c r="C2163">
        <v>100</v>
      </c>
      <c r="D2163">
        <v>100000</v>
      </c>
      <c r="E2163">
        <v>2</v>
      </c>
      <c r="F2163">
        <v>1</v>
      </c>
      <c r="G2163">
        <v>237.94293999999999</v>
      </c>
      <c r="H2163">
        <v>0.23052300000000001</v>
      </c>
      <c r="I2163">
        <v>0.121198</v>
      </c>
      <c r="J2163">
        <v>0.121198</v>
      </c>
      <c r="K2163" t="str">
        <f t="shared" ref="K2163:K2190" si="35">MID(M2163,22,1)</f>
        <v>6</v>
      </c>
      <c r="L2163" t="s">
        <v>48</v>
      </c>
      <c r="M2163" t="s">
        <v>49</v>
      </c>
      <c r="N21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2163" s="10">
        <f>VLOOKUP(TableOMP[[#This Row],[Label]],TableAvg[],2,FALSE)</f>
        <v>127.96814633333332</v>
      </c>
      <c r="P2163" s="10">
        <f>VLOOKUP(TableOMP[[#This Row],[Label]],TableAvg[],3,FALSE)</f>
        <v>0.14703695325303268</v>
      </c>
      <c r="Q2163" s="10">
        <f>TableOMP[[#This Row],[Avg]]-$U$2*TableOMP[[#This Row],[StdDev]]</f>
        <v>127.67407242682725</v>
      </c>
      <c r="R2163" s="10">
        <f>TableOMP[[#This Row],[Avg]]+$U$2*TableOMP[[#This Row],[StdDev]]</f>
        <v>128.26222023983939</v>
      </c>
      <c r="S2163" s="10">
        <f>IF(AND(TableOMP[[#This Row],[total_time]]&gt;=TableOMP[[#This Row],[Low]], TableOMP[[#This Row],[total_time]]&lt;=TableOMP[[#This Row],[High]]),1,0)</f>
        <v>0</v>
      </c>
    </row>
    <row r="2164" spans="1:19" x14ac:dyDescent="0.25">
      <c r="A2164" t="s">
        <v>12</v>
      </c>
      <c r="B2164">
        <v>10000</v>
      </c>
      <c r="C2164">
        <v>100</v>
      </c>
      <c r="D2164">
        <v>100000</v>
      </c>
      <c r="E2164">
        <v>3</v>
      </c>
      <c r="F2164">
        <v>1</v>
      </c>
      <c r="G2164">
        <v>237.25687300000001</v>
      </c>
      <c r="H2164">
        <v>0.21862699999999999</v>
      </c>
      <c r="I2164">
        <v>0.21043600000000001</v>
      </c>
      <c r="J2164">
        <v>0.10521800000000001</v>
      </c>
      <c r="K2164" t="str">
        <f t="shared" si="35"/>
        <v>6</v>
      </c>
      <c r="L2164" t="s">
        <v>48</v>
      </c>
      <c r="M2164" t="s">
        <v>49</v>
      </c>
      <c r="N21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2164" s="10">
        <f>VLOOKUP(TableOMP[[#This Row],[Label]],TableAvg[],2,FALSE)</f>
        <v>84.832680222222223</v>
      </c>
      <c r="P2164" s="10">
        <f>VLOOKUP(TableOMP[[#This Row],[Label]],TableAvg[],3,FALSE)</f>
        <v>4.8780592385327538E-2</v>
      </c>
      <c r="Q2164" s="10">
        <f>TableOMP[[#This Row],[Avg]]-$U$2*TableOMP[[#This Row],[StdDev]]</f>
        <v>84.735119037451568</v>
      </c>
      <c r="R2164" s="10">
        <f>TableOMP[[#This Row],[Avg]]+$U$2*TableOMP[[#This Row],[StdDev]]</f>
        <v>84.930241406992877</v>
      </c>
      <c r="S2164" s="10">
        <f>IF(AND(TableOMP[[#This Row],[total_time]]&gt;=TableOMP[[#This Row],[Low]], TableOMP[[#This Row],[total_time]]&lt;=TableOMP[[#This Row],[High]]),1,0)</f>
        <v>0</v>
      </c>
    </row>
    <row r="2165" spans="1:19" x14ac:dyDescent="0.25">
      <c r="A2165" t="s">
        <v>12</v>
      </c>
      <c r="B2165">
        <v>10000</v>
      </c>
      <c r="C2165">
        <v>100</v>
      </c>
      <c r="D2165">
        <v>100000</v>
      </c>
      <c r="E2165">
        <v>4</v>
      </c>
      <c r="F2165">
        <v>1</v>
      </c>
      <c r="G2165">
        <v>236.26881299999999</v>
      </c>
      <c r="H2165">
        <v>0.236288</v>
      </c>
      <c r="I2165">
        <v>0.362763</v>
      </c>
      <c r="J2165">
        <v>0.120921</v>
      </c>
      <c r="K2165" t="str">
        <f t="shared" si="35"/>
        <v>6</v>
      </c>
      <c r="L2165" t="s">
        <v>48</v>
      </c>
      <c r="M2165" t="s">
        <v>49</v>
      </c>
      <c r="N21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2165" s="10">
        <f>VLOOKUP(TableOMP[[#This Row],[Label]],TableAvg[],2,FALSE)</f>
        <v>63.871343111111123</v>
      </c>
      <c r="P2165" s="10">
        <f>VLOOKUP(TableOMP[[#This Row],[Label]],TableAvg[],3,FALSE)</f>
        <v>5.2532994200577297E-2</v>
      </c>
      <c r="Q2165" s="10">
        <f>TableOMP[[#This Row],[Avg]]-$U$2*TableOMP[[#This Row],[StdDev]]</f>
        <v>63.766277122709965</v>
      </c>
      <c r="R2165" s="10">
        <f>TableOMP[[#This Row],[Avg]]+$U$2*TableOMP[[#This Row],[StdDev]]</f>
        <v>63.976409099512281</v>
      </c>
      <c r="S2165" s="10">
        <f>IF(AND(TableOMP[[#This Row],[total_time]]&gt;=TableOMP[[#This Row],[Low]], TableOMP[[#This Row],[total_time]]&lt;=TableOMP[[#This Row],[High]]),1,0)</f>
        <v>0</v>
      </c>
    </row>
    <row r="2166" spans="1:19" x14ac:dyDescent="0.25">
      <c r="A2166" t="s">
        <v>12</v>
      </c>
      <c r="B2166">
        <v>10000</v>
      </c>
      <c r="C2166">
        <v>100</v>
      </c>
      <c r="D2166">
        <v>100000</v>
      </c>
      <c r="E2166">
        <v>5</v>
      </c>
      <c r="F2166">
        <v>1</v>
      </c>
      <c r="G2166">
        <v>237.97830999999999</v>
      </c>
      <c r="H2166">
        <v>0.21121599999999999</v>
      </c>
      <c r="I2166">
        <v>0.39647199999999999</v>
      </c>
      <c r="J2166">
        <v>9.9117999999999998E-2</v>
      </c>
      <c r="K2166" t="str">
        <f t="shared" si="35"/>
        <v>6</v>
      </c>
      <c r="L2166" t="s">
        <v>48</v>
      </c>
      <c r="M2166" t="s">
        <v>49</v>
      </c>
      <c r="N21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2166" s="10">
        <f>VLOOKUP(TableOMP[[#This Row],[Label]],TableAvg[],2,FALSE)</f>
        <v>51.328108555555559</v>
      </c>
      <c r="P2166" s="10">
        <f>VLOOKUP(TableOMP[[#This Row],[Label]],TableAvg[],3,FALSE)</f>
        <v>3.6077909057422343E-2</v>
      </c>
      <c r="Q2166" s="10">
        <f>TableOMP[[#This Row],[Avg]]-$U$2*TableOMP[[#This Row],[StdDev]]</f>
        <v>51.255952737440715</v>
      </c>
      <c r="R2166" s="10">
        <f>TableOMP[[#This Row],[Avg]]+$U$2*TableOMP[[#This Row],[StdDev]]</f>
        <v>51.400264373670403</v>
      </c>
      <c r="S2166" s="10">
        <f>IF(AND(TableOMP[[#This Row],[total_time]]&gt;=TableOMP[[#This Row],[Low]], TableOMP[[#This Row],[total_time]]&lt;=TableOMP[[#This Row],[High]]),1,0)</f>
        <v>0</v>
      </c>
    </row>
    <row r="2167" spans="1:19" x14ac:dyDescent="0.25">
      <c r="A2167" t="s">
        <v>12</v>
      </c>
      <c r="B2167">
        <v>10000</v>
      </c>
      <c r="C2167">
        <v>100</v>
      </c>
      <c r="D2167">
        <v>100000</v>
      </c>
      <c r="E2167">
        <v>6</v>
      </c>
      <c r="F2167">
        <v>1</v>
      </c>
      <c r="G2167">
        <v>238.389275</v>
      </c>
      <c r="H2167">
        <v>0.259162</v>
      </c>
      <c r="I2167">
        <v>0.52801900000000002</v>
      </c>
      <c r="J2167">
        <v>0.105604</v>
      </c>
      <c r="K2167" t="str">
        <f t="shared" si="35"/>
        <v>6</v>
      </c>
      <c r="L2167" t="s">
        <v>48</v>
      </c>
      <c r="M2167" t="s">
        <v>49</v>
      </c>
      <c r="N21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2167" s="10">
        <f>VLOOKUP(TableOMP[[#This Row],[Label]],TableAvg[],2,FALSE)</f>
        <v>42.793603888888889</v>
      </c>
      <c r="P2167" s="10">
        <f>VLOOKUP(TableOMP[[#This Row],[Label]],TableAvg[],3,FALSE)</f>
        <v>0.10073960343085032</v>
      </c>
      <c r="Q2167" s="10">
        <f>TableOMP[[#This Row],[Avg]]-$U$2*TableOMP[[#This Row],[StdDev]]</f>
        <v>42.59212468202719</v>
      </c>
      <c r="R2167" s="10">
        <f>TableOMP[[#This Row],[Avg]]+$U$2*TableOMP[[#This Row],[StdDev]]</f>
        <v>42.995083095750587</v>
      </c>
      <c r="S2167" s="10">
        <f>IF(AND(TableOMP[[#This Row],[total_time]]&gt;=TableOMP[[#This Row],[Low]], TableOMP[[#This Row],[total_time]]&lt;=TableOMP[[#This Row],[High]]),1,0)</f>
        <v>0</v>
      </c>
    </row>
    <row r="2168" spans="1:19" x14ac:dyDescent="0.25">
      <c r="A2168" t="s">
        <v>12</v>
      </c>
      <c r="B2168">
        <v>10000</v>
      </c>
      <c r="C2168">
        <v>100</v>
      </c>
      <c r="D2168">
        <v>100000</v>
      </c>
      <c r="E2168">
        <v>7</v>
      </c>
      <c r="F2168">
        <v>1</v>
      </c>
      <c r="G2168">
        <v>238.61469399999999</v>
      </c>
      <c r="H2168">
        <v>0.243842</v>
      </c>
      <c r="I2168">
        <v>0.74577899999999997</v>
      </c>
      <c r="J2168">
        <v>0.124296</v>
      </c>
      <c r="K2168" t="str">
        <f t="shared" si="35"/>
        <v>6</v>
      </c>
      <c r="L2168" t="s">
        <v>48</v>
      </c>
      <c r="M2168" t="s">
        <v>49</v>
      </c>
      <c r="N21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2168" s="10">
        <f>VLOOKUP(TableOMP[[#This Row],[Label]],TableAvg[],2,FALSE)</f>
        <v>36.840479222222228</v>
      </c>
      <c r="P2168" s="10">
        <f>VLOOKUP(TableOMP[[#This Row],[Label]],TableAvg[],3,FALSE)</f>
        <v>9.056113153102166E-2</v>
      </c>
      <c r="Q2168" s="10">
        <f>TableOMP[[#This Row],[Avg]]-$U$2*TableOMP[[#This Row],[StdDev]]</f>
        <v>36.659356959160185</v>
      </c>
      <c r="R2168" s="10">
        <f>TableOMP[[#This Row],[Avg]]+$U$2*TableOMP[[#This Row],[StdDev]]</f>
        <v>37.021601485284272</v>
      </c>
      <c r="S2168" s="10">
        <f>IF(AND(TableOMP[[#This Row],[total_time]]&gt;=TableOMP[[#This Row],[Low]], TableOMP[[#This Row],[total_time]]&lt;=TableOMP[[#This Row],[High]]),1,0)</f>
        <v>0</v>
      </c>
    </row>
    <row r="2169" spans="1:19" x14ac:dyDescent="0.25">
      <c r="A2169" t="s">
        <v>12</v>
      </c>
      <c r="B2169">
        <v>10000</v>
      </c>
      <c r="C2169">
        <v>100</v>
      </c>
      <c r="D2169">
        <v>100000</v>
      </c>
      <c r="E2169">
        <v>8</v>
      </c>
      <c r="F2169">
        <v>1</v>
      </c>
      <c r="G2169">
        <v>239.07690400000001</v>
      </c>
      <c r="H2169">
        <v>0.22156999999999999</v>
      </c>
      <c r="I2169">
        <v>0.73420700000000005</v>
      </c>
      <c r="J2169">
        <v>0.10488699999999999</v>
      </c>
      <c r="K2169" t="str">
        <f t="shared" si="35"/>
        <v>6</v>
      </c>
      <c r="L2169" t="s">
        <v>48</v>
      </c>
      <c r="M2169" t="s">
        <v>49</v>
      </c>
      <c r="N21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2169" s="10">
        <f>VLOOKUP(TableOMP[[#This Row],[Label]],TableAvg[],2,FALSE)</f>
        <v>32.44229266666666</v>
      </c>
      <c r="P2169" s="10">
        <f>VLOOKUP(TableOMP[[#This Row],[Label]],TableAvg[],3,FALSE)</f>
        <v>0.16145006284296898</v>
      </c>
      <c r="Q2169" s="10">
        <f>TableOMP[[#This Row],[Avg]]-$U$2*TableOMP[[#This Row],[StdDev]]</f>
        <v>32.119392540980719</v>
      </c>
      <c r="R2169" s="10">
        <f>TableOMP[[#This Row],[Avg]]+$U$2*TableOMP[[#This Row],[StdDev]]</f>
        <v>32.7651927923526</v>
      </c>
      <c r="S2169" s="10">
        <f>IF(AND(TableOMP[[#This Row],[total_time]]&gt;=TableOMP[[#This Row],[Low]], TableOMP[[#This Row],[total_time]]&lt;=TableOMP[[#This Row],[High]]),1,0)</f>
        <v>0</v>
      </c>
    </row>
    <row r="2170" spans="1:19" x14ac:dyDescent="0.25">
      <c r="A2170" t="s">
        <v>12</v>
      </c>
      <c r="B2170">
        <v>10000</v>
      </c>
      <c r="C2170">
        <v>100</v>
      </c>
      <c r="D2170">
        <v>100000</v>
      </c>
      <c r="E2170">
        <v>9</v>
      </c>
      <c r="F2170">
        <v>1</v>
      </c>
      <c r="G2170">
        <v>238.04522800000001</v>
      </c>
      <c r="H2170">
        <v>0.223523</v>
      </c>
      <c r="I2170">
        <v>0.79698599999999997</v>
      </c>
      <c r="J2170">
        <v>9.9623000000000003E-2</v>
      </c>
      <c r="K2170" t="str">
        <f t="shared" si="35"/>
        <v>6</v>
      </c>
      <c r="L2170" t="s">
        <v>48</v>
      </c>
      <c r="M2170" t="s">
        <v>49</v>
      </c>
      <c r="N21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2170" s="10">
        <f>VLOOKUP(TableOMP[[#This Row],[Label]],TableAvg[],2,FALSE)</f>
        <v>28.698818333333335</v>
      </c>
      <c r="P2170" s="10">
        <f>VLOOKUP(TableOMP[[#This Row],[Label]],TableAvg[],3,FALSE)</f>
        <v>4.5757573661509003E-2</v>
      </c>
      <c r="Q2170" s="10">
        <f>TableOMP[[#This Row],[Avg]]-$U$2*TableOMP[[#This Row],[StdDev]]</f>
        <v>28.607303186010316</v>
      </c>
      <c r="R2170" s="10">
        <f>TableOMP[[#This Row],[Avg]]+$U$2*TableOMP[[#This Row],[StdDev]]</f>
        <v>28.790333480656354</v>
      </c>
      <c r="S2170" s="10">
        <f>IF(AND(TableOMP[[#This Row],[total_time]]&gt;=TableOMP[[#This Row],[Low]], TableOMP[[#This Row],[total_time]]&lt;=TableOMP[[#This Row],[High]]),1,0)</f>
        <v>0</v>
      </c>
    </row>
    <row r="2171" spans="1:19" x14ac:dyDescent="0.25">
      <c r="A2171" t="s">
        <v>12</v>
      </c>
      <c r="B2171">
        <v>10000</v>
      </c>
      <c r="C2171">
        <v>100</v>
      </c>
      <c r="D2171">
        <v>100000</v>
      </c>
      <c r="E2171">
        <v>10</v>
      </c>
      <c r="F2171">
        <v>1</v>
      </c>
      <c r="G2171">
        <v>238.77148199999999</v>
      </c>
      <c r="H2171">
        <v>0.72424200000000005</v>
      </c>
      <c r="I2171">
        <v>2.343674</v>
      </c>
      <c r="J2171">
        <v>0.26040799999999997</v>
      </c>
      <c r="K2171" t="str">
        <f t="shared" si="35"/>
        <v>6</v>
      </c>
      <c r="L2171" t="s">
        <v>48</v>
      </c>
      <c r="M2171" t="s">
        <v>49</v>
      </c>
      <c r="N21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2171" s="10">
        <f>VLOOKUP(TableOMP[[#This Row],[Label]],TableAvg[],2,FALSE)</f>
        <v>25.881118555555556</v>
      </c>
      <c r="P2171" s="10">
        <f>VLOOKUP(TableOMP[[#This Row],[Label]],TableAvg[],3,FALSE)</f>
        <v>2.7285815085339792E-2</v>
      </c>
      <c r="Q2171" s="10">
        <f>TableOMP[[#This Row],[Avg]]-$U$2*TableOMP[[#This Row],[StdDev]]</f>
        <v>25.826546925384875</v>
      </c>
      <c r="R2171" s="10">
        <f>TableOMP[[#This Row],[Avg]]+$U$2*TableOMP[[#This Row],[StdDev]]</f>
        <v>25.935690185726237</v>
      </c>
      <c r="S2171" s="10">
        <f>IF(AND(TableOMP[[#This Row],[total_time]]&gt;=TableOMP[[#This Row],[Low]], TableOMP[[#This Row],[total_time]]&lt;=TableOMP[[#This Row],[High]]),1,0)</f>
        <v>0</v>
      </c>
    </row>
    <row r="2172" spans="1:19" x14ac:dyDescent="0.25">
      <c r="A2172" t="s">
        <v>12</v>
      </c>
      <c r="B2172">
        <v>10000</v>
      </c>
      <c r="C2172">
        <v>100</v>
      </c>
      <c r="D2172">
        <v>100000</v>
      </c>
      <c r="E2172">
        <v>11</v>
      </c>
      <c r="F2172">
        <v>1</v>
      </c>
      <c r="G2172">
        <v>238.109275</v>
      </c>
      <c r="H2172">
        <v>0.33496999999999999</v>
      </c>
      <c r="I2172">
        <v>2.1775730000000002</v>
      </c>
      <c r="J2172">
        <v>0.21775700000000001</v>
      </c>
      <c r="K2172" t="str">
        <f t="shared" si="35"/>
        <v>6</v>
      </c>
      <c r="L2172" t="s">
        <v>48</v>
      </c>
      <c r="M2172" t="s">
        <v>49</v>
      </c>
      <c r="N21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2172" s="10">
        <f>VLOOKUP(TableOMP[[#This Row],[Label]],TableAvg[],2,FALSE)</f>
        <v>23.59222477777778</v>
      </c>
      <c r="P2172" s="10">
        <f>VLOOKUP(TableOMP[[#This Row],[Label]],TableAvg[],3,FALSE)</f>
        <v>2.5598278035031494E-2</v>
      </c>
      <c r="Q2172" s="10">
        <f>TableOMP[[#This Row],[Avg]]-$U$2*TableOMP[[#This Row],[StdDev]]</f>
        <v>23.541028221707716</v>
      </c>
      <c r="R2172" s="10">
        <f>TableOMP[[#This Row],[Avg]]+$U$2*TableOMP[[#This Row],[StdDev]]</f>
        <v>23.643421333847844</v>
      </c>
      <c r="S2172" s="10">
        <f>IF(AND(TableOMP[[#This Row],[total_time]]&gt;=TableOMP[[#This Row],[Low]], TableOMP[[#This Row],[total_time]]&lt;=TableOMP[[#This Row],[High]]),1,0)</f>
        <v>0</v>
      </c>
    </row>
    <row r="2173" spans="1:19" x14ac:dyDescent="0.25">
      <c r="A2173" t="s">
        <v>12</v>
      </c>
      <c r="B2173">
        <v>10000</v>
      </c>
      <c r="C2173">
        <v>100</v>
      </c>
      <c r="D2173">
        <v>100000</v>
      </c>
      <c r="E2173">
        <v>12</v>
      </c>
      <c r="F2173">
        <v>1</v>
      </c>
      <c r="G2173">
        <v>238.66398699999999</v>
      </c>
      <c r="H2173">
        <v>0.27606900000000001</v>
      </c>
      <c r="I2173">
        <v>1.1523460000000001</v>
      </c>
      <c r="J2173">
        <v>0.104759</v>
      </c>
      <c r="K2173" t="str">
        <f t="shared" si="35"/>
        <v>6</v>
      </c>
      <c r="L2173" t="s">
        <v>48</v>
      </c>
      <c r="M2173" t="s">
        <v>49</v>
      </c>
      <c r="N21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2173" s="10">
        <f>VLOOKUP(TableOMP[[#This Row],[Label]],TableAvg[],2,FALSE)</f>
        <v>21.735098333333337</v>
      </c>
      <c r="P2173" s="10">
        <f>VLOOKUP(TableOMP[[#This Row],[Label]],TableAvg[],3,FALSE)</f>
        <v>7.562606448359506E-2</v>
      </c>
      <c r="Q2173" s="10">
        <f>TableOMP[[#This Row],[Avg]]-$U$2*TableOMP[[#This Row],[StdDev]]</f>
        <v>21.583846204366147</v>
      </c>
      <c r="R2173" s="10">
        <f>TableOMP[[#This Row],[Avg]]+$U$2*TableOMP[[#This Row],[StdDev]]</f>
        <v>21.886350462300527</v>
      </c>
      <c r="S2173" s="10">
        <f>IF(AND(TableOMP[[#This Row],[total_time]]&gt;=TableOMP[[#This Row],[Low]], TableOMP[[#This Row],[total_time]]&lt;=TableOMP[[#This Row],[High]]),1,0)</f>
        <v>0</v>
      </c>
    </row>
    <row r="2174" spans="1:19" x14ac:dyDescent="0.25">
      <c r="A2174" t="s">
        <v>12</v>
      </c>
      <c r="B2174">
        <v>10000</v>
      </c>
      <c r="C2174">
        <v>100</v>
      </c>
      <c r="D2174">
        <v>100000</v>
      </c>
      <c r="E2174">
        <v>13</v>
      </c>
      <c r="F2174">
        <v>1</v>
      </c>
      <c r="G2174">
        <v>238.32859999999999</v>
      </c>
      <c r="H2174">
        <v>0.49141699999999999</v>
      </c>
      <c r="I2174">
        <v>4.0368659999999998</v>
      </c>
      <c r="J2174">
        <v>0.33640500000000001</v>
      </c>
      <c r="K2174" t="str">
        <f t="shared" si="35"/>
        <v>6</v>
      </c>
      <c r="L2174" t="s">
        <v>48</v>
      </c>
      <c r="M2174" t="s">
        <v>49</v>
      </c>
      <c r="N21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2174" s="10">
        <f>VLOOKUP(TableOMP[[#This Row],[Label]],TableAvg[],2,FALSE)</f>
        <v>20.13433511111111</v>
      </c>
      <c r="P2174" s="10">
        <f>VLOOKUP(TableOMP[[#This Row],[Label]],TableAvg[],3,FALSE)</f>
        <v>4.1158173509889345E-2</v>
      </c>
      <c r="Q2174" s="10">
        <f>TableOMP[[#This Row],[Avg]]-$U$2*TableOMP[[#This Row],[StdDev]]</f>
        <v>20.052018764091333</v>
      </c>
      <c r="R2174" s="10">
        <f>TableOMP[[#This Row],[Avg]]+$U$2*TableOMP[[#This Row],[StdDev]]</f>
        <v>20.216651458130887</v>
      </c>
      <c r="S2174" s="10">
        <f>IF(AND(TableOMP[[#This Row],[total_time]]&gt;=TableOMP[[#This Row],[Low]], TableOMP[[#This Row],[total_time]]&lt;=TableOMP[[#This Row],[High]]),1,0)</f>
        <v>0</v>
      </c>
    </row>
    <row r="2175" spans="1:19" x14ac:dyDescent="0.25">
      <c r="A2175" t="s">
        <v>12</v>
      </c>
      <c r="B2175">
        <v>10000</v>
      </c>
      <c r="C2175">
        <v>100</v>
      </c>
      <c r="D2175">
        <v>100000</v>
      </c>
      <c r="E2175">
        <v>14</v>
      </c>
      <c r="F2175">
        <v>1</v>
      </c>
      <c r="G2175">
        <v>237.93564499999999</v>
      </c>
      <c r="H2175">
        <v>0.26774799999999999</v>
      </c>
      <c r="I2175">
        <v>1.94425</v>
      </c>
      <c r="J2175">
        <v>0.149558</v>
      </c>
      <c r="K2175" t="str">
        <f t="shared" si="35"/>
        <v>6</v>
      </c>
      <c r="L2175" t="s">
        <v>48</v>
      </c>
      <c r="M2175" t="s">
        <v>49</v>
      </c>
      <c r="N21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2175" s="10">
        <f>VLOOKUP(TableOMP[[#This Row],[Label]],TableAvg[],2,FALSE)</f>
        <v>18.81157288888889</v>
      </c>
      <c r="P2175" s="10">
        <f>VLOOKUP(TableOMP[[#This Row],[Label]],TableAvg[],3,FALSE)</f>
        <v>7.505860765089703E-2</v>
      </c>
      <c r="Q2175" s="10">
        <f>TableOMP[[#This Row],[Avg]]-$U$2*TableOMP[[#This Row],[StdDev]]</f>
        <v>18.661455673587096</v>
      </c>
      <c r="R2175" s="10">
        <f>TableOMP[[#This Row],[Avg]]+$U$2*TableOMP[[#This Row],[StdDev]]</f>
        <v>18.961690104190684</v>
      </c>
      <c r="S2175" s="10">
        <f>IF(AND(TableOMP[[#This Row],[total_time]]&gt;=TableOMP[[#This Row],[Low]], TableOMP[[#This Row],[total_time]]&lt;=TableOMP[[#This Row],[High]]),1,0)</f>
        <v>0</v>
      </c>
    </row>
    <row r="2176" spans="1:19" x14ac:dyDescent="0.25">
      <c r="A2176" t="s">
        <v>12</v>
      </c>
      <c r="B2176">
        <v>10000</v>
      </c>
      <c r="C2176">
        <v>100</v>
      </c>
      <c r="D2176">
        <v>100000</v>
      </c>
      <c r="E2176">
        <v>15</v>
      </c>
      <c r="F2176">
        <v>1</v>
      </c>
      <c r="G2176">
        <v>238.13283999999999</v>
      </c>
      <c r="H2176">
        <v>0.276866</v>
      </c>
      <c r="I2176">
        <v>1.9880660000000001</v>
      </c>
      <c r="J2176">
        <v>0.14200499999999999</v>
      </c>
      <c r="K2176" t="str">
        <f t="shared" si="35"/>
        <v>6</v>
      </c>
      <c r="L2176" t="s">
        <v>48</v>
      </c>
      <c r="M2176" t="s">
        <v>49</v>
      </c>
      <c r="N21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2176" s="10">
        <f>VLOOKUP(TableOMP[[#This Row],[Label]],TableAvg[],2,FALSE)</f>
        <v>17.609338999999999</v>
      </c>
      <c r="P2176" s="10">
        <f>VLOOKUP(TableOMP[[#This Row],[Label]],TableAvg[],3,FALSE)</f>
        <v>2.5512549948085255E-2</v>
      </c>
      <c r="Q2176" s="10">
        <f>TableOMP[[#This Row],[Avg]]-$U$2*TableOMP[[#This Row],[StdDev]]</f>
        <v>17.55831390010383</v>
      </c>
      <c r="R2176" s="10">
        <f>TableOMP[[#This Row],[Avg]]+$U$2*TableOMP[[#This Row],[StdDev]]</f>
        <v>17.660364099896167</v>
      </c>
      <c r="S2176" s="10">
        <f>IF(AND(TableOMP[[#This Row],[total_time]]&gt;=TableOMP[[#This Row],[Low]], TableOMP[[#This Row],[total_time]]&lt;=TableOMP[[#This Row],[High]]),1,0)</f>
        <v>0</v>
      </c>
    </row>
    <row r="2177" spans="1:19" x14ac:dyDescent="0.25">
      <c r="A2177" t="s">
        <v>12</v>
      </c>
      <c r="B2177">
        <v>10000</v>
      </c>
      <c r="C2177">
        <v>100</v>
      </c>
      <c r="D2177">
        <v>100000</v>
      </c>
      <c r="E2177">
        <v>16</v>
      </c>
      <c r="F2177">
        <v>1</v>
      </c>
      <c r="G2177">
        <v>238.040829</v>
      </c>
      <c r="H2177">
        <v>0.26000499999999999</v>
      </c>
      <c r="I2177">
        <v>1.949522</v>
      </c>
      <c r="J2177">
        <v>0.129968</v>
      </c>
      <c r="K2177" t="str">
        <f t="shared" si="35"/>
        <v>6</v>
      </c>
      <c r="L2177" t="s">
        <v>48</v>
      </c>
      <c r="M2177" t="s">
        <v>49</v>
      </c>
      <c r="N21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2177" s="10">
        <f>VLOOKUP(TableOMP[[#This Row],[Label]],TableAvg[],2,FALSE)</f>
        <v>16.720352111111108</v>
      </c>
      <c r="P2177" s="10">
        <f>VLOOKUP(TableOMP[[#This Row],[Label]],TableAvg[],3,FALSE)</f>
        <v>0.10895420224396762</v>
      </c>
      <c r="Q2177" s="10">
        <f>TableOMP[[#This Row],[Avg]]-$U$2*TableOMP[[#This Row],[StdDev]]</f>
        <v>16.502443706623172</v>
      </c>
      <c r="R2177" s="10">
        <f>TableOMP[[#This Row],[Avg]]+$U$2*TableOMP[[#This Row],[StdDev]]</f>
        <v>16.938260515599044</v>
      </c>
      <c r="S2177" s="10">
        <f>IF(AND(TableOMP[[#This Row],[total_time]]&gt;=TableOMP[[#This Row],[Low]], TableOMP[[#This Row],[total_time]]&lt;=TableOMP[[#This Row],[High]]),1,0)</f>
        <v>0</v>
      </c>
    </row>
    <row r="2178" spans="1:19" x14ac:dyDescent="0.25">
      <c r="A2178" t="s">
        <v>12</v>
      </c>
      <c r="B2178">
        <v>10000</v>
      </c>
      <c r="C2178">
        <v>100</v>
      </c>
      <c r="D2178">
        <v>100000</v>
      </c>
      <c r="E2178">
        <v>17</v>
      </c>
      <c r="F2178">
        <v>1</v>
      </c>
      <c r="G2178">
        <v>238.11077800000001</v>
      </c>
      <c r="H2178">
        <v>0.22453999999999999</v>
      </c>
      <c r="I2178">
        <v>1.7674939999999999</v>
      </c>
      <c r="J2178">
        <v>0.110468</v>
      </c>
      <c r="K2178" t="str">
        <f t="shared" si="35"/>
        <v>6</v>
      </c>
      <c r="L2178" t="s">
        <v>48</v>
      </c>
      <c r="M2178" t="s">
        <v>49</v>
      </c>
      <c r="N21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2178" s="10">
        <f>VLOOKUP(TableOMP[[#This Row],[Label]],TableAvg[],2,FALSE)</f>
        <v>15.872128</v>
      </c>
      <c r="P2178" s="10">
        <f>VLOOKUP(TableOMP[[#This Row],[Label]],TableAvg[],3,FALSE)</f>
        <v>0.16538420989659064</v>
      </c>
      <c r="Q2178" s="10">
        <f>TableOMP[[#This Row],[Avg]]-$U$2*TableOMP[[#This Row],[StdDev]]</f>
        <v>15.541359580206819</v>
      </c>
      <c r="R2178" s="10">
        <f>TableOMP[[#This Row],[Avg]]+$U$2*TableOMP[[#This Row],[StdDev]]</f>
        <v>16.202896419793181</v>
      </c>
      <c r="S2178" s="10">
        <f>IF(AND(TableOMP[[#This Row],[total_time]]&gt;=TableOMP[[#This Row],[Low]], TableOMP[[#This Row],[total_time]]&lt;=TableOMP[[#This Row],[High]]),1,0)</f>
        <v>0</v>
      </c>
    </row>
    <row r="2179" spans="1:19" x14ac:dyDescent="0.25">
      <c r="A2179" t="s">
        <v>12</v>
      </c>
      <c r="B2179">
        <v>10000</v>
      </c>
      <c r="C2179">
        <v>100</v>
      </c>
      <c r="D2179">
        <v>100000</v>
      </c>
      <c r="E2179">
        <v>18</v>
      </c>
      <c r="F2179">
        <v>1</v>
      </c>
      <c r="G2179">
        <v>238.03760299999999</v>
      </c>
      <c r="H2179">
        <v>0.256249</v>
      </c>
      <c r="I2179">
        <v>2.2693240000000001</v>
      </c>
      <c r="J2179">
        <v>0.13349</v>
      </c>
      <c r="K2179" t="str">
        <f t="shared" si="35"/>
        <v>6</v>
      </c>
      <c r="L2179" t="s">
        <v>48</v>
      </c>
      <c r="M2179" t="s">
        <v>49</v>
      </c>
      <c r="N21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2179" s="10">
        <f>VLOOKUP(TableOMP[[#This Row],[Label]],TableAvg[],2,FALSE)</f>
        <v>14.982506777777777</v>
      </c>
      <c r="P2179" s="10">
        <f>VLOOKUP(TableOMP[[#This Row],[Label]],TableAvg[],3,FALSE)</f>
        <v>8.3959668056695719E-2</v>
      </c>
      <c r="Q2179" s="10">
        <f>TableOMP[[#This Row],[Avg]]-$U$2*TableOMP[[#This Row],[StdDev]]</f>
        <v>14.814587441664386</v>
      </c>
      <c r="R2179" s="10">
        <f>TableOMP[[#This Row],[Avg]]+$U$2*TableOMP[[#This Row],[StdDev]]</f>
        <v>15.150426113891168</v>
      </c>
      <c r="S2179" s="10">
        <f>IF(AND(TableOMP[[#This Row],[total_time]]&gt;=TableOMP[[#This Row],[Low]], TableOMP[[#This Row],[total_time]]&lt;=TableOMP[[#This Row],[High]]),1,0)</f>
        <v>0</v>
      </c>
    </row>
    <row r="2180" spans="1:19" x14ac:dyDescent="0.25">
      <c r="A2180" t="s">
        <v>12</v>
      </c>
      <c r="B2180">
        <v>10000</v>
      </c>
      <c r="C2180">
        <v>100</v>
      </c>
      <c r="D2180">
        <v>100000</v>
      </c>
      <c r="E2180">
        <v>19</v>
      </c>
      <c r="F2180">
        <v>1</v>
      </c>
      <c r="G2180">
        <v>238.047867</v>
      </c>
      <c r="H2180">
        <v>0.235647</v>
      </c>
      <c r="I2180">
        <v>2.1162420000000002</v>
      </c>
      <c r="J2180">
        <v>0.11756900000000001</v>
      </c>
      <c r="K2180" t="str">
        <f t="shared" si="35"/>
        <v>6</v>
      </c>
      <c r="L2180" t="s">
        <v>48</v>
      </c>
      <c r="M2180" t="s">
        <v>49</v>
      </c>
      <c r="N21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2180" s="10">
        <f>VLOOKUP(TableOMP[[#This Row],[Label]],TableAvg[],2,FALSE)</f>
        <v>14.423680666666668</v>
      </c>
      <c r="P2180" s="10">
        <f>VLOOKUP(TableOMP[[#This Row],[Label]],TableAvg[],3,FALSE)</f>
        <v>0.15577385971186006</v>
      </c>
      <c r="Q2180" s="10">
        <f>TableOMP[[#This Row],[Avg]]-$U$2*TableOMP[[#This Row],[StdDev]]</f>
        <v>14.112132947242948</v>
      </c>
      <c r="R2180" s="10">
        <f>TableOMP[[#This Row],[Avg]]+$U$2*TableOMP[[#This Row],[StdDev]]</f>
        <v>14.735228386090387</v>
      </c>
      <c r="S2180" s="10">
        <f>IF(AND(TableOMP[[#This Row],[total_time]]&gt;=TableOMP[[#This Row],[Low]], TableOMP[[#This Row],[total_time]]&lt;=TableOMP[[#This Row],[High]]),1,0)</f>
        <v>0</v>
      </c>
    </row>
    <row r="2181" spans="1:19" x14ac:dyDescent="0.25">
      <c r="A2181" t="s">
        <v>12</v>
      </c>
      <c r="B2181">
        <v>10000</v>
      </c>
      <c r="C2181">
        <v>100</v>
      </c>
      <c r="D2181">
        <v>100000</v>
      </c>
      <c r="E2181">
        <v>20</v>
      </c>
      <c r="F2181">
        <v>1</v>
      </c>
      <c r="G2181">
        <v>238.02661499999999</v>
      </c>
      <c r="H2181">
        <v>0.21701599999999999</v>
      </c>
      <c r="I2181">
        <v>1.8798269999999999</v>
      </c>
      <c r="J2181">
        <v>9.8937999999999998E-2</v>
      </c>
      <c r="K2181" t="str">
        <f t="shared" si="35"/>
        <v>6</v>
      </c>
      <c r="L2181" t="s">
        <v>48</v>
      </c>
      <c r="M2181" t="s">
        <v>49</v>
      </c>
      <c r="N21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2181" s="10">
        <f>VLOOKUP(TableOMP[[#This Row],[Label]],TableAvg[],2,FALSE)</f>
        <v>13.685886999999999</v>
      </c>
      <c r="P2181" s="10">
        <f>VLOOKUP(TableOMP[[#This Row],[Label]],TableAvg[],3,FALSE)</f>
        <v>0.13442521986270903</v>
      </c>
      <c r="Q2181" s="10">
        <f>TableOMP[[#This Row],[Avg]]-$U$2*TableOMP[[#This Row],[StdDev]]</f>
        <v>13.417036560274582</v>
      </c>
      <c r="R2181" s="10">
        <f>TableOMP[[#This Row],[Avg]]+$U$2*TableOMP[[#This Row],[StdDev]]</f>
        <v>13.954737439725417</v>
      </c>
      <c r="S2181" s="10">
        <f>IF(AND(TableOMP[[#This Row],[total_time]]&gt;=TableOMP[[#This Row],[Low]], TableOMP[[#This Row],[total_time]]&lt;=TableOMP[[#This Row],[High]]),1,0)</f>
        <v>0</v>
      </c>
    </row>
    <row r="2182" spans="1:19" x14ac:dyDescent="0.25">
      <c r="A2182" t="s">
        <v>12</v>
      </c>
      <c r="B2182">
        <v>10000</v>
      </c>
      <c r="C2182">
        <v>100</v>
      </c>
      <c r="D2182">
        <v>100000</v>
      </c>
      <c r="E2182">
        <v>21</v>
      </c>
      <c r="F2182">
        <v>1</v>
      </c>
      <c r="G2182">
        <v>238.57724899999999</v>
      </c>
      <c r="H2182">
        <v>0.56682500000000002</v>
      </c>
      <c r="I2182">
        <v>8.9744089999999996</v>
      </c>
      <c r="J2182">
        <v>0.44872000000000001</v>
      </c>
      <c r="K2182" t="str">
        <f t="shared" si="35"/>
        <v>6</v>
      </c>
      <c r="L2182" t="s">
        <v>48</v>
      </c>
      <c r="M2182" t="s">
        <v>49</v>
      </c>
      <c r="N21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2182" s="10">
        <f>VLOOKUP(TableOMP[[#This Row],[Label]],TableAvg[],2,FALSE)</f>
        <v>13.150051444444445</v>
      </c>
      <c r="P2182" s="10">
        <f>VLOOKUP(TableOMP[[#This Row],[Label]],TableAvg[],3,FALSE)</f>
        <v>0.2024677815493654</v>
      </c>
      <c r="Q2182" s="10">
        <f>TableOMP[[#This Row],[Avg]]-$U$2*TableOMP[[#This Row],[StdDev]]</f>
        <v>12.745115881345715</v>
      </c>
      <c r="R2182" s="10">
        <f>TableOMP[[#This Row],[Avg]]+$U$2*TableOMP[[#This Row],[StdDev]]</f>
        <v>13.554987007543176</v>
      </c>
      <c r="S2182" s="10">
        <f>IF(AND(TableOMP[[#This Row],[total_time]]&gt;=TableOMP[[#This Row],[Low]], TableOMP[[#This Row],[total_time]]&lt;=TableOMP[[#This Row],[High]]),1,0)</f>
        <v>0</v>
      </c>
    </row>
    <row r="2183" spans="1:19" x14ac:dyDescent="0.25">
      <c r="A2183" t="s">
        <v>12</v>
      </c>
      <c r="B2183">
        <v>10000</v>
      </c>
      <c r="C2183">
        <v>100</v>
      </c>
      <c r="D2183">
        <v>100000</v>
      </c>
      <c r="E2183">
        <v>22</v>
      </c>
      <c r="F2183">
        <v>1</v>
      </c>
      <c r="G2183">
        <v>238.05743000000001</v>
      </c>
      <c r="H2183">
        <v>0.28286899999999998</v>
      </c>
      <c r="I2183">
        <v>3.3980100000000002</v>
      </c>
      <c r="J2183">
        <v>0.16181000000000001</v>
      </c>
      <c r="K2183" t="str">
        <f t="shared" si="35"/>
        <v>6</v>
      </c>
      <c r="L2183" t="s">
        <v>48</v>
      </c>
      <c r="M2183" t="s">
        <v>49</v>
      </c>
      <c r="N21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2183" s="10">
        <f>VLOOKUP(TableOMP[[#This Row],[Label]],TableAvg[],2,FALSE)</f>
        <v>12.559986333333333</v>
      </c>
      <c r="P2183" s="10">
        <f>VLOOKUP(TableOMP[[#This Row],[Label]],TableAvg[],3,FALSE)</f>
        <v>0.10438926458655709</v>
      </c>
      <c r="Q2183" s="10">
        <f>TableOMP[[#This Row],[Avg]]-$U$2*TableOMP[[#This Row],[StdDev]]</f>
        <v>12.351207804160218</v>
      </c>
      <c r="R2183" s="10">
        <f>TableOMP[[#This Row],[Avg]]+$U$2*TableOMP[[#This Row],[StdDev]]</f>
        <v>12.768764862506448</v>
      </c>
      <c r="S2183" s="10">
        <f>IF(AND(TableOMP[[#This Row],[total_time]]&gt;=TableOMP[[#This Row],[Low]], TableOMP[[#This Row],[total_time]]&lt;=TableOMP[[#This Row],[High]]),1,0)</f>
        <v>0</v>
      </c>
    </row>
    <row r="2184" spans="1:19" x14ac:dyDescent="0.25">
      <c r="A2184" t="s">
        <v>12</v>
      </c>
      <c r="B2184">
        <v>10000</v>
      </c>
      <c r="C2184">
        <v>100</v>
      </c>
      <c r="D2184">
        <v>100000</v>
      </c>
      <c r="E2184">
        <v>23</v>
      </c>
      <c r="F2184">
        <v>1</v>
      </c>
      <c r="G2184">
        <v>238.005641</v>
      </c>
      <c r="H2184">
        <v>0.212807</v>
      </c>
      <c r="I2184">
        <v>2.1738490000000001</v>
      </c>
      <c r="J2184">
        <v>9.8810999999999996E-2</v>
      </c>
      <c r="K2184" t="str">
        <f t="shared" si="35"/>
        <v>6</v>
      </c>
      <c r="L2184" t="s">
        <v>48</v>
      </c>
      <c r="M2184" t="s">
        <v>49</v>
      </c>
      <c r="N21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2184" s="10">
        <f>VLOOKUP(TableOMP[[#This Row],[Label]],TableAvg[],2,FALSE)</f>
        <v>12.098158777777776</v>
      </c>
      <c r="P2184" s="10">
        <f>VLOOKUP(TableOMP[[#This Row],[Label]],TableAvg[],3,FALSE)</f>
        <v>0.16748358594322812</v>
      </c>
      <c r="Q2184" s="10">
        <f>TableOMP[[#This Row],[Avg]]-$U$2*TableOMP[[#This Row],[StdDev]]</f>
        <v>11.76319160589132</v>
      </c>
      <c r="R2184" s="10">
        <f>TableOMP[[#This Row],[Avg]]+$U$2*TableOMP[[#This Row],[StdDev]]</f>
        <v>12.433125949664232</v>
      </c>
      <c r="S2184" s="10">
        <f>IF(AND(TableOMP[[#This Row],[total_time]]&gt;=TableOMP[[#This Row],[Low]], TableOMP[[#This Row],[total_time]]&lt;=TableOMP[[#This Row],[High]]),1,0)</f>
        <v>0</v>
      </c>
    </row>
    <row r="2185" spans="1:19" x14ac:dyDescent="0.25">
      <c r="A2185" t="s">
        <v>12</v>
      </c>
      <c r="B2185">
        <v>10000</v>
      </c>
      <c r="C2185">
        <v>100</v>
      </c>
      <c r="D2185">
        <v>100000</v>
      </c>
      <c r="E2185">
        <v>24</v>
      </c>
      <c r="F2185">
        <v>1</v>
      </c>
      <c r="G2185">
        <v>238.10738799999999</v>
      </c>
      <c r="H2185">
        <v>0.22903899999999999</v>
      </c>
      <c r="I2185">
        <v>2.4326159999999999</v>
      </c>
      <c r="J2185">
        <v>0.105766</v>
      </c>
      <c r="K2185" t="str">
        <f t="shared" si="35"/>
        <v>6</v>
      </c>
      <c r="L2185" t="s">
        <v>48</v>
      </c>
      <c r="M2185" t="s">
        <v>49</v>
      </c>
      <c r="N21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2185" s="10">
        <f>VLOOKUP(TableOMP[[#This Row],[Label]],TableAvg[],2,FALSE)</f>
        <v>11.64647877777778</v>
      </c>
      <c r="P2185" s="10">
        <f>VLOOKUP(TableOMP[[#This Row],[Label]],TableAvg[],3,FALSE)</f>
        <v>0.10949888146129866</v>
      </c>
      <c r="Q2185" s="10">
        <f>TableOMP[[#This Row],[Avg]]-$U$2*TableOMP[[#This Row],[StdDev]]</f>
        <v>11.427481014855182</v>
      </c>
      <c r="R2185" s="10">
        <f>TableOMP[[#This Row],[Avg]]+$U$2*TableOMP[[#This Row],[StdDev]]</f>
        <v>11.865476540700378</v>
      </c>
      <c r="S2185" s="10">
        <f>IF(AND(TableOMP[[#This Row],[total_time]]&gt;=TableOMP[[#This Row],[Low]], TableOMP[[#This Row],[total_time]]&lt;=TableOMP[[#This Row],[High]]),1,0)</f>
        <v>0</v>
      </c>
    </row>
    <row r="2186" spans="1:19" x14ac:dyDescent="0.25">
      <c r="A2186" t="s">
        <v>12</v>
      </c>
      <c r="B2186">
        <v>10000</v>
      </c>
      <c r="C2186">
        <v>100</v>
      </c>
      <c r="D2186">
        <v>100000</v>
      </c>
      <c r="E2186">
        <v>25</v>
      </c>
      <c r="F2186">
        <v>1</v>
      </c>
      <c r="G2186">
        <v>238.699836</v>
      </c>
      <c r="H2186">
        <v>0.610541</v>
      </c>
      <c r="I2186">
        <v>5.0805639999999999</v>
      </c>
      <c r="J2186">
        <v>0.21168999999999999</v>
      </c>
      <c r="K2186" t="str">
        <f t="shared" si="35"/>
        <v>6</v>
      </c>
      <c r="L2186" t="s">
        <v>48</v>
      </c>
      <c r="M2186" t="s">
        <v>49</v>
      </c>
      <c r="N21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2186" s="10">
        <f>VLOOKUP(TableOMP[[#This Row],[Label]],TableAvg[],2,FALSE)</f>
        <v>11.311146222222222</v>
      </c>
      <c r="P2186" s="10">
        <f>VLOOKUP(TableOMP[[#This Row],[Label]],TableAvg[],3,FALSE)</f>
        <v>0.15417436770515425</v>
      </c>
      <c r="Q2186" s="10">
        <f>TableOMP[[#This Row],[Avg]]-$U$2*TableOMP[[#This Row],[StdDev]]</f>
        <v>11.002797486811913</v>
      </c>
      <c r="R2186" s="10">
        <f>TableOMP[[#This Row],[Avg]]+$U$2*TableOMP[[#This Row],[StdDev]]</f>
        <v>11.619494957632531</v>
      </c>
      <c r="S2186" s="10">
        <f>IF(AND(TableOMP[[#This Row],[total_time]]&gt;=TableOMP[[#This Row],[Low]], TableOMP[[#This Row],[total_time]]&lt;=TableOMP[[#This Row],[High]]),1,0)</f>
        <v>0</v>
      </c>
    </row>
    <row r="2187" spans="1:19" x14ac:dyDescent="0.25">
      <c r="A2187" t="s">
        <v>12</v>
      </c>
      <c r="B2187">
        <v>10000</v>
      </c>
      <c r="C2187">
        <v>100</v>
      </c>
      <c r="D2187">
        <v>100000</v>
      </c>
      <c r="E2187">
        <v>26</v>
      </c>
      <c r="F2187">
        <v>1</v>
      </c>
      <c r="G2187">
        <v>238.03627900000001</v>
      </c>
      <c r="H2187">
        <v>0.35420099999999999</v>
      </c>
      <c r="I2187">
        <v>2.679128</v>
      </c>
      <c r="J2187">
        <v>0.107165</v>
      </c>
      <c r="K2187" t="str">
        <f t="shared" si="35"/>
        <v>6</v>
      </c>
      <c r="L2187" t="s">
        <v>48</v>
      </c>
      <c r="M2187" t="s">
        <v>49</v>
      </c>
      <c r="N21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2187" s="10">
        <f>VLOOKUP(TableOMP[[#This Row],[Label]],TableAvg[],2,FALSE)</f>
        <v>10.886589222222222</v>
      </c>
      <c r="P2187" s="10">
        <f>VLOOKUP(TableOMP[[#This Row],[Label]],TableAvg[],3,FALSE)</f>
        <v>8.1402211494354615E-2</v>
      </c>
      <c r="Q2187" s="10">
        <f>TableOMP[[#This Row],[Avg]]-$U$2*TableOMP[[#This Row],[StdDev]]</f>
        <v>10.723784799233513</v>
      </c>
      <c r="R2187" s="10">
        <f>TableOMP[[#This Row],[Avg]]+$U$2*TableOMP[[#This Row],[StdDev]]</f>
        <v>11.04939364521093</v>
      </c>
      <c r="S2187" s="10">
        <f>IF(AND(TableOMP[[#This Row],[total_time]]&gt;=TableOMP[[#This Row],[Low]], TableOMP[[#This Row],[total_time]]&lt;=TableOMP[[#This Row],[High]]),1,0)</f>
        <v>0</v>
      </c>
    </row>
    <row r="2188" spans="1:19" x14ac:dyDescent="0.25">
      <c r="A2188" t="s">
        <v>12</v>
      </c>
      <c r="B2188">
        <v>10000</v>
      </c>
      <c r="C2188">
        <v>100</v>
      </c>
      <c r="D2188">
        <v>100000</v>
      </c>
      <c r="E2188">
        <v>27</v>
      </c>
      <c r="F2188">
        <v>1</v>
      </c>
      <c r="G2188">
        <v>238.10717700000001</v>
      </c>
      <c r="H2188">
        <v>0.24237</v>
      </c>
      <c r="I2188">
        <v>3.1262599999999998</v>
      </c>
      <c r="J2188">
        <v>0.120241</v>
      </c>
      <c r="K2188" t="str">
        <f t="shared" si="35"/>
        <v>6</v>
      </c>
      <c r="L2188" t="s">
        <v>48</v>
      </c>
      <c r="M2188" t="s">
        <v>49</v>
      </c>
      <c r="N21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2188" s="10">
        <f>VLOOKUP(TableOMP[[#This Row],[Label]],TableAvg[],2,FALSE)</f>
        <v>10.624217888888889</v>
      </c>
      <c r="P2188" s="10">
        <f>VLOOKUP(TableOMP[[#This Row],[Label]],TableAvg[],3,FALSE)</f>
        <v>0.21150042383009957</v>
      </c>
      <c r="Q2188" s="10">
        <f>TableOMP[[#This Row],[Avg]]-$U$2*TableOMP[[#This Row],[StdDev]]</f>
        <v>10.20121704122869</v>
      </c>
      <c r="R2188" s="10">
        <f>TableOMP[[#This Row],[Avg]]+$U$2*TableOMP[[#This Row],[StdDev]]</f>
        <v>11.047218736549089</v>
      </c>
      <c r="S2188" s="10">
        <f>IF(AND(TableOMP[[#This Row],[total_time]]&gt;=TableOMP[[#This Row],[Low]], TableOMP[[#This Row],[total_time]]&lt;=TableOMP[[#This Row],[High]]),1,0)</f>
        <v>0</v>
      </c>
    </row>
    <row r="2189" spans="1:19" x14ac:dyDescent="0.25">
      <c r="A2189" t="s">
        <v>12</v>
      </c>
      <c r="B2189">
        <v>10000</v>
      </c>
      <c r="C2189">
        <v>100</v>
      </c>
      <c r="D2189">
        <v>100000</v>
      </c>
      <c r="E2189">
        <v>28</v>
      </c>
      <c r="F2189">
        <v>1</v>
      </c>
      <c r="G2189">
        <v>238.04343900000001</v>
      </c>
      <c r="H2189">
        <v>0.222803</v>
      </c>
      <c r="I2189">
        <v>2.9373269999999998</v>
      </c>
      <c r="J2189">
        <v>0.10879</v>
      </c>
      <c r="K2189" t="str">
        <f t="shared" si="35"/>
        <v>6</v>
      </c>
      <c r="L2189" t="s">
        <v>48</v>
      </c>
      <c r="M2189" t="s">
        <v>49</v>
      </c>
      <c r="N21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2189" s="10">
        <f>VLOOKUP(TableOMP[[#This Row],[Label]],TableAvg[],2,FALSE)</f>
        <v>10.220824333333333</v>
      </c>
      <c r="P2189" s="10">
        <f>VLOOKUP(TableOMP[[#This Row],[Label]],TableAvg[],3,FALSE)</f>
        <v>6.9418264280982661E-2</v>
      </c>
      <c r="Q2189" s="10">
        <f>TableOMP[[#This Row],[Avg]]-$U$2*TableOMP[[#This Row],[StdDev]]</f>
        <v>10.081987804771368</v>
      </c>
      <c r="R2189" s="10">
        <f>TableOMP[[#This Row],[Avg]]+$U$2*TableOMP[[#This Row],[StdDev]]</f>
        <v>10.359660861895298</v>
      </c>
      <c r="S2189" s="10">
        <f>IF(AND(TableOMP[[#This Row],[total_time]]&gt;=TableOMP[[#This Row],[Low]], TableOMP[[#This Row],[total_time]]&lt;=TableOMP[[#This Row],[High]]),1,0)</f>
        <v>0</v>
      </c>
    </row>
    <row r="2190" spans="1:19" x14ac:dyDescent="0.25">
      <c r="A2190" t="s">
        <v>12</v>
      </c>
      <c r="B2190">
        <v>10000</v>
      </c>
      <c r="C2190">
        <v>100</v>
      </c>
      <c r="D2190">
        <v>100000</v>
      </c>
      <c r="E2190">
        <v>29</v>
      </c>
      <c r="F2190">
        <v>1</v>
      </c>
      <c r="G2190">
        <v>238.085859</v>
      </c>
      <c r="H2190">
        <v>0.244953</v>
      </c>
      <c r="I2190">
        <v>3.4463050000000002</v>
      </c>
      <c r="J2190">
        <v>0.123082</v>
      </c>
      <c r="K2190" t="str">
        <f t="shared" si="35"/>
        <v>6</v>
      </c>
      <c r="L2190" t="s">
        <v>48</v>
      </c>
      <c r="M2190" t="s">
        <v>49</v>
      </c>
      <c r="N21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2190" s="10">
        <f>VLOOKUP(TableOMP[[#This Row],[Label]],TableAvg[],2,FALSE)</f>
        <v>9.9667835555555566</v>
      </c>
      <c r="P2190" s="10">
        <f>VLOOKUP(TableOMP[[#This Row],[Label]],TableAvg[],3,FALSE)</f>
        <v>0.10159700815150806</v>
      </c>
      <c r="Q2190" s="10">
        <f>TableOMP[[#This Row],[Avg]]-$U$2*TableOMP[[#This Row],[StdDev]]</f>
        <v>9.7635895392525409</v>
      </c>
      <c r="R2190" s="10">
        <f>TableOMP[[#This Row],[Avg]]+$U$2*TableOMP[[#This Row],[StdDev]]</f>
        <v>10.169977571858572</v>
      </c>
      <c r="S2190" s="10">
        <f>IF(AND(TableOMP[[#This Row],[total_time]]&gt;=TableOMP[[#This Row],[Low]], TableOMP[[#This Row],[total_time]]&lt;=TableOMP[[#This Row],[High]]),1,0)</f>
        <v>0</v>
      </c>
    </row>
    <row r="2191" spans="1:19" x14ac:dyDescent="0.25">
      <c r="A2191" t="s">
        <v>16</v>
      </c>
      <c r="B2191">
        <v>10000</v>
      </c>
      <c r="C2191">
        <v>100</v>
      </c>
      <c r="D2191">
        <v>100000</v>
      </c>
      <c r="E2191">
        <v>1</v>
      </c>
      <c r="F2191">
        <v>1</v>
      </c>
      <c r="G2191">
        <v>257.69088599999998</v>
      </c>
      <c r="H2191">
        <v>0.38800200000000001</v>
      </c>
      <c r="I2191">
        <v>0</v>
      </c>
      <c r="J2191">
        <v>0</v>
      </c>
      <c r="K2191" t="str">
        <f>MID(M2191,22,1)</f>
        <v>7</v>
      </c>
      <c r="L2191" t="s">
        <v>50</v>
      </c>
      <c r="M2191" t="s">
        <v>51</v>
      </c>
      <c r="N21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191" s="10">
        <f>VLOOKUP(TableOMP[[#This Row],[Label]],TableAvg[],2,FALSE)</f>
        <v>0</v>
      </c>
      <c r="P2191" s="10">
        <f>VLOOKUP(TableOMP[[#This Row],[Label]],TableAvg[],3,FALSE)</f>
        <v>0</v>
      </c>
      <c r="Q2191" s="10">
        <f>TableOMP[[#This Row],[Avg]]-$U$2*TableOMP[[#This Row],[StdDev]]</f>
        <v>0</v>
      </c>
      <c r="R2191" s="10">
        <f>TableOMP[[#This Row],[Avg]]+$U$2*TableOMP[[#This Row],[StdDev]]</f>
        <v>0</v>
      </c>
      <c r="S2191" s="10">
        <f>IF(AND(TableOMP[[#This Row],[total_time]]&gt;=TableOMP[[#This Row],[Low]], TableOMP[[#This Row],[total_time]]&lt;=TableOMP[[#This Row],[High]]),1,0)</f>
        <v>0</v>
      </c>
    </row>
    <row r="2192" spans="1:19" x14ac:dyDescent="0.25">
      <c r="A2192" t="s">
        <v>16</v>
      </c>
      <c r="B2192">
        <v>10000</v>
      </c>
      <c r="C2192">
        <v>100</v>
      </c>
      <c r="D2192">
        <v>100000</v>
      </c>
      <c r="E2192">
        <v>2</v>
      </c>
      <c r="F2192">
        <v>1</v>
      </c>
      <c r="G2192">
        <v>128.121422</v>
      </c>
      <c r="H2192">
        <v>0.243341</v>
      </c>
      <c r="I2192">
        <v>0.132521</v>
      </c>
      <c r="J2192">
        <v>0.132521</v>
      </c>
      <c r="K2192" t="str">
        <f t="shared" ref="K2192:K2255" si="36">MID(M2192,22,1)</f>
        <v>7</v>
      </c>
      <c r="L2192" t="s">
        <v>50</v>
      </c>
      <c r="M2192" t="s">
        <v>51</v>
      </c>
      <c r="N21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192" s="10">
        <f>VLOOKUP(TableOMP[[#This Row],[Label]],TableAvg[],2,FALSE)</f>
        <v>0</v>
      </c>
      <c r="P2192" s="10">
        <f>VLOOKUP(TableOMP[[#This Row],[Label]],TableAvg[],3,FALSE)</f>
        <v>0</v>
      </c>
      <c r="Q2192" s="10">
        <f>TableOMP[[#This Row],[Avg]]-$U$2*TableOMP[[#This Row],[StdDev]]</f>
        <v>0</v>
      </c>
      <c r="R2192" s="10">
        <f>TableOMP[[#This Row],[Avg]]+$U$2*TableOMP[[#This Row],[StdDev]]</f>
        <v>0</v>
      </c>
      <c r="S2192" s="10">
        <f>IF(AND(TableOMP[[#This Row],[total_time]]&gt;=TableOMP[[#This Row],[Low]], TableOMP[[#This Row],[total_time]]&lt;=TableOMP[[#This Row],[High]]),1,0)</f>
        <v>0</v>
      </c>
    </row>
    <row r="2193" spans="1:19" x14ac:dyDescent="0.25">
      <c r="A2193" t="s">
        <v>16</v>
      </c>
      <c r="B2193">
        <v>10000</v>
      </c>
      <c r="C2193">
        <v>100</v>
      </c>
      <c r="D2193">
        <v>100000</v>
      </c>
      <c r="E2193">
        <v>3</v>
      </c>
      <c r="F2193">
        <v>1</v>
      </c>
      <c r="G2193">
        <v>84.796783000000005</v>
      </c>
      <c r="H2193">
        <v>0.221277</v>
      </c>
      <c r="I2193">
        <v>0.21069599999999999</v>
      </c>
      <c r="J2193">
        <v>0.105348</v>
      </c>
      <c r="K2193" t="str">
        <f t="shared" si="36"/>
        <v>7</v>
      </c>
      <c r="L2193" t="s">
        <v>50</v>
      </c>
      <c r="M2193" t="s">
        <v>51</v>
      </c>
      <c r="N21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193" s="10">
        <f>VLOOKUP(TableOMP[[#This Row],[Label]],TableAvg[],2,FALSE)</f>
        <v>0</v>
      </c>
      <c r="P2193" s="10">
        <f>VLOOKUP(TableOMP[[#This Row],[Label]],TableAvg[],3,FALSE)</f>
        <v>0</v>
      </c>
      <c r="Q2193" s="10">
        <f>TableOMP[[#This Row],[Avg]]-$U$2*TableOMP[[#This Row],[StdDev]]</f>
        <v>0</v>
      </c>
      <c r="R2193" s="10">
        <f>TableOMP[[#This Row],[Avg]]+$U$2*TableOMP[[#This Row],[StdDev]]</f>
        <v>0</v>
      </c>
      <c r="S2193" s="10">
        <f>IF(AND(TableOMP[[#This Row],[total_time]]&gt;=TableOMP[[#This Row],[Low]], TableOMP[[#This Row],[total_time]]&lt;=TableOMP[[#This Row],[High]]),1,0)</f>
        <v>0</v>
      </c>
    </row>
    <row r="2194" spans="1:19" x14ac:dyDescent="0.25">
      <c r="A2194" t="s">
        <v>16</v>
      </c>
      <c r="B2194">
        <v>10000</v>
      </c>
      <c r="C2194">
        <v>100</v>
      </c>
      <c r="D2194">
        <v>100000</v>
      </c>
      <c r="E2194">
        <v>4</v>
      </c>
      <c r="F2194">
        <v>1</v>
      </c>
      <c r="G2194">
        <v>63.905329000000002</v>
      </c>
      <c r="H2194">
        <v>0.22408700000000001</v>
      </c>
      <c r="I2194">
        <v>0.32631300000000002</v>
      </c>
      <c r="J2194">
        <v>0.10877100000000001</v>
      </c>
      <c r="K2194" t="str">
        <f t="shared" si="36"/>
        <v>7</v>
      </c>
      <c r="L2194" t="s">
        <v>50</v>
      </c>
      <c r="M2194" t="s">
        <v>51</v>
      </c>
      <c r="N21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194" s="10">
        <f>VLOOKUP(TableOMP[[#This Row],[Label]],TableAvg[],2,FALSE)</f>
        <v>0</v>
      </c>
      <c r="P2194" s="10">
        <f>VLOOKUP(TableOMP[[#This Row],[Label]],TableAvg[],3,FALSE)</f>
        <v>0</v>
      </c>
      <c r="Q2194" s="10">
        <f>TableOMP[[#This Row],[Avg]]-$U$2*TableOMP[[#This Row],[StdDev]]</f>
        <v>0</v>
      </c>
      <c r="R2194" s="10">
        <f>TableOMP[[#This Row],[Avg]]+$U$2*TableOMP[[#This Row],[StdDev]]</f>
        <v>0</v>
      </c>
      <c r="S2194" s="10">
        <f>IF(AND(TableOMP[[#This Row],[total_time]]&gt;=TableOMP[[#This Row],[Low]], TableOMP[[#This Row],[total_time]]&lt;=TableOMP[[#This Row],[High]]),1,0)</f>
        <v>0</v>
      </c>
    </row>
    <row r="2195" spans="1:19" x14ac:dyDescent="0.25">
      <c r="A2195" t="s">
        <v>16</v>
      </c>
      <c r="B2195">
        <v>10000</v>
      </c>
      <c r="C2195">
        <v>100</v>
      </c>
      <c r="D2195">
        <v>100000</v>
      </c>
      <c r="E2195">
        <v>5</v>
      </c>
      <c r="F2195">
        <v>1</v>
      </c>
      <c r="G2195">
        <v>51.333241000000001</v>
      </c>
      <c r="H2195">
        <v>0.21685699999999999</v>
      </c>
      <c r="I2195">
        <v>0.40832200000000002</v>
      </c>
      <c r="J2195">
        <v>0.10208</v>
      </c>
      <c r="K2195" t="str">
        <f t="shared" si="36"/>
        <v>7</v>
      </c>
      <c r="L2195" t="s">
        <v>50</v>
      </c>
      <c r="M2195" t="s">
        <v>51</v>
      </c>
      <c r="N21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195" s="10">
        <f>VLOOKUP(TableOMP[[#This Row],[Label]],TableAvg[],2,FALSE)</f>
        <v>0</v>
      </c>
      <c r="P2195" s="10">
        <f>VLOOKUP(TableOMP[[#This Row],[Label]],TableAvg[],3,FALSE)</f>
        <v>0</v>
      </c>
      <c r="Q2195" s="10">
        <f>TableOMP[[#This Row],[Avg]]-$U$2*TableOMP[[#This Row],[StdDev]]</f>
        <v>0</v>
      </c>
      <c r="R2195" s="10">
        <f>TableOMP[[#This Row],[Avg]]+$U$2*TableOMP[[#This Row],[StdDev]]</f>
        <v>0</v>
      </c>
      <c r="S2195" s="10">
        <f>IF(AND(TableOMP[[#This Row],[total_time]]&gt;=TableOMP[[#This Row],[Low]], TableOMP[[#This Row],[total_time]]&lt;=TableOMP[[#This Row],[High]]),1,0)</f>
        <v>0</v>
      </c>
    </row>
    <row r="2196" spans="1:19" x14ac:dyDescent="0.25">
      <c r="A2196" t="s">
        <v>16</v>
      </c>
      <c r="B2196">
        <v>10000</v>
      </c>
      <c r="C2196">
        <v>100</v>
      </c>
      <c r="D2196">
        <v>100000</v>
      </c>
      <c r="E2196">
        <v>6</v>
      </c>
      <c r="F2196">
        <v>1</v>
      </c>
      <c r="G2196">
        <v>42.752873000000001</v>
      </c>
      <c r="H2196">
        <v>0.22082299999999999</v>
      </c>
      <c r="I2196">
        <v>0.51916600000000002</v>
      </c>
      <c r="J2196">
        <v>0.10383299999999999</v>
      </c>
      <c r="K2196" t="str">
        <f t="shared" si="36"/>
        <v>7</v>
      </c>
      <c r="L2196" t="s">
        <v>50</v>
      </c>
      <c r="M2196" t="s">
        <v>51</v>
      </c>
      <c r="N21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196" s="10">
        <f>VLOOKUP(TableOMP[[#This Row],[Label]],TableAvg[],2,FALSE)</f>
        <v>0</v>
      </c>
      <c r="P2196" s="10">
        <f>VLOOKUP(TableOMP[[#This Row],[Label]],TableAvg[],3,FALSE)</f>
        <v>0</v>
      </c>
      <c r="Q2196" s="10">
        <f>TableOMP[[#This Row],[Avg]]-$U$2*TableOMP[[#This Row],[StdDev]]</f>
        <v>0</v>
      </c>
      <c r="R2196" s="10">
        <f>TableOMP[[#This Row],[Avg]]+$U$2*TableOMP[[#This Row],[StdDev]]</f>
        <v>0</v>
      </c>
      <c r="S2196" s="10">
        <f>IF(AND(TableOMP[[#This Row],[total_time]]&gt;=TableOMP[[#This Row],[Low]], TableOMP[[#This Row],[total_time]]&lt;=TableOMP[[#This Row],[High]]),1,0)</f>
        <v>0</v>
      </c>
    </row>
    <row r="2197" spans="1:19" x14ac:dyDescent="0.25">
      <c r="A2197" t="s">
        <v>16</v>
      </c>
      <c r="B2197">
        <v>10000</v>
      </c>
      <c r="C2197">
        <v>100</v>
      </c>
      <c r="D2197">
        <v>100000</v>
      </c>
      <c r="E2197">
        <v>7</v>
      </c>
      <c r="F2197">
        <v>1</v>
      </c>
      <c r="G2197">
        <v>36.765810999999999</v>
      </c>
      <c r="H2197">
        <v>0.21320500000000001</v>
      </c>
      <c r="I2197">
        <v>0.58128500000000005</v>
      </c>
      <c r="J2197">
        <v>9.6880999999999995E-2</v>
      </c>
      <c r="K2197" t="str">
        <f t="shared" si="36"/>
        <v>7</v>
      </c>
      <c r="L2197" t="s">
        <v>50</v>
      </c>
      <c r="M2197" t="s">
        <v>51</v>
      </c>
      <c r="N21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197" s="10">
        <f>VLOOKUP(TableOMP[[#This Row],[Label]],TableAvg[],2,FALSE)</f>
        <v>0</v>
      </c>
      <c r="P2197" s="10">
        <f>VLOOKUP(TableOMP[[#This Row],[Label]],TableAvg[],3,FALSE)</f>
        <v>0</v>
      </c>
      <c r="Q2197" s="10">
        <f>TableOMP[[#This Row],[Avg]]-$U$2*TableOMP[[#This Row],[StdDev]]</f>
        <v>0</v>
      </c>
      <c r="R2197" s="10">
        <f>TableOMP[[#This Row],[Avg]]+$U$2*TableOMP[[#This Row],[StdDev]]</f>
        <v>0</v>
      </c>
      <c r="S2197" s="10">
        <f>IF(AND(TableOMP[[#This Row],[total_time]]&gt;=TableOMP[[#This Row],[Low]], TableOMP[[#This Row],[total_time]]&lt;=TableOMP[[#This Row],[High]]),1,0)</f>
        <v>0</v>
      </c>
    </row>
    <row r="2198" spans="1:19" x14ac:dyDescent="0.25">
      <c r="A2198" t="s">
        <v>16</v>
      </c>
      <c r="B2198">
        <v>10000</v>
      </c>
      <c r="C2198">
        <v>100</v>
      </c>
      <c r="D2198">
        <v>100000</v>
      </c>
      <c r="E2198">
        <v>8</v>
      </c>
      <c r="F2198">
        <v>1</v>
      </c>
      <c r="G2198">
        <v>32.477201000000001</v>
      </c>
      <c r="H2198">
        <v>0.20793700000000001</v>
      </c>
      <c r="I2198">
        <v>0.655582</v>
      </c>
      <c r="J2198">
        <v>9.3655000000000002E-2</v>
      </c>
      <c r="K2198" t="str">
        <f t="shared" si="36"/>
        <v>7</v>
      </c>
      <c r="L2198" t="s">
        <v>50</v>
      </c>
      <c r="M2198" t="s">
        <v>51</v>
      </c>
      <c r="N21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198" s="10">
        <f>VLOOKUP(TableOMP[[#This Row],[Label]],TableAvg[],2,FALSE)</f>
        <v>0</v>
      </c>
      <c r="P2198" s="10">
        <f>VLOOKUP(TableOMP[[#This Row],[Label]],TableAvg[],3,FALSE)</f>
        <v>0</v>
      </c>
      <c r="Q2198" s="10">
        <f>TableOMP[[#This Row],[Avg]]-$U$2*TableOMP[[#This Row],[StdDev]]</f>
        <v>0</v>
      </c>
      <c r="R2198" s="10">
        <f>TableOMP[[#This Row],[Avg]]+$U$2*TableOMP[[#This Row],[StdDev]]</f>
        <v>0</v>
      </c>
      <c r="S2198" s="10">
        <f>IF(AND(TableOMP[[#This Row],[total_time]]&gt;=TableOMP[[#This Row],[Low]], TableOMP[[#This Row],[total_time]]&lt;=TableOMP[[#This Row],[High]]),1,0)</f>
        <v>0</v>
      </c>
    </row>
    <row r="2199" spans="1:19" x14ac:dyDescent="0.25">
      <c r="A2199" t="s">
        <v>16</v>
      </c>
      <c r="B2199">
        <v>10000</v>
      </c>
      <c r="C2199">
        <v>100</v>
      </c>
      <c r="D2199">
        <v>100000</v>
      </c>
      <c r="E2199">
        <v>9</v>
      </c>
      <c r="F2199">
        <v>1</v>
      </c>
      <c r="G2199">
        <v>28.808312999999998</v>
      </c>
      <c r="H2199">
        <v>0.207819</v>
      </c>
      <c r="I2199">
        <v>0.77844999999999998</v>
      </c>
      <c r="J2199">
        <v>9.7306000000000004E-2</v>
      </c>
      <c r="K2199" t="str">
        <f t="shared" si="36"/>
        <v>7</v>
      </c>
      <c r="L2199" t="s">
        <v>50</v>
      </c>
      <c r="M2199" t="s">
        <v>51</v>
      </c>
      <c r="N21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199" s="10">
        <f>VLOOKUP(TableOMP[[#This Row],[Label]],TableAvg[],2,FALSE)</f>
        <v>0</v>
      </c>
      <c r="P2199" s="10">
        <f>VLOOKUP(TableOMP[[#This Row],[Label]],TableAvg[],3,FALSE)</f>
        <v>0</v>
      </c>
      <c r="Q2199" s="10">
        <f>TableOMP[[#This Row],[Avg]]-$U$2*TableOMP[[#This Row],[StdDev]]</f>
        <v>0</v>
      </c>
      <c r="R2199" s="10">
        <f>TableOMP[[#This Row],[Avg]]+$U$2*TableOMP[[#This Row],[StdDev]]</f>
        <v>0</v>
      </c>
      <c r="S2199" s="10">
        <f>IF(AND(TableOMP[[#This Row],[total_time]]&gt;=TableOMP[[#This Row],[Low]], TableOMP[[#This Row],[total_time]]&lt;=TableOMP[[#This Row],[High]]),1,0)</f>
        <v>0</v>
      </c>
    </row>
    <row r="2200" spans="1:19" x14ac:dyDescent="0.25">
      <c r="A2200" t="s">
        <v>16</v>
      </c>
      <c r="B2200">
        <v>10000</v>
      </c>
      <c r="C2200">
        <v>100</v>
      </c>
      <c r="D2200">
        <v>100000</v>
      </c>
      <c r="E2200">
        <v>10</v>
      </c>
      <c r="F2200">
        <v>1</v>
      </c>
      <c r="G2200">
        <v>25.893879999999999</v>
      </c>
      <c r="H2200">
        <v>0.124281</v>
      </c>
      <c r="I2200">
        <v>0.28338000000000002</v>
      </c>
      <c r="J2200">
        <v>3.1487000000000001E-2</v>
      </c>
      <c r="K2200" t="str">
        <f t="shared" si="36"/>
        <v>7</v>
      </c>
      <c r="L2200" t="s">
        <v>50</v>
      </c>
      <c r="M2200" t="s">
        <v>51</v>
      </c>
      <c r="N22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200" s="10">
        <f>VLOOKUP(TableOMP[[#This Row],[Label]],TableAvg[],2,FALSE)</f>
        <v>0</v>
      </c>
      <c r="P2200" s="10">
        <f>VLOOKUP(TableOMP[[#This Row],[Label]],TableAvg[],3,FALSE)</f>
        <v>0</v>
      </c>
      <c r="Q2200" s="10">
        <f>TableOMP[[#This Row],[Avg]]-$U$2*TableOMP[[#This Row],[StdDev]]</f>
        <v>0</v>
      </c>
      <c r="R2200" s="10">
        <f>TableOMP[[#This Row],[Avg]]+$U$2*TableOMP[[#This Row],[StdDev]]</f>
        <v>0</v>
      </c>
      <c r="S2200" s="10">
        <f>IF(AND(TableOMP[[#This Row],[total_time]]&gt;=TableOMP[[#This Row],[Low]], TableOMP[[#This Row],[total_time]]&lt;=TableOMP[[#This Row],[High]]),1,0)</f>
        <v>0</v>
      </c>
    </row>
    <row r="2201" spans="1:19" x14ac:dyDescent="0.25">
      <c r="A2201" t="s">
        <v>16</v>
      </c>
      <c r="B2201">
        <v>10000</v>
      </c>
      <c r="C2201">
        <v>100</v>
      </c>
      <c r="D2201">
        <v>100000</v>
      </c>
      <c r="E2201">
        <v>11</v>
      </c>
      <c r="F2201">
        <v>1</v>
      </c>
      <c r="G2201">
        <v>23.628173</v>
      </c>
      <c r="H2201">
        <v>0.13441</v>
      </c>
      <c r="I2201">
        <v>0.38992199999999999</v>
      </c>
      <c r="J2201">
        <v>3.8991999999999999E-2</v>
      </c>
      <c r="K2201" t="str">
        <f t="shared" si="36"/>
        <v>7</v>
      </c>
      <c r="L2201" t="s">
        <v>50</v>
      </c>
      <c r="M2201" t="s">
        <v>51</v>
      </c>
      <c r="N22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201" s="10">
        <f>VLOOKUP(TableOMP[[#This Row],[Label]],TableAvg[],2,FALSE)</f>
        <v>0</v>
      </c>
      <c r="P2201" s="10">
        <f>VLOOKUP(TableOMP[[#This Row],[Label]],TableAvg[],3,FALSE)</f>
        <v>0</v>
      </c>
      <c r="Q2201" s="10">
        <f>TableOMP[[#This Row],[Avg]]-$U$2*TableOMP[[#This Row],[StdDev]]</f>
        <v>0</v>
      </c>
      <c r="R2201" s="10">
        <f>TableOMP[[#This Row],[Avg]]+$U$2*TableOMP[[#This Row],[StdDev]]</f>
        <v>0</v>
      </c>
      <c r="S2201" s="10">
        <f>IF(AND(TableOMP[[#This Row],[total_time]]&gt;=TableOMP[[#This Row],[Low]], TableOMP[[#This Row],[total_time]]&lt;=TableOMP[[#This Row],[High]]),1,0)</f>
        <v>0</v>
      </c>
    </row>
    <row r="2202" spans="1:19" x14ac:dyDescent="0.25">
      <c r="A2202" t="s">
        <v>16</v>
      </c>
      <c r="B2202">
        <v>10000</v>
      </c>
      <c r="C2202">
        <v>100</v>
      </c>
      <c r="D2202">
        <v>100000</v>
      </c>
      <c r="E2202">
        <v>12</v>
      </c>
      <c r="F2202">
        <v>1</v>
      </c>
      <c r="G2202">
        <v>21.836575</v>
      </c>
      <c r="H2202">
        <v>0.14116000000000001</v>
      </c>
      <c r="I2202">
        <v>0.416514</v>
      </c>
      <c r="J2202">
        <v>3.7865000000000003E-2</v>
      </c>
      <c r="K2202" t="str">
        <f t="shared" si="36"/>
        <v>7</v>
      </c>
      <c r="L2202" t="s">
        <v>50</v>
      </c>
      <c r="M2202" t="s">
        <v>51</v>
      </c>
      <c r="N22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202" s="10">
        <f>VLOOKUP(TableOMP[[#This Row],[Label]],TableAvg[],2,FALSE)</f>
        <v>0</v>
      </c>
      <c r="P2202" s="10">
        <f>VLOOKUP(TableOMP[[#This Row],[Label]],TableAvg[],3,FALSE)</f>
        <v>0</v>
      </c>
      <c r="Q2202" s="10">
        <f>TableOMP[[#This Row],[Avg]]-$U$2*TableOMP[[#This Row],[StdDev]]</f>
        <v>0</v>
      </c>
      <c r="R2202" s="10">
        <f>TableOMP[[#This Row],[Avg]]+$U$2*TableOMP[[#This Row],[StdDev]]</f>
        <v>0</v>
      </c>
      <c r="S2202" s="10">
        <f>IF(AND(TableOMP[[#This Row],[total_time]]&gt;=TableOMP[[#This Row],[Low]], TableOMP[[#This Row],[total_time]]&lt;=TableOMP[[#This Row],[High]]),1,0)</f>
        <v>0</v>
      </c>
    </row>
    <row r="2203" spans="1:19" x14ac:dyDescent="0.25">
      <c r="A2203" t="s">
        <v>16</v>
      </c>
      <c r="B2203">
        <v>10000</v>
      </c>
      <c r="C2203">
        <v>100</v>
      </c>
      <c r="D2203">
        <v>100000</v>
      </c>
      <c r="E2203">
        <v>13</v>
      </c>
      <c r="F2203">
        <v>1</v>
      </c>
      <c r="G2203">
        <v>20.135573000000001</v>
      </c>
      <c r="H2203">
        <v>0.126578</v>
      </c>
      <c r="I2203">
        <v>0.38232699999999997</v>
      </c>
      <c r="J2203">
        <v>3.1861E-2</v>
      </c>
      <c r="K2203" t="str">
        <f t="shared" si="36"/>
        <v>7</v>
      </c>
      <c r="L2203" t="s">
        <v>50</v>
      </c>
      <c r="M2203" t="s">
        <v>51</v>
      </c>
      <c r="N22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203" s="10">
        <f>VLOOKUP(TableOMP[[#This Row],[Label]],TableAvg[],2,FALSE)</f>
        <v>0</v>
      </c>
      <c r="P2203" s="10">
        <f>VLOOKUP(TableOMP[[#This Row],[Label]],TableAvg[],3,FALSE)</f>
        <v>0</v>
      </c>
      <c r="Q2203" s="10">
        <f>TableOMP[[#This Row],[Avg]]-$U$2*TableOMP[[#This Row],[StdDev]]</f>
        <v>0</v>
      </c>
      <c r="R2203" s="10">
        <f>TableOMP[[#This Row],[Avg]]+$U$2*TableOMP[[#This Row],[StdDev]]</f>
        <v>0</v>
      </c>
      <c r="S2203" s="10">
        <f>IF(AND(TableOMP[[#This Row],[total_time]]&gt;=TableOMP[[#This Row],[Low]], TableOMP[[#This Row],[total_time]]&lt;=TableOMP[[#This Row],[High]]),1,0)</f>
        <v>0</v>
      </c>
    </row>
    <row r="2204" spans="1:19" x14ac:dyDescent="0.25">
      <c r="A2204" t="s">
        <v>16</v>
      </c>
      <c r="B2204">
        <v>10000</v>
      </c>
      <c r="C2204">
        <v>100</v>
      </c>
      <c r="D2204">
        <v>100000</v>
      </c>
      <c r="E2204">
        <v>14</v>
      </c>
      <c r="F2204">
        <v>1</v>
      </c>
      <c r="G2204">
        <v>19.013475</v>
      </c>
      <c r="H2204">
        <v>0.32540999999999998</v>
      </c>
      <c r="I2204">
        <v>0.46112199999999998</v>
      </c>
      <c r="J2204">
        <v>3.5471000000000003E-2</v>
      </c>
      <c r="K2204" t="str">
        <f t="shared" si="36"/>
        <v>7</v>
      </c>
      <c r="L2204" t="s">
        <v>50</v>
      </c>
      <c r="M2204" t="s">
        <v>51</v>
      </c>
      <c r="N22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204" s="10">
        <f>VLOOKUP(TableOMP[[#This Row],[Label]],TableAvg[],2,FALSE)</f>
        <v>0</v>
      </c>
      <c r="P2204" s="10">
        <f>VLOOKUP(TableOMP[[#This Row],[Label]],TableAvg[],3,FALSE)</f>
        <v>0</v>
      </c>
      <c r="Q2204" s="10">
        <f>TableOMP[[#This Row],[Avg]]-$U$2*TableOMP[[#This Row],[StdDev]]</f>
        <v>0</v>
      </c>
      <c r="R2204" s="10">
        <f>TableOMP[[#This Row],[Avg]]+$U$2*TableOMP[[#This Row],[StdDev]]</f>
        <v>0</v>
      </c>
      <c r="S2204" s="10">
        <f>IF(AND(TableOMP[[#This Row],[total_time]]&gt;=TableOMP[[#This Row],[Low]], TableOMP[[#This Row],[total_time]]&lt;=TableOMP[[#This Row],[High]]),1,0)</f>
        <v>0</v>
      </c>
    </row>
    <row r="2205" spans="1:19" x14ac:dyDescent="0.25">
      <c r="A2205" t="s">
        <v>16</v>
      </c>
      <c r="B2205">
        <v>10000</v>
      </c>
      <c r="C2205">
        <v>100</v>
      </c>
      <c r="D2205">
        <v>100000</v>
      </c>
      <c r="E2205">
        <v>15</v>
      </c>
      <c r="F2205">
        <v>1</v>
      </c>
      <c r="G2205">
        <v>17.654845000000002</v>
      </c>
      <c r="H2205">
        <v>0.124517</v>
      </c>
      <c r="I2205">
        <v>0.486873</v>
      </c>
      <c r="J2205">
        <v>3.4777000000000002E-2</v>
      </c>
      <c r="K2205" t="str">
        <f t="shared" si="36"/>
        <v>7</v>
      </c>
      <c r="L2205" t="s">
        <v>50</v>
      </c>
      <c r="M2205" t="s">
        <v>51</v>
      </c>
      <c r="N22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205" s="10">
        <f>VLOOKUP(TableOMP[[#This Row],[Label]],TableAvg[],2,FALSE)</f>
        <v>0</v>
      </c>
      <c r="P2205" s="10">
        <f>VLOOKUP(TableOMP[[#This Row],[Label]],TableAvg[],3,FALSE)</f>
        <v>0</v>
      </c>
      <c r="Q2205" s="10">
        <f>TableOMP[[#This Row],[Avg]]-$U$2*TableOMP[[#This Row],[StdDev]]</f>
        <v>0</v>
      </c>
      <c r="R2205" s="10">
        <f>TableOMP[[#This Row],[Avg]]+$U$2*TableOMP[[#This Row],[StdDev]]</f>
        <v>0</v>
      </c>
      <c r="S2205" s="10">
        <f>IF(AND(TableOMP[[#This Row],[total_time]]&gt;=TableOMP[[#This Row],[Low]], TableOMP[[#This Row],[total_time]]&lt;=TableOMP[[#This Row],[High]]),1,0)</f>
        <v>0</v>
      </c>
    </row>
    <row r="2206" spans="1:19" x14ac:dyDescent="0.25">
      <c r="A2206" t="s">
        <v>16</v>
      </c>
      <c r="B2206">
        <v>10000</v>
      </c>
      <c r="C2206">
        <v>100</v>
      </c>
      <c r="D2206">
        <v>100000</v>
      </c>
      <c r="E2206">
        <v>16</v>
      </c>
      <c r="F2206">
        <v>1</v>
      </c>
      <c r="G2206">
        <v>16.760874999999999</v>
      </c>
      <c r="H2206">
        <v>0.15431800000000001</v>
      </c>
      <c r="I2206">
        <v>0.52556700000000001</v>
      </c>
      <c r="J2206">
        <v>3.5038E-2</v>
      </c>
      <c r="K2206" t="str">
        <f t="shared" si="36"/>
        <v>7</v>
      </c>
      <c r="L2206" t="s">
        <v>50</v>
      </c>
      <c r="M2206" t="s">
        <v>51</v>
      </c>
      <c r="N22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206" s="10">
        <f>VLOOKUP(TableOMP[[#This Row],[Label]],TableAvg[],2,FALSE)</f>
        <v>0</v>
      </c>
      <c r="P2206" s="10">
        <f>VLOOKUP(TableOMP[[#This Row],[Label]],TableAvg[],3,FALSE)</f>
        <v>0</v>
      </c>
      <c r="Q2206" s="10">
        <f>TableOMP[[#This Row],[Avg]]-$U$2*TableOMP[[#This Row],[StdDev]]</f>
        <v>0</v>
      </c>
      <c r="R2206" s="10">
        <f>TableOMP[[#This Row],[Avg]]+$U$2*TableOMP[[#This Row],[StdDev]]</f>
        <v>0</v>
      </c>
      <c r="S2206" s="10">
        <f>IF(AND(TableOMP[[#This Row],[total_time]]&gt;=TableOMP[[#This Row],[Low]], TableOMP[[#This Row],[total_time]]&lt;=TableOMP[[#This Row],[High]]),1,0)</f>
        <v>0</v>
      </c>
    </row>
    <row r="2207" spans="1:19" x14ac:dyDescent="0.25">
      <c r="A2207" t="s">
        <v>16</v>
      </c>
      <c r="B2207">
        <v>10000</v>
      </c>
      <c r="C2207">
        <v>100</v>
      </c>
      <c r="D2207">
        <v>100000</v>
      </c>
      <c r="E2207">
        <v>17</v>
      </c>
      <c r="F2207">
        <v>1</v>
      </c>
      <c r="G2207">
        <v>15.946522</v>
      </c>
      <c r="H2207">
        <v>0.13300100000000001</v>
      </c>
      <c r="I2207">
        <v>0.597939</v>
      </c>
      <c r="J2207">
        <v>3.7371000000000001E-2</v>
      </c>
      <c r="K2207" t="str">
        <f t="shared" si="36"/>
        <v>7</v>
      </c>
      <c r="L2207" t="s">
        <v>50</v>
      </c>
      <c r="M2207" t="s">
        <v>51</v>
      </c>
      <c r="N22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207" s="10">
        <f>VLOOKUP(TableOMP[[#This Row],[Label]],TableAvg[],2,FALSE)</f>
        <v>0</v>
      </c>
      <c r="P2207" s="10">
        <f>VLOOKUP(TableOMP[[#This Row],[Label]],TableAvg[],3,FALSE)</f>
        <v>0</v>
      </c>
      <c r="Q2207" s="10">
        <f>TableOMP[[#This Row],[Avg]]-$U$2*TableOMP[[#This Row],[StdDev]]</f>
        <v>0</v>
      </c>
      <c r="R2207" s="10">
        <f>TableOMP[[#This Row],[Avg]]+$U$2*TableOMP[[#This Row],[StdDev]]</f>
        <v>0</v>
      </c>
      <c r="S2207" s="10">
        <f>IF(AND(TableOMP[[#This Row],[total_time]]&gt;=TableOMP[[#This Row],[Low]], TableOMP[[#This Row],[total_time]]&lt;=TableOMP[[#This Row],[High]]),1,0)</f>
        <v>0</v>
      </c>
    </row>
    <row r="2208" spans="1:19" x14ac:dyDescent="0.25">
      <c r="A2208" t="s">
        <v>16</v>
      </c>
      <c r="B2208">
        <v>10000</v>
      </c>
      <c r="C2208">
        <v>100</v>
      </c>
      <c r="D2208">
        <v>100000</v>
      </c>
      <c r="E2208">
        <v>18</v>
      </c>
      <c r="F2208">
        <v>1</v>
      </c>
      <c r="G2208">
        <v>14.907829</v>
      </c>
      <c r="H2208">
        <v>0.13211500000000001</v>
      </c>
      <c r="I2208">
        <v>0.68475699999999995</v>
      </c>
      <c r="J2208">
        <v>4.0280000000000003E-2</v>
      </c>
      <c r="K2208" t="str">
        <f t="shared" si="36"/>
        <v>7</v>
      </c>
      <c r="L2208" t="s">
        <v>50</v>
      </c>
      <c r="M2208" t="s">
        <v>51</v>
      </c>
      <c r="N22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208" s="10">
        <f>VLOOKUP(TableOMP[[#This Row],[Label]],TableAvg[],2,FALSE)</f>
        <v>0</v>
      </c>
      <c r="P2208" s="10">
        <f>VLOOKUP(TableOMP[[#This Row],[Label]],TableAvg[],3,FALSE)</f>
        <v>0</v>
      </c>
      <c r="Q2208" s="10">
        <f>TableOMP[[#This Row],[Avg]]-$U$2*TableOMP[[#This Row],[StdDev]]</f>
        <v>0</v>
      </c>
      <c r="R2208" s="10">
        <f>TableOMP[[#This Row],[Avg]]+$U$2*TableOMP[[#This Row],[StdDev]]</f>
        <v>0</v>
      </c>
      <c r="S2208" s="10">
        <f>IF(AND(TableOMP[[#This Row],[total_time]]&gt;=TableOMP[[#This Row],[Low]], TableOMP[[#This Row],[total_time]]&lt;=TableOMP[[#This Row],[High]]),1,0)</f>
        <v>0</v>
      </c>
    </row>
    <row r="2209" spans="1:19" x14ac:dyDescent="0.25">
      <c r="A2209" t="s">
        <v>16</v>
      </c>
      <c r="B2209">
        <v>10000</v>
      </c>
      <c r="C2209">
        <v>100</v>
      </c>
      <c r="D2209">
        <v>100000</v>
      </c>
      <c r="E2209">
        <v>19</v>
      </c>
      <c r="F2209">
        <v>1</v>
      </c>
      <c r="G2209">
        <v>14.438109000000001</v>
      </c>
      <c r="H2209">
        <v>0.167682</v>
      </c>
      <c r="I2209">
        <v>0.74596099999999999</v>
      </c>
      <c r="J2209">
        <v>4.1442E-2</v>
      </c>
      <c r="K2209" t="str">
        <f t="shared" si="36"/>
        <v>7</v>
      </c>
      <c r="L2209" t="s">
        <v>50</v>
      </c>
      <c r="M2209" t="s">
        <v>51</v>
      </c>
      <c r="N22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209" s="10">
        <f>VLOOKUP(TableOMP[[#This Row],[Label]],TableAvg[],2,FALSE)</f>
        <v>0</v>
      </c>
      <c r="P2209" s="10">
        <f>VLOOKUP(TableOMP[[#This Row],[Label]],TableAvg[],3,FALSE)</f>
        <v>0</v>
      </c>
      <c r="Q2209" s="10">
        <f>TableOMP[[#This Row],[Avg]]-$U$2*TableOMP[[#This Row],[StdDev]]</f>
        <v>0</v>
      </c>
      <c r="R2209" s="10">
        <f>TableOMP[[#This Row],[Avg]]+$U$2*TableOMP[[#This Row],[StdDev]]</f>
        <v>0</v>
      </c>
      <c r="S2209" s="10">
        <f>IF(AND(TableOMP[[#This Row],[total_time]]&gt;=TableOMP[[#This Row],[Low]], TableOMP[[#This Row],[total_time]]&lt;=TableOMP[[#This Row],[High]]),1,0)</f>
        <v>0</v>
      </c>
    </row>
    <row r="2210" spans="1:19" x14ac:dyDescent="0.25">
      <c r="A2210" t="s">
        <v>16</v>
      </c>
      <c r="B2210">
        <v>10000</v>
      </c>
      <c r="C2210">
        <v>100</v>
      </c>
      <c r="D2210">
        <v>100000</v>
      </c>
      <c r="E2210">
        <v>20</v>
      </c>
      <c r="F2210">
        <v>1</v>
      </c>
      <c r="G2210">
        <v>13.793328000000001</v>
      </c>
      <c r="H2210">
        <v>0.14557899999999999</v>
      </c>
      <c r="I2210">
        <v>0.75254500000000002</v>
      </c>
      <c r="J2210">
        <v>3.9607999999999997E-2</v>
      </c>
      <c r="K2210" t="str">
        <f t="shared" si="36"/>
        <v>7</v>
      </c>
      <c r="L2210" t="s">
        <v>50</v>
      </c>
      <c r="M2210" t="s">
        <v>51</v>
      </c>
      <c r="N22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210" s="10">
        <f>VLOOKUP(TableOMP[[#This Row],[Label]],TableAvg[],2,FALSE)</f>
        <v>0</v>
      </c>
      <c r="P2210" s="10">
        <f>VLOOKUP(TableOMP[[#This Row],[Label]],TableAvg[],3,FALSE)</f>
        <v>0</v>
      </c>
      <c r="Q2210" s="10">
        <f>TableOMP[[#This Row],[Avg]]-$U$2*TableOMP[[#This Row],[StdDev]]</f>
        <v>0</v>
      </c>
      <c r="R2210" s="10">
        <f>TableOMP[[#This Row],[Avg]]+$U$2*TableOMP[[#This Row],[StdDev]]</f>
        <v>0</v>
      </c>
      <c r="S2210" s="10">
        <f>IF(AND(TableOMP[[#This Row],[total_time]]&gt;=TableOMP[[#This Row],[Low]], TableOMP[[#This Row],[total_time]]&lt;=TableOMP[[#This Row],[High]]),1,0)</f>
        <v>0</v>
      </c>
    </row>
    <row r="2211" spans="1:19" x14ac:dyDescent="0.25">
      <c r="A2211" t="s">
        <v>16</v>
      </c>
      <c r="B2211">
        <v>10000</v>
      </c>
      <c r="C2211">
        <v>100</v>
      </c>
      <c r="D2211">
        <v>100000</v>
      </c>
      <c r="E2211">
        <v>21</v>
      </c>
      <c r="F2211">
        <v>1</v>
      </c>
      <c r="G2211">
        <v>13.066368000000001</v>
      </c>
      <c r="H2211">
        <v>0.21553700000000001</v>
      </c>
      <c r="I2211">
        <v>0.74994700000000003</v>
      </c>
      <c r="J2211">
        <v>3.7497000000000003E-2</v>
      </c>
      <c r="K2211" t="str">
        <f t="shared" si="36"/>
        <v>7</v>
      </c>
      <c r="L2211" t="s">
        <v>50</v>
      </c>
      <c r="M2211" t="s">
        <v>51</v>
      </c>
      <c r="N22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211" s="10">
        <f>VLOOKUP(TableOMP[[#This Row],[Label]],TableAvg[],2,FALSE)</f>
        <v>0</v>
      </c>
      <c r="P2211" s="10">
        <f>VLOOKUP(TableOMP[[#This Row],[Label]],TableAvg[],3,FALSE)</f>
        <v>0</v>
      </c>
      <c r="Q2211" s="10">
        <f>TableOMP[[#This Row],[Avg]]-$U$2*TableOMP[[#This Row],[StdDev]]</f>
        <v>0</v>
      </c>
      <c r="R2211" s="10">
        <f>TableOMP[[#This Row],[Avg]]+$U$2*TableOMP[[#This Row],[StdDev]]</f>
        <v>0</v>
      </c>
      <c r="S2211" s="10">
        <f>IF(AND(TableOMP[[#This Row],[total_time]]&gt;=TableOMP[[#This Row],[Low]], TableOMP[[#This Row],[total_time]]&lt;=TableOMP[[#This Row],[High]]),1,0)</f>
        <v>0</v>
      </c>
    </row>
    <row r="2212" spans="1:19" x14ac:dyDescent="0.25">
      <c r="A2212" t="s">
        <v>16</v>
      </c>
      <c r="B2212">
        <v>10000</v>
      </c>
      <c r="C2212">
        <v>100</v>
      </c>
      <c r="D2212">
        <v>100000</v>
      </c>
      <c r="E2212">
        <v>22</v>
      </c>
      <c r="F2212">
        <v>1</v>
      </c>
      <c r="G2212">
        <v>12.636960999999999</v>
      </c>
      <c r="H2212">
        <v>0.14564199999999999</v>
      </c>
      <c r="I2212">
        <v>0.83663200000000004</v>
      </c>
      <c r="J2212">
        <v>3.984E-2</v>
      </c>
      <c r="K2212" t="str">
        <f t="shared" si="36"/>
        <v>7</v>
      </c>
      <c r="L2212" t="s">
        <v>50</v>
      </c>
      <c r="M2212" t="s">
        <v>51</v>
      </c>
      <c r="N22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212" s="10">
        <f>VLOOKUP(TableOMP[[#This Row],[Label]],TableAvg[],2,FALSE)</f>
        <v>0</v>
      </c>
      <c r="P2212" s="10">
        <f>VLOOKUP(TableOMP[[#This Row],[Label]],TableAvg[],3,FALSE)</f>
        <v>0</v>
      </c>
      <c r="Q2212" s="10">
        <f>TableOMP[[#This Row],[Avg]]-$U$2*TableOMP[[#This Row],[StdDev]]</f>
        <v>0</v>
      </c>
      <c r="R2212" s="10">
        <f>TableOMP[[#This Row],[Avg]]+$U$2*TableOMP[[#This Row],[StdDev]]</f>
        <v>0</v>
      </c>
      <c r="S2212" s="10">
        <f>IF(AND(TableOMP[[#This Row],[total_time]]&gt;=TableOMP[[#This Row],[Low]], TableOMP[[#This Row],[total_time]]&lt;=TableOMP[[#This Row],[High]]),1,0)</f>
        <v>0</v>
      </c>
    </row>
    <row r="2213" spans="1:19" x14ac:dyDescent="0.25">
      <c r="A2213" t="s">
        <v>16</v>
      </c>
      <c r="B2213">
        <v>10000</v>
      </c>
      <c r="C2213">
        <v>100</v>
      </c>
      <c r="D2213">
        <v>100000</v>
      </c>
      <c r="E2213">
        <v>23</v>
      </c>
      <c r="F2213">
        <v>1</v>
      </c>
      <c r="G2213">
        <v>12.101877</v>
      </c>
      <c r="H2213">
        <v>0.23733399999999999</v>
      </c>
      <c r="I2213">
        <v>0.90483000000000002</v>
      </c>
      <c r="J2213">
        <v>4.1128999999999999E-2</v>
      </c>
      <c r="K2213" t="str">
        <f t="shared" si="36"/>
        <v>7</v>
      </c>
      <c r="L2213" t="s">
        <v>50</v>
      </c>
      <c r="M2213" t="s">
        <v>51</v>
      </c>
      <c r="N22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213" s="10">
        <f>VLOOKUP(TableOMP[[#This Row],[Label]],TableAvg[],2,FALSE)</f>
        <v>0</v>
      </c>
      <c r="P2213" s="10">
        <f>VLOOKUP(TableOMP[[#This Row],[Label]],TableAvg[],3,FALSE)</f>
        <v>0</v>
      </c>
      <c r="Q2213" s="10">
        <f>TableOMP[[#This Row],[Avg]]-$U$2*TableOMP[[#This Row],[StdDev]]</f>
        <v>0</v>
      </c>
      <c r="R2213" s="10">
        <f>TableOMP[[#This Row],[Avg]]+$U$2*TableOMP[[#This Row],[StdDev]]</f>
        <v>0</v>
      </c>
      <c r="S2213" s="10">
        <f>IF(AND(TableOMP[[#This Row],[total_time]]&gt;=TableOMP[[#This Row],[Low]], TableOMP[[#This Row],[total_time]]&lt;=TableOMP[[#This Row],[High]]),1,0)</f>
        <v>0</v>
      </c>
    </row>
    <row r="2214" spans="1:19" x14ac:dyDescent="0.25">
      <c r="A2214" t="s">
        <v>16</v>
      </c>
      <c r="B2214">
        <v>10000</v>
      </c>
      <c r="C2214">
        <v>100</v>
      </c>
      <c r="D2214">
        <v>100000</v>
      </c>
      <c r="E2214">
        <v>24</v>
      </c>
      <c r="F2214">
        <v>1</v>
      </c>
      <c r="G2214">
        <v>11.810946</v>
      </c>
      <c r="H2214">
        <v>0.14130699999999999</v>
      </c>
      <c r="I2214">
        <v>0.91288199999999997</v>
      </c>
      <c r="J2214">
        <v>3.9690999999999997E-2</v>
      </c>
      <c r="K2214" t="str">
        <f t="shared" si="36"/>
        <v>7</v>
      </c>
      <c r="L2214" t="s">
        <v>50</v>
      </c>
      <c r="M2214" t="s">
        <v>51</v>
      </c>
      <c r="N22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214" s="10">
        <f>VLOOKUP(TableOMP[[#This Row],[Label]],TableAvg[],2,FALSE)</f>
        <v>0</v>
      </c>
      <c r="P2214" s="10">
        <f>VLOOKUP(TableOMP[[#This Row],[Label]],TableAvg[],3,FALSE)</f>
        <v>0</v>
      </c>
      <c r="Q2214" s="10">
        <f>TableOMP[[#This Row],[Avg]]-$U$2*TableOMP[[#This Row],[StdDev]]</f>
        <v>0</v>
      </c>
      <c r="R2214" s="10">
        <f>TableOMP[[#This Row],[Avg]]+$U$2*TableOMP[[#This Row],[StdDev]]</f>
        <v>0</v>
      </c>
      <c r="S2214" s="10">
        <f>IF(AND(TableOMP[[#This Row],[total_time]]&gt;=TableOMP[[#This Row],[Low]], TableOMP[[#This Row],[total_time]]&lt;=TableOMP[[#This Row],[High]]),1,0)</f>
        <v>0</v>
      </c>
    </row>
    <row r="2215" spans="1:19" x14ac:dyDescent="0.25">
      <c r="A2215" t="s">
        <v>16</v>
      </c>
      <c r="B2215">
        <v>10000</v>
      </c>
      <c r="C2215">
        <v>100</v>
      </c>
      <c r="D2215">
        <v>100000</v>
      </c>
      <c r="E2215">
        <v>25</v>
      </c>
      <c r="F2215">
        <v>1</v>
      </c>
      <c r="G2215">
        <v>11.197368000000001</v>
      </c>
      <c r="H2215">
        <v>0.25923800000000002</v>
      </c>
      <c r="I2215">
        <v>1.056994</v>
      </c>
      <c r="J2215">
        <v>4.4040999999999997E-2</v>
      </c>
      <c r="K2215" t="str">
        <f t="shared" si="36"/>
        <v>7</v>
      </c>
      <c r="L2215" t="s">
        <v>50</v>
      </c>
      <c r="M2215" t="s">
        <v>51</v>
      </c>
      <c r="N22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215" s="10">
        <f>VLOOKUP(TableOMP[[#This Row],[Label]],TableAvg[],2,FALSE)</f>
        <v>0</v>
      </c>
      <c r="P2215" s="10">
        <f>VLOOKUP(TableOMP[[#This Row],[Label]],TableAvg[],3,FALSE)</f>
        <v>0</v>
      </c>
      <c r="Q2215" s="10">
        <f>TableOMP[[#This Row],[Avg]]-$U$2*TableOMP[[#This Row],[StdDev]]</f>
        <v>0</v>
      </c>
      <c r="R2215" s="10">
        <f>TableOMP[[#This Row],[Avg]]+$U$2*TableOMP[[#This Row],[StdDev]]</f>
        <v>0</v>
      </c>
      <c r="S2215" s="10">
        <f>IF(AND(TableOMP[[#This Row],[total_time]]&gt;=TableOMP[[#This Row],[Low]], TableOMP[[#This Row],[total_time]]&lt;=TableOMP[[#This Row],[High]]),1,0)</f>
        <v>0</v>
      </c>
    </row>
    <row r="2216" spans="1:19" x14ac:dyDescent="0.25">
      <c r="A2216" t="s">
        <v>16</v>
      </c>
      <c r="B2216">
        <v>10000</v>
      </c>
      <c r="C2216">
        <v>100</v>
      </c>
      <c r="D2216">
        <v>100000</v>
      </c>
      <c r="E2216">
        <v>26</v>
      </c>
      <c r="F2216">
        <v>1</v>
      </c>
      <c r="G2216">
        <v>10.928475000000001</v>
      </c>
      <c r="H2216">
        <v>0.14167099999999999</v>
      </c>
      <c r="I2216">
        <v>1.0900190000000001</v>
      </c>
      <c r="J2216">
        <v>4.3601000000000001E-2</v>
      </c>
      <c r="K2216" t="str">
        <f t="shared" si="36"/>
        <v>7</v>
      </c>
      <c r="L2216" t="s">
        <v>50</v>
      </c>
      <c r="M2216" t="s">
        <v>51</v>
      </c>
      <c r="N22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216" s="10">
        <f>VLOOKUP(TableOMP[[#This Row],[Label]],TableAvg[],2,FALSE)</f>
        <v>0</v>
      </c>
      <c r="P2216" s="10">
        <f>VLOOKUP(TableOMP[[#This Row],[Label]],TableAvg[],3,FALSE)</f>
        <v>0</v>
      </c>
      <c r="Q2216" s="10">
        <f>TableOMP[[#This Row],[Avg]]-$U$2*TableOMP[[#This Row],[StdDev]]</f>
        <v>0</v>
      </c>
      <c r="R2216" s="10">
        <f>TableOMP[[#This Row],[Avg]]+$U$2*TableOMP[[#This Row],[StdDev]]</f>
        <v>0</v>
      </c>
      <c r="S2216" s="10">
        <f>IF(AND(TableOMP[[#This Row],[total_time]]&gt;=TableOMP[[#This Row],[Low]], TableOMP[[#This Row],[total_time]]&lt;=TableOMP[[#This Row],[High]]),1,0)</f>
        <v>0</v>
      </c>
    </row>
    <row r="2217" spans="1:19" x14ac:dyDescent="0.25">
      <c r="A2217" t="s">
        <v>16</v>
      </c>
      <c r="B2217">
        <v>10000</v>
      </c>
      <c r="C2217">
        <v>100</v>
      </c>
      <c r="D2217">
        <v>100000</v>
      </c>
      <c r="E2217">
        <v>27</v>
      </c>
      <c r="F2217">
        <v>1</v>
      </c>
      <c r="G2217">
        <v>10.579552</v>
      </c>
      <c r="H2217">
        <v>0.16472700000000001</v>
      </c>
      <c r="I2217">
        <v>0.85100900000000002</v>
      </c>
      <c r="J2217">
        <v>3.2731000000000003E-2</v>
      </c>
      <c r="K2217" t="str">
        <f t="shared" si="36"/>
        <v>7</v>
      </c>
      <c r="L2217" t="s">
        <v>50</v>
      </c>
      <c r="M2217" t="s">
        <v>51</v>
      </c>
      <c r="N22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217" s="10">
        <f>VLOOKUP(TableOMP[[#This Row],[Label]],TableAvg[],2,FALSE)</f>
        <v>0</v>
      </c>
      <c r="P2217" s="10">
        <f>VLOOKUP(TableOMP[[#This Row],[Label]],TableAvg[],3,FALSE)</f>
        <v>0</v>
      </c>
      <c r="Q2217" s="10">
        <f>TableOMP[[#This Row],[Avg]]-$U$2*TableOMP[[#This Row],[StdDev]]</f>
        <v>0</v>
      </c>
      <c r="R2217" s="10">
        <f>TableOMP[[#This Row],[Avg]]+$U$2*TableOMP[[#This Row],[StdDev]]</f>
        <v>0</v>
      </c>
      <c r="S2217" s="10">
        <f>IF(AND(TableOMP[[#This Row],[total_time]]&gt;=TableOMP[[#This Row],[Low]], TableOMP[[#This Row],[total_time]]&lt;=TableOMP[[#This Row],[High]]),1,0)</f>
        <v>0</v>
      </c>
    </row>
    <row r="2218" spans="1:19" x14ac:dyDescent="0.25">
      <c r="A2218" t="s">
        <v>16</v>
      </c>
      <c r="B2218">
        <v>10000</v>
      </c>
      <c r="C2218">
        <v>100</v>
      </c>
      <c r="D2218">
        <v>100000</v>
      </c>
      <c r="E2218">
        <v>28</v>
      </c>
      <c r="F2218">
        <v>1</v>
      </c>
      <c r="G2218">
        <v>10.243895</v>
      </c>
      <c r="H2218">
        <v>0.15607699999999999</v>
      </c>
      <c r="I2218">
        <v>1.2106319999999999</v>
      </c>
      <c r="J2218">
        <v>4.4838000000000003E-2</v>
      </c>
      <c r="K2218" t="str">
        <f t="shared" si="36"/>
        <v>7</v>
      </c>
      <c r="L2218" t="s">
        <v>50</v>
      </c>
      <c r="M2218" t="s">
        <v>51</v>
      </c>
      <c r="N22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218" s="10">
        <f>VLOOKUP(TableOMP[[#This Row],[Label]],TableAvg[],2,FALSE)</f>
        <v>0</v>
      </c>
      <c r="P2218" s="10">
        <f>VLOOKUP(TableOMP[[#This Row],[Label]],TableAvg[],3,FALSE)</f>
        <v>0</v>
      </c>
      <c r="Q2218" s="10">
        <f>TableOMP[[#This Row],[Avg]]-$U$2*TableOMP[[#This Row],[StdDev]]</f>
        <v>0</v>
      </c>
      <c r="R2218" s="10">
        <f>TableOMP[[#This Row],[Avg]]+$U$2*TableOMP[[#This Row],[StdDev]]</f>
        <v>0</v>
      </c>
      <c r="S2218" s="10">
        <f>IF(AND(TableOMP[[#This Row],[total_time]]&gt;=TableOMP[[#This Row],[Low]], TableOMP[[#This Row],[total_time]]&lt;=TableOMP[[#This Row],[High]]),1,0)</f>
        <v>0</v>
      </c>
    </row>
    <row r="2219" spans="1:19" x14ac:dyDescent="0.25">
      <c r="A2219" t="s">
        <v>16</v>
      </c>
      <c r="B2219">
        <v>10000</v>
      </c>
      <c r="C2219">
        <v>100</v>
      </c>
      <c r="D2219">
        <v>100000</v>
      </c>
      <c r="E2219">
        <v>29</v>
      </c>
      <c r="F2219">
        <v>1</v>
      </c>
      <c r="G2219">
        <v>9.9664649999999995</v>
      </c>
      <c r="H2219">
        <v>0.141844</v>
      </c>
      <c r="I2219">
        <v>1.2799769999999999</v>
      </c>
      <c r="J2219">
        <v>4.5712999999999997E-2</v>
      </c>
      <c r="K2219" t="str">
        <f t="shared" si="36"/>
        <v>7</v>
      </c>
      <c r="L2219" t="s">
        <v>50</v>
      </c>
      <c r="M2219" t="s">
        <v>51</v>
      </c>
      <c r="N22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219" s="10">
        <f>VLOOKUP(TableOMP[[#This Row],[Label]],TableAvg[],2,FALSE)</f>
        <v>0</v>
      </c>
      <c r="P2219" s="10">
        <f>VLOOKUP(TableOMP[[#This Row],[Label]],TableAvg[],3,FALSE)</f>
        <v>0</v>
      </c>
      <c r="Q2219" s="10">
        <f>TableOMP[[#This Row],[Avg]]-$U$2*TableOMP[[#This Row],[StdDev]]</f>
        <v>0</v>
      </c>
      <c r="R2219" s="10">
        <f>TableOMP[[#This Row],[Avg]]+$U$2*TableOMP[[#This Row],[StdDev]]</f>
        <v>0</v>
      </c>
      <c r="S2219" s="10">
        <f>IF(AND(TableOMP[[#This Row],[total_time]]&gt;=TableOMP[[#This Row],[Low]], TableOMP[[#This Row],[total_time]]&lt;=TableOMP[[#This Row],[High]]),1,0)</f>
        <v>0</v>
      </c>
    </row>
    <row r="2220" spans="1:19" x14ac:dyDescent="0.25">
      <c r="A2220" t="s">
        <v>16</v>
      </c>
      <c r="B2220">
        <v>10000</v>
      </c>
      <c r="C2220">
        <v>100</v>
      </c>
      <c r="D2220">
        <v>100000</v>
      </c>
      <c r="E2220">
        <v>30</v>
      </c>
      <c r="F2220">
        <v>1</v>
      </c>
      <c r="G2220">
        <v>9.7272970000000001</v>
      </c>
      <c r="H2220">
        <v>0.18631500000000001</v>
      </c>
      <c r="I2220">
        <v>1.206866</v>
      </c>
      <c r="J2220">
        <v>4.1616E-2</v>
      </c>
      <c r="K2220" t="str">
        <f t="shared" si="36"/>
        <v>7</v>
      </c>
      <c r="L2220" t="s">
        <v>50</v>
      </c>
      <c r="M2220" t="s">
        <v>51</v>
      </c>
      <c r="N22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220" s="10">
        <f>VLOOKUP(TableOMP[[#This Row],[Label]],TableAvg[],2,FALSE)</f>
        <v>0</v>
      </c>
      <c r="P2220" s="10">
        <f>VLOOKUP(TableOMP[[#This Row],[Label]],TableAvg[],3,FALSE)</f>
        <v>0</v>
      </c>
      <c r="Q2220" s="10">
        <f>TableOMP[[#This Row],[Avg]]-$U$2*TableOMP[[#This Row],[StdDev]]</f>
        <v>0</v>
      </c>
      <c r="R2220" s="10">
        <f>TableOMP[[#This Row],[Avg]]+$U$2*TableOMP[[#This Row],[StdDev]]</f>
        <v>0</v>
      </c>
      <c r="S2220" s="10">
        <f>IF(AND(TableOMP[[#This Row],[total_time]]&gt;=TableOMP[[#This Row],[Low]], TableOMP[[#This Row],[total_time]]&lt;=TableOMP[[#This Row],[High]]),1,0)</f>
        <v>0</v>
      </c>
    </row>
    <row r="2221" spans="1:19" x14ac:dyDescent="0.25">
      <c r="A2221" t="s">
        <v>16</v>
      </c>
      <c r="B2221">
        <v>10000</v>
      </c>
      <c r="C2221">
        <v>100</v>
      </c>
      <c r="D2221">
        <v>100000</v>
      </c>
      <c r="E2221">
        <v>31</v>
      </c>
      <c r="F2221">
        <v>1</v>
      </c>
      <c r="G2221">
        <v>9.6431450000000005</v>
      </c>
      <c r="H2221">
        <v>0.31507200000000002</v>
      </c>
      <c r="I2221">
        <v>1.6722079999999999</v>
      </c>
      <c r="J2221">
        <v>5.5739999999999998E-2</v>
      </c>
      <c r="K2221" t="str">
        <f t="shared" si="36"/>
        <v>7</v>
      </c>
      <c r="L2221" t="s">
        <v>50</v>
      </c>
      <c r="M2221" t="s">
        <v>51</v>
      </c>
      <c r="N22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221" s="10">
        <f>VLOOKUP(TableOMP[[#This Row],[Label]],TableAvg[],2,FALSE)</f>
        <v>0</v>
      </c>
      <c r="P2221" s="10">
        <f>VLOOKUP(TableOMP[[#This Row],[Label]],TableAvg[],3,FALSE)</f>
        <v>0</v>
      </c>
      <c r="Q2221" s="10">
        <f>TableOMP[[#This Row],[Avg]]-$U$2*TableOMP[[#This Row],[StdDev]]</f>
        <v>0</v>
      </c>
      <c r="R2221" s="10">
        <f>TableOMP[[#This Row],[Avg]]+$U$2*TableOMP[[#This Row],[StdDev]]</f>
        <v>0</v>
      </c>
      <c r="S2221" s="10">
        <f>IF(AND(TableOMP[[#This Row],[total_time]]&gt;=TableOMP[[#This Row],[Low]], TableOMP[[#This Row],[total_time]]&lt;=TableOMP[[#This Row],[High]]),1,0)</f>
        <v>0</v>
      </c>
    </row>
    <row r="2222" spans="1:19" x14ac:dyDescent="0.25">
      <c r="A2222" t="s">
        <v>16</v>
      </c>
      <c r="B2222">
        <v>10000</v>
      </c>
      <c r="C2222">
        <v>100</v>
      </c>
      <c r="D2222">
        <v>100000</v>
      </c>
      <c r="E2222">
        <v>32</v>
      </c>
      <c r="F2222">
        <v>1</v>
      </c>
      <c r="G2222">
        <v>9.1932500000000008</v>
      </c>
      <c r="H2222">
        <v>0.159776</v>
      </c>
      <c r="I2222">
        <v>1.5761130000000001</v>
      </c>
      <c r="J2222">
        <v>5.0841999999999998E-2</v>
      </c>
      <c r="K2222" t="str">
        <f t="shared" si="36"/>
        <v>7</v>
      </c>
      <c r="L2222" t="s">
        <v>50</v>
      </c>
      <c r="M2222" t="s">
        <v>51</v>
      </c>
      <c r="N22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222" s="10">
        <f>VLOOKUP(TableOMP[[#This Row],[Label]],TableAvg[],2,FALSE)</f>
        <v>0</v>
      </c>
      <c r="P2222" s="10">
        <f>VLOOKUP(TableOMP[[#This Row],[Label]],TableAvg[],3,FALSE)</f>
        <v>0</v>
      </c>
      <c r="Q2222" s="10">
        <f>TableOMP[[#This Row],[Avg]]-$U$2*TableOMP[[#This Row],[StdDev]]</f>
        <v>0</v>
      </c>
      <c r="R2222" s="10">
        <f>TableOMP[[#This Row],[Avg]]+$U$2*TableOMP[[#This Row],[StdDev]]</f>
        <v>0</v>
      </c>
      <c r="S2222" s="10">
        <f>IF(AND(TableOMP[[#This Row],[total_time]]&gt;=TableOMP[[#This Row],[Low]], TableOMP[[#This Row],[total_time]]&lt;=TableOMP[[#This Row],[High]]),1,0)</f>
        <v>0</v>
      </c>
    </row>
    <row r="2223" spans="1:19" x14ac:dyDescent="0.25">
      <c r="A2223" t="s">
        <v>16</v>
      </c>
      <c r="B2223">
        <v>10000</v>
      </c>
      <c r="C2223">
        <v>100</v>
      </c>
      <c r="D2223">
        <v>100000</v>
      </c>
      <c r="E2223">
        <v>33</v>
      </c>
      <c r="F2223">
        <v>1</v>
      </c>
      <c r="G2223">
        <v>8.9958550000000006</v>
      </c>
      <c r="H2223">
        <v>0.13920099999999999</v>
      </c>
      <c r="I2223">
        <v>1.4685429999999999</v>
      </c>
      <c r="J2223">
        <v>4.5892000000000002E-2</v>
      </c>
      <c r="K2223" t="str">
        <f t="shared" si="36"/>
        <v>7</v>
      </c>
      <c r="L2223" t="s">
        <v>50</v>
      </c>
      <c r="M2223" t="s">
        <v>51</v>
      </c>
      <c r="N22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223" s="10">
        <f>VLOOKUP(TableOMP[[#This Row],[Label]],TableAvg[],2,FALSE)</f>
        <v>0</v>
      </c>
      <c r="P2223" s="10">
        <f>VLOOKUP(TableOMP[[#This Row],[Label]],TableAvg[],3,FALSE)</f>
        <v>0</v>
      </c>
      <c r="Q2223" s="10">
        <f>TableOMP[[#This Row],[Avg]]-$U$2*TableOMP[[#This Row],[StdDev]]</f>
        <v>0</v>
      </c>
      <c r="R2223" s="10">
        <f>TableOMP[[#This Row],[Avg]]+$U$2*TableOMP[[#This Row],[StdDev]]</f>
        <v>0</v>
      </c>
      <c r="S2223" s="10">
        <f>IF(AND(TableOMP[[#This Row],[total_time]]&gt;=TableOMP[[#This Row],[Low]], TableOMP[[#This Row],[total_time]]&lt;=TableOMP[[#This Row],[High]]),1,0)</f>
        <v>0</v>
      </c>
    </row>
    <row r="2224" spans="1:19" x14ac:dyDescent="0.25">
      <c r="A2224" t="s">
        <v>16</v>
      </c>
      <c r="B2224">
        <v>10000</v>
      </c>
      <c r="C2224">
        <v>100</v>
      </c>
      <c r="D2224">
        <v>100000</v>
      </c>
      <c r="E2224">
        <v>34</v>
      </c>
      <c r="F2224">
        <v>1</v>
      </c>
      <c r="G2224">
        <v>8.6841449999999991</v>
      </c>
      <c r="H2224">
        <v>0.22373799999999999</v>
      </c>
      <c r="I2224">
        <v>1.6974959999999999</v>
      </c>
      <c r="J2224">
        <v>5.1438999999999999E-2</v>
      </c>
      <c r="K2224" t="str">
        <f t="shared" si="36"/>
        <v>7</v>
      </c>
      <c r="L2224" t="s">
        <v>50</v>
      </c>
      <c r="M2224" t="s">
        <v>51</v>
      </c>
      <c r="N22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224" s="10">
        <f>VLOOKUP(TableOMP[[#This Row],[Label]],TableAvg[],2,FALSE)</f>
        <v>0</v>
      </c>
      <c r="P2224" s="10">
        <f>VLOOKUP(TableOMP[[#This Row],[Label]],TableAvg[],3,FALSE)</f>
        <v>0</v>
      </c>
      <c r="Q2224" s="10">
        <f>TableOMP[[#This Row],[Avg]]-$U$2*TableOMP[[#This Row],[StdDev]]</f>
        <v>0</v>
      </c>
      <c r="R2224" s="10">
        <f>TableOMP[[#This Row],[Avg]]+$U$2*TableOMP[[#This Row],[StdDev]]</f>
        <v>0</v>
      </c>
      <c r="S2224" s="10">
        <f>IF(AND(TableOMP[[#This Row],[total_time]]&gt;=TableOMP[[#This Row],[Low]], TableOMP[[#This Row],[total_time]]&lt;=TableOMP[[#This Row],[High]]),1,0)</f>
        <v>0</v>
      </c>
    </row>
    <row r="2225" spans="1:19" x14ac:dyDescent="0.25">
      <c r="A2225" t="s">
        <v>16</v>
      </c>
      <c r="B2225">
        <v>10000</v>
      </c>
      <c r="C2225">
        <v>100</v>
      </c>
      <c r="D2225">
        <v>100000</v>
      </c>
      <c r="E2225">
        <v>35</v>
      </c>
      <c r="F2225">
        <v>1</v>
      </c>
      <c r="G2225">
        <v>8.5332000000000008</v>
      </c>
      <c r="H2225">
        <v>0.16559199999999999</v>
      </c>
      <c r="I2225">
        <v>2.282626</v>
      </c>
      <c r="J2225">
        <v>6.7136000000000001E-2</v>
      </c>
      <c r="K2225" t="str">
        <f t="shared" si="36"/>
        <v>7</v>
      </c>
      <c r="L2225" t="s">
        <v>50</v>
      </c>
      <c r="M2225" t="s">
        <v>51</v>
      </c>
      <c r="N22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225" s="10">
        <f>VLOOKUP(TableOMP[[#This Row],[Label]],TableAvg[],2,FALSE)</f>
        <v>0</v>
      </c>
      <c r="P2225" s="10">
        <f>VLOOKUP(TableOMP[[#This Row],[Label]],TableAvg[],3,FALSE)</f>
        <v>0</v>
      </c>
      <c r="Q2225" s="10">
        <f>TableOMP[[#This Row],[Avg]]-$U$2*TableOMP[[#This Row],[StdDev]]</f>
        <v>0</v>
      </c>
      <c r="R2225" s="10">
        <f>TableOMP[[#This Row],[Avg]]+$U$2*TableOMP[[#This Row],[StdDev]]</f>
        <v>0</v>
      </c>
      <c r="S2225" s="10">
        <f>IF(AND(TableOMP[[#This Row],[total_time]]&gt;=TableOMP[[#This Row],[Low]], TableOMP[[#This Row],[total_time]]&lt;=TableOMP[[#This Row],[High]]),1,0)</f>
        <v>0</v>
      </c>
    </row>
    <row r="2226" spans="1:19" x14ac:dyDescent="0.25">
      <c r="A2226" t="s">
        <v>16</v>
      </c>
      <c r="B2226">
        <v>10000</v>
      </c>
      <c r="C2226">
        <v>100</v>
      </c>
      <c r="D2226">
        <v>100000</v>
      </c>
      <c r="E2226">
        <v>36</v>
      </c>
      <c r="F2226">
        <v>1</v>
      </c>
      <c r="G2226">
        <v>8.4469290000000008</v>
      </c>
      <c r="H2226">
        <v>0.16836599999999999</v>
      </c>
      <c r="I2226">
        <v>2.131748</v>
      </c>
      <c r="J2226">
        <v>6.0907000000000003E-2</v>
      </c>
      <c r="K2226" t="str">
        <f t="shared" si="36"/>
        <v>7</v>
      </c>
      <c r="L2226" t="s">
        <v>50</v>
      </c>
      <c r="M2226" t="s">
        <v>51</v>
      </c>
      <c r="N22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226" s="10">
        <f>VLOOKUP(TableOMP[[#This Row],[Label]],TableAvg[],2,FALSE)</f>
        <v>0</v>
      </c>
      <c r="P2226" s="10">
        <f>VLOOKUP(TableOMP[[#This Row],[Label]],TableAvg[],3,FALSE)</f>
        <v>0</v>
      </c>
      <c r="Q2226" s="10">
        <f>TableOMP[[#This Row],[Avg]]-$U$2*TableOMP[[#This Row],[StdDev]]</f>
        <v>0</v>
      </c>
      <c r="R2226" s="10">
        <f>TableOMP[[#This Row],[Avg]]+$U$2*TableOMP[[#This Row],[StdDev]]</f>
        <v>0</v>
      </c>
      <c r="S2226" s="10">
        <f>IF(AND(TableOMP[[#This Row],[total_time]]&gt;=TableOMP[[#This Row],[Low]], TableOMP[[#This Row],[total_time]]&lt;=TableOMP[[#This Row],[High]]),1,0)</f>
        <v>0</v>
      </c>
    </row>
    <row r="2227" spans="1:19" x14ac:dyDescent="0.25">
      <c r="A2227" t="s">
        <v>16</v>
      </c>
      <c r="B2227">
        <v>10000</v>
      </c>
      <c r="C2227">
        <v>100</v>
      </c>
      <c r="D2227">
        <v>100000</v>
      </c>
      <c r="E2227">
        <v>37</v>
      </c>
      <c r="F2227">
        <v>1</v>
      </c>
      <c r="G2227">
        <v>8.2676390000000008</v>
      </c>
      <c r="H2227">
        <v>0.177061</v>
      </c>
      <c r="I2227">
        <v>2.6814390000000001</v>
      </c>
      <c r="J2227">
        <v>7.4483999999999995E-2</v>
      </c>
      <c r="K2227" t="str">
        <f t="shared" si="36"/>
        <v>7</v>
      </c>
      <c r="L2227" t="s">
        <v>50</v>
      </c>
      <c r="M2227" t="s">
        <v>51</v>
      </c>
      <c r="N22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227" s="10">
        <f>VLOOKUP(TableOMP[[#This Row],[Label]],TableAvg[],2,FALSE)</f>
        <v>0</v>
      </c>
      <c r="P2227" s="10">
        <f>VLOOKUP(TableOMP[[#This Row],[Label]],TableAvg[],3,FALSE)</f>
        <v>0</v>
      </c>
      <c r="Q2227" s="10">
        <f>TableOMP[[#This Row],[Avg]]-$U$2*TableOMP[[#This Row],[StdDev]]</f>
        <v>0</v>
      </c>
      <c r="R2227" s="10">
        <f>TableOMP[[#This Row],[Avg]]+$U$2*TableOMP[[#This Row],[StdDev]]</f>
        <v>0</v>
      </c>
      <c r="S2227" s="10">
        <f>IF(AND(TableOMP[[#This Row],[total_time]]&gt;=TableOMP[[#This Row],[Low]], TableOMP[[#This Row],[total_time]]&lt;=TableOMP[[#This Row],[High]]),1,0)</f>
        <v>0</v>
      </c>
    </row>
    <row r="2228" spans="1:19" x14ac:dyDescent="0.25">
      <c r="A2228" t="s">
        <v>16</v>
      </c>
      <c r="B2228">
        <v>10000</v>
      </c>
      <c r="C2228">
        <v>100</v>
      </c>
      <c r="D2228">
        <v>100000</v>
      </c>
      <c r="E2228">
        <v>38</v>
      </c>
      <c r="F2228">
        <v>1</v>
      </c>
      <c r="G2228">
        <v>8.5457909999999995</v>
      </c>
      <c r="H2228">
        <v>0.384772</v>
      </c>
      <c r="I2228">
        <v>14.110856</v>
      </c>
      <c r="J2228">
        <v>0.38137399999999999</v>
      </c>
      <c r="K2228" t="str">
        <f t="shared" si="36"/>
        <v>7</v>
      </c>
      <c r="L2228" t="s">
        <v>50</v>
      </c>
      <c r="M2228" t="s">
        <v>51</v>
      </c>
      <c r="N22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228" s="10">
        <f>VLOOKUP(TableOMP[[#This Row],[Label]],TableAvg[],2,FALSE)</f>
        <v>0</v>
      </c>
      <c r="P2228" s="10">
        <f>VLOOKUP(TableOMP[[#This Row],[Label]],TableAvg[],3,FALSE)</f>
        <v>0</v>
      </c>
      <c r="Q2228" s="10">
        <f>TableOMP[[#This Row],[Avg]]-$U$2*TableOMP[[#This Row],[StdDev]]</f>
        <v>0</v>
      </c>
      <c r="R2228" s="10">
        <f>TableOMP[[#This Row],[Avg]]+$U$2*TableOMP[[#This Row],[StdDev]]</f>
        <v>0</v>
      </c>
      <c r="S2228" s="10">
        <f>IF(AND(TableOMP[[#This Row],[total_time]]&gt;=TableOMP[[#This Row],[Low]], TableOMP[[#This Row],[total_time]]&lt;=TableOMP[[#This Row],[High]]),1,0)</f>
        <v>0</v>
      </c>
    </row>
    <row r="2229" spans="1:19" x14ac:dyDescent="0.25">
      <c r="A2229" t="s">
        <v>16</v>
      </c>
      <c r="B2229">
        <v>10000</v>
      </c>
      <c r="C2229">
        <v>100</v>
      </c>
      <c r="D2229">
        <v>100000</v>
      </c>
      <c r="E2229">
        <v>39</v>
      </c>
      <c r="F2229">
        <v>1</v>
      </c>
      <c r="G2229">
        <v>7.8883000000000001</v>
      </c>
      <c r="H2229">
        <v>0.14740700000000001</v>
      </c>
      <c r="I2229">
        <v>1.741854</v>
      </c>
      <c r="J2229">
        <v>4.5837999999999997E-2</v>
      </c>
      <c r="K2229" t="str">
        <f t="shared" si="36"/>
        <v>7</v>
      </c>
      <c r="L2229" t="s">
        <v>50</v>
      </c>
      <c r="M2229" t="s">
        <v>51</v>
      </c>
      <c r="N22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229" s="10">
        <f>VLOOKUP(TableOMP[[#This Row],[Label]],TableAvg[],2,FALSE)</f>
        <v>0</v>
      </c>
      <c r="P2229" s="10">
        <f>VLOOKUP(TableOMP[[#This Row],[Label]],TableAvg[],3,FALSE)</f>
        <v>0</v>
      </c>
      <c r="Q2229" s="10">
        <f>TableOMP[[#This Row],[Avg]]-$U$2*TableOMP[[#This Row],[StdDev]]</f>
        <v>0</v>
      </c>
      <c r="R2229" s="10">
        <f>TableOMP[[#This Row],[Avg]]+$U$2*TableOMP[[#This Row],[StdDev]]</f>
        <v>0</v>
      </c>
      <c r="S2229" s="10">
        <f>IF(AND(TableOMP[[#This Row],[total_time]]&gt;=TableOMP[[#This Row],[Low]], TableOMP[[#This Row],[total_time]]&lt;=TableOMP[[#This Row],[High]]),1,0)</f>
        <v>0</v>
      </c>
    </row>
    <row r="2230" spans="1:19" x14ac:dyDescent="0.25">
      <c r="A2230" t="s">
        <v>16</v>
      </c>
      <c r="B2230">
        <v>10000</v>
      </c>
      <c r="C2230">
        <v>100</v>
      </c>
      <c r="D2230">
        <v>100000</v>
      </c>
      <c r="E2230">
        <v>40</v>
      </c>
      <c r="F2230">
        <v>1</v>
      </c>
      <c r="G2230">
        <v>7.9241799999999998</v>
      </c>
      <c r="H2230">
        <v>0.180031</v>
      </c>
      <c r="I2230">
        <v>2.591329</v>
      </c>
      <c r="J2230">
        <v>6.6444000000000003E-2</v>
      </c>
      <c r="K2230" t="str">
        <f t="shared" si="36"/>
        <v>7</v>
      </c>
      <c r="L2230" t="s">
        <v>50</v>
      </c>
      <c r="M2230" t="s">
        <v>51</v>
      </c>
      <c r="N22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230" s="10">
        <f>VLOOKUP(TableOMP[[#This Row],[Label]],TableAvg[],2,FALSE)</f>
        <v>0</v>
      </c>
      <c r="P2230" s="10">
        <f>VLOOKUP(TableOMP[[#This Row],[Label]],TableAvg[],3,FALSE)</f>
        <v>0</v>
      </c>
      <c r="Q2230" s="10">
        <f>TableOMP[[#This Row],[Avg]]-$U$2*TableOMP[[#This Row],[StdDev]]</f>
        <v>0</v>
      </c>
      <c r="R2230" s="10">
        <f>TableOMP[[#This Row],[Avg]]+$U$2*TableOMP[[#This Row],[StdDev]]</f>
        <v>0</v>
      </c>
      <c r="S2230" s="10">
        <f>IF(AND(TableOMP[[#This Row],[total_time]]&gt;=TableOMP[[#This Row],[Low]], TableOMP[[#This Row],[total_time]]&lt;=TableOMP[[#This Row],[High]]),1,0)</f>
        <v>0</v>
      </c>
    </row>
    <row r="2231" spans="1:19" x14ac:dyDescent="0.25">
      <c r="A2231" t="s">
        <v>16</v>
      </c>
      <c r="B2231">
        <v>10000</v>
      </c>
      <c r="C2231">
        <v>100</v>
      </c>
      <c r="D2231">
        <v>100000</v>
      </c>
      <c r="E2231">
        <v>41</v>
      </c>
      <c r="F2231">
        <v>1</v>
      </c>
      <c r="G2231">
        <v>7.5877910000000002</v>
      </c>
      <c r="H2231">
        <v>0.17721799999999999</v>
      </c>
      <c r="I2231">
        <v>2.7353149999999999</v>
      </c>
      <c r="J2231">
        <v>6.8382999999999999E-2</v>
      </c>
      <c r="K2231" t="str">
        <f t="shared" si="36"/>
        <v>7</v>
      </c>
      <c r="L2231" t="s">
        <v>50</v>
      </c>
      <c r="M2231" t="s">
        <v>51</v>
      </c>
      <c r="N22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231" s="10">
        <f>VLOOKUP(TableOMP[[#This Row],[Label]],TableAvg[],2,FALSE)</f>
        <v>0</v>
      </c>
      <c r="P2231" s="10">
        <f>VLOOKUP(TableOMP[[#This Row],[Label]],TableAvg[],3,FALSE)</f>
        <v>0</v>
      </c>
      <c r="Q2231" s="10">
        <f>TableOMP[[#This Row],[Avg]]-$U$2*TableOMP[[#This Row],[StdDev]]</f>
        <v>0</v>
      </c>
      <c r="R2231" s="10">
        <f>TableOMP[[#This Row],[Avg]]+$U$2*TableOMP[[#This Row],[StdDev]]</f>
        <v>0</v>
      </c>
      <c r="S2231" s="10">
        <f>IF(AND(TableOMP[[#This Row],[total_time]]&gt;=TableOMP[[#This Row],[Low]], TableOMP[[#This Row],[total_time]]&lt;=TableOMP[[#This Row],[High]]),1,0)</f>
        <v>0</v>
      </c>
    </row>
    <row r="2232" spans="1:19" x14ac:dyDescent="0.25">
      <c r="A2232" t="s">
        <v>16</v>
      </c>
      <c r="B2232">
        <v>10000</v>
      </c>
      <c r="C2232">
        <v>100</v>
      </c>
      <c r="D2232">
        <v>100000</v>
      </c>
      <c r="E2232">
        <v>42</v>
      </c>
      <c r="F2232">
        <v>1</v>
      </c>
      <c r="G2232">
        <v>7.6701370000000004</v>
      </c>
      <c r="H2232">
        <v>0.31057600000000002</v>
      </c>
      <c r="I2232">
        <v>8.6605880000000006</v>
      </c>
      <c r="J2232">
        <v>0.21123400000000001</v>
      </c>
      <c r="K2232" t="str">
        <f t="shared" si="36"/>
        <v>7</v>
      </c>
      <c r="L2232" t="s">
        <v>50</v>
      </c>
      <c r="M2232" t="s">
        <v>51</v>
      </c>
      <c r="N22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232" s="10">
        <f>VLOOKUP(TableOMP[[#This Row],[Label]],TableAvg[],2,FALSE)</f>
        <v>0</v>
      </c>
      <c r="P2232" s="10">
        <f>VLOOKUP(TableOMP[[#This Row],[Label]],TableAvg[],3,FALSE)</f>
        <v>0</v>
      </c>
      <c r="Q2232" s="10">
        <f>TableOMP[[#This Row],[Avg]]-$U$2*TableOMP[[#This Row],[StdDev]]</f>
        <v>0</v>
      </c>
      <c r="R2232" s="10">
        <f>TableOMP[[#This Row],[Avg]]+$U$2*TableOMP[[#This Row],[StdDev]]</f>
        <v>0</v>
      </c>
      <c r="S2232" s="10">
        <f>IF(AND(TableOMP[[#This Row],[total_time]]&gt;=TableOMP[[#This Row],[Low]], TableOMP[[#This Row],[total_time]]&lt;=TableOMP[[#This Row],[High]]),1,0)</f>
        <v>0</v>
      </c>
    </row>
    <row r="2233" spans="1:19" x14ac:dyDescent="0.25">
      <c r="A2233" t="s">
        <v>16</v>
      </c>
      <c r="B2233">
        <v>10000</v>
      </c>
      <c r="C2233">
        <v>100</v>
      </c>
      <c r="D2233">
        <v>100000</v>
      </c>
      <c r="E2233">
        <v>43</v>
      </c>
      <c r="F2233">
        <v>1</v>
      </c>
      <c r="G2233">
        <v>7.5405530000000001</v>
      </c>
      <c r="H2233">
        <v>0.29281499999999999</v>
      </c>
      <c r="I2233">
        <v>2.2243789999999999</v>
      </c>
      <c r="J2233">
        <v>5.2961000000000001E-2</v>
      </c>
      <c r="K2233" t="str">
        <f t="shared" si="36"/>
        <v>7</v>
      </c>
      <c r="L2233" t="s">
        <v>50</v>
      </c>
      <c r="M2233" t="s">
        <v>51</v>
      </c>
      <c r="N22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233" s="10">
        <f>VLOOKUP(TableOMP[[#This Row],[Label]],TableAvg[],2,FALSE)</f>
        <v>0</v>
      </c>
      <c r="P2233" s="10">
        <f>VLOOKUP(TableOMP[[#This Row],[Label]],TableAvg[],3,FALSE)</f>
        <v>0</v>
      </c>
      <c r="Q2233" s="10">
        <f>TableOMP[[#This Row],[Avg]]-$U$2*TableOMP[[#This Row],[StdDev]]</f>
        <v>0</v>
      </c>
      <c r="R2233" s="10">
        <f>TableOMP[[#This Row],[Avg]]+$U$2*TableOMP[[#This Row],[StdDev]]</f>
        <v>0</v>
      </c>
      <c r="S2233" s="10">
        <f>IF(AND(TableOMP[[#This Row],[total_time]]&gt;=TableOMP[[#This Row],[Low]], TableOMP[[#This Row],[total_time]]&lt;=TableOMP[[#This Row],[High]]),1,0)</f>
        <v>0</v>
      </c>
    </row>
    <row r="2234" spans="1:19" x14ac:dyDescent="0.25">
      <c r="A2234" t="s">
        <v>16</v>
      </c>
      <c r="B2234">
        <v>10000</v>
      </c>
      <c r="C2234">
        <v>100</v>
      </c>
      <c r="D2234">
        <v>100000</v>
      </c>
      <c r="E2234">
        <v>44</v>
      </c>
      <c r="F2234">
        <v>1</v>
      </c>
      <c r="G2234">
        <v>7.5011609999999997</v>
      </c>
      <c r="H2234">
        <v>0.17621100000000001</v>
      </c>
      <c r="I2234">
        <v>2.3057729999999999</v>
      </c>
      <c r="J2234">
        <v>5.3622999999999997E-2</v>
      </c>
      <c r="K2234" t="str">
        <f t="shared" si="36"/>
        <v>7</v>
      </c>
      <c r="L2234" t="s">
        <v>50</v>
      </c>
      <c r="M2234" t="s">
        <v>51</v>
      </c>
      <c r="N22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234" s="10">
        <f>VLOOKUP(TableOMP[[#This Row],[Label]],TableAvg[],2,FALSE)</f>
        <v>0</v>
      </c>
      <c r="P2234" s="10">
        <f>VLOOKUP(TableOMP[[#This Row],[Label]],TableAvg[],3,FALSE)</f>
        <v>0</v>
      </c>
      <c r="Q2234" s="10">
        <f>TableOMP[[#This Row],[Avg]]-$U$2*TableOMP[[#This Row],[StdDev]]</f>
        <v>0</v>
      </c>
      <c r="R2234" s="10">
        <f>TableOMP[[#This Row],[Avg]]+$U$2*TableOMP[[#This Row],[StdDev]]</f>
        <v>0</v>
      </c>
      <c r="S2234" s="10">
        <f>IF(AND(TableOMP[[#This Row],[total_time]]&gt;=TableOMP[[#This Row],[Low]], TableOMP[[#This Row],[total_time]]&lt;=TableOMP[[#This Row],[High]]),1,0)</f>
        <v>0</v>
      </c>
    </row>
    <row r="2235" spans="1:19" x14ac:dyDescent="0.25">
      <c r="A2235" t="s">
        <v>16</v>
      </c>
      <c r="B2235">
        <v>10000</v>
      </c>
      <c r="C2235">
        <v>100</v>
      </c>
      <c r="D2235">
        <v>100000</v>
      </c>
      <c r="E2235">
        <v>45</v>
      </c>
      <c r="F2235">
        <v>1</v>
      </c>
      <c r="G2235">
        <v>7.5018750000000001</v>
      </c>
      <c r="H2235">
        <v>0.16876099999999999</v>
      </c>
      <c r="I2235">
        <v>2.8222160000000001</v>
      </c>
      <c r="J2235">
        <v>6.4141000000000004E-2</v>
      </c>
      <c r="K2235" t="str">
        <f t="shared" si="36"/>
        <v>7</v>
      </c>
      <c r="L2235" t="s">
        <v>50</v>
      </c>
      <c r="M2235" t="s">
        <v>51</v>
      </c>
      <c r="N22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235" s="10">
        <f>VLOOKUP(TableOMP[[#This Row],[Label]],TableAvg[],2,FALSE)</f>
        <v>0</v>
      </c>
      <c r="P2235" s="10">
        <f>VLOOKUP(TableOMP[[#This Row],[Label]],TableAvg[],3,FALSE)</f>
        <v>0</v>
      </c>
      <c r="Q2235" s="10">
        <f>TableOMP[[#This Row],[Avg]]-$U$2*TableOMP[[#This Row],[StdDev]]</f>
        <v>0</v>
      </c>
      <c r="R2235" s="10">
        <f>TableOMP[[#This Row],[Avg]]+$U$2*TableOMP[[#This Row],[StdDev]]</f>
        <v>0</v>
      </c>
      <c r="S2235" s="10">
        <f>IF(AND(TableOMP[[#This Row],[total_time]]&gt;=TableOMP[[#This Row],[Low]], TableOMP[[#This Row],[total_time]]&lt;=TableOMP[[#This Row],[High]]),1,0)</f>
        <v>0</v>
      </c>
    </row>
    <row r="2236" spans="1:19" x14ac:dyDescent="0.25">
      <c r="A2236" t="s">
        <v>16</v>
      </c>
      <c r="B2236">
        <v>10000</v>
      </c>
      <c r="C2236">
        <v>100</v>
      </c>
      <c r="D2236">
        <v>100000</v>
      </c>
      <c r="E2236">
        <v>46</v>
      </c>
      <c r="F2236">
        <v>1</v>
      </c>
      <c r="G2236">
        <v>7.0084479999999996</v>
      </c>
      <c r="H2236">
        <v>0.177533</v>
      </c>
      <c r="I2236">
        <v>2.628447</v>
      </c>
      <c r="J2236">
        <v>5.8409999999999997E-2</v>
      </c>
      <c r="K2236" t="str">
        <f t="shared" si="36"/>
        <v>7</v>
      </c>
      <c r="L2236" t="s">
        <v>50</v>
      </c>
      <c r="M2236" t="s">
        <v>51</v>
      </c>
      <c r="N22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236" s="10">
        <f>VLOOKUP(TableOMP[[#This Row],[Label]],TableAvg[],2,FALSE)</f>
        <v>0</v>
      </c>
      <c r="P2236" s="10">
        <f>VLOOKUP(TableOMP[[#This Row],[Label]],TableAvg[],3,FALSE)</f>
        <v>0</v>
      </c>
      <c r="Q2236" s="10">
        <f>TableOMP[[#This Row],[Avg]]-$U$2*TableOMP[[#This Row],[StdDev]]</f>
        <v>0</v>
      </c>
      <c r="R2236" s="10">
        <f>TableOMP[[#This Row],[Avg]]+$U$2*TableOMP[[#This Row],[StdDev]]</f>
        <v>0</v>
      </c>
      <c r="S2236" s="10">
        <f>IF(AND(TableOMP[[#This Row],[total_time]]&gt;=TableOMP[[#This Row],[Low]], TableOMP[[#This Row],[total_time]]&lt;=TableOMP[[#This Row],[High]]),1,0)</f>
        <v>0</v>
      </c>
    </row>
    <row r="2237" spans="1:19" x14ac:dyDescent="0.25">
      <c r="A2237" t="s">
        <v>16</v>
      </c>
      <c r="B2237">
        <v>10000</v>
      </c>
      <c r="C2237">
        <v>100</v>
      </c>
      <c r="D2237">
        <v>100000</v>
      </c>
      <c r="E2237">
        <v>47</v>
      </c>
      <c r="F2237">
        <v>1</v>
      </c>
      <c r="G2237">
        <v>7.4139059999999999</v>
      </c>
      <c r="H2237">
        <v>0.198291</v>
      </c>
      <c r="I2237">
        <v>3.2352590000000001</v>
      </c>
      <c r="J2237">
        <v>7.0332000000000006E-2</v>
      </c>
      <c r="K2237" t="str">
        <f t="shared" si="36"/>
        <v>7</v>
      </c>
      <c r="L2237" t="s">
        <v>50</v>
      </c>
      <c r="M2237" t="s">
        <v>51</v>
      </c>
      <c r="N22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237" s="10">
        <f>VLOOKUP(TableOMP[[#This Row],[Label]],TableAvg[],2,FALSE)</f>
        <v>0</v>
      </c>
      <c r="P2237" s="10">
        <f>VLOOKUP(TableOMP[[#This Row],[Label]],TableAvg[],3,FALSE)</f>
        <v>0</v>
      </c>
      <c r="Q2237" s="10">
        <f>TableOMP[[#This Row],[Avg]]-$U$2*TableOMP[[#This Row],[StdDev]]</f>
        <v>0</v>
      </c>
      <c r="R2237" s="10">
        <f>TableOMP[[#This Row],[Avg]]+$U$2*TableOMP[[#This Row],[StdDev]]</f>
        <v>0</v>
      </c>
      <c r="S2237" s="10">
        <f>IF(AND(TableOMP[[#This Row],[total_time]]&gt;=TableOMP[[#This Row],[Low]], TableOMP[[#This Row],[total_time]]&lt;=TableOMP[[#This Row],[High]]),1,0)</f>
        <v>0</v>
      </c>
    </row>
    <row r="2238" spans="1:19" x14ac:dyDescent="0.25">
      <c r="A2238" t="s">
        <v>16</v>
      </c>
      <c r="B2238">
        <v>10000</v>
      </c>
      <c r="C2238">
        <v>100</v>
      </c>
      <c r="D2238">
        <v>100000</v>
      </c>
      <c r="E2238">
        <v>48</v>
      </c>
      <c r="F2238">
        <v>1</v>
      </c>
      <c r="G2238">
        <v>7.2665550000000003</v>
      </c>
      <c r="H2238">
        <v>0.351796</v>
      </c>
      <c r="I2238">
        <v>2.5948039999999999</v>
      </c>
      <c r="J2238">
        <v>5.5209000000000001E-2</v>
      </c>
      <c r="K2238" t="str">
        <f t="shared" si="36"/>
        <v>7</v>
      </c>
      <c r="L2238" t="s">
        <v>50</v>
      </c>
      <c r="M2238" t="s">
        <v>51</v>
      </c>
      <c r="N22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238" s="10">
        <f>VLOOKUP(TableOMP[[#This Row],[Label]],TableAvg[],2,FALSE)</f>
        <v>0</v>
      </c>
      <c r="P2238" s="10">
        <f>VLOOKUP(TableOMP[[#This Row],[Label]],TableAvg[],3,FALSE)</f>
        <v>0</v>
      </c>
      <c r="Q2238" s="10">
        <f>TableOMP[[#This Row],[Avg]]-$U$2*TableOMP[[#This Row],[StdDev]]</f>
        <v>0</v>
      </c>
      <c r="R2238" s="10">
        <f>TableOMP[[#This Row],[Avg]]+$U$2*TableOMP[[#This Row],[StdDev]]</f>
        <v>0</v>
      </c>
      <c r="S2238" s="10">
        <f>IF(AND(TableOMP[[#This Row],[total_time]]&gt;=TableOMP[[#This Row],[Low]], TableOMP[[#This Row],[total_time]]&lt;=TableOMP[[#This Row],[High]]),1,0)</f>
        <v>0</v>
      </c>
    </row>
    <row r="2239" spans="1:19" x14ac:dyDescent="0.25">
      <c r="A2239" t="s">
        <v>16</v>
      </c>
      <c r="B2239">
        <v>10000</v>
      </c>
      <c r="C2239">
        <v>100</v>
      </c>
      <c r="D2239">
        <v>100000</v>
      </c>
      <c r="E2239">
        <v>49</v>
      </c>
      <c r="F2239">
        <v>1</v>
      </c>
      <c r="G2239">
        <v>7.0475620000000001</v>
      </c>
      <c r="H2239">
        <v>0.21113799999999999</v>
      </c>
      <c r="I2239">
        <v>3.4321030000000001</v>
      </c>
      <c r="J2239">
        <v>7.1501999999999996E-2</v>
      </c>
      <c r="K2239" t="str">
        <f t="shared" si="36"/>
        <v>7</v>
      </c>
      <c r="L2239" t="s">
        <v>50</v>
      </c>
      <c r="M2239" t="s">
        <v>51</v>
      </c>
      <c r="N22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239" s="10">
        <f>VLOOKUP(TableOMP[[#This Row],[Label]],TableAvg[],2,FALSE)</f>
        <v>0</v>
      </c>
      <c r="P2239" s="10">
        <f>VLOOKUP(TableOMP[[#This Row],[Label]],TableAvg[],3,FALSE)</f>
        <v>0</v>
      </c>
      <c r="Q2239" s="10">
        <f>TableOMP[[#This Row],[Avg]]-$U$2*TableOMP[[#This Row],[StdDev]]</f>
        <v>0</v>
      </c>
      <c r="R2239" s="10">
        <f>TableOMP[[#This Row],[Avg]]+$U$2*TableOMP[[#This Row],[StdDev]]</f>
        <v>0</v>
      </c>
      <c r="S2239" s="10">
        <f>IF(AND(TableOMP[[#This Row],[total_time]]&gt;=TableOMP[[#This Row],[Low]], TableOMP[[#This Row],[total_time]]&lt;=TableOMP[[#This Row],[High]]),1,0)</f>
        <v>0</v>
      </c>
    </row>
    <row r="2240" spans="1:19" x14ac:dyDescent="0.25">
      <c r="A2240" t="s">
        <v>16</v>
      </c>
      <c r="B2240">
        <v>10000</v>
      </c>
      <c r="C2240">
        <v>100</v>
      </c>
      <c r="D2240">
        <v>100000</v>
      </c>
      <c r="E2240">
        <v>50</v>
      </c>
      <c r="F2240">
        <v>1</v>
      </c>
      <c r="G2240">
        <v>6.7148050000000001</v>
      </c>
      <c r="H2240">
        <v>0.178785</v>
      </c>
      <c r="I2240">
        <v>2.6933060000000002</v>
      </c>
      <c r="J2240">
        <v>5.4965E-2</v>
      </c>
      <c r="K2240" t="str">
        <f t="shared" si="36"/>
        <v>7</v>
      </c>
      <c r="L2240" t="s">
        <v>50</v>
      </c>
      <c r="M2240" t="s">
        <v>51</v>
      </c>
      <c r="N22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240" s="10">
        <f>VLOOKUP(TableOMP[[#This Row],[Label]],TableAvg[],2,FALSE)</f>
        <v>0</v>
      </c>
      <c r="P2240" s="10">
        <f>VLOOKUP(TableOMP[[#This Row],[Label]],TableAvg[],3,FALSE)</f>
        <v>0</v>
      </c>
      <c r="Q2240" s="10">
        <f>TableOMP[[#This Row],[Avg]]-$U$2*TableOMP[[#This Row],[StdDev]]</f>
        <v>0</v>
      </c>
      <c r="R2240" s="10">
        <f>TableOMP[[#This Row],[Avg]]+$U$2*TableOMP[[#This Row],[StdDev]]</f>
        <v>0</v>
      </c>
      <c r="S2240" s="10">
        <f>IF(AND(TableOMP[[#This Row],[total_time]]&gt;=TableOMP[[#This Row],[Low]], TableOMP[[#This Row],[total_time]]&lt;=TableOMP[[#This Row],[High]]),1,0)</f>
        <v>0</v>
      </c>
    </row>
    <row r="2241" spans="1:19" x14ac:dyDescent="0.25">
      <c r="A2241" t="s">
        <v>16</v>
      </c>
      <c r="B2241">
        <v>10000</v>
      </c>
      <c r="C2241">
        <v>100</v>
      </c>
      <c r="D2241">
        <v>100000</v>
      </c>
      <c r="E2241">
        <v>51</v>
      </c>
      <c r="F2241">
        <v>1</v>
      </c>
      <c r="G2241">
        <v>6.6738499999999998</v>
      </c>
      <c r="H2241">
        <v>0.18238499999999999</v>
      </c>
      <c r="I2241">
        <v>2.897993</v>
      </c>
      <c r="J2241">
        <v>5.7959999999999998E-2</v>
      </c>
      <c r="K2241" t="str">
        <f t="shared" si="36"/>
        <v>7</v>
      </c>
      <c r="L2241" t="s">
        <v>50</v>
      </c>
      <c r="M2241" t="s">
        <v>51</v>
      </c>
      <c r="N22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241" s="10">
        <f>VLOOKUP(TableOMP[[#This Row],[Label]],TableAvg[],2,FALSE)</f>
        <v>0</v>
      </c>
      <c r="P2241" s="10">
        <f>VLOOKUP(TableOMP[[#This Row],[Label]],TableAvg[],3,FALSE)</f>
        <v>0</v>
      </c>
      <c r="Q2241" s="10">
        <f>TableOMP[[#This Row],[Avg]]-$U$2*TableOMP[[#This Row],[StdDev]]</f>
        <v>0</v>
      </c>
      <c r="R2241" s="10">
        <f>TableOMP[[#This Row],[Avg]]+$U$2*TableOMP[[#This Row],[StdDev]]</f>
        <v>0</v>
      </c>
      <c r="S2241" s="10">
        <f>IF(AND(TableOMP[[#This Row],[total_time]]&gt;=TableOMP[[#This Row],[Low]], TableOMP[[#This Row],[total_time]]&lt;=TableOMP[[#This Row],[High]]),1,0)</f>
        <v>0</v>
      </c>
    </row>
    <row r="2242" spans="1:19" x14ac:dyDescent="0.25">
      <c r="A2242" t="s">
        <v>16</v>
      </c>
      <c r="B2242">
        <v>10000</v>
      </c>
      <c r="C2242">
        <v>100</v>
      </c>
      <c r="D2242">
        <v>100000</v>
      </c>
      <c r="E2242">
        <v>52</v>
      </c>
      <c r="F2242">
        <v>1</v>
      </c>
      <c r="G2242">
        <v>6.6553630000000004</v>
      </c>
      <c r="H2242">
        <v>0.22697000000000001</v>
      </c>
      <c r="I2242">
        <v>4.0641660000000002</v>
      </c>
      <c r="J2242">
        <v>7.9689999999999997E-2</v>
      </c>
      <c r="K2242" t="str">
        <f t="shared" si="36"/>
        <v>7</v>
      </c>
      <c r="L2242" t="s">
        <v>50</v>
      </c>
      <c r="M2242" t="s">
        <v>51</v>
      </c>
      <c r="N22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242" s="10">
        <f>VLOOKUP(TableOMP[[#This Row],[Label]],TableAvg[],2,FALSE)</f>
        <v>0</v>
      </c>
      <c r="P2242" s="10">
        <f>VLOOKUP(TableOMP[[#This Row],[Label]],TableAvg[],3,FALSE)</f>
        <v>0</v>
      </c>
      <c r="Q2242" s="10">
        <f>TableOMP[[#This Row],[Avg]]-$U$2*TableOMP[[#This Row],[StdDev]]</f>
        <v>0</v>
      </c>
      <c r="R2242" s="10">
        <f>TableOMP[[#This Row],[Avg]]+$U$2*TableOMP[[#This Row],[StdDev]]</f>
        <v>0</v>
      </c>
      <c r="S2242" s="10">
        <f>IF(AND(TableOMP[[#This Row],[total_time]]&gt;=TableOMP[[#This Row],[Low]], TableOMP[[#This Row],[total_time]]&lt;=TableOMP[[#This Row],[High]]),1,0)</f>
        <v>0</v>
      </c>
    </row>
    <row r="2243" spans="1:19" x14ac:dyDescent="0.25">
      <c r="A2243" t="s">
        <v>16</v>
      </c>
      <c r="B2243">
        <v>10000</v>
      </c>
      <c r="C2243">
        <v>100</v>
      </c>
      <c r="D2243">
        <v>100000</v>
      </c>
      <c r="E2243">
        <v>53</v>
      </c>
      <c r="F2243">
        <v>1</v>
      </c>
      <c r="G2243">
        <v>6.6478799999999998</v>
      </c>
      <c r="H2243">
        <v>0.21756900000000001</v>
      </c>
      <c r="I2243">
        <v>3.3910960000000001</v>
      </c>
      <c r="J2243">
        <v>6.5212999999999993E-2</v>
      </c>
      <c r="K2243" t="str">
        <f t="shared" si="36"/>
        <v>7</v>
      </c>
      <c r="L2243" t="s">
        <v>50</v>
      </c>
      <c r="M2243" t="s">
        <v>51</v>
      </c>
      <c r="N22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243" s="10">
        <f>VLOOKUP(TableOMP[[#This Row],[Label]],TableAvg[],2,FALSE)</f>
        <v>0</v>
      </c>
      <c r="P2243" s="10">
        <f>VLOOKUP(TableOMP[[#This Row],[Label]],TableAvg[],3,FALSE)</f>
        <v>0</v>
      </c>
      <c r="Q2243" s="10">
        <f>TableOMP[[#This Row],[Avg]]-$U$2*TableOMP[[#This Row],[StdDev]]</f>
        <v>0</v>
      </c>
      <c r="R2243" s="10">
        <f>TableOMP[[#This Row],[Avg]]+$U$2*TableOMP[[#This Row],[StdDev]]</f>
        <v>0</v>
      </c>
      <c r="S2243" s="10">
        <f>IF(AND(TableOMP[[#This Row],[total_time]]&gt;=TableOMP[[#This Row],[Low]], TableOMP[[#This Row],[total_time]]&lt;=TableOMP[[#This Row],[High]]),1,0)</f>
        <v>0</v>
      </c>
    </row>
    <row r="2244" spans="1:19" x14ac:dyDescent="0.25">
      <c r="A2244" t="s">
        <v>16</v>
      </c>
      <c r="B2244">
        <v>10000</v>
      </c>
      <c r="C2244">
        <v>100</v>
      </c>
      <c r="D2244">
        <v>100000</v>
      </c>
      <c r="E2244">
        <v>54</v>
      </c>
      <c r="F2244">
        <v>1</v>
      </c>
      <c r="G2244">
        <v>6.9017720000000002</v>
      </c>
      <c r="H2244">
        <v>0.41670499999999999</v>
      </c>
      <c r="I2244">
        <v>13.492793000000001</v>
      </c>
      <c r="J2244">
        <v>0.254581</v>
      </c>
      <c r="K2244" t="str">
        <f t="shared" si="36"/>
        <v>7</v>
      </c>
      <c r="L2244" t="s">
        <v>50</v>
      </c>
      <c r="M2244" t="s">
        <v>51</v>
      </c>
      <c r="N22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244" s="10">
        <f>VLOOKUP(TableOMP[[#This Row],[Label]],TableAvg[],2,FALSE)</f>
        <v>0</v>
      </c>
      <c r="P2244" s="10">
        <f>VLOOKUP(TableOMP[[#This Row],[Label]],TableAvg[],3,FALSE)</f>
        <v>0</v>
      </c>
      <c r="Q2244" s="10">
        <f>TableOMP[[#This Row],[Avg]]-$U$2*TableOMP[[#This Row],[StdDev]]</f>
        <v>0</v>
      </c>
      <c r="R2244" s="10">
        <f>TableOMP[[#This Row],[Avg]]+$U$2*TableOMP[[#This Row],[StdDev]]</f>
        <v>0</v>
      </c>
      <c r="S2244" s="10">
        <f>IF(AND(TableOMP[[#This Row],[total_time]]&gt;=TableOMP[[#This Row],[Low]], TableOMP[[#This Row],[total_time]]&lt;=TableOMP[[#This Row],[High]]),1,0)</f>
        <v>0</v>
      </c>
    </row>
    <row r="2245" spans="1:19" x14ac:dyDescent="0.25">
      <c r="A2245" t="s">
        <v>16</v>
      </c>
      <c r="B2245">
        <v>10000</v>
      </c>
      <c r="C2245">
        <v>100</v>
      </c>
      <c r="D2245">
        <v>100000</v>
      </c>
      <c r="E2245">
        <v>55</v>
      </c>
      <c r="F2245">
        <v>1</v>
      </c>
      <c r="G2245">
        <v>6.6747949999999996</v>
      </c>
      <c r="H2245">
        <v>0.19404299999999999</v>
      </c>
      <c r="I2245">
        <v>3.2484389999999999</v>
      </c>
      <c r="J2245">
        <v>6.0156000000000001E-2</v>
      </c>
      <c r="K2245" t="str">
        <f t="shared" si="36"/>
        <v>7</v>
      </c>
      <c r="L2245" t="s">
        <v>50</v>
      </c>
      <c r="M2245" t="s">
        <v>51</v>
      </c>
      <c r="N22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245" s="10">
        <f>VLOOKUP(TableOMP[[#This Row],[Label]],TableAvg[],2,FALSE)</f>
        <v>0</v>
      </c>
      <c r="P2245" s="10">
        <f>VLOOKUP(TableOMP[[#This Row],[Label]],TableAvg[],3,FALSE)</f>
        <v>0</v>
      </c>
      <c r="Q2245" s="10">
        <f>TableOMP[[#This Row],[Avg]]-$U$2*TableOMP[[#This Row],[StdDev]]</f>
        <v>0</v>
      </c>
      <c r="R2245" s="10">
        <f>TableOMP[[#This Row],[Avg]]+$U$2*TableOMP[[#This Row],[StdDev]]</f>
        <v>0</v>
      </c>
      <c r="S2245" s="10">
        <f>IF(AND(TableOMP[[#This Row],[total_time]]&gt;=TableOMP[[#This Row],[Low]], TableOMP[[#This Row],[total_time]]&lt;=TableOMP[[#This Row],[High]]),1,0)</f>
        <v>0</v>
      </c>
    </row>
    <row r="2246" spans="1:19" x14ac:dyDescent="0.25">
      <c r="A2246" t="s">
        <v>16</v>
      </c>
      <c r="B2246">
        <v>10000</v>
      </c>
      <c r="C2246">
        <v>100</v>
      </c>
      <c r="D2246">
        <v>100000</v>
      </c>
      <c r="E2246">
        <v>56</v>
      </c>
      <c r="F2246">
        <v>1</v>
      </c>
      <c r="G2246">
        <v>6.6615260000000003</v>
      </c>
      <c r="H2246">
        <v>0.19259999999999999</v>
      </c>
      <c r="I2246">
        <v>3.4252500000000001</v>
      </c>
      <c r="J2246">
        <v>6.2276999999999999E-2</v>
      </c>
      <c r="K2246" t="str">
        <f t="shared" si="36"/>
        <v>7</v>
      </c>
      <c r="L2246" t="s">
        <v>50</v>
      </c>
      <c r="M2246" t="s">
        <v>51</v>
      </c>
      <c r="N22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246" s="10">
        <f>VLOOKUP(TableOMP[[#This Row],[Label]],TableAvg[],2,FALSE)</f>
        <v>0</v>
      </c>
      <c r="P2246" s="10">
        <f>VLOOKUP(TableOMP[[#This Row],[Label]],TableAvg[],3,FALSE)</f>
        <v>0</v>
      </c>
      <c r="Q2246" s="10">
        <f>TableOMP[[#This Row],[Avg]]-$U$2*TableOMP[[#This Row],[StdDev]]</f>
        <v>0</v>
      </c>
      <c r="R2246" s="10">
        <f>TableOMP[[#This Row],[Avg]]+$U$2*TableOMP[[#This Row],[StdDev]]</f>
        <v>0</v>
      </c>
      <c r="S2246" s="10">
        <f>IF(AND(TableOMP[[#This Row],[total_time]]&gt;=TableOMP[[#This Row],[Low]], TableOMP[[#This Row],[total_time]]&lt;=TableOMP[[#This Row],[High]]),1,0)</f>
        <v>0</v>
      </c>
    </row>
    <row r="2247" spans="1:19" x14ac:dyDescent="0.25">
      <c r="A2247" t="s">
        <v>16</v>
      </c>
      <c r="B2247">
        <v>10000</v>
      </c>
      <c r="C2247">
        <v>100</v>
      </c>
      <c r="D2247">
        <v>100000</v>
      </c>
      <c r="E2247">
        <v>57</v>
      </c>
      <c r="F2247">
        <v>1</v>
      </c>
      <c r="G2247">
        <v>6.6863960000000002</v>
      </c>
      <c r="H2247">
        <v>0.20480200000000001</v>
      </c>
      <c r="I2247">
        <v>4.0403909999999996</v>
      </c>
      <c r="J2247">
        <v>7.2150000000000006E-2</v>
      </c>
      <c r="K2247" t="str">
        <f t="shared" si="36"/>
        <v>7</v>
      </c>
      <c r="L2247" t="s">
        <v>50</v>
      </c>
      <c r="M2247" t="s">
        <v>51</v>
      </c>
      <c r="N22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247" s="10">
        <f>VLOOKUP(TableOMP[[#This Row],[Label]],TableAvg[],2,FALSE)</f>
        <v>0</v>
      </c>
      <c r="P2247" s="10">
        <f>VLOOKUP(TableOMP[[#This Row],[Label]],TableAvg[],3,FALSE)</f>
        <v>0</v>
      </c>
      <c r="Q2247" s="10">
        <f>TableOMP[[#This Row],[Avg]]-$U$2*TableOMP[[#This Row],[StdDev]]</f>
        <v>0</v>
      </c>
      <c r="R2247" s="10">
        <f>TableOMP[[#This Row],[Avg]]+$U$2*TableOMP[[#This Row],[StdDev]]</f>
        <v>0</v>
      </c>
      <c r="S2247" s="10">
        <f>IF(AND(TableOMP[[#This Row],[total_time]]&gt;=TableOMP[[#This Row],[Low]], TableOMP[[#This Row],[total_time]]&lt;=TableOMP[[#This Row],[High]]),1,0)</f>
        <v>0</v>
      </c>
    </row>
    <row r="2248" spans="1:19" x14ac:dyDescent="0.25">
      <c r="A2248" t="s">
        <v>16</v>
      </c>
      <c r="B2248">
        <v>10000</v>
      </c>
      <c r="C2248">
        <v>100</v>
      </c>
      <c r="D2248">
        <v>100000</v>
      </c>
      <c r="E2248">
        <v>58</v>
      </c>
      <c r="F2248">
        <v>1</v>
      </c>
      <c r="G2248">
        <v>5.9382599999999996</v>
      </c>
      <c r="H2248">
        <v>0.16234399999999999</v>
      </c>
      <c r="I2248">
        <v>3.2814290000000002</v>
      </c>
      <c r="J2248">
        <v>5.7569000000000002E-2</v>
      </c>
      <c r="K2248" t="str">
        <f t="shared" si="36"/>
        <v>7</v>
      </c>
      <c r="L2248" t="s">
        <v>50</v>
      </c>
      <c r="M2248" t="s">
        <v>51</v>
      </c>
      <c r="N22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248" s="10">
        <f>VLOOKUP(TableOMP[[#This Row],[Label]],TableAvg[],2,FALSE)</f>
        <v>0</v>
      </c>
      <c r="P2248" s="10">
        <f>VLOOKUP(TableOMP[[#This Row],[Label]],TableAvg[],3,FALSE)</f>
        <v>0</v>
      </c>
      <c r="Q2248" s="10">
        <f>TableOMP[[#This Row],[Avg]]-$U$2*TableOMP[[#This Row],[StdDev]]</f>
        <v>0</v>
      </c>
      <c r="R2248" s="10">
        <f>TableOMP[[#This Row],[Avg]]+$U$2*TableOMP[[#This Row],[StdDev]]</f>
        <v>0</v>
      </c>
      <c r="S2248" s="10">
        <f>IF(AND(TableOMP[[#This Row],[total_time]]&gt;=TableOMP[[#This Row],[Low]], TableOMP[[#This Row],[total_time]]&lt;=TableOMP[[#This Row],[High]]),1,0)</f>
        <v>0</v>
      </c>
    </row>
    <row r="2249" spans="1:19" x14ac:dyDescent="0.25">
      <c r="A2249" t="s">
        <v>16</v>
      </c>
      <c r="B2249">
        <v>10000</v>
      </c>
      <c r="C2249">
        <v>100</v>
      </c>
      <c r="D2249">
        <v>100000</v>
      </c>
      <c r="E2249">
        <v>59</v>
      </c>
      <c r="F2249">
        <v>1</v>
      </c>
      <c r="G2249">
        <v>6.1431940000000003</v>
      </c>
      <c r="H2249">
        <v>0.268063</v>
      </c>
      <c r="I2249">
        <v>9.3370189999999997</v>
      </c>
      <c r="J2249">
        <v>0.16098299999999999</v>
      </c>
      <c r="K2249" t="str">
        <f t="shared" si="36"/>
        <v>7</v>
      </c>
      <c r="L2249" t="s">
        <v>50</v>
      </c>
      <c r="M2249" t="s">
        <v>51</v>
      </c>
      <c r="N22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249" s="10">
        <f>VLOOKUP(TableOMP[[#This Row],[Label]],TableAvg[],2,FALSE)</f>
        <v>0</v>
      </c>
      <c r="P2249" s="10">
        <f>VLOOKUP(TableOMP[[#This Row],[Label]],TableAvg[],3,FALSE)</f>
        <v>0</v>
      </c>
      <c r="Q2249" s="10">
        <f>TableOMP[[#This Row],[Avg]]-$U$2*TableOMP[[#This Row],[StdDev]]</f>
        <v>0</v>
      </c>
      <c r="R2249" s="10">
        <f>TableOMP[[#This Row],[Avg]]+$U$2*TableOMP[[#This Row],[StdDev]]</f>
        <v>0</v>
      </c>
      <c r="S2249" s="10">
        <f>IF(AND(TableOMP[[#This Row],[total_time]]&gt;=TableOMP[[#This Row],[Low]], TableOMP[[#This Row],[total_time]]&lt;=TableOMP[[#This Row],[High]]),1,0)</f>
        <v>0</v>
      </c>
    </row>
    <row r="2250" spans="1:19" x14ac:dyDescent="0.25">
      <c r="A2250" t="s">
        <v>16</v>
      </c>
      <c r="B2250">
        <v>10000</v>
      </c>
      <c r="C2250">
        <v>100</v>
      </c>
      <c r="D2250">
        <v>100000</v>
      </c>
      <c r="E2250">
        <v>60</v>
      </c>
      <c r="F2250">
        <v>1</v>
      </c>
      <c r="G2250">
        <v>6.419645</v>
      </c>
      <c r="H2250">
        <v>0.452988</v>
      </c>
      <c r="I2250">
        <v>6.5016170000000004</v>
      </c>
      <c r="J2250">
        <v>0.110197</v>
      </c>
      <c r="K2250" t="str">
        <f t="shared" si="36"/>
        <v>7</v>
      </c>
      <c r="L2250" t="s">
        <v>50</v>
      </c>
      <c r="M2250" t="s">
        <v>51</v>
      </c>
      <c r="N22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250" s="10">
        <f>VLOOKUP(TableOMP[[#This Row],[Label]],TableAvg[],2,FALSE)</f>
        <v>0</v>
      </c>
      <c r="P2250" s="10">
        <f>VLOOKUP(TableOMP[[#This Row],[Label]],TableAvg[],3,FALSE)</f>
        <v>0</v>
      </c>
      <c r="Q2250" s="10">
        <f>TableOMP[[#This Row],[Avg]]-$U$2*TableOMP[[#This Row],[StdDev]]</f>
        <v>0</v>
      </c>
      <c r="R2250" s="10">
        <f>TableOMP[[#This Row],[Avg]]+$U$2*TableOMP[[#This Row],[StdDev]]</f>
        <v>0</v>
      </c>
      <c r="S2250" s="10">
        <f>IF(AND(TableOMP[[#This Row],[total_time]]&gt;=TableOMP[[#This Row],[Low]], TableOMP[[#This Row],[total_time]]&lt;=TableOMP[[#This Row],[High]]),1,0)</f>
        <v>0</v>
      </c>
    </row>
    <row r="2251" spans="1:19" x14ac:dyDescent="0.25">
      <c r="A2251" t="s">
        <v>16</v>
      </c>
      <c r="B2251">
        <v>10000</v>
      </c>
      <c r="C2251">
        <v>100</v>
      </c>
      <c r="D2251">
        <v>100000</v>
      </c>
      <c r="E2251">
        <v>61</v>
      </c>
      <c r="F2251">
        <v>1</v>
      </c>
      <c r="G2251">
        <v>6.0775249999999996</v>
      </c>
      <c r="H2251">
        <v>0.180449</v>
      </c>
      <c r="I2251">
        <v>4.5807279999999997</v>
      </c>
      <c r="J2251">
        <v>7.6344999999999996E-2</v>
      </c>
      <c r="K2251" t="str">
        <f t="shared" si="36"/>
        <v>7</v>
      </c>
      <c r="L2251" t="s">
        <v>50</v>
      </c>
      <c r="M2251" t="s">
        <v>51</v>
      </c>
      <c r="N22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251" s="10">
        <f>VLOOKUP(TableOMP[[#This Row],[Label]],TableAvg[],2,FALSE)</f>
        <v>0</v>
      </c>
      <c r="P2251" s="10">
        <f>VLOOKUP(TableOMP[[#This Row],[Label]],TableAvg[],3,FALSE)</f>
        <v>0</v>
      </c>
      <c r="Q2251" s="10">
        <f>TableOMP[[#This Row],[Avg]]-$U$2*TableOMP[[#This Row],[StdDev]]</f>
        <v>0</v>
      </c>
      <c r="R2251" s="10">
        <f>TableOMP[[#This Row],[Avg]]+$U$2*TableOMP[[#This Row],[StdDev]]</f>
        <v>0</v>
      </c>
      <c r="S2251" s="10">
        <f>IF(AND(TableOMP[[#This Row],[total_time]]&gt;=TableOMP[[#This Row],[Low]], TableOMP[[#This Row],[total_time]]&lt;=TableOMP[[#This Row],[High]]),1,0)</f>
        <v>0</v>
      </c>
    </row>
    <row r="2252" spans="1:19" x14ac:dyDescent="0.25">
      <c r="A2252" t="s">
        <v>16</v>
      </c>
      <c r="B2252">
        <v>10000</v>
      </c>
      <c r="C2252">
        <v>100</v>
      </c>
      <c r="D2252">
        <v>100000</v>
      </c>
      <c r="E2252">
        <v>62</v>
      </c>
      <c r="F2252">
        <v>1</v>
      </c>
      <c r="G2252">
        <v>6.0792989999999998</v>
      </c>
      <c r="H2252">
        <v>0.224496</v>
      </c>
      <c r="I2252">
        <v>3.9239540000000002</v>
      </c>
      <c r="J2252">
        <v>6.4326999999999995E-2</v>
      </c>
      <c r="K2252" t="str">
        <f t="shared" si="36"/>
        <v>7</v>
      </c>
      <c r="L2252" t="s">
        <v>50</v>
      </c>
      <c r="M2252" t="s">
        <v>51</v>
      </c>
      <c r="N22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252" s="10">
        <f>VLOOKUP(TableOMP[[#This Row],[Label]],TableAvg[],2,FALSE)</f>
        <v>0</v>
      </c>
      <c r="P2252" s="10">
        <f>VLOOKUP(TableOMP[[#This Row],[Label]],TableAvg[],3,FALSE)</f>
        <v>0</v>
      </c>
      <c r="Q2252" s="10">
        <f>TableOMP[[#This Row],[Avg]]-$U$2*TableOMP[[#This Row],[StdDev]]</f>
        <v>0</v>
      </c>
      <c r="R2252" s="10">
        <f>TableOMP[[#This Row],[Avg]]+$U$2*TableOMP[[#This Row],[StdDev]]</f>
        <v>0</v>
      </c>
      <c r="S2252" s="10">
        <f>IF(AND(TableOMP[[#This Row],[total_time]]&gt;=TableOMP[[#This Row],[Low]], TableOMP[[#This Row],[total_time]]&lt;=TableOMP[[#This Row],[High]]),1,0)</f>
        <v>0</v>
      </c>
    </row>
    <row r="2253" spans="1:19" x14ac:dyDescent="0.25">
      <c r="A2253" t="s">
        <v>16</v>
      </c>
      <c r="B2253">
        <v>10000</v>
      </c>
      <c r="C2253">
        <v>100</v>
      </c>
      <c r="D2253">
        <v>100000</v>
      </c>
      <c r="E2253">
        <v>63</v>
      </c>
      <c r="F2253">
        <v>1</v>
      </c>
      <c r="G2253">
        <v>5.7717020000000003</v>
      </c>
      <c r="H2253">
        <v>0.27325500000000003</v>
      </c>
      <c r="I2253">
        <v>10.654528000000001</v>
      </c>
      <c r="J2253">
        <v>0.171847</v>
      </c>
      <c r="K2253" t="str">
        <f t="shared" si="36"/>
        <v>7</v>
      </c>
      <c r="L2253" t="s">
        <v>50</v>
      </c>
      <c r="M2253" t="s">
        <v>51</v>
      </c>
      <c r="N22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253" s="10">
        <f>VLOOKUP(TableOMP[[#This Row],[Label]],TableAvg[],2,FALSE)</f>
        <v>0</v>
      </c>
      <c r="P2253" s="10">
        <f>VLOOKUP(TableOMP[[#This Row],[Label]],TableAvg[],3,FALSE)</f>
        <v>0</v>
      </c>
      <c r="Q2253" s="10">
        <f>TableOMP[[#This Row],[Avg]]-$U$2*TableOMP[[#This Row],[StdDev]]</f>
        <v>0</v>
      </c>
      <c r="R2253" s="10">
        <f>TableOMP[[#This Row],[Avg]]+$U$2*TableOMP[[#This Row],[StdDev]]</f>
        <v>0</v>
      </c>
      <c r="S2253" s="10">
        <f>IF(AND(TableOMP[[#This Row],[total_time]]&gt;=TableOMP[[#This Row],[Low]], TableOMP[[#This Row],[total_time]]&lt;=TableOMP[[#This Row],[High]]),1,0)</f>
        <v>0</v>
      </c>
    </row>
    <row r="2254" spans="1:19" x14ac:dyDescent="0.25">
      <c r="A2254" t="s">
        <v>16</v>
      </c>
      <c r="B2254">
        <v>10000</v>
      </c>
      <c r="C2254">
        <v>100</v>
      </c>
      <c r="D2254">
        <v>100000</v>
      </c>
      <c r="E2254">
        <v>64</v>
      </c>
      <c r="F2254">
        <v>1</v>
      </c>
      <c r="G2254">
        <v>5.7608050000000004</v>
      </c>
      <c r="H2254">
        <v>0.18931999999999999</v>
      </c>
      <c r="I2254">
        <v>4.3286439999999997</v>
      </c>
      <c r="J2254">
        <v>6.8709000000000006E-2</v>
      </c>
      <c r="K2254" t="str">
        <f t="shared" si="36"/>
        <v>7</v>
      </c>
      <c r="L2254" t="s">
        <v>50</v>
      </c>
      <c r="M2254" t="s">
        <v>51</v>
      </c>
      <c r="N22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254" s="10">
        <f>VLOOKUP(TableOMP[[#This Row],[Label]],TableAvg[],2,FALSE)</f>
        <v>0</v>
      </c>
      <c r="P2254" s="10">
        <f>VLOOKUP(TableOMP[[#This Row],[Label]],TableAvg[],3,FALSE)</f>
        <v>0</v>
      </c>
      <c r="Q2254" s="10">
        <f>TableOMP[[#This Row],[Avg]]-$U$2*TableOMP[[#This Row],[StdDev]]</f>
        <v>0</v>
      </c>
      <c r="R2254" s="10">
        <f>TableOMP[[#This Row],[Avg]]+$U$2*TableOMP[[#This Row],[StdDev]]</f>
        <v>0</v>
      </c>
      <c r="S2254" s="10">
        <f>IF(AND(TableOMP[[#This Row],[total_time]]&gt;=TableOMP[[#This Row],[Low]], TableOMP[[#This Row],[total_time]]&lt;=TableOMP[[#This Row],[High]]),1,0)</f>
        <v>0</v>
      </c>
    </row>
    <row r="2255" spans="1:19" x14ac:dyDescent="0.25">
      <c r="A2255" t="s">
        <v>16</v>
      </c>
      <c r="B2255">
        <v>1000</v>
      </c>
      <c r="C2255">
        <v>100</v>
      </c>
      <c r="D2255">
        <v>100000</v>
      </c>
      <c r="E2255">
        <v>1</v>
      </c>
      <c r="F2255">
        <v>1</v>
      </c>
      <c r="G2255">
        <v>3.474005</v>
      </c>
      <c r="H2255">
        <v>3.2230000000000002E-2</v>
      </c>
      <c r="I2255">
        <v>0</v>
      </c>
      <c r="J2255">
        <v>0</v>
      </c>
      <c r="K2255" t="str">
        <f t="shared" si="36"/>
        <v>7</v>
      </c>
      <c r="L2255" t="s">
        <v>50</v>
      </c>
      <c r="M2255" t="s">
        <v>51</v>
      </c>
      <c r="N22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255" s="10" t="e">
        <f>VLOOKUP(TableOMP[[#This Row],[Label]],TableAvg[],2,FALSE)</f>
        <v>#N/A</v>
      </c>
      <c r="P2255" s="10" t="e">
        <f>VLOOKUP(TableOMP[[#This Row],[Label]],TableAvg[],3,FALSE)</f>
        <v>#N/A</v>
      </c>
      <c r="Q2255" s="10" t="e">
        <f>TableOMP[[#This Row],[Avg]]-$U$2*TableOMP[[#This Row],[StdDev]]</f>
        <v>#N/A</v>
      </c>
      <c r="R2255" s="10" t="e">
        <f>TableOMP[[#This Row],[Avg]]+$U$2*TableOMP[[#This Row],[StdDev]]</f>
        <v>#N/A</v>
      </c>
      <c r="S2255" s="10" t="e">
        <f>IF(AND(TableOMP[[#This Row],[total_time]]&gt;=TableOMP[[#This Row],[Low]], TableOMP[[#This Row],[total_time]]&lt;=TableOMP[[#This Row],[High]]),1,0)</f>
        <v>#N/A</v>
      </c>
    </row>
    <row r="2256" spans="1:19" x14ac:dyDescent="0.25">
      <c r="A2256" t="s">
        <v>16</v>
      </c>
      <c r="B2256">
        <v>1000</v>
      </c>
      <c r="C2256">
        <v>100</v>
      </c>
      <c r="D2256">
        <v>100000</v>
      </c>
      <c r="E2256">
        <v>2</v>
      </c>
      <c r="F2256">
        <v>1</v>
      </c>
      <c r="G2256">
        <v>2.253851</v>
      </c>
      <c r="H2256">
        <v>7.8639999999999995E-3</v>
      </c>
      <c r="I2256">
        <v>5.3239999999999997E-3</v>
      </c>
      <c r="J2256">
        <v>5.3239999999999997E-3</v>
      </c>
      <c r="K2256" t="str">
        <f t="shared" ref="K2256:K2319" si="37">MID(M2256,22,1)</f>
        <v>7</v>
      </c>
      <c r="L2256" t="s">
        <v>50</v>
      </c>
      <c r="M2256" t="s">
        <v>51</v>
      </c>
      <c r="N22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256" s="10" t="e">
        <f>VLOOKUP(TableOMP[[#This Row],[Label]],TableAvg[],2,FALSE)</f>
        <v>#N/A</v>
      </c>
      <c r="P2256" s="10" t="e">
        <f>VLOOKUP(TableOMP[[#This Row],[Label]],TableAvg[],3,FALSE)</f>
        <v>#N/A</v>
      </c>
      <c r="Q2256" s="10" t="e">
        <f>TableOMP[[#This Row],[Avg]]-$U$2*TableOMP[[#This Row],[StdDev]]</f>
        <v>#N/A</v>
      </c>
      <c r="R2256" s="10" t="e">
        <f>TableOMP[[#This Row],[Avg]]+$U$2*TableOMP[[#This Row],[StdDev]]</f>
        <v>#N/A</v>
      </c>
      <c r="S2256" s="10" t="e">
        <f>IF(AND(TableOMP[[#This Row],[total_time]]&gt;=TableOMP[[#This Row],[Low]], TableOMP[[#This Row],[total_time]]&lt;=TableOMP[[#This Row],[High]]),1,0)</f>
        <v>#N/A</v>
      </c>
    </row>
    <row r="2257" spans="1:19" x14ac:dyDescent="0.25">
      <c r="A2257" t="s">
        <v>16</v>
      </c>
      <c r="B2257">
        <v>1000</v>
      </c>
      <c r="C2257">
        <v>100</v>
      </c>
      <c r="D2257">
        <v>100000</v>
      </c>
      <c r="E2257">
        <v>3</v>
      </c>
      <c r="F2257">
        <v>1</v>
      </c>
      <c r="G2257">
        <v>1.85534</v>
      </c>
      <c r="H2257">
        <v>8.966E-3</v>
      </c>
      <c r="I2257">
        <v>1.2267999999999999E-2</v>
      </c>
      <c r="J2257">
        <v>6.1339999999999997E-3</v>
      </c>
      <c r="K2257" t="str">
        <f t="shared" si="37"/>
        <v>7</v>
      </c>
      <c r="L2257" t="s">
        <v>50</v>
      </c>
      <c r="M2257" t="s">
        <v>51</v>
      </c>
      <c r="N22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257" s="10" t="e">
        <f>VLOOKUP(TableOMP[[#This Row],[Label]],TableAvg[],2,FALSE)</f>
        <v>#N/A</v>
      </c>
      <c r="P2257" s="10" t="e">
        <f>VLOOKUP(TableOMP[[#This Row],[Label]],TableAvg[],3,FALSE)</f>
        <v>#N/A</v>
      </c>
      <c r="Q2257" s="10" t="e">
        <f>TableOMP[[#This Row],[Avg]]-$U$2*TableOMP[[#This Row],[StdDev]]</f>
        <v>#N/A</v>
      </c>
      <c r="R2257" s="10" t="e">
        <f>TableOMP[[#This Row],[Avg]]+$U$2*TableOMP[[#This Row],[StdDev]]</f>
        <v>#N/A</v>
      </c>
      <c r="S2257" s="10" t="e">
        <f>IF(AND(TableOMP[[#This Row],[total_time]]&gt;=TableOMP[[#This Row],[Low]], TableOMP[[#This Row],[total_time]]&lt;=TableOMP[[#This Row],[High]]),1,0)</f>
        <v>#N/A</v>
      </c>
    </row>
    <row r="2258" spans="1:19" x14ac:dyDescent="0.25">
      <c r="A2258" t="s">
        <v>16</v>
      </c>
      <c r="B2258">
        <v>1000</v>
      </c>
      <c r="C2258">
        <v>100</v>
      </c>
      <c r="D2258">
        <v>100000</v>
      </c>
      <c r="E2258">
        <v>4</v>
      </c>
      <c r="F2258">
        <v>1</v>
      </c>
      <c r="G2258">
        <v>1.668021</v>
      </c>
      <c r="H2258">
        <v>1.0723999999999999E-2</v>
      </c>
      <c r="I2258">
        <v>2.2415000000000001E-2</v>
      </c>
      <c r="J2258">
        <v>7.4720000000000003E-3</v>
      </c>
      <c r="K2258" t="str">
        <f t="shared" si="37"/>
        <v>7</v>
      </c>
      <c r="L2258" t="s">
        <v>50</v>
      </c>
      <c r="M2258" t="s">
        <v>51</v>
      </c>
      <c r="N22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258" s="10" t="e">
        <f>VLOOKUP(TableOMP[[#This Row],[Label]],TableAvg[],2,FALSE)</f>
        <v>#N/A</v>
      </c>
      <c r="P2258" s="10" t="e">
        <f>VLOOKUP(TableOMP[[#This Row],[Label]],TableAvg[],3,FALSE)</f>
        <v>#N/A</v>
      </c>
      <c r="Q2258" s="10" t="e">
        <f>TableOMP[[#This Row],[Avg]]-$U$2*TableOMP[[#This Row],[StdDev]]</f>
        <v>#N/A</v>
      </c>
      <c r="R2258" s="10" t="e">
        <f>TableOMP[[#This Row],[Avg]]+$U$2*TableOMP[[#This Row],[StdDev]]</f>
        <v>#N/A</v>
      </c>
      <c r="S2258" s="10" t="e">
        <f>IF(AND(TableOMP[[#This Row],[total_time]]&gt;=TableOMP[[#This Row],[Low]], TableOMP[[#This Row],[total_time]]&lt;=TableOMP[[#This Row],[High]]),1,0)</f>
        <v>#N/A</v>
      </c>
    </row>
    <row r="2259" spans="1:19" x14ac:dyDescent="0.25">
      <c r="A2259" t="s">
        <v>16</v>
      </c>
      <c r="B2259">
        <v>1000</v>
      </c>
      <c r="C2259">
        <v>100</v>
      </c>
      <c r="D2259">
        <v>100000</v>
      </c>
      <c r="E2259">
        <v>5</v>
      </c>
      <c r="F2259">
        <v>1</v>
      </c>
      <c r="G2259">
        <v>1.7227079999999999</v>
      </c>
      <c r="H2259">
        <v>0.140708</v>
      </c>
      <c r="I2259">
        <v>8.6693000000000006E-2</v>
      </c>
      <c r="J2259">
        <v>2.1673000000000001E-2</v>
      </c>
      <c r="K2259" t="str">
        <f t="shared" si="37"/>
        <v>7</v>
      </c>
      <c r="L2259" t="s">
        <v>50</v>
      </c>
      <c r="M2259" t="s">
        <v>51</v>
      </c>
      <c r="N22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259" s="10" t="e">
        <f>VLOOKUP(TableOMP[[#This Row],[Label]],TableAvg[],2,FALSE)</f>
        <v>#N/A</v>
      </c>
      <c r="P2259" s="10" t="e">
        <f>VLOOKUP(TableOMP[[#This Row],[Label]],TableAvg[],3,FALSE)</f>
        <v>#N/A</v>
      </c>
      <c r="Q2259" s="10" t="e">
        <f>TableOMP[[#This Row],[Avg]]-$U$2*TableOMP[[#This Row],[StdDev]]</f>
        <v>#N/A</v>
      </c>
      <c r="R2259" s="10" t="e">
        <f>TableOMP[[#This Row],[Avg]]+$U$2*TableOMP[[#This Row],[StdDev]]</f>
        <v>#N/A</v>
      </c>
      <c r="S2259" s="10" t="e">
        <f>IF(AND(TableOMP[[#This Row],[total_time]]&gt;=TableOMP[[#This Row],[Low]], TableOMP[[#This Row],[total_time]]&lt;=TableOMP[[#This Row],[High]]),1,0)</f>
        <v>#N/A</v>
      </c>
    </row>
    <row r="2260" spans="1:19" x14ac:dyDescent="0.25">
      <c r="A2260" t="s">
        <v>16</v>
      </c>
      <c r="B2260">
        <v>1000</v>
      </c>
      <c r="C2260">
        <v>100</v>
      </c>
      <c r="D2260">
        <v>100000</v>
      </c>
      <c r="E2260">
        <v>6</v>
      </c>
      <c r="F2260">
        <v>1</v>
      </c>
      <c r="G2260">
        <v>1.488577</v>
      </c>
      <c r="H2260">
        <v>1.1502999999999999E-2</v>
      </c>
      <c r="I2260">
        <v>3.6644999999999997E-2</v>
      </c>
      <c r="J2260">
        <v>7.3289999999999996E-3</v>
      </c>
      <c r="K2260" t="str">
        <f t="shared" si="37"/>
        <v>7</v>
      </c>
      <c r="L2260" t="s">
        <v>50</v>
      </c>
      <c r="M2260" t="s">
        <v>51</v>
      </c>
      <c r="N22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260" s="10" t="e">
        <f>VLOOKUP(TableOMP[[#This Row],[Label]],TableAvg[],2,FALSE)</f>
        <v>#N/A</v>
      </c>
      <c r="P2260" s="10" t="e">
        <f>VLOOKUP(TableOMP[[#This Row],[Label]],TableAvg[],3,FALSE)</f>
        <v>#N/A</v>
      </c>
      <c r="Q2260" s="10" t="e">
        <f>TableOMP[[#This Row],[Avg]]-$U$2*TableOMP[[#This Row],[StdDev]]</f>
        <v>#N/A</v>
      </c>
      <c r="R2260" s="10" t="e">
        <f>TableOMP[[#This Row],[Avg]]+$U$2*TableOMP[[#This Row],[StdDev]]</f>
        <v>#N/A</v>
      </c>
      <c r="S2260" s="10" t="e">
        <f>IF(AND(TableOMP[[#This Row],[total_time]]&gt;=TableOMP[[#This Row],[Low]], TableOMP[[#This Row],[total_time]]&lt;=TableOMP[[#This Row],[High]]),1,0)</f>
        <v>#N/A</v>
      </c>
    </row>
    <row r="2261" spans="1:19" x14ac:dyDescent="0.25">
      <c r="A2261" t="s">
        <v>16</v>
      </c>
      <c r="B2261">
        <v>1000</v>
      </c>
      <c r="C2261">
        <v>100</v>
      </c>
      <c r="D2261">
        <v>100000</v>
      </c>
      <c r="E2261">
        <v>7</v>
      </c>
      <c r="F2261">
        <v>1</v>
      </c>
      <c r="G2261">
        <v>1.43716</v>
      </c>
      <c r="H2261">
        <v>1.4989000000000001E-2</v>
      </c>
      <c r="I2261">
        <v>6.3457E-2</v>
      </c>
      <c r="J2261">
        <v>1.0576E-2</v>
      </c>
      <c r="K2261" t="str">
        <f t="shared" si="37"/>
        <v>7</v>
      </c>
      <c r="L2261" t="s">
        <v>50</v>
      </c>
      <c r="M2261" t="s">
        <v>51</v>
      </c>
      <c r="N22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261" s="10" t="e">
        <f>VLOOKUP(TableOMP[[#This Row],[Label]],TableAvg[],2,FALSE)</f>
        <v>#N/A</v>
      </c>
      <c r="P2261" s="10" t="e">
        <f>VLOOKUP(TableOMP[[#This Row],[Label]],TableAvg[],3,FALSE)</f>
        <v>#N/A</v>
      </c>
      <c r="Q2261" s="10" t="e">
        <f>TableOMP[[#This Row],[Avg]]-$U$2*TableOMP[[#This Row],[StdDev]]</f>
        <v>#N/A</v>
      </c>
      <c r="R2261" s="10" t="e">
        <f>TableOMP[[#This Row],[Avg]]+$U$2*TableOMP[[#This Row],[StdDev]]</f>
        <v>#N/A</v>
      </c>
      <c r="S2261" s="10" t="e">
        <f>IF(AND(TableOMP[[#This Row],[total_time]]&gt;=TableOMP[[#This Row],[Low]], TableOMP[[#This Row],[total_time]]&lt;=TableOMP[[#This Row],[High]]),1,0)</f>
        <v>#N/A</v>
      </c>
    </row>
    <row r="2262" spans="1:19" x14ac:dyDescent="0.25">
      <c r="A2262" t="s">
        <v>16</v>
      </c>
      <c r="B2262">
        <v>1000</v>
      </c>
      <c r="C2262">
        <v>100</v>
      </c>
      <c r="D2262">
        <v>100000</v>
      </c>
      <c r="E2262">
        <v>8</v>
      </c>
      <c r="F2262">
        <v>1</v>
      </c>
      <c r="G2262">
        <v>1.5082040000000001</v>
      </c>
      <c r="H2262">
        <v>0.118922</v>
      </c>
      <c r="I2262">
        <v>0.73473299999999997</v>
      </c>
      <c r="J2262">
        <v>0.104962</v>
      </c>
      <c r="K2262" t="str">
        <f t="shared" si="37"/>
        <v>7</v>
      </c>
      <c r="L2262" t="s">
        <v>50</v>
      </c>
      <c r="M2262" t="s">
        <v>51</v>
      </c>
      <c r="N22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262" s="10" t="e">
        <f>VLOOKUP(TableOMP[[#This Row],[Label]],TableAvg[],2,FALSE)</f>
        <v>#N/A</v>
      </c>
      <c r="P2262" s="10" t="e">
        <f>VLOOKUP(TableOMP[[#This Row],[Label]],TableAvg[],3,FALSE)</f>
        <v>#N/A</v>
      </c>
      <c r="Q2262" s="10" t="e">
        <f>TableOMP[[#This Row],[Avg]]-$U$2*TableOMP[[#This Row],[StdDev]]</f>
        <v>#N/A</v>
      </c>
      <c r="R2262" s="10" t="e">
        <f>TableOMP[[#This Row],[Avg]]+$U$2*TableOMP[[#This Row],[StdDev]]</f>
        <v>#N/A</v>
      </c>
      <c r="S2262" s="10" t="e">
        <f>IF(AND(TableOMP[[#This Row],[total_time]]&gt;=TableOMP[[#This Row],[Low]], TableOMP[[#This Row],[total_time]]&lt;=TableOMP[[#This Row],[High]]),1,0)</f>
        <v>#N/A</v>
      </c>
    </row>
    <row r="2263" spans="1:19" x14ac:dyDescent="0.25">
      <c r="A2263" t="s">
        <v>16</v>
      </c>
      <c r="B2263">
        <v>1000</v>
      </c>
      <c r="C2263">
        <v>100</v>
      </c>
      <c r="D2263">
        <v>100000</v>
      </c>
      <c r="E2263">
        <v>9</v>
      </c>
      <c r="F2263">
        <v>1</v>
      </c>
      <c r="G2263">
        <v>1.3949609999999999</v>
      </c>
      <c r="H2263">
        <v>2.2433999999999999E-2</v>
      </c>
      <c r="I2263">
        <v>0.112723</v>
      </c>
      <c r="J2263">
        <v>1.409E-2</v>
      </c>
      <c r="K2263" t="str">
        <f t="shared" si="37"/>
        <v>7</v>
      </c>
      <c r="L2263" t="s">
        <v>50</v>
      </c>
      <c r="M2263" t="s">
        <v>51</v>
      </c>
      <c r="N22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263" s="10" t="e">
        <f>VLOOKUP(TableOMP[[#This Row],[Label]],TableAvg[],2,FALSE)</f>
        <v>#N/A</v>
      </c>
      <c r="P2263" s="10" t="e">
        <f>VLOOKUP(TableOMP[[#This Row],[Label]],TableAvg[],3,FALSE)</f>
        <v>#N/A</v>
      </c>
      <c r="Q2263" s="10" t="e">
        <f>TableOMP[[#This Row],[Avg]]-$U$2*TableOMP[[#This Row],[StdDev]]</f>
        <v>#N/A</v>
      </c>
      <c r="R2263" s="10" t="e">
        <f>TableOMP[[#This Row],[Avg]]+$U$2*TableOMP[[#This Row],[StdDev]]</f>
        <v>#N/A</v>
      </c>
      <c r="S2263" s="10" t="e">
        <f>IF(AND(TableOMP[[#This Row],[total_time]]&gt;=TableOMP[[#This Row],[Low]], TableOMP[[#This Row],[total_time]]&lt;=TableOMP[[#This Row],[High]]),1,0)</f>
        <v>#N/A</v>
      </c>
    </row>
    <row r="2264" spans="1:19" x14ac:dyDescent="0.25">
      <c r="A2264" t="s">
        <v>16</v>
      </c>
      <c r="B2264">
        <v>1000</v>
      </c>
      <c r="C2264">
        <v>100</v>
      </c>
      <c r="D2264">
        <v>100000</v>
      </c>
      <c r="E2264">
        <v>10</v>
      </c>
      <c r="F2264">
        <v>1</v>
      </c>
      <c r="G2264">
        <v>1.423929</v>
      </c>
      <c r="H2264">
        <v>6.7081000000000002E-2</v>
      </c>
      <c r="I2264">
        <v>0.51509099999999997</v>
      </c>
      <c r="J2264">
        <v>5.7231999999999998E-2</v>
      </c>
      <c r="K2264" t="str">
        <f t="shared" si="37"/>
        <v>7</v>
      </c>
      <c r="L2264" t="s">
        <v>50</v>
      </c>
      <c r="M2264" t="s">
        <v>51</v>
      </c>
      <c r="N22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264" s="10" t="e">
        <f>VLOOKUP(TableOMP[[#This Row],[Label]],TableAvg[],2,FALSE)</f>
        <v>#N/A</v>
      </c>
      <c r="P2264" s="10" t="e">
        <f>VLOOKUP(TableOMP[[#This Row],[Label]],TableAvg[],3,FALSE)</f>
        <v>#N/A</v>
      </c>
      <c r="Q2264" s="10" t="e">
        <f>TableOMP[[#This Row],[Avg]]-$U$2*TableOMP[[#This Row],[StdDev]]</f>
        <v>#N/A</v>
      </c>
      <c r="R2264" s="10" t="e">
        <f>TableOMP[[#This Row],[Avg]]+$U$2*TableOMP[[#This Row],[StdDev]]</f>
        <v>#N/A</v>
      </c>
      <c r="S2264" s="10" t="e">
        <f>IF(AND(TableOMP[[#This Row],[total_time]]&gt;=TableOMP[[#This Row],[Low]], TableOMP[[#This Row],[total_time]]&lt;=TableOMP[[#This Row],[High]]),1,0)</f>
        <v>#N/A</v>
      </c>
    </row>
    <row r="2265" spans="1:19" x14ac:dyDescent="0.25">
      <c r="A2265" t="s">
        <v>16</v>
      </c>
      <c r="B2265">
        <v>1000</v>
      </c>
      <c r="C2265">
        <v>100</v>
      </c>
      <c r="D2265">
        <v>100000</v>
      </c>
      <c r="E2265">
        <v>11</v>
      </c>
      <c r="F2265">
        <v>1</v>
      </c>
      <c r="G2265">
        <v>1.3557859999999999</v>
      </c>
      <c r="H2265">
        <v>2.5492999999999998E-2</v>
      </c>
      <c r="I2265">
        <v>0.194801</v>
      </c>
      <c r="J2265">
        <v>1.9480000000000001E-2</v>
      </c>
      <c r="K2265" t="str">
        <f t="shared" si="37"/>
        <v>7</v>
      </c>
      <c r="L2265" t="s">
        <v>50</v>
      </c>
      <c r="M2265" t="s">
        <v>51</v>
      </c>
      <c r="N22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265" s="10" t="e">
        <f>VLOOKUP(TableOMP[[#This Row],[Label]],TableAvg[],2,FALSE)</f>
        <v>#N/A</v>
      </c>
      <c r="P2265" s="10" t="e">
        <f>VLOOKUP(TableOMP[[#This Row],[Label]],TableAvg[],3,FALSE)</f>
        <v>#N/A</v>
      </c>
      <c r="Q2265" s="10" t="e">
        <f>TableOMP[[#This Row],[Avg]]-$U$2*TableOMP[[#This Row],[StdDev]]</f>
        <v>#N/A</v>
      </c>
      <c r="R2265" s="10" t="e">
        <f>TableOMP[[#This Row],[Avg]]+$U$2*TableOMP[[#This Row],[StdDev]]</f>
        <v>#N/A</v>
      </c>
      <c r="S2265" s="10" t="e">
        <f>IF(AND(TableOMP[[#This Row],[total_time]]&gt;=TableOMP[[#This Row],[Low]], TableOMP[[#This Row],[total_time]]&lt;=TableOMP[[#This Row],[High]]),1,0)</f>
        <v>#N/A</v>
      </c>
    </row>
    <row r="2266" spans="1:19" x14ac:dyDescent="0.25">
      <c r="A2266" t="s">
        <v>16</v>
      </c>
      <c r="B2266">
        <v>1000</v>
      </c>
      <c r="C2266">
        <v>100</v>
      </c>
      <c r="D2266">
        <v>100000</v>
      </c>
      <c r="E2266">
        <v>12</v>
      </c>
      <c r="F2266">
        <v>1</v>
      </c>
      <c r="G2266">
        <v>1.3428119999999999</v>
      </c>
      <c r="H2266">
        <v>2.4324999999999999E-2</v>
      </c>
      <c r="I2266">
        <v>0.16714699999999999</v>
      </c>
      <c r="J2266">
        <v>1.5195E-2</v>
      </c>
      <c r="K2266" t="str">
        <f t="shared" si="37"/>
        <v>7</v>
      </c>
      <c r="L2266" t="s">
        <v>50</v>
      </c>
      <c r="M2266" t="s">
        <v>51</v>
      </c>
      <c r="N22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266" s="10" t="e">
        <f>VLOOKUP(TableOMP[[#This Row],[Label]],TableAvg[],2,FALSE)</f>
        <v>#N/A</v>
      </c>
      <c r="P2266" s="10" t="e">
        <f>VLOOKUP(TableOMP[[#This Row],[Label]],TableAvg[],3,FALSE)</f>
        <v>#N/A</v>
      </c>
      <c r="Q2266" s="10" t="e">
        <f>TableOMP[[#This Row],[Avg]]-$U$2*TableOMP[[#This Row],[StdDev]]</f>
        <v>#N/A</v>
      </c>
      <c r="R2266" s="10" t="e">
        <f>TableOMP[[#This Row],[Avg]]+$U$2*TableOMP[[#This Row],[StdDev]]</f>
        <v>#N/A</v>
      </c>
      <c r="S2266" s="10" t="e">
        <f>IF(AND(TableOMP[[#This Row],[total_time]]&gt;=TableOMP[[#This Row],[Low]], TableOMP[[#This Row],[total_time]]&lt;=TableOMP[[#This Row],[High]]),1,0)</f>
        <v>#N/A</v>
      </c>
    </row>
    <row r="2267" spans="1:19" x14ac:dyDescent="0.25">
      <c r="A2267" t="s">
        <v>16</v>
      </c>
      <c r="B2267">
        <v>1000</v>
      </c>
      <c r="C2267">
        <v>100</v>
      </c>
      <c r="D2267">
        <v>100000</v>
      </c>
      <c r="E2267">
        <v>13</v>
      </c>
      <c r="F2267">
        <v>1</v>
      </c>
      <c r="G2267">
        <v>1.3370979999999999</v>
      </c>
      <c r="H2267">
        <v>2.0917999999999999E-2</v>
      </c>
      <c r="I2267">
        <v>0.18589900000000001</v>
      </c>
      <c r="J2267">
        <v>1.5492000000000001E-2</v>
      </c>
      <c r="K2267" t="str">
        <f t="shared" si="37"/>
        <v>7</v>
      </c>
      <c r="L2267" t="s">
        <v>50</v>
      </c>
      <c r="M2267" t="s">
        <v>51</v>
      </c>
      <c r="N22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267" s="10" t="e">
        <f>VLOOKUP(TableOMP[[#This Row],[Label]],TableAvg[],2,FALSE)</f>
        <v>#N/A</v>
      </c>
      <c r="P2267" s="10" t="e">
        <f>VLOOKUP(TableOMP[[#This Row],[Label]],TableAvg[],3,FALSE)</f>
        <v>#N/A</v>
      </c>
      <c r="Q2267" s="10" t="e">
        <f>TableOMP[[#This Row],[Avg]]-$U$2*TableOMP[[#This Row],[StdDev]]</f>
        <v>#N/A</v>
      </c>
      <c r="R2267" s="10" t="e">
        <f>TableOMP[[#This Row],[Avg]]+$U$2*TableOMP[[#This Row],[StdDev]]</f>
        <v>#N/A</v>
      </c>
      <c r="S2267" s="10" t="e">
        <f>IF(AND(TableOMP[[#This Row],[total_time]]&gt;=TableOMP[[#This Row],[Low]], TableOMP[[#This Row],[total_time]]&lt;=TableOMP[[#This Row],[High]]),1,0)</f>
        <v>#N/A</v>
      </c>
    </row>
    <row r="2268" spans="1:19" x14ac:dyDescent="0.25">
      <c r="A2268" t="s">
        <v>16</v>
      </c>
      <c r="B2268">
        <v>1000</v>
      </c>
      <c r="C2268">
        <v>100</v>
      </c>
      <c r="D2268">
        <v>100000</v>
      </c>
      <c r="E2268">
        <v>14</v>
      </c>
      <c r="F2268">
        <v>1</v>
      </c>
      <c r="G2268">
        <v>1.3319510000000001</v>
      </c>
      <c r="H2268">
        <v>3.7302000000000002E-2</v>
      </c>
      <c r="I2268">
        <v>0.25666800000000001</v>
      </c>
      <c r="J2268">
        <v>1.9744000000000001E-2</v>
      </c>
      <c r="K2268" t="str">
        <f t="shared" si="37"/>
        <v>7</v>
      </c>
      <c r="L2268" t="s">
        <v>50</v>
      </c>
      <c r="M2268" t="s">
        <v>51</v>
      </c>
      <c r="N22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268" s="10" t="e">
        <f>VLOOKUP(TableOMP[[#This Row],[Label]],TableAvg[],2,FALSE)</f>
        <v>#N/A</v>
      </c>
      <c r="P2268" s="10" t="e">
        <f>VLOOKUP(TableOMP[[#This Row],[Label]],TableAvg[],3,FALSE)</f>
        <v>#N/A</v>
      </c>
      <c r="Q2268" s="10" t="e">
        <f>TableOMP[[#This Row],[Avg]]-$U$2*TableOMP[[#This Row],[StdDev]]</f>
        <v>#N/A</v>
      </c>
      <c r="R2268" s="10" t="e">
        <f>TableOMP[[#This Row],[Avg]]+$U$2*TableOMP[[#This Row],[StdDev]]</f>
        <v>#N/A</v>
      </c>
      <c r="S2268" s="10" t="e">
        <f>IF(AND(TableOMP[[#This Row],[total_time]]&gt;=TableOMP[[#This Row],[Low]], TableOMP[[#This Row],[total_time]]&lt;=TableOMP[[#This Row],[High]]),1,0)</f>
        <v>#N/A</v>
      </c>
    </row>
    <row r="2269" spans="1:19" x14ac:dyDescent="0.25">
      <c r="A2269" t="s">
        <v>16</v>
      </c>
      <c r="B2269">
        <v>1000</v>
      </c>
      <c r="C2269">
        <v>100</v>
      </c>
      <c r="D2269">
        <v>100000</v>
      </c>
      <c r="E2269">
        <v>15</v>
      </c>
      <c r="F2269">
        <v>1</v>
      </c>
      <c r="G2269">
        <v>1.3332809999999999</v>
      </c>
      <c r="H2269">
        <v>3.4103000000000001E-2</v>
      </c>
      <c r="I2269">
        <v>0.29941800000000002</v>
      </c>
      <c r="J2269">
        <v>2.1387E-2</v>
      </c>
      <c r="K2269" t="str">
        <f t="shared" si="37"/>
        <v>7</v>
      </c>
      <c r="L2269" t="s">
        <v>50</v>
      </c>
      <c r="M2269" t="s">
        <v>51</v>
      </c>
      <c r="N22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269" s="10" t="e">
        <f>VLOOKUP(TableOMP[[#This Row],[Label]],TableAvg[],2,FALSE)</f>
        <v>#N/A</v>
      </c>
      <c r="P2269" s="10" t="e">
        <f>VLOOKUP(TableOMP[[#This Row],[Label]],TableAvg[],3,FALSE)</f>
        <v>#N/A</v>
      </c>
      <c r="Q2269" s="10" t="e">
        <f>TableOMP[[#This Row],[Avg]]-$U$2*TableOMP[[#This Row],[StdDev]]</f>
        <v>#N/A</v>
      </c>
      <c r="R2269" s="10" t="e">
        <f>TableOMP[[#This Row],[Avg]]+$U$2*TableOMP[[#This Row],[StdDev]]</f>
        <v>#N/A</v>
      </c>
      <c r="S2269" s="10" t="e">
        <f>IF(AND(TableOMP[[#This Row],[total_time]]&gt;=TableOMP[[#This Row],[Low]], TableOMP[[#This Row],[total_time]]&lt;=TableOMP[[#This Row],[High]]),1,0)</f>
        <v>#N/A</v>
      </c>
    </row>
    <row r="2270" spans="1:19" x14ac:dyDescent="0.25">
      <c r="A2270" t="s">
        <v>16</v>
      </c>
      <c r="B2270">
        <v>1000</v>
      </c>
      <c r="C2270">
        <v>100</v>
      </c>
      <c r="D2270">
        <v>100000</v>
      </c>
      <c r="E2270">
        <v>16</v>
      </c>
      <c r="F2270">
        <v>1</v>
      </c>
      <c r="G2270">
        <v>1.4435819999999999</v>
      </c>
      <c r="H2270">
        <v>0.120333</v>
      </c>
      <c r="I2270">
        <v>0.28528700000000001</v>
      </c>
      <c r="J2270">
        <v>1.9019000000000001E-2</v>
      </c>
      <c r="K2270" t="str">
        <f t="shared" si="37"/>
        <v>7</v>
      </c>
      <c r="L2270" t="s">
        <v>50</v>
      </c>
      <c r="M2270" t="s">
        <v>51</v>
      </c>
      <c r="N22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270" s="10" t="e">
        <f>VLOOKUP(TableOMP[[#This Row],[Label]],TableAvg[],2,FALSE)</f>
        <v>#N/A</v>
      </c>
      <c r="P2270" s="10" t="e">
        <f>VLOOKUP(TableOMP[[#This Row],[Label]],TableAvg[],3,FALSE)</f>
        <v>#N/A</v>
      </c>
      <c r="Q2270" s="10" t="e">
        <f>TableOMP[[#This Row],[Avg]]-$U$2*TableOMP[[#This Row],[StdDev]]</f>
        <v>#N/A</v>
      </c>
      <c r="R2270" s="10" t="e">
        <f>TableOMP[[#This Row],[Avg]]+$U$2*TableOMP[[#This Row],[StdDev]]</f>
        <v>#N/A</v>
      </c>
      <c r="S2270" s="10" t="e">
        <f>IF(AND(TableOMP[[#This Row],[total_time]]&gt;=TableOMP[[#This Row],[Low]], TableOMP[[#This Row],[total_time]]&lt;=TableOMP[[#This Row],[High]]),1,0)</f>
        <v>#N/A</v>
      </c>
    </row>
    <row r="2271" spans="1:19" x14ac:dyDescent="0.25">
      <c r="A2271" t="s">
        <v>16</v>
      </c>
      <c r="B2271">
        <v>1000</v>
      </c>
      <c r="C2271">
        <v>100</v>
      </c>
      <c r="D2271">
        <v>100000</v>
      </c>
      <c r="E2271">
        <v>17</v>
      </c>
      <c r="F2271">
        <v>1</v>
      </c>
      <c r="G2271">
        <v>1.3429230000000001</v>
      </c>
      <c r="H2271">
        <v>3.4604999999999997E-2</v>
      </c>
      <c r="I2271">
        <v>0.43019400000000002</v>
      </c>
      <c r="J2271">
        <v>2.6887000000000001E-2</v>
      </c>
      <c r="K2271" t="str">
        <f t="shared" si="37"/>
        <v>7</v>
      </c>
      <c r="L2271" t="s">
        <v>50</v>
      </c>
      <c r="M2271" t="s">
        <v>51</v>
      </c>
      <c r="N22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271" s="10" t="e">
        <f>VLOOKUP(TableOMP[[#This Row],[Label]],TableAvg[],2,FALSE)</f>
        <v>#N/A</v>
      </c>
      <c r="P2271" s="10" t="e">
        <f>VLOOKUP(TableOMP[[#This Row],[Label]],TableAvg[],3,FALSE)</f>
        <v>#N/A</v>
      </c>
      <c r="Q2271" s="10" t="e">
        <f>TableOMP[[#This Row],[Avg]]-$U$2*TableOMP[[#This Row],[StdDev]]</f>
        <v>#N/A</v>
      </c>
      <c r="R2271" s="10" t="e">
        <f>TableOMP[[#This Row],[Avg]]+$U$2*TableOMP[[#This Row],[StdDev]]</f>
        <v>#N/A</v>
      </c>
      <c r="S2271" s="10" t="e">
        <f>IF(AND(TableOMP[[#This Row],[total_time]]&gt;=TableOMP[[#This Row],[Low]], TableOMP[[#This Row],[total_time]]&lt;=TableOMP[[#This Row],[High]]),1,0)</f>
        <v>#N/A</v>
      </c>
    </row>
    <row r="2272" spans="1:19" x14ac:dyDescent="0.25">
      <c r="A2272" t="s">
        <v>16</v>
      </c>
      <c r="B2272">
        <v>1000</v>
      </c>
      <c r="C2272">
        <v>100</v>
      </c>
      <c r="D2272">
        <v>100000</v>
      </c>
      <c r="E2272">
        <v>18</v>
      </c>
      <c r="F2272">
        <v>1</v>
      </c>
      <c r="G2272">
        <v>1.3424389999999999</v>
      </c>
      <c r="H2272">
        <v>2.7937E-2</v>
      </c>
      <c r="I2272">
        <v>0.34712500000000002</v>
      </c>
      <c r="J2272">
        <v>2.0419E-2</v>
      </c>
      <c r="K2272" t="str">
        <f t="shared" si="37"/>
        <v>7</v>
      </c>
      <c r="L2272" t="s">
        <v>50</v>
      </c>
      <c r="M2272" t="s">
        <v>51</v>
      </c>
      <c r="N22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272" s="10" t="e">
        <f>VLOOKUP(TableOMP[[#This Row],[Label]],TableAvg[],2,FALSE)</f>
        <v>#N/A</v>
      </c>
      <c r="P2272" s="10" t="e">
        <f>VLOOKUP(TableOMP[[#This Row],[Label]],TableAvg[],3,FALSE)</f>
        <v>#N/A</v>
      </c>
      <c r="Q2272" s="10" t="e">
        <f>TableOMP[[#This Row],[Avg]]-$U$2*TableOMP[[#This Row],[StdDev]]</f>
        <v>#N/A</v>
      </c>
      <c r="R2272" s="10" t="e">
        <f>TableOMP[[#This Row],[Avg]]+$U$2*TableOMP[[#This Row],[StdDev]]</f>
        <v>#N/A</v>
      </c>
      <c r="S2272" s="10" t="e">
        <f>IF(AND(TableOMP[[#This Row],[total_time]]&gt;=TableOMP[[#This Row],[Low]], TableOMP[[#This Row],[total_time]]&lt;=TableOMP[[#This Row],[High]]),1,0)</f>
        <v>#N/A</v>
      </c>
    </row>
    <row r="2273" spans="1:19" x14ac:dyDescent="0.25">
      <c r="A2273" t="s">
        <v>16</v>
      </c>
      <c r="B2273">
        <v>1000</v>
      </c>
      <c r="C2273">
        <v>100</v>
      </c>
      <c r="D2273">
        <v>100000</v>
      </c>
      <c r="E2273">
        <v>19</v>
      </c>
      <c r="F2273">
        <v>1</v>
      </c>
      <c r="G2273">
        <v>1.3381149999999999</v>
      </c>
      <c r="H2273">
        <v>3.3794999999999999E-2</v>
      </c>
      <c r="I2273">
        <v>0.415935</v>
      </c>
      <c r="J2273">
        <v>2.3106999999999999E-2</v>
      </c>
      <c r="K2273" t="str">
        <f t="shared" si="37"/>
        <v>7</v>
      </c>
      <c r="L2273" t="s">
        <v>50</v>
      </c>
      <c r="M2273" t="s">
        <v>51</v>
      </c>
      <c r="N22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273" s="10" t="e">
        <f>VLOOKUP(TableOMP[[#This Row],[Label]],TableAvg[],2,FALSE)</f>
        <v>#N/A</v>
      </c>
      <c r="P2273" s="10" t="e">
        <f>VLOOKUP(TableOMP[[#This Row],[Label]],TableAvg[],3,FALSE)</f>
        <v>#N/A</v>
      </c>
      <c r="Q2273" s="10" t="e">
        <f>TableOMP[[#This Row],[Avg]]-$U$2*TableOMP[[#This Row],[StdDev]]</f>
        <v>#N/A</v>
      </c>
      <c r="R2273" s="10" t="e">
        <f>TableOMP[[#This Row],[Avg]]+$U$2*TableOMP[[#This Row],[StdDev]]</f>
        <v>#N/A</v>
      </c>
      <c r="S2273" s="10" t="e">
        <f>IF(AND(TableOMP[[#This Row],[total_time]]&gt;=TableOMP[[#This Row],[Low]], TableOMP[[#This Row],[total_time]]&lt;=TableOMP[[#This Row],[High]]),1,0)</f>
        <v>#N/A</v>
      </c>
    </row>
    <row r="2274" spans="1:19" x14ac:dyDescent="0.25">
      <c r="A2274" t="s">
        <v>16</v>
      </c>
      <c r="B2274">
        <v>1000</v>
      </c>
      <c r="C2274">
        <v>100</v>
      </c>
      <c r="D2274">
        <v>100000</v>
      </c>
      <c r="E2274">
        <v>20</v>
      </c>
      <c r="F2274">
        <v>1</v>
      </c>
      <c r="G2274">
        <v>1.350198</v>
      </c>
      <c r="H2274">
        <v>4.8073999999999999E-2</v>
      </c>
      <c r="I2274">
        <v>0.37472800000000001</v>
      </c>
      <c r="J2274">
        <v>1.9723000000000001E-2</v>
      </c>
      <c r="K2274" t="str">
        <f t="shared" si="37"/>
        <v>7</v>
      </c>
      <c r="L2274" t="s">
        <v>50</v>
      </c>
      <c r="M2274" t="s">
        <v>51</v>
      </c>
      <c r="N22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274" s="10" t="e">
        <f>VLOOKUP(TableOMP[[#This Row],[Label]],TableAvg[],2,FALSE)</f>
        <v>#N/A</v>
      </c>
      <c r="P2274" s="10" t="e">
        <f>VLOOKUP(TableOMP[[#This Row],[Label]],TableAvg[],3,FALSE)</f>
        <v>#N/A</v>
      </c>
      <c r="Q2274" s="10" t="e">
        <f>TableOMP[[#This Row],[Avg]]-$U$2*TableOMP[[#This Row],[StdDev]]</f>
        <v>#N/A</v>
      </c>
      <c r="R2274" s="10" t="e">
        <f>TableOMP[[#This Row],[Avg]]+$U$2*TableOMP[[#This Row],[StdDev]]</f>
        <v>#N/A</v>
      </c>
      <c r="S2274" s="10" t="e">
        <f>IF(AND(TableOMP[[#This Row],[total_time]]&gt;=TableOMP[[#This Row],[Low]], TableOMP[[#This Row],[total_time]]&lt;=TableOMP[[#This Row],[High]]),1,0)</f>
        <v>#N/A</v>
      </c>
    </row>
    <row r="2275" spans="1:19" x14ac:dyDescent="0.25">
      <c r="A2275" t="s">
        <v>16</v>
      </c>
      <c r="B2275">
        <v>1000</v>
      </c>
      <c r="C2275">
        <v>100</v>
      </c>
      <c r="D2275">
        <v>100000</v>
      </c>
      <c r="E2275">
        <v>21</v>
      </c>
      <c r="F2275">
        <v>1</v>
      </c>
      <c r="G2275">
        <v>1.345118</v>
      </c>
      <c r="H2275">
        <v>3.0601E-2</v>
      </c>
      <c r="I2275">
        <v>0.519764</v>
      </c>
      <c r="J2275">
        <v>2.5988000000000001E-2</v>
      </c>
      <c r="K2275" t="str">
        <f t="shared" si="37"/>
        <v>7</v>
      </c>
      <c r="L2275" t="s">
        <v>50</v>
      </c>
      <c r="M2275" t="s">
        <v>51</v>
      </c>
      <c r="N22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275" s="10" t="e">
        <f>VLOOKUP(TableOMP[[#This Row],[Label]],TableAvg[],2,FALSE)</f>
        <v>#N/A</v>
      </c>
      <c r="P2275" s="10" t="e">
        <f>VLOOKUP(TableOMP[[#This Row],[Label]],TableAvg[],3,FALSE)</f>
        <v>#N/A</v>
      </c>
      <c r="Q2275" s="10" t="e">
        <f>TableOMP[[#This Row],[Avg]]-$U$2*TableOMP[[#This Row],[StdDev]]</f>
        <v>#N/A</v>
      </c>
      <c r="R2275" s="10" t="e">
        <f>TableOMP[[#This Row],[Avg]]+$U$2*TableOMP[[#This Row],[StdDev]]</f>
        <v>#N/A</v>
      </c>
      <c r="S2275" s="10" t="e">
        <f>IF(AND(TableOMP[[#This Row],[total_time]]&gt;=TableOMP[[#This Row],[Low]], TableOMP[[#This Row],[total_time]]&lt;=TableOMP[[#This Row],[High]]),1,0)</f>
        <v>#N/A</v>
      </c>
    </row>
    <row r="2276" spans="1:19" x14ac:dyDescent="0.25">
      <c r="A2276" t="s">
        <v>16</v>
      </c>
      <c r="B2276">
        <v>1000</v>
      </c>
      <c r="C2276">
        <v>100</v>
      </c>
      <c r="D2276">
        <v>100000</v>
      </c>
      <c r="E2276">
        <v>22</v>
      </c>
      <c r="F2276">
        <v>1</v>
      </c>
      <c r="G2276">
        <v>1.340265</v>
      </c>
      <c r="H2276">
        <v>3.3105999999999997E-2</v>
      </c>
      <c r="I2276">
        <v>0.55573300000000003</v>
      </c>
      <c r="J2276">
        <v>2.6463E-2</v>
      </c>
      <c r="K2276" t="str">
        <f t="shared" si="37"/>
        <v>7</v>
      </c>
      <c r="L2276" t="s">
        <v>50</v>
      </c>
      <c r="M2276" t="s">
        <v>51</v>
      </c>
      <c r="N22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276" s="10" t="e">
        <f>VLOOKUP(TableOMP[[#This Row],[Label]],TableAvg[],2,FALSE)</f>
        <v>#N/A</v>
      </c>
      <c r="P2276" s="10" t="e">
        <f>VLOOKUP(TableOMP[[#This Row],[Label]],TableAvg[],3,FALSE)</f>
        <v>#N/A</v>
      </c>
      <c r="Q2276" s="10" t="e">
        <f>TableOMP[[#This Row],[Avg]]-$U$2*TableOMP[[#This Row],[StdDev]]</f>
        <v>#N/A</v>
      </c>
      <c r="R2276" s="10" t="e">
        <f>TableOMP[[#This Row],[Avg]]+$U$2*TableOMP[[#This Row],[StdDev]]</f>
        <v>#N/A</v>
      </c>
      <c r="S2276" s="10" t="e">
        <f>IF(AND(TableOMP[[#This Row],[total_time]]&gt;=TableOMP[[#This Row],[Low]], TableOMP[[#This Row],[total_time]]&lt;=TableOMP[[#This Row],[High]]),1,0)</f>
        <v>#N/A</v>
      </c>
    </row>
    <row r="2277" spans="1:19" x14ac:dyDescent="0.25">
      <c r="A2277" t="s">
        <v>16</v>
      </c>
      <c r="B2277">
        <v>1000</v>
      </c>
      <c r="C2277">
        <v>100</v>
      </c>
      <c r="D2277">
        <v>100000</v>
      </c>
      <c r="E2277">
        <v>23</v>
      </c>
      <c r="F2277">
        <v>1</v>
      </c>
      <c r="G2277">
        <v>1.371661</v>
      </c>
      <c r="H2277">
        <v>4.9036000000000003E-2</v>
      </c>
      <c r="I2277">
        <v>0.815604</v>
      </c>
      <c r="J2277">
        <v>3.7073000000000002E-2</v>
      </c>
      <c r="K2277" t="str">
        <f t="shared" si="37"/>
        <v>7</v>
      </c>
      <c r="L2277" t="s">
        <v>50</v>
      </c>
      <c r="M2277" t="s">
        <v>51</v>
      </c>
      <c r="N22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277" s="10" t="e">
        <f>VLOOKUP(TableOMP[[#This Row],[Label]],TableAvg[],2,FALSE)</f>
        <v>#N/A</v>
      </c>
      <c r="P2277" s="10" t="e">
        <f>VLOOKUP(TableOMP[[#This Row],[Label]],TableAvg[],3,FALSE)</f>
        <v>#N/A</v>
      </c>
      <c r="Q2277" s="10" t="e">
        <f>TableOMP[[#This Row],[Avg]]-$U$2*TableOMP[[#This Row],[StdDev]]</f>
        <v>#N/A</v>
      </c>
      <c r="R2277" s="10" t="e">
        <f>TableOMP[[#This Row],[Avg]]+$U$2*TableOMP[[#This Row],[StdDev]]</f>
        <v>#N/A</v>
      </c>
      <c r="S2277" s="10" t="e">
        <f>IF(AND(TableOMP[[#This Row],[total_time]]&gt;=TableOMP[[#This Row],[Low]], TableOMP[[#This Row],[total_time]]&lt;=TableOMP[[#This Row],[High]]),1,0)</f>
        <v>#N/A</v>
      </c>
    </row>
    <row r="2278" spans="1:19" x14ac:dyDescent="0.25">
      <c r="A2278" t="s">
        <v>16</v>
      </c>
      <c r="B2278">
        <v>1000</v>
      </c>
      <c r="C2278">
        <v>100</v>
      </c>
      <c r="D2278">
        <v>100000</v>
      </c>
      <c r="E2278">
        <v>24</v>
      </c>
      <c r="F2278">
        <v>1</v>
      </c>
      <c r="G2278">
        <v>1.6109849999999999</v>
      </c>
      <c r="H2278">
        <v>0.27429999999999999</v>
      </c>
      <c r="I2278">
        <v>5.9516879999999999</v>
      </c>
      <c r="J2278">
        <v>0.25876900000000003</v>
      </c>
      <c r="K2278" t="str">
        <f t="shared" si="37"/>
        <v>7</v>
      </c>
      <c r="L2278" t="s">
        <v>50</v>
      </c>
      <c r="M2278" t="s">
        <v>51</v>
      </c>
      <c r="N22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278" s="10" t="e">
        <f>VLOOKUP(TableOMP[[#This Row],[Label]],TableAvg[],2,FALSE)</f>
        <v>#N/A</v>
      </c>
      <c r="P2278" s="10" t="e">
        <f>VLOOKUP(TableOMP[[#This Row],[Label]],TableAvg[],3,FALSE)</f>
        <v>#N/A</v>
      </c>
      <c r="Q2278" s="10" t="e">
        <f>TableOMP[[#This Row],[Avg]]-$U$2*TableOMP[[#This Row],[StdDev]]</f>
        <v>#N/A</v>
      </c>
      <c r="R2278" s="10" t="e">
        <f>TableOMP[[#This Row],[Avg]]+$U$2*TableOMP[[#This Row],[StdDev]]</f>
        <v>#N/A</v>
      </c>
      <c r="S2278" s="10" t="e">
        <f>IF(AND(TableOMP[[#This Row],[total_time]]&gt;=TableOMP[[#This Row],[Low]], TableOMP[[#This Row],[total_time]]&lt;=TableOMP[[#This Row],[High]]),1,0)</f>
        <v>#N/A</v>
      </c>
    </row>
    <row r="2279" spans="1:19" x14ac:dyDescent="0.25">
      <c r="A2279" t="s">
        <v>16</v>
      </c>
      <c r="B2279">
        <v>1000</v>
      </c>
      <c r="C2279">
        <v>100</v>
      </c>
      <c r="D2279">
        <v>100000</v>
      </c>
      <c r="E2279">
        <v>25</v>
      </c>
      <c r="F2279">
        <v>1</v>
      </c>
      <c r="G2279">
        <v>1.5018279999999999</v>
      </c>
      <c r="H2279">
        <v>0.127777</v>
      </c>
      <c r="I2279">
        <v>0.58710799999999996</v>
      </c>
      <c r="J2279">
        <v>2.4462999999999999E-2</v>
      </c>
      <c r="K2279" t="str">
        <f t="shared" si="37"/>
        <v>7</v>
      </c>
      <c r="L2279" t="s">
        <v>50</v>
      </c>
      <c r="M2279" t="s">
        <v>51</v>
      </c>
      <c r="N22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279" s="10" t="e">
        <f>VLOOKUP(TableOMP[[#This Row],[Label]],TableAvg[],2,FALSE)</f>
        <v>#N/A</v>
      </c>
      <c r="P2279" s="10" t="e">
        <f>VLOOKUP(TableOMP[[#This Row],[Label]],TableAvg[],3,FALSE)</f>
        <v>#N/A</v>
      </c>
      <c r="Q2279" s="10" t="e">
        <f>TableOMP[[#This Row],[Avg]]-$U$2*TableOMP[[#This Row],[StdDev]]</f>
        <v>#N/A</v>
      </c>
      <c r="R2279" s="10" t="e">
        <f>TableOMP[[#This Row],[Avg]]+$U$2*TableOMP[[#This Row],[StdDev]]</f>
        <v>#N/A</v>
      </c>
      <c r="S2279" s="10" t="e">
        <f>IF(AND(TableOMP[[#This Row],[total_time]]&gt;=TableOMP[[#This Row],[Low]], TableOMP[[#This Row],[total_time]]&lt;=TableOMP[[#This Row],[High]]),1,0)</f>
        <v>#N/A</v>
      </c>
    </row>
    <row r="2280" spans="1:19" x14ac:dyDescent="0.25">
      <c r="A2280" t="s">
        <v>16</v>
      </c>
      <c r="B2280">
        <v>1000</v>
      </c>
      <c r="C2280">
        <v>100</v>
      </c>
      <c r="D2280">
        <v>100000</v>
      </c>
      <c r="E2280">
        <v>26</v>
      </c>
      <c r="F2280">
        <v>1</v>
      </c>
      <c r="G2280">
        <v>1.384576</v>
      </c>
      <c r="H2280">
        <v>5.1670000000000001E-2</v>
      </c>
      <c r="I2280">
        <v>0.98443999999999998</v>
      </c>
      <c r="J2280">
        <v>3.9378000000000003E-2</v>
      </c>
      <c r="K2280" t="str">
        <f t="shared" si="37"/>
        <v>7</v>
      </c>
      <c r="L2280" t="s">
        <v>50</v>
      </c>
      <c r="M2280" t="s">
        <v>51</v>
      </c>
      <c r="N22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280" s="10" t="e">
        <f>VLOOKUP(TableOMP[[#This Row],[Label]],TableAvg[],2,FALSE)</f>
        <v>#N/A</v>
      </c>
      <c r="P2280" s="10" t="e">
        <f>VLOOKUP(TableOMP[[#This Row],[Label]],TableAvg[],3,FALSE)</f>
        <v>#N/A</v>
      </c>
      <c r="Q2280" s="10" t="e">
        <f>TableOMP[[#This Row],[Avg]]-$U$2*TableOMP[[#This Row],[StdDev]]</f>
        <v>#N/A</v>
      </c>
      <c r="R2280" s="10" t="e">
        <f>TableOMP[[#This Row],[Avg]]+$U$2*TableOMP[[#This Row],[StdDev]]</f>
        <v>#N/A</v>
      </c>
      <c r="S2280" s="10" t="e">
        <f>IF(AND(TableOMP[[#This Row],[total_time]]&gt;=TableOMP[[#This Row],[Low]], TableOMP[[#This Row],[total_time]]&lt;=TableOMP[[#This Row],[High]]),1,0)</f>
        <v>#N/A</v>
      </c>
    </row>
    <row r="2281" spans="1:19" x14ac:dyDescent="0.25">
      <c r="A2281" t="s">
        <v>16</v>
      </c>
      <c r="B2281">
        <v>1000</v>
      </c>
      <c r="C2281">
        <v>100</v>
      </c>
      <c r="D2281">
        <v>100000</v>
      </c>
      <c r="E2281">
        <v>27</v>
      </c>
      <c r="F2281">
        <v>1</v>
      </c>
      <c r="G2281">
        <v>1.336039</v>
      </c>
      <c r="H2281">
        <v>4.1134999999999998E-2</v>
      </c>
      <c r="I2281">
        <v>0.80816699999999997</v>
      </c>
      <c r="J2281">
        <v>3.1083E-2</v>
      </c>
      <c r="K2281" t="str">
        <f t="shared" si="37"/>
        <v>7</v>
      </c>
      <c r="L2281" t="s">
        <v>50</v>
      </c>
      <c r="M2281" t="s">
        <v>51</v>
      </c>
      <c r="N22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281" s="10" t="e">
        <f>VLOOKUP(TableOMP[[#This Row],[Label]],TableAvg[],2,FALSE)</f>
        <v>#N/A</v>
      </c>
      <c r="P2281" s="10" t="e">
        <f>VLOOKUP(TableOMP[[#This Row],[Label]],TableAvg[],3,FALSE)</f>
        <v>#N/A</v>
      </c>
      <c r="Q2281" s="10" t="e">
        <f>TableOMP[[#This Row],[Avg]]-$U$2*TableOMP[[#This Row],[StdDev]]</f>
        <v>#N/A</v>
      </c>
      <c r="R2281" s="10" t="e">
        <f>TableOMP[[#This Row],[Avg]]+$U$2*TableOMP[[#This Row],[StdDev]]</f>
        <v>#N/A</v>
      </c>
      <c r="S2281" s="10" t="e">
        <f>IF(AND(TableOMP[[#This Row],[total_time]]&gt;=TableOMP[[#This Row],[Low]], TableOMP[[#This Row],[total_time]]&lt;=TableOMP[[#This Row],[High]]),1,0)</f>
        <v>#N/A</v>
      </c>
    </row>
    <row r="2282" spans="1:19" x14ac:dyDescent="0.25">
      <c r="A2282" t="s">
        <v>16</v>
      </c>
      <c r="B2282">
        <v>1000</v>
      </c>
      <c r="C2282">
        <v>100</v>
      </c>
      <c r="D2282">
        <v>100000</v>
      </c>
      <c r="E2282">
        <v>28</v>
      </c>
      <c r="F2282">
        <v>1</v>
      </c>
      <c r="G2282">
        <v>1.4489479999999999</v>
      </c>
      <c r="H2282">
        <v>7.3227E-2</v>
      </c>
      <c r="I2282">
        <v>1.1429130000000001</v>
      </c>
      <c r="J2282">
        <v>4.233E-2</v>
      </c>
      <c r="K2282" t="str">
        <f t="shared" si="37"/>
        <v>7</v>
      </c>
      <c r="L2282" t="s">
        <v>50</v>
      </c>
      <c r="M2282" t="s">
        <v>51</v>
      </c>
      <c r="N22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282" s="10" t="e">
        <f>VLOOKUP(TableOMP[[#This Row],[Label]],TableAvg[],2,FALSE)</f>
        <v>#N/A</v>
      </c>
      <c r="P2282" s="10" t="e">
        <f>VLOOKUP(TableOMP[[#This Row],[Label]],TableAvg[],3,FALSE)</f>
        <v>#N/A</v>
      </c>
      <c r="Q2282" s="10" t="e">
        <f>TableOMP[[#This Row],[Avg]]-$U$2*TableOMP[[#This Row],[StdDev]]</f>
        <v>#N/A</v>
      </c>
      <c r="R2282" s="10" t="e">
        <f>TableOMP[[#This Row],[Avg]]+$U$2*TableOMP[[#This Row],[StdDev]]</f>
        <v>#N/A</v>
      </c>
      <c r="S2282" s="10" t="e">
        <f>IF(AND(TableOMP[[#This Row],[total_time]]&gt;=TableOMP[[#This Row],[Low]], TableOMP[[#This Row],[total_time]]&lt;=TableOMP[[#This Row],[High]]),1,0)</f>
        <v>#N/A</v>
      </c>
    </row>
    <row r="2283" spans="1:19" x14ac:dyDescent="0.25">
      <c r="A2283" t="s">
        <v>16</v>
      </c>
      <c r="B2283">
        <v>1000</v>
      </c>
      <c r="C2283">
        <v>100</v>
      </c>
      <c r="D2283">
        <v>100000</v>
      </c>
      <c r="E2283">
        <v>29</v>
      </c>
      <c r="F2283">
        <v>1</v>
      </c>
      <c r="G2283">
        <v>1.3621529999999999</v>
      </c>
      <c r="H2283">
        <v>5.5677999999999998E-2</v>
      </c>
      <c r="I2283">
        <v>1.276162</v>
      </c>
      <c r="J2283">
        <v>4.5576999999999999E-2</v>
      </c>
      <c r="K2283" t="str">
        <f t="shared" si="37"/>
        <v>7</v>
      </c>
      <c r="L2283" t="s">
        <v>50</v>
      </c>
      <c r="M2283" t="s">
        <v>51</v>
      </c>
      <c r="N22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283" s="10" t="e">
        <f>VLOOKUP(TableOMP[[#This Row],[Label]],TableAvg[],2,FALSE)</f>
        <v>#N/A</v>
      </c>
      <c r="P2283" s="10" t="e">
        <f>VLOOKUP(TableOMP[[#This Row],[Label]],TableAvg[],3,FALSE)</f>
        <v>#N/A</v>
      </c>
      <c r="Q2283" s="10" t="e">
        <f>TableOMP[[#This Row],[Avg]]-$U$2*TableOMP[[#This Row],[StdDev]]</f>
        <v>#N/A</v>
      </c>
      <c r="R2283" s="10" t="e">
        <f>TableOMP[[#This Row],[Avg]]+$U$2*TableOMP[[#This Row],[StdDev]]</f>
        <v>#N/A</v>
      </c>
      <c r="S2283" s="10" t="e">
        <f>IF(AND(TableOMP[[#This Row],[total_time]]&gt;=TableOMP[[#This Row],[Low]], TableOMP[[#This Row],[total_time]]&lt;=TableOMP[[#This Row],[High]]),1,0)</f>
        <v>#N/A</v>
      </c>
    </row>
    <row r="2284" spans="1:19" x14ac:dyDescent="0.25">
      <c r="A2284" t="s">
        <v>16</v>
      </c>
      <c r="B2284">
        <v>1000</v>
      </c>
      <c r="C2284">
        <v>100</v>
      </c>
      <c r="D2284">
        <v>100000</v>
      </c>
      <c r="E2284">
        <v>30</v>
      </c>
      <c r="F2284">
        <v>1</v>
      </c>
      <c r="G2284">
        <v>1.583356</v>
      </c>
      <c r="H2284">
        <v>0.217172</v>
      </c>
      <c r="I2284">
        <v>0.90464</v>
      </c>
      <c r="J2284">
        <v>3.1194E-2</v>
      </c>
      <c r="K2284" t="str">
        <f t="shared" si="37"/>
        <v>7</v>
      </c>
      <c r="L2284" t="s">
        <v>50</v>
      </c>
      <c r="M2284" t="s">
        <v>51</v>
      </c>
      <c r="N22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284" s="10" t="e">
        <f>VLOOKUP(TableOMP[[#This Row],[Label]],TableAvg[],2,FALSE)</f>
        <v>#N/A</v>
      </c>
      <c r="P2284" s="10" t="e">
        <f>VLOOKUP(TableOMP[[#This Row],[Label]],TableAvg[],3,FALSE)</f>
        <v>#N/A</v>
      </c>
      <c r="Q2284" s="10" t="e">
        <f>TableOMP[[#This Row],[Avg]]-$U$2*TableOMP[[#This Row],[StdDev]]</f>
        <v>#N/A</v>
      </c>
      <c r="R2284" s="10" t="e">
        <f>TableOMP[[#This Row],[Avg]]+$U$2*TableOMP[[#This Row],[StdDev]]</f>
        <v>#N/A</v>
      </c>
      <c r="S2284" s="10" t="e">
        <f>IF(AND(TableOMP[[#This Row],[total_time]]&gt;=TableOMP[[#This Row],[Low]], TableOMP[[#This Row],[total_time]]&lt;=TableOMP[[#This Row],[High]]),1,0)</f>
        <v>#N/A</v>
      </c>
    </row>
    <row r="2285" spans="1:19" x14ac:dyDescent="0.25">
      <c r="A2285" t="s">
        <v>16</v>
      </c>
      <c r="B2285">
        <v>1000</v>
      </c>
      <c r="C2285">
        <v>100</v>
      </c>
      <c r="D2285">
        <v>100000</v>
      </c>
      <c r="E2285">
        <v>31</v>
      </c>
      <c r="F2285">
        <v>1</v>
      </c>
      <c r="G2285">
        <v>1.4585980000000001</v>
      </c>
      <c r="H2285">
        <v>4.4216999999999999E-2</v>
      </c>
      <c r="I2285">
        <v>1.1361840000000001</v>
      </c>
      <c r="J2285">
        <v>3.7872999999999997E-2</v>
      </c>
      <c r="K2285" t="str">
        <f t="shared" si="37"/>
        <v>7</v>
      </c>
      <c r="L2285" t="s">
        <v>50</v>
      </c>
      <c r="M2285" t="s">
        <v>51</v>
      </c>
      <c r="N22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285" s="10" t="e">
        <f>VLOOKUP(TableOMP[[#This Row],[Label]],TableAvg[],2,FALSE)</f>
        <v>#N/A</v>
      </c>
      <c r="P2285" s="10" t="e">
        <f>VLOOKUP(TableOMP[[#This Row],[Label]],TableAvg[],3,FALSE)</f>
        <v>#N/A</v>
      </c>
      <c r="Q2285" s="10" t="e">
        <f>TableOMP[[#This Row],[Avg]]-$U$2*TableOMP[[#This Row],[StdDev]]</f>
        <v>#N/A</v>
      </c>
      <c r="R2285" s="10" t="e">
        <f>TableOMP[[#This Row],[Avg]]+$U$2*TableOMP[[#This Row],[StdDev]]</f>
        <v>#N/A</v>
      </c>
      <c r="S2285" s="10" t="e">
        <f>IF(AND(TableOMP[[#This Row],[total_time]]&gt;=TableOMP[[#This Row],[Low]], TableOMP[[#This Row],[total_time]]&lt;=TableOMP[[#This Row],[High]]),1,0)</f>
        <v>#N/A</v>
      </c>
    </row>
    <row r="2286" spans="1:19" x14ac:dyDescent="0.25">
      <c r="A2286" t="s">
        <v>16</v>
      </c>
      <c r="B2286">
        <v>1000</v>
      </c>
      <c r="C2286">
        <v>100</v>
      </c>
      <c r="D2286">
        <v>100000</v>
      </c>
      <c r="E2286">
        <v>32</v>
      </c>
      <c r="F2286">
        <v>1</v>
      </c>
      <c r="G2286">
        <v>1.439719</v>
      </c>
      <c r="H2286">
        <v>7.3604000000000003E-2</v>
      </c>
      <c r="I2286">
        <v>1.6139829999999999</v>
      </c>
      <c r="J2286">
        <v>5.2063999999999999E-2</v>
      </c>
      <c r="K2286" t="str">
        <f t="shared" si="37"/>
        <v>7</v>
      </c>
      <c r="L2286" t="s">
        <v>50</v>
      </c>
      <c r="M2286" t="s">
        <v>51</v>
      </c>
      <c r="N22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286" s="10" t="e">
        <f>VLOOKUP(TableOMP[[#This Row],[Label]],TableAvg[],2,FALSE)</f>
        <v>#N/A</v>
      </c>
      <c r="P2286" s="10" t="e">
        <f>VLOOKUP(TableOMP[[#This Row],[Label]],TableAvg[],3,FALSE)</f>
        <v>#N/A</v>
      </c>
      <c r="Q2286" s="10" t="e">
        <f>TableOMP[[#This Row],[Avg]]-$U$2*TableOMP[[#This Row],[StdDev]]</f>
        <v>#N/A</v>
      </c>
      <c r="R2286" s="10" t="e">
        <f>TableOMP[[#This Row],[Avg]]+$U$2*TableOMP[[#This Row],[StdDev]]</f>
        <v>#N/A</v>
      </c>
      <c r="S2286" s="10" t="e">
        <f>IF(AND(TableOMP[[#This Row],[total_time]]&gt;=TableOMP[[#This Row],[Low]], TableOMP[[#This Row],[total_time]]&lt;=TableOMP[[#This Row],[High]]),1,0)</f>
        <v>#N/A</v>
      </c>
    </row>
    <row r="2287" spans="1:19" x14ac:dyDescent="0.25">
      <c r="A2287" t="s">
        <v>16</v>
      </c>
      <c r="B2287">
        <v>1000</v>
      </c>
      <c r="C2287">
        <v>100</v>
      </c>
      <c r="D2287">
        <v>100000</v>
      </c>
      <c r="E2287">
        <v>33</v>
      </c>
      <c r="F2287">
        <v>1</v>
      </c>
      <c r="G2287">
        <v>1.4080220000000001</v>
      </c>
      <c r="H2287">
        <v>7.8951999999999994E-2</v>
      </c>
      <c r="I2287">
        <v>1.926455</v>
      </c>
      <c r="J2287">
        <v>6.0201999999999999E-2</v>
      </c>
      <c r="K2287" t="str">
        <f t="shared" si="37"/>
        <v>7</v>
      </c>
      <c r="L2287" t="s">
        <v>50</v>
      </c>
      <c r="M2287" t="s">
        <v>51</v>
      </c>
      <c r="N22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287" s="10" t="e">
        <f>VLOOKUP(TableOMP[[#This Row],[Label]],TableAvg[],2,FALSE)</f>
        <v>#N/A</v>
      </c>
      <c r="P2287" s="10" t="e">
        <f>VLOOKUP(TableOMP[[#This Row],[Label]],TableAvg[],3,FALSE)</f>
        <v>#N/A</v>
      </c>
      <c r="Q2287" s="10" t="e">
        <f>TableOMP[[#This Row],[Avg]]-$U$2*TableOMP[[#This Row],[StdDev]]</f>
        <v>#N/A</v>
      </c>
      <c r="R2287" s="10" t="e">
        <f>TableOMP[[#This Row],[Avg]]+$U$2*TableOMP[[#This Row],[StdDev]]</f>
        <v>#N/A</v>
      </c>
      <c r="S2287" s="10" t="e">
        <f>IF(AND(TableOMP[[#This Row],[total_time]]&gt;=TableOMP[[#This Row],[Low]], TableOMP[[#This Row],[total_time]]&lt;=TableOMP[[#This Row],[High]]),1,0)</f>
        <v>#N/A</v>
      </c>
    </row>
    <row r="2288" spans="1:19" x14ac:dyDescent="0.25">
      <c r="A2288" t="s">
        <v>16</v>
      </c>
      <c r="B2288">
        <v>1000</v>
      </c>
      <c r="C2288">
        <v>100</v>
      </c>
      <c r="D2288">
        <v>100000</v>
      </c>
      <c r="E2288">
        <v>34</v>
      </c>
      <c r="F2288">
        <v>1</v>
      </c>
      <c r="G2288">
        <v>2.0218919999999998</v>
      </c>
      <c r="H2288">
        <v>0.53415999999999997</v>
      </c>
      <c r="I2288">
        <v>17.186823</v>
      </c>
      <c r="J2288">
        <v>0.52081299999999997</v>
      </c>
      <c r="K2288" t="str">
        <f t="shared" si="37"/>
        <v>7</v>
      </c>
      <c r="L2288" t="s">
        <v>50</v>
      </c>
      <c r="M2288" t="s">
        <v>51</v>
      </c>
      <c r="N22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288" s="10" t="e">
        <f>VLOOKUP(TableOMP[[#This Row],[Label]],TableAvg[],2,FALSE)</f>
        <v>#N/A</v>
      </c>
      <c r="P2288" s="10" t="e">
        <f>VLOOKUP(TableOMP[[#This Row],[Label]],TableAvg[],3,FALSE)</f>
        <v>#N/A</v>
      </c>
      <c r="Q2288" s="10" t="e">
        <f>TableOMP[[#This Row],[Avg]]-$U$2*TableOMP[[#This Row],[StdDev]]</f>
        <v>#N/A</v>
      </c>
      <c r="R2288" s="10" t="e">
        <f>TableOMP[[#This Row],[Avg]]+$U$2*TableOMP[[#This Row],[StdDev]]</f>
        <v>#N/A</v>
      </c>
      <c r="S2288" s="10" t="e">
        <f>IF(AND(TableOMP[[#This Row],[total_time]]&gt;=TableOMP[[#This Row],[Low]], TableOMP[[#This Row],[total_time]]&lt;=TableOMP[[#This Row],[High]]),1,0)</f>
        <v>#N/A</v>
      </c>
    </row>
    <row r="2289" spans="1:19" x14ac:dyDescent="0.25">
      <c r="A2289" t="s">
        <v>16</v>
      </c>
      <c r="B2289">
        <v>1000</v>
      </c>
      <c r="C2289">
        <v>100</v>
      </c>
      <c r="D2289">
        <v>100000</v>
      </c>
      <c r="E2289">
        <v>35</v>
      </c>
      <c r="F2289">
        <v>1</v>
      </c>
      <c r="G2289">
        <v>1.5803769999999999</v>
      </c>
      <c r="H2289">
        <v>0.189084</v>
      </c>
      <c r="I2289">
        <v>1.352816</v>
      </c>
      <c r="J2289">
        <v>3.9788999999999998E-2</v>
      </c>
      <c r="K2289" t="str">
        <f t="shared" si="37"/>
        <v>7</v>
      </c>
      <c r="L2289" t="s">
        <v>50</v>
      </c>
      <c r="M2289" t="s">
        <v>51</v>
      </c>
      <c r="N22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289" s="10" t="e">
        <f>VLOOKUP(TableOMP[[#This Row],[Label]],TableAvg[],2,FALSE)</f>
        <v>#N/A</v>
      </c>
      <c r="P2289" s="10" t="e">
        <f>VLOOKUP(TableOMP[[#This Row],[Label]],TableAvg[],3,FALSE)</f>
        <v>#N/A</v>
      </c>
      <c r="Q2289" s="10" t="e">
        <f>TableOMP[[#This Row],[Avg]]-$U$2*TableOMP[[#This Row],[StdDev]]</f>
        <v>#N/A</v>
      </c>
      <c r="R2289" s="10" t="e">
        <f>TableOMP[[#This Row],[Avg]]+$U$2*TableOMP[[#This Row],[StdDev]]</f>
        <v>#N/A</v>
      </c>
      <c r="S2289" s="10" t="e">
        <f>IF(AND(TableOMP[[#This Row],[total_time]]&gt;=TableOMP[[#This Row],[Low]], TableOMP[[#This Row],[total_time]]&lt;=TableOMP[[#This Row],[High]]),1,0)</f>
        <v>#N/A</v>
      </c>
    </row>
    <row r="2290" spans="1:19" x14ac:dyDescent="0.25">
      <c r="A2290" t="s">
        <v>16</v>
      </c>
      <c r="B2290">
        <v>1000</v>
      </c>
      <c r="C2290">
        <v>100</v>
      </c>
      <c r="D2290">
        <v>100000</v>
      </c>
      <c r="E2290">
        <v>36</v>
      </c>
      <c r="F2290">
        <v>1</v>
      </c>
      <c r="G2290">
        <v>1.564851</v>
      </c>
      <c r="H2290">
        <v>7.5883999999999993E-2</v>
      </c>
      <c r="I2290">
        <v>1.840052</v>
      </c>
      <c r="J2290">
        <v>5.2573000000000002E-2</v>
      </c>
      <c r="K2290" t="str">
        <f t="shared" si="37"/>
        <v>7</v>
      </c>
      <c r="L2290" t="s">
        <v>50</v>
      </c>
      <c r="M2290" t="s">
        <v>51</v>
      </c>
      <c r="N22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290" s="10" t="e">
        <f>VLOOKUP(TableOMP[[#This Row],[Label]],TableAvg[],2,FALSE)</f>
        <v>#N/A</v>
      </c>
      <c r="P2290" s="10" t="e">
        <f>VLOOKUP(TableOMP[[#This Row],[Label]],TableAvg[],3,FALSE)</f>
        <v>#N/A</v>
      </c>
      <c r="Q2290" s="10" t="e">
        <f>TableOMP[[#This Row],[Avg]]-$U$2*TableOMP[[#This Row],[StdDev]]</f>
        <v>#N/A</v>
      </c>
      <c r="R2290" s="10" t="e">
        <f>TableOMP[[#This Row],[Avg]]+$U$2*TableOMP[[#This Row],[StdDev]]</f>
        <v>#N/A</v>
      </c>
      <c r="S2290" s="10" t="e">
        <f>IF(AND(TableOMP[[#This Row],[total_time]]&gt;=TableOMP[[#This Row],[Low]], TableOMP[[#This Row],[total_time]]&lt;=TableOMP[[#This Row],[High]]),1,0)</f>
        <v>#N/A</v>
      </c>
    </row>
    <row r="2291" spans="1:19" x14ac:dyDescent="0.25">
      <c r="A2291" t="s">
        <v>16</v>
      </c>
      <c r="B2291">
        <v>1000</v>
      </c>
      <c r="C2291">
        <v>100</v>
      </c>
      <c r="D2291">
        <v>100000</v>
      </c>
      <c r="E2291">
        <v>37</v>
      </c>
      <c r="F2291">
        <v>1</v>
      </c>
      <c r="G2291">
        <v>1.492005</v>
      </c>
      <c r="H2291">
        <v>7.1139999999999995E-2</v>
      </c>
      <c r="I2291">
        <v>1.633016</v>
      </c>
      <c r="J2291">
        <v>4.5362E-2</v>
      </c>
      <c r="K2291" t="str">
        <f t="shared" si="37"/>
        <v>7</v>
      </c>
      <c r="L2291" t="s">
        <v>50</v>
      </c>
      <c r="M2291" t="s">
        <v>51</v>
      </c>
      <c r="N22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291" s="10" t="e">
        <f>VLOOKUP(TableOMP[[#This Row],[Label]],TableAvg[],2,FALSE)</f>
        <v>#N/A</v>
      </c>
      <c r="P2291" s="10" t="e">
        <f>VLOOKUP(TableOMP[[#This Row],[Label]],TableAvg[],3,FALSE)</f>
        <v>#N/A</v>
      </c>
      <c r="Q2291" s="10" t="e">
        <f>TableOMP[[#This Row],[Avg]]-$U$2*TableOMP[[#This Row],[StdDev]]</f>
        <v>#N/A</v>
      </c>
      <c r="R2291" s="10" t="e">
        <f>TableOMP[[#This Row],[Avg]]+$U$2*TableOMP[[#This Row],[StdDev]]</f>
        <v>#N/A</v>
      </c>
      <c r="S2291" s="10" t="e">
        <f>IF(AND(TableOMP[[#This Row],[total_time]]&gt;=TableOMP[[#This Row],[Low]], TableOMP[[#This Row],[total_time]]&lt;=TableOMP[[#This Row],[High]]),1,0)</f>
        <v>#N/A</v>
      </c>
    </row>
    <row r="2292" spans="1:19" x14ac:dyDescent="0.25">
      <c r="A2292" t="s">
        <v>16</v>
      </c>
      <c r="B2292">
        <v>1000</v>
      </c>
      <c r="C2292">
        <v>100</v>
      </c>
      <c r="D2292">
        <v>100000</v>
      </c>
      <c r="E2292">
        <v>38</v>
      </c>
      <c r="F2292">
        <v>1</v>
      </c>
      <c r="G2292">
        <v>1.6074470000000001</v>
      </c>
      <c r="H2292">
        <v>8.0520999999999995E-2</v>
      </c>
      <c r="I2292">
        <v>2.0225140000000001</v>
      </c>
      <c r="J2292">
        <v>5.4663000000000003E-2</v>
      </c>
      <c r="K2292" t="str">
        <f t="shared" si="37"/>
        <v>7</v>
      </c>
      <c r="L2292" t="s">
        <v>50</v>
      </c>
      <c r="M2292" t="s">
        <v>51</v>
      </c>
      <c r="N22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292" s="10" t="e">
        <f>VLOOKUP(TableOMP[[#This Row],[Label]],TableAvg[],2,FALSE)</f>
        <v>#N/A</v>
      </c>
      <c r="P2292" s="10" t="e">
        <f>VLOOKUP(TableOMP[[#This Row],[Label]],TableAvg[],3,FALSE)</f>
        <v>#N/A</v>
      </c>
      <c r="Q2292" s="10" t="e">
        <f>TableOMP[[#This Row],[Avg]]-$U$2*TableOMP[[#This Row],[StdDev]]</f>
        <v>#N/A</v>
      </c>
      <c r="R2292" s="10" t="e">
        <f>TableOMP[[#This Row],[Avg]]+$U$2*TableOMP[[#This Row],[StdDev]]</f>
        <v>#N/A</v>
      </c>
      <c r="S2292" s="10" t="e">
        <f>IF(AND(TableOMP[[#This Row],[total_time]]&gt;=TableOMP[[#This Row],[Low]], TableOMP[[#This Row],[total_time]]&lt;=TableOMP[[#This Row],[High]]),1,0)</f>
        <v>#N/A</v>
      </c>
    </row>
    <row r="2293" spans="1:19" x14ac:dyDescent="0.25">
      <c r="A2293" t="s">
        <v>16</v>
      </c>
      <c r="B2293">
        <v>1000</v>
      </c>
      <c r="C2293">
        <v>100</v>
      </c>
      <c r="D2293">
        <v>100000</v>
      </c>
      <c r="E2293">
        <v>39</v>
      </c>
      <c r="F2293">
        <v>1</v>
      </c>
      <c r="G2293">
        <v>1.4962</v>
      </c>
      <c r="H2293">
        <v>6.4883999999999997E-2</v>
      </c>
      <c r="I2293">
        <v>1.824476</v>
      </c>
      <c r="J2293">
        <v>4.8013E-2</v>
      </c>
      <c r="K2293" t="str">
        <f t="shared" si="37"/>
        <v>7</v>
      </c>
      <c r="L2293" t="s">
        <v>50</v>
      </c>
      <c r="M2293" t="s">
        <v>51</v>
      </c>
      <c r="N22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293" s="10" t="e">
        <f>VLOOKUP(TableOMP[[#This Row],[Label]],TableAvg[],2,FALSE)</f>
        <v>#N/A</v>
      </c>
      <c r="P2293" s="10" t="e">
        <f>VLOOKUP(TableOMP[[#This Row],[Label]],TableAvg[],3,FALSE)</f>
        <v>#N/A</v>
      </c>
      <c r="Q2293" s="10" t="e">
        <f>TableOMP[[#This Row],[Avg]]-$U$2*TableOMP[[#This Row],[StdDev]]</f>
        <v>#N/A</v>
      </c>
      <c r="R2293" s="10" t="e">
        <f>TableOMP[[#This Row],[Avg]]+$U$2*TableOMP[[#This Row],[StdDev]]</f>
        <v>#N/A</v>
      </c>
      <c r="S2293" s="10" t="e">
        <f>IF(AND(TableOMP[[#This Row],[total_time]]&gt;=TableOMP[[#This Row],[Low]], TableOMP[[#This Row],[total_time]]&lt;=TableOMP[[#This Row],[High]]),1,0)</f>
        <v>#N/A</v>
      </c>
    </row>
    <row r="2294" spans="1:19" x14ac:dyDescent="0.25">
      <c r="A2294" t="s">
        <v>16</v>
      </c>
      <c r="B2294">
        <v>1000</v>
      </c>
      <c r="C2294">
        <v>100</v>
      </c>
      <c r="D2294">
        <v>100000</v>
      </c>
      <c r="E2294">
        <v>40</v>
      </c>
      <c r="F2294">
        <v>1</v>
      </c>
      <c r="G2294">
        <v>1.622884</v>
      </c>
      <c r="H2294">
        <v>6.1695E-2</v>
      </c>
      <c r="I2294">
        <v>1.777369</v>
      </c>
      <c r="J2294">
        <v>4.5574000000000003E-2</v>
      </c>
      <c r="K2294" t="str">
        <f t="shared" si="37"/>
        <v>7</v>
      </c>
      <c r="L2294" t="s">
        <v>50</v>
      </c>
      <c r="M2294" t="s">
        <v>51</v>
      </c>
      <c r="N22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294" s="10" t="e">
        <f>VLOOKUP(TableOMP[[#This Row],[Label]],TableAvg[],2,FALSE)</f>
        <v>#N/A</v>
      </c>
      <c r="P2294" s="10" t="e">
        <f>VLOOKUP(TableOMP[[#This Row],[Label]],TableAvg[],3,FALSE)</f>
        <v>#N/A</v>
      </c>
      <c r="Q2294" s="10" t="e">
        <f>TableOMP[[#This Row],[Avg]]-$U$2*TableOMP[[#This Row],[StdDev]]</f>
        <v>#N/A</v>
      </c>
      <c r="R2294" s="10" t="e">
        <f>TableOMP[[#This Row],[Avg]]+$U$2*TableOMP[[#This Row],[StdDev]]</f>
        <v>#N/A</v>
      </c>
      <c r="S2294" s="10" t="e">
        <f>IF(AND(TableOMP[[#This Row],[total_time]]&gt;=TableOMP[[#This Row],[Low]], TableOMP[[#This Row],[total_time]]&lt;=TableOMP[[#This Row],[High]]),1,0)</f>
        <v>#N/A</v>
      </c>
    </row>
    <row r="2295" spans="1:19" x14ac:dyDescent="0.25">
      <c r="A2295" t="s">
        <v>16</v>
      </c>
      <c r="B2295">
        <v>1000</v>
      </c>
      <c r="C2295">
        <v>100</v>
      </c>
      <c r="D2295">
        <v>100000</v>
      </c>
      <c r="E2295">
        <v>41</v>
      </c>
      <c r="F2295">
        <v>1</v>
      </c>
      <c r="G2295">
        <v>1.642182</v>
      </c>
      <c r="H2295">
        <v>7.0949999999999999E-2</v>
      </c>
      <c r="I2295">
        <v>2.0122650000000002</v>
      </c>
      <c r="J2295">
        <v>5.0306999999999998E-2</v>
      </c>
      <c r="K2295" t="str">
        <f t="shared" si="37"/>
        <v>7</v>
      </c>
      <c r="L2295" t="s">
        <v>50</v>
      </c>
      <c r="M2295" t="s">
        <v>51</v>
      </c>
      <c r="N22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295" s="10" t="e">
        <f>VLOOKUP(TableOMP[[#This Row],[Label]],TableAvg[],2,FALSE)</f>
        <v>#N/A</v>
      </c>
      <c r="P2295" s="10" t="e">
        <f>VLOOKUP(TableOMP[[#This Row],[Label]],TableAvg[],3,FALSE)</f>
        <v>#N/A</v>
      </c>
      <c r="Q2295" s="10" t="e">
        <f>TableOMP[[#This Row],[Avg]]-$U$2*TableOMP[[#This Row],[StdDev]]</f>
        <v>#N/A</v>
      </c>
      <c r="R2295" s="10" t="e">
        <f>TableOMP[[#This Row],[Avg]]+$U$2*TableOMP[[#This Row],[StdDev]]</f>
        <v>#N/A</v>
      </c>
      <c r="S2295" s="10" t="e">
        <f>IF(AND(TableOMP[[#This Row],[total_time]]&gt;=TableOMP[[#This Row],[Low]], TableOMP[[#This Row],[total_time]]&lt;=TableOMP[[#This Row],[High]]),1,0)</f>
        <v>#N/A</v>
      </c>
    </row>
    <row r="2296" spans="1:19" x14ac:dyDescent="0.25">
      <c r="A2296" t="s">
        <v>16</v>
      </c>
      <c r="B2296">
        <v>1000</v>
      </c>
      <c r="C2296">
        <v>100</v>
      </c>
      <c r="D2296">
        <v>100000</v>
      </c>
      <c r="E2296">
        <v>42</v>
      </c>
      <c r="F2296">
        <v>1</v>
      </c>
      <c r="G2296">
        <v>1.496856</v>
      </c>
      <c r="H2296">
        <v>8.1810999999999995E-2</v>
      </c>
      <c r="I2296">
        <v>2.2015989999999999</v>
      </c>
      <c r="J2296">
        <v>5.3698000000000003E-2</v>
      </c>
      <c r="K2296" t="str">
        <f t="shared" si="37"/>
        <v>7</v>
      </c>
      <c r="L2296" t="s">
        <v>50</v>
      </c>
      <c r="M2296" t="s">
        <v>51</v>
      </c>
      <c r="N22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296" s="10" t="e">
        <f>VLOOKUP(TableOMP[[#This Row],[Label]],TableAvg[],2,FALSE)</f>
        <v>#N/A</v>
      </c>
      <c r="P2296" s="10" t="e">
        <f>VLOOKUP(TableOMP[[#This Row],[Label]],TableAvg[],3,FALSE)</f>
        <v>#N/A</v>
      </c>
      <c r="Q2296" s="10" t="e">
        <f>TableOMP[[#This Row],[Avg]]-$U$2*TableOMP[[#This Row],[StdDev]]</f>
        <v>#N/A</v>
      </c>
      <c r="R2296" s="10" t="e">
        <f>TableOMP[[#This Row],[Avg]]+$U$2*TableOMP[[#This Row],[StdDev]]</f>
        <v>#N/A</v>
      </c>
      <c r="S2296" s="10" t="e">
        <f>IF(AND(TableOMP[[#This Row],[total_time]]&gt;=TableOMP[[#This Row],[Low]], TableOMP[[#This Row],[total_time]]&lt;=TableOMP[[#This Row],[High]]),1,0)</f>
        <v>#N/A</v>
      </c>
    </row>
    <row r="2297" spans="1:19" x14ac:dyDescent="0.25">
      <c r="A2297" t="s">
        <v>16</v>
      </c>
      <c r="B2297">
        <v>1000</v>
      </c>
      <c r="C2297">
        <v>100</v>
      </c>
      <c r="D2297">
        <v>100000</v>
      </c>
      <c r="E2297">
        <v>43</v>
      </c>
      <c r="F2297">
        <v>1</v>
      </c>
      <c r="G2297">
        <v>1.6831590000000001</v>
      </c>
      <c r="H2297">
        <v>8.8927999999999993E-2</v>
      </c>
      <c r="I2297">
        <v>2.5557379999999998</v>
      </c>
      <c r="J2297">
        <v>6.0851000000000002E-2</v>
      </c>
      <c r="K2297" t="str">
        <f t="shared" si="37"/>
        <v>7</v>
      </c>
      <c r="L2297" t="s">
        <v>50</v>
      </c>
      <c r="M2297" t="s">
        <v>51</v>
      </c>
      <c r="N22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297" s="10" t="e">
        <f>VLOOKUP(TableOMP[[#This Row],[Label]],TableAvg[],2,FALSE)</f>
        <v>#N/A</v>
      </c>
      <c r="P2297" s="10" t="e">
        <f>VLOOKUP(TableOMP[[#This Row],[Label]],TableAvg[],3,FALSE)</f>
        <v>#N/A</v>
      </c>
      <c r="Q2297" s="10" t="e">
        <f>TableOMP[[#This Row],[Avg]]-$U$2*TableOMP[[#This Row],[StdDev]]</f>
        <v>#N/A</v>
      </c>
      <c r="R2297" s="10" t="e">
        <f>TableOMP[[#This Row],[Avg]]+$U$2*TableOMP[[#This Row],[StdDev]]</f>
        <v>#N/A</v>
      </c>
      <c r="S2297" s="10" t="e">
        <f>IF(AND(TableOMP[[#This Row],[total_time]]&gt;=TableOMP[[#This Row],[Low]], TableOMP[[#This Row],[total_time]]&lt;=TableOMP[[#This Row],[High]]),1,0)</f>
        <v>#N/A</v>
      </c>
    </row>
    <row r="2298" spans="1:19" x14ac:dyDescent="0.25">
      <c r="A2298" t="s">
        <v>16</v>
      </c>
      <c r="B2298">
        <v>1000</v>
      </c>
      <c r="C2298">
        <v>100</v>
      </c>
      <c r="D2298">
        <v>100000</v>
      </c>
      <c r="E2298">
        <v>44</v>
      </c>
      <c r="F2298">
        <v>1</v>
      </c>
      <c r="G2298">
        <v>1.54803</v>
      </c>
      <c r="H2298">
        <v>0.10291400000000001</v>
      </c>
      <c r="I2298">
        <v>2.6860620000000002</v>
      </c>
      <c r="J2298">
        <v>6.2467000000000002E-2</v>
      </c>
      <c r="K2298" t="str">
        <f t="shared" si="37"/>
        <v>7</v>
      </c>
      <c r="L2298" t="s">
        <v>50</v>
      </c>
      <c r="M2298" t="s">
        <v>51</v>
      </c>
      <c r="N22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298" s="10" t="e">
        <f>VLOOKUP(TableOMP[[#This Row],[Label]],TableAvg[],2,FALSE)</f>
        <v>#N/A</v>
      </c>
      <c r="P2298" s="10" t="e">
        <f>VLOOKUP(TableOMP[[#This Row],[Label]],TableAvg[],3,FALSE)</f>
        <v>#N/A</v>
      </c>
      <c r="Q2298" s="10" t="e">
        <f>TableOMP[[#This Row],[Avg]]-$U$2*TableOMP[[#This Row],[StdDev]]</f>
        <v>#N/A</v>
      </c>
      <c r="R2298" s="10" t="e">
        <f>TableOMP[[#This Row],[Avg]]+$U$2*TableOMP[[#This Row],[StdDev]]</f>
        <v>#N/A</v>
      </c>
      <c r="S2298" s="10" t="e">
        <f>IF(AND(TableOMP[[#This Row],[total_time]]&gt;=TableOMP[[#This Row],[Low]], TableOMP[[#This Row],[total_time]]&lt;=TableOMP[[#This Row],[High]]),1,0)</f>
        <v>#N/A</v>
      </c>
    </row>
    <row r="2299" spans="1:19" x14ac:dyDescent="0.25">
      <c r="A2299" t="s">
        <v>16</v>
      </c>
      <c r="B2299">
        <v>1000</v>
      </c>
      <c r="C2299">
        <v>100</v>
      </c>
      <c r="D2299">
        <v>100000</v>
      </c>
      <c r="E2299">
        <v>45</v>
      </c>
      <c r="F2299">
        <v>1</v>
      </c>
      <c r="G2299">
        <v>1.539231</v>
      </c>
      <c r="H2299">
        <v>5.8978999999999997E-2</v>
      </c>
      <c r="I2299">
        <v>2.0441959999999999</v>
      </c>
      <c r="J2299">
        <v>4.6459E-2</v>
      </c>
      <c r="K2299" t="str">
        <f t="shared" si="37"/>
        <v>7</v>
      </c>
      <c r="L2299" t="s">
        <v>50</v>
      </c>
      <c r="M2299" t="s">
        <v>51</v>
      </c>
      <c r="N22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299" s="10" t="e">
        <f>VLOOKUP(TableOMP[[#This Row],[Label]],TableAvg[],2,FALSE)</f>
        <v>#N/A</v>
      </c>
      <c r="P2299" s="10" t="e">
        <f>VLOOKUP(TableOMP[[#This Row],[Label]],TableAvg[],3,FALSE)</f>
        <v>#N/A</v>
      </c>
      <c r="Q2299" s="10" t="e">
        <f>TableOMP[[#This Row],[Avg]]-$U$2*TableOMP[[#This Row],[StdDev]]</f>
        <v>#N/A</v>
      </c>
      <c r="R2299" s="10" t="e">
        <f>TableOMP[[#This Row],[Avg]]+$U$2*TableOMP[[#This Row],[StdDev]]</f>
        <v>#N/A</v>
      </c>
      <c r="S2299" s="10" t="e">
        <f>IF(AND(TableOMP[[#This Row],[total_time]]&gt;=TableOMP[[#This Row],[Low]], TableOMP[[#This Row],[total_time]]&lt;=TableOMP[[#This Row],[High]]),1,0)</f>
        <v>#N/A</v>
      </c>
    </row>
    <row r="2300" spans="1:19" x14ac:dyDescent="0.25">
      <c r="A2300" t="s">
        <v>16</v>
      </c>
      <c r="B2300">
        <v>1000</v>
      </c>
      <c r="C2300">
        <v>100</v>
      </c>
      <c r="D2300">
        <v>100000</v>
      </c>
      <c r="E2300">
        <v>46</v>
      </c>
      <c r="F2300">
        <v>1</v>
      </c>
      <c r="G2300">
        <v>1.6914070000000001</v>
      </c>
      <c r="H2300">
        <v>8.8624999999999995E-2</v>
      </c>
      <c r="I2300">
        <v>2.4840629999999999</v>
      </c>
      <c r="J2300">
        <v>5.5201E-2</v>
      </c>
      <c r="K2300" t="str">
        <f t="shared" si="37"/>
        <v>7</v>
      </c>
      <c r="L2300" t="s">
        <v>50</v>
      </c>
      <c r="M2300" t="s">
        <v>51</v>
      </c>
      <c r="N23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300" s="10" t="e">
        <f>VLOOKUP(TableOMP[[#This Row],[Label]],TableAvg[],2,FALSE)</f>
        <v>#N/A</v>
      </c>
      <c r="P2300" s="10" t="e">
        <f>VLOOKUP(TableOMP[[#This Row],[Label]],TableAvg[],3,FALSE)</f>
        <v>#N/A</v>
      </c>
      <c r="Q2300" s="10" t="e">
        <f>TableOMP[[#This Row],[Avg]]-$U$2*TableOMP[[#This Row],[StdDev]]</f>
        <v>#N/A</v>
      </c>
      <c r="R2300" s="10" t="e">
        <f>TableOMP[[#This Row],[Avg]]+$U$2*TableOMP[[#This Row],[StdDev]]</f>
        <v>#N/A</v>
      </c>
      <c r="S2300" s="10" t="e">
        <f>IF(AND(TableOMP[[#This Row],[total_time]]&gt;=TableOMP[[#This Row],[Low]], TableOMP[[#This Row],[total_time]]&lt;=TableOMP[[#This Row],[High]]),1,0)</f>
        <v>#N/A</v>
      </c>
    </row>
    <row r="2301" spans="1:19" x14ac:dyDescent="0.25">
      <c r="A2301" t="s">
        <v>16</v>
      </c>
      <c r="B2301">
        <v>1000</v>
      </c>
      <c r="C2301">
        <v>100</v>
      </c>
      <c r="D2301">
        <v>100000</v>
      </c>
      <c r="E2301">
        <v>47</v>
      </c>
      <c r="F2301">
        <v>1</v>
      </c>
      <c r="G2301">
        <v>1.5926180000000001</v>
      </c>
      <c r="H2301">
        <v>7.4842000000000006E-2</v>
      </c>
      <c r="I2301">
        <v>2.5532680000000001</v>
      </c>
      <c r="J2301">
        <v>5.5506E-2</v>
      </c>
      <c r="K2301" t="str">
        <f t="shared" si="37"/>
        <v>7</v>
      </c>
      <c r="L2301" t="s">
        <v>50</v>
      </c>
      <c r="M2301" t="s">
        <v>51</v>
      </c>
      <c r="N23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301" s="10" t="e">
        <f>VLOOKUP(TableOMP[[#This Row],[Label]],TableAvg[],2,FALSE)</f>
        <v>#N/A</v>
      </c>
      <c r="P2301" s="10" t="e">
        <f>VLOOKUP(TableOMP[[#This Row],[Label]],TableAvg[],3,FALSE)</f>
        <v>#N/A</v>
      </c>
      <c r="Q2301" s="10" t="e">
        <f>TableOMP[[#This Row],[Avg]]-$U$2*TableOMP[[#This Row],[StdDev]]</f>
        <v>#N/A</v>
      </c>
      <c r="R2301" s="10" t="e">
        <f>TableOMP[[#This Row],[Avg]]+$U$2*TableOMP[[#This Row],[StdDev]]</f>
        <v>#N/A</v>
      </c>
      <c r="S2301" s="10" t="e">
        <f>IF(AND(TableOMP[[#This Row],[total_time]]&gt;=TableOMP[[#This Row],[Low]], TableOMP[[#This Row],[total_time]]&lt;=TableOMP[[#This Row],[High]]),1,0)</f>
        <v>#N/A</v>
      </c>
    </row>
    <row r="2302" spans="1:19" x14ac:dyDescent="0.25">
      <c r="A2302" t="s">
        <v>16</v>
      </c>
      <c r="B2302">
        <v>1000</v>
      </c>
      <c r="C2302">
        <v>100</v>
      </c>
      <c r="D2302">
        <v>100000</v>
      </c>
      <c r="E2302">
        <v>48</v>
      </c>
      <c r="F2302">
        <v>1</v>
      </c>
      <c r="G2302">
        <v>1.9475910000000001</v>
      </c>
      <c r="H2302">
        <v>0.28347699999999998</v>
      </c>
      <c r="I2302">
        <v>2.645934</v>
      </c>
      <c r="J2302">
        <v>5.6295999999999999E-2</v>
      </c>
      <c r="K2302" t="str">
        <f t="shared" si="37"/>
        <v>7</v>
      </c>
      <c r="L2302" t="s">
        <v>50</v>
      </c>
      <c r="M2302" t="s">
        <v>51</v>
      </c>
      <c r="N23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302" s="10" t="e">
        <f>VLOOKUP(TableOMP[[#This Row],[Label]],TableAvg[],2,FALSE)</f>
        <v>#N/A</v>
      </c>
      <c r="P2302" s="10" t="e">
        <f>VLOOKUP(TableOMP[[#This Row],[Label]],TableAvg[],3,FALSE)</f>
        <v>#N/A</v>
      </c>
      <c r="Q2302" s="10" t="e">
        <f>TableOMP[[#This Row],[Avg]]-$U$2*TableOMP[[#This Row],[StdDev]]</f>
        <v>#N/A</v>
      </c>
      <c r="R2302" s="10" t="e">
        <f>TableOMP[[#This Row],[Avg]]+$U$2*TableOMP[[#This Row],[StdDev]]</f>
        <v>#N/A</v>
      </c>
      <c r="S2302" s="10" t="e">
        <f>IF(AND(TableOMP[[#This Row],[total_time]]&gt;=TableOMP[[#This Row],[Low]], TableOMP[[#This Row],[total_time]]&lt;=TableOMP[[#This Row],[High]]),1,0)</f>
        <v>#N/A</v>
      </c>
    </row>
    <row r="2303" spans="1:19" x14ac:dyDescent="0.25">
      <c r="A2303" t="s">
        <v>16</v>
      </c>
      <c r="B2303">
        <v>1000</v>
      </c>
      <c r="C2303">
        <v>100</v>
      </c>
      <c r="D2303">
        <v>100000</v>
      </c>
      <c r="E2303">
        <v>49</v>
      </c>
      <c r="F2303">
        <v>1</v>
      </c>
      <c r="G2303">
        <v>1.8255950000000001</v>
      </c>
      <c r="H2303">
        <v>9.6789E-2</v>
      </c>
      <c r="I2303">
        <v>3.0516649999999998</v>
      </c>
      <c r="J2303">
        <v>6.3575999999999994E-2</v>
      </c>
      <c r="K2303" t="str">
        <f t="shared" si="37"/>
        <v>7</v>
      </c>
      <c r="L2303" t="s">
        <v>50</v>
      </c>
      <c r="M2303" t="s">
        <v>51</v>
      </c>
      <c r="N23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303" s="10" t="e">
        <f>VLOOKUP(TableOMP[[#This Row],[Label]],TableAvg[],2,FALSE)</f>
        <v>#N/A</v>
      </c>
      <c r="P2303" s="10" t="e">
        <f>VLOOKUP(TableOMP[[#This Row],[Label]],TableAvg[],3,FALSE)</f>
        <v>#N/A</v>
      </c>
      <c r="Q2303" s="10" t="e">
        <f>TableOMP[[#This Row],[Avg]]-$U$2*TableOMP[[#This Row],[StdDev]]</f>
        <v>#N/A</v>
      </c>
      <c r="R2303" s="10" t="e">
        <f>TableOMP[[#This Row],[Avg]]+$U$2*TableOMP[[#This Row],[StdDev]]</f>
        <v>#N/A</v>
      </c>
      <c r="S2303" s="10" t="e">
        <f>IF(AND(TableOMP[[#This Row],[total_time]]&gt;=TableOMP[[#This Row],[Low]], TableOMP[[#This Row],[total_time]]&lt;=TableOMP[[#This Row],[High]]),1,0)</f>
        <v>#N/A</v>
      </c>
    </row>
    <row r="2304" spans="1:19" x14ac:dyDescent="0.25">
      <c r="A2304" t="s">
        <v>16</v>
      </c>
      <c r="B2304">
        <v>1000</v>
      </c>
      <c r="C2304">
        <v>100</v>
      </c>
      <c r="D2304">
        <v>100000</v>
      </c>
      <c r="E2304">
        <v>50</v>
      </c>
      <c r="F2304">
        <v>1</v>
      </c>
      <c r="G2304">
        <v>1.66157</v>
      </c>
      <c r="H2304">
        <v>0.10326100000000001</v>
      </c>
      <c r="I2304">
        <v>2.616025</v>
      </c>
      <c r="J2304">
        <v>5.3387999999999998E-2</v>
      </c>
      <c r="K2304" t="str">
        <f t="shared" si="37"/>
        <v>7</v>
      </c>
      <c r="L2304" t="s">
        <v>50</v>
      </c>
      <c r="M2304" t="s">
        <v>51</v>
      </c>
      <c r="N23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304" s="10" t="e">
        <f>VLOOKUP(TableOMP[[#This Row],[Label]],TableAvg[],2,FALSE)</f>
        <v>#N/A</v>
      </c>
      <c r="P2304" s="10" t="e">
        <f>VLOOKUP(TableOMP[[#This Row],[Label]],TableAvg[],3,FALSE)</f>
        <v>#N/A</v>
      </c>
      <c r="Q2304" s="10" t="e">
        <f>TableOMP[[#This Row],[Avg]]-$U$2*TableOMP[[#This Row],[StdDev]]</f>
        <v>#N/A</v>
      </c>
      <c r="R2304" s="10" t="e">
        <f>TableOMP[[#This Row],[Avg]]+$U$2*TableOMP[[#This Row],[StdDev]]</f>
        <v>#N/A</v>
      </c>
      <c r="S2304" s="10" t="e">
        <f>IF(AND(TableOMP[[#This Row],[total_time]]&gt;=TableOMP[[#This Row],[Low]], TableOMP[[#This Row],[total_time]]&lt;=TableOMP[[#This Row],[High]]),1,0)</f>
        <v>#N/A</v>
      </c>
    </row>
    <row r="2305" spans="1:19" x14ac:dyDescent="0.25">
      <c r="A2305" t="s">
        <v>16</v>
      </c>
      <c r="B2305">
        <v>1000</v>
      </c>
      <c r="C2305">
        <v>100</v>
      </c>
      <c r="D2305">
        <v>100000</v>
      </c>
      <c r="E2305">
        <v>51</v>
      </c>
      <c r="F2305">
        <v>1</v>
      </c>
      <c r="G2305">
        <v>1.6378239999999999</v>
      </c>
      <c r="H2305">
        <v>7.0508000000000001E-2</v>
      </c>
      <c r="I2305">
        <v>2.5240800000000001</v>
      </c>
      <c r="J2305">
        <v>5.0481999999999999E-2</v>
      </c>
      <c r="K2305" t="str">
        <f t="shared" si="37"/>
        <v>7</v>
      </c>
      <c r="L2305" t="s">
        <v>50</v>
      </c>
      <c r="M2305" t="s">
        <v>51</v>
      </c>
      <c r="N23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305" s="10" t="e">
        <f>VLOOKUP(TableOMP[[#This Row],[Label]],TableAvg[],2,FALSE)</f>
        <v>#N/A</v>
      </c>
      <c r="P2305" s="10" t="e">
        <f>VLOOKUP(TableOMP[[#This Row],[Label]],TableAvg[],3,FALSE)</f>
        <v>#N/A</v>
      </c>
      <c r="Q2305" s="10" t="e">
        <f>TableOMP[[#This Row],[Avg]]-$U$2*TableOMP[[#This Row],[StdDev]]</f>
        <v>#N/A</v>
      </c>
      <c r="R2305" s="10" t="e">
        <f>TableOMP[[#This Row],[Avg]]+$U$2*TableOMP[[#This Row],[StdDev]]</f>
        <v>#N/A</v>
      </c>
      <c r="S2305" s="10" t="e">
        <f>IF(AND(TableOMP[[#This Row],[total_time]]&gt;=TableOMP[[#This Row],[Low]], TableOMP[[#This Row],[total_time]]&lt;=TableOMP[[#This Row],[High]]),1,0)</f>
        <v>#N/A</v>
      </c>
    </row>
    <row r="2306" spans="1:19" x14ac:dyDescent="0.25">
      <c r="A2306" t="s">
        <v>16</v>
      </c>
      <c r="B2306">
        <v>1000</v>
      </c>
      <c r="C2306">
        <v>100</v>
      </c>
      <c r="D2306">
        <v>100000</v>
      </c>
      <c r="E2306">
        <v>52</v>
      </c>
      <c r="F2306">
        <v>1</v>
      </c>
      <c r="G2306">
        <v>1.7061139999999999</v>
      </c>
      <c r="H2306">
        <v>0.12385599999999999</v>
      </c>
      <c r="I2306">
        <v>3.1704859999999999</v>
      </c>
      <c r="J2306">
        <v>6.2165999999999999E-2</v>
      </c>
      <c r="K2306" t="str">
        <f t="shared" si="37"/>
        <v>7</v>
      </c>
      <c r="L2306" t="s">
        <v>50</v>
      </c>
      <c r="M2306" t="s">
        <v>51</v>
      </c>
      <c r="N23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306" s="10" t="e">
        <f>VLOOKUP(TableOMP[[#This Row],[Label]],TableAvg[],2,FALSE)</f>
        <v>#N/A</v>
      </c>
      <c r="P2306" s="10" t="e">
        <f>VLOOKUP(TableOMP[[#This Row],[Label]],TableAvg[],3,FALSE)</f>
        <v>#N/A</v>
      </c>
      <c r="Q2306" s="10" t="e">
        <f>TableOMP[[#This Row],[Avg]]-$U$2*TableOMP[[#This Row],[StdDev]]</f>
        <v>#N/A</v>
      </c>
      <c r="R2306" s="10" t="e">
        <f>TableOMP[[#This Row],[Avg]]+$U$2*TableOMP[[#This Row],[StdDev]]</f>
        <v>#N/A</v>
      </c>
      <c r="S2306" s="10" t="e">
        <f>IF(AND(TableOMP[[#This Row],[total_time]]&gt;=TableOMP[[#This Row],[Low]], TableOMP[[#This Row],[total_time]]&lt;=TableOMP[[#This Row],[High]]),1,0)</f>
        <v>#N/A</v>
      </c>
    </row>
    <row r="2307" spans="1:19" x14ac:dyDescent="0.25">
      <c r="A2307" t="s">
        <v>16</v>
      </c>
      <c r="B2307">
        <v>1000</v>
      </c>
      <c r="C2307">
        <v>100</v>
      </c>
      <c r="D2307">
        <v>100000</v>
      </c>
      <c r="E2307">
        <v>53</v>
      </c>
      <c r="F2307">
        <v>1</v>
      </c>
      <c r="G2307">
        <v>1.9255059999999999</v>
      </c>
      <c r="H2307">
        <v>8.8668999999999998E-2</v>
      </c>
      <c r="I2307">
        <v>2.8674369999999998</v>
      </c>
      <c r="J2307">
        <v>5.5142999999999998E-2</v>
      </c>
      <c r="K2307" t="str">
        <f t="shared" si="37"/>
        <v>7</v>
      </c>
      <c r="L2307" t="s">
        <v>50</v>
      </c>
      <c r="M2307" t="s">
        <v>51</v>
      </c>
      <c r="N23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307" s="10" t="e">
        <f>VLOOKUP(TableOMP[[#This Row],[Label]],TableAvg[],2,FALSE)</f>
        <v>#N/A</v>
      </c>
      <c r="P2307" s="10" t="e">
        <f>VLOOKUP(TableOMP[[#This Row],[Label]],TableAvg[],3,FALSE)</f>
        <v>#N/A</v>
      </c>
      <c r="Q2307" s="10" t="e">
        <f>TableOMP[[#This Row],[Avg]]-$U$2*TableOMP[[#This Row],[StdDev]]</f>
        <v>#N/A</v>
      </c>
      <c r="R2307" s="10" t="e">
        <f>TableOMP[[#This Row],[Avg]]+$U$2*TableOMP[[#This Row],[StdDev]]</f>
        <v>#N/A</v>
      </c>
      <c r="S2307" s="10" t="e">
        <f>IF(AND(TableOMP[[#This Row],[total_time]]&gt;=TableOMP[[#This Row],[Low]], TableOMP[[#This Row],[total_time]]&lt;=TableOMP[[#This Row],[High]]),1,0)</f>
        <v>#N/A</v>
      </c>
    </row>
    <row r="2308" spans="1:19" x14ac:dyDescent="0.25">
      <c r="A2308" t="s">
        <v>16</v>
      </c>
      <c r="B2308">
        <v>1000</v>
      </c>
      <c r="C2308">
        <v>100</v>
      </c>
      <c r="D2308">
        <v>100000</v>
      </c>
      <c r="E2308">
        <v>54</v>
      </c>
      <c r="F2308">
        <v>1</v>
      </c>
      <c r="G2308">
        <v>2.1567189999999998</v>
      </c>
      <c r="H2308">
        <v>0.22623099999999999</v>
      </c>
      <c r="I2308">
        <v>4.5789819999999999</v>
      </c>
      <c r="J2308">
        <v>8.6396000000000001E-2</v>
      </c>
      <c r="K2308" t="str">
        <f t="shared" si="37"/>
        <v>7</v>
      </c>
      <c r="L2308" t="s">
        <v>50</v>
      </c>
      <c r="M2308" t="s">
        <v>51</v>
      </c>
      <c r="N23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308" s="10" t="e">
        <f>VLOOKUP(TableOMP[[#This Row],[Label]],TableAvg[],2,FALSE)</f>
        <v>#N/A</v>
      </c>
      <c r="P2308" s="10" t="e">
        <f>VLOOKUP(TableOMP[[#This Row],[Label]],TableAvg[],3,FALSE)</f>
        <v>#N/A</v>
      </c>
      <c r="Q2308" s="10" t="e">
        <f>TableOMP[[#This Row],[Avg]]-$U$2*TableOMP[[#This Row],[StdDev]]</f>
        <v>#N/A</v>
      </c>
      <c r="R2308" s="10" t="e">
        <f>TableOMP[[#This Row],[Avg]]+$U$2*TableOMP[[#This Row],[StdDev]]</f>
        <v>#N/A</v>
      </c>
      <c r="S2308" s="10" t="e">
        <f>IF(AND(TableOMP[[#This Row],[total_time]]&gt;=TableOMP[[#This Row],[Low]], TableOMP[[#This Row],[total_time]]&lt;=TableOMP[[#This Row],[High]]),1,0)</f>
        <v>#N/A</v>
      </c>
    </row>
    <row r="2309" spans="1:19" x14ac:dyDescent="0.25">
      <c r="A2309" t="s">
        <v>16</v>
      </c>
      <c r="B2309">
        <v>1000</v>
      </c>
      <c r="C2309">
        <v>100</v>
      </c>
      <c r="D2309">
        <v>100000</v>
      </c>
      <c r="E2309">
        <v>55</v>
      </c>
      <c r="F2309">
        <v>1</v>
      </c>
      <c r="G2309">
        <v>1.704553</v>
      </c>
      <c r="H2309">
        <v>8.3862999999999993E-2</v>
      </c>
      <c r="I2309">
        <v>3.1046860000000001</v>
      </c>
      <c r="J2309">
        <v>5.7494000000000003E-2</v>
      </c>
      <c r="K2309" t="str">
        <f t="shared" si="37"/>
        <v>7</v>
      </c>
      <c r="L2309" t="s">
        <v>50</v>
      </c>
      <c r="M2309" t="s">
        <v>51</v>
      </c>
      <c r="N23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309" s="10" t="e">
        <f>VLOOKUP(TableOMP[[#This Row],[Label]],TableAvg[],2,FALSE)</f>
        <v>#N/A</v>
      </c>
      <c r="P2309" s="10" t="e">
        <f>VLOOKUP(TableOMP[[#This Row],[Label]],TableAvg[],3,FALSE)</f>
        <v>#N/A</v>
      </c>
      <c r="Q2309" s="10" t="e">
        <f>TableOMP[[#This Row],[Avg]]-$U$2*TableOMP[[#This Row],[StdDev]]</f>
        <v>#N/A</v>
      </c>
      <c r="R2309" s="10" t="e">
        <f>TableOMP[[#This Row],[Avg]]+$U$2*TableOMP[[#This Row],[StdDev]]</f>
        <v>#N/A</v>
      </c>
      <c r="S2309" s="10" t="e">
        <f>IF(AND(TableOMP[[#This Row],[total_time]]&gt;=TableOMP[[#This Row],[Low]], TableOMP[[#This Row],[total_time]]&lt;=TableOMP[[#This Row],[High]]),1,0)</f>
        <v>#N/A</v>
      </c>
    </row>
    <row r="2310" spans="1:19" x14ac:dyDescent="0.25">
      <c r="A2310" t="s">
        <v>16</v>
      </c>
      <c r="B2310">
        <v>1000</v>
      </c>
      <c r="C2310">
        <v>100</v>
      </c>
      <c r="D2310">
        <v>100000</v>
      </c>
      <c r="E2310">
        <v>56</v>
      </c>
      <c r="F2310">
        <v>1</v>
      </c>
      <c r="G2310">
        <v>1.75915</v>
      </c>
      <c r="H2310">
        <v>0.11083899999999999</v>
      </c>
      <c r="I2310">
        <v>4.103599</v>
      </c>
      <c r="J2310">
        <v>7.4610999999999997E-2</v>
      </c>
      <c r="K2310" t="str">
        <f t="shared" si="37"/>
        <v>7</v>
      </c>
      <c r="L2310" t="s">
        <v>50</v>
      </c>
      <c r="M2310" t="s">
        <v>51</v>
      </c>
      <c r="N23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310" s="10" t="e">
        <f>VLOOKUP(TableOMP[[#This Row],[Label]],TableAvg[],2,FALSE)</f>
        <v>#N/A</v>
      </c>
      <c r="P2310" s="10" t="e">
        <f>VLOOKUP(TableOMP[[#This Row],[Label]],TableAvg[],3,FALSE)</f>
        <v>#N/A</v>
      </c>
      <c r="Q2310" s="10" t="e">
        <f>TableOMP[[#This Row],[Avg]]-$U$2*TableOMP[[#This Row],[StdDev]]</f>
        <v>#N/A</v>
      </c>
      <c r="R2310" s="10" t="e">
        <f>TableOMP[[#This Row],[Avg]]+$U$2*TableOMP[[#This Row],[StdDev]]</f>
        <v>#N/A</v>
      </c>
      <c r="S2310" s="10" t="e">
        <f>IF(AND(TableOMP[[#This Row],[total_time]]&gt;=TableOMP[[#This Row],[Low]], TableOMP[[#This Row],[total_time]]&lt;=TableOMP[[#This Row],[High]]),1,0)</f>
        <v>#N/A</v>
      </c>
    </row>
    <row r="2311" spans="1:19" x14ac:dyDescent="0.25">
      <c r="A2311" t="s">
        <v>16</v>
      </c>
      <c r="B2311">
        <v>1000</v>
      </c>
      <c r="C2311">
        <v>100</v>
      </c>
      <c r="D2311">
        <v>100000</v>
      </c>
      <c r="E2311">
        <v>57</v>
      </c>
      <c r="F2311">
        <v>1</v>
      </c>
      <c r="G2311">
        <v>1.8998489999999999</v>
      </c>
      <c r="H2311">
        <v>0.12912799999999999</v>
      </c>
      <c r="I2311">
        <v>3.7663549999999999</v>
      </c>
      <c r="J2311">
        <v>6.7255999999999996E-2</v>
      </c>
      <c r="K2311" t="str">
        <f t="shared" si="37"/>
        <v>7</v>
      </c>
      <c r="L2311" t="s">
        <v>50</v>
      </c>
      <c r="M2311" t="s">
        <v>51</v>
      </c>
      <c r="N23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311" s="10" t="e">
        <f>VLOOKUP(TableOMP[[#This Row],[Label]],TableAvg[],2,FALSE)</f>
        <v>#N/A</v>
      </c>
      <c r="P2311" s="10" t="e">
        <f>VLOOKUP(TableOMP[[#This Row],[Label]],TableAvg[],3,FALSE)</f>
        <v>#N/A</v>
      </c>
      <c r="Q2311" s="10" t="e">
        <f>TableOMP[[#This Row],[Avg]]-$U$2*TableOMP[[#This Row],[StdDev]]</f>
        <v>#N/A</v>
      </c>
      <c r="R2311" s="10" t="e">
        <f>TableOMP[[#This Row],[Avg]]+$U$2*TableOMP[[#This Row],[StdDev]]</f>
        <v>#N/A</v>
      </c>
      <c r="S2311" s="10" t="e">
        <f>IF(AND(TableOMP[[#This Row],[total_time]]&gt;=TableOMP[[#This Row],[Low]], TableOMP[[#This Row],[total_time]]&lt;=TableOMP[[#This Row],[High]]),1,0)</f>
        <v>#N/A</v>
      </c>
    </row>
    <row r="2312" spans="1:19" x14ac:dyDescent="0.25">
      <c r="A2312" t="s">
        <v>16</v>
      </c>
      <c r="B2312">
        <v>1000</v>
      </c>
      <c r="C2312">
        <v>100</v>
      </c>
      <c r="D2312">
        <v>100000</v>
      </c>
      <c r="E2312">
        <v>58</v>
      </c>
      <c r="F2312">
        <v>1</v>
      </c>
      <c r="G2312">
        <v>1.4639310000000001</v>
      </c>
      <c r="H2312">
        <v>6.8073999999999996E-2</v>
      </c>
      <c r="I2312">
        <v>3.4780199999999999</v>
      </c>
      <c r="J2312">
        <v>6.1018000000000003E-2</v>
      </c>
      <c r="K2312" t="str">
        <f t="shared" si="37"/>
        <v>7</v>
      </c>
      <c r="L2312" t="s">
        <v>50</v>
      </c>
      <c r="M2312" t="s">
        <v>51</v>
      </c>
      <c r="N23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312" s="10" t="e">
        <f>VLOOKUP(TableOMP[[#This Row],[Label]],TableAvg[],2,FALSE)</f>
        <v>#N/A</v>
      </c>
      <c r="P2312" s="10" t="e">
        <f>VLOOKUP(TableOMP[[#This Row],[Label]],TableAvg[],3,FALSE)</f>
        <v>#N/A</v>
      </c>
      <c r="Q2312" s="10" t="e">
        <f>TableOMP[[#This Row],[Avg]]-$U$2*TableOMP[[#This Row],[StdDev]]</f>
        <v>#N/A</v>
      </c>
      <c r="R2312" s="10" t="e">
        <f>TableOMP[[#This Row],[Avg]]+$U$2*TableOMP[[#This Row],[StdDev]]</f>
        <v>#N/A</v>
      </c>
      <c r="S2312" s="10" t="e">
        <f>IF(AND(TableOMP[[#This Row],[total_time]]&gt;=TableOMP[[#This Row],[Low]], TableOMP[[#This Row],[total_time]]&lt;=TableOMP[[#This Row],[High]]),1,0)</f>
        <v>#N/A</v>
      </c>
    </row>
    <row r="2313" spans="1:19" x14ac:dyDescent="0.25">
      <c r="A2313" t="s">
        <v>16</v>
      </c>
      <c r="B2313">
        <v>1000</v>
      </c>
      <c r="C2313">
        <v>100</v>
      </c>
      <c r="D2313">
        <v>100000</v>
      </c>
      <c r="E2313">
        <v>59</v>
      </c>
      <c r="F2313">
        <v>1</v>
      </c>
      <c r="G2313">
        <v>1.5943849999999999</v>
      </c>
      <c r="H2313">
        <v>0.25694600000000001</v>
      </c>
      <c r="I2313">
        <v>14.103687000000001</v>
      </c>
      <c r="J2313">
        <v>0.24316699999999999</v>
      </c>
      <c r="K2313" t="str">
        <f t="shared" si="37"/>
        <v>7</v>
      </c>
      <c r="L2313" t="s">
        <v>50</v>
      </c>
      <c r="M2313" t="s">
        <v>51</v>
      </c>
      <c r="N23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313" s="10" t="e">
        <f>VLOOKUP(TableOMP[[#This Row],[Label]],TableAvg[],2,FALSE)</f>
        <v>#N/A</v>
      </c>
      <c r="P2313" s="10" t="e">
        <f>VLOOKUP(TableOMP[[#This Row],[Label]],TableAvg[],3,FALSE)</f>
        <v>#N/A</v>
      </c>
      <c r="Q2313" s="10" t="e">
        <f>TableOMP[[#This Row],[Avg]]-$U$2*TableOMP[[#This Row],[StdDev]]</f>
        <v>#N/A</v>
      </c>
      <c r="R2313" s="10" t="e">
        <f>TableOMP[[#This Row],[Avg]]+$U$2*TableOMP[[#This Row],[StdDev]]</f>
        <v>#N/A</v>
      </c>
      <c r="S2313" s="10" t="e">
        <f>IF(AND(TableOMP[[#This Row],[total_time]]&gt;=TableOMP[[#This Row],[Low]], TableOMP[[#This Row],[total_time]]&lt;=TableOMP[[#This Row],[High]]),1,0)</f>
        <v>#N/A</v>
      </c>
    </row>
    <row r="2314" spans="1:19" x14ac:dyDescent="0.25">
      <c r="A2314" t="s">
        <v>16</v>
      </c>
      <c r="B2314">
        <v>1000</v>
      </c>
      <c r="C2314">
        <v>100</v>
      </c>
      <c r="D2314">
        <v>100000</v>
      </c>
      <c r="E2314">
        <v>60</v>
      </c>
      <c r="F2314">
        <v>1</v>
      </c>
      <c r="G2314">
        <v>1.4731540000000001</v>
      </c>
      <c r="H2314">
        <v>6.8118999999999999E-2</v>
      </c>
      <c r="I2314">
        <v>3.400833</v>
      </c>
      <c r="J2314">
        <v>5.7640999999999998E-2</v>
      </c>
      <c r="K2314" t="str">
        <f t="shared" si="37"/>
        <v>7</v>
      </c>
      <c r="L2314" t="s">
        <v>50</v>
      </c>
      <c r="M2314" t="s">
        <v>51</v>
      </c>
      <c r="N23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314" s="10" t="e">
        <f>VLOOKUP(TableOMP[[#This Row],[Label]],TableAvg[],2,FALSE)</f>
        <v>#N/A</v>
      </c>
      <c r="P2314" s="10" t="e">
        <f>VLOOKUP(TableOMP[[#This Row],[Label]],TableAvg[],3,FALSE)</f>
        <v>#N/A</v>
      </c>
      <c r="Q2314" s="10" t="e">
        <f>TableOMP[[#This Row],[Avg]]-$U$2*TableOMP[[#This Row],[StdDev]]</f>
        <v>#N/A</v>
      </c>
      <c r="R2314" s="10" t="e">
        <f>TableOMP[[#This Row],[Avg]]+$U$2*TableOMP[[#This Row],[StdDev]]</f>
        <v>#N/A</v>
      </c>
      <c r="S2314" s="10" t="e">
        <f>IF(AND(TableOMP[[#This Row],[total_time]]&gt;=TableOMP[[#This Row],[Low]], TableOMP[[#This Row],[total_time]]&lt;=TableOMP[[#This Row],[High]]),1,0)</f>
        <v>#N/A</v>
      </c>
    </row>
    <row r="2315" spans="1:19" x14ac:dyDescent="0.25">
      <c r="A2315" t="s">
        <v>16</v>
      </c>
      <c r="B2315">
        <v>1000</v>
      </c>
      <c r="C2315">
        <v>100</v>
      </c>
      <c r="D2315">
        <v>100000</v>
      </c>
      <c r="E2315">
        <v>61</v>
      </c>
      <c r="F2315">
        <v>1</v>
      </c>
      <c r="G2315">
        <v>1.4853460000000001</v>
      </c>
      <c r="H2315">
        <v>8.8703000000000004E-2</v>
      </c>
      <c r="I2315">
        <v>4.6753770000000001</v>
      </c>
      <c r="J2315">
        <v>7.7923000000000006E-2</v>
      </c>
      <c r="K2315" t="str">
        <f t="shared" si="37"/>
        <v>7</v>
      </c>
      <c r="L2315" t="s">
        <v>50</v>
      </c>
      <c r="M2315" t="s">
        <v>51</v>
      </c>
      <c r="N23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315" s="10" t="e">
        <f>VLOOKUP(TableOMP[[#This Row],[Label]],TableAvg[],2,FALSE)</f>
        <v>#N/A</v>
      </c>
      <c r="P2315" s="10" t="e">
        <f>VLOOKUP(TableOMP[[#This Row],[Label]],TableAvg[],3,FALSE)</f>
        <v>#N/A</v>
      </c>
      <c r="Q2315" s="10" t="e">
        <f>TableOMP[[#This Row],[Avg]]-$U$2*TableOMP[[#This Row],[StdDev]]</f>
        <v>#N/A</v>
      </c>
      <c r="R2315" s="10" t="e">
        <f>TableOMP[[#This Row],[Avg]]+$U$2*TableOMP[[#This Row],[StdDev]]</f>
        <v>#N/A</v>
      </c>
      <c r="S2315" s="10" t="e">
        <f>IF(AND(TableOMP[[#This Row],[total_time]]&gt;=TableOMP[[#This Row],[Low]], TableOMP[[#This Row],[total_time]]&lt;=TableOMP[[#This Row],[High]]),1,0)</f>
        <v>#N/A</v>
      </c>
    </row>
    <row r="2316" spans="1:19" x14ac:dyDescent="0.25">
      <c r="A2316" t="s">
        <v>16</v>
      </c>
      <c r="B2316">
        <v>1000</v>
      </c>
      <c r="C2316">
        <v>100</v>
      </c>
      <c r="D2316">
        <v>100000</v>
      </c>
      <c r="E2316">
        <v>62</v>
      </c>
      <c r="F2316">
        <v>1</v>
      </c>
      <c r="G2316">
        <v>1.4701919999999999</v>
      </c>
      <c r="H2316">
        <v>6.6878999999999994E-2</v>
      </c>
      <c r="I2316">
        <v>3.792087</v>
      </c>
      <c r="J2316">
        <v>6.2164999999999998E-2</v>
      </c>
      <c r="K2316" t="str">
        <f t="shared" si="37"/>
        <v>7</v>
      </c>
      <c r="L2316" t="s">
        <v>50</v>
      </c>
      <c r="M2316" t="s">
        <v>51</v>
      </c>
      <c r="N23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316" s="10" t="e">
        <f>VLOOKUP(TableOMP[[#This Row],[Label]],TableAvg[],2,FALSE)</f>
        <v>#N/A</v>
      </c>
      <c r="P2316" s="10" t="e">
        <f>VLOOKUP(TableOMP[[#This Row],[Label]],TableAvg[],3,FALSE)</f>
        <v>#N/A</v>
      </c>
      <c r="Q2316" s="10" t="e">
        <f>TableOMP[[#This Row],[Avg]]-$U$2*TableOMP[[#This Row],[StdDev]]</f>
        <v>#N/A</v>
      </c>
      <c r="R2316" s="10" t="e">
        <f>TableOMP[[#This Row],[Avg]]+$U$2*TableOMP[[#This Row],[StdDev]]</f>
        <v>#N/A</v>
      </c>
      <c r="S2316" s="10" t="e">
        <f>IF(AND(TableOMP[[#This Row],[total_time]]&gt;=TableOMP[[#This Row],[Low]], TableOMP[[#This Row],[total_time]]&lt;=TableOMP[[#This Row],[High]]),1,0)</f>
        <v>#N/A</v>
      </c>
    </row>
    <row r="2317" spans="1:19" x14ac:dyDescent="0.25">
      <c r="A2317" t="s">
        <v>16</v>
      </c>
      <c r="B2317">
        <v>1000</v>
      </c>
      <c r="C2317">
        <v>100</v>
      </c>
      <c r="D2317">
        <v>100000</v>
      </c>
      <c r="E2317">
        <v>63</v>
      </c>
      <c r="F2317">
        <v>1</v>
      </c>
      <c r="G2317">
        <v>1.434572</v>
      </c>
      <c r="H2317">
        <v>6.5229999999999996E-2</v>
      </c>
      <c r="I2317">
        <v>3.4321739999999998</v>
      </c>
      <c r="J2317">
        <v>5.5357999999999997E-2</v>
      </c>
      <c r="K2317" t="str">
        <f t="shared" si="37"/>
        <v>7</v>
      </c>
      <c r="L2317" t="s">
        <v>50</v>
      </c>
      <c r="M2317" t="s">
        <v>51</v>
      </c>
      <c r="N23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317" s="10" t="e">
        <f>VLOOKUP(TableOMP[[#This Row],[Label]],TableAvg[],2,FALSE)</f>
        <v>#N/A</v>
      </c>
      <c r="P2317" s="10" t="e">
        <f>VLOOKUP(TableOMP[[#This Row],[Label]],TableAvg[],3,FALSE)</f>
        <v>#N/A</v>
      </c>
      <c r="Q2317" s="10" t="e">
        <f>TableOMP[[#This Row],[Avg]]-$U$2*TableOMP[[#This Row],[StdDev]]</f>
        <v>#N/A</v>
      </c>
      <c r="R2317" s="10" t="e">
        <f>TableOMP[[#This Row],[Avg]]+$U$2*TableOMP[[#This Row],[StdDev]]</f>
        <v>#N/A</v>
      </c>
      <c r="S2317" s="10" t="e">
        <f>IF(AND(TableOMP[[#This Row],[total_time]]&gt;=TableOMP[[#This Row],[Low]], TableOMP[[#This Row],[total_time]]&lt;=TableOMP[[#This Row],[High]]),1,0)</f>
        <v>#N/A</v>
      </c>
    </row>
    <row r="2318" spans="1:19" x14ac:dyDescent="0.25">
      <c r="A2318" t="s">
        <v>16</v>
      </c>
      <c r="B2318">
        <v>1000</v>
      </c>
      <c r="C2318">
        <v>100</v>
      </c>
      <c r="D2318">
        <v>100000</v>
      </c>
      <c r="E2318">
        <v>64</v>
      </c>
      <c r="F2318">
        <v>1</v>
      </c>
      <c r="G2318">
        <v>1.480642</v>
      </c>
      <c r="H2318">
        <v>8.0517000000000005E-2</v>
      </c>
      <c r="I2318">
        <v>4.6607399999999997</v>
      </c>
      <c r="J2318">
        <v>7.3980000000000004E-2</v>
      </c>
      <c r="K2318" t="str">
        <f t="shared" si="37"/>
        <v>7</v>
      </c>
      <c r="L2318" t="s">
        <v>50</v>
      </c>
      <c r="M2318" t="s">
        <v>51</v>
      </c>
      <c r="N23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318" s="10" t="e">
        <f>VLOOKUP(TableOMP[[#This Row],[Label]],TableAvg[],2,FALSE)</f>
        <v>#N/A</v>
      </c>
      <c r="P2318" s="10" t="e">
        <f>VLOOKUP(TableOMP[[#This Row],[Label]],TableAvg[],3,FALSE)</f>
        <v>#N/A</v>
      </c>
      <c r="Q2318" s="10" t="e">
        <f>TableOMP[[#This Row],[Avg]]-$U$2*TableOMP[[#This Row],[StdDev]]</f>
        <v>#N/A</v>
      </c>
      <c r="R2318" s="10" t="e">
        <f>TableOMP[[#This Row],[Avg]]+$U$2*TableOMP[[#This Row],[StdDev]]</f>
        <v>#N/A</v>
      </c>
      <c r="S2318" s="10" t="e">
        <f>IF(AND(TableOMP[[#This Row],[total_time]]&gt;=TableOMP[[#This Row],[Low]], TableOMP[[#This Row],[total_time]]&lt;=TableOMP[[#This Row],[High]]),1,0)</f>
        <v>#N/A</v>
      </c>
    </row>
    <row r="2319" spans="1:19" x14ac:dyDescent="0.25">
      <c r="A2319" t="s">
        <v>16</v>
      </c>
      <c r="B2319">
        <v>100</v>
      </c>
      <c r="C2319">
        <v>100</v>
      </c>
      <c r="D2319">
        <v>100000</v>
      </c>
      <c r="E2319">
        <v>1</v>
      </c>
      <c r="F2319">
        <v>1</v>
      </c>
      <c r="G2319">
        <v>1.326273</v>
      </c>
      <c r="H2319">
        <v>0.230439</v>
      </c>
      <c r="I2319">
        <v>0</v>
      </c>
      <c r="J2319">
        <v>0</v>
      </c>
      <c r="K2319" t="str">
        <f t="shared" si="37"/>
        <v>7</v>
      </c>
      <c r="L2319" t="s">
        <v>50</v>
      </c>
      <c r="M2319" t="s">
        <v>51</v>
      </c>
      <c r="N23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319" s="10" t="e">
        <f>VLOOKUP(TableOMP[[#This Row],[Label]],TableAvg[],2,FALSE)</f>
        <v>#N/A</v>
      </c>
      <c r="P2319" s="10" t="e">
        <f>VLOOKUP(TableOMP[[#This Row],[Label]],TableAvg[],3,FALSE)</f>
        <v>#N/A</v>
      </c>
      <c r="Q2319" s="10" t="e">
        <f>TableOMP[[#This Row],[Avg]]-$U$2*TableOMP[[#This Row],[StdDev]]</f>
        <v>#N/A</v>
      </c>
      <c r="R2319" s="10" t="e">
        <f>TableOMP[[#This Row],[Avg]]+$U$2*TableOMP[[#This Row],[StdDev]]</f>
        <v>#N/A</v>
      </c>
      <c r="S2319" s="10" t="e">
        <f>IF(AND(TableOMP[[#This Row],[total_time]]&gt;=TableOMP[[#This Row],[Low]], TableOMP[[#This Row],[total_time]]&lt;=TableOMP[[#This Row],[High]]),1,0)</f>
        <v>#N/A</v>
      </c>
    </row>
    <row r="2320" spans="1:19" x14ac:dyDescent="0.25">
      <c r="A2320" t="s">
        <v>16</v>
      </c>
      <c r="B2320">
        <v>100</v>
      </c>
      <c r="C2320">
        <v>100</v>
      </c>
      <c r="D2320">
        <v>100000</v>
      </c>
      <c r="E2320">
        <v>2</v>
      </c>
      <c r="F2320">
        <v>1</v>
      </c>
      <c r="G2320">
        <v>1.0600689999999999</v>
      </c>
      <c r="H2320">
        <v>7.1329999999999996E-3</v>
      </c>
      <c r="I2320">
        <v>5.6750000000000004E-3</v>
      </c>
      <c r="J2320">
        <v>5.6750000000000004E-3</v>
      </c>
      <c r="K2320" t="str">
        <f t="shared" ref="K2320:K2383" si="38">MID(M2320,22,1)</f>
        <v>7</v>
      </c>
      <c r="L2320" t="s">
        <v>50</v>
      </c>
      <c r="M2320" t="s">
        <v>51</v>
      </c>
      <c r="N23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320" s="10" t="e">
        <f>VLOOKUP(TableOMP[[#This Row],[Label]],TableAvg[],2,FALSE)</f>
        <v>#N/A</v>
      </c>
      <c r="P2320" s="10" t="e">
        <f>VLOOKUP(TableOMP[[#This Row],[Label]],TableAvg[],3,FALSE)</f>
        <v>#N/A</v>
      </c>
      <c r="Q2320" s="10" t="e">
        <f>TableOMP[[#This Row],[Avg]]-$U$2*TableOMP[[#This Row],[StdDev]]</f>
        <v>#N/A</v>
      </c>
      <c r="R2320" s="10" t="e">
        <f>TableOMP[[#This Row],[Avg]]+$U$2*TableOMP[[#This Row],[StdDev]]</f>
        <v>#N/A</v>
      </c>
      <c r="S2320" s="10" t="e">
        <f>IF(AND(TableOMP[[#This Row],[total_time]]&gt;=TableOMP[[#This Row],[Low]], TableOMP[[#This Row],[total_time]]&lt;=TableOMP[[#This Row],[High]]),1,0)</f>
        <v>#N/A</v>
      </c>
    </row>
    <row r="2321" spans="1:19" x14ac:dyDescent="0.25">
      <c r="A2321" t="s">
        <v>16</v>
      </c>
      <c r="B2321">
        <v>100</v>
      </c>
      <c r="C2321">
        <v>100</v>
      </c>
      <c r="D2321">
        <v>100000</v>
      </c>
      <c r="E2321">
        <v>3</v>
      </c>
      <c r="F2321">
        <v>1</v>
      </c>
      <c r="G2321">
        <v>1.191481</v>
      </c>
      <c r="H2321">
        <v>0.130302</v>
      </c>
      <c r="I2321">
        <v>1.3353E-2</v>
      </c>
      <c r="J2321">
        <v>6.6759999999999996E-3</v>
      </c>
      <c r="K2321" t="str">
        <f t="shared" si="38"/>
        <v>7</v>
      </c>
      <c r="L2321" t="s">
        <v>50</v>
      </c>
      <c r="M2321" t="s">
        <v>51</v>
      </c>
      <c r="N23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321" s="10" t="e">
        <f>VLOOKUP(TableOMP[[#This Row],[Label]],TableAvg[],2,FALSE)</f>
        <v>#N/A</v>
      </c>
      <c r="P2321" s="10" t="e">
        <f>VLOOKUP(TableOMP[[#This Row],[Label]],TableAvg[],3,FALSE)</f>
        <v>#N/A</v>
      </c>
      <c r="Q2321" s="10" t="e">
        <f>TableOMP[[#This Row],[Avg]]-$U$2*TableOMP[[#This Row],[StdDev]]</f>
        <v>#N/A</v>
      </c>
      <c r="R2321" s="10" t="e">
        <f>TableOMP[[#This Row],[Avg]]+$U$2*TableOMP[[#This Row],[StdDev]]</f>
        <v>#N/A</v>
      </c>
      <c r="S2321" s="10" t="e">
        <f>IF(AND(TableOMP[[#This Row],[total_time]]&gt;=TableOMP[[#This Row],[Low]], TableOMP[[#This Row],[total_time]]&lt;=TableOMP[[#This Row],[High]]),1,0)</f>
        <v>#N/A</v>
      </c>
    </row>
    <row r="2322" spans="1:19" x14ac:dyDescent="0.25">
      <c r="A2322" t="s">
        <v>16</v>
      </c>
      <c r="B2322">
        <v>100</v>
      </c>
      <c r="C2322">
        <v>100</v>
      </c>
      <c r="D2322">
        <v>100000</v>
      </c>
      <c r="E2322">
        <v>4</v>
      </c>
      <c r="F2322">
        <v>1</v>
      </c>
      <c r="G2322">
        <v>1.0624750000000001</v>
      </c>
      <c r="H2322">
        <v>7.5050000000000004E-3</v>
      </c>
      <c r="I2322">
        <v>1.8522E-2</v>
      </c>
      <c r="J2322">
        <v>6.1739999999999998E-3</v>
      </c>
      <c r="K2322" t="str">
        <f t="shared" si="38"/>
        <v>7</v>
      </c>
      <c r="L2322" t="s">
        <v>50</v>
      </c>
      <c r="M2322" t="s">
        <v>51</v>
      </c>
      <c r="N23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322" s="10" t="e">
        <f>VLOOKUP(TableOMP[[#This Row],[Label]],TableAvg[],2,FALSE)</f>
        <v>#N/A</v>
      </c>
      <c r="P2322" s="10" t="e">
        <f>VLOOKUP(TableOMP[[#This Row],[Label]],TableAvg[],3,FALSE)</f>
        <v>#N/A</v>
      </c>
      <c r="Q2322" s="10" t="e">
        <f>TableOMP[[#This Row],[Avg]]-$U$2*TableOMP[[#This Row],[StdDev]]</f>
        <v>#N/A</v>
      </c>
      <c r="R2322" s="10" t="e">
        <f>TableOMP[[#This Row],[Avg]]+$U$2*TableOMP[[#This Row],[StdDev]]</f>
        <v>#N/A</v>
      </c>
      <c r="S2322" s="10" t="e">
        <f>IF(AND(TableOMP[[#This Row],[total_time]]&gt;=TableOMP[[#This Row],[Low]], TableOMP[[#This Row],[total_time]]&lt;=TableOMP[[#This Row],[High]]),1,0)</f>
        <v>#N/A</v>
      </c>
    </row>
    <row r="2323" spans="1:19" x14ac:dyDescent="0.25">
      <c r="A2323" t="s">
        <v>16</v>
      </c>
      <c r="B2323">
        <v>100</v>
      </c>
      <c r="C2323">
        <v>100</v>
      </c>
      <c r="D2323">
        <v>100000</v>
      </c>
      <c r="E2323">
        <v>5</v>
      </c>
      <c r="F2323">
        <v>1</v>
      </c>
      <c r="G2323">
        <v>1.0770500000000001</v>
      </c>
      <c r="H2323">
        <v>9.8259999999999997E-3</v>
      </c>
      <c r="I2323">
        <v>3.2063000000000001E-2</v>
      </c>
      <c r="J2323">
        <v>8.0160000000000006E-3</v>
      </c>
      <c r="K2323" t="str">
        <f t="shared" si="38"/>
        <v>7</v>
      </c>
      <c r="L2323" t="s">
        <v>50</v>
      </c>
      <c r="M2323" t="s">
        <v>51</v>
      </c>
      <c r="N23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323" s="10" t="e">
        <f>VLOOKUP(TableOMP[[#This Row],[Label]],TableAvg[],2,FALSE)</f>
        <v>#N/A</v>
      </c>
      <c r="P2323" s="10" t="e">
        <f>VLOOKUP(TableOMP[[#This Row],[Label]],TableAvg[],3,FALSE)</f>
        <v>#N/A</v>
      </c>
      <c r="Q2323" s="10" t="e">
        <f>TableOMP[[#This Row],[Avg]]-$U$2*TableOMP[[#This Row],[StdDev]]</f>
        <v>#N/A</v>
      </c>
      <c r="R2323" s="10" t="e">
        <f>TableOMP[[#This Row],[Avg]]+$U$2*TableOMP[[#This Row],[StdDev]]</f>
        <v>#N/A</v>
      </c>
      <c r="S2323" s="10" t="e">
        <f>IF(AND(TableOMP[[#This Row],[total_time]]&gt;=TableOMP[[#This Row],[Low]], TableOMP[[#This Row],[total_time]]&lt;=TableOMP[[#This Row],[High]]),1,0)</f>
        <v>#N/A</v>
      </c>
    </row>
    <row r="2324" spans="1:19" x14ac:dyDescent="0.25">
      <c r="A2324" t="s">
        <v>16</v>
      </c>
      <c r="B2324">
        <v>100</v>
      </c>
      <c r="C2324">
        <v>100</v>
      </c>
      <c r="D2324">
        <v>100000</v>
      </c>
      <c r="E2324">
        <v>6</v>
      </c>
      <c r="F2324">
        <v>1</v>
      </c>
      <c r="G2324">
        <v>1.084981</v>
      </c>
      <c r="H2324">
        <v>1.9931000000000001E-2</v>
      </c>
      <c r="I2324">
        <v>7.8787999999999997E-2</v>
      </c>
      <c r="J2324">
        <v>1.5758000000000001E-2</v>
      </c>
      <c r="K2324" t="str">
        <f t="shared" si="38"/>
        <v>7</v>
      </c>
      <c r="L2324" t="s">
        <v>50</v>
      </c>
      <c r="M2324" t="s">
        <v>51</v>
      </c>
      <c r="N23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324" s="10" t="e">
        <f>VLOOKUP(TableOMP[[#This Row],[Label]],TableAvg[],2,FALSE)</f>
        <v>#N/A</v>
      </c>
      <c r="P2324" s="10" t="e">
        <f>VLOOKUP(TableOMP[[#This Row],[Label]],TableAvg[],3,FALSE)</f>
        <v>#N/A</v>
      </c>
      <c r="Q2324" s="10" t="e">
        <f>TableOMP[[#This Row],[Avg]]-$U$2*TableOMP[[#This Row],[StdDev]]</f>
        <v>#N/A</v>
      </c>
      <c r="R2324" s="10" t="e">
        <f>TableOMP[[#This Row],[Avg]]+$U$2*TableOMP[[#This Row],[StdDev]]</f>
        <v>#N/A</v>
      </c>
      <c r="S2324" s="10" t="e">
        <f>IF(AND(TableOMP[[#This Row],[total_time]]&gt;=TableOMP[[#This Row],[Low]], TableOMP[[#This Row],[total_time]]&lt;=TableOMP[[#This Row],[High]]),1,0)</f>
        <v>#N/A</v>
      </c>
    </row>
    <row r="2325" spans="1:19" x14ac:dyDescent="0.25">
      <c r="A2325" t="s">
        <v>16</v>
      </c>
      <c r="B2325">
        <v>100</v>
      </c>
      <c r="C2325">
        <v>100</v>
      </c>
      <c r="D2325">
        <v>100000</v>
      </c>
      <c r="E2325">
        <v>7</v>
      </c>
      <c r="F2325">
        <v>1</v>
      </c>
      <c r="G2325">
        <v>1.111499</v>
      </c>
      <c r="H2325">
        <v>3.8655000000000002E-2</v>
      </c>
      <c r="I2325">
        <v>9.4638E-2</v>
      </c>
      <c r="J2325">
        <v>1.5772999999999999E-2</v>
      </c>
      <c r="K2325" t="str">
        <f t="shared" si="38"/>
        <v>7</v>
      </c>
      <c r="L2325" t="s">
        <v>50</v>
      </c>
      <c r="M2325" t="s">
        <v>51</v>
      </c>
      <c r="N23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325" s="10" t="e">
        <f>VLOOKUP(TableOMP[[#This Row],[Label]],TableAvg[],2,FALSE)</f>
        <v>#N/A</v>
      </c>
      <c r="P2325" s="10" t="e">
        <f>VLOOKUP(TableOMP[[#This Row],[Label]],TableAvg[],3,FALSE)</f>
        <v>#N/A</v>
      </c>
      <c r="Q2325" s="10" t="e">
        <f>TableOMP[[#This Row],[Avg]]-$U$2*TableOMP[[#This Row],[StdDev]]</f>
        <v>#N/A</v>
      </c>
      <c r="R2325" s="10" t="e">
        <f>TableOMP[[#This Row],[Avg]]+$U$2*TableOMP[[#This Row],[StdDev]]</f>
        <v>#N/A</v>
      </c>
      <c r="S2325" s="10" t="e">
        <f>IF(AND(TableOMP[[#This Row],[total_time]]&gt;=TableOMP[[#This Row],[Low]], TableOMP[[#This Row],[total_time]]&lt;=TableOMP[[#This Row],[High]]),1,0)</f>
        <v>#N/A</v>
      </c>
    </row>
    <row r="2326" spans="1:19" x14ac:dyDescent="0.25">
      <c r="A2326" t="s">
        <v>16</v>
      </c>
      <c r="B2326">
        <v>100</v>
      </c>
      <c r="C2326">
        <v>100</v>
      </c>
      <c r="D2326">
        <v>100000</v>
      </c>
      <c r="E2326">
        <v>8</v>
      </c>
      <c r="F2326">
        <v>1</v>
      </c>
      <c r="G2326">
        <v>1.0987130000000001</v>
      </c>
      <c r="H2326">
        <v>1.9875E-2</v>
      </c>
      <c r="I2326">
        <v>9.3591999999999995E-2</v>
      </c>
      <c r="J2326">
        <v>1.337E-2</v>
      </c>
      <c r="K2326" t="str">
        <f t="shared" si="38"/>
        <v>7</v>
      </c>
      <c r="L2326" t="s">
        <v>50</v>
      </c>
      <c r="M2326" t="s">
        <v>51</v>
      </c>
      <c r="N23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326" s="10" t="e">
        <f>VLOOKUP(TableOMP[[#This Row],[Label]],TableAvg[],2,FALSE)</f>
        <v>#N/A</v>
      </c>
      <c r="P2326" s="10" t="e">
        <f>VLOOKUP(TableOMP[[#This Row],[Label]],TableAvg[],3,FALSE)</f>
        <v>#N/A</v>
      </c>
      <c r="Q2326" s="10" t="e">
        <f>TableOMP[[#This Row],[Avg]]-$U$2*TableOMP[[#This Row],[StdDev]]</f>
        <v>#N/A</v>
      </c>
      <c r="R2326" s="10" t="e">
        <f>TableOMP[[#This Row],[Avg]]+$U$2*TableOMP[[#This Row],[StdDev]]</f>
        <v>#N/A</v>
      </c>
      <c r="S2326" s="10" t="e">
        <f>IF(AND(TableOMP[[#This Row],[total_time]]&gt;=TableOMP[[#This Row],[Low]], TableOMP[[#This Row],[total_time]]&lt;=TableOMP[[#This Row],[High]]),1,0)</f>
        <v>#N/A</v>
      </c>
    </row>
    <row r="2327" spans="1:19" x14ac:dyDescent="0.25">
      <c r="A2327" t="s">
        <v>16</v>
      </c>
      <c r="B2327">
        <v>100</v>
      </c>
      <c r="C2327">
        <v>100</v>
      </c>
      <c r="D2327">
        <v>100000</v>
      </c>
      <c r="E2327">
        <v>9</v>
      </c>
      <c r="F2327">
        <v>1</v>
      </c>
      <c r="G2327">
        <v>1.095062</v>
      </c>
      <c r="H2327">
        <v>1.3173000000000001E-2</v>
      </c>
      <c r="I2327">
        <v>8.8367000000000001E-2</v>
      </c>
      <c r="J2327">
        <v>1.1046E-2</v>
      </c>
      <c r="K2327" t="str">
        <f t="shared" si="38"/>
        <v>7</v>
      </c>
      <c r="L2327" t="s">
        <v>50</v>
      </c>
      <c r="M2327" t="s">
        <v>51</v>
      </c>
      <c r="N23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327" s="10" t="e">
        <f>VLOOKUP(TableOMP[[#This Row],[Label]],TableAvg[],2,FALSE)</f>
        <v>#N/A</v>
      </c>
      <c r="P2327" s="10" t="e">
        <f>VLOOKUP(TableOMP[[#This Row],[Label]],TableAvg[],3,FALSE)</f>
        <v>#N/A</v>
      </c>
      <c r="Q2327" s="10" t="e">
        <f>TableOMP[[#This Row],[Avg]]-$U$2*TableOMP[[#This Row],[StdDev]]</f>
        <v>#N/A</v>
      </c>
      <c r="R2327" s="10" t="e">
        <f>TableOMP[[#This Row],[Avg]]+$U$2*TableOMP[[#This Row],[StdDev]]</f>
        <v>#N/A</v>
      </c>
      <c r="S2327" s="10" t="e">
        <f>IF(AND(TableOMP[[#This Row],[total_time]]&gt;=TableOMP[[#This Row],[Low]], TableOMP[[#This Row],[total_time]]&lt;=TableOMP[[#This Row],[High]]),1,0)</f>
        <v>#N/A</v>
      </c>
    </row>
    <row r="2328" spans="1:19" x14ac:dyDescent="0.25">
      <c r="A2328" t="s">
        <v>16</v>
      </c>
      <c r="B2328">
        <v>100</v>
      </c>
      <c r="C2328">
        <v>100</v>
      </c>
      <c r="D2328">
        <v>100000</v>
      </c>
      <c r="E2328">
        <v>10</v>
      </c>
      <c r="F2328">
        <v>1</v>
      </c>
      <c r="G2328">
        <v>1.125893</v>
      </c>
      <c r="H2328">
        <v>2.8878999999999998E-2</v>
      </c>
      <c r="I2328">
        <v>0.170962</v>
      </c>
      <c r="J2328">
        <v>1.8995999999999999E-2</v>
      </c>
      <c r="K2328" t="str">
        <f t="shared" si="38"/>
        <v>7</v>
      </c>
      <c r="L2328" t="s">
        <v>50</v>
      </c>
      <c r="M2328" t="s">
        <v>51</v>
      </c>
      <c r="N23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328" s="10" t="e">
        <f>VLOOKUP(TableOMP[[#This Row],[Label]],TableAvg[],2,FALSE)</f>
        <v>#N/A</v>
      </c>
      <c r="P2328" s="10" t="e">
        <f>VLOOKUP(TableOMP[[#This Row],[Label]],TableAvg[],3,FALSE)</f>
        <v>#N/A</v>
      </c>
      <c r="Q2328" s="10" t="e">
        <f>TableOMP[[#This Row],[Avg]]-$U$2*TableOMP[[#This Row],[StdDev]]</f>
        <v>#N/A</v>
      </c>
      <c r="R2328" s="10" t="e">
        <f>TableOMP[[#This Row],[Avg]]+$U$2*TableOMP[[#This Row],[StdDev]]</f>
        <v>#N/A</v>
      </c>
      <c r="S2328" s="10" t="e">
        <f>IF(AND(TableOMP[[#This Row],[total_time]]&gt;=TableOMP[[#This Row],[Low]], TableOMP[[#This Row],[total_time]]&lt;=TableOMP[[#This Row],[High]]),1,0)</f>
        <v>#N/A</v>
      </c>
    </row>
    <row r="2329" spans="1:19" x14ac:dyDescent="0.25">
      <c r="A2329" t="s">
        <v>16</v>
      </c>
      <c r="B2329">
        <v>100</v>
      </c>
      <c r="C2329">
        <v>100</v>
      </c>
      <c r="D2329">
        <v>100000</v>
      </c>
      <c r="E2329">
        <v>11</v>
      </c>
      <c r="F2329">
        <v>1</v>
      </c>
      <c r="G2329">
        <v>1.126573</v>
      </c>
      <c r="H2329">
        <v>2.1975000000000001E-2</v>
      </c>
      <c r="I2329">
        <v>0.13939799999999999</v>
      </c>
      <c r="J2329">
        <v>1.3939999999999999E-2</v>
      </c>
      <c r="K2329" t="str">
        <f t="shared" si="38"/>
        <v>7</v>
      </c>
      <c r="L2329" t="s">
        <v>50</v>
      </c>
      <c r="M2329" t="s">
        <v>51</v>
      </c>
      <c r="N23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329" s="10" t="e">
        <f>VLOOKUP(TableOMP[[#This Row],[Label]],TableAvg[],2,FALSE)</f>
        <v>#N/A</v>
      </c>
      <c r="P2329" s="10" t="e">
        <f>VLOOKUP(TableOMP[[#This Row],[Label]],TableAvg[],3,FALSE)</f>
        <v>#N/A</v>
      </c>
      <c r="Q2329" s="10" t="e">
        <f>TableOMP[[#This Row],[Avg]]-$U$2*TableOMP[[#This Row],[StdDev]]</f>
        <v>#N/A</v>
      </c>
      <c r="R2329" s="10" t="e">
        <f>TableOMP[[#This Row],[Avg]]+$U$2*TableOMP[[#This Row],[StdDev]]</f>
        <v>#N/A</v>
      </c>
      <c r="S2329" s="10" t="e">
        <f>IF(AND(TableOMP[[#This Row],[total_time]]&gt;=TableOMP[[#This Row],[Low]], TableOMP[[#This Row],[total_time]]&lt;=TableOMP[[#This Row],[High]]),1,0)</f>
        <v>#N/A</v>
      </c>
    </row>
    <row r="2330" spans="1:19" x14ac:dyDescent="0.25">
      <c r="A2330" t="s">
        <v>16</v>
      </c>
      <c r="B2330">
        <v>100</v>
      </c>
      <c r="C2330">
        <v>100</v>
      </c>
      <c r="D2330">
        <v>100000</v>
      </c>
      <c r="E2330">
        <v>12</v>
      </c>
      <c r="F2330">
        <v>1</v>
      </c>
      <c r="G2330">
        <v>1.1357299999999999</v>
      </c>
      <c r="H2330">
        <v>2.7619000000000001E-2</v>
      </c>
      <c r="I2330">
        <v>0.17854500000000001</v>
      </c>
      <c r="J2330">
        <v>1.6230999999999999E-2</v>
      </c>
      <c r="K2330" t="str">
        <f t="shared" si="38"/>
        <v>7</v>
      </c>
      <c r="L2330" t="s">
        <v>50</v>
      </c>
      <c r="M2330" t="s">
        <v>51</v>
      </c>
      <c r="N23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330" s="10" t="e">
        <f>VLOOKUP(TableOMP[[#This Row],[Label]],TableAvg[],2,FALSE)</f>
        <v>#N/A</v>
      </c>
      <c r="P2330" s="10" t="e">
        <f>VLOOKUP(TableOMP[[#This Row],[Label]],TableAvg[],3,FALSE)</f>
        <v>#N/A</v>
      </c>
      <c r="Q2330" s="10" t="e">
        <f>TableOMP[[#This Row],[Avg]]-$U$2*TableOMP[[#This Row],[StdDev]]</f>
        <v>#N/A</v>
      </c>
      <c r="R2330" s="10" t="e">
        <f>TableOMP[[#This Row],[Avg]]+$U$2*TableOMP[[#This Row],[StdDev]]</f>
        <v>#N/A</v>
      </c>
      <c r="S2330" s="10" t="e">
        <f>IF(AND(TableOMP[[#This Row],[total_time]]&gt;=TableOMP[[#This Row],[Low]], TableOMP[[#This Row],[total_time]]&lt;=TableOMP[[#This Row],[High]]),1,0)</f>
        <v>#N/A</v>
      </c>
    </row>
    <row r="2331" spans="1:19" x14ac:dyDescent="0.25">
      <c r="A2331" t="s">
        <v>16</v>
      </c>
      <c r="B2331">
        <v>100</v>
      </c>
      <c r="C2331">
        <v>100</v>
      </c>
      <c r="D2331">
        <v>100000</v>
      </c>
      <c r="E2331">
        <v>13</v>
      </c>
      <c r="F2331">
        <v>1</v>
      </c>
      <c r="G2331">
        <v>1.1392040000000001</v>
      </c>
      <c r="H2331">
        <v>2.0959999999999999E-2</v>
      </c>
      <c r="I2331">
        <v>0.21365600000000001</v>
      </c>
      <c r="J2331">
        <v>1.7805000000000001E-2</v>
      </c>
      <c r="K2331" t="str">
        <f t="shared" si="38"/>
        <v>7</v>
      </c>
      <c r="L2331" t="s">
        <v>50</v>
      </c>
      <c r="M2331" t="s">
        <v>51</v>
      </c>
      <c r="N23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331" s="10" t="e">
        <f>VLOOKUP(TableOMP[[#This Row],[Label]],TableAvg[],2,FALSE)</f>
        <v>#N/A</v>
      </c>
      <c r="P2331" s="10" t="e">
        <f>VLOOKUP(TableOMP[[#This Row],[Label]],TableAvg[],3,FALSE)</f>
        <v>#N/A</v>
      </c>
      <c r="Q2331" s="10" t="e">
        <f>TableOMP[[#This Row],[Avg]]-$U$2*TableOMP[[#This Row],[StdDev]]</f>
        <v>#N/A</v>
      </c>
      <c r="R2331" s="10" t="e">
        <f>TableOMP[[#This Row],[Avg]]+$U$2*TableOMP[[#This Row],[StdDev]]</f>
        <v>#N/A</v>
      </c>
      <c r="S2331" s="10" t="e">
        <f>IF(AND(TableOMP[[#This Row],[total_time]]&gt;=TableOMP[[#This Row],[Low]], TableOMP[[#This Row],[total_time]]&lt;=TableOMP[[#This Row],[High]]),1,0)</f>
        <v>#N/A</v>
      </c>
    </row>
    <row r="2332" spans="1:19" x14ac:dyDescent="0.25">
      <c r="A2332" t="s">
        <v>16</v>
      </c>
      <c r="B2332">
        <v>100</v>
      </c>
      <c r="C2332">
        <v>100</v>
      </c>
      <c r="D2332">
        <v>100000</v>
      </c>
      <c r="E2332">
        <v>14</v>
      </c>
      <c r="F2332">
        <v>1</v>
      </c>
      <c r="G2332">
        <v>1.1587400000000001</v>
      </c>
      <c r="H2332">
        <v>3.7636000000000003E-2</v>
      </c>
      <c r="I2332">
        <v>0.35549900000000001</v>
      </c>
      <c r="J2332">
        <v>2.7345999999999999E-2</v>
      </c>
      <c r="K2332" t="str">
        <f t="shared" si="38"/>
        <v>7</v>
      </c>
      <c r="L2332" t="s">
        <v>50</v>
      </c>
      <c r="M2332" t="s">
        <v>51</v>
      </c>
      <c r="N23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332" s="10" t="e">
        <f>VLOOKUP(TableOMP[[#This Row],[Label]],TableAvg[],2,FALSE)</f>
        <v>#N/A</v>
      </c>
      <c r="P2332" s="10" t="e">
        <f>VLOOKUP(TableOMP[[#This Row],[Label]],TableAvg[],3,FALSE)</f>
        <v>#N/A</v>
      </c>
      <c r="Q2332" s="10" t="e">
        <f>TableOMP[[#This Row],[Avg]]-$U$2*TableOMP[[#This Row],[StdDev]]</f>
        <v>#N/A</v>
      </c>
      <c r="R2332" s="10" t="e">
        <f>TableOMP[[#This Row],[Avg]]+$U$2*TableOMP[[#This Row],[StdDev]]</f>
        <v>#N/A</v>
      </c>
      <c r="S2332" s="10" t="e">
        <f>IF(AND(TableOMP[[#This Row],[total_time]]&gt;=TableOMP[[#This Row],[Low]], TableOMP[[#This Row],[total_time]]&lt;=TableOMP[[#This Row],[High]]),1,0)</f>
        <v>#N/A</v>
      </c>
    </row>
    <row r="2333" spans="1:19" x14ac:dyDescent="0.25">
      <c r="A2333" t="s">
        <v>16</v>
      </c>
      <c r="B2333">
        <v>100</v>
      </c>
      <c r="C2333">
        <v>100</v>
      </c>
      <c r="D2333">
        <v>100000</v>
      </c>
      <c r="E2333">
        <v>15</v>
      </c>
      <c r="F2333">
        <v>1</v>
      </c>
      <c r="G2333">
        <v>1.2981940000000001</v>
      </c>
      <c r="H2333">
        <v>0.219391</v>
      </c>
      <c r="I2333">
        <v>0.23580699999999999</v>
      </c>
      <c r="J2333">
        <v>1.6843E-2</v>
      </c>
      <c r="K2333" t="str">
        <f t="shared" si="38"/>
        <v>7</v>
      </c>
      <c r="L2333" t="s">
        <v>50</v>
      </c>
      <c r="M2333" t="s">
        <v>51</v>
      </c>
      <c r="N23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333" s="10" t="e">
        <f>VLOOKUP(TableOMP[[#This Row],[Label]],TableAvg[],2,FALSE)</f>
        <v>#N/A</v>
      </c>
      <c r="P2333" s="10" t="e">
        <f>VLOOKUP(TableOMP[[#This Row],[Label]],TableAvg[],3,FALSE)</f>
        <v>#N/A</v>
      </c>
      <c r="Q2333" s="10" t="e">
        <f>TableOMP[[#This Row],[Avg]]-$U$2*TableOMP[[#This Row],[StdDev]]</f>
        <v>#N/A</v>
      </c>
      <c r="R2333" s="10" t="e">
        <f>TableOMP[[#This Row],[Avg]]+$U$2*TableOMP[[#This Row],[StdDev]]</f>
        <v>#N/A</v>
      </c>
      <c r="S2333" s="10" t="e">
        <f>IF(AND(TableOMP[[#This Row],[total_time]]&gt;=TableOMP[[#This Row],[Low]], TableOMP[[#This Row],[total_time]]&lt;=TableOMP[[#This Row],[High]]),1,0)</f>
        <v>#N/A</v>
      </c>
    </row>
    <row r="2334" spans="1:19" x14ac:dyDescent="0.25">
      <c r="A2334" t="s">
        <v>16</v>
      </c>
      <c r="B2334">
        <v>100</v>
      </c>
      <c r="C2334">
        <v>100</v>
      </c>
      <c r="D2334">
        <v>100000</v>
      </c>
      <c r="E2334">
        <v>16</v>
      </c>
      <c r="F2334">
        <v>1</v>
      </c>
      <c r="G2334">
        <v>1.202887</v>
      </c>
      <c r="H2334">
        <v>5.2621000000000001E-2</v>
      </c>
      <c r="I2334">
        <v>0.31510199999999999</v>
      </c>
      <c r="J2334">
        <v>2.1007000000000001E-2</v>
      </c>
      <c r="K2334" t="str">
        <f t="shared" si="38"/>
        <v>7</v>
      </c>
      <c r="L2334" t="s">
        <v>50</v>
      </c>
      <c r="M2334" t="s">
        <v>51</v>
      </c>
      <c r="N23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334" s="10" t="e">
        <f>VLOOKUP(TableOMP[[#This Row],[Label]],TableAvg[],2,FALSE)</f>
        <v>#N/A</v>
      </c>
      <c r="P2334" s="10" t="e">
        <f>VLOOKUP(TableOMP[[#This Row],[Label]],TableAvg[],3,FALSE)</f>
        <v>#N/A</v>
      </c>
      <c r="Q2334" s="10" t="e">
        <f>TableOMP[[#This Row],[Avg]]-$U$2*TableOMP[[#This Row],[StdDev]]</f>
        <v>#N/A</v>
      </c>
      <c r="R2334" s="10" t="e">
        <f>TableOMP[[#This Row],[Avg]]+$U$2*TableOMP[[#This Row],[StdDev]]</f>
        <v>#N/A</v>
      </c>
      <c r="S2334" s="10" t="e">
        <f>IF(AND(TableOMP[[#This Row],[total_time]]&gt;=TableOMP[[#This Row],[Low]], TableOMP[[#This Row],[total_time]]&lt;=TableOMP[[#This Row],[High]]),1,0)</f>
        <v>#N/A</v>
      </c>
    </row>
    <row r="2335" spans="1:19" x14ac:dyDescent="0.25">
      <c r="A2335" t="s">
        <v>16</v>
      </c>
      <c r="B2335">
        <v>100</v>
      </c>
      <c r="C2335">
        <v>100</v>
      </c>
      <c r="D2335">
        <v>100000</v>
      </c>
      <c r="E2335">
        <v>17</v>
      </c>
      <c r="F2335">
        <v>1</v>
      </c>
      <c r="G2335">
        <v>1.179281</v>
      </c>
      <c r="H2335">
        <v>3.4208000000000002E-2</v>
      </c>
      <c r="I2335">
        <v>0.41311700000000001</v>
      </c>
      <c r="J2335">
        <v>2.5819999999999999E-2</v>
      </c>
      <c r="K2335" t="str">
        <f t="shared" si="38"/>
        <v>7</v>
      </c>
      <c r="L2335" t="s">
        <v>50</v>
      </c>
      <c r="M2335" t="s">
        <v>51</v>
      </c>
      <c r="N23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335" s="10" t="e">
        <f>VLOOKUP(TableOMP[[#This Row],[Label]],TableAvg[],2,FALSE)</f>
        <v>#N/A</v>
      </c>
      <c r="P2335" s="10" t="e">
        <f>VLOOKUP(TableOMP[[#This Row],[Label]],TableAvg[],3,FALSE)</f>
        <v>#N/A</v>
      </c>
      <c r="Q2335" s="10" t="e">
        <f>TableOMP[[#This Row],[Avg]]-$U$2*TableOMP[[#This Row],[StdDev]]</f>
        <v>#N/A</v>
      </c>
      <c r="R2335" s="10" t="e">
        <f>TableOMP[[#This Row],[Avg]]+$U$2*TableOMP[[#This Row],[StdDev]]</f>
        <v>#N/A</v>
      </c>
      <c r="S2335" s="10" t="e">
        <f>IF(AND(TableOMP[[#This Row],[total_time]]&gt;=TableOMP[[#This Row],[Low]], TableOMP[[#This Row],[total_time]]&lt;=TableOMP[[#This Row],[High]]),1,0)</f>
        <v>#N/A</v>
      </c>
    </row>
    <row r="2336" spans="1:19" x14ac:dyDescent="0.25">
      <c r="A2336" t="s">
        <v>16</v>
      </c>
      <c r="B2336">
        <v>100</v>
      </c>
      <c r="C2336">
        <v>100</v>
      </c>
      <c r="D2336">
        <v>100000</v>
      </c>
      <c r="E2336">
        <v>18</v>
      </c>
      <c r="F2336">
        <v>1</v>
      </c>
      <c r="G2336">
        <v>1.203632</v>
      </c>
      <c r="H2336">
        <v>4.1736000000000002E-2</v>
      </c>
      <c r="I2336">
        <v>0.472358</v>
      </c>
      <c r="J2336">
        <v>2.7786000000000002E-2</v>
      </c>
      <c r="K2336" t="str">
        <f t="shared" si="38"/>
        <v>7</v>
      </c>
      <c r="L2336" t="s">
        <v>50</v>
      </c>
      <c r="M2336" t="s">
        <v>51</v>
      </c>
      <c r="N23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336" s="10" t="e">
        <f>VLOOKUP(TableOMP[[#This Row],[Label]],TableAvg[],2,FALSE)</f>
        <v>#N/A</v>
      </c>
      <c r="P2336" s="10" t="e">
        <f>VLOOKUP(TableOMP[[#This Row],[Label]],TableAvg[],3,FALSE)</f>
        <v>#N/A</v>
      </c>
      <c r="Q2336" s="10" t="e">
        <f>TableOMP[[#This Row],[Avg]]-$U$2*TableOMP[[#This Row],[StdDev]]</f>
        <v>#N/A</v>
      </c>
      <c r="R2336" s="10" t="e">
        <f>TableOMP[[#This Row],[Avg]]+$U$2*TableOMP[[#This Row],[StdDev]]</f>
        <v>#N/A</v>
      </c>
      <c r="S2336" s="10" t="e">
        <f>IF(AND(TableOMP[[#This Row],[total_time]]&gt;=TableOMP[[#This Row],[Low]], TableOMP[[#This Row],[total_time]]&lt;=TableOMP[[#This Row],[High]]),1,0)</f>
        <v>#N/A</v>
      </c>
    </row>
    <row r="2337" spans="1:19" x14ac:dyDescent="0.25">
      <c r="A2337" t="s">
        <v>16</v>
      </c>
      <c r="B2337">
        <v>100</v>
      </c>
      <c r="C2337">
        <v>100</v>
      </c>
      <c r="D2337">
        <v>100000</v>
      </c>
      <c r="E2337">
        <v>19</v>
      </c>
      <c r="F2337">
        <v>1</v>
      </c>
      <c r="G2337">
        <v>1.2123029999999999</v>
      </c>
      <c r="H2337">
        <v>4.7359999999999999E-2</v>
      </c>
      <c r="I2337">
        <v>0.63414899999999996</v>
      </c>
      <c r="J2337">
        <v>3.5229999999999997E-2</v>
      </c>
      <c r="K2337" t="str">
        <f t="shared" si="38"/>
        <v>7</v>
      </c>
      <c r="L2337" t="s">
        <v>50</v>
      </c>
      <c r="M2337" t="s">
        <v>51</v>
      </c>
      <c r="N23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337" s="10" t="e">
        <f>VLOOKUP(TableOMP[[#This Row],[Label]],TableAvg[],2,FALSE)</f>
        <v>#N/A</v>
      </c>
      <c r="P2337" s="10" t="e">
        <f>VLOOKUP(TableOMP[[#This Row],[Label]],TableAvg[],3,FALSE)</f>
        <v>#N/A</v>
      </c>
      <c r="Q2337" s="10" t="e">
        <f>TableOMP[[#This Row],[Avg]]-$U$2*TableOMP[[#This Row],[StdDev]]</f>
        <v>#N/A</v>
      </c>
      <c r="R2337" s="10" t="e">
        <f>TableOMP[[#This Row],[Avg]]+$U$2*TableOMP[[#This Row],[StdDev]]</f>
        <v>#N/A</v>
      </c>
      <c r="S2337" s="10" t="e">
        <f>IF(AND(TableOMP[[#This Row],[total_time]]&gt;=TableOMP[[#This Row],[Low]], TableOMP[[#This Row],[total_time]]&lt;=TableOMP[[#This Row],[High]]),1,0)</f>
        <v>#N/A</v>
      </c>
    </row>
    <row r="2338" spans="1:19" x14ac:dyDescent="0.25">
      <c r="A2338" t="s">
        <v>16</v>
      </c>
      <c r="B2338">
        <v>100</v>
      </c>
      <c r="C2338">
        <v>100</v>
      </c>
      <c r="D2338">
        <v>100000</v>
      </c>
      <c r="E2338">
        <v>20</v>
      </c>
      <c r="F2338">
        <v>1</v>
      </c>
      <c r="G2338">
        <v>1.2023539999999999</v>
      </c>
      <c r="H2338">
        <v>4.1618000000000002E-2</v>
      </c>
      <c r="I2338">
        <v>0.54939400000000005</v>
      </c>
      <c r="J2338">
        <v>2.8915E-2</v>
      </c>
      <c r="K2338" t="str">
        <f t="shared" si="38"/>
        <v>7</v>
      </c>
      <c r="L2338" t="s">
        <v>50</v>
      </c>
      <c r="M2338" t="s">
        <v>51</v>
      </c>
      <c r="N23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338" s="10" t="e">
        <f>VLOOKUP(TableOMP[[#This Row],[Label]],TableAvg[],2,FALSE)</f>
        <v>#N/A</v>
      </c>
      <c r="P2338" s="10" t="e">
        <f>VLOOKUP(TableOMP[[#This Row],[Label]],TableAvg[],3,FALSE)</f>
        <v>#N/A</v>
      </c>
      <c r="Q2338" s="10" t="e">
        <f>TableOMP[[#This Row],[Avg]]-$U$2*TableOMP[[#This Row],[StdDev]]</f>
        <v>#N/A</v>
      </c>
      <c r="R2338" s="10" t="e">
        <f>TableOMP[[#This Row],[Avg]]+$U$2*TableOMP[[#This Row],[StdDev]]</f>
        <v>#N/A</v>
      </c>
      <c r="S2338" s="10" t="e">
        <f>IF(AND(TableOMP[[#This Row],[total_time]]&gt;=TableOMP[[#This Row],[Low]], TableOMP[[#This Row],[total_time]]&lt;=TableOMP[[#This Row],[High]]),1,0)</f>
        <v>#N/A</v>
      </c>
    </row>
    <row r="2339" spans="1:19" x14ac:dyDescent="0.25">
      <c r="A2339" t="s">
        <v>16</v>
      </c>
      <c r="B2339">
        <v>100</v>
      </c>
      <c r="C2339">
        <v>100</v>
      </c>
      <c r="D2339">
        <v>100000</v>
      </c>
      <c r="E2339">
        <v>21</v>
      </c>
      <c r="F2339">
        <v>1</v>
      </c>
      <c r="G2339">
        <v>1.400763</v>
      </c>
      <c r="H2339">
        <v>0.29575800000000002</v>
      </c>
      <c r="I2339">
        <v>2.414898</v>
      </c>
      <c r="J2339">
        <v>0.12074500000000001</v>
      </c>
      <c r="K2339" t="str">
        <f t="shared" si="38"/>
        <v>7</v>
      </c>
      <c r="L2339" t="s">
        <v>50</v>
      </c>
      <c r="M2339" t="s">
        <v>51</v>
      </c>
      <c r="N23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339" s="10" t="e">
        <f>VLOOKUP(TableOMP[[#This Row],[Label]],TableAvg[],2,FALSE)</f>
        <v>#N/A</v>
      </c>
      <c r="P2339" s="10" t="e">
        <f>VLOOKUP(TableOMP[[#This Row],[Label]],TableAvg[],3,FALSE)</f>
        <v>#N/A</v>
      </c>
      <c r="Q2339" s="10" t="e">
        <f>TableOMP[[#This Row],[Avg]]-$U$2*TableOMP[[#This Row],[StdDev]]</f>
        <v>#N/A</v>
      </c>
      <c r="R2339" s="10" t="e">
        <f>TableOMP[[#This Row],[Avg]]+$U$2*TableOMP[[#This Row],[StdDev]]</f>
        <v>#N/A</v>
      </c>
      <c r="S2339" s="10" t="e">
        <f>IF(AND(TableOMP[[#This Row],[total_time]]&gt;=TableOMP[[#This Row],[Low]], TableOMP[[#This Row],[total_time]]&lt;=TableOMP[[#This Row],[High]]),1,0)</f>
        <v>#N/A</v>
      </c>
    </row>
    <row r="2340" spans="1:19" x14ac:dyDescent="0.25">
      <c r="A2340" t="s">
        <v>16</v>
      </c>
      <c r="B2340">
        <v>100</v>
      </c>
      <c r="C2340">
        <v>100</v>
      </c>
      <c r="D2340">
        <v>100000</v>
      </c>
      <c r="E2340">
        <v>22</v>
      </c>
      <c r="F2340">
        <v>1</v>
      </c>
      <c r="G2340">
        <v>1.2417119999999999</v>
      </c>
      <c r="H2340">
        <v>5.5753999999999998E-2</v>
      </c>
      <c r="I2340">
        <v>0.95980699999999997</v>
      </c>
      <c r="J2340">
        <v>4.5705000000000003E-2</v>
      </c>
      <c r="K2340" t="str">
        <f t="shared" si="38"/>
        <v>7</v>
      </c>
      <c r="L2340" t="s">
        <v>50</v>
      </c>
      <c r="M2340" t="s">
        <v>51</v>
      </c>
      <c r="N23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340" s="10" t="e">
        <f>VLOOKUP(TableOMP[[#This Row],[Label]],TableAvg[],2,FALSE)</f>
        <v>#N/A</v>
      </c>
      <c r="P2340" s="10" t="e">
        <f>VLOOKUP(TableOMP[[#This Row],[Label]],TableAvg[],3,FALSE)</f>
        <v>#N/A</v>
      </c>
      <c r="Q2340" s="10" t="e">
        <f>TableOMP[[#This Row],[Avg]]-$U$2*TableOMP[[#This Row],[StdDev]]</f>
        <v>#N/A</v>
      </c>
      <c r="R2340" s="10" t="e">
        <f>TableOMP[[#This Row],[Avg]]+$U$2*TableOMP[[#This Row],[StdDev]]</f>
        <v>#N/A</v>
      </c>
      <c r="S2340" s="10" t="e">
        <f>IF(AND(TableOMP[[#This Row],[total_time]]&gt;=TableOMP[[#This Row],[Low]], TableOMP[[#This Row],[total_time]]&lt;=TableOMP[[#This Row],[High]]),1,0)</f>
        <v>#N/A</v>
      </c>
    </row>
    <row r="2341" spans="1:19" x14ac:dyDescent="0.25">
      <c r="A2341" t="s">
        <v>16</v>
      </c>
      <c r="B2341">
        <v>100</v>
      </c>
      <c r="C2341">
        <v>100</v>
      </c>
      <c r="D2341">
        <v>100000</v>
      </c>
      <c r="E2341">
        <v>23</v>
      </c>
      <c r="F2341">
        <v>1</v>
      </c>
      <c r="G2341">
        <v>1.211549</v>
      </c>
      <c r="H2341">
        <v>2.8185999999999999E-2</v>
      </c>
      <c r="I2341">
        <v>0.52630100000000002</v>
      </c>
      <c r="J2341">
        <v>2.3923E-2</v>
      </c>
      <c r="K2341" t="str">
        <f t="shared" si="38"/>
        <v>7</v>
      </c>
      <c r="L2341" t="s">
        <v>50</v>
      </c>
      <c r="M2341" t="s">
        <v>51</v>
      </c>
      <c r="N23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341" s="10" t="e">
        <f>VLOOKUP(TableOMP[[#This Row],[Label]],TableAvg[],2,FALSE)</f>
        <v>#N/A</v>
      </c>
      <c r="P2341" s="10" t="e">
        <f>VLOOKUP(TableOMP[[#This Row],[Label]],TableAvg[],3,FALSE)</f>
        <v>#N/A</v>
      </c>
      <c r="Q2341" s="10" t="e">
        <f>TableOMP[[#This Row],[Avg]]-$U$2*TableOMP[[#This Row],[StdDev]]</f>
        <v>#N/A</v>
      </c>
      <c r="R2341" s="10" t="e">
        <f>TableOMP[[#This Row],[Avg]]+$U$2*TableOMP[[#This Row],[StdDev]]</f>
        <v>#N/A</v>
      </c>
      <c r="S2341" s="10" t="e">
        <f>IF(AND(TableOMP[[#This Row],[total_time]]&gt;=TableOMP[[#This Row],[Low]], TableOMP[[#This Row],[total_time]]&lt;=TableOMP[[#This Row],[High]]),1,0)</f>
        <v>#N/A</v>
      </c>
    </row>
    <row r="2342" spans="1:19" x14ac:dyDescent="0.25">
      <c r="A2342" t="s">
        <v>16</v>
      </c>
      <c r="B2342">
        <v>100</v>
      </c>
      <c r="C2342">
        <v>100</v>
      </c>
      <c r="D2342">
        <v>100000</v>
      </c>
      <c r="E2342">
        <v>24</v>
      </c>
      <c r="F2342">
        <v>1</v>
      </c>
      <c r="G2342">
        <v>1.2545219999999999</v>
      </c>
      <c r="H2342">
        <v>4.3344000000000001E-2</v>
      </c>
      <c r="I2342">
        <v>0.75667700000000004</v>
      </c>
      <c r="J2342">
        <v>3.2898999999999998E-2</v>
      </c>
      <c r="K2342" t="str">
        <f t="shared" si="38"/>
        <v>7</v>
      </c>
      <c r="L2342" t="s">
        <v>50</v>
      </c>
      <c r="M2342" t="s">
        <v>51</v>
      </c>
      <c r="N23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342" s="10" t="e">
        <f>VLOOKUP(TableOMP[[#This Row],[Label]],TableAvg[],2,FALSE)</f>
        <v>#N/A</v>
      </c>
      <c r="P2342" s="10" t="e">
        <f>VLOOKUP(TableOMP[[#This Row],[Label]],TableAvg[],3,FALSE)</f>
        <v>#N/A</v>
      </c>
      <c r="Q2342" s="10" t="e">
        <f>TableOMP[[#This Row],[Avg]]-$U$2*TableOMP[[#This Row],[StdDev]]</f>
        <v>#N/A</v>
      </c>
      <c r="R2342" s="10" t="e">
        <f>TableOMP[[#This Row],[Avg]]+$U$2*TableOMP[[#This Row],[StdDev]]</f>
        <v>#N/A</v>
      </c>
      <c r="S2342" s="10" t="e">
        <f>IF(AND(TableOMP[[#This Row],[total_time]]&gt;=TableOMP[[#This Row],[Low]], TableOMP[[#This Row],[total_time]]&lt;=TableOMP[[#This Row],[High]]),1,0)</f>
        <v>#N/A</v>
      </c>
    </row>
    <row r="2343" spans="1:19" x14ac:dyDescent="0.25">
      <c r="A2343" t="s">
        <v>16</v>
      </c>
      <c r="B2343">
        <v>100</v>
      </c>
      <c r="C2343">
        <v>100</v>
      </c>
      <c r="D2343">
        <v>100000</v>
      </c>
      <c r="E2343">
        <v>25</v>
      </c>
      <c r="F2343">
        <v>1</v>
      </c>
      <c r="G2343">
        <v>1.247495</v>
      </c>
      <c r="H2343">
        <v>5.5197000000000003E-2</v>
      </c>
      <c r="I2343">
        <v>1.0380229999999999</v>
      </c>
      <c r="J2343">
        <v>4.3250999999999998E-2</v>
      </c>
      <c r="K2343" t="str">
        <f t="shared" si="38"/>
        <v>7</v>
      </c>
      <c r="L2343" t="s">
        <v>50</v>
      </c>
      <c r="M2343" t="s">
        <v>51</v>
      </c>
      <c r="N23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343" s="10" t="e">
        <f>VLOOKUP(TableOMP[[#This Row],[Label]],TableAvg[],2,FALSE)</f>
        <v>#N/A</v>
      </c>
      <c r="P2343" s="10" t="e">
        <f>VLOOKUP(TableOMP[[#This Row],[Label]],TableAvg[],3,FALSE)</f>
        <v>#N/A</v>
      </c>
      <c r="Q2343" s="10" t="e">
        <f>TableOMP[[#This Row],[Avg]]-$U$2*TableOMP[[#This Row],[StdDev]]</f>
        <v>#N/A</v>
      </c>
      <c r="R2343" s="10" t="e">
        <f>TableOMP[[#This Row],[Avg]]+$U$2*TableOMP[[#This Row],[StdDev]]</f>
        <v>#N/A</v>
      </c>
      <c r="S2343" s="10" t="e">
        <f>IF(AND(TableOMP[[#This Row],[total_time]]&gt;=TableOMP[[#This Row],[Low]], TableOMP[[#This Row],[total_time]]&lt;=TableOMP[[#This Row],[High]]),1,0)</f>
        <v>#N/A</v>
      </c>
    </row>
    <row r="2344" spans="1:19" x14ac:dyDescent="0.25">
      <c r="A2344" t="s">
        <v>16</v>
      </c>
      <c r="B2344">
        <v>100</v>
      </c>
      <c r="C2344">
        <v>100</v>
      </c>
      <c r="D2344">
        <v>100000</v>
      </c>
      <c r="E2344">
        <v>26</v>
      </c>
      <c r="F2344">
        <v>1</v>
      </c>
      <c r="G2344">
        <v>1.6688270000000001</v>
      </c>
      <c r="H2344">
        <v>0.43337100000000001</v>
      </c>
      <c r="I2344">
        <v>10.593688999999999</v>
      </c>
      <c r="J2344">
        <v>0.42374800000000001</v>
      </c>
      <c r="K2344" t="str">
        <f t="shared" si="38"/>
        <v>7</v>
      </c>
      <c r="L2344" t="s">
        <v>50</v>
      </c>
      <c r="M2344" t="s">
        <v>51</v>
      </c>
      <c r="N23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344" s="10" t="e">
        <f>VLOOKUP(TableOMP[[#This Row],[Label]],TableAvg[],2,FALSE)</f>
        <v>#N/A</v>
      </c>
      <c r="P2344" s="10" t="e">
        <f>VLOOKUP(TableOMP[[#This Row],[Label]],TableAvg[],3,FALSE)</f>
        <v>#N/A</v>
      </c>
      <c r="Q2344" s="10" t="e">
        <f>TableOMP[[#This Row],[Avg]]-$U$2*TableOMP[[#This Row],[StdDev]]</f>
        <v>#N/A</v>
      </c>
      <c r="R2344" s="10" t="e">
        <f>TableOMP[[#This Row],[Avg]]+$U$2*TableOMP[[#This Row],[StdDev]]</f>
        <v>#N/A</v>
      </c>
      <c r="S2344" s="10" t="e">
        <f>IF(AND(TableOMP[[#This Row],[total_time]]&gt;=TableOMP[[#This Row],[Low]], TableOMP[[#This Row],[total_time]]&lt;=TableOMP[[#This Row],[High]]),1,0)</f>
        <v>#N/A</v>
      </c>
    </row>
    <row r="2345" spans="1:19" x14ac:dyDescent="0.25">
      <c r="A2345" t="s">
        <v>16</v>
      </c>
      <c r="B2345">
        <v>100</v>
      </c>
      <c r="C2345">
        <v>100</v>
      </c>
      <c r="D2345">
        <v>100000</v>
      </c>
      <c r="E2345">
        <v>27</v>
      </c>
      <c r="F2345">
        <v>1</v>
      </c>
      <c r="G2345">
        <v>1.2886280000000001</v>
      </c>
      <c r="H2345">
        <v>5.5848000000000002E-2</v>
      </c>
      <c r="I2345">
        <v>1.2430129999999999</v>
      </c>
      <c r="J2345">
        <v>4.7808000000000003E-2</v>
      </c>
      <c r="K2345" t="str">
        <f t="shared" si="38"/>
        <v>7</v>
      </c>
      <c r="L2345" t="s">
        <v>50</v>
      </c>
      <c r="M2345" t="s">
        <v>51</v>
      </c>
      <c r="N23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345" s="10" t="e">
        <f>VLOOKUP(TableOMP[[#This Row],[Label]],TableAvg[],2,FALSE)</f>
        <v>#N/A</v>
      </c>
      <c r="P2345" s="10" t="e">
        <f>VLOOKUP(TableOMP[[#This Row],[Label]],TableAvg[],3,FALSE)</f>
        <v>#N/A</v>
      </c>
      <c r="Q2345" s="10" t="e">
        <f>TableOMP[[#This Row],[Avg]]-$U$2*TableOMP[[#This Row],[StdDev]]</f>
        <v>#N/A</v>
      </c>
      <c r="R2345" s="10" t="e">
        <f>TableOMP[[#This Row],[Avg]]+$U$2*TableOMP[[#This Row],[StdDev]]</f>
        <v>#N/A</v>
      </c>
      <c r="S2345" s="10" t="e">
        <f>IF(AND(TableOMP[[#This Row],[total_time]]&gt;=TableOMP[[#This Row],[Low]], TableOMP[[#This Row],[total_time]]&lt;=TableOMP[[#This Row],[High]]),1,0)</f>
        <v>#N/A</v>
      </c>
    </row>
    <row r="2346" spans="1:19" x14ac:dyDescent="0.25">
      <c r="A2346" t="s">
        <v>16</v>
      </c>
      <c r="B2346">
        <v>100</v>
      </c>
      <c r="C2346">
        <v>100</v>
      </c>
      <c r="D2346">
        <v>100000</v>
      </c>
      <c r="E2346">
        <v>28</v>
      </c>
      <c r="F2346">
        <v>1</v>
      </c>
      <c r="G2346">
        <v>1.2809269999999999</v>
      </c>
      <c r="H2346">
        <v>4.8871999999999999E-2</v>
      </c>
      <c r="I2346">
        <v>1.070049</v>
      </c>
      <c r="J2346">
        <v>3.9631E-2</v>
      </c>
      <c r="K2346" t="str">
        <f t="shared" si="38"/>
        <v>7</v>
      </c>
      <c r="L2346" t="s">
        <v>50</v>
      </c>
      <c r="M2346" t="s">
        <v>51</v>
      </c>
      <c r="N23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346" s="10" t="e">
        <f>VLOOKUP(TableOMP[[#This Row],[Label]],TableAvg[],2,FALSE)</f>
        <v>#N/A</v>
      </c>
      <c r="P2346" s="10" t="e">
        <f>VLOOKUP(TableOMP[[#This Row],[Label]],TableAvg[],3,FALSE)</f>
        <v>#N/A</v>
      </c>
      <c r="Q2346" s="10" t="e">
        <f>TableOMP[[#This Row],[Avg]]-$U$2*TableOMP[[#This Row],[StdDev]]</f>
        <v>#N/A</v>
      </c>
      <c r="R2346" s="10" t="e">
        <f>TableOMP[[#This Row],[Avg]]+$U$2*TableOMP[[#This Row],[StdDev]]</f>
        <v>#N/A</v>
      </c>
      <c r="S2346" s="10" t="e">
        <f>IF(AND(TableOMP[[#This Row],[total_time]]&gt;=TableOMP[[#This Row],[Low]], TableOMP[[#This Row],[total_time]]&lt;=TableOMP[[#This Row],[High]]),1,0)</f>
        <v>#N/A</v>
      </c>
    </row>
    <row r="2347" spans="1:19" x14ac:dyDescent="0.25">
      <c r="A2347" t="s">
        <v>16</v>
      </c>
      <c r="B2347">
        <v>100</v>
      </c>
      <c r="C2347">
        <v>100</v>
      </c>
      <c r="D2347">
        <v>100000</v>
      </c>
      <c r="E2347">
        <v>29</v>
      </c>
      <c r="F2347">
        <v>1</v>
      </c>
      <c r="G2347">
        <v>1.3195680000000001</v>
      </c>
      <c r="H2347">
        <v>3.6865000000000002E-2</v>
      </c>
      <c r="I2347">
        <v>0.88151500000000005</v>
      </c>
      <c r="J2347">
        <v>3.1482999999999997E-2</v>
      </c>
      <c r="K2347" t="str">
        <f t="shared" si="38"/>
        <v>7</v>
      </c>
      <c r="L2347" t="s">
        <v>50</v>
      </c>
      <c r="M2347" t="s">
        <v>51</v>
      </c>
      <c r="N23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347" s="10" t="e">
        <f>VLOOKUP(TableOMP[[#This Row],[Label]],TableAvg[],2,FALSE)</f>
        <v>#N/A</v>
      </c>
      <c r="P2347" s="10" t="e">
        <f>VLOOKUP(TableOMP[[#This Row],[Label]],TableAvg[],3,FALSE)</f>
        <v>#N/A</v>
      </c>
      <c r="Q2347" s="10" t="e">
        <f>TableOMP[[#This Row],[Avg]]-$U$2*TableOMP[[#This Row],[StdDev]]</f>
        <v>#N/A</v>
      </c>
      <c r="R2347" s="10" t="e">
        <f>TableOMP[[#This Row],[Avg]]+$U$2*TableOMP[[#This Row],[StdDev]]</f>
        <v>#N/A</v>
      </c>
      <c r="S2347" s="10" t="e">
        <f>IF(AND(TableOMP[[#This Row],[total_time]]&gt;=TableOMP[[#This Row],[Low]], TableOMP[[#This Row],[total_time]]&lt;=TableOMP[[#This Row],[High]]),1,0)</f>
        <v>#N/A</v>
      </c>
    </row>
    <row r="2348" spans="1:19" x14ac:dyDescent="0.25">
      <c r="A2348" t="s">
        <v>16</v>
      </c>
      <c r="B2348">
        <v>100</v>
      </c>
      <c r="C2348">
        <v>100</v>
      </c>
      <c r="D2348">
        <v>100000</v>
      </c>
      <c r="E2348">
        <v>30</v>
      </c>
      <c r="F2348">
        <v>1</v>
      </c>
      <c r="G2348">
        <v>1.336279</v>
      </c>
      <c r="H2348">
        <v>0.134238</v>
      </c>
      <c r="I2348">
        <v>3.3623980000000002</v>
      </c>
      <c r="J2348">
        <v>0.11594500000000001</v>
      </c>
      <c r="K2348" t="str">
        <f t="shared" si="38"/>
        <v>7</v>
      </c>
      <c r="L2348" t="s">
        <v>50</v>
      </c>
      <c r="M2348" t="s">
        <v>51</v>
      </c>
      <c r="N23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348" s="10" t="e">
        <f>VLOOKUP(TableOMP[[#This Row],[Label]],TableAvg[],2,FALSE)</f>
        <v>#N/A</v>
      </c>
      <c r="P2348" s="10" t="e">
        <f>VLOOKUP(TableOMP[[#This Row],[Label]],TableAvg[],3,FALSE)</f>
        <v>#N/A</v>
      </c>
      <c r="Q2348" s="10" t="e">
        <f>TableOMP[[#This Row],[Avg]]-$U$2*TableOMP[[#This Row],[StdDev]]</f>
        <v>#N/A</v>
      </c>
      <c r="R2348" s="10" t="e">
        <f>TableOMP[[#This Row],[Avg]]+$U$2*TableOMP[[#This Row],[StdDev]]</f>
        <v>#N/A</v>
      </c>
      <c r="S2348" s="10" t="e">
        <f>IF(AND(TableOMP[[#This Row],[total_time]]&gt;=TableOMP[[#This Row],[Low]], TableOMP[[#This Row],[total_time]]&lt;=TableOMP[[#This Row],[High]]),1,0)</f>
        <v>#N/A</v>
      </c>
    </row>
    <row r="2349" spans="1:19" x14ac:dyDescent="0.25">
      <c r="A2349" t="s">
        <v>16</v>
      </c>
      <c r="B2349">
        <v>100</v>
      </c>
      <c r="C2349">
        <v>100</v>
      </c>
      <c r="D2349">
        <v>100000</v>
      </c>
      <c r="E2349">
        <v>31</v>
      </c>
      <c r="F2349">
        <v>1</v>
      </c>
      <c r="G2349">
        <v>1.305444</v>
      </c>
      <c r="H2349">
        <v>6.0066000000000001E-2</v>
      </c>
      <c r="I2349">
        <v>1.3516999999999999</v>
      </c>
      <c r="J2349">
        <v>4.5057E-2</v>
      </c>
      <c r="K2349" t="str">
        <f t="shared" si="38"/>
        <v>7</v>
      </c>
      <c r="L2349" t="s">
        <v>50</v>
      </c>
      <c r="M2349" t="s">
        <v>51</v>
      </c>
      <c r="N23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349" s="10" t="e">
        <f>VLOOKUP(TableOMP[[#This Row],[Label]],TableAvg[],2,FALSE)</f>
        <v>#N/A</v>
      </c>
      <c r="P2349" s="10" t="e">
        <f>VLOOKUP(TableOMP[[#This Row],[Label]],TableAvg[],3,FALSE)</f>
        <v>#N/A</v>
      </c>
      <c r="Q2349" s="10" t="e">
        <f>TableOMP[[#This Row],[Avg]]-$U$2*TableOMP[[#This Row],[StdDev]]</f>
        <v>#N/A</v>
      </c>
      <c r="R2349" s="10" t="e">
        <f>TableOMP[[#This Row],[Avg]]+$U$2*TableOMP[[#This Row],[StdDev]]</f>
        <v>#N/A</v>
      </c>
      <c r="S2349" s="10" t="e">
        <f>IF(AND(TableOMP[[#This Row],[total_time]]&gt;=TableOMP[[#This Row],[Low]], TableOMP[[#This Row],[total_time]]&lt;=TableOMP[[#This Row],[High]]),1,0)</f>
        <v>#N/A</v>
      </c>
    </row>
    <row r="2350" spans="1:19" x14ac:dyDescent="0.25">
      <c r="A2350" t="s">
        <v>16</v>
      </c>
      <c r="B2350">
        <v>100</v>
      </c>
      <c r="C2350">
        <v>100</v>
      </c>
      <c r="D2350">
        <v>100000</v>
      </c>
      <c r="E2350">
        <v>32</v>
      </c>
      <c r="F2350">
        <v>1</v>
      </c>
      <c r="G2350">
        <v>1.31792</v>
      </c>
      <c r="H2350">
        <v>5.1860000000000003E-2</v>
      </c>
      <c r="I2350">
        <v>1.401124</v>
      </c>
      <c r="J2350">
        <v>4.5198000000000002E-2</v>
      </c>
      <c r="K2350" t="str">
        <f t="shared" si="38"/>
        <v>7</v>
      </c>
      <c r="L2350" t="s">
        <v>50</v>
      </c>
      <c r="M2350" t="s">
        <v>51</v>
      </c>
      <c r="N23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350" s="10" t="e">
        <f>VLOOKUP(TableOMP[[#This Row],[Label]],TableAvg[],2,FALSE)</f>
        <v>#N/A</v>
      </c>
      <c r="P2350" s="10" t="e">
        <f>VLOOKUP(TableOMP[[#This Row],[Label]],TableAvg[],3,FALSE)</f>
        <v>#N/A</v>
      </c>
      <c r="Q2350" s="10" t="e">
        <f>TableOMP[[#This Row],[Avg]]-$U$2*TableOMP[[#This Row],[StdDev]]</f>
        <v>#N/A</v>
      </c>
      <c r="R2350" s="10" t="e">
        <f>TableOMP[[#This Row],[Avg]]+$U$2*TableOMP[[#This Row],[StdDev]]</f>
        <v>#N/A</v>
      </c>
      <c r="S2350" s="10" t="e">
        <f>IF(AND(TableOMP[[#This Row],[total_time]]&gt;=TableOMP[[#This Row],[Low]], TableOMP[[#This Row],[total_time]]&lt;=TableOMP[[#This Row],[High]]),1,0)</f>
        <v>#N/A</v>
      </c>
    </row>
    <row r="2351" spans="1:19" x14ac:dyDescent="0.25">
      <c r="A2351" t="s">
        <v>16</v>
      </c>
      <c r="B2351">
        <v>100</v>
      </c>
      <c r="C2351">
        <v>100</v>
      </c>
      <c r="D2351">
        <v>100000</v>
      </c>
      <c r="E2351">
        <v>33</v>
      </c>
      <c r="F2351">
        <v>1</v>
      </c>
      <c r="G2351">
        <v>1.337229</v>
      </c>
      <c r="H2351">
        <v>6.3505000000000006E-2</v>
      </c>
      <c r="I2351">
        <v>1.616633</v>
      </c>
      <c r="J2351">
        <v>5.0520000000000002E-2</v>
      </c>
      <c r="K2351" t="str">
        <f t="shared" si="38"/>
        <v>7</v>
      </c>
      <c r="L2351" t="s">
        <v>50</v>
      </c>
      <c r="M2351" t="s">
        <v>51</v>
      </c>
      <c r="N23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351" s="10" t="e">
        <f>VLOOKUP(TableOMP[[#This Row],[Label]],TableAvg[],2,FALSE)</f>
        <v>#N/A</v>
      </c>
      <c r="P2351" s="10" t="e">
        <f>VLOOKUP(TableOMP[[#This Row],[Label]],TableAvg[],3,FALSE)</f>
        <v>#N/A</v>
      </c>
      <c r="Q2351" s="10" t="e">
        <f>TableOMP[[#This Row],[Avg]]-$U$2*TableOMP[[#This Row],[StdDev]]</f>
        <v>#N/A</v>
      </c>
      <c r="R2351" s="10" t="e">
        <f>TableOMP[[#This Row],[Avg]]+$U$2*TableOMP[[#This Row],[StdDev]]</f>
        <v>#N/A</v>
      </c>
      <c r="S2351" s="10" t="e">
        <f>IF(AND(TableOMP[[#This Row],[total_time]]&gt;=TableOMP[[#This Row],[Low]], TableOMP[[#This Row],[total_time]]&lt;=TableOMP[[#This Row],[High]]),1,0)</f>
        <v>#N/A</v>
      </c>
    </row>
    <row r="2352" spans="1:19" x14ac:dyDescent="0.25">
      <c r="A2352" t="s">
        <v>16</v>
      </c>
      <c r="B2352">
        <v>100</v>
      </c>
      <c r="C2352">
        <v>100</v>
      </c>
      <c r="D2352">
        <v>100000</v>
      </c>
      <c r="E2352">
        <v>34</v>
      </c>
      <c r="F2352">
        <v>1</v>
      </c>
      <c r="G2352">
        <v>1.413921</v>
      </c>
      <c r="H2352">
        <v>5.9947E-2</v>
      </c>
      <c r="I2352">
        <v>1.3852260000000001</v>
      </c>
      <c r="J2352">
        <v>4.1977E-2</v>
      </c>
      <c r="K2352" t="str">
        <f t="shared" si="38"/>
        <v>7</v>
      </c>
      <c r="L2352" t="s">
        <v>50</v>
      </c>
      <c r="M2352" t="s">
        <v>51</v>
      </c>
      <c r="N23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352" s="10" t="e">
        <f>VLOOKUP(TableOMP[[#This Row],[Label]],TableAvg[],2,FALSE)</f>
        <v>#N/A</v>
      </c>
      <c r="P2352" s="10" t="e">
        <f>VLOOKUP(TableOMP[[#This Row],[Label]],TableAvg[],3,FALSE)</f>
        <v>#N/A</v>
      </c>
      <c r="Q2352" s="10" t="e">
        <f>TableOMP[[#This Row],[Avg]]-$U$2*TableOMP[[#This Row],[StdDev]]</f>
        <v>#N/A</v>
      </c>
      <c r="R2352" s="10" t="e">
        <f>TableOMP[[#This Row],[Avg]]+$U$2*TableOMP[[#This Row],[StdDev]]</f>
        <v>#N/A</v>
      </c>
      <c r="S2352" s="10" t="e">
        <f>IF(AND(TableOMP[[#This Row],[total_time]]&gt;=TableOMP[[#This Row],[Low]], TableOMP[[#This Row],[total_time]]&lt;=TableOMP[[#This Row],[High]]),1,0)</f>
        <v>#N/A</v>
      </c>
    </row>
    <row r="2353" spans="1:19" x14ac:dyDescent="0.25">
      <c r="A2353" t="s">
        <v>16</v>
      </c>
      <c r="B2353">
        <v>100</v>
      </c>
      <c r="C2353">
        <v>100</v>
      </c>
      <c r="D2353">
        <v>100000</v>
      </c>
      <c r="E2353">
        <v>35</v>
      </c>
      <c r="F2353">
        <v>1</v>
      </c>
      <c r="G2353">
        <v>1.4682390000000001</v>
      </c>
      <c r="H2353">
        <v>7.2105000000000002E-2</v>
      </c>
      <c r="I2353">
        <v>1.6175120000000001</v>
      </c>
      <c r="J2353">
        <v>4.7573999999999998E-2</v>
      </c>
      <c r="K2353" t="str">
        <f t="shared" si="38"/>
        <v>7</v>
      </c>
      <c r="L2353" t="s">
        <v>50</v>
      </c>
      <c r="M2353" t="s">
        <v>51</v>
      </c>
      <c r="N23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353" s="10" t="e">
        <f>VLOOKUP(TableOMP[[#This Row],[Label]],TableAvg[],2,FALSE)</f>
        <v>#N/A</v>
      </c>
      <c r="P2353" s="10" t="e">
        <f>VLOOKUP(TableOMP[[#This Row],[Label]],TableAvg[],3,FALSE)</f>
        <v>#N/A</v>
      </c>
      <c r="Q2353" s="10" t="e">
        <f>TableOMP[[#This Row],[Avg]]-$U$2*TableOMP[[#This Row],[StdDev]]</f>
        <v>#N/A</v>
      </c>
      <c r="R2353" s="10" t="e">
        <f>TableOMP[[#This Row],[Avg]]+$U$2*TableOMP[[#This Row],[StdDev]]</f>
        <v>#N/A</v>
      </c>
      <c r="S2353" s="10" t="e">
        <f>IF(AND(TableOMP[[#This Row],[total_time]]&gt;=TableOMP[[#This Row],[Low]], TableOMP[[#This Row],[total_time]]&lt;=TableOMP[[#This Row],[High]]),1,0)</f>
        <v>#N/A</v>
      </c>
    </row>
    <row r="2354" spans="1:19" x14ac:dyDescent="0.25">
      <c r="A2354" t="s">
        <v>16</v>
      </c>
      <c r="B2354">
        <v>100</v>
      </c>
      <c r="C2354">
        <v>100</v>
      </c>
      <c r="D2354">
        <v>100000</v>
      </c>
      <c r="E2354">
        <v>36</v>
      </c>
      <c r="F2354">
        <v>1</v>
      </c>
      <c r="G2354">
        <v>1.3492980000000001</v>
      </c>
      <c r="H2354">
        <v>7.2662000000000004E-2</v>
      </c>
      <c r="I2354">
        <v>1.947136</v>
      </c>
      <c r="J2354">
        <v>5.5632000000000001E-2</v>
      </c>
      <c r="K2354" t="str">
        <f t="shared" si="38"/>
        <v>7</v>
      </c>
      <c r="L2354" t="s">
        <v>50</v>
      </c>
      <c r="M2354" t="s">
        <v>51</v>
      </c>
      <c r="N23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354" s="10" t="e">
        <f>VLOOKUP(TableOMP[[#This Row],[Label]],TableAvg[],2,FALSE)</f>
        <v>#N/A</v>
      </c>
      <c r="P2354" s="10" t="e">
        <f>VLOOKUP(TableOMP[[#This Row],[Label]],TableAvg[],3,FALSE)</f>
        <v>#N/A</v>
      </c>
      <c r="Q2354" s="10" t="e">
        <f>TableOMP[[#This Row],[Avg]]-$U$2*TableOMP[[#This Row],[StdDev]]</f>
        <v>#N/A</v>
      </c>
      <c r="R2354" s="10" t="e">
        <f>TableOMP[[#This Row],[Avg]]+$U$2*TableOMP[[#This Row],[StdDev]]</f>
        <v>#N/A</v>
      </c>
      <c r="S2354" s="10" t="e">
        <f>IF(AND(TableOMP[[#This Row],[total_time]]&gt;=TableOMP[[#This Row],[Low]], TableOMP[[#This Row],[total_time]]&lt;=TableOMP[[#This Row],[High]]),1,0)</f>
        <v>#N/A</v>
      </c>
    </row>
    <row r="2355" spans="1:19" x14ac:dyDescent="0.25">
      <c r="A2355" t="s">
        <v>16</v>
      </c>
      <c r="B2355">
        <v>100</v>
      </c>
      <c r="C2355">
        <v>100</v>
      </c>
      <c r="D2355">
        <v>100000</v>
      </c>
      <c r="E2355">
        <v>37</v>
      </c>
      <c r="F2355">
        <v>1</v>
      </c>
      <c r="G2355">
        <v>1.4161980000000001</v>
      </c>
      <c r="H2355">
        <v>6.5318000000000001E-2</v>
      </c>
      <c r="I2355">
        <v>1.732443</v>
      </c>
      <c r="J2355">
        <v>4.8122999999999999E-2</v>
      </c>
      <c r="K2355" t="str">
        <f t="shared" si="38"/>
        <v>7</v>
      </c>
      <c r="L2355" t="s">
        <v>50</v>
      </c>
      <c r="M2355" t="s">
        <v>51</v>
      </c>
      <c r="N23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355" s="10" t="e">
        <f>VLOOKUP(TableOMP[[#This Row],[Label]],TableAvg[],2,FALSE)</f>
        <v>#N/A</v>
      </c>
      <c r="P2355" s="10" t="e">
        <f>VLOOKUP(TableOMP[[#This Row],[Label]],TableAvg[],3,FALSE)</f>
        <v>#N/A</v>
      </c>
      <c r="Q2355" s="10" t="e">
        <f>TableOMP[[#This Row],[Avg]]-$U$2*TableOMP[[#This Row],[StdDev]]</f>
        <v>#N/A</v>
      </c>
      <c r="R2355" s="10" t="e">
        <f>TableOMP[[#This Row],[Avg]]+$U$2*TableOMP[[#This Row],[StdDev]]</f>
        <v>#N/A</v>
      </c>
      <c r="S2355" s="10" t="e">
        <f>IF(AND(TableOMP[[#This Row],[total_time]]&gt;=TableOMP[[#This Row],[Low]], TableOMP[[#This Row],[total_time]]&lt;=TableOMP[[#This Row],[High]]),1,0)</f>
        <v>#N/A</v>
      </c>
    </row>
    <row r="2356" spans="1:19" x14ac:dyDescent="0.25">
      <c r="A2356" t="s">
        <v>16</v>
      </c>
      <c r="B2356">
        <v>100</v>
      </c>
      <c r="C2356">
        <v>100</v>
      </c>
      <c r="D2356">
        <v>100000</v>
      </c>
      <c r="E2356">
        <v>38</v>
      </c>
      <c r="F2356">
        <v>1</v>
      </c>
      <c r="G2356">
        <v>1.3834839999999999</v>
      </c>
      <c r="H2356">
        <v>8.4593000000000002E-2</v>
      </c>
      <c r="I2356">
        <v>2.0091739999999998</v>
      </c>
      <c r="J2356">
        <v>5.4302000000000003E-2</v>
      </c>
      <c r="K2356" t="str">
        <f t="shared" si="38"/>
        <v>7</v>
      </c>
      <c r="L2356" t="s">
        <v>50</v>
      </c>
      <c r="M2356" t="s">
        <v>51</v>
      </c>
      <c r="N23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356" s="10" t="e">
        <f>VLOOKUP(TableOMP[[#This Row],[Label]],TableAvg[],2,FALSE)</f>
        <v>#N/A</v>
      </c>
      <c r="P2356" s="10" t="e">
        <f>VLOOKUP(TableOMP[[#This Row],[Label]],TableAvg[],3,FALSE)</f>
        <v>#N/A</v>
      </c>
      <c r="Q2356" s="10" t="e">
        <f>TableOMP[[#This Row],[Avg]]-$U$2*TableOMP[[#This Row],[StdDev]]</f>
        <v>#N/A</v>
      </c>
      <c r="R2356" s="10" t="e">
        <f>TableOMP[[#This Row],[Avg]]+$U$2*TableOMP[[#This Row],[StdDev]]</f>
        <v>#N/A</v>
      </c>
      <c r="S2356" s="10" t="e">
        <f>IF(AND(TableOMP[[#This Row],[total_time]]&gt;=TableOMP[[#This Row],[Low]], TableOMP[[#This Row],[total_time]]&lt;=TableOMP[[#This Row],[High]]),1,0)</f>
        <v>#N/A</v>
      </c>
    </row>
    <row r="2357" spans="1:19" x14ac:dyDescent="0.25">
      <c r="A2357" t="s">
        <v>16</v>
      </c>
      <c r="B2357">
        <v>100</v>
      </c>
      <c r="C2357">
        <v>100</v>
      </c>
      <c r="D2357">
        <v>100000</v>
      </c>
      <c r="E2357">
        <v>39</v>
      </c>
      <c r="F2357">
        <v>1</v>
      </c>
      <c r="G2357">
        <v>1.483309</v>
      </c>
      <c r="H2357">
        <v>4.6394999999999999E-2</v>
      </c>
      <c r="I2357">
        <v>1.493652</v>
      </c>
      <c r="J2357">
        <v>3.9307000000000002E-2</v>
      </c>
      <c r="K2357" t="str">
        <f t="shared" si="38"/>
        <v>7</v>
      </c>
      <c r="L2357" t="s">
        <v>50</v>
      </c>
      <c r="M2357" t="s">
        <v>51</v>
      </c>
      <c r="N23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357" s="10" t="e">
        <f>VLOOKUP(TableOMP[[#This Row],[Label]],TableAvg[],2,FALSE)</f>
        <v>#N/A</v>
      </c>
      <c r="P2357" s="10" t="e">
        <f>VLOOKUP(TableOMP[[#This Row],[Label]],TableAvg[],3,FALSE)</f>
        <v>#N/A</v>
      </c>
      <c r="Q2357" s="10" t="e">
        <f>TableOMP[[#This Row],[Avg]]-$U$2*TableOMP[[#This Row],[StdDev]]</f>
        <v>#N/A</v>
      </c>
      <c r="R2357" s="10" t="e">
        <f>TableOMP[[#This Row],[Avg]]+$U$2*TableOMP[[#This Row],[StdDev]]</f>
        <v>#N/A</v>
      </c>
      <c r="S2357" s="10" t="e">
        <f>IF(AND(TableOMP[[#This Row],[total_time]]&gt;=TableOMP[[#This Row],[Low]], TableOMP[[#This Row],[total_time]]&lt;=TableOMP[[#This Row],[High]]),1,0)</f>
        <v>#N/A</v>
      </c>
    </row>
    <row r="2358" spans="1:19" x14ac:dyDescent="0.25">
      <c r="A2358" t="s">
        <v>16</v>
      </c>
      <c r="B2358">
        <v>100</v>
      </c>
      <c r="C2358">
        <v>100</v>
      </c>
      <c r="D2358">
        <v>100000</v>
      </c>
      <c r="E2358">
        <v>40</v>
      </c>
      <c r="F2358">
        <v>1</v>
      </c>
      <c r="G2358">
        <v>1.47529</v>
      </c>
      <c r="H2358">
        <v>8.3044000000000007E-2</v>
      </c>
      <c r="I2358">
        <v>2.2936260000000002</v>
      </c>
      <c r="J2358">
        <v>5.8811000000000002E-2</v>
      </c>
      <c r="K2358" t="str">
        <f t="shared" si="38"/>
        <v>7</v>
      </c>
      <c r="L2358" t="s">
        <v>50</v>
      </c>
      <c r="M2358" t="s">
        <v>51</v>
      </c>
      <c r="N23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358" s="10" t="e">
        <f>VLOOKUP(TableOMP[[#This Row],[Label]],TableAvg[],2,FALSE)</f>
        <v>#N/A</v>
      </c>
      <c r="P2358" s="10" t="e">
        <f>VLOOKUP(TableOMP[[#This Row],[Label]],TableAvg[],3,FALSE)</f>
        <v>#N/A</v>
      </c>
      <c r="Q2358" s="10" t="e">
        <f>TableOMP[[#This Row],[Avg]]-$U$2*TableOMP[[#This Row],[StdDev]]</f>
        <v>#N/A</v>
      </c>
      <c r="R2358" s="10" t="e">
        <f>TableOMP[[#This Row],[Avg]]+$U$2*TableOMP[[#This Row],[StdDev]]</f>
        <v>#N/A</v>
      </c>
      <c r="S2358" s="10" t="e">
        <f>IF(AND(TableOMP[[#This Row],[total_time]]&gt;=TableOMP[[#This Row],[Low]], TableOMP[[#This Row],[total_time]]&lt;=TableOMP[[#This Row],[High]]),1,0)</f>
        <v>#N/A</v>
      </c>
    </row>
    <row r="2359" spans="1:19" x14ac:dyDescent="0.25">
      <c r="A2359" t="s">
        <v>16</v>
      </c>
      <c r="B2359">
        <v>100</v>
      </c>
      <c r="C2359">
        <v>100</v>
      </c>
      <c r="D2359">
        <v>100000</v>
      </c>
      <c r="E2359">
        <v>41</v>
      </c>
      <c r="F2359">
        <v>1</v>
      </c>
      <c r="G2359">
        <v>1.468688</v>
      </c>
      <c r="H2359">
        <v>8.5778999999999994E-2</v>
      </c>
      <c r="I2359">
        <v>2.195808</v>
      </c>
      <c r="J2359">
        <v>5.4894999999999999E-2</v>
      </c>
      <c r="K2359" t="str">
        <f t="shared" si="38"/>
        <v>7</v>
      </c>
      <c r="L2359" t="s">
        <v>50</v>
      </c>
      <c r="M2359" t="s">
        <v>51</v>
      </c>
      <c r="N23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359" s="10" t="e">
        <f>VLOOKUP(TableOMP[[#This Row],[Label]],TableAvg[],2,FALSE)</f>
        <v>#N/A</v>
      </c>
      <c r="P2359" s="10" t="e">
        <f>VLOOKUP(TableOMP[[#This Row],[Label]],TableAvg[],3,FALSE)</f>
        <v>#N/A</v>
      </c>
      <c r="Q2359" s="10" t="e">
        <f>TableOMP[[#This Row],[Avg]]-$U$2*TableOMP[[#This Row],[StdDev]]</f>
        <v>#N/A</v>
      </c>
      <c r="R2359" s="10" t="e">
        <f>TableOMP[[#This Row],[Avg]]+$U$2*TableOMP[[#This Row],[StdDev]]</f>
        <v>#N/A</v>
      </c>
      <c r="S2359" s="10" t="e">
        <f>IF(AND(TableOMP[[#This Row],[total_time]]&gt;=TableOMP[[#This Row],[Low]], TableOMP[[#This Row],[total_time]]&lt;=TableOMP[[#This Row],[High]]),1,0)</f>
        <v>#N/A</v>
      </c>
    </row>
    <row r="2360" spans="1:19" x14ac:dyDescent="0.25">
      <c r="A2360" t="s">
        <v>16</v>
      </c>
      <c r="B2360">
        <v>100</v>
      </c>
      <c r="C2360">
        <v>100</v>
      </c>
      <c r="D2360">
        <v>100000</v>
      </c>
      <c r="E2360">
        <v>42</v>
      </c>
      <c r="F2360">
        <v>1</v>
      </c>
      <c r="G2360">
        <v>1.4124950000000001</v>
      </c>
      <c r="H2360">
        <v>8.5822999999999997E-2</v>
      </c>
      <c r="I2360">
        <v>1.796171</v>
      </c>
      <c r="J2360">
        <v>4.3809000000000001E-2</v>
      </c>
      <c r="K2360" t="str">
        <f t="shared" si="38"/>
        <v>7</v>
      </c>
      <c r="L2360" t="s">
        <v>50</v>
      </c>
      <c r="M2360" t="s">
        <v>51</v>
      </c>
      <c r="N23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360" s="10" t="e">
        <f>VLOOKUP(TableOMP[[#This Row],[Label]],TableAvg[],2,FALSE)</f>
        <v>#N/A</v>
      </c>
      <c r="P2360" s="10" t="e">
        <f>VLOOKUP(TableOMP[[#This Row],[Label]],TableAvg[],3,FALSE)</f>
        <v>#N/A</v>
      </c>
      <c r="Q2360" s="10" t="e">
        <f>TableOMP[[#This Row],[Avg]]-$U$2*TableOMP[[#This Row],[StdDev]]</f>
        <v>#N/A</v>
      </c>
      <c r="R2360" s="10" t="e">
        <f>TableOMP[[#This Row],[Avg]]+$U$2*TableOMP[[#This Row],[StdDev]]</f>
        <v>#N/A</v>
      </c>
      <c r="S2360" s="10" t="e">
        <f>IF(AND(TableOMP[[#This Row],[total_time]]&gt;=TableOMP[[#This Row],[Low]], TableOMP[[#This Row],[total_time]]&lt;=TableOMP[[#This Row],[High]]),1,0)</f>
        <v>#N/A</v>
      </c>
    </row>
    <row r="2361" spans="1:19" x14ac:dyDescent="0.25">
      <c r="A2361" t="s">
        <v>16</v>
      </c>
      <c r="B2361">
        <v>100</v>
      </c>
      <c r="C2361">
        <v>100</v>
      </c>
      <c r="D2361">
        <v>100000</v>
      </c>
      <c r="E2361">
        <v>43</v>
      </c>
      <c r="F2361">
        <v>1</v>
      </c>
      <c r="G2361">
        <v>1.465139</v>
      </c>
      <c r="H2361">
        <v>9.2643000000000003E-2</v>
      </c>
      <c r="I2361">
        <v>2.3419430000000001</v>
      </c>
      <c r="J2361">
        <v>5.5760999999999998E-2</v>
      </c>
      <c r="K2361" t="str">
        <f t="shared" si="38"/>
        <v>7</v>
      </c>
      <c r="L2361" t="s">
        <v>50</v>
      </c>
      <c r="M2361" t="s">
        <v>51</v>
      </c>
      <c r="N23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361" s="10" t="e">
        <f>VLOOKUP(TableOMP[[#This Row],[Label]],TableAvg[],2,FALSE)</f>
        <v>#N/A</v>
      </c>
      <c r="P2361" s="10" t="e">
        <f>VLOOKUP(TableOMP[[#This Row],[Label]],TableAvg[],3,FALSE)</f>
        <v>#N/A</v>
      </c>
      <c r="Q2361" s="10" t="e">
        <f>TableOMP[[#This Row],[Avg]]-$U$2*TableOMP[[#This Row],[StdDev]]</f>
        <v>#N/A</v>
      </c>
      <c r="R2361" s="10" t="e">
        <f>TableOMP[[#This Row],[Avg]]+$U$2*TableOMP[[#This Row],[StdDev]]</f>
        <v>#N/A</v>
      </c>
      <c r="S2361" s="10" t="e">
        <f>IF(AND(TableOMP[[#This Row],[total_time]]&gt;=TableOMP[[#This Row],[Low]], TableOMP[[#This Row],[total_time]]&lt;=TableOMP[[#This Row],[High]]),1,0)</f>
        <v>#N/A</v>
      </c>
    </row>
    <row r="2362" spans="1:19" x14ac:dyDescent="0.25">
      <c r="A2362" t="s">
        <v>16</v>
      </c>
      <c r="B2362">
        <v>100</v>
      </c>
      <c r="C2362">
        <v>100</v>
      </c>
      <c r="D2362">
        <v>100000</v>
      </c>
      <c r="E2362">
        <v>44</v>
      </c>
      <c r="F2362">
        <v>1</v>
      </c>
      <c r="G2362">
        <v>1.465177</v>
      </c>
      <c r="H2362">
        <v>9.5068E-2</v>
      </c>
      <c r="I2362">
        <v>3.0519180000000001</v>
      </c>
      <c r="J2362">
        <v>7.0974999999999996E-2</v>
      </c>
      <c r="K2362" t="str">
        <f t="shared" si="38"/>
        <v>7</v>
      </c>
      <c r="L2362" t="s">
        <v>50</v>
      </c>
      <c r="M2362" t="s">
        <v>51</v>
      </c>
      <c r="N23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362" s="10" t="e">
        <f>VLOOKUP(TableOMP[[#This Row],[Label]],TableAvg[],2,FALSE)</f>
        <v>#N/A</v>
      </c>
      <c r="P2362" s="10" t="e">
        <f>VLOOKUP(TableOMP[[#This Row],[Label]],TableAvg[],3,FALSE)</f>
        <v>#N/A</v>
      </c>
      <c r="Q2362" s="10" t="e">
        <f>TableOMP[[#This Row],[Avg]]-$U$2*TableOMP[[#This Row],[StdDev]]</f>
        <v>#N/A</v>
      </c>
      <c r="R2362" s="10" t="e">
        <f>TableOMP[[#This Row],[Avg]]+$U$2*TableOMP[[#This Row],[StdDev]]</f>
        <v>#N/A</v>
      </c>
      <c r="S2362" s="10" t="e">
        <f>IF(AND(TableOMP[[#This Row],[total_time]]&gt;=TableOMP[[#This Row],[Low]], TableOMP[[#This Row],[total_time]]&lt;=TableOMP[[#This Row],[High]]),1,0)</f>
        <v>#N/A</v>
      </c>
    </row>
    <row r="2363" spans="1:19" x14ac:dyDescent="0.25">
      <c r="A2363" t="s">
        <v>16</v>
      </c>
      <c r="B2363">
        <v>100</v>
      </c>
      <c r="C2363">
        <v>100</v>
      </c>
      <c r="D2363">
        <v>100000</v>
      </c>
      <c r="E2363">
        <v>45</v>
      </c>
      <c r="F2363">
        <v>1</v>
      </c>
      <c r="G2363">
        <v>1.4884010000000001</v>
      </c>
      <c r="H2363">
        <v>0.10548100000000001</v>
      </c>
      <c r="I2363">
        <v>3.1791130000000001</v>
      </c>
      <c r="J2363">
        <v>7.2252999999999998E-2</v>
      </c>
      <c r="K2363" t="str">
        <f t="shared" si="38"/>
        <v>7</v>
      </c>
      <c r="L2363" t="s">
        <v>50</v>
      </c>
      <c r="M2363" t="s">
        <v>51</v>
      </c>
      <c r="N23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363" s="10" t="e">
        <f>VLOOKUP(TableOMP[[#This Row],[Label]],TableAvg[],2,FALSE)</f>
        <v>#N/A</v>
      </c>
      <c r="P2363" s="10" t="e">
        <f>VLOOKUP(TableOMP[[#This Row],[Label]],TableAvg[],3,FALSE)</f>
        <v>#N/A</v>
      </c>
      <c r="Q2363" s="10" t="e">
        <f>TableOMP[[#This Row],[Avg]]-$U$2*TableOMP[[#This Row],[StdDev]]</f>
        <v>#N/A</v>
      </c>
      <c r="R2363" s="10" t="e">
        <f>TableOMP[[#This Row],[Avg]]+$U$2*TableOMP[[#This Row],[StdDev]]</f>
        <v>#N/A</v>
      </c>
      <c r="S2363" s="10" t="e">
        <f>IF(AND(TableOMP[[#This Row],[total_time]]&gt;=TableOMP[[#This Row],[Low]], TableOMP[[#This Row],[total_time]]&lt;=TableOMP[[#This Row],[High]]),1,0)</f>
        <v>#N/A</v>
      </c>
    </row>
    <row r="2364" spans="1:19" x14ac:dyDescent="0.25">
      <c r="A2364" t="s">
        <v>16</v>
      </c>
      <c r="B2364">
        <v>100</v>
      </c>
      <c r="C2364">
        <v>100</v>
      </c>
      <c r="D2364">
        <v>100000</v>
      </c>
      <c r="E2364">
        <v>46</v>
      </c>
      <c r="F2364">
        <v>1</v>
      </c>
      <c r="G2364">
        <v>1.4718370000000001</v>
      </c>
      <c r="H2364">
        <v>7.2644E-2</v>
      </c>
      <c r="I2364">
        <v>1.951354</v>
      </c>
      <c r="J2364">
        <v>4.3362999999999999E-2</v>
      </c>
      <c r="K2364" t="str">
        <f t="shared" si="38"/>
        <v>7</v>
      </c>
      <c r="L2364" t="s">
        <v>50</v>
      </c>
      <c r="M2364" t="s">
        <v>51</v>
      </c>
      <c r="N23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364" s="10" t="e">
        <f>VLOOKUP(TableOMP[[#This Row],[Label]],TableAvg[],2,FALSE)</f>
        <v>#N/A</v>
      </c>
      <c r="P2364" s="10" t="e">
        <f>VLOOKUP(TableOMP[[#This Row],[Label]],TableAvg[],3,FALSE)</f>
        <v>#N/A</v>
      </c>
      <c r="Q2364" s="10" t="e">
        <f>TableOMP[[#This Row],[Avg]]-$U$2*TableOMP[[#This Row],[StdDev]]</f>
        <v>#N/A</v>
      </c>
      <c r="R2364" s="10" t="e">
        <f>TableOMP[[#This Row],[Avg]]+$U$2*TableOMP[[#This Row],[StdDev]]</f>
        <v>#N/A</v>
      </c>
      <c r="S2364" s="10" t="e">
        <f>IF(AND(TableOMP[[#This Row],[total_time]]&gt;=TableOMP[[#This Row],[Low]], TableOMP[[#This Row],[total_time]]&lt;=TableOMP[[#This Row],[High]]),1,0)</f>
        <v>#N/A</v>
      </c>
    </row>
    <row r="2365" spans="1:19" x14ac:dyDescent="0.25">
      <c r="A2365" t="s">
        <v>16</v>
      </c>
      <c r="B2365">
        <v>100</v>
      </c>
      <c r="C2365">
        <v>100</v>
      </c>
      <c r="D2365">
        <v>100000</v>
      </c>
      <c r="E2365">
        <v>47</v>
      </c>
      <c r="F2365">
        <v>1</v>
      </c>
      <c r="G2365">
        <v>1.5205090000000001</v>
      </c>
      <c r="H2365">
        <v>7.5893000000000002E-2</v>
      </c>
      <c r="I2365">
        <v>1.989819</v>
      </c>
      <c r="J2365">
        <v>4.3256999999999997E-2</v>
      </c>
      <c r="K2365" t="str">
        <f t="shared" si="38"/>
        <v>7</v>
      </c>
      <c r="L2365" t="s">
        <v>50</v>
      </c>
      <c r="M2365" t="s">
        <v>51</v>
      </c>
      <c r="N23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365" s="10" t="e">
        <f>VLOOKUP(TableOMP[[#This Row],[Label]],TableAvg[],2,FALSE)</f>
        <v>#N/A</v>
      </c>
      <c r="P2365" s="10" t="e">
        <f>VLOOKUP(TableOMP[[#This Row],[Label]],TableAvg[],3,FALSE)</f>
        <v>#N/A</v>
      </c>
      <c r="Q2365" s="10" t="e">
        <f>TableOMP[[#This Row],[Avg]]-$U$2*TableOMP[[#This Row],[StdDev]]</f>
        <v>#N/A</v>
      </c>
      <c r="R2365" s="10" t="e">
        <f>TableOMP[[#This Row],[Avg]]+$U$2*TableOMP[[#This Row],[StdDev]]</f>
        <v>#N/A</v>
      </c>
      <c r="S2365" s="10" t="e">
        <f>IF(AND(TableOMP[[#This Row],[total_time]]&gt;=TableOMP[[#This Row],[Low]], TableOMP[[#This Row],[total_time]]&lt;=TableOMP[[#This Row],[High]]),1,0)</f>
        <v>#N/A</v>
      </c>
    </row>
    <row r="2366" spans="1:19" x14ac:dyDescent="0.25">
      <c r="A2366" t="s">
        <v>16</v>
      </c>
      <c r="B2366">
        <v>100</v>
      </c>
      <c r="C2366">
        <v>100</v>
      </c>
      <c r="D2366">
        <v>100000</v>
      </c>
      <c r="E2366">
        <v>48</v>
      </c>
      <c r="F2366">
        <v>1</v>
      </c>
      <c r="G2366">
        <v>1.5629169999999999</v>
      </c>
      <c r="H2366">
        <v>9.8579E-2</v>
      </c>
      <c r="I2366">
        <v>2.5444599999999999</v>
      </c>
      <c r="J2366">
        <v>5.4136999999999998E-2</v>
      </c>
      <c r="K2366" t="str">
        <f t="shared" si="38"/>
        <v>7</v>
      </c>
      <c r="L2366" t="s">
        <v>50</v>
      </c>
      <c r="M2366" t="s">
        <v>51</v>
      </c>
      <c r="N23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366" s="10" t="e">
        <f>VLOOKUP(TableOMP[[#This Row],[Label]],TableAvg[],2,FALSE)</f>
        <v>#N/A</v>
      </c>
      <c r="P2366" s="10" t="e">
        <f>VLOOKUP(TableOMP[[#This Row],[Label]],TableAvg[],3,FALSE)</f>
        <v>#N/A</v>
      </c>
      <c r="Q2366" s="10" t="e">
        <f>TableOMP[[#This Row],[Avg]]-$U$2*TableOMP[[#This Row],[StdDev]]</f>
        <v>#N/A</v>
      </c>
      <c r="R2366" s="10" t="e">
        <f>TableOMP[[#This Row],[Avg]]+$U$2*TableOMP[[#This Row],[StdDev]]</f>
        <v>#N/A</v>
      </c>
      <c r="S2366" s="10" t="e">
        <f>IF(AND(TableOMP[[#This Row],[total_time]]&gt;=TableOMP[[#This Row],[Low]], TableOMP[[#This Row],[total_time]]&lt;=TableOMP[[#This Row],[High]]),1,0)</f>
        <v>#N/A</v>
      </c>
    </row>
    <row r="2367" spans="1:19" x14ac:dyDescent="0.25">
      <c r="A2367" t="s">
        <v>16</v>
      </c>
      <c r="B2367">
        <v>100</v>
      </c>
      <c r="C2367">
        <v>100</v>
      </c>
      <c r="D2367">
        <v>100000</v>
      </c>
      <c r="E2367">
        <v>49</v>
      </c>
      <c r="F2367">
        <v>1</v>
      </c>
      <c r="G2367">
        <v>1.6322970000000001</v>
      </c>
      <c r="H2367">
        <v>0.19309699999999999</v>
      </c>
      <c r="I2367">
        <v>2.2121499999999998</v>
      </c>
      <c r="J2367">
        <v>4.6086000000000002E-2</v>
      </c>
      <c r="K2367" t="str">
        <f t="shared" si="38"/>
        <v>7</v>
      </c>
      <c r="L2367" t="s">
        <v>50</v>
      </c>
      <c r="M2367" t="s">
        <v>51</v>
      </c>
      <c r="N23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367" s="10" t="e">
        <f>VLOOKUP(TableOMP[[#This Row],[Label]],TableAvg[],2,FALSE)</f>
        <v>#N/A</v>
      </c>
      <c r="P2367" s="10" t="e">
        <f>VLOOKUP(TableOMP[[#This Row],[Label]],TableAvg[],3,FALSE)</f>
        <v>#N/A</v>
      </c>
      <c r="Q2367" s="10" t="e">
        <f>TableOMP[[#This Row],[Avg]]-$U$2*TableOMP[[#This Row],[StdDev]]</f>
        <v>#N/A</v>
      </c>
      <c r="R2367" s="10" t="e">
        <f>TableOMP[[#This Row],[Avg]]+$U$2*TableOMP[[#This Row],[StdDev]]</f>
        <v>#N/A</v>
      </c>
      <c r="S2367" s="10" t="e">
        <f>IF(AND(TableOMP[[#This Row],[total_time]]&gt;=TableOMP[[#This Row],[Low]], TableOMP[[#This Row],[total_time]]&lt;=TableOMP[[#This Row],[High]]),1,0)</f>
        <v>#N/A</v>
      </c>
    </row>
    <row r="2368" spans="1:19" x14ac:dyDescent="0.25">
      <c r="A2368" t="s">
        <v>16</v>
      </c>
      <c r="B2368">
        <v>100</v>
      </c>
      <c r="C2368">
        <v>100</v>
      </c>
      <c r="D2368">
        <v>100000</v>
      </c>
      <c r="E2368">
        <v>50</v>
      </c>
      <c r="F2368">
        <v>1</v>
      </c>
      <c r="G2368">
        <v>1.528343</v>
      </c>
      <c r="H2368">
        <v>6.8884000000000001E-2</v>
      </c>
      <c r="I2368">
        <v>2.3598499999999998</v>
      </c>
      <c r="J2368">
        <v>4.8160000000000001E-2</v>
      </c>
      <c r="K2368" t="str">
        <f t="shared" si="38"/>
        <v>7</v>
      </c>
      <c r="L2368" t="s">
        <v>50</v>
      </c>
      <c r="M2368" t="s">
        <v>51</v>
      </c>
      <c r="N23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368" s="10" t="e">
        <f>VLOOKUP(TableOMP[[#This Row],[Label]],TableAvg[],2,FALSE)</f>
        <v>#N/A</v>
      </c>
      <c r="P2368" s="10" t="e">
        <f>VLOOKUP(TableOMP[[#This Row],[Label]],TableAvg[],3,FALSE)</f>
        <v>#N/A</v>
      </c>
      <c r="Q2368" s="10" t="e">
        <f>TableOMP[[#This Row],[Avg]]-$U$2*TableOMP[[#This Row],[StdDev]]</f>
        <v>#N/A</v>
      </c>
      <c r="R2368" s="10" t="e">
        <f>TableOMP[[#This Row],[Avg]]+$U$2*TableOMP[[#This Row],[StdDev]]</f>
        <v>#N/A</v>
      </c>
      <c r="S2368" s="10" t="e">
        <f>IF(AND(TableOMP[[#This Row],[total_time]]&gt;=TableOMP[[#This Row],[Low]], TableOMP[[#This Row],[total_time]]&lt;=TableOMP[[#This Row],[High]]),1,0)</f>
        <v>#N/A</v>
      </c>
    </row>
    <row r="2369" spans="1:19" x14ac:dyDescent="0.25">
      <c r="A2369" t="s">
        <v>16</v>
      </c>
      <c r="B2369">
        <v>100</v>
      </c>
      <c r="C2369">
        <v>100</v>
      </c>
      <c r="D2369">
        <v>100000</v>
      </c>
      <c r="E2369">
        <v>51</v>
      </c>
      <c r="F2369">
        <v>1</v>
      </c>
      <c r="G2369">
        <v>1.8468279999999999</v>
      </c>
      <c r="H2369">
        <v>0.11568199999999999</v>
      </c>
      <c r="I2369">
        <v>3.01065</v>
      </c>
      <c r="J2369">
        <v>6.0213000000000003E-2</v>
      </c>
      <c r="K2369" t="str">
        <f t="shared" si="38"/>
        <v>7</v>
      </c>
      <c r="L2369" t="s">
        <v>50</v>
      </c>
      <c r="M2369" t="s">
        <v>51</v>
      </c>
      <c r="N23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369" s="10" t="e">
        <f>VLOOKUP(TableOMP[[#This Row],[Label]],TableAvg[],2,FALSE)</f>
        <v>#N/A</v>
      </c>
      <c r="P2369" s="10" t="e">
        <f>VLOOKUP(TableOMP[[#This Row],[Label]],TableAvg[],3,FALSE)</f>
        <v>#N/A</v>
      </c>
      <c r="Q2369" s="10" t="e">
        <f>TableOMP[[#This Row],[Avg]]-$U$2*TableOMP[[#This Row],[StdDev]]</f>
        <v>#N/A</v>
      </c>
      <c r="R2369" s="10" t="e">
        <f>TableOMP[[#This Row],[Avg]]+$U$2*TableOMP[[#This Row],[StdDev]]</f>
        <v>#N/A</v>
      </c>
      <c r="S2369" s="10" t="e">
        <f>IF(AND(TableOMP[[#This Row],[total_time]]&gt;=TableOMP[[#This Row],[Low]], TableOMP[[#This Row],[total_time]]&lt;=TableOMP[[#This Row],[High]]),1,0)</f>
        <v>#N/A</v>
      </c>
    </row>
    <row r="2370" spans="1:19" x14ac:dyDescent="0.25">
      <c r="A2370" t="s">
        <v>16</v>
      </c>
      <c r="B2370">
        <v>100</v>
      </c>
      <c r="C2370">
        <v>100</v>
      </c>
      <c r="D2370">
        <v>100000</v>
      </c>
      <c r="E2370">
        <v>52</v>
      </c>
      <c r="F2370">
        <v>1</v>
      </c>
      <c r="G2370">
        <v>1.8044260000000001</v>
      </c>
      <c r="H2370">
        <v>8.1554000000000001E-2</v>
      </c>
      <c r="I2370">
        <v>2.2967710000000001</v>
      </c>
      <c r="J2370">
        <v>4.5034999999999999E-2</v>
      </c>
      <c r="K2370" t="str">
        <f t="shared" si="38"/>
        <v>7</v>
      </c>
      <c r="L2370" t="s">
        <v>50</v>
      </c>
      <c r="M2370" t="s">
        <v>51</v>
      </c>
      <c r="N23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370" s="10" t="e">
        <f>VLOOKUP(TableOMP[[#This Row],[Label]],TableAvg[],2,FALSE)</f>
        <v>#N/A</v>
      </c>
      <c r="P2370" s="10" t="e">
        <f>VLOOKUP(TableOMP[[#This Row],[Label]],TableAvg[],3,FALSE)</f>
        <v>#N/A</v>
      </c>
      <c r="Q2370" s="10" t="e">
        <f>TableOMP[[#This Row],[Avg]]-$U$2*TableOMP[[#This Row],[StdDev]]</f>
        <v>#N/A</v>
      </c>
      <c r="R2370" s="10" t="e">
        <f>TableOMP[[#This Row],[Avg]]+$U$2*TableOMP[[#This Row],[StdDev]]</f>
        <v>#N/A</v>
      </c>
      <c r="S2370" s="10" t="e">
        <f>IF(AND(TableOMP[[#This Row],[total_time]]&gt;=TableOMP[[#This Row],[Low]], TableOMP[[#This Row],[total_time]]&lt;=TableOMP[[#This Row],[High]]),1,0)</f>
        <v>#N/A</v>
      </c>
    </row>
    <row r="2371" spans="1:19" x14ac:dyDescent="0.25">
      <c r="A2371" t="s">
        <v>16</v>
      </c>
      <c r="B2371">
        <v>100</v>
      </c>
      <c r="C2371">
        <v>100</v>
      </c>
      <c r="D2371">
        <v>100000</v>
      </c>
      <c r="E2371">
        <v>53</v>
      </c>
      <c r="F2371">
        <v>1</v>
      </c>
      <c r="G2371">
        <v>1.591693</v>
      </c>
      <c r="H2371">
        <v>8.0447000000000005E-2</v>
      </c>
      <c r="I2371">
        <v>3.1909730000000001</v>
      </c>
      <c r="J2371">
        <v>6.1365000000000003E-2</v>
      </c>
      <c r="K2371" t="str">
        <f t="shared" si="38"/>
        <v>7</v>
      </c>
      <c r="L2371" t="s">
        <v>50</v>
      </c>
      <c r="M2371" t="s">
        <v>51</v>
      </c>
      <c r="N23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371" s="10" t="e">
        <f>VLOOKUP(TableOMP[[#This Row],[Label]],TableAvg[],2,FALSE)</f>
        <v>#N/A</v>
      </c>
      <c r="P2371" s="10" t="e">
        <f>VLOOKUP(TableOMP[[#This Row],[Label]],TableAvg[],3,FALSE)</f>
        <v>#N/A</v>
      </c>
      <c r="Q2371" s="10" t="e">
        <f>TableOMP[[#This Row],[Avg]]-$U$2*TableOMP[[#This Row],[StdDev]]</f>
        <v>#N/A</v>
      </c>
      <c r="R2371" s="10" t="e">
        <f>TableOMP[[#This Row],[Avg]]+$U$2*TableOMP[[#This Row],[StdDev]]</f>
        <v>#N/A</v>
      </c>
      <c r="S2371" s="10" t="e">
        <f>IF(AND(TableOMP[[#This Row],[total_time]]&gt;=TableOMP[[#This Row],[Low]], TableOMP[[#This Row],[total_time]]&lt;=TableOMP[[#This Row],[High]]),1,0)</f>
        <v>#N/A</v>
      </c>
    </row>
    <row r="2372" spans="1:19" x14ac:dyDescent="0.25">
      <c r="A2372" t="s">
        <v>16</v>
      </c>
      <c r="B2372">
        <v>100</v>
      </c>
      <c r="C2372">
        <v>100</v>
      </c>
      <c r="D2372">
        <v>100000</v>
      </c>
      <c r="E2372">
        <v>54</v>
      </c>
      <c r="F2372">
        <v>1</v>
      </c>
      <c r="G2372">
        <v>1.873367</v>
      </c>
      <c r="H2372">
        <v>7.2170999999999999E-2</v>
      </c>
      <c r="I2372">
        <v>2.1903570000000001</v>
      </c>
      <c r="J2372">
        <v>4.1327000000000003E-2</v>
      </c>
      <c r="K2372" t="str">
        <f t="shared" si="38"/>
        <v>7</v>
      </c>
      <c r="L2372" t="s">
        <v>50</v>
      </c>
      <c r="M2372" t="s">
        <v>51</v>
      </c>
      <c r="N23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372" s="10" t="e">
        <f>VLOOKUP(TableOMP[[#This Row],[Label]],TableAvg[],2,FALSE)</f>
        <v>#N/A</v>
      </c>
      <c r="P2372" s="10" t="e">
        <f>VLOOKUP(TableOMP[[#This Row],[Label]],TableAvg[],3,FALSE)</f>
        <v>#N/A</v>
      </c>
      <c r="Q2372" s="10" t="e">
        <f>TableOMP[[#This Row],[Avg]]-$U$2*TableOMP[[#This Row],[StdDev]]</f>
        <v>#N/A</v>
      </c>
      <c r="R2372" s="10" t="e">
        <f>TableOMP[[#This Row],[Avg]]+$U$2*TableOMP[[#This Row],[StdDev]]</f>
        <v>#N/A</v>
      </c>
      <c r="S2372" s="10" t="e">
        <f>IF(AND(TableOMP[[#This Row],[total_time]]&gt;=TableOMP[[#This Row],[Low]], TableOMP[[#This Row],[total_time]]&lt;=TableOMP[[#This Row],[High]]),1,0)</f>
        <v>#N/A</v>
      </c>
    </row>
    <row r="2373" spans="1:19" x14ac:dyDescent="0.25">
      <c r="A2373" t="s">
        <v>16</v>
      </c>
      <c r="B2373">
        <v>100</v>
      </c>
      <c r="C2373">
        <v>100</v>
      </c>
      <c r="D2373">
        <v>100000</v>
      </c>
      <c r="E2373">
        <v>55</v>
      </c>
      <c r="F2373">
        <v>1</v>
      </c>
      <c r="G2373">
        <v>1.9213549999999999</v>
      </c>
      <c r="H2373">
        <v>9.2118000000000005E-2</v>
      </c>
      <c r="I2373">
        <v>4.4446269999999997</v>
      </c>
      <c r="J2373">
        <v>8.2308000000000006E-2</v>
      </c>
      <c r="K2373" t="str">
        <f t="shared" si="38"/>
        <v>7</v>
      </c>
      <c r="L2373" t="s">
        <v>50</v>
      </c>
      <c r="M2373" t="s">
        <v>51</v>
      </c>
      <c r="N23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373" s="10" t="e">
        <f>VLOOKUP(TableOMP[[#This Row],[Label]],TableAvg[],2,FALSE)</f>
        <v>#N/A</v>
      </c>
      <c r="P2373" s="10" t="e">
        <f>VLOOKUP(TableOMP[[#This Row],[Label]],TableAvg[],3,FALSE)</f>
        <v>#N/A</v>
      </c>
      <c r="Q2373" s="10" t="e">
        <f>TableOMP[[#This Row],[Avg]]-$U$2*TableOMP[[#This Row],[StdDev]]</f>
        <v>#N/A</v>
      </c>
      <c r="R2373" s="10" t="e">
        <f>TableOMP[[#This Row],[Avg]]+$U$2*TableOMP[[#This Row],[StdDev]]</f>
        <v>#N/A</v>
      </c>
      <c r="S2373" s="10" t="e">
        <f>IF(AND(TableOMP[[#This Row],[total_time]]&gt;=TableOMP[[#This Row],[Low]], TableOMP[[#This Row],[total_time]]&lt;=TableOMP[[#This Row],[High]]),1,0)</f>
        <v>#N/A</v>
      </c>
    </row>
    <row r="2374" spans="1:19" x14ac:dyDescent="0.25">
      <c r="A2374" t="s">
        <v>16</v>
      </c>
      <c r="B2374">
        <v>100</v>
      </c>
      <c r="C2374">
        <v>100</v>
      </c>
      <c r="D2374">
        <v>100000</v>
      </c>
      <c r="E2374">
        <v>56</v>
      </c>
      <c r="F2374">
        <v>1</v>
      </c>
      <c r="G2374">
        <v>1.729676</v>
      </c>
      <c r="H2374">
        <v>0.17815700000000001</v>
      </c>
      <c r="I2374">
        <v>4.0964130000000001</v>
      </c>
      <c r="J2374">
        <v>7.4480000000000005E-2</v>
      </c>
      <c r="K2374" t="str">
        <f t="shared" si="38"/>
        <v>7</v>
      </c>
      <c r="L2374" t="s">
        <v>50</v>
      </c>
      <c r="M2374" t="s">
        <v>51</v>
      </c>
      <c r="N23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374" s="10" t="e">
        <f>VLOOKUP(TableOMP[[#This Row],[Label]],TableAvg[],2,FALSE)</f>
        <v>#N/A</v>
      </c>
      <c r="P2374" s="10" t="e">
        <f>VLOOKUP(TableOMP[[#This Row],[Label]],TableAvg[],3,FALSE)</f>
        <v>#N/A</v>
      </c>
      <c r="Q2374" s="10" t="e">
        <f>TableOMP[[#This Row],[Avg]]-$U$2*TableOMP[[#This Row],[StdDev]]</f>
        <v>#N/A</v>
      </c>
      <c r="R2374" s="10" t="e">
        <f>TableOMP[[#This Row],[Avg]]+$U$2*TableOMP[[#This Row],[StdDev]]</f>
        <v>#N/A</v>
      </c>
      <c r="S2374" s="10" t="e">
        <f>IF(AND(TableOMP[[#This Row],[total_time]]&gt;=TableOMP[[#This Row],[Low]], TableOMP[[#This Row],[total_time]]&lt;=TableOMP[[#This Row],[High]]),1,0)</f>
        <v>#N/A</v>
      </c>
    </row>
    <row r="2375" spans="1:19" x14ac:dyDescent="0.25">
      <c r="A2375" t="s">
        <v>16</v>
      </c>
      <c r="B2375">
        <v>100</v>
      </c>
      <c r="C2375">
        <v>100</v>
      </c>
      <c r="D2375">
        <v>100000</v>
      </c>
      <c r="E2375">
        <v>57</v>
      </c>
      <c r="F2375">
        <v>1</v>
      </c>
      <c r="G2375">
        <v>1.6355649999999999</v>
      </c>
      <c r="H2375">
        <v>5.9312999999999998E-2</v>
      </c>
      <c r="I2375">
        <v>2.7755839999999998</v>
      </c>
      <c r="J2375">
        <v>4.9563999999999997E-2</v>
      </c>
      <c r="K2375" t="str">
        <f t="shared" si="38"/>
        <v>7</v>
      </c>
      <c r="L2375" t="s">
        <v>50</v>
      </c>
      <c r="M2375" t="s">
        <v>51</v>
      </c>
      <c r="N23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375" s="10" t="e">
        <f>VLOOKUP(TableOMP[[#This Row],[Label]],TableAvg[],2,FALSE)</f>
        <v>#N/A</v>
      </c>
      <c r="P2375" s="10" t="e">
        <f>VLOOKUP(TableOMP[[#This Row],[Label]],TableAvg[],3,FALSE)</f>
        <v>#N/A</v>
      </c>
      <c r="Q2375" s="10" t="e">
        <f>TableOMP[[#This Row],[Avg]]-$U$2*TableOMP[[#This Row],[StdDev]]</f>
        <v>#N/A</v>
      </c>
      <c r="R2375" s="10" t="e">
        <f>TableOMP[[#This Row],[Avg]]+$U$2*TableOMP[[#This Row],[StdDev]]</f>
        <v>#N/A</v>
      </c>
      <c r="S2375" s="10" t="e">
        <f>IF(AND(TableOMP[[#This Row],[total_time]]&gt;=TableOMP[[#This Row],[Low]], TableOMP[[#This Row],[total_time]]&lt;=TableOMP[[#This Row],[High]]),1,0)</f>
        <v>#N/A</v>
      </c>
    </row>
    <row r="2376" spans="1:19" x14ac:dyDescent="0.25">
      <c r="A2376" t="s">
        <v>16</v>
      </c>
      <c r="B2376">
        <v>100</v>
      </c>
      <c r="C2376">
        <v>100</v>
      </c>
      <c r="D2376">
        <v>100000</v>
      </c>
      <c r="E2376">
        <v>58</v>
      </c>
      <c r="F2376">
        <v>1</v>
      </c>
      <c r="G2376">
        <v>1.3824080000000001</v>
      </c>
      <c r="H2376">
        <v>6.8861000000000006E-2</v>
      </c>
      <c r="I2376">
        <v>3.3033980000000001</v>
      </c>
      <c r="J2376">
        <v>5.7953999999999999E-2</v>
      </c>
      <c r="K2376" t="str">
        <f t="shared" si="38"/>
        <v>7</v>
      </c>
      <c r="L2376" t="s">
        <v>50</v>
      </c>
      <c r="M2376" t="s">
        <v>51</v>
      </c>
      <c r="N23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376" s="10" t="e">
        <f>VLOOKUP(TableOMP[[#This Row],[Label]],TableAvg[],2,FALSE)</f>
        <v>#N/A</v>
      </c>
      <c r="P2376" s="10" t="e">
        <f>VLOOKUP(TableOMP[[#This Row],[Label]],TableAvg[],3,FALSE)</f>
        <v>#N/A</v>
      </c>
      <c r="Q2376" s="10" t="e">
        <f>TableOMP[[#This Row],[Avg]]-$U$2*TableOMP[[#This Row],[StdDev]]</f>
        <v>#N/A</v>
      </c>
      <c r="R2376" s="10" t="e">
        <f>TableOMP[[#This Row],[Avg]]+$U$2*TableOMP[[#This Row],[StdDev]]</f>
        <v>#N/A</v>
      </c>
      <c r="S2376" s="10" t="e">
        <f>IF(AND(TableOMP[[#This Row],[total_time]]&gt;=TableOMP[[#This Row],[Low]], TableOMP[[#This Row],[total_time]]&lt;=TableOMP[[#This Row],[High]]),1,0)</f>
        <v>#N/A</v>
      </c>
    </row>
    <row r="2377" spans="1:19" x14ac:dyDescent="0.25">
      <c r="A2377" t="s">
        <v>16</v>
      </c>
      <c r="B2377">
        <v>100</v>
      </c>
      <c r="C2377">
        <v>100</v>
      </c>
      <c r="D2377">
        <v>100000</v>
      </c>
      <c r="E2377">
        <v>59</v>
      </c>
      <c r="F2377">
        <v>1</v>
      </c>
      <c r="G2377">
        <v>1.4846429999999999</v>
      </c>
      <c r="H2377">
        <v>0.15051700000000001</v>
      </c>
      <c r="I2377">
        <v>8.2570189999999997</v>
      </c>
      <c r="J2377">
        <v>0.14236199999999999</v>
      </c>
      <c r="K2377" t="str">
        <f t="shared" si="38"/>
        <v>7</v>
      </c>
      <c r="L2377" t="s">
        <v>50</v>
      </c>
      <c r="M2377" t="s">
        <v>51</v>
      </c>
      <c r="N23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377" s="10" t="e">
        <f>VLOOKUP(TableOMP[[#This Row],[Label]],TableAvg[],2,FALSE)</f>
        <v>#N/A</v>
      </c>
      <c r="P2377" s="10" t="e">
        <f>VLOOKUP(TableOMP[[#This Row],[Label]],TableAvg[],3,FALSE)</f>
        <v>#N/A</v>
      </c>
      <c r="Q2377" s="10" t="e">
        <f>TableOMP[[#This Row],[Avg]]-$U$2*TableOMP[[#This Row],[StdDev]]</f>
        <v>#N/A</v>
      </c>
      <c r="R2377" s="10" t="e">
        <f>TableOMP[[#This Row],[Avg]]+$U$2*TableOMP[[#This Row],[StdDev]]</f>
        <v>#N/A</v>
      </c>
      <c r="S2377" s="10" t="e">
        <f>IF(AND(TableOMP[[#This Row],[total_time]]&gt;=TableOMP[[#This Row],[Low]], TableOMP[[#This Row],[total_time]]&lt;=TableOMP[[#This Row],[High]]),1,0)</f>
        <v>#N/A</v>
      </c>
    </row>
    <row r="2378" spans="1:19" x14ac:dyDescent="0.25">
      <c r="A2378" t="s">
        <v>16</v>
      </c>
      <c r="B2378">
        <v>100</v>
      </c>
      <c r="C2378">
        <v>100</v>
      </c>
      <c r="D2378">
        <v>100000</v>
      </c>
      <c r="E2378">
        <v>60</v>
      </c>
      <c r="F2378">
        <v>1</v>
      </c>
      <c r="G2378">
        <v>1.4029659999999999</v>
      </c>
      <c r="H2378">
        <v>7.3474999999999999E-2</v>
      </c>
      <c r="I2378">
        <v>3.7678769999999999</v>
      </c>
      <c r="J2378">
        <v>6.3862000000000002E-2</v>
      </c>
      <c r="K2378" t="str">
        <f t="shared" si="38"/>
        <v>7</v>
      </c>
      <c r="L2378" t="s">
        <v>50</v>
      </c>
      <c r="M2378" t="s">
        <v>51</v>
      </c>
      <c r="N23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378" s="10" t="e">
        <f>VLOOKUP(TableOMP[[#This Row],[Label]],TableAvg[],2,FALSE)</f>
        <v>#N/A</v>
      </c>
      <c r="P2378" s="10" t="e">
        <f>VLOOKUP(TableOMP[[#This Row],[Label]],TableAvg[],3,FALSE)</f>
        <v>#N/A</v>
      </c>
      <c r="Q2378" s="10" t="e">
        <f>TableOMP[[#This Row],[Avg]]-$U$2*TableOMP[[#This Row],[StdDev]]</f>
        <v>#N/A</v>
      </c>
      <c r="R2378" s="10" t="e">
        <f>TableOMP[[#This Row],[Avg]]+$U$2*TableOMP[[#This Row],[StdDev]]</f>
        <v>#N/A</v>
      </c>
      <c r="S2378" s="10" t="e">
        <f>IF(AND(TableOMP[[#This Row],[total_time]]&gt;=TableOMP[[#This Row],[Low]], TableOMP[[#This Row],[total_time]]&lt;=TableOMP[[#This Row],[High]]),1,0)</f>
        <v>#N/A</v>
      </c>
    </row>
    <row r="2379" spans="1:19" x14ac:dyDescent="0.25">
      <c r="A2379" t="s">
        <v>16</v>
      </c>
      <c r="B2379">
        <v>100</v>
      </c>
      <c r="C2379">
        <v>100</v>
      </c>
      <c r="D2379">
        <v>100000</v>
      </c>
      <c r="E2379">
        <v>61</v>
      </c>
      <c r="F2379">
        <v>1</v>
      </c>
      <c r="G2379">
        <v>1.396252</v>
      </c>
      <c r="H2379">
        <v>6.7520999999999998E-2</v>
      </c>
      <c r="I2379">
        <v>3.4547460000000001</v>
      </c>
      <c r="J2379">
        <v>5.7578999999999998E-2</v>
      </c>
      <c r="K2379" t="str">
        <f t="shared" si="38"/>
        <v>7</v>
      </c>
      <c r="L2379" t="s">
        <v>50</v>
      </c>
      <c r="M2379" t="s">
        <v>51</v>
      </c>
      <c r="N23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379" s="10" t="e">
        <f>VLOOKUP(TableOMP[[#This Row],[Label]],TableAvg[],2,FALSE)</f>
        <v>#N/A</v>
      </c>
      <c r="P2379" s="10" t="e">
        <f>VLOOKUP(TableOMP[[#This Row],[Label]],TableAvg[],3,FALSE)</f>
        <v>#N/A</v>
      </c>
      <c r="Q2379" s="10" t="e">
        <f>TableOMP[[#This Row],[Avg]]-$U$2*TableOMP[[#This Row],[StdDev]]</f>
        <v>#N/A</v>
      </c>
      <c r="R2379" s="10" t="e">
        <f>TableOMP[[#This Row],[Avg]]+$U$2*TableOMP[[#This Row],[StdDev]]</f>
        <v>#N/A</v>
      </c>
      <c r="S2379" s="10" t="e">
        <f>IF(AND(TableOMP[[#This Row],[total_time]]&gt;=TableOMP[[#This Row],[Low]], TableOMP[[#This Row],[total_time]]&lt;=TableOMP[[#This Row],[High]]),1,0)</f>
        <v>#N/A</v>
      </c>
    </row>
    <row r="2380" spans="1:19" x14ac:dyDescent="0.25">
      <c r="A2380" t="s">
        <v>16</v>
      </c>
      <c r="B2380">
        <v>100</v>
      </c>
      <c r="C2380">
        <v>100</v>
      </c>
      <c r="D2380">
        <v>100000</v>
      </c>
      <c r="E2380">
        <v>62</v>
      </c>
      <c r="F2380">
        <v>1</v>
      </c>
      <c r="G2380">
        <v>1.4397549999999999</v>
      </c>
      <c r="H2380">
        <v>0.13115399999999999</v>
      </c>
      <c r="I2380">
        <v>3.760224</v>
      </c>
      <c r="J2380">
        <v>6.1643000000000003E-2</v>
      </c>
      <c r="K2380" t="str">
        <f t="shared" si="38"/>
        <v>7</v>
      </c>
      <c r="L2380" t="s">
        <v>50</v>
      </c>
      <c r="M2380" t="s">
        <v>51</v>
      </c>
      <c r="N23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380" s="10" t="e">
        <f>VLOOKUP(TableOMP[[#This Row],[Label]],TableAvg[],2,FALSE)</f>
        <v>#N/A</v>
      </c>
      <c r="P2380" s="10" t="e">
        <f>VLOOKUP(TableOMP[[#This Row],[Label]],TableAvg[],3,FALSE)</f>
        <v>#N/A</v>
      </c>
      <c r="Q2380" s="10" t="e">
        <f>TableOMP[[#This Row],[Avg]]-$U$2*TableOMP[[#This Row],[StdDev]]</f>
        <v>#N/A</v>
      </c>
      <c r="R2380" s="10" t="e">
        <f>TableOMP[[#This Row],[Avg]]+$U$2*TableOMP[[#This Row],[StdDev]]</f>
        <v>#N/A</v>
      </c>
      <c r="S2380" s="10" t="e">
        <f>IF(AND(TableOMP[[#This Row],[total_time]]&gt;=TableOMP[[#This Row],[Low]], TableOMP[[#This Row],[total_time]]&lt;=TableOMP[[#This Row],[High]]),1,0)</f>
        <v>#N/A</v>
      </c>
    </row>
    <row r="2381" spans="1:19" x14ac:dyDescent="0.25">
      <c r="A2381" t="s">
        <v>16</v>
      </c>
      <c r="B2381">
        <v>100</v>
      </c>
      <c r="C2381">
        <v>100</v>
      </c>
      <c r="D2381">
        <v>100000</v>
      </c>
      <c r="E2381">
        <v>63</v>
      </c>
      <c r="F2381">
        <v>1</v>
      </c>
      <c r="G2381">
        <v>1.6525920000000001</v>
      </c>
      <c r="H2381">
        <v>0.30454999999999999</v>
      </c>
      <c r="I2381">
        <v>4.6914619999999996</v>
      </c>
      <c r="J2381">
        <v>7.5669E-2</v>
      </c>
      <c r="K2381" t="str">
        <f t="shared" si="38"/>
        <v>7</v>
      </c>
      <c r="L2381" t="s">
        <v>50</v>
      </c>
      <c r="M2381" t="s">
        <v>51</v>
      </c>
      <c r="N23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381" s="10" t="e">
        <f>VLOOKUP(TableOMP[[#This Row],[Label]],TableAvg[],2,FALSE)</f>
        <v>#N/A</v>
      </c>
      <c r="P2381" s="10" t="e">
        <f>VLOOKUP(TableOMP[[#This Row],[Label]],TableAvg[],3,FALSE)</f>
        <v>#N/A</v>
      </c>
      <c r="Q2381" s="10" t="e">
        <f>TableOMP[[#This Row],[Avg]]-$U$2*TableOMP[[#This Row],[StdDev]]</f>
        <v>#N/A</v>
      </c>
      <c r="R2381" s="10" t="e">
        <f>TableOMP[[#This Row],[Avg]]+$U$2*TableOMP[[#This Row],[StdDev]]</f>
        <v>#N/A</v>
      </c>
      <c r="S2381" s="10" t="e">
        <f>IF(AND(TableOMP[[#This Row],[total_time]]&gt;=TableOMP[[#This Row],[Low]], TableOMP[[#This Row],[total_time]]&lt;=TableOMP[[#This Row],[High]]),1,0)</f>
        <v>#N/A</v>
      </c>
    </row>
    <row r="2382" spans="1:19" x14ac:dyDescent="0.25">
      <c r="A2382" t="s">
        <v>16</v>
      </c>
      <c r="B2382">
        <v>100</v>
      </c>
      <c r="C2382">
        <v>100</v>
      </c>
      <c r="D2382">
        <v>100000</v>
      </c>
      <c r="E2382">
        <v>64</v>
      </c>
      <c r="F2382">
        <v>1</v>
      </c>
      <c r="G2382">
        <v>1.4581170000000001</v>
      </c>
      <c r="H2382">
        <v>0.104961</v>
      </c>
      <c r="I2382">
        <v>5.0561360000000004</v>
      </c>
      <c r="J2382">
        <v>8.0255999999999994E-2</v>
      </c>
      <c r="K2382" t="str">
        <f t="shared" si="38"/>
        <v>7</v>
      </c>
      <c r="L2382" t="s">
        <v>50</v>
      </c>
      <c r="M2382" t="s">
        <v>51</v>
      </c>
      <c r="N23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382" s="10" t="e">
        <f>VLOOKUP(TableOMP[[#This Row],[Label]],TableAvg[],2,FALSE)</f>
        <v>#N/A</v>
      </c>
      <c r="P2382" s="10" t="e">
        <f>VLOOKUP(TableOMP[[#This Row],[Label]],TableAvg[],3,FALSE)</f>
        <v>#N/A</v>
      </c>
      <c r="Q2382" s="10" t="e">
        <f>TableOMP[[#This Row],[Avg]]-$U$2*TableOMP[[#This Row],[StdDev]]</f>
        <v>#N/A</v>
      </c>
      <c r="R2382" s="10" t="e">
        <f>TableOMP[[#This Row],[Avg]]+$U$2*TableOMP[[#This Row],[StdDev]]</f>
        <v>#N/A</v>
      </c>
      <c r="S2382" s="10" t="e">
        <f>IF(AND(TableOMP[[#This Row],[total_time]]&gt;=TableOMP[[#This Row],[Low]], TableOMP[[#This Row],[total_time]]&lt;=TableOMP[[#This Row],[High]]),1,0)</f>
        <v>#N/A</v>
      </c>
    </row>
    <row r="2383" spans="1:19" x14ac:dyDescent="0.25">
      <c r="A2383" t="s">
        <v>16</v>
      </c>
      <c r="B2383">
        <v>10000</v>
      </c>
      <c r="C2383">
        <v>100</v>
      </c>
      <c r="D2383">
        <v>100000</v>
      </c>
      <c r="E2383">
        <v>1</v>
      </c>
      <c r="F2383">
        <v>1</v>
      </c>
      <c r="G2383">
        <v>257.52613500000001</v>
      </c>
      <c r="H2383">
        <v>0.30973000000000001</v>
      </c>
      <c r="I2383">
        <v>0</v>
      </c>
      <c r="J2383">
        <v>0</v>
      </c>
      <c r="K2383" t="str">
        <f t="shared" si="38"/>
        <v>7</v>
      </c>
      <c r="L2383" t="s">
        <v>50</v>
      </c>
      <c r="M2383" t="s">
        <v>51</v>
      </c>
      <c r="N23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383" s="10">
        <f>VLOOKUP(TableOMP[[#This Row],[Label]],TableAvg[],2,FALSE)</f>
        <v>0</v>
      </c>
      <c r="P2383" s="10">
        <f>VLOOKUP(TableOMP[[#This Row],[Label]],TableAvg[],3,FALSE)</f>
        <v>0</v>
      </c>
      <c r="Q2383" s="10">
        <f>TableOMP[[#This Row],[Avg]]-$U$2*TableOMP[[#This Row],[StdDev]]</f>
        <v>0</v>
      </c>
      <c r="R2383" s="10">
        <f>TableOMP[[#This Row],[Avg]]+$U$2*TableOMP[[#This Row],[StdDev]]</f>
        <v>0</v>
      </c>
      <c r="S2383" s="10">
        <f>IF(AND(TableOMP[[#This Row],[total_time]]&gt;=TableOMP[[#This Row],[Low]], TableOMP[[#This Row],[total_time]]&lt;=TableOMP[[#This Row],[High]]),1,0)</f>
        <v>0</v>
      </c>
    </row>
    <row r="2384" spans="1:19" x14ac:dyDescent="0.25">
      <c r="A2384" t="s">
        <v>16</v>
      </c>
      <c r="B2384">
        <v>10000</v>
      </c>
      <c r="C2384">
        <v>100</v>
      </c>
      <c r="D2384">
        <v>100000</v>
      </c>
      <c r="E2384">
        <v>2</v>
      </c>
      <c r="F2384">
        <v>1</v>
      </c>
      <c r="G2384">
        <v>128.040682</v>
      </c>
      <c r="H2384">
        <v>0.281837</v>
      </c>
      <c r="I2384">
        <v>0.16895399999999999</v>
      </c>
      <c r="J2384">
        <v>0.16895399999999999</v>
      </c>
      <c r="K2384" t="str">
        <f t="shared" ref="K2384:K2447" si="39">MID(M2384,22,1)</f>
        <v>7</v>
      </c>
      <c r="L2384" t="s">
        <v>50</v>
      </c>
      <c r="M2384" t="s">
        <v>51</v>
      </c>
      <c r="N23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384" s="10">
        <f>VLOOKUP(TableOMP[[#This Row],[Label]],TableAvg[],2,FALSE)</f>
        <v>0</v>
      </c>
      <c r="P2384" s="10">
        <f>VLOOKUP(TableOMP[[#This Row],[Label]],TableAvg[],3,FALSE)</f>
        <v>0</v>
      </c>
      <c r="Q2384" s="10">
        <f>TableOMP[[#This Row],[Avg]]-$U$2*TableOMP[[#This Row],[StdDev]]</f>
        <v>0</v>
      </c>
      <c r="R2384" s="10">
        <f>TableOMP[[#This Row],[Avg]]+$U$2*TableOMP[[#This Row],[StdDev]]</f>
        <v>0</v>
      </c>
      <c r="S2384" s="10">
        <f>IF(AND(TableOMP[[#This Row],[total_time]]&gt;=TableOMP[[#This Row],[Low]], TableOMP[[#This Row],[total_time]]&lt;=TableOMP[[#This Row],[High]]),1,0)</f>
        <v>0</v>
      </c>
    </row>
    <row r="2385" spans="1:19" x14ac:dyDescent="0.25">
      <c r="A2385" t="s">
        <v>16</v>
      </c>
      <c r="B2385">
        <v>10000</v>
      </c>
      <c r="C2385">
        <v>100</v>
      </c>
      <c r="D2385">
        <v>100000</v>
      </c>
      <c r="E2385">
        <v>3</v>
      </c>
      <c r="F2385">
        <v>1</v>
      </c>
      <c r="G2385">
        <v>84.855147000000002</v>
      </c>
      <c r="H2385">
        <v>0.26576</v>
      </c>
      <c r="I2385">
        <v>0.260569</v>
      </c>
      <c r="J2385">
        <v>0.13028500000000001</v>
      </c>
      <c r="K2385" t="str">
        <f t="shared" si="39"/>
        <v>7</v>
      </c>
      <c r="L2385" t="s">
        <v>50</v>
      </c>
      <c r="M2385" t="s">
        <v>51</v>
      </c>
      <c r="N23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385" s="10">
        <f>VLOOKUP(TableOMP[[#This Row],[Label]],TableAvg[],2,FALSE)</f>
        <v>0</v>
      </c>
      <c r="P2385" s="10">
        <f>VLOOKUP(TableOMP[[#This Row],[Label]],TableAvg[],3,FALSE)</f>
        <v>0</v>
      </c>
      <c r="Q2385" s="10">
        <f>TableOMP[[#This Row],[Avg]]-$U$2*TableOMP[[#This Row],[StdDev]]</f>
        <v>0</v>
      </c>
      <c r="R2385" s="10">
        <f>TableOMP[[#This Row],[Avg]]+$U$2*TableOMP[[#This Row],[StdDev]]</f>
        <v>0</v>
      </c>
      <c r="S2385" s="10">
        <f>IF(AND(TableOMP[[#This Row],[total_time]]&gt;=TableOMP[[#This Row],[Low]], TableOMP[[#This Row],[total_time]]&lt;=TableOMP[[#This Row],[High]]),1,0)</f>
        <v>0</v>
      </c>
    </row>
    <row r="2386" spans="1:19" x14ac:dyDescent="0.25">
      <c r="A2386" t="s">
        <v>16</v>
      </c>
      <c r="B2386">
        <v>10000</v>
      </c>
      <c r="C2386">
        <v>100</v>
      </c>
      <c r="D2386">
        <v>100000</v>
      </c>
      <c r="E2386">
        <v>4</v>
      </c>
      <c r="F2386">
        <v>1</v>
      </c>
      <c r="G2386">
        <v>63.946347000000003</v>
      </c>
      <c r="H2386">
        <v>0.33559699999999998</v>
      </c>
      <c r="I2386">
        <v>0.65074699999999996</v>
      </c>
      <c r="J2386">
        <v>0.216916</v>
      </c>
      <c r="K2386" t="str">
        <f t="shared" si="39"/>
        <v>7</v>
      </c>
      <c r="L2386" t="s">
        <v>50</v>
      </c>
      <c r="M2386" t="s">
        <v>51</v>
      </c>
      <c r="N23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386" s="10">
        <f>VLOOKUP(TableOMP[[#This Row],[Label]],TableAvg[],2,FALSE)</f>
        <v>0</v>
      </c>
      <c r="P2386" s="10">
        <f>VLOOKUP(TableOMP[[#This Row],[Label]],TableAvg[],3,FALSE)</f>
        <v>0</v>
      </c>
      <c r="Q2386" s="10">
        <f>TableOMP[[#This Row],[Avg]]-$U$2*TableOMP[[#This Row],[StdDev]]</f>
        <v>0</v>
      </c>
      <c r="R2386" s="10">
        <f>TableOMP[[#This Row],[Avg]]+$U$2*TableOMP[[#This Row],[StdDev]]</f>
        <v>0</v>
      </c>
      <c r="S2386" s="10">
        <f>IF(AND(TableOMP[[#This Row],[total_time]]&gt;=TableOMP[[#This Row],[Low]], TableOMP[[#This Row],[total_time]]&lt;=TableOMP[[#This Row],[High]]),1,0)</f>
        <v>0</v>
      </c>
    </row>
    <row r="2387" spans="1:19" x14ac:dyDescent="0.25">
      <c r="A2387" t="s">
        <v>16</v>
      </c>
      <c r="B2387">
        <v>10000</v>
      </c>
      <c r="C2387">
        <v>100</v>
      </c>
      <c r="D2387">
        <v>100000</v>
      </c>
      <c r="E2387">
        <v>5</v>
      </c>
      <c r="F2387">
        <v>1</v>
      </c>
      <c r="G2387">
        <v>51.315894</v>
      </c>
      <c r="H2387">
        <v>0.241844</v>
      </c>
      <c r="I2387">
        <v>0.53100599999999998</v>
      </c>
      <c r="J2387">
        <v>0.13275200000000001</v>
      </c>
      <c r="K2387" t="str">
        <f t="shared" si="39"/>
        <v>7</v>
      </c>
      <c r="L2387" t="s">
        <v>50</v>
      </c>
      <c r="M2387" t="s">
        <v>51</v>
      </c>
      <c r="N23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387" s="10">
        <f>VLOOKUP(TableOMP[[#This Row],[Label]],TableAvg[],2,FALSE)</f>
        <v>0</v>
      </c>
      <c r="P2387" s="10">
        <f>VLOOKUP(TableOMP[[#This Row],[Label]],TableAvg[],3,FALSE)</f>
        <v>0</v>
      </c>
      <c r="Q2387" s="10">
        <f>TableOMP[[#This Row],[Avg]]-$U$2*TableOMP[[#This Row],[StdDev]]</f>
        <v>0</v>
      </c>
      <c r="R2387" s="10">
        <f>TableOMP[[#This Row],[Avg]]+$U$2*TableOMP[[#This Row],[StdDev]]</f>
        <v>0</v>
      </c>
      <c r="S2387" s="10">
        <f>IF(AND(TableOMP[[#This Row],[total_time]]&gt;=TableOMP[[#This Row],[Low]], TableOMP[[#This Row],[total_time]]&lt;=TableOMP[[#This Row],[High]]),1,0)</f>
        <v>0</v>
      </c>
    </row>
    <row r="2388" spans="1:19" x14ac:dyDescent="0.25">
      <c r="A2388" t="s">
        <v>16</v>
      </c>
      <c r="B2388">
        <v>10000</v>
      </c>
      <c r="C2388">
        <v>100</v>
      </c>
      <c r="D2388">
        <v>100000</v>
      </c>
      <c r="E2388">
        <v>6</v>
      </c>
      <c r="F2388">
        <v>1</v>
      </c>
      <c r="G2388">
        <v>42.773240000000001</v>
      </c>
      <c r="H2388">
        <v>0.22142800000000001</v>
      </c>
      <c r="I2388">
        <v>0.55506100000000003</v>
      </c>
      <c r="J2388">
        <v>0.111012</v>
      </c>
      <c r="K2388" t="str">
        <f t="shared" si="39"/>
        <v>7</v>
      </c>
      <c r="L2388" t="s">
        <v>50</v>
      </c>
      <c r="M2388" t="s">
        <v>51</v>
      </c>
      <c r="N23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388" s="10">
        <f>VLOOKUP(TableOMP[[#This Row],[Label]],TableAvg[],2,FALSE)</f>
        <v>0</v>
      </c>
      <c r="P2388" s="10">
        <f>VLOOKUP(TableOMP[[#This Row],[Label]],TableAvg[],3,FALSE)</f>
        <v>0</v>
      </c>
      <c r="Q2388" s="10">
        <f>TableOMP[[#This Row],[Avg]]-$U$2*TableOMP[[#This Row],[StdDev]]</f>
        <v>0</v>
      </c>
      <c r="R2388" s="10">
        <f>TableOMP[[#This Row],[Avg]]+$U$2*TableOMP[[#This Row],[StdDev]]</f>
        <v>0</v>
      </c>
      <c r="S2388" s="10">
        <f>IF(AND(TableOMP[[#This Row],[total_time]]&gt;=TableOMP[[#This Row],[Low]], TableOMP[[#This Row],[total_time]]&lt;=TableOMP[[#This Row],[High]]),1,0)</f>
        <v>0</v>
      </c>
    </row>
    <row r="2389" spans="1:19" x14ac:dyDescent="0.25">
      <c r="A2389" t="s">
        <v>16</v>
      </c>
      <c r="B2389">
        <v>10000</v>
      </c>
      <c r="C2389">
        <v>100</v>
      </c>
      <c r="D2389">
        <v>100000</v>
      </c>
      <c r="E2389">
        <v>7</v>
      </c>
      <c r="F2389">
        <v>1</v>
      </c>
      <c r="G2389">
        <v>37.026181000000001</v>
      </c>
      <c r="H2389">
        <v>0.45686199999999999</v>
      </c>
      <c r="I2389">
        <v>1.4439550000000001</v>
      </c>
      <c r="J2389">
        <v>0.24065900000000001</v>
      </c>
      <c r="K2389" t="str">
        <f t="shared" si="39"/>
        <v>7</v>
      </c>
      <c r="L2389" t="s">
        <v>50</v>
      </c>
      <c r="M2389" t="s">
        <v>51</v>
      </c>
      <c r="N23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389" s="10">
        <f>VLOOKUP(TableOMP[[#This Row],[Label]],TableAvg[],2,FALSE)</f>
        <v>0</v>
      </c>
      <c r="P2389" s="10">
        <f>VLOOKUP(TableOMP[[#This Row],[Label]],TableAvg[],3,FALSE)</f>
        <v>0</v>
      </c>
      <c r="Q2389" s="10">
        <f>TableOMP[[#This Row],[Avg]]-$U$2*TableOMP[[#This Row],[StdDev]]</f>
        <v>0</v>
      </c>
      <c r="R2389" s="10">
        <f>TableOMP[[#This Row],[Avg]]+$U$2*TableOMP[[#This Row],[StdDev]]</f>
        <v>0</v>
      </c>
      <c r="S2389" s="10">
        <f>IF(AND(TableOMP[[#This Row],[total_time]]&gt;=TableOMP[[#This Row],[Low]], TableOMP[[#This Row],[total_time]]&lt;=TableOMP[[#This Row],[High]]),1,0)</f>
        <v>0</v>
      </c>
    </row>
    <row r="2390" spans="1:19" x14ac:dyDescent="0.25">
      <c r="A2390" t="s">
        <v>16</v>
      </c>
      <c r="B2390">
        <v>10000</v>
      </c>
      <c r="C2390">
        <v>100</v>
      </c>
      <c r="D2390">
        <v>100000</v>
      </c>
      <c r="E2390">
        <v>8</v>
      </c>
      <c r="F2390">
        <v>1</v>
      </c>
      <c r="G2390">
        <v>32.670623999999997</v>
      </c>
      <c r="H2390">
        <v>0.451988</v>
      </c>
      <c r="I2390">
        <v>2.0580500000000002</v>
      </c>
      <c r="J2390">
        <v>0.29400700000000002</v>
      </c>
      <c r="K2390" t="str">
        <f t="shared" si="39"/>
        <v>7</v>
      </c>
      <c r="L2390" t="s">
        <v>50</v>
      </c>
      <c r="M2390" t="s">
        <v>51</v>
      </c>
      <c r="N23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390" s="10">
        <f>VLOOKUP(TableOMP[[#This Row],[Label]],TableAvg[],2,FALSE)</f>
        <v>0</v>
      </c>
      <c r="P2390" s="10">
        <f>VLOOKUP(TableOMP[[#This Row],[Label]],TableAvg[],3,FALSE)</f>
        <v>0</v>
      </c>
      <c r="Q2390" s="10">
        <f>TableOMP[[#This Row],[Avg]]-$U$2*TableOMP[[#This Row],[StdDev]]</f>
        <v>0</v>
      </c>
      <c r="R2390" s="10">
        <f>TableOMP[[#This Row],[Avg]]+$U$2*TableOMP[[#This Row],[StdDev]]</f>
        <v>0</v>
      </c>
      <c r="S2390" s="10">
        <f>IF(AND(TableOMP[[#This Row],[total_time]]&gt;=TableOMP[[#This Row],[Low]], TableOMP[[#This Row],[total_time]]&lt;=TableOMP[[#This Row],[High]]),1,0)</f>
        <v>0</v>
      </c>
    </row>
    <row r="2391" spans="1:19" x14ac:dyDescent="0.25">
      <c r="A2391" t="s">
        <v>16</v>
      </c>
      <c r="B2391">
        <v>10000</v>
      </c>
      <c r="C2391">
        <v>100</v>
      </c>
      <c r="D2391">
        <v>100000</v>
      </c>
      <c r="E2391">
        <v>9</v>
      </c>
      <c r="F2391">
        <v>1</v>
      </c>
      <c r="G2391">
        <v>28.689926</v>
      </c>
      <c r="H2391">
        <v>0.14596100000000001</v>
      </c>
      <c r="I2391">
        <v>0.42350399999999999</v>
      </c>
      <c r="J2391">
        <v>5.2937999999999999E-2</v>
      </c>
      <c r="K2391" t="str">
        <f t="shared" si="39"/>
        <v>7</v>
      </c>
      <c r="L2391" t="s">
        <v>50</v>
      </c>
      <c r="M2391" t="s">
        <v>51</v>
      </c>
      <c r="N23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391" s="10">
        <f>VLOOKUP(TableOMP[[#This Row],[Label]],TableAvg[],2,FALSE)</f>
        <v>0</v>
      </c>
      <c r="P2391" s="10">
        <f>VLOOKUP(TableOMP[[#This Row],[Label]],TableAvg[],3,FALSE)</f>
        <v>0</v>
      </c>
      <c r="Q2391" s="10">
        <f>TableOMP[[#This Row],[Avg]]-$U$2*TableOMP[[#This Row],[StdDev]]</f>
        <v>0</v>
      </c>
      <c r="R2391" s="10">
        <f>TableOMP[[#This Row],[Avg]]+$U$2*TableOMP[[#This Row],[StdDev]]</f>
        <v>0</v>
      </c>
      <c r="S2391" s="10">
        <f>IF(AND(TableOMP[[#This Row],[total_time]]&gt;=TableOMP[[#This Row],[Low]], TableOMP[[#This Row],[total_time]]&lt;=TableOMP[[#This Row],[High]]),1,0)</f>
        <v>0</v>
      </c>
    </row>
    <row r="2392" spans="1:19" x14ac:dyDescent="0.25">
      <c r="A2392" t="s">
        <v>16</v>
      </c>
      <c r="B2392">
        <v>10000</v>
      </c>
      <c r="C2392">
        <v>100</v>
      </c>
      <c r="D2392">
        <v>100000</v>
      </c>
      <c r="E2392">
        <v>10</v>
      </c>
      <c r="F2392">
        <v>1</v>
      </c>
      <c r="G2392">
        <v>25.920874000000001</v>
      </c>
      <c r="H2392">
        <v>0.18434700000000001</v>
      </c>
      <c r="I2392">
        <v>0.81807600000000003</v>
      </c>
      <c r="J2392">
        <v>9.0897000000000006E-2</v>
      </c>
      <c r="K2392" t="str">
        <f t="shared" si="39"/>
        <v>7</v>
      </c>
      <c r="L2392" t="s">
        <v>50</v>
      </c>
      <c r="M2392" t="s">
        <v>51</v>
      </c>
      <c r="N23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392" s="10">
        <f>VLOOKUP(TableOMP[[#This Row],[Label]],TableAvg[],2,FALSE)</f>
        <v>0</v>
      </c>
      <c r="P2392" s="10">
        <f>VLOOKUP(TableOMP[[#This Row],[Label]],TableAvg[],3,FALSE)</f>
        <v>0</v>
      </c>
      <c r="Q2392" s="10">
        <f>TableOMP[[#This Row],[Avg]]-$U$2*TableOMP[[#This Row],[StdDev]]</f>
        <v>0</v>
      </c>
      <c r="R2392" s="10">
        <f>TableOMP[[#This Row],[Avg]]+$U$2*TableOMP[[#This Row],[StdDev]]</f>
        <v>0</v>
      </c>
      <c r="S2392" s="10">
        <f>IF(AND(TableOMP[[#This Row],[total_time]]&gt;=TableOMP[[#This Row],[Low]], TableOMP[[#This Row],[total_time]]&lt;=TableOMP[[#This Row],[High]]),1,0)</f>
        <v>0</v>
      </c>
    </row>
    <row r="2393" spans="1:19" x14ac:dyDescent="0.25">
      <c r="A2393" t="s">
        <v>16</v>
      </c>
      <c r="B2393">
        <v>10000</v>
      </c>
      <c r="C2393">
        <v>100</v>
      </c>
      <c r="D2393">
        <v>100000</v>
      </c>
      <c r="E2393">
        <v>11</v>
      </c>
      <c r="F2393">
        <v>1</v>
      </c>
      <c r="G2393">
        <v>23.598051000000002</v>
      </c>
      <c r="H2393">
        <v>0.15428900000000001</v>
      </c>
      <c r="I2393">
        <v>0.59826500000000005</v>
      </c>
      <c r="J2393">
        <v>5.9826999999999998E-2</v>
      </c>
      <c r="K2393" t="str">
        <f t="shared" si="39"/>
        <v>7</v>
      </c>
      <c r="L2393" t="s">
        <v>50</v>
      </c>
      <c r="M2393" t="s">
        <v>51</v>
      </c>
      <c r="N23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393" s="10">
        <f>VLOOKUP(TableOMP[[#This Row],[Label]],TableAvg[],2,FALSE)</f>
        <v>0</v>
      </c>
      <c r="P2393" s="10">
        <f>VLOOKUP(TableOMP[[#This Row],[Label]],TableAvg[],3,FALSE)</f>
        <v>0</v>
      </c>
      <c r="Q2393" s="10">
        <f>TableOMP[[#This Row],[Avg]]-$U$2*TableOMP[[#This Row],[StdDev]]</f>
        <v>0</v>
      </c>
      <c r="R2393" s="10">
        <f>TableOMP[[#This Row],[Avg]]+$U$2*TableOMP[[#This Row],[StdDev]]</f>
        <v>0</v>
      </c>
      <c r="S2393" s="10">
        <f>IF(AND(TableOMP[[#This Row],[total_time]]&gt;=TableOMP[[#This Row],[Low]], TableOMP[[#This Row],[total_time]]&lt;=TableOMP[[#This Row],[High]]),1,0)</f>
        <v>0</v>
      </c>
    </row>
    <row r="2394" spans="1:19" x14ac:dyDescent="0.25">
      <c r="A2394" t="s">
        <v>16</v>
      </c>
      <c r="B2394">
        <v>10000</v>
      </c>
      <c r="C2394">
        <v>100</v>
      </c>
      <c r="D2394">
        <v>100000</v>
      </c>
      <c r="E2394">
        <v>12</v>
      </c>
      <c r="F2394">
        <v>1</v>
      </c>
      <c r="G2394">
        <v>21.841687</v>
      </c>
      <c r="H2394">
        <v>0.19272600000000001</v>
      </c>
      <c r="I2394">
        <v>0.89694099999999999</v>
      </c>
      <c r="J2394">
        <v>8.1540000000000001E-2</v>
      </c>
      <c r="K2394" t="str">
        <f t="shared" si="39"/>
        <v>7</v>
      </c>
      <c r="L2394" t="s">
        <v>50</v>
      </c>
      <c r="M2394" t="s">
        <v>51</v>
      </c>
      <c r="N23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394" s="10">
        <f>VLOOKUP(TableOMP[[#This Row],[Label]],TableAvg[],2,FALSE)</f>
        <v>0</v>
      </c>
      <c r="P2394" s="10">
        <f>VLOOKUP(TableOMP[[#This Row],[Label]],TableAvg[],3,FALSE)</f>
        <v>0</v>
      </c>
      <c r="Q2394" s="10">
        <f>TableOMP[[#This Row],[Avg]]-$U$2*TableOMP[[#This Row],[StdDev]]</f>
        <v>0</v>
      </c>
      <c r="R2394" s="10">
        <f>TableOMP[[#This Row],[Avg]]+$U$2*TableOMP[[#This Row],[StdDev]]</f>
        <v>0</v>
      </c>
      <c r="S2394" s="10">
        <f>IF(AND(TableOMP[[#This Row],[total_time]]&gt;=TableOMP[[#This Row],[Low]], TableOMP[[#This Row],[total_time]]&lt;=TableOMP[[#This Row],[High]]),1,0)</f>
        <v>0</v>
      </c>
    </row>
    <row r="2395" spans="1:19" x14ac:dyDescent="0.25">
      <c r="A2395" t="s">
        <v>16</v>
      </c>
      <c r="B2395">
        <v>10000</v>
      </c>
      <c r="C2395">
        <v>100</v>
      </c>
      <c r="D2395">
        <v>100000</v>
      </c>
      <c r="E2395">
        <v>13</v>
      </c>
      <c r="F2395">
        <v>1</v>
      </c>
      <c r="G2395">
        <v>20.234787000000001</v>
      </c>
      <c r="H2395">
        <v>0.24788299999999999</v>
      </c>
      <c r="I2395">
        <v>1.295728</v>
      </c>
      <c r="J2395">
        <v>0.107977</v>
      </c>
      <c r="K2395" t="str">
        <f t="shared" si="39"/>
        <v>7</v>
      </c>
      <c r="L2395" t="s">
        <v>50</v>
      </c>
      <c r="M2395" t="s">
        <v>51</v>
      </c>
      <c r="N23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395" s="10">
        <f>VLOOKUP(TableOMP[[#This Row],[Label]],TableAvg[],2,FALSE)</f>
        <v>0</v>
      </c>
      <c r="P2395" s="10">
        <f>VLOOKUP(TableOMP[[#This Row],[Label]],TableAvg[],3,FALSE)</f>
        <v>0</v>
      </c>
      <c r="Q2395" s="10">
        <f>TableOMP[[#This Row],[Avg]]-$U$2*TableOMP[[#This Row],[StdDev]]</f>
        <v>0</v>
      </c>
      <c r="R2395" s="10">
        <f>TableOMP[[#This Row],[Avg]]+$U$2*TableOMP[[#This Row],[StdDev]]</f>
        <v>0</v>
      </c>
      <c r="S2395" s="10">
        <f>IF(AND(TableOMP[[#This Row],[total_time]]&gt;=TableOMP[[#This Row],[Low]], TableOMP[[#This Row],[total_time]]&lt;=TableOMP[[#This Row],[High]]),1,0)</f>
        <v>0</v>
      </c>
    </row>
    <row r="2396" spans="1:19" x14ac:dyDescent="0.25">
      <c r="A2396" t="s">
        <v>16</v>
      </c>
      <c r="B2396">
        <v>10000</v>
      </c>
      <c r="C2396">
        <v>100</v>
      </c>
      <c r="D2396">
        <v>100000</v>
      </c>
      <c r="E2396">
        <v>14</v>
      </c>
      <c r="F2396">
        <v>1</v>
      </c>
      <c r="G2396">
        <v>18.825983999999998</v>
      </c>
      <c r="H2396">
        <v>0.18926000000000001</v>
      </c>
      <c r="I2396">
        <v>1.143427</v>
      </c>
      <c r="J2396">
        <v>8.7956000000000006E-2</v>
      </c>
      <c r="K2396" t="str">
        <f t="shared" si="39"/>
        <v>7</v>
      </c>
      <c r="L2396" t="s">
        <v>50</v>
      </c>
      <c r="M2396" t="s">
        <v>51</v>
      </c>
      <c r="N23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396" s="10">
        <f>VLOOKUP(TableOMP[[#This Row],[Label]],TableAvg[],2,FALSE)</f>
        <v>0</v>
      </c>
      <c r="P2396" s="10">
        <f>VLOOKUP(TableOMP[[#This Row],[Label]],TableAvg[],3,FALSE)</f>
        <v>0</v>
      </c>
      <c r="Q2396" s="10">
        <f>TableOMP[[#This Row],[Avg]]-$U$2*TableOMP[[#This Row],[StdDev]]</f>
        <v>0</v>
      </c>
      <c r="R2396" s="10">
        <f>TableOMP[[#This Row],[Avg]]+$U$2*TableOMP[[#This Row],[StdDev]]</f>
        <v>0</v>
      </c>
      <c r="S2396" s="10">
        <f>IF(AND(TableOMP[[#This Row],[total_time]]&gt;=TableOMP[[#This Row],[Low]], TableOMP[[#This Row],[total_time]]&lt;=TableOMP[[#This Row],[High]]),1,0)</f>
        <v>0</v>
      </c>
    </row>
    <row r="2397" spans="1:19" x14ac:dyDescent="0.25">
      <c r="A2397" t="s">
        <v>16</v>
      </c>
      <c r="B2397">
        <v>10000</v>
      </c>
      <c r="C2397">
        <v>100</v>
      </c>
      <c r="D2397">
        <v>100000</v>
      </c>
      <c r="E2397">
        <v>15</v>
      </c>
      <c r="F2397">
        <v>1</v>
      </c>
      <c r="G2397">
        <v>17.580518000000001</v>
      </c>
      <c r="H2397">
        <v>0.138597</v>
      </c>
      <c r="I2397">
        <v>0.64199799999999996</v>
      </c>
      <c r="J2397">
        <v>4.5857000000000002E-2</v>
      </c>
      <c r="K2397" t="str">
        <f t="shared" si="39"/>
        <v>7</v>
      </c>
      <c r="L2397" t="s">
        <v>50</v>
      </c>
      <c r="M2397" t="s">
        <v>51</v>
      </c>
      <c r="N23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397" s="10">
        <f>VLOOKUP(TableOMP[[#This Row],[Label]],TableAvg[],2,FALSE)</f>
        <v>0</v>
      </c>
      <c r="P2397" s="10">
        <f>VLOOKUP(TableOMP[[#This Row],[Label]],TableAvg[],3,FALSE)</f>
        <v>0</v>
      </c>
      <c r="Q2397" s="10">
        <f>TableOMP[[#This Row],[Avg]]-$U$2*TableOMP[[#This Row],[StdDev]]</f>
        <v>0</v>
      </c>
      <c r="R2397" s="10">
        <f>TableOMP[[#This Row],[Avg]]+$U$2*TableOMP[[#This Row],[StdDev]]</f>
        <v>0</v>
      </c>
      <c r="S2397" s="10">
        <f>IF(AND(TableOMP[[#This Row],[total_time]]&gt;=TableOMP[[#This Row],[Low]], TableOMP[[#This Row],[total_time]]&lt;=TableOMP[[#This Row],[High]]),1,0)</f>
        <v>0</v>
      </c>
    </row>
    <row r="2398" spans="1:19" x14ac:dyDescent="0.25">
      <c r="A2398" t="s">
        <v>16</v>
      </c>
      <c r="B2398">
        <v>10000</v>
      </c>
      <c r="C2398">
        <v>100</v>
      </c>
      <c r="D2398">
        <v>100000</v>
      </c>
      <c r="E2398">
        <v>16</v>
      </c>
      <c r="F2398">
        <v>1</v>
      </c>
      <c r="G2398">
        <v>16.7624</v>
      </c>
      <c r="H2398">
        <v>0.17965500000000001</v>
      </c>
      <c r="I2398">
        <v>1.2439549999999999</v>
      </c>
      <c r="J2398">
        <v>8.2930000000000004E-2</v>
      </c>
      <c r="K2398" t="str">
        <f t="shared" si="39"/>
        <v>7</v>
      </c>
      <c r="L2398" t="s">
        <v>50</v>
      </c>
      <c r="M2398" t="s">
        <v>51</v>
      </c>
      <c r="N23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398" s="10">
        <f>VLOOKUP(TableOMP[[#This Row],[Label]],TableAvg[],2,FALSE)</f>
        <v>0</v>
      </c>
      <c r="P2398" s="10">
        <f>VLOOKUP(TableOMP[[#This Row],[Label]],TableAvg[],3,FALSE)</f>
        <v>0</v>
      </c>
      <c r="Q2398" s="10">
        <f>TableOMP[[#This Row],[Avg]]-$U$2*TableOMP[[#This Row],[StdDev]]</f>
        <v>0</v>
      </c>
      <c r="R2398" s="10">
        <f>TableOMP[[#This Row],[Avg]]+$U$2*TableOMP[[#This Row],[StdDev]]</f>
        <v>0</v>
      </c>
      <c r="S2398" s="10">
        <f>IF(AND(TableOMP[[#This Row],[total_time]]&gt;=TableOMP[[#This Row],[Low]], TableOMP[[#This Row],[total_time]]&lt;=TableOMP[[#This Row],[High]]),1,0)</f>
        <v>0</v>
      </c>
    </row>
    <row r="2399" spans="1:19" x14ac:dyDescent="0.25">
      <c r="A2399" t="s">
        <v>16</v>
      </c>
      <c r="B2399">
        <v>10000</v>
      </c>
      <c r="C2399">
        <v>100</v>
      </c>
      <c r="D2399">
        <v>100000</v>
      </c>
      <c r="E2399">
        <v>17</v>
      </c>
      <c r="F2399">
        <v>1</v>
      </c>
      <c r="G2399">
        <v>15.901422</v>
      </c>
      <c r="H2399">
        <v>0.14913999999999999</v>
      </c>
      <c r="I2399">
        <v>0.80388199999999999</v>
      </c>
      <c r="J2399">
        <v>5.0243000000000003E-2</v>
      </c>
      <c r="K2399" t="str">
        <f t="shared" si="39"/>
        <v>7</v>
      </c>
      <c r="L2399" t="s">
        <v>50</v>
      </c>
      <c r="M2399" t="s">
        <v>51</v>
      </c>
      <c r="N23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399" s="10">
        <f>VLOOKUP(TableOMP[[#This Row],[Label]],TableAvg[],2,FALSE)</f>
        <v>0</v>
      </c>
      <c r="P2399" s="10">
        <f>VLOOKUP(TableOMP[[#This Row],[Label]],TableAvg[],3,FALSE)</f>
        <v>0</v>
      </c>
      <c r="Q2399" s="10">
        <f>TableOMP[[#This Row],[Avg]]-$U$2*TableOMP[[#This Row],[StdDev]]</f>
        <v>0</v>
      </c>
      <c r="R2399" s="10">
        <f>TableOMP[[#This Row],[Avg]]+$U$2*TableOMP[[#This Row],[StdDev]]</f>
        <v>0</v>
      </c>
      <c r="S2399" s="10">
        <f>IF(AND(TableOMP[[#This Row],[total_time]]&gt;=TableOMP[[#This Row],[Low]], TableOMP[[#This Row],[total_time]]&lt;=TableOMP[[#This Row],[High]]),1,0)</f>
        <v>0</v>
      </c>
    </row>
    <row r="2400" spans="1:19" x14ac:dyDescent="0.25">
      <c r="A2400" t="s">
        <v>16</v>
      </c>
      <c r="B2400">
        <v>10000</v>
      </c>
      <c r="C2400">
        <v>100</v>
      </c>
      <c r="D2400">
        <v>100000</v>
      </c>
      <c r="E2400">
        <v>18</v>
      </c>
      <c r="F2400">
        <v>1</v>
      </c>
      <c r="G2400">
        <v>14.989868</v>
      </c>
      <c r="H2400">
        <v>0.22728799999999999</v>
      </c>
      <c r="I2400">
        <v>1.9460150000000001</v>
      </c>
      <c r="J2400">
        <v>0.114471</v>
      </c>
      <c r="K2400" t="str">
        <f t="shared" si="39"/>
        <v>7</v>
      </c>
      <c r="L2400" t="s">
        <v>50</v>
      </c>
      <c r="M2400" t="s">
        <v>51</v>
      </c>
      <c r="N24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400" s="10">
        <f>VLOOKUP(TableOMP[[#This Row],[Label]],TableAvg[],2,FALSE)</f>
        <v>0</v>
      </c>
      <c r="P2400" s="10">
        <f>VLOOKUP(TableOMP[[#This Row],[Label]],TableAvg[],3,FALSE)</f>
        <v>0</v>
      </c>
      <c r="Q2400" s="10">
        <f>TableOMP[[#This Row],[Avg]]-$U$2*TableOMP[[#This Row],[StdDev]]</f>
        <v>0</v>
      </c>
      <c r="R2400" s="10">
        <f>TableOMP[[#This Row],[Avg]]+$U$2*TableOMP[[#This Row],[StdDev]]</f>
        <v>0</v>
      </c>
      <c r="S2400" s="10">
        <f>IF(AND(TableOMP[[#This Row],[total_time]]&gt;=TableOMP[[#This Row],[Low]], TableOMP[[#This Row],[total_time]]&lt;=TableOMP[[#This Row],[High]]),1,0)</f>
        <v>0</v>
      </c>
    </row>
    <row r="2401" spans="1:19" x14ac:dyDescent="0.25">
      <c r="A2401" t="s">
        <v>16</v>
      </c>
      <c r="B2401">
        <v>10000</v>
      </c>
      <c r="C2401">
        <v>100</v>
      </c>
      <c r="D2401">
        <v>100000</v>
      </c>
      <c r="E2401">
        <v>19</v>
      </c>
      <c r="F2401">
        <v>1</v>
      </c>
      <c r="G2401">
        <v>14.393235000000001</v>
      </c>
      <c r="H2401">
        <v>0.19051199999999999</v>
      </c>
      <c r="I2401">
        <v>1.3826229999999999</v>
      </c>
      <c r="J2401">
        <v>7.6812000000000005E-2</v>
      </c>
      <c r="K2401" t="str">
        <f t="shared" si="39"/>
        <v>7</v>
      </c>
      <c r="L2401" t="s">
        <v>50</v>
      </c>
      <c r="M2401" t="s">
        <v>51</v>
      </c>
      <c r="N24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401" s="10">
        <f>VLOOKUP(TableOMP[[#This Row],[Label]],TableAvg[],2,FALSE)</f>
        <v>0</v>
      </c>
      <c r="P2401" s="10">
        <f>VLOOKUP(TableOMP[[#This Row],[Label]],TableAvg[],3,FALSE)</f>
        <v>0</v>
      </c>
      <c r="Q2401" s="10">
        <f>TableOMP[[#This Row],[Avg]]-$U$2*TableOMP[[#This Row],[StdDev]]</f>
        <v>0</v>
      </c>
      <c r="R2401" s="10">
        <f>TableOMP[[#This Row],[Avg]]+$U$2*TableOMP[[#This Row],[StdDev]]</f>
        <v>0</v>
      </c>
      <c r="S2401" s="10">
        <f>IF(AND(TableOMP[[#This Row],[total_time]]&gt;=TableOMP[[#This Row],[Low]], TableOMP[[#This Row],[total_time]]&lt;=TableOMP[[#This Row],[High]]),1,0)</f>
        <v>0</v>
      </c>
    </row>
    <row r="2402" spans="1:19" x14ac:dyDescent="0.25">
      <c r="A2402" t="s">
        <v>16</v>
      </c>
      <c r="B2402">
        <v>10000</v>
      </c>
      <c r="C2402">
        <v>100</v>
      </c>
      <c r="D2402">
        <v>100000</v>
      </c>
      <c r="E2402">
        <v>20</v>
      </c>
      <c r="F2402">
        <v>1</v>
      </c>
      <c r="G2402">
        <v>13.665994</v>
      </c>
      <c r="H2402">
        <v>0.18426799999999999</v>
      </c>
      <c r="I2402">
        <v>1.5241659999999999</v>
      </c>
      <c r="J2402">
        <v>8.0218999999999999E-2</v>
      </c>
      <c r="K2402" t="str">
        <f t="shared" si="39"/>
        <v>7</v>
      </c>
      <c r="L2402" t="s">
        <v>50</v>
      </c>
      <c r="M2402" t="s">
        <v>51</v>
      </c>
      <c r="N24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402" s="10">
        <f>VLOOKUP(TableOMP[[#This Row],[Label]],TableAvg[],2,FALSE)</f>
        <v>0</v>
      </c>
      <c r="P2402" s="10">
        <f>VLOOKUP(TableOMP[[#This Row],[Label]],TableAvg[],3,FALSE)</f>
        <v>0</v>
      </c>
      <c r="Q2402" s="10">
        <f>TableOMP[[#This Row],[Avg]]-$U$2*TableOMP[[#This Row],[StdDev]]</f>
        <v>0</v>
      </c>
      <c r="R2402" s="10">
        <f>TableOMP[[#This Row],[Avg]]+$U$2*TableOMP[[#This Row],[StdDev]]</f>
        <v>0</v>
      </c>
      <c r="S2402" s="10">
        <f>IF(AND(TableOMP[[#This Row],[total_time]]&gt;=TableOMP[[#This Row],[Low]], TableOMP[[#This Row],[total_time]]&lt;=TableOMP[[#This Row],[High]]),1,0)</f>
        <v>0</v>
      </c>
    </row>
    <row r="2403" spans="1:19" x14ac:dyDescent="0.25">
      <c r="A2403" t="s">
        <v>16</v>
      </c>
      <c r="B2403">
        <v>10000</v>
      </c>
      <c r="C2403">
        <v>100</v>
      </c>
      <c r="D2403">
        <v>100000</v>
      </c>
      <c r="E2403">
        <v>21</v>
      </c>
      <c r="F2403">
        <v>1</v>
      </c>
      <c r="G2403">
        <v>13.365387</v>
      </c>
      <c r="H2403">
        <v>0.379326</v>
      </c>
      <c r="I2403">
        <v>2.0433509999999999</v>
      </c>
      <c r="J2403">
        <v>0.10216799999999999</v>
      </c>
      <c r="K2403" t="str">
        <f t="shared" si="39"/>
        <v>7</v>
      </c>
      <c r="L2403" t="s">
        <v>50</v>
      </c>
      <c r="M2403" t="s">
        <v>51</v>
      </c>
      <c r="N24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403" s="10">
        <f>VLOOKUP(TableOMP[[#This Row],[Label]],TableAvg[],2,FALSE)</f>
        <v>0</v>
      </c>
      <c r="P2403" s="10">
        <f>VLOOKUP(TableOMP[[#This Row],[Label]],TableAvg[],3,FALSE)</f>
        <v>0</v>
      </c>
      <c r="Q2403" s="10">
        <f>TableOMP[[#This Row],[Avg]]-$U$2*TableOMP[[#This Row],[StdDev]]</f>
        <v>0</v>
      </c>
      <c r="R2403" s="10">
        <f>TableOMP[[#This Row],[Avg]]+$U$2*TableOMP[[#This Row],[StdDev]]</f>
        <v>0</v>
      </c>
      <c r="S2403" s="10">
        <f>IF(AND(TableOMP[[#This Row],[total_time]]&gt;=TableOMP[[#This Row],[Low]], TableOMP[[#This Row],[total_time]]&lt;=TableOMP[[#This Row],[High]]),1,0)</f>
        <v>0</v>
      </c>
    </row>
    <row r="2404" spans="1:19" x14ac:dyDescent="0.25">
      <c r="A2404" t="s">
        <v>16</v>
      </c>
      <c r="B2404">
        <v>10000</v>
      </c>
      <c r="C2404">
        <v>100</v>
      </c>
      <c r="D2404">
        <v>100000</v>
      </c>
      <c r="E2404">
        <v>22</v>
      </c>
      <c r="F2404">
        <v>1</v>
      </c>
      <c r="G2404">
        <v>12.547212</v>
      </c>
      <c r="H2404">
        <v>0.23424300000000001</v>
      </c>
      <c r="I2404">
        <v>2.3313449999999998</v>
      </c>
      <c r="J2404">
        <v>0.111016</v>
      </c>
      <c r="K2404" t="str">
        <f t="shared" si="39"/>
        <v>7</v>
      </c>
      <c r="L2404" t="s">
        <v>50</v>
      </c>
      <c r="M2404" t="s">
        <v>51</v>
      </c>
      <c r="N24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404" s="10">
        <f>VLOOKUP(TableOMP[[#This Row],[Label]],TableAvg[],2,FALSE)</f>
        <v>0</v>
      </c>
      <c r="P2404" s="10">
        <f>VLOOKUP(TableOMP[[#This Row],[Label]],TableAvg[],3,FALSE)</f>
        <v>0</v>
      </c>
      <c r="Q2404" s="10">
        <f>TableOMP[[#This Row],[Avg]]-$U$2*TableOMP[[#This Row],[StdDev]]</f>
        <v>0</v>
      </c>
      <c r="R2404" s="10">
        <f>TableOMP[[#This Row],[Avg]]+$U$2*TableOMP[[#This Row],[StdDev]]</f>
        <v>0</v>
      </c>
      <c r="S2404" s="10">
        <f>IF(AND(TableOMP[[#This Row],[total_time]]&gt;=TableOMP[[#This Row],[Low]], TableOMP[[#This Row],[total_time]]&lt;=TableOMP[[#This Row],[High]]),1,0)</f>
        <v>0</v>
      </c>
    </row>
    <row r="2405" spans="1:19" x14ac:dyDescent="0.25">
      <c r="A2405" t="s">
        <v>16</v>
      </c>
      <c r="B2405">
        <v>10000</v>
      </c>
      <c r="C2405">
        <v>100</v>
      </c>
      <c r="D2405">
        <v>100000</v>
      </c>
      <c r="E2405">
        <v>23</v>
      </c>
      <c r="F2405">
        <v>1</v>
      </c>
      <c r="G2405">
        <v>12.172682</v>
      </c>
      <c r="H2405">
        <v>0.161275</v>
      </c>
      <c r="I2405">
        <v>1.1877519999999999</v>
      </c>
      <c r="J2405">
        <v>5.3989000000000002E-2</v>
      </c>
      <c r="K2405" t="str">
        <f t="shared" si="39"/>
        <v>7</v>
      </c>
      <c r="L2405" t="s">
        <v>50</v>
      </c>
      <c r="M2405" t="s">
        <v>51</v>
      </c>
      <c r="N24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405" s="10">
        <f>VLOOKUP(TableOMP[[#This Row],[Label]],TableAvg[],2,FALSE)</f>
        <v>0</v>
      </c>
      <c r="P2405" s="10">
        <f>VLOOKUP(TableOMP[[#This Row],[Label]],TableAvg[],3,FALSE)</f>
        <v>0</v>
      </c>
      <c r="Q2405" s="10">
        <f>TableOMP[[#This Row],[Avg]]-$U$2*TableOMP[[#This Row],[StdDev]]</f>
        <v>0</v>
      </c>
      <c r="R2405" s="10">
        <f>TableOMP[[#This Row],[Avg]]+$U$2*TableOMP[[#This Row],[StdDev]]</f>
        <v>0</v>
      </c>
      <c r="S2405" s="10">
        <f>IF(AND(TableOMP[[#This Row],[total_time]]&gt;=TableOMP[[#This Row],[Low]], TableOMP[[#This Row],[total_time]]&lt;=TableOMP[[#This Row],[High]]),1,0)</f>
        <v>0</v>
      </c>
    </row>
    <row r="2406" spans="1:19" x14ac:dyDescent="0.25">
      <c r="A2406" t="s">
        <v>16</v>
      </c>
      <c r="B2406">
        <v>10000</v>
      </c>
      <c r="C2406">
        <v>100</v>
      </c>
      <c r="D2406">
        <v>100000</v>
      </c>
      <c r="E2406">
        <v>24</v>
      </c>
      <c r="F2406">
        <v>1</v>
      </c>
      <c r="G2406">
        <v>11.567913000000001</v>
      </c>
      <c r="H2406">
        <v>0.13205800000000001</v>
      </c>
      <c r="I2406">
        <v>1.1469339999999999</v>
      </c>
      <c r="J2406">
        <v>4.9867000000000002E-2</v>
      </c>
      <c r="K2406" t="str">
        <f t="shared" si="39"/>
        <v>7</v>
      </c>
      <c r="L2406" t="s">
        <v>50</v>
      </c>
      <c r="M2406" t="s">
        <v>51</v>
      </c>
      <c r="N24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406" s="10">
        <f>VLOOKUP(TableOMP[[#This Row],[Label]],TableAvg[],2,FALSE)</f>
        <v>0</v>
      </c>
      <c r="P2406" s="10">
        <f>VLOOKUP(TableOMP[[#This Row],[Label]],TableAvg[],3,FALSE)</f>
        <v>0</v>
      </c>
      <c r="Q2406" s="10">
        <f>TableOMP[[#This Row],[Avg]]-$U$2*TableOMP[[#This Row],[StdDev]]</f>
        <v>0</v>
      </c>
      <c r="R2406" s="10">
        <f>TableOMP[[#This Row],[Avg]]+$U$2*TableOMP[[#This Row],[StdDev]]</f>
        <v>0</v>
      </c>
      <c r="S2406" s="10">
        <f>IF(AND(TableOMP[[#This Row],[total_time]]&gt;=TableOMP[[#This Row],[Low]], TableOMP[[#This Row],[total_time]]&lt;=TableOMP[[#This Row],[High]]),1,0)</f>
        <v>0</v>
      </c>
    </row>
    <row r="2407" spans="1:19" x14ac:dyDescent="0.25">
      <c r="A2407" t="s">
        <v>16</v>
      </c>
      <c r="B2407">
        <v>10000</v>
      </c>
      <c r="C2407">
        <v>100</v>
      </c>
      <c r="D2407">
        <v>100000</v>
      </c>
      <c r="E2407">
        <v>25</v>
      </c>
      <c r="F2407">
        <v>1</v>
      </c>
      <c r="G2407">
        <v>11.412452</v>
      </c>
      <c r="H2407">
        <v>0.32586300000000001</v>
      </c>
      <c r="I2407">
        <v>5.0594780000000004</v>
      </c>
      <c r="J2407">
        <v>0.210812</v>
      </c>
      <c r="K2407" t="str">
        <f t="shared" si="39"/>
        <v>7</v>
      </c>
      <c r="L2407" t="s">
        <v>50</v>
      </c>
      <c r="M2407" t="s">
        <v>51</v>
      </c>
      <c r="N24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407" s="10">
        <f>VLOOKUP(TableOMP[[#This Row],[Label]],TableAvg[],2,FALSE)</f>
        <v>0</v>
      </c>
      <c r="P2407" s="10">
        <f>VLOOKUP(TableOMP[[#This Row],[Label]],TableAvg[],3,FALSE)</f>
        <v>0</v>
      </c>
      <c r="Q2407" s="10">
        <f>TableOMP[[#This Row],[Avg]]-$U$2*TableOMP[[#This Row],[StdDev]]</f>
        <v>0</v>
      </c>
      <c r="R2407" s="10">
        <f>TableOMP[[#This Row],[Avg]]+$U$2*TableOMP[[#This Row],[StdDev]]</f>
        <v>0</v>
      </c>
      <c r="S2407" s="10">
        <f>IF(AND(TableOMP[[#This Row],[total_time]]&gt;=TableOMP[[#This Row],[Low]], TableOMP[[#This Row],[total_time]]&lt;=TableOMP[[#This Row],[High]]),1,0)</f>
        <v>0</v>
      </c>
    </row>
    <row r="2408" spans="1:19" x14ac:dyDescent="0.25">
      <c r="A2408" t="s">
        <v>16</v>
      </c>
      <c r="B2408">
        <v>10000</v>
      </c>
      <c r="C2408">
        <v>100</v>
      </c>
      <c r="D2408">
        <v>100000</v>
      </c>
      <c r="E2408">
        <v>26</v>
      </c>
      <c r="F2408">
        <v>1</v>
      </c>
      <c r="G2408">
        <v>10.901692000000001</v>
      </c>
      <c r="H2408">
        <v>0.19576399999999999</v>
      </c>
      <c r="I2408">
        <v>0.95872800000000002</v>
      </c>
      <c r="J2408">
        <v>3.8349000000000001E-2</v>
      </c>
      <c r="K2408" t="str">
        <f t="shared" si="39"/>
        <v>7</v>
      </c>
      <c r="L2408" t="s">
        <v>50</v>
      </c>
      <c r="M2408" t="s">
        <v>51</v>
      </c>
      <c r="N24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408" s="10">
        <f>VLOOKUP(TableOMP[[#This Row],[Label]],TableAvg[],2,FALSE)</f>
        <v>0</v>
      </c>
      <c r="P2408" s="10">
        <f>VLOOKUP(TableOMP[[#This Row],[Label]],TableAvg[],3,FALSE)</f>
        <v>0</v>
      </c>
      <c r="Q2408" s="10">
        <f>TableOMP[[#This Row],[Avg]]-$U$2*TableOMP[[#This Row],[StdDev]]</f>
        <v>0</v>
      </c>
      <c r="R2408" s="10">
        <f>TableOMP[[#This Row],[Avg]]+$U$2*TableOMP[[#This Row],[StdDev]]</f>
        <v>0</v>
      </c>
      <c r="S2408" s="10">
        <f>IF(AND(TableOMP[[#This Row],[total_time]]&gt;=TableOMP[[#This Row],[Low]], TableOMP[[#This Row],[total_time]]&lt;=TableOMP[[#This Row],[High]]),1,0)</f>
        <v>0</v>
      </c>
    </row>
    <row r="2409" spans="1:19" x14ac:dyDescent="0.25">
      <c r="A2409" t="s">
        <v>16</v>
      </c>
      <c r="B2409">
        <v>10000</v>
      </c>
      <c r="C2409">
        <v>100</v>
      </c>
      <c r="D2409">
        <v>100000</v>
      </c>
      <c r="E2409">
        <v>27</v>
      </c>
      <c r="F2409">
        <v>1</v>
      </c>
      <c r="G2409">
        <v>10.635509000000001</v>
      </c>
      <c r="H2409">
        <v>0.24552599999999999</v>
      </c>
      <c r="I2409">
        <v>2.3422209999999999</v>
      </c>
      <c r="J2409">
        <v>9.0084999999999998E-2</v>
      </c>
      <c r="K2409" t="str">
        <f t="shared" si="39"/>
        <v>7</v>
      </c>
      <c r="L2409" t="s">
        <v>50</v>
      </c>
      <c r="M2409" t="s">
        <v>51</v>
      </c>
      <c r="N24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409" s="10">
        <f>VLOOKUP(TableOMP[[#This Row],[Label]],TableAvg[],2,FALSE)</f>
        <v>0</v>
      </c>
      <c r="P2409" s="10">
        <f>VLOOKUP(TableOMP[[#This Row],[Label]],TableAvg[],3,FALSE)</f>
        <v>0</v>
      </c>
      <c r="Q2409" s="10">
        <f>TableOMP[[#This Row],[Avg]]-$U$2*TableOMP[[#This Row],[StdDev]]</f>
        <v>0</v>
      </c>
      <c r="R2409" s="10">
        <f>TableOMP[[#This Row],[Avg]]+$U$2*TableOMP[[#This Row],[StdDev]]</f>
        <v>0</v>
      </c>
      <c r="S2409" s="10">
        <f>IF(AND(TableOMP[[#This Row],[total_time]]&gt;=TableOMP[[#This Row],[Low]], TableOMP[[#This Row],[total_time]]&lt;=TableOMP[[#This Row],[High]]),1,0)</f>
        <v>0</v>
      </c>
    </row>
    <row r="2410" spans="1:19" x14ac:dyDescent="0.25">
      <c r="A2410" t="s">
        <v>16</v>
      </c>
      <c r="B2410">
        <v>10000</v>
      </c>
      <c r="C2410">
        <v>100</v>
      </c>
      <c r="D2410">
        <v>100000</v>
      </c>
      <c r="E2410">
        <v>28</v>
      </c>
      <c r="F2410">
        <v>1</v>
      </c>
      <c r="G2410">
        <v>10.257096000000001</v>
      </c>
      <c r="H2410">
        <v>0.12800700000000001</v>
      </c>
      <c r="I2410">
        <v>0.993147</v>
      </c>
      <c r="J2410">
        <v>3.6783000000000003E-2</v>
      </c>
      <c r="K2410" t="str">
        <f t="shared" si="39"/>
        <v>7</v>
      </c>
      <c r="L2410" t="s">
        <v>50</v>
      </c>
      <c r="M2410" t="s">
        <v>51</v>
      </c>
      <c r="N24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410" s="10">
        <f>VLOOKUP(TableOMP[[#This Row],[Label]],TableAvg[],2,FALSE)</f>
        <v>0</v>
      </c>
      <c r="P2410" s="10">
        <f>VLOOKUP(TableOMP[[#This Row],[Label]],TableAvg[],3,FALSE)</f>
        <v>0</v>
      </c>
      <c r="Q2410" s="10">
        <f>TableOMP[[#This Row],[Avg]]-$U$2*TableOMP[[#This Row],[StdDev]]</f>
        <v>0</v>
      </c>
      <c r="R2410" s="10">
        <f>TableOMP[[#This Row],[Avg]]+$U$2*TableOMP[[#This Row],[StdDev]]</f>
        <v>0</v>
      </c>
      <c r="S2410" s="10">
        <f>IF(AND(TableOMP[[#This Row],[total_time]]&gt;=TableOMP[[#This Row],[Low]], TableOMP[[#This Row],[total_time]]&lt;=TableOMP[[#This Row],[High]]),1,0)</f>
        <v>0</v>
      </c>
    </row>
    <row r="2411" spans="1:19" x14ac:dyDescent="0.25">
      <c r="A2411" t="s">
        <v>16</v>
      </c>
      <c r="B2411">
        <v>10000</v>
      </c>
      <c r="C2411">
        <v>100</v>
      </c>
      <c r="D2411">
        <v>100000</v>
      </c>
      <c r="E2411">
        <v>29</v>
      </c>
      <c r="F2411">
        <v>1</v>
      </c>
      <c r="G2411">
        <v>10.012485</v>
      </c>
      <c r="H2411">
        <v>0.20225000000000001</v>
      </c>
      <c r="I2411">
        <v>3.0166979999999999</v>
      </c>
      <c r="J2411">
        <v>0.107739</v>
      </c>
      <c r="K2411" t="str">
        <f t="shared" si="39"/>
        <v>7</v>
      </c>
      <c r="L2411" t="s">
        <v>50</v>
      </c>
      <c r="M2411" t="s">
        <v>51</v>
      </c>
      <c r="N24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411" s="10">
        <f>VLOOKUP(TableOMP[[#This Row],[Label]],TableAvg[],2,FALSE)</f>
        <v>0</v>
      </c>
      <c r="P2411" s="10">
        <f>VLOOKUP(TableOMP[[#This Row],[Label]],TableAvg[],3,FALSE)</f>
        <v>0</v>
      </c>
      <c r="Q2411" s="10">
        <f>TableOMP[[#This Row],[Avg]]-$U$2*TableOMP[[#This Row],[StdDev]]</f>
        <v>0</v>
      </c>
      <c r="R2411" s="10">
        <f>TableOMP[[#This Row],[Avg]]+$U$2*TableOMP[[#This Row],[StdDev]]</f>
        <v>0</v>
      </c>
      <c r="S2411" s="10">
        <f>IF(AND(TableOMP[[#This Row],[total_time]]&gt;=TableOMP[[#This Row],[Low]], TableOMP[[#This Row],[total_time]]&lt;=TableOMP[[#This Row],[High]]),1,0)</f>
        <v>0</v>
      </c>
    </row>
    <row r="2412" spans="1:19" x14ac:dyDescent="0.25">
      <c r="A2412" t="s">
        <v>16</v>
      </c>
      <c r="B2412">
        <v>10000</v>
      </c>
      <c r="C2412">
        <v>100</v>
      </c>
      <c r="D2412">
        <v>100000</v>
      </c>
      <c r="E2412">
        <v>30</v>
      </c>
      <c r="F2412">
        <v>1</v>
      </c>
      <c r="G2412">
        <v>9.7153600000000004</v>
      </c>
      <c r="H2412">
        <v>0.13261000000000001</v>
      </c>
      <c r="I2412">
        <v>1.146174</v>
      </c>
      <c r="J2412">
        <v>3.9523000000000003E-2</v>
      </c>
      <c r="K2412" t="str">
        <f t="shared" si="39"/>
        <v>7</v>
      </c>
      <c r="L2412" t="s">
        <v>50</v>
      </c>
      <c r="M2412" t="s">
        <v>51</v>
      </c>
      <c r="N24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412" s="10">
        <f>VLOOKUP(TableOMP[[#This Row],[Label]],TableAvg[],2,FALSE)</f>
        <v>0</v>
      </c>
      <c r="P2412" s="10">
        <f>VLOOKUP(TableOMP[[#This Row],[Label]],TableAvg[],3,FALSE)</f>
        <v>0</v>
      </c>
      <c r="Q2412" s="10">
        <f>TableOMP[[#This Row],[Avg]]-$U$2*TableOMP[[#This Row],[StdDev]]</f>
        <v>0</v>
      </c>
      <c r="R2412" s="10">
        <f>TableOMP[[#This Row],[Avg]]+$U$2*TableOMP[[#This Row],[StdDev]]</f>
        <v>0</v>
      </c>
      <c r="S2412" s="10">
        <f>IF(AND(TableOMP[[#This Row],[total_time]]&gt;=TableOMP[[#This Row],[Low]], TableOMP[[#This Row],[total_time]]&lt;=TableOMP[[#This Row],[High]]),1,0)</f>
        <v>0</v>
      </c>
    </row>
    <row r="2413" spans="1:19" x14ac:dyDescent="0.25">
      <c r="A2413" t="s">
        <v>16</v>
      </c>
      <c r="B2413">
        <v>10000</v>
      </c>
      <c r="C2413">
        <v>100</v>
      </c>
      <c r="D2413">
        <v>100000</v>
      </c>
      <c r="E2413">
        <v>31</v>
      </c>
      <c r="F2413">
        <v>1</v>
      </c>
      <c r="G2413">
        <v>9.5068979999999996</v>
      </c>
      <c r="H2413">
        <v>0.15263099999999999</v>
      </c>
      <c r="I2413">
        <v>1.5635889999999999</v>
      </c>
      <c r="J2413">
        <v>5.212E-2</v>
      </c>
      <c r="K2413" t="str">
        <f t="shared" si="39"/>
        <v>7</v>
      </c>
      <c r="L2413" t="s">
        <v>50</v>
      </c>
      <c r="M2413" t="s">
        <v>51</v>
      </c>
      <c r="N24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413" s="10">
        <f>VLOOKUP(TableOMP[[#This Row],[Label]],TableAvg[],2,FALSE)</f>
        <v>0</v>
      </c>
      <c r="P2413" s="10">
        <f>VLOOKUP(TableOMP[[#This Row],[Label]],TableAvg[],3,FALSE)</f>
        <v>0</v>
      </c>
      <c r="Q2413" s="10">
        <f>TableOMP[[#This Row],[Avg]]-$U$2*TableOMP[[#This Row],[StdDev]]</f>
        <v>0</v>
      </c>
      <c r="R2413" s="10">
        <f>TableOMP[[#This Row],[Avg]]+$U$2*TableOMP[[#This Row],[StdDev]]</f>
        <v>0</v>
      </c>
      <c r="S2413" s="10">
        <f>IF(AND(TableOMP[[#This Row],[total_time]]&gt;=TableOMP[[#This Row],[Low]], TableOMP[[#This Row],[total_time]]&lt;=TableOMP[[#This Row],[High]]),1,0)</f>
        <v>0</v>
      </c>
    </row>
    <row r="2414" spans="1:19" x14ac:dyDescent="0.25">
      <c r="A2414" t="s">
        <v>16</v>
      </c>
      <c r="B2414">
        <v>10000</v>
      </c>
      <c r="C2414">
        <v>100</v>
      </c>
      <c r="D2414">
        <v>100000</v>
      </c>
      <c r="E2414">
        <v>32</v>
      </c>
      <c r="F2414">
        <v>1</v>
      </c>
      <c r="G2414">
        <v>9.241422</v>
      </c>
      <c r="H2414">
        <v>0.16686100000000001</v>
      </c>
      <c r="I2414">
        <v>1.88846</v>
      </c>
      <c r="J2414">
        <v>6.0918E-2</v>
      </c>
      <c r="K2414" t="str">
        <f t="shared" si="39"/>
        <v>7</v>
      </c>
      <c r="L2414" t="s">
        <v>50</v>
      </c>
      <c r="M2414" t="s">
        <v>51</v>
      </c>
      <c r="N24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414" s="10">
        <f>VLOOKUP(TableOMP[[#This Row],[Label]],TableAvg[],2,FALSE)</f>
        <v>0</v>
      </c>
      <c r="P2414" s="10">
        <f>VLOOKUP(TableOMP[[#This Row],[Label]],TableAvg[],3,FALSE)</f>
        <v>0</v>
      </c>
      <c r="Q2414" s="10">
        <f>TableOMP[[#This Row],[Avg]]-$U$2*TableOMP[[#This Row],[StdDev]]</f>
        <v>0</v>
      </c>
      <c r="R2414" s="10">
        <f>TableOMP[[#This Row],[Avg]]+$U$2*TableOMP[[#This Row],[StdDev]]</f>
        <v>0</v>
      </c>
      <c r="S2414" s="10">
        <f>IF(AND(TableOMP[[#This Row],[total_time]]&gt;=TableOMP[[#This Row],[Low]], TableOMP[[#This Row],[total_time]]&lt;=TableOMP[[#This Row],[High]]),1,0)</f>
        <v>0</v>
      </c>
    </row>
    <row r="2415" spans="1:19" x14ac:dyDescent="0.25">
      <c r="A2415" t="s">
        <v>16</v>
      </c>
      <c r="B2415">
        <v>10000</v>
      </c>
      <c r="C2415">
        <v>100</v>
      </c>
      <c r="D2415">
        <v>100000</v>
      </c>
      <c r="E2415">
        <v>33</v>
      </c>
      <c r="F2415">
        <v>1</v>
      </c>
      <c r="G2415">
        <v>9.0904229999999995</v>
      </c>
      <c r="H2415">
        <v>0.165849</v>
      </c>
      <c r="I2415">
        <v>1.5753630000000001</v>
      </c>
      <c r="J2415">
        <v>4.9230000000000003E-2</v>
      </c>
      <c r="K2415" t="str">
        <f t="shared" si="39"/>
        <v>7</v>
      </c>
      <c r="L2415" t="s">
        <v>50</v>
      </c>
      <c r="M2415" t="s">
        <v>51</v>
      </c>
      <c r="N24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415" s="10">
        <f>VLOOKUP(TableOMP[[#This Row],[Label]],TableAvg[],2,FALSE)</f>
        <v>0</v>
      </c>
      <c r="P2415" s="10">
        <f>VLOOKUP(TableOMP[[#This Row],[Label]],TableAvg[],3,FALSE)</f>
        <v>0</v>
      </c>
      <c r="Q2415" s="10">
        <f>TableOMP[[#This Row],[Avg]]-$U$2*TableOMP[[#This Row],[StdDev]]</f>
        <v>0</v>
      </c>
      <c r="R2415" s="10">
        <f>TableOMP[[#This Row],[Avg]]+$U$2*TableOMP[[#This Row],[StdDev]]</f>
        <v>0</v>
      </c>
      <c r="S2415" s="10">
        <f>IF(AND(TableOMP[[#This Row],[total_time]]&gt;=TableOMP[[#This Row],[Low]], TableOMP[[#This Row],[total_time]]&lt;=TableOMP[[#This Row],[High]]),1,0)</f>
        <v>0</v>
      </c>
    </row>
    <row r="2416" spans="1:19" x14ac:dyDescent="0.25">
      <c r="A2416" t="s">
        <v>16</v>
      </c>
      <c r="B2416">
        <v>10000</v>
      </c>
      <c r="C2416">
        <v>100</v>
      </c>
      <c r="D2416">
        <v>100000</v>
      </c>
      <c r="E2416">
        <v>34</v>
      </c>
      <c r="F2416">
        <v>1</v>
      </c>
      <c r="G2416">
        <v>8.6978930000000005</v>
      </c>
      <c r="H2416">
        <v>0.149732</v>
      </c>
      <c r="I2416">
        <v>1.7402390000000001</v>
      </c>
      <c r="J2416">
        <v>5.2734999999999997E-2</v>
      </c>
      <c r="K2416" t="str">
        <f t="shared" si="39"/>
        <v>7</v>
      </c>
      <c r="L2416" t="s">
        <v>50</v>
      </c>
      <c r="M2416" t="s">
        <v>51</v>
      </c>
      <c r="N24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416" s="10">
        <f>VLOOKUP(TableOMP[[#This Row],[Label]],TableAvg[],2,FALSE)</f>
        <v>0</v>
      </c>
      <c r="P2416" s="10">
        <f>VLOOKUP(TableOMP[[#This Row],[Label]],TableAvg[],3,FALSE)</f>
        <v>0</v>
      </c>
      <c r="Q2416" s="10">
        <f>TableOMP[[#This Row],[Avg]]-$U$2*TableOMP[[#This Row],[StdDev]]</f>
        <v>0</v>
      </c>
      <c r="R2416" s="10">
        <f>TableOMP[[#This Row],[Avg]]+$U$2*TableOMP[[#This Row],[StdDev]]</f>
        <v>0</v>
      </c>
      <c r="S2416" s="10">
        <f>IF(AND(TableOMP[[#This Row],[total_time]]&gt;=TableOMP[[#This Row],[Low]], TableOMP[[#This Row],[total_time]]&lt;=TableOMP[[#This Row],[High]]),1,0)</f>
        <v>0</v>
      </c>
    </row>
    <row r="2417" spans="1:19" x14ac:dyDescent="0.25">
      <c r="A2417" t="s">
        <v>16</v>
      </c>
      <c r="B2417">
        <v>10000</v>
      </c>
      <c r="C2417">
        <v>100</v>
      </c>
      <c r="D2417">
        <v>100000</v>
      </c>
      <c r="E2417">
        <v>35</v>
      </c>
      <c r="F2417">
        <v>1</v>
      </c>
      <c r="G2417">
        <v>8.4701819999999994</v>
      </c>
      <c r="H2417">
        <v>0.129664</v>
      </c>
      <c r="I2417">
        <v>1.2966340000000001</v>
      </c>
      <c r="J2417">
        <v>3.8136000000000003E-2</v>
      </c>
      <c r="K2417" t="str">
        <f t="shared" si="39"/>
        <v>7</v>
      </c>
      <c r="L2417" t="s">
        <v>50</v>
      </c>
      <c r="M2417" t="s">
        <v>51</v>
      </c>
      <c r="N24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417" s="10">
        <f>VLOOKUP(TableOMP[[#This Row],[Label]],TableAvg[],2,FALSE)</f>
        <v>0</v>
      </c>
      <c r="P2417" s="10">
        <f>VLOOKUP(TableOMP[[#This Row],[Label]],TableAvg[],3,FALSE)</f>
        <v>0</v>
      </c>
      <c r="Q2417" s="10">
        <f>TableOMP[[#This Row],[Avg]]-$U$2*TableOMP[[#This Row],[StdDev]]</f>
        <v>0</v>
      </c>
      <c r="R2417" s="10">
        <f>TableOMP[[#This Row],[Avg]]+$U$2*TableOMP[[#This Row],[StdDev]]</f>
        <v>0</v>
      </c>
      <c r="S2417" s="10">
        <f>IF(AND(TableOMP[[#This Row],[total_time]]&gt;=TableOMP[[#This Row],[Low]], TableOMP[[#This Row],[total_time]]&lt;=TableOMP[[#This Row],[High]]),1,0)</f>
        <v>0</v>
      </c>
    </row>
    <row r="2418" spans="1:19" x14ac:dyDescent="0.25">
      <c r="A2418" t="s">
        <v>16</v>
      </c>
      <c r="B2418">
        <v>10000</v>
      </c>
      <c r="C2418">
        <v>100</v>
      </c>
      <c r="D2418">
        <v>100000</v>
      </c>
      <c r="E2418">
        <v>36</v>
      </c>
      <c r="F2418">
        <v>1</v>
      </c>
      <c r="G2418">
        <v>8.1542340000000006</v>
      </c>
      <c r="H2418">
        <v>0.134605</v>
      </c>
      <c r="I2418">
        <v>1.418269</v>
      </c>
      <c r="J2418">
        <v>4.0522000000000002E-2</v>
      </c>
      <c r="K2418" t="str">
        <f t="shared" si="39"/>
        <v>7</v>
      </c>
      <c r="L2418" t="s">
        <v>50</v>
      </c>
      <c r="M2418" t="s">
        <v>51</v>
      </c>
      <c r="N24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418" s="10">
        <f>VLOOKUP(TableOMP[[#This Row],[Label]],TableAvg[],2,FALSE)</f>
        <v>0</v>
      </c>
      <c r="P2418" s="10">
        <f>VLOOKUP(TableOMP[[#This Row],[Label]],TableAvg[],3,FALSE)</f>
        <v>0</v>
      </c>
      <c r="Q2418" s="10">
        <f>TableOMP[[#This Row],[Avg]]-$U$2*TableOMP[[#This Row],[StdDev]]</f>
        <v>0</v>
      </c>
      <c r="R2418" s="10">
        <f>TableOMP[[#This Row],[Avg]]+$U$2*TableOMP[[#This Row],[StdDev]]</f>
        <v>0</v>
      </c>
      <c r="S2418" s="10">
        <f>IF(AND(TableOMP[[#This Row],[total_time]]&gt;=TableOMP[[#This Row],[Low]], TableOMP[[#This Row],[total_time]]&lt;=TableOMP[[#This Row],[High]]),1,0)</f>
        <v>0</v>
      </c>
    </row>
    <row r="2419" spans="1:19" x14ac:dyDescent="0.25">
      <c r="A2419" t="s">
        <v>16</v>
      </c>
      <c r="B2419">
        <v>10000</v>
      </c>
      <c r="C2419">
        <v>100</v>
      </c>
      <c r="D2419">
        <v>100000</v>
      </c>
      <c r="E2419">
        <v>37</v>
      </c>
      <c r="F2419">
        <v>1</v>
      </c>
      <c r="G2419">
        <v>8.3469189999999998</v>
      </c>
      <c r="H2419">
        <v>0.17119699999999999</v>
      </c>
      <c r="I2419">
        <v>2.2254290000000001</v>
      </c>
      <c r="J2419">
        <v>6.1816999999999997E-2</v>
      </c>
      <c r="K2419" t="str">
        <f t="shared" si="39"/>
        <v>7</v>
      </c>
      <c r="L2419" t="s">
        <v>50</v>
      </c>
      <c r="M2419" t="s">
        <v>51</v>
      </c>
      <c r="N24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419" s="10">
        <f>VLOOKUP(TableOMP[[#This Row],[Label]],TableAvg[],2,FALSE)</f>
        <v>0</v>
      </c>
      <c r="P2419" s="10">
        <f>VLOOKUP(TableOMP[[#This Row],[Label]],TableAvg[],3,FALSE)</f>
        <v>0</v>
      </c>
      <c r="Q2419" s="10">
        <f>TableOMP[[#This Row],[Avg]]-$U$2*TableOMP[[#This Row],[StdDev]]</f>
        <v>0</v>
      </c>
      <c r="R2419" s="10">
        <f>TableOMP[[#This Row],[Avg]]+$U$2*TableOMP[[#This Row],[StdDev]]</f>
        <v>0</v>
      </c>
      <c r="S2419" s="10">
        <f>IF(AND(TableOMP[[#This Row],[total_time]]&gt;=TableOMP[[#This Row],[Low]], TableOMP[[#This Row],[total_time]]&lt;=TableOMP[[#This Row],[High]]),1,0)</f>
        <v>0</v>
      </c>
    </row>
    <row r="2420" spans="1:19" x14ac:dyDescent="0.25">
      <c r="A2420" t="s">
        <v>16</v>
      </c>
      <c r="B2420">
        <v>10000</v>
      </c>
      <c r="C2420">
        <v>100</v>
      </c>
      <c r="D2420">
        <v>100000</v>
      </c>
      <c r="E2420">
        <v>38</v>
      </c>
      <c r="F2420">
        <v>1</v>
      </c>
      <c r="G2420">
        <v>8.2120149999999992</v>
      </c>
      <c r="H2420">
        <v>0.178179</v>
      </c>
      <c r="I2420">
        <v>2.543892</v>
      </c>
      <c r="J2420">
        <v>6.8753999999999996E-2</v>
      </c>
      <c r="K2420" t="str">
        <f t="shared" si="39"/>
        <v>7</v>
      </c>
      <c r="L2420" t="s">
        <v>50</v>
      </c>
      <c r="M2420" t="s">
        <v>51</v>
      </c>
      <c r="N24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420" s="10">
        <f>VLOOKUP(TableOMP[[#This Row],[Label]],TableAvg[],2,FALSE)</f>
        <v>0</v>
      </c>
      <c r="P2420" s="10">
        <f>VLOOKUP(TableOMP[[#This Row],[Label]],TableAvg[],3,FALSE)</f>
        <v>0</v>
      </c>
      <c r="Q2420" s="10">
        <f>TableOMP[[#This Row],[Avg]]-$U$2*TableOMP[[#This Row],[StdDev]]</f>
        <v>0</v>
      </c>
      <c r="R2420" s="10">
        <f>TableOMP[[#This Row],[Avg]]+$U$2*TableOMP[[#This Row],[StdDev]]</f>
        <v>0</v>
      </c>
      <c r="S2420" s="10">
        <f>IF(AND(TableOMP[[#This Row],[total_time]]&gt;=TableOMP[[#This Row],[Low]], TableOMP[[#This Row],[total_time]]&lt;=TableOMP[[#This Row],[High]]),1,0)</f>
        <v>0</v>
      </c>
    </row>
    <row r="2421" spans="1:19" x14ac:dyDescent="0.25">
      <c r="A2421" t="s">
        <v>16</v>
      </c>
      <c r="B2421">
        <v>10000</v>
      </c>
      <c r="C2421">
        <v>100</v>
      </c>
      <c r="D2421">
        <v>100000</v>
      </c>
      <c r="E2421">
        <v>39</v>
      </c>
      <c r="F2421">
        <v>1</v>
      </c>
      <c r="G2421">
        <v>7.9035489999999999</v>
      </c>
      <c r="H2421">
        <v>0.17744499999999999</v>
      </c>
      <c r="I2421">
        <v>2.6019290000000002</v>
      </c>
      <c r="J2421">
        <v>6.8472000000000005E-2</v>
      </c>
      <c r="K2421" t="str">
        <f t="shared" si="39"/>
        <v>7</v>
      </c>
      <c r="L2421" t="s">
        <v>50</v>
      </c>
      <c r="M2421" t="s">
        <v>51</v>
      </c>
      <c r="N24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421" s="10">
        <f>VLOOKUP(TableOMP[[#This Row],[Label]],TableAvg[],2,FALSE)</f>
        <v>0</v>
      </c>
      <c r="P2421" s="10">
        <f>VLOOKUP(TableOMP[[#This Row],[Label]],TableAvg[],3,FALSE)</f>
        <v>0</v>
      </c>
      <c r="Q2421" s="10">
        <f>TableOMP[[#This Row],[Avg]]-$U$2*TableOMP[[#This Row],[StdDev]]</f>
        <v>0</v>
      </c>
      <c r="R2421" s="10">
        <f>TableOMP[[#This Row],[Avg]]+$U$2*TableOMP[[#This Row],[StdDev]]</f>
        <v>0</v>
      </c>
      <c r="S2421" s="10">
        <f>IF(AND(TableOMP[[#This Row],[total_time]]&gt;=TableOMP[[#This Row],[Low]], TableOMP[[#This Row],[total_time]]&lt;=TableOMP[[#This Row],[High]]),1,0)</f>
        <v>0</v>
      </c>
    </row>
    <row r="2422" spans="1:19" x14ac:dyDescent="0.25">
      <c r="A2422" t="s">
        <v>16</v>
      </c>
      <c r="B2422">
        <v>10000</v>
      </c>
      <c r="C2422">
        <v>100</v>
      </c>
      <c r="D2422">
        <v>100000</v>
      </c>
      <c r="E2422">
        <v>40</v>
      </c>
      <c r="F2422">
        <v>1</v>
      </c>
      <c r="G2422">
        <v>7.8880840000000001</v>
      </c>
      <c r="H2422">
        <v>0.18163799999999999</v>
      </c>
      <c r="I2422">
        <v>2.7067939999999999</v>
      </c>
      <c r="J2422">
        <v>6.9404999999999994E-2</v>
      </c>
      <c r="K2422" t="str">
        <f t="shared" si="39"/>
        <v>7</v>
      </c>
      <c r="L2422" t="s">
        <v>50</v>
      </c>
      <c r="M2422" t="s">
        <v>51</v>
      </c>
      <c r="N24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422" s="10">
        <f>VLOOKUP(TableOMP[[#This Row],[Label]],TableAvg[],2,FALSE)</f>
        <v>0</v>
      </c>
      <c r="P2422" s="10">
        <f>VLOOKUP(TableOMP[[#This Row],[Label]],TableAvg[],3,FALSE)</f>
        <v>0</v>
      </c>
      <c r="Q2422" s="10">
        <f>TableOMP[[#This Row],[Avg]]-$U$2*TableOMP[[#This Row],[StdDev]]</f>
        <v>0</v>
      </c>
      <c r="R2422" s="10">
        <f>TableOMP[[#This Row],[Avg]]+$U$2*TableOMP[[#This Row],[StdDev]]</f>
        <v>0</v>
      </c>
      <c r="S2422" s="10">
        <f>IF(AND(TableOMP[[#This Row],[total_time]]&gt;=TableOMP[[#This Row],[Low]], TableOMP[[#This Row],[total_time]]&lt;=TableOMP[[#This Row],[High]]),1,0)</f>
        <v>0</v>
      </c>
    </row>
    <row r="2423" spans="1:19" x14ac:dyDescent="0.25">
      <c r="A2423" t="s">
        <v>16</v>
      </c>
      <c r="B2423">
        <v>10000</v>
      </c>
      <c r="C2423">
        <v>100</v>
      </c>
      <c r="D2423">
        <v>100000</v>
      </c>
      <c r="E2423">
        <v>41</v>
      </c>
      <c r="F2423">
        <v>1</v>
      </c>
      <c r="G2423">
        <v>7.4554419999999997</v>
      </c>
      <c r="H2423">
        <v>0.16777400000000001</v>
      </c>
      <c r="I2423">
        <v>2.498945</v>
      </c>
      <c r="J2423">
        <v>6.2474000000000002E-2</v>
      </c>
      <c r="K2423" t="str">
        <f t="shared" si="39"/>
        <v>7</v>
      </c>
      <c r="L2423" t="s">
        <v>50</v>
      </c>
      <c r="M2423" t="s">
        <v>51</v>
      </c>
      <c r="N24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423" s="10">
        <f>VLOOKUP(TableOMP[[#This Row],[Label]],TableAvg[],2,FALSE)</f>
        <v>0</v>
      </c>
      <c r="P2423" s="10">
        <f>VLOOKUP(TableOMP[[#This Row],[Label]],TableAvg[],3,FALSE)</f>
        <v>0</v>
      </c>
      <c r="Q2423" s="10">
        <f>TableOMP[[#This Row],[Avg]]-$U$2*TableOMP[[#This Row],[StdDev]]</f>
        <v>0</v>
      </c>
      <c r="R2423" s="10">
        <f>TableOMP[[#This Row],[Avg]]+$U$2*TableOMP[[#This Row],[StdDev]]</f>
        <v>0</v>
      </c>
      <c r="S2423" s="10">
        <f>IF(AND(TableOMP[[#This Row],[total_time]]&gt;=TableOMP[[#This Row],[Low]], TableOMP[[#This Row],[total_time]]&lt;=TableOMP[[#This Row],[High]]),1,0)</f>
        <v>0</v>
      </c>
    </row>
    <row r="2424" spans="1:19" x14ac:dyDescent="0.25">
      <c r="A2424" t="s">
        <v>16</v>
      </c>
      <c r="B2424">
        <v>10000</v>
      </c>
      <c r="C2424">
        <v>100</v>
      </c>
      <c r="D2424">
        <v>100000</v>
      </c>
      <c r="E2424">
        <v>42</v>
      </c>
      <c r="F2424">
        <v>1</v>
      </c>
      <c r="G2424">
        <v>7.3350770000000001</v>
      </c>
      <c r="H2424">
        <v>0.154529</v>
      </c>
      <c r="I2424">
        <v>2.0270160000000002</v>
      </c>
      <c r="J2424">
        <v>4.9438999999999997E-2</v>
      </c>
      <c r="K2424" t="str">
        <f t="shared" si="39"/>
        <v>7</v>
      </c>
      <c r="L2424" t="s">
        <v>50</v>
      </c>
      <c r="M2424" t="s">
        <v>51</v>
      </c>
      <c r="N24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424" s="10">
        <f>VLOOKUP(TableOMP[[#This Row],[Label]],TableAvg[],2,FALSE)</f>
        <v>0</v>
      </c>
      <c r="P2424" s="10">
        <f>VLOOKUP(TableOMP[[#This Row],[Label]],TableAvg[],3,FALSE)</f>
        <v>0</v>
      </c>
      <c r="Q2424" s="10">
        <f>TableOMP[[#This Row],[Avg]]-$U$2*TableOMP[[#This Row],[StdDev]]</f>
        <v>0</v>
      </c>
      <c r="R2424" s="10">
        <f>TableOMP[[#This Row],[Avg]]+$U$2*TableOMP[[#This Row],[StdDev]]</f>
        <v>0</v>
      </c>
      <c r="S2424" s="10">
        <f>IF(AND(TableOMP[[#This Row],[total_time]]&gt;=TableOMP[[#This Row],[Low]], TableOMP[[#This Row],[total_time]]&lt;=TableOMP[[#This Row],[High]]),1,0)</f>
        <v>0</v>
      </c>
    </row>
    <row r="2425" spans="1:19" x14ac:dyDescent="0.25">
      <c r="A2425" t="s">
        <v>16</v>
      </c>
      <c r="B2425">
        <v>10000</v>
      </c>
      <c r="C2425">
        <v>100</v>
      </c>
      <c r="D2425">
        <v>100000</v>
      </c>
      <c r="E2425">
        <v>43</v>
      </c>
      <c r="F2425">
        <v>1</v>
      </c>
      <c r="G2425">
        <v>7.3779839999999997</v>
      </c>
      <c r="H2425">
        <v>0.164993</v>
      </c>
      <c r="I2425">
        <v>2.3494959999999998</v>
      </c>
      <c r="J2425">
        <v>5.5939999999999997E-2</v>
      </c>
      <c r="K2425" t="str">
        <f t="shared" si="39"/>
        <v>7</v>
      </c>
      <c r="L2425" t="s">
        <v>50</v>
      </c>
      <c r="M2425" t="s">
        <v>51</v>
      </c>
      <c r="N24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425" s="10">
        <f>VLOOKUP(TableOMP[[#This Row],[Label]],TableAvg[],2,FALSE)</f>
        <v>0</v>
      </c>
      <c r="P2425" s="10">
        <f>VLOOKUP(TableOMP[[#This Row],[Label]],TableAvg[],3,FALSE)</f>
        <v>0</v>
      </c>
      <c r="Q2425" s="10">
        <f>TableOMP[[#This Row],[Avg]]-$U$2*TableOMP[[#This Row],[StdDev]]</f>
        <v>0</v>
      </c>
      <c r="R2425" s="10">
        <f>TableOMP[[#This Row],[Avg]]+$U$2*TableOMP[[#This Row],[StdDev]]</f>
        <v>0</v>
      </c>
      <c r="S2425" s="10">
        <f>IF(AND(TableOMP[[#This Row],[total_time]]&gt;=TableOMP[[#This Row],[Low]], TableOMP[[#This Row],[total_time]]&lt;=TableOMP[[#This Row],[High]]),1,0)</f>
        <v>0</v>
      </c>
    </row>
    <row r="2426" spans="1:19" x14ac:dyDescent="0.25">
      <c r="A2426" t="s">
        <v>16</v>
      </c>
      <c r="B2426">
        <v>10000</v>
      </c>
      <c r="C2426">
        <v>100</v>
      </c>
      <c r="D2426">
        <v>100000</v>
      </c>
      <c r="E2426">
        <v>44</v>
      </c>
      <c r="F2426">
        <v>1</v>
      </c>
      <c r="G2426">
        <v>7.2429899999999998</v>
      </c>
      <c r="H2426">
        <v>0.16520399999999999</v>
      </c>
      <c r="I2426">
        <v>2.56297</v>
      </c>
      <c r="J2426">
        <v>5.9603999999999997E-2</v>
      </c>
      <c r="K2426" t="str">
        <f t="shared" si="39"/>
        <v>7</v>
      </c>
      <c r="L2426" t="s">
        <v>50</v>
      </c>
      <c r="M2426" t="s">
        <v>51</v>
      </c>
      <c r="N24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426" s="10">
        <f>VLOOKUP(TableOMP[[#This Row],[Label]],TableAvg[],2,FALSE)</f>
        <v>0</v>
      </c>
      <c r="P2426" s="10">
        <f>VLOOKUP(TableOMP[[#This Row],[Label]],TableAvg[],3,FALSE)</f>
        <v>0</v>
      </c>
      <c r="Q2426" s="10">
        <f>TableOMP[[#This Row],[Avg]]-$U$2*TableOMP[[#This Row],[StdDev]]</f>
        <v>0</v>
      </c>
      <c r="R2426" s="10">
        <f>TableOMP[[#This Row],[Avg]]+$U$2*TableOMP[[#This Row],[StdDev]]</f>
        <v>0</v>
      </c>
      <c r="S2426" s="10">
        <f>IF(AND(TableOMP[[#This Row],[total_time]]&gt;=TableOMP[[#This Row],[Low]], TableOMP[[#This Row],[total_time]]&lt;=TableOMP[[#This Row],[High]]),1,0)</f>
        <v>0</v>
      </c>
    </row>
    <row r="2427" spans="1:19" x14ac:dyDescent="0.25">
      <c r="A2427" t="s">
        <v>16</v>
      </c>
      <c r="B2427">
        <v>10000</v>
      </c>
      <c r="C2427">
        <v>100</v>
      </c>
      <c r="D2427">
        <v>100000</v>
      </c>
      <c r="E2427">
        <v>45</v>
      </c>
      <c r="F2427">
        <v>1</v>
      </c>
      <c r="G2427">
        <v>7.0510669999999998</v>
      </c>
      <c r="H2427">
        <v>0.16662399999999999</v>
      </c>
      <c r="I2427">
        <v>2.390018</v>
      </c>
      <c r="J2427">
        <v>5.4318999999999999E-2</v>
      </c>
      <c r="K2427" t="str">
        <f t="shared" si="39"/>
        <v>7</v>
      </c>
      <c r="L2427" t="s">
        <v>50</v>
      </c>
      <c r="M2427" t="s">
        <v>51</v>
      </c>
      <c r="N24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427" s="10">
        <f>VLOOKUP(TableOMP[[#This Row],[Label]],TableAvg[],2,FALSE)</f>
        <v>0</v>
      </c>
      <c r="P2427" s="10">
        <f>VLOOKUP(TableOMP[[#This Row],[Label]],TableAvg[],3,FALSE)</f>
        <v>0</v>
      </c>
      <c r="Q2427" s="10">
        <f>TableOMP[[#This Row],[Avg]]-$U$2*TableOMP[[#This Row],[StdDev]]</f>
        <v>0</v>
      </c>
      <c r="R2427" s="10">
        <f>TableOMP[[#This Row],[Avg]]+$U$2*TableOMP[[#This Row],[StdDev]]</f>
        <v>0</v>
      </c>
      <c r="S2427" s="10">
        <f>IF(AND(TableOMP[[#This Row],[total_time]]&gt;=TableOMP[[#This Row],[Low]], TableOMP[[#This Row],[total_time]]&lt;=TableOMP[[#This Row],[High]]),1,0)</f>
        <v>0</v>
      </c>
    </row>
    <row r="2428" spans="1:19" x14ac:dyDescent="0.25">
      <c r="A2428" t="s">
        <v>16</v>
      </c>
      <c r="B2428">
        <v>10000</v>
      </c>
      <c r="C2428">
        <v>100</v>
      </c>
      <c r="D2428">
        <v>100000</v>
      </c>
      <c r="E2428">
        <v>46</v>
      </c>
      <c r="F2428">
        <v>1</v>
      </c>
      <c r="G2428">
        <v>7.2121440000000003</v>
      </c>
      <c r="H2428">
        <v>0.20181099999999999</v>
      </c>
      <c r="I2428">
        <v>3.3587340000000001</v>
      </c>
      <c r="J2428">
        <v>7.4638999999999997E-2</v>
      </c>
      <c r="K2428" t="str">
        <f t="shared" si="39"/>
        <v>7</v>
      </c>
      <c r="L2428" t="s">
        <v>50</v>
      </c>
      <c r="M2428" t="s">
        <v>51</v>
      </c>
      <c r="N24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428" s="10">
        <f>VLOOKUP(TableOMP[[#This Row],[Label]],TableAvg[],2,FALSE)</f>
        <v>0</v>
      </c>
      <c r="P2428" s="10">
        <f>VLOOKUP(TableOMP[[#This Row],[Label]],TableAvg[],3,FALSE)</f>
        <v>0</v>
      </c>
      <c r="Q2428" s="10">
        <f>TableOMP[[#This Row],[Avg]]-$U$2*TableOMP[[#This Row],[StdDev]]</f>
        <v>0</v>
      </c>
      <c r="R2428" s="10">
        <f>TableOMP[[#This Row],[Avg]]+$U$2*TableOMP[[#This Row],[StdDev]]</f>
        <v>0</v>
      </c>
      <c r="S2428" s="10">
        <f>IF(AND(TableOMP[[#This Row],[total_time]]&gt;=TableOMP[[#This Row],[Low]], TableOMP[[#This Row],[total_time]]&lt;=TableOMP[[#This Row],[High]]),1,0)</f>
        <v>0</v>
      </c>
    </row>
    <row r="2429" spans="1:19" x14ac:dyDescent="0.25">
      <c r="A2429" t="s">
        <v>16</v>
      </c>
      <c r="B2429">
        <v>10000</v>
      </c>
      <c r="C2429">
        <v>100</v>
      </c>
      <c r="D2429">
        <v>100000</v>
      </c>
      <c r="E2429">
        <v>47</v>
      </c>
      <c r="F2429">
        <v>1</v>
      </c>
      <c r="G2429">
        <v>7.1319559999999997</v>
      </c>
      <c r="H2429">
        <v>0.17475099999999999</v>
      </c>
      <c r="I2429">
        <v>2.4234290000000001</v>
      </c>
      <c r="J2429">
        <v>5.2683000000000001E-2</v>
      </c>
      <c r="K2429" t="str">
        <f t="shared" si="39"/>
        <v>7</v>
      </c>
      <c r="L2429" t="s">
        <v>50</v>
      </c>
      <c r="M2429" t="s">
        <v>51</v>
      </c>
      <c r="N24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429" s="10">
        <f>VLOOKUP(TableOMP[[#This Row],[Label]],TableAvg[],2,FALSE)</f>
        <v>0</v>
      </c>
      <c r="P2429" s="10">
        <f>VLOOKUP(TableOMP[[#This Row],[Label]],TableAvg[],3,FALSE)</f>
        <v>0</v>
      </c>
      <c r="Q2429" s="10">
        <f>TableOMP[[#This Row],[Avg]]-$U$2*TableOMP[[#This Row],[StdDev]]</f>
        <v>0</v>
      </c>
      <c r="R2429" s="10">
        <f>TableOMP[[#This Row],[Avg]]+$U$2*TableOMP[[#This Row],[StdDev]]</f>
        <v>0</v>
      </c>
      <c r="S2429" s="10">
        <f>IF(AND(TableOMP[[#This Row],[total_time]]&gt;=TableOMP[[#This Row],[Low]], TableOMP[[#This Row],[total_time]]&lt;=TableOMP[[#This Row],[High]]),1,0)</f>
        <v>0</v>
      </c>
    </row>
    <row r="2430" spans="1:19" x14ac:dyDescent="0.25">
      <c r="A2430" t="s">
        <v>16</v>
      </c>
      <c r="B2430">
        <v>10000</v>
      </c>
      <c r="C2430">
        <v>100</v>
      </c>
      <c r="D2430">
        <v>100000</v>
      </c>
      <c r="E2430">
        <v>48</v>
      </c>
      <c r="F2430">
        <v>1</v>
      </c>
      <c r="G2430">
        <v>6.9101299999999997</v>
      </c>
      <c r="H2430">
        <v>0.15651999999999999</v>
      </c>
      <c r="I2430">
        <v>2.2777509999999999</v>
      </c>
      <c r="J2430">
        <v>4.8462999999999999E-2</v>
      </c>
      <c r="K2430" t="str">
        <f t="shared" si="39"/>
        <v>7</v>
      </c>
      <c r="L2430" t="s">
        <v>50</v>
      </c>
      <c r="M2430" t="s">
        <v>51</v>
      </c>
      <c r="N24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430" s="10">
        <f>VLOOKUP(TableOMP[[#This Row],[Label]],TableAvg[],2,FALSE)</f>
        <v>0</v>
      </c>
      <c r="P2430" s="10">
        <f>VLOOKUP(TableOMP[[#This Row],[Label]],TableAvg[],3,FALSE)</f>
        <v>0</v>
      </c>
      <c r="Q2430" s="10">
        <f>TableOMP[[#This Row],[Avg]]-$U$2*TableOMP[[#This Row],[StdDev]]</f>
        <v>0</v>
      </c>
      <c r="R2430" s="10">
        <f>TableOMP[[#This Row],[Avg]]+$U$2*TableOMP[[#This Row],[StdDev]]</f>
        <v>0</v>
      </c>
      <c r="S2430" s="10">
        <f>IF(AND(TableOMP[[#This Row],[total_time]]&gt;=TableOMP[[#This Row],[Low]], TableOMP[[#This Row],[total_time]]&lt;=TableOMP[[#This Row],[High]]),1,0)</f>
        <v>0</v>
      </c>
    </row>
    <row r="2431" spans="1:19" x14ac:dyDescent="0.25">
      <c r="A2431" t="s">
        <v>16</v>
      </c>
      <c r="B2431">
        <v>10000</v>
      </c>
      <c r="C2431">
        <v>100</v>
      </c>
      <c r="D2431">
        <v>100000</v>
      </c>
      <c r="E2431">
        <v>49</v>
      </c>
      <c r="F2431">
        <v>1</v>
      </c>
      <c r="G2431">
        <v>6.7790480000000004</v>
      </c>
      <c r="H2431">
        <v>0.195079</v>
      </c>
      <c r="I2431">
        <v>2.9389249999999998</v>
      </c>
      <c r="J2431">
        <v>6.1227999999999998E-2</v>
      </c>
      <c r="K2431" t="str">
        <f t="shared" si="39"/>
        <v>7</v>
      </c>
      <c r="L2431" t="s">
        <v>50</v>
      </c>
      <c r="M2431" t="s">
        <v>51</v>
      </c>
      <c r="N24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431" s="10">
        <f>VLOOKUP(TableOMP[[#This Row],[Label]],TableAvg[],2,FALSE)</f>
        <v>0</v>
      </c>
      <c r="P2431" s="10">
        <f>VLOOKUP(TableOMP[[#This Row],[Label]],TableAvg[],3,FALSE)</f>
        <v>0</v>
      </c>
      <c r="Q2431" s="10">
        <f>TableOMP[[#This Row],[Avg]]-$U$2*TableOMP[[#This Row],[StdDev]]</f>
        <v>0</v>
      </c>
      <c r="R2431" s="10">
        <f>TableOMP[[#This Row],[Avg]]+$U$2*TableOMP[[#This Row],[StdDev]]</f>
        <v>0</v>
      </c>
      <c r="S2431" s="10">
        <f>IF(AND(TableOMP[[#This Row],[total_time]]&gt;=TableOMP[[#This Row],[Low]], TableOMP[[#This Row],[total_time]]&lt;=TableOMP[[#This Row],[High]]),1,0)</f>
        <v>0</v>
      </c>
    </row>
    <row r="2432" spans="1:19" x14ac:dyDescent="0.25">
      <c r="A2432" t="s">
        <v>16</v>
      </c>
      <c r="B2432">
        <v>10000</v>
      </c>
      <c r="C2432">
        <v>100</v>
      </c>
      <c r="D2432">
        <v>100000</v>
      </c>
      <c r="E2432">
        <v>50</v>
      </c>
      <c r="F2432">
        <v>1</v>
      </c>
      <c r="G2432">
        <v>6.7325670000000004</v>
      </c>
      <c r="H2432">
        <v>0.160881</v>
      </c>
      <c r="I2432">
        <v>2.534891</v>
      </c>
      <c r="J2432">
        <v>5.1732E-2</v>
      </c>
      <c r="K2432" t="str">
        <f t="shared" si="39"/>
        <v>7</v>
      </c>
      <c r="L2432" t="s">
        <v>50</v>
      </c>
      <c r="M2432" t="s">
        <v>51</v>
      </c>
      <c r="N24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432" s="10">
        <f>VLOOKUP(TableOMP[[#This Row],[Label]],TableAvg[],2,FALSE)</f>
        <v>0</v>
      </c>
      <c r="P2432" s="10">
        <f>VLOOKUP(TableOMP[[#This Row],[Label]],TableAvg[],3,FALSE)</f>
        <v>0</v>
      </c>
      <c r="Q2432" s="10">
        <f>TableOMP[[#This Row],[Avg]]-$U$2*TableOMP[[#This Row],[StdDev]]</f>
        <v>0</v>
      </c>
      <c r="R2432" s="10">
        <f>TableOMP[[#This Row],[Avg]]+$U$2*TableOMP[[#This Row],[StdDev]]</f>
        <v>0</v>
      </c>
      <c r="S2432" s="10">
        <f>IF(AND(TableOMP[[#This Row],[total_time]]&gt;=TableOMP[[#This Row],[Low]], TableOMP[[#This Row],[total_time]]&lt;=TableOMP[[#This Row],[High]]),1,0)</f>
        <v>0</v>
      </c>
    </row>
    <row r="2433" spans="1:19" x14ac:dyDescent="0.25">
      <c r="A2433" t="s">
        <v>16</v>
      </c>
      <c r="B2433">
        <v>10000</v>
      </c>
      <c r="C2433">
        <v>100</v>
      </c>
      <c r="D2433">
        <v>100000</v>
      </c>
      <c r="E2433">
        <v>51</v>
      </c>
      <c r="F2433">
        <v>1</v>
      </c>
      <c r="G2433">
        <v>6.6342239999999997</v>
      </c>
      <c r="H2433">
        <v>0.17483799999999999</v>
      </c>
      <c r="I2433">
        <v>2.5949559999999998</v>
      </c>
      <c r="J2433">
        <v>5.1899000000000001E-2</v>
      </c>
      <c r="K2433" t="str">
        <f t="shared" si="39"/>
        <v>7</v>
      </c>
      <c r="L2433" t="s">
        <v>50</v>
      </c>
      <c r="M2433" t="s">
        <v>51</v>
      </c>
      <c r="N24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433" s="10">
        <f>VLOOKUP(TableOMP[[#This Row],[Label]],TableAvg[],2,FALSE)</f>
        <v>0</v>
      </c>
      <c r="P2433" s="10">
        <f>VLOOKUP(TableOMP[[#This Row],[Label]],TableAvg[],3,FALSE)</f>
        <v>0</v>
      </c>
      <c r="Q2433" s="10">
        <f>TableOMP[[#This Row],[Avg]]-$U$2*TableOMP[[#This Row],[StdDev]]</f>
        <v>0</v>
      </c>
      <c r="R2433" s="10">
        <f>TableOMP[[#This Row],[Avg]]+$U$2*TableOMP[[#This Row],[StdDev]]</f>
        <v>0</v>
      </c>
      <c r="S2433" s="10">
        <f>IF(AND(TableOMP[[#This Row],[total_time]]&gt;=TableOMP[[#This Row],[Low]], TableOMP[[#This Row],[total_time]]&lt;=TableOMP[[#This Row],[High]]),1,0)</f>
        <v>0</v>
      </c>
    </row>
    <row r="2434" spans="1:19" x14ac:dyDescent="0.25">
      <c r="A2434" t="s">
        <v>16</v>
      </c>
      <c r="B2434">
        <v>10000</v>
      </c>
      <c r="C2434">
        <v>100</v>
      </c>
      <c r="D2434">
        <v>100000</v>
      </c>
      <c r="E2434">
        <v>52</v>
      </c>
      <c r="F2434">
        <v>1</v>
      </c>
      <c r="G2434">
        <v>6.5755949999999999</v>
      </c>
      <c r="H2434">
        <v>0.15645899999999999</v>
      </c>
      <c r="I2434">
        <v>2.6031659999999999</v>
      </c>
      <c r="J2434">
        <v>5.1041999999999997E-2</v>
      </c>
      <c r="K2434" t="str">
        <f t="shared" si="39"/>
        <v>7</v>
      </c>
      <c r="L2434" t="s">
        <v>50</v>
      </c>
      <c r="M2434" t="s">
        <v>51</v>
      </c>
      <c r="N24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434" s="10">
        <f>VLOOKUP(TableOMP[[#This Row],[Label]],TableAvg[],2,FALSE)</f>
        <v>0</v>
      </c>
      <c r="P2434" s="10">
        <f>VLOOKUP(TableOMP[[#This Row],[Label]],TableAvg[],3,FALSE)</f>
        <v>0</v>
      </c>
      <c r="Q2434" s="10">
        <f>TableOMP[[#This Row],[Avg]]-$U$2*TableOMP[[#This Row],[StdDev]]</f>
        <v>0</v>
      </c>
      <c r="R2434" s="10">
        <f>TableOMP[[#This Row],[Avg]]+$U$2*TableOMP[[#This Row],[StdDev]]</f>
        <v>0</v>
      </c>
      <c r="S2434" s="10">
        <f>IF(AND(TableOMP[[#This Row],[total_time]]&gt;=TableOMP[[#This Row],[Low]], TableOMP[[#This Row],[total_time]]&lt;=TableOMP[[#This Row],[High]]),1,0)</f>
        <v>0</v>
      </c>
    </row>
    <row r="2435" spans="1:19" x14ac:dyDescent="0.25">
      <c r="A2435" t="s">
        <v>16</v>
      </c>
      <c r="B2435">
        <v>10000</v>
      </c>
      <c r="C2435">
        <v>100</v>
      </c>
      <c r="D2435">
        <v>100000</v>
      </c>
      <c r="E2435">
        <v>53</v>
      </c>
      <c r="F2435">
        <v>1</v>
      </c>
      <c r="G2435">
        <v>6.8311419999999998</v>
      </c>
      <c r="H2435">
        <v>0.226378</v>
      </c>
      <c r="I2435">
        <v>3.5708609999999998</v>
      </c>
      <c r="J2435">
        <v>6.8669999999999995E-2</v>
      </c>
      <c r="K2435" t="str">
        <f t="shared" si="39"/>
        <v>7</v>
      </c>
      <c r="L2435" t="s">
        <v>50</v>
      </c>
      <c r="M2435" t="s">
        <v>51</v>
      </c>
      <c r="N24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435" s="10">
        <f>VLOOKUP(TableOMP[[#This Row],[Label]],TableAvg[],2,FALSE)</f>
        <v>0</v>
      </c>
      <c r="P2435" s="10">
        <f>VLOOKUP(TableOMP[[#This Row],[Label]],TableAvg[],3,FALSE)</f>
        <v>0</v>
      </c>
      <c r="Q2435" s="10">
        <f>TableOMP[[#This Row],[Avg]]-$U$2*TableOMP[[#This Row],[StdDev]]</f>
        <v>0</v>
      </c>
      <c r="R2435" s="10">
        <f>TableOMP[[#This Row],[Avg]]+$U$2*TableOMP[[#This Row],[StdDev]]</f>
        <v>0</v>
      </c>
      <c r="S2435" s="10">
        <f>IF(AND(TableOMP[[#This Row],[total_time]]&gt;=TableOMP[[#This Row],[Low]], TableOMP[[#This Row],[total_time]]&lt;=TableOMP[[#This Row],[High]]),1,0)</f>
        <v>0</v>
      </c>
    </row>
    <row r="2436" spans="1:19" x14ac:dyDescent="0.25">
      <c r="A2436" t="s">
        <v>16</v>
      </c>
      <c r="B2436">
        <v>10000</v>
      </c>
      <c r="C2436">
        <v>100</v>
      </c>
      <c r="D2436">
        <v>100000</v>
      </c>
      <c r="E2436">
        <v>54</v>
      </c>
      <c r="F2436">
        <v>1</v>
      </c>
      <c r="G2436">
        <v>6.4790970000000003</v>
      </c>
      <c r="H2436">
        <v>0.19001399999999999</v>
      </c>
      <c r="I2436">
        <v>3.2179669999999998</v>
      </c>
      <c r="J2436">
        <v>6.0715999999999999E-2</v>
      </c>
      <c r="K2436" t="str">
        <f t="shared" si="39"/>
        <v>7</v>
      </c>
      <c r="L2436" t="s">
        <v>50</v>
      </c>
      <c r="M2436" t="s">
        <v>51</v>
      </c>
      <c r="N24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436" s="10">
        <f>VLOOKUP(TableOMP[[#This Row],[Label]],TableAvg[],2,FALSE)</f>
        <v>0</v>
      </c>
      <c r="P2436" s="10">
        <f>VLOOKUP(TableOMP[[#This Row],[Label]],TableAvg[],3,FALSE)</f>
        <v>0</v>
      </c>
      <c r="Q2436" s="10">
        <f>TableOMP[[#This Row],[Avg]]-$U$2*TableOMP[[#This Row],[StdDev]]</f>
        <v>0</v>
      </c>
      <c r="R2436" s="10">
        <f>TableOMP[[#This Row],[Avg]]+$U$2*TableOMP[[#This Row],[StdDev]]</f>
        <v>0</v>
      </c>
      <c r="S2436" s="10">
        <f>IF(AND(TableOMP[[#This Row],[total_time]]&gt;=TableOMP[[#This Row],[Low]], TableOMP[[#This Row],[total_time]]&lt;=TableOMP[[#This Row],[High]]),1,0)</f>
        <v>0</v>
      </c>
    </row>
    <row r="2437" spans="1:19" x14ac:dyDescent="0.25">
      <c r="A2437" t="s">
        <v>16</v>
      </c>
      <c r="B2437">
        <v>10000</v>
      </c>
      <c r="C2437">
        <v>100</v>
      </c>
      <c r="D2437">
        <v>100000</v>
      </c>
      <c r="E2437">
        <v>55</v>
      </c>
      <c r="F2437">
        <v>1</v>
      </c>
      <c r="G2437">
        <v>6.6579750000000004</v>
      </c>
      <c r="H2437">
        <v>0.38587199999999999</v>
      </c>
      <c r="I2437">
        <v>13.513802</v>
      </c>
      <c r="J2437">
        <v>0.25025599999999998</v>
      </c>
      <c r="K2437" t="str">
        <f t="shared" si="39"/>
        <v>7</v>
      </c>
      <c r="L2437" t="s">
        <v>50</v>
      </c>
      <c r="M2437" t="s">
        <v>51</v>
      </c>
      <c r="N24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437" s="10">
        <f>VLOOKUP(TableOMP[[#This Row],[Label]],TableAvg[],2,FALSE)</f>
        <v>0</v>
      </c>
      <c r="P2437" s="10">
        <f>VLOOKUP(TableOMP[[#This Row],[Label]],TableAvg[],3,FALSE)</f>
        <v>0</v>
      </c>
      <c r="Q2437" s="10">
        <f>TableOMP[[#This Row],[Avg]]-$U$2*TableOMP[[#This Row],[StdDev]]</f>
        <v>0</v>
      </c>
      <c r="R2437" s="10">
        <f>TableOMP[[#This Row],[Avg]]+$U$2*TableOMP[[#This Row],[StdDev]]</f>
        <v>0</v>
      </c>
      <c r="S2437" s="10">
        <f>IF(AND(TableOMP[[#This Row],[total_time]]&gt;=TableOMP[[#This Row],[Low]], TableOMP[[#This Row],[total_time]]&lt;=TableOMP[[#This Row],[High]]),1,0)</f>
        <v>0</v>
      </c>
    </row>
    <row r="2438" spans="1:19" x14ac:dyDescent="0.25">
      <c r="A2438" t="s">
        <v>16</v>
      </c>
      <c r="B2438">
        <v>10000</v>
      </c>
      <c r="C2438">
        <v>100</v>
      </c>
      <c r="D2438">
        <v>100000</v>
      </c>
      <c r="E2438">
        <v>56</v>
      </c>
      <c r="F2438">
        <v>1</v>
      </c>
      <c r="G2438">
        <v>6.6841350000000004</v>
      </c>
      <c r="H2438">
        <v>0.24102799999999999</v>
      </c>
      <c r="I2438">
        <v>6.6191680000000002</v>
      </c>
      <c r="J2438">
        <v>0.120349</v>
      </c>
      <c r="K2438" t="str">
        <f t="shared" si="39"/>
        <v>7</v>
      </c>
      <c r="L2438" t="s">
        <v>50</v>
      </c>
      <c r="M2438" t="s">
        <v>51</v>
      </c>
      <c r="N24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438" s="10">
        <f>VLOOKUP(TableOMP[[#This Row],[Label]],TableAvg[],2,FALSE)</f>
        <v>0</v>
      </c>
      <c r="P2438" s="10">
        <f>VLOOKUP(TableOMP[[#This Row],[Label]],TableAvg[],3,FALSE)</f>
        <v>0</v>
      </c>
      <c r="Q2438" s="10">
        <f>TableOMP[[#This Row],[Avg]]-$U$2*TableOMP[[#This Row],[StdDev]]</f>
        <v>0</v>
      </c>
      <c r="R2438" s="10">
        <f>TableOMP[[#This Row],[Avg]]+$U$2*TableOMP[[#This Row],[StdDev]]</f>
        <v>0</v>
      </c>
      <c r="S2438" s="10">
        <f>IF(AND(TableOMP[[#This Row],[total_time]]&gt;=TableOMP[[#This Row],[Low]], TableOMP[[#This Row],[total_time]]&lt;=TableOMP[[#This Row],[High]]),1,0)</f>
        <v>0</v>
      </c>
    </row>
    <row r="2439" spans="1:19" x14ac:dyDescent="0.25">
      <c r="A2439" t="s">
        <v>16</v>
      </c>
      <c r="B2439">
        <v>10000</v>
      </c>
      <c r="C2439">
        <v>100</v>
      </c>
      <c r="D2439">
        <v>100000</v>
      </c>
      <c r="E2439">
        <v>57</v>
      </c>
      <c r="F2439">
        <v>1</v>
      </c>
      <c r="G2439">
        <v>6.4823060000000003</v>
      </c>
      <c r="H2439">
        <v>0.33107999999999999</v>
      </c>
      <c r="I2439">
        <v>4.0043850000000001</v>
      </c>
      <c r="J2439">
        <v>7.1507000000000001E-2</v>
      </c>
      <c r="K2439" t="str">
        <f t="shared" si="39"/>
        <v>7</v>
      </c>
      <c r="L2439" t="s">
        <v>50</v>
      </c>
      <c r="M2439" t="s">
        <v>51</v>
      </c>
      <c r="N24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439" s="10">
        <f>VLOOKUP(TableOMP[[#This Row],[Label]],TableAvg[],2,FALSE)</f>
        <v>0</v>
      </c>
      <c r="P2439" s="10">
        <f>VLOOKUP(TableOMP[[#This Row],[Label]],TableAvg[],3,FALSE)</f>
        <v>0</v>
      </c>
      <c r="Q2439" s="10">
        <f>TableOMP[[#This Row],[Avg]]-$U$2*TableOMP[[#This Row],[StdDev]]</f>
        <v>0</v>
      </c>
      <c r="R2439" s="10">
        <f>TableOMP[[#This Row],[Avg]]+$U$2*TableOMP[[#This Row],[StdDev]]</f>
        <v>0</v>
      </c>
      <c r="S2439" s="10">
        <f>IF(AND(TableOMP[[#This Row],[total_time]]&gt;=TableOMP[[#This Row],[Low]], TableOMP[[#This Row],[total_time]]&lt;=TableOMP[[#This Row],[High]]),1,0)</f>
        <v>0</v>
      </c>
    </row>
    <row r="2440" spans="1:19" x14ac:dyDescent="0.25">
      <c r="A2440" t="s">
        <v>16</v>
      </c>
      <c r="B2440">
        <v>10000</v>
      </c>
      <c r="C2440">
        <v>100</v>
      </c>
      <c r="D2440">
        <v>100000</v>
      </c>
      <c r="E2440">
        <v>58</v>
      </c>
      <c r="F2440">
        <v>1</v>
      </c>
      <c r="G2440">
        <v>6.0808109999999997</v>
      </c>
      <c r="H2440">
        <v>0.163193</v>
      </c>
      <c r="I2440">
        <v>3.3885809999999998</v>
      </c>
      <c r="J2440">
        <v>5.9449000000000002E-2</v>
      </c>
      <c r="K2440" t="str">
        <f t="shared" si="39"/>
        <v>7</v>
      </c>
      <c r="L2440" t="s">
        <v>50</v>
      </c>
      <c r="M2440" t="s">
        <v>51</v>
      </c>
      <c r="N24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440" s="10">
        <f>VLOOKUP(TableOMP[[#This Row],[Label]],TableAvg[],2,FALSE)</f>
        <v>0</v>
      </c>
      <c r="P2440" s="10">
        <f>VLOOKUP(TableOMP[[#This Row],[Label]],TableAvg[],3,FALSE)</f>
        <v>0</v>
      </c>
      <c r="Q2440" s="10">
        <f>TableOMP[[#This Row],[Avg]]-$U$2*TableOMP[[#This Row],[StdDev]]</f>
        <v>0</v>
      </c>
      <c r="R2440" s="10">
        <f>TableOMP[[#This Row],[Avg]]+$U$2*TableOMP[[#This Row],[StdDev]]</f>
        <v>0</v>
      </c>
      <c r="S2440" s="10">
        <f>IF(AND(TableOMP[[#This Row],[total_time]]&gt;=TableOMP[[#This Row],[Low]], TableOMP[[#This Row],[total_time]]&lt;=TableOMP[[#This Row],[High]]),1,0)</f>
        <v>0</v>
      </c>
    </row>
    <row r="2441" spans="1:19" x14ac:dyDescent="0.25">
      <c r="A2441" t="s">
        <v>16</v>
      </c>
      <c r="B2441">
        <v>10000</v>
      </c>
      <c r="C2441">
        <v>100</v>
      </c>
      <c r="D2441">
        <v>100000</v>
      </c>
      <c r="E2441">
        <v>59</v>
      </c>
      <c r="F2441">
        <v>1</v>
      </c>
      <c r="G2441">
        <v>5.9997939999999996</v>
      </c>
      <c r="H2441">
        <v>0.22658500000000001</v>
      </c>
      <c r="I2441">
        <v>3.8472970000000002</v>
      </c>
      <c r="J2441">
        <v>6.6333000000000003E-2</v>
      </c>
      <c r="K2441" t="str">
        <f t="shared" si="39"/>
        <v>7</v>
      </c>
      <c r="L2441" t="s">
        <v>50</v>
      </c>
      <c r="M2441" t="s">
        <v>51</v>
      </c>
      <c r="N24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441" s="10">
        <f>VLOOKUP(TableOMP[[#This Row],[Label]],TableAvg[],2,FALSE)</f>
        <v>0</v>
      </c>
      <c r="P2441" s="10">
        <f>VLOOKUP(TableOMP[[#This Row],[Label]],TableAvg[],3,FALSE)</f>
        <v>0</v>
      </c>
      <c r="Q2441" s="10">
        <f>TableOMP[[#This Row],[Avg]]-$U$2*TableOMP[[#This Row],[StdDev]]</f>
        <v>0</v>
      </c>
      <c r="R2441" s="10">
        <f>TableOMP[[#This Row],[Avg]]+$U$2*TableOMP[[#This Row],[StdDev]]</f>
        <v>0</v>
      </c>
      <c r="S2441" s="10">
        <f>IF(AND(TableOMP[[#This Row],[total_time]]&gt;=TableOMP[[#This Row],[Low]], TableOMP[[#This Row],[total_time]]&lt;=TableOMP[[#This Row],[High]]),1,0)</f>
        <v>0</v>
      </c>
    </row>
    <row r="2442" spans="1:19" x14ac:dyDescent="0.25">
      <c r="A2442" t="s">
        <v>16</v>
      </c>
      <c r="B2442">
        <v>10000</v>
      </c>
      <c r="C2442">
        <v>100</v>
      </c>
      <c r="D2442">
        <v>100000</v>
      </c>
      <c r="E2442">
        <v>60</v>
      </c>
      <c r="F2442">
        <v>1</v>
      </c>
      <c r="G2442">
        <v>6.1082979999999996</v>
      </c>
      <c r="H2442">
        <v>0.16656299999999999</v>
      </c>
      <c r="I2442">
        <v>3.7272509999999999</v>
      </c>
      <c r="J2442">
        <v>6.3173999999999994E-2</v>
      </c>
      <c r="K2442" t="str">
        <f t="shared" si="39"/>
        <v>7</v>
      </c>
      <c r="L2442" t="s">
        <v>50</v>
      </c>
      <c r="M2442" t="s">
        <v>51</v>
      </c>
      <c r="N24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442" s="10">
        <f>VLOOKUP(TableOMP[[#This Row],[Label]],TableAvg[],2,FALSE)</f>
        <v>0</v>
      </c>
      <c r="P2442" s="10">
        <f>VLOOKUP(TableOMP[[#This Row],[Label]],TableAvg[],3,FALSE)</f>
        <v>0</v>
      </c>
      <c r="Q2442" s="10">
        <f>TableOMP[[#This Row],[Avg]]-$U$2*TableOMP[[#This Row],[StdDev]]</f>
        <v>0</v>
      </c>
      <c r="R2442" s="10">
        <f>TableOMP[[#This Row],[Avg]]+$U$2*TableOMP[[#This Row],[StdDev]]</f>
        <v>0</v>
      </c>
      <c r="S2442" s="10">
        <f>IF(AND(TableOMP[[#This Row],[total_time]]&gt;=TableOMP[[#This Row],[Low]], TableOMP[[#This Row],[total_time]]&lt;=TableOMP[[#This Row],[High]]),1,0)</f>
        <v>0</v>
      </c>
    </row>
    <row r="2443" spans="1:19" x14ac:dyDescent="0.25">
      <c r="A2443" t="s">
        <v>16</v>
      </c>
      <c r="B2443">
        <v>10000</v>
      </c>
      <c r="C2443">
        <v>100</v>
      </c>
      <c r="D2443">
        <v>100000</v>
      </c>
      <c r="E2443">
        <v>61</v>
      </c>
      <c r="F2443">
        <v>1</v>
      </c>
      <c r="G2443">
        <v>6.0834060000000001</v>
      </c>
      <c r="H2443">
        <v>0.16772200000000001</v>
      </c>
      <c r="I2443">
        <v>3.8648630000000002</v>
      </c>
      <c r="J2443">
        <v>6.4413999999999999E-2</v>
      </c>
      <c r="K2443" t="str">
        <f t="shared" si="39"/>
        <v>7</v>
      </c>
      <c r="L2443" t="s">
        <v>50</v>
      </c>
      <c r="M2443" t="s">
        <v>51</v>
      </c>
      <c r="N24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443" s="10">
        <f>VLOOKUP(TableOMP[[#This Row],[Label]],TableAvg[],2,FALSE)</f>
        <v>0</v>
      </c>
      <c r="P2443" s="10">
        <f>VLOOKUP(TableOMP[[#This Row],[Label]],TableAvg[],3,FALSE)</f>
        <v>0</v>
      </c>
      <c r="Q2443" s="10">
        <f>TableOMP[[#This Row],[Avg]]-$U$2*TableOMP[[#This Row],[StdDev]]</f>
        <v>0</v>
      </c>
      <c r="R2443" s="10">
        <f>TableOMP[[#This Row],[Avg]]+$U$2*TableOMP[[#This Row],[StdDev]]</f>
        <v>0</v>
      </c>
      <c r="S2443" s="10">
        <f>IF(AND(TableOMP[[#This Row],[total_time]]&gt;=TableOMP[[#This Row],[Low]], TableOMP[[#This Row],[total_time]]&lt;=TableOMP[[#This Row],[High]]),1,0)</f>
        <v>0</v>
      </c>
    </row>
    <row r="2444" spans="1:19" x14ac:dyDescent="0.25">
      <c r="A2444" t="s">
        <v>16</v>
      </c>
      <c r="B2444">
        <v>10000</v>
      </c>
      <c r="C2444">
        <v>100</v>
      </c>
      <c r="D2444">
        <v>100000</v>
      </c>
      <c r="E2444">
        <v>62</v>
      </c>
      <c r="F2444">
        <v>1</v>
      </c>
      <c r="G2444">
        <v>6.0739989999999997</v>
      </c>
      <c r="H2444">
        <v>0.17081099999999999</v>
      </c>
      <c r="I2444">
        <v>3.9573839999999998</v>
      </c>
      <c r="J2444">
        <v>6.4875000000000002E-2</v>
      </c>
      <c r="K2444" t="str">
        <f t="shared" si="39"/>
        <v>7</v>
      </c>
      <c r="L2444" t="s">
        <v>50</v>
      </c>
      <c r="M2444" t="s">
        <v>51</v>
      </c>
      <c r="N24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444" s="10">
        <f>VLOOKUP(TableOMP[[#This Row],[Label]],TableAvg[],2,FALSE)</f>
        <v>0</v>
      </c>
      <c r="P2444" s="10">
        <f>VLOOKUP(TableOMP[[#This Row],[Label]],TableAvg[],3,FALSE)</f>
        <v>0</v>
      </c>
      <c r="Q2444" s="10">
        <f>TableOMP[[#This Row],[Avg]]-$U$2*TableOMP[[#This Row],[StdDev]]</f>
        <v>0</v>
      </c>
      <c r="R2444" s="10">
        <f>TableOMP[[#This Row],[Avg]]+$U$2*TableOMP[[#This Row],[StdDev]]</f>
        <v>0</v>
      </c>
      <c r="S2444" s="10">
        <f>IF(AND(TableOMP[[#This Row],[total_time]]&gt;=TableOMP[[#This Row],[Low]], TableOMP[[#This Row],[total_time]]&lt;=TableOMP[[#This Row],[High]]),1,0)</f>
        <v>0</v>
      </c>
    </row>
    <row r="2445" spans="1:19" x14ac:dyDescent="0.25">
      <c r="A2445" t="s">
        <v>16</v>
      </c>
      <c r="B2445">
        <v>10000</v>
      </c>
      <c r="C2445">
        <v>100</v>
      </c>
      <c r="D2445">
        <v>100000</v>
      </c>
      <c r="E2445">
        <v>63</v>
      </c>
      <c r="F2445">
        <v>1</v>
      </c>
      <c r="G2445">
        <v>5.7396640000000003</v>
      </c>
      <c r="H2445">
        <v>0.17366599999999999</v>
      </c>
      <c r="I2445">
        <v>4.1603950000000003</v>
      </c>
      <c r="J2445">
        <v>6.7102999999999996E-2</v>
      </c>
      <c r="K2445" t="str">
        <f t="shared" si="39"/>
        <v>7</v>
      </c>
      <c r="L2445" t="s">
        <v>50</v>
      </c>
      <c r="M2445" t="s">
        <v>51</v>
      </c>
      <c r="N24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445" s="10">
        <f>VLOOKUP(TableOMP[[#This Row],[Label]],TableAvg[],2,FALSE)</f>
        <v>0</v>
      </c>
      <c r="P2445" s="10">
        <f>VLOOKUP(TableOMP[[#This Row],[Label]],TableAvg[],3,FALSE)</f>
        <v>0</v>
      </c>
      <c r="Q2445" s="10">
        <f>TableOMP[[#This Row],[Avg]]-$U$2*TableOMP[[#This Row],[StdDev]]</f>
        <v>0</v>
      </c>
      <c r="R2445" s="10">
        <f>TableOMP[[#This Row],[Avg]]+$U$2*TableOMP[[#This Row],[StdDev]]</f>
        <v>0</v>
      </c>
      <c r="S2445" s="10">
        <f>IF(AND(TableOMP[[#This Row],[total_time]]&gt;=TableOMP[[#This Row],[Low]], TableOMP[[#This Row],[total_time]]&lt;=TableOMP[[#This Row],[High]]),1,0)</f>
        <v>0</v>
      </c>
    </row>
    <row r="2446" spans="1:19" x14ac:dyDescent="0.25">
      <c r="A2446" t="s">
        <v>16</v>
      </c>
      <c r="B2446">
        <v>10000</v>
      </c>
      <c r="C2446">
        <v>100</v>
      </c>
      <c r="D2446">
        <v>100000</v>
      </c>
      <c r="E2446">
        <v>64</v>
      </c>
      <c r="F2446">
        <v>1</v>
      </c>
      <c r="G2446">
        <v>5.8770319999999998</v>
      </c>
      <c r="H2446">
        <v>0.171046</v>
      </c>
      <c r="I2446">
        <v>3.922809</v>
      </c>
      <c r="J2446">
        <v>6.2267000000000003E-2</v>
      </c>
      <c r="K2446" t="str">
        <f t="shared" si="39"/>
        <v>7</v>
      </c>
      <c r="L2446" t="s">
        <v>50</v>
      </c>
      <c r="M2446" t="s">
        <v>51</v>
      </c>
      <c r="N24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446" s="10">
        <f>VLOOKUP(TableOMP[[#This Row],[Label]],TableAvg[],2,FALSE)</f>
        <v>0</v>
      </c>
      <c r="P2446" s="10">
        <f>VLOOKUP(TableOMP[[#This Row],[Label]],TableAvg[],3,FALSE)</f>
        <v>0</v>
      </c>
      <c r="Q2446" s="10">
        <f>TableOMP[[#This Row],[Avg]]-$U$2*TableOMP[[#This Row],[StdDev]]</f>
        <v>0</v>
      </c>
      <c r="R2446" s="10">
        <f>TableOMP[[#This Row],[Avg]]+$U$2*TableOMP[[#This Row],[StdDev]]</f>
        <v>0</v>
      </c>
      <c r="S2446" s="10">
        <f>IF(AND(TableOMP[[#This Row],[total_time]]&gt;=TableOMP[[#This Row],[Low]], TableOMP[[#This Row],[total_time]]&lt;=TableOMP[[#This Row],[High]]),1,0)</f>
        <v>0</v>
      </c>
    </row>
    <row r="2447" spans="1:19" x14ac:dyDescent="0.25">
      <c r="A2447" t="s">
        <v>16</v>
      </c>
      <c r="B2447">
        <v>1000</v>
      </c>
      <c r="C2447">
        <v>100</v>
      </c>
      <c r="D2447">
        <v>100000</v>
      </c>
      <c r="E2447">
        <v>1</v>
      </c>
      <c r="F2447">
        <v>1</v>
      </c>
      <c r="G2447">
        <v>3.5196749999999999</v>
      </c>
      <c r="H2447">
        <v>5.9801E-2</v>
      </c>
      <c r="I2447">
        <v>0</v>
      </c>
      <c r="J2447">
        <v>0</v>
      </c>
      <c r="K2447" t="str">
        <f t="shared" si="39"/>
        <v>7</v>
      </c>
      <c r="L2447" t="s">
        <v>50</v>
      </c>
      <c r="M2447" t="s">
        <v>51</v>
      </c>
      <c r="N24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447" s="10" t="e">
        <f>VLOOKUP(TableOMP[[#This Row],[Label]],TableAvg[],2,FALSE)</f>
        <v>#N/A</v>
      </c>
      <c r="P2447" s="10" t="e">
        <f>VLOOKUP(TableOMP[[#This Row],[Label]],TableAvg[],3,FALSE)</f>
        <v>#N/A</v>
      </c>
      <c r="Q2447" s="10" t="e">
        <f>TableOMP[[#This Row],[Avg]]-$U$2*TableOMP[[#This Row],[StdDev]]</f>
        <v>#N/A</v>
      </c>
      <c r="R2447" s="10" t="e">
        <f>TableOMP[[#This Row],[Avg]]+$U$2*TableOMP[[#This Row],[StdDev]]</f>
        <v>#N/A</v>
      </c>
      <c r="S2447" s="10" t="e">
        <f>IF(AND(TableOMP[[#This Row],[total_time]]&gt;=TableOMP[[#This Row],[Low]], TableOMP[[#This Row],[total_time]]&lt;=TableOMP[[#This Row],[High]]),1,0)</f>
        <v>#N/A</v>
      </c>
    </row>
    <row r="2448" spans="1:19" x14ac:dyDescent="0.25">
      <c r="A2448" t="s">
        <v>16</v>
      </c>
      <c r="B2448">
        <v>1000</v>
      </c>
      <c r="C2448">
        <v>100</v>
      </c>
      <c r="D2448">
        <v>100000</v>
      </c>
      <c r="E2448">
        <v>2</v>
      </c>
      <c r="F2448">
        <v>1</v>
      </c>
      <c r="G2448">
        <v>2.256888</v>
      </c>
      <c r="H2448">
        <v>7.79E-3</v>
      </c>
      <c r="I2448">
        <v>5.6550000000000003E-3</v>
      </c>
      <c r="J2448">
        <v>5.6550000000000003E-3</v>
      </c>
      <c r="K2448" t="str">
        <f t="shared" ref="K2448:K2511" si="40">MID(M2448,22,1)</f>
        <v>7</v>
      </c>
      <c r="L2448" t="s">
        <v>50</v>
      </c>
      <c r="M2448" t="s">
        <v>51</v>
      </c>
      <c r="N24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448" s="10" t="e">
        <f>VLOOKUP(TableOMP[[#This Row],[Label]],TableAvg[],2,FALSE)</f>
        <v>#N/A</v>
      </c>
      <c r="P2448" s="10" t="e">
        <f>VLOOKUP(TableOMP[[#This Row],[Label]],TableAvg[],3,FALSE)</f>
        <v>#N/A</v>
      </c>
      <c r="Q2448" s="10" t="e">
        <f>TableOMP[[#This Row],[Avg]]-$U$2*TableOMP[[#This Row],[StdDev]]</f>
        <v>#N/A</v>
      </c>
      <c r="R2448" s="10" t="e">
        <f>TableOMP[[#This Row],[Avg]]+$U$2*TableOMP[[#This Row],[StdDev]]</f>
        <v>#N/A</v>
      </c>
      <c r="S2448" s="10" t="e">
        <f>IF(AND(TableOMP[[#This Row],[total_time]]&gt;=TableOMP[[#This Row],[Low]], TableOMP[[#This Row],[total_time]]&lt;=TableOMP[[#This Row],[High]]),1,0)</f>
        <v>#N/A</v>
      </c>
    </row>
    <row r="2449" spans="1:19" x14ac:dyDescent="0.25">
      <c r="A2449" t="s">
        <v>16</v>
      </c>
      <c r="B2449">
        <v>1000</v>
      </c>
      <c r="C2449">
        <v>100</v>
      </c>
      <c r="D2449">
        <v>100000</v>
      </c>
      <c r="E2449">
        <v>3</v>
      </c>
      <c r="F2449">
        <v>1</v>
      </c>
      <c r="G2449">
        <v>1.8646</v>
      </c>
      <c r="H2449">
        <v>1.4964999999999999E-2</v>
      </c>
      <c r="I2449">
        <v>1.4366E-2</v>
      </c>
      <c r="J2449">
        <v>7.1830000000000001E-3</v>
      </c>
      <c r="K2449" t="str">
        <f t="shared" si="40"/>
        <v>7</v>
      </c>
      <c r="L2449" t="s">
        <v>50</v>
      </c>
      <c r="M2449" t="s">
        <v>51</v>
      </c>
      <c r="N24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449" s="10" t="e">
        <f>VLOOKUP(TableOMP[[#This Row],[Label]],TableAvg[],2,FALSE)</f>
        <v>#N/A</v>
      </c>
      <c r="P2449" s="10" t="e">
        <f>VLOOKUP(TableOMP[[#This Row],[Label]],TableAvg[],3,FALSE)</f>
        <v>#N/A</v>
      </c>
      <c r="Q2449" s="10" t="e">
        <f>TableOMP[[#This Row],[Avg]]-$U$2*TableOMP[[#This Row],[StdDev]]</f>
        <v>#N/A</v>
      </c>
      <c r="R2449" s="10" t="e">
        <f>TableOMP[[#This Row],[Avg]]+$U$2*TableOMP[[#This Row],[StdDev]]</f>
        <v>#N/A</v>
      </c>
      <c r="S2449" s="10" t="e">
        <f>IF(AND(TableOMP[[#This Row],[total_time]]&gt;=TableOMP[[#This Row],[Low]], TableOMP[[#This Row],[total_time]]&lt;=TableOMP[[#This Row],[High]]),1,0)</f>
        <v>#N/A</v>
      </c>
    </row>
    <row r="2450" spans="1:19" x14ac:dyDescent="0.25">
      <c r="A2450" t="s">
        <v>16</v>
      </c>
      <c r="B2450">
        <v>1000</v>
      </c>
      <c r="C2450">
        <v>100</v>
      </c>
      <c r="D2450">
        <v>100000</v>
      </c>
      <c r="E2450">
        <v>4</v>
      </c>
      <c r="F2450">
        <v>1</v>
      </c>
      <c r="G2450">
        <v>1.6709510000000001</v>
      </c>
      <c r="H2450">
        <v>9.4699999999999993E-3</v>
      </c>
      <c r="I2450">
        <v>1.9442999999999998E-2</v>
      </c>
      <c r="J2450">
        <v>6.4809999999999998E-3</v>
      </c>
      <c r="K2450" t="str">
        <f t="shared" si="40"/>
        <v>7</v>
      </c>
      <c r="L2450" t="s">
        <v>50</v>
      </c>
      <c r="M2450" t="s">
        <v>51</v>
      </c>
      <c r="N24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450" s="10" t="e">
        <f>VLOOKUP(TableOMP[[#This Row],[Label]],TableAvg[],2,FALSE)</f>
        <v>#N/A</v>
      </c>
      <c r="P2450" s="10" t="e">
        <f>VLOOKUP(TableOMP[[#This Row],[Label]],TableAvg[],3,FALSE)</f>
        <v>#N/A</v>
      </c>
      <c r="Q2450" s="10" t="e">
        <f>TableOMP[[#This Row],[Avg]]-$U$2*TableOMP[[#This Row],[StdDev]]</f>
        <v>#N/A</v>
      </c>
      <c r="R2450" s="10" t="e">
        <f>TableOMP[[#This Row],[Avg]]+$U$2*TableOMP[[#This Row],[StdDev]]</f>
        <v>#N/A</v>
      </c>
      <c r="S2450" s="10" t="e">
        <f>IF(AND(TableOMP[[#This Row],[total_time]]&gt;=TableOMP[[#This Row],[Low]], TableOMP[[#This Row],[total_time]]&lt;=TableOMP[[#This Row],[High]]),1,0)</f>
        <v>#N/A</v>
      </c>
    </row>
    <row r="2451" spans="1:19" x14ac:dyDescent="0.25">
      <c r="A2451" t="s">
        <v>16</v>
      </c>
      <c r="B2451">
        <v>1000</v>
      </c>
      <c r="C2451">
        <v>100</v>
      </c>
      <c r="D2451">
        <v>100000</v>
      </c>
      <c r="E2451">
        <v>5</v>
      </c>
      <c r="F2451">
        <v>1</v>
      </c>
      <c r="G2451">
        <v>1.577448</v>
      </c>
      <c r="H2451">
        <v>2.9971000000000001E-2</v>
      </c>
      <c r="I2451">
        <v>9.5096E-2</v>
      </c>
      <c r="J2451">
        <v>2.3774E-2</v>
      </c>
      <c r="K2451" t="str">
        <f t="shared" si="40"/>
        <v>7</v>
      </c>
      <c r="L2451" t="s">
        <v>50</v>
      </c>
      <c r="M2451" t="s">
        <v>51</v>
      </c>
      <c r="N24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451" s="10" t="e">
        <f>VLOOKUP(TableOMP[[#This Row],[Label]],TableAvg[],2,FALSE)</f>
        <v>#N/A</v>
      </c>
      <c r="P2451" s="10" t="e">
        <f>VLOOKUP(TableOMP[[#This Row],[Label]],TableAvg[],3,FALSE)</f>
        <v>#N/A</v>
      </c>
      <c r="Q2451" s="10" t="e">
        <f>TableOMP[[#This Row],[Avg]]-$U$2*TableOMP[[#This Row],[StdDev]]</f>
        <v>#N/A</v>
      </c>
      <c r="R2451" s="10" t="e">
        <f>TableOMP[[#This Row],[Avg]]+$U$2*TableOMP[[#This Row],[StdDev]]</f>
        <v>#N/A</v>
      </c>
      <c r="S2451" s="10" t="e">
        <f>IF(AND(TableOMP[[#This Row],[total_time]]&gt;=TableOMP[[#This Row],[Low]], TableOMP[[#This Row],[total_time]]&lt;=TableOMP[[#This Row],[High]]),1,0)</f>
        <v>#N/A</v>
      </c>
    </row>
    <row r="2452" spans="1:19" x14ac:dyDescent="0.25">
      <c r="A2452" t="s">
        <v>16</v>
      </c>
      <c r="B2452">
        <v>1000</v>
      </c>
      <c r="C2452">
        <v>100</v>
      </c>
      <c r="D2452">
        <v>100000</v>
      </c>
      <c r="E2452">
        <v>6</v>
      </c>
      <c r="F2452">
        <v>1</v>
      </c>
      <c r="G2452">
        <v>1.479187</v>
      </c>
      <c r="H2452">
        <v>1.1708E-2</v>
      </c>
      <c r="I2452">
        <v>4.2456000000000001E-2</v>
      </c>
      <c r="J2452">
        <v>8.4910000000000003E-3</v>
      </c>
      <c r="K2452" t="str">
        <f t="shared" si="40"/>
        <v>7</v>
      </c>
      <c r="L2452" t="s">
        <v>50</v>
      </c>
      <c r="M2452" t="s">
        <v>51</v>
      </c>
      <c r="N24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452" s="10" t="e">
        <f>VLOOKUP(TableOMP[[#This Row],[Label]],TableAvg[],2,FALSE)</f>
        <v>#N/A</v>
      </c>
      <c r="P2452" s="10" t="e">
        <f>VLOOKUP(TableOMP[[#This Row],[Label]],TableAvg[],3,FALSE)</f>
        <v>#N/A</v>
      </c>
      <c r="Q2452" s="10" t="e">
        <f>TableOMP[[#This Row],[Avg]]-$U$2*TableOMP[[#This Row],[StdDev]]</f>
        <v>#N/A</v>
      </c>
      <c r="R2452" s="10" t="e">
        <f>TableOMP[[#This Row],[Avg]]+$U$2*TableOMP[[#This Row],[StdDev]]</f>
        <v>#N/A</v>
      </c>
      <c r="S2452" s="10" t="e">
        <f>IF(AND(TableOMP[[#This Row],[total_time]]&gt;=TableOMP[[#This Row],[Low]], TableOMP[[#This Row],[total_time]]&lt;=TableOMP[[#This Row],[High]]),1,0)</f>
        <v>#N/A</v>
      </c>
    </row>
    <row r="2453" spans="1:19" x14ac:dyDescent="0.25">
      <c r="A2453" t="s">
        <v>16</v>
      </c>
      <c r="B2453">
        <v>1000</v>
      </c>
      <c r="C2453">
        <v>100</v>
      </c>
      <c r="D2453">
        <v>100000</v>
      </c>
      <c r="E2453">
        <v>7</v>
      </c>
      <c r="F2453">
        <v>1</v>
      </c>
      <c r="G2453">
        <v>1.485862</v>
      </c>
      <c r="H2453">
        <v>5.6305000000000001E-2</v>
      </c>
      <c r="I2453">
        <v>6.7529000000000006E-2</v>
      </c>
      <c r="J2453">
        <v>1.1254999999999999E-2</v>
      </c>
      <c r="K2453" t="str">
        <f t="shared" si="40"/>
        <v>7</v>
      </c>
      <c r="L2453" t="s">
        <v>50</v>
      </c>
      <c r="M2453" t="s">
        <v>51</v>
      </c>
      <c r="N24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453" s="10" t="e">
        <f>VLOOKUP(TableOMP[[#This Row],[Label]],TableAvg[],2,FALSE)</f>
        <v>#N/A</v>
      </c>
      <c r="P2453" s="10" t="e">
        <f>VLOOKUP(TableOMP[[#This Row],[Label]],TableAvg[],3,FALSE)</f>
        <v>#N/A</v>
      </c>
      <c r="Q2453" s="10" t="e">
        <f>TableOMP[[#This Row],[Avg]]-$U$2*TableOMP[[#This Row],[StdDev]]</f>
        <v>#N/A</v>
      </c>
      <c r="R2453" s="10" t="e">
        <f>TableOMP[[#This Row],[Avg]]+$U$2*TableOMP[[#This Row],[StdDev]]</f>
        <v>#N/A</v>
      </c>
      <c r="S2453" s="10" t="e">
        <f>IF(AND(TableOMP[[#This Row],[total_time]]&gt;=TableOMP[[#This Row],[Low]], TableOMP[[#This Row],[total_time]]&lt;=TableOMP[[#This Row],[High]]),1,0)</f>
        <v>#N/A</v>
      </c>
    </row>
    <row r="2454" spans="1:19" x14ac:dyDescent="0.25">
      <c r="A2454" t="s">
        <v>16</v>
      </c>
      <c r="B2454">
        <v>1000</v>
      </c>
      <c r="C2454">
        <v>100</v>
      </c>
      <c r="D2454">
        <v>100000</v>
      </c>
      <c r="E2454">
        <v>8</v>
      </c>
      <c r="F2454">
        <v>1</v>
      </c>
      <c r="G2454">
        <v>1.3914139999999999</v>
      </c>
      <c r="H2454">
        <v>1.311E-2</v>
      </c>
      <c r="I2454">
        <v>6.7992999999999998E-2</v>
      </c>
      <c r="J2454">
        <v>9.7129999999999994E-3</v>
      </c>
      <c r="K2454" t="str">
        <f t="shared" si="40"/>
        <v>7</v>
      </c>
      <c r="L2454" t="s">
        <v>50</v>
      </c>
      <c r="M2454" t="s">
        <v>51</v>
      </c>
      <c r="N24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454" s="10" t="e">
        <f>VLOOKUP(TableOMP[[#This Row],[Label]],TableAvg[],2,FALSE)</f>
        <v>#N/A</v>
      </c>
      <c r="P2454" s="10" t="e">
        <f>VLOOKUP(TableOMP[[#This Row],[Label]],TableAvg[],3,FALSE)</f>
        <v>#N/A</v>
      </c>
      <c r="Q2454" s="10" t="e">
        <f>TableOMP[[#This Row],[Avg]]-$U$2*TableOMP[[#This Row],[StdDev]]</f>
        <v>#N/A</v>
      </c>
      <c r="R2454" s="10" t="e">
        <f>TableOMP[[#This Row],[Avg]]+$U$2*TableOMP[[#This Row],[StdDev]]</f>
        <v>#N/A</v>
      </c>
      <c r="S2454" s="10" t="e">
        <f>IF(AND(TableOMP[[#This Row],[total_time]]&gt;=TableOMP[[#This Row],[Low]], TableOMP[[#This Row],[total_time]]&lt;=TableOMP[[#This Row],[High]]),1,0)</f>
        <v>#N/A</v>
      </c>
    </row>
    <row r="2455" spans="1:19" x14ac:dyDescent="0.25">
      <c r="A2455" t="s">
        <v>16</v>
      </c>
      <c r="B2455">
        <v>1000</v>
      </c>
      <c r="C2455">
        <v>100</v>
      </c>
      <c r="D2455">
        <v>100000</v>
      </c>
      <c r="E2455">
        <v>9</v>
      </c>
      <c r="F2455">
        <v>1</v>
      </c>
      <c r="G2455">
        <v>1.399689</v>
      </c>
      <c r="H2455">
        <v>3.031E-2</v>
      </c>
      <c r="I2455">
        <v>9.9343000000000001E-2</v>
      </c>
      <c r="J2455">
        <v>1.2418E-2</v>
      </c>
      <c r="K2455" t="str">
        <f t="shared" si="40"/>
        <v>7</v>
      </c>
      <c r="L2455" t="s">
        <v>50</v>
      </c>
      <c r="M2455" t="s">
        <v>51</v>
      </c>
      <c r="N24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455" s="10" t="e">
        <f>VLOOKUP(TableOMP[[#This Row],[Label]],TableAvg[],2,FALSE)</f>
        <v>#N/A</v>
      </c>
      <c r="P2455" s="10" t="e">
        <f>VLOOKUP(TableOMP[[#This Row],[Label]],TableAvg[],3,FALSE)</f>
        <v>#N/A</v>
      </c>
      <c r="Q2455" s="10" t="e">
        <f>TableOMP[[#This Row],[Avg]]-$U$2*TableOMP[[#This Row],[StdDev]]</f>
        <v>#N/A</v>
      </c>
      <c r="R2455" s="10" t="e">
        <f>TableOMP[[#This Row],[Avg]]+$U$2*TableOMP[[#This Row],[StdDev]]</f>
        <v>#N/A</v>
      </c>
      <c r="S2455" s="10" t="e">
        <f>IF(AND(TableOMP[[#This Row],[total_time]]&gt;=TableOMP[[#This Row],[Low]], TableOMP[[#This Row],[total_time]]&lt;=TableOMP[[#This Row],[High]]),1,0)</f>
        <v>#N/A</v>
      </c>
    </row>
    <row r="2456" spans="1:19" x14ac:dyDescent="0.25">
      <c r="A2456" t="s">
        <v>16</v>
      </c>
      <c r="B2456">
        <v>1000</v>
      </c>
      <c r="C2456">
        <v>100</v>
      </c>
      <c r="D2456">
        <v>100000</v>
      </c>
      <c r="E2456">
        <v>10</v>
      </c>
      <c r="F2456">
        <v>1</v>
      </c>
      <c r="G2456">
        <v>1.36486</v>
      </c>
      <c r="H2456">
        <v>1.6386000000000001E-2</v>
      </c>
      <c r="I2456">
        <v>0.11565599999999999</v>
      </c>
      <c r="J2456">
        <v>1.2851E-2</v>
      </c>
      <c r="K2456" t="str">
        <f t="shared" si="40"/>
        <v>7</v>
      </c>
      <c r="L2456" t="s">
        <v>50</v>
      </c>
      <c r="M2456" t="s">
        <v>51</v>
      </c>
      <c r="N24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456" s="10" t="e">
        <f>VLOOKUP(TableOMP[[#This Row],[Label]],TableAvg[],2,FALSE)</f>
        <v>#N/A</v>
      </c>
      <c r="P2456" s="10" t="e">
        <f>VLOOKUP(TableOMP[[#This Row],[Label]],TableAvg[],3,FALSE)</f>
        <v>#N/A</v>
      </c>
      <c r="Q2456" s="10" t="e">
        <f>TableOMP[[#This Row],[Avg]]-$U$2*TableOMP[[#This Row],[StdDev]]</f>
        <v>#N/A</v>
      </c>
      <c r="R2456" s="10" t="e">
        <f>TableOMP[[#This Row],[Avg]]+$U$2*TableOMP[[#This Row],[StdDev]]</f>
        <v>#N/A</v>
      </c>
      <c r="S2456" s="10" t="e">
        <f>IF(AND(TableOMP[[#This Row],[total_time]]&gt;=TableOMP[[#This Row],[Low]], TableOMP[[#This Row],[total_time]]&lt;=TableOMP[[#This Row],[High]]),1,0)</f>
        <v>#N/A</v>
      </c>
    </row>
    <row r="2457" spans="1:19" x14ac:dyDescent="0.25">
      <c r="A2457" t="s">
        <v>16</v>
      </c>
      <c r="B2457">
        <v>1000</v>
      </c>
      <c r="C2457">
        <v>100</v>
      </c>
      <c r="D2457">
        <v>100000</v>
      </c>
      <c r="E2457">
        <v>11</v>
      </c>
      <c r="F2457">
        <v>1</v>
      </c>
      <c r="G2457">
        <v>1.3495349999999999</v>
      </c>
      <c r="H2457">
        <v>2.6839999999999999E-2</v>
      </c>
      <c r="I2457">
        <v>0.106271</v>
      </c>
      <c r="J2457">
        <v>1.0626999999999999E-2</v>
      </c>
      <c r="K2457" t="str">
        <f t="shared" si="40"/>
        <v>7</v>
      </c>
      <c r="L2457" t="s">
        <v>50</v>
      </c>
      <c r="M2457" t="s">
        <v>51</v>
      </c>
      <c r="N24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457" s="10" t="e">
        <f>VLOOKUP(TableOMP[[#This Row],[Label]],TableAvg[],2,FALSE)</f>
        <v>#N/A</v>
      </c>
      <c r="P2457" s="10" t="e">
        <f>VLOOKUP(TableOMP[[#This Row],[Label]],TableAvg[],3,FALSE)</f>
        <v>#N/A</v>
      </c>
      <c r="Q2457" s="10" t="e">
        <f>TableOMP[[#This Row],[Avg]]-$U$2*TableOMP[[#This Row],[StdDev]]</f>
        <v>#N/A</v>
      </c>
      <c r="R2457" s="10" t="e">
        <f>TableOMP[[#This Row],[Avg]]+$U$2*TableOMP[[#This Row],[StdDev]]</f>
        <v>#N/A</v>
      </c>
      <c r="S2457" s="10" t="e">
        <f>IF(AND(TableOMP[[#This Row],[total_time]]&gt;=TableOMP[[#This Row],[Low]], TableOMP[[#This Row],[total_time]]&lt;=TableOMP[[#This Row],[High]]),1,0)</f>
        <v>#N/A</v>
      </c>
    </row>
    <row r="2458" spans="1:19" x14ac:dyDescent="0.25">
      <c r="A2458" t="s">
        <v>16</v>
      </c>
      <c r="B2458">
        <v>1000</v>
      </c>
      <c r="C2458">
        <v>100</v>
      </c>
      <c r="D2458">
        <v>100000</v>
      </c>
      <c r="E2458">
        <v>12</v>
      </c>
      <c r="F2458">
        <v>1</v>
      </c>
      <c r="G2458">
        <v>1.3442130000000001</v>
      </c>
      <c r="H2458">
        <v>2.7068999999999999E-2</v>
      </c>
      <c r="I2458">
        <v>0.21760399999999999</v>
      </c>
      <c r="J2458">
        <v>1.9782000000000001E-2</v>
      </c>
      <c r="K2458" t="str">
        <f t="shared" si="40"/>
        <v>7</v>
      </c>
      <c r="L2458" t="s">
        <v>50</v>
      </c>
      <c r="M2458" t="s">
        <v>51</v>
      </c>
      <c r="N24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458" s="10" t="e">
        <f>VLOOKUP(TableOMP[[#This Row],[Label]],TableAvg[],2,FALSE)</f>
        <v>#N/A</v>
      </c>
      <c r="P2458" s="10" t="e">
        <f>VLOOKUP(TableOMP[[#This Row],[Label]],TableAvg[],3,FALSE)</f>
        <v>#N/A</v>
      </c>
      <c r="Q2458" s="10" t="e">
        <f>TableOMP[[#This Row],[Avg]]-$U$2*TableOMP[[#This Row],[StdDev]]</f>
        <v>#N/A</v>
      </c>
      <c r="R2458" s="10" t="e">
        <f>TableOMP[[#This Row],[Avg]]+$U$2*TableOMP[[#This Row],[StdDev]]</f>
        <v>#N/A</v>
      </c>
      <c r="S2458" s="10" t="e">
        <f>IF(AND(TableOMP[[#This Row],[total_time]]&gt;=TableOMP[[#This Row],[Low]], TableOMP[[#This Row],[total_time]]&lt;=TableOMP[[#This Row],[High]]),1,0)</f>
        <v>#N/A</v>
      </c>
    </row>
    <row r="2459" spans="1:19" x14ac:dyDescent="0.25">
      <c r="A2459" t="s">
        <v>16</v>
      </c>
      <c r="B2459">
        <v>1000</v>
      </c>
      <c r="C2459">
        <v>100</v>
      </c>
      <c r="D2459">
        <v>100000</v>
      </c>
      <c r="E2459">
        <v>13</v>
      </c>
      <c r="F2459">
        <v>1</v>
      </c>
      <c r="G2459">
        <v>1.3399319999999999</v>
      </c>
      <c r="H2459">
        <v>3.2563000000000002E-2</v>
      </c>
      <c r="I2459">
        <v>0.254971</v>
      </c>
      <c r="J2459">
        <v>2.1248E-2</v>
      </c>
      <c r="K2459" t="str">
        <f t="shared" si="40"/>
        <v>7</v>
      </c>
      <c r="L2459" t="s">
        <v>50</v>
      </c>
      <c r="M2459" t="s">
        <v>51</v>
      </c>
      <c r="N24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459" s="10" t="e">
        <f>VLOOKUP(TableOMP[[#This Row],[Label]],TableAvg[],2,FALSE)</f>
        <v>#N/A</v>
      </c>
      <c r="P2459" s="10" t="e">
        <f>VLOOKUP(TableOMP[[#This Row],[Label]],TableAvg[],3,FALSE)</f>
        <v>#N/A</v>
      </c>
      <c r="Q2459" s="10" t="e">
        <f>TableOMP[[#This Row],[Avg]]-$U$2*TableOMP[[#This Row],[StdDev]]</f>
        <v>#N/A</v>
      </c>
      <c r="R2459" s="10" t="e">
        <f>TableOMP[[#This Row],[Avg]]+$U$2*TableOMP[[#This Row],[StdDev]]</f>
        <v>#N/A</v>
      </c>
      <c r="S2459" s="10" t="e">
        <f>IF(AND(TableOMP[[#This Row],[total_time]]&gt;=TableOMP[[#This Row],[Low]], TableOMP[[#This Row],[total_time]]&lt;=TableOMP[[#This Row],[High]]),1,0)</f>
        <v>#N/A</v>
      </c>
    </row>
    <row r="2460" spans="1:19" x14ac:dyDescent="0.25">
      <c r="A2460" t="s">
        <v>16</v>
      </c>
      <c r="B2460">
        <v>1000</v>
      </c>
      <c r="C2460">
        <v>100</v>
      </c>
      <c r="D2460">
        <v>100000</v>
      </c>
      <c r="E2460">
        <v>14</v>
      </c>
      <c r="F2460">
        <v>1</v>
      </c>
      <c r="G2460">
        <v>1.3178879999999999</v>
      </c>
      <c r="H2460">
        <v>2.6938E-2</v>
      </c>
      <c r="I2460">
        <v>0.24045</v>
      </c>
      <c r="J2460">
        <v>1.8495999999999999E-2</v>
      </c>
      <c r="K2460" t="str">
        <f t="shared" si="40"/>
        <v>7</v>
      </c>
      <c r="L2460" t="s">
        <v>50</v>
      </c>
      <c r="M2460" t="s">
        <v>51</v>
      </c>
      <c r="N24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460" s="10" t="e">
        <f>VLOOKUP(TableOMP[[#This Row],[Label]],TableAvg[],2,FALSE)</f>
        <v>#N/A</v>
      </c>
      <c r="P2460" s="10" t="e">
        <f>VLOOKUP(TableOMP[[#This Row],[Label]],TableAvg[],3,FALSE)</f>
        <v>#N/A</v>
      </c>
      <c r="Q2460" s="10" t="e">
        <f>TableOMP[[#This Row],[Avg]]-$U$2*TableOMP[[#This Row],[StdDev]]</f>
        <v>#N/A</v>
      </c>
      <c r="R2460" s="10" t="e">
        <f>TableOMP[[#This Row],[Avg]]+$U$2*TableOMP[[#This Row],[StdDev]]</f>
        <v>#N/A</v>
      </c>
      <c r="S2460" s="10" t="e">
        <f>IF(AND(TableOMP[[#This Row],[total_time]]&gt;=TableOMP[[#This Row],[Low]], TableOMP[[#This Row],[total_time]]&lt;=TableOMP[[#This Row],[High]]),1,0)</f>
        <v>#N/A</v>
      </c>
    </row>
    <row r="2461" spans="1:19" x14ac:dyDescent="0.25">
      <c r="A2461" t="s">
        <v>16</v>
      </c>
      <c r="B2461">
        <v>1000</v>
      </c>
      <c r="C2461">
        <v>100</v>
      </c>
      <c r="D2461">
        <v>100000</v>
      </c>
      <c r="E2461">
        <v>15</v>
      </c>
      <c r="F2461">
        <v>1</v>
      </c>
      <c r="G2461">
        <v>1.340303</v>
      </c>
      <c r="H2461">
        <v>3.8748999999999999E-2</v>
      </c>
      <c r="I2461">
        <v>0.39471299999999998</v>
      </c>
      <c r="J2461">
        <v>2.8194E-2</v>
      </c>
      <c r="K2461" t="str">
        <f t="shared" si="40"/>
        <v>7</v>
      </c>
      <c r="L2461" t="s">
        <v>50</v>
      </c>
      <c r="M2461" t="s">
        <v>51</v>
      </c>
      <c r="N24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461" s="10" t="e">
        <f>VLOOKUP(TableOMP[[#This Row],[Label]],TableAvg[],2,FALSE)</f>
        <v>#N/A</v>
      </c>
      <c r="P2461" s="10" t="e">
        <f>VLOOKUP(TableOMP[[#This Row],[Label]],TableAvg[],3,FALSE)</f>
        <v>#N/A</v>
      </c>
      <c r="Q2461" s="10" t="e">
        <f>TableOMP[[#This Row],[Avg]]-$U$2*TableOMP[[#This Row],[StdDev]]</f>
        <v>#N/A</v>
      </c>
      <c r="R2461" s="10" t="e">
        <f>TableOMP[[#This Row],[Avg]]+$U$2*TableOMP[[#This Row],[StdDev]]</f>
        <v>#N/A</v>
      </c>
      <c r="S2461" s="10" t="e">
        <f>IF(AND(TableOMP[[#This Row],[total_time]]&gt;=TableOMP[[#This Row],[Low]], TableOMP[[#This Row],[total_time]]&lt;=TableOMP[[#This Row],[High]]),1,0)</f>
        <v>#N/A</v>
      </c>
    </row>
    <row r="2462" spans="1:19" x14ac:dyDescent="0.25">
      <c r="A2462" t="s">
        <v>16</v>
      </c>
      <c r="B2462">
        <v>1000</v>
      </c>
      <c r="C2462">
        <v>100</v>
      </c>
      <c r="D2462">
        <v>100000</v>
      </c>
      <c r="E2462">
        <v>16</v>
      </c>
      <c r="F2462">
        <v>1</v>
      </c>
      <c r="G2462">
        <v>1.3533470000000001</v>
      </c>
      <c r="H2462">
        <v>3.9088999999999999E-2</v>
      </c>
      <c r="I2462">
        <v>0.42381999999999997</v>
      </c>
      <c r="J2462">
        <v>2.8254999999999999E-2</v>
      </c>
      <c r="K2462" t="str">
        <f t="shared" si="40"/>
        <v>7</v>
      </c>
      <c r="L2462" t="s">
        <v>50</v>
      </c>
      <c r="M2462" t="s">
        <v>51</v>
      </c>
      <c r="N24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462" s="10" t="e">
        <f>VLOOKUP(TableOMP[[#This Row],[Label]],TableAvg[],2,FALSE)</f>
        <v>#N/A</v>
      </c>
      <c r="P2462" s="10" t="e">
        <f>VLOOKUP(TableOMP[[#This Row],[Label]],TableAvg[],3,FALSE)</f>
        <v>#N/A</v>
      </c>
      <c r="Q2462" s="10" t="e">
        <f>TableOMP[[#This Row],[Avg]]-$U$2*TableOMP[[#This Row],[StdDev]]</f>
        <v>#N/A</v>
      </c>
      <c r="R2462" s="10" t="e">
        <f>TableOMP[[#This Row],[Avg]]+$U$2*TableOMP[[#This Row],[StdDev]]</f>
        <v>#N/A</v>
      </c>
      <c r="S2462" s="10" t="e">
        <f>IF(AND(TableOMP[[#This Row],[total_time]]&gt;=TableOMP[[#This Row],[Low]], TableOMP[[#This Row],[total_time]]&lt;=TableOMP[[#This Row],[High]]),1,0)</f>
        <v>#N/A</v>
      </c>
    </row>
    <row r="2463" spans="1:19" x14ac:dyDescent="0.25">
      <c r="A2463" t="s">
        <v>16</v>
      </c>
      <c r="B2463">
        <v>1000</v>
      </c>
      <c r="C2463">
        <v>100</v>
      </c>
      <c r="D2463">
        <v>100000</v>
      </c>
      <c r="E2463">
        <v>17</v>
      </c>
      <c r="F2463">
        <v>1</v>
      </c>
      <c r="G2463">
        <v>1.37948</v>
      </c>
      <c r="H2463">
        <v>6.0388999999999998E-2</v>
      </c>
      <c r="I2463">
        <v>0.28567799999999999</v>
      </c>
      <c r="J2463">
        <v>1.7854999999999999E-2</v>
      </c>
      <c r="K2463" t="str">
        <f t="shared" si="40"/>
        <v>7</v>
      </c>
      <c r="L2463" t="s">
        <v>50</v>
      </c>
      <c r="M2463" t="s">
        <v>51</v>
      </c>
      <c r="N24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463" s="10" t="e">
        <f>VLOOKUP(TableOMP[[#This Row],[Label]],TableAvg[],2,FALSE)</f>
        <v>#N/A</v>
      </c>
      <c r="P2463" s="10" t="e">
        <f>VLOOKUP(TableOMP[[#This Row],[Label]],TableAvg[],3,FALSE)</f>
        <v>#N/A</v>
      </c>
      <c r="Q2463" s="10" t="e">
        <f>TableOMP[[#This Row],[Avg]]-$U$2*TableOMP[[#This Row],[StdDev]]</f>
        <v>#N/A</v>
      </c>
      <c r="R2463" s="10" t="e">
        <f>TableOMP[[#This Row],[Avg]]+$U$2*TableOMP[[#This Row],[StdDev]]</f>
        <v>#N/A</v>
      </c>
      <c r="S2463" s="10" t="e">
        <f>IF(AND(TableOMP[[#This Row],[total_time]]&gt;=TableOMP[[#This Row],[Low]], TableOMP[[#This Row],[total_time]]&lt;=TableOMP[[#This Row],[High]]),1,0)</f>
        <v>#N/A</v>
      </c>
    </row>
    <row r="2464" spans="1:19" x14ac:dyDescent="0.25">
      <c r="A2464" t="s">
        <v>16</v>
      </c>
      <c r="B2464">
        <v>1000</v>
      </c>
      <c r="C2464">
        <v>100</v>
      </c>
      <c r="D2464">
        <v>100000</v>
      </c>
      <c r="E2464">
        <v>18</v>
      </c>
      <c r="F2464">
        <v>1</v>
      </c>
      <c r="G2464">
        <v>1.368517</v>
      </c>
      <c r="H2464">
        <v>6.1429999999999998E-2</v>
      </c>
      <c r="I2464">
        <v>0.81590700000000005</v>
      </c>
      <c r="J2464">
        <v>4.7995000000000003E-2</v>
      </c>
      <c r="K2464" t="str">
        <f t="shared" si="40"/>
        <v>7</v>
      </c>
      <c r="L2464" t="s">
        <v>50</v>
      </c>
      <c r="M2464" t="s">
        <v>51</v>
      </c>
      <c r="N24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464" s="10" t="e">
        <f>VLOOKUP(TableOMP[[#This Row],[Label]],TableAvg[],2,FALSE)</f>
        <v>#N/A</v>
      </c>
      <c r="P2464" s="10" t="e">
        <f>VLOOKUP(TableOMP[[#This Row],[Label]],TableAvg[],3,FALSE)</f>
        <v>#N/A</v>
      </c>
      <c r="Q2464" s="10" t="e">
        <f>TableOMP[[#This Row],[Avg]]-$U$2*TableOMP[[#This Row],[StdDev]]</f>
        <v>#N/A</v>
      </c>
      <c r="R2464" s="10" t="e">
        <f>TableOMP[[#This Row],[Avg]]+$U$2*TableOMP[[#This Row],[StdDev]]</f>
        <v>#N/A</v>
      </c>
      <c r="S2464" s="10" t="e">
        <f>IF(AND(TableOMP[[#This Row],[total_time]]&gt;=TableOMP[[#This Row],[Low]], TableOMP[[#This Row],[total_time]]&lt;=TableOMP[[#This Row],[High]]),1,0)</f>
        <v>#N/A</v>
      </c>
    </row>
    <row r="2465" spans="1:19" x14ac:dyDescent="0.25">
      <c r="A2465" t="s">
        <v>16</v>
      </c>
      <c r="B2465">
        <v>1000</v>
      </c>
      <c r="C2465">
        <v>100</v>
      </c>
      <c r="D2465">
        <v>100000</v>
      </c>
      <c r="E2465">
        <v>19</v>
      </c>
      <c r="F2465">
        <v>1</v>
      </c>
      <c r="G2465">
        <v>1.378015</v>
      </c>
      <c r="H2465">
        <v>4.6482999999999997E-2</v>
      </c>
      <c r="I2465">
        <v>0.57955999999999996</v>
      </c>
      <c r="J2465">
        <v>3.2197999999999997E-2</v>
      </c>
      <c r="K2465" t="str">
        <f t="shared" si="40"/>
        <v>7</v>
      </c>
      <c r="L2465" t="s">
        <v>50</v>
      </c>
      <c r="M2465" t="s">
        <v>51</v>
      </c>
      <c r="N24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465" s="10" t="e">
        <f>VLOOKUP(TableOMP[[#This Row],[Label]],TableAvg[],2,FALSE)</f>
        <v>#N/A</v>
      </c>
      <c r="P2465" s="10" t="e">
        <f>VLOOKUP(TableOMP[[#This Row],[Label]],TableAvg[],3,FALSE)</f>
        <v>#N/A</v>
      </c>
      <c r="Q2465" s="10" t="e">
        <f>TableOMP[[#This Row],[Avg]]-$U$2*TableOMP[[#This Row],[StdDev]]</f>
        <v>#N/A</v>
      </c>
      <c r="R2465" s="10" t="e">
        <f>TableOMP[[#This Row],[Avg]]+$U$2*TableOMP[[#This Row],[StdDev]]</f>
        <v>#N/A</v>
      </c>
      <c r="S2465" s="10" t="e">
        <f>IF(AND(TableOMP[[#This Row],[total_time]]&gt;=TableOMP[[#This Row],[Low]], TableOMP[[#This Row],[total_time]]&lt;=TableOMP[[#This Row],[High]]),1,0)</f>
        <v>#N/A</v>
      </c>
    </row>
    <row r="2466" spans="1:19" x14ac:dyDescent="0.25">
      <c r="A2466" t="s">
        <v>16</v>
      </c>
      <c r="B2466">
        <v>1000</v>
      </c>
      <c r="C2466">
        <v>100</v>
      </c>
      <c r="D2466">
        <v>100000</v>
      </c>
      <c r="E2466">
        <v>20</v>
      </c>
      <c r="F2466">
        <v>1</v>
      </c>
      <c r="G2466">
        <v>1.3562909999999999</v>
      </c>
      <c r="H2466">
        <v>3.9482000000000003E-2</v>
      </c>
      <c r="I2466">
        <v>0.48952499999999999</v>
      </c>
      <c r="J2466">
        <v>2.5763999999999999E-2</v>
      </c>
      <c r="K2466" t="str">
        <f t="shared" si="40"/>
        <v>7</v>
      </c>
      <c r="L2466" t="s">
        <v>50</v>
      </c>
      <c r="M2466" t="s">
        <v>51</v>
      </c>
      <c r="N24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466" s="10" t="e">
        <f>VLOOKUP(TableOMP[[#This Row],[Label]],TableAvg[],2,FALSE)</f>
        <v>#N/A</v>
      </c>
      <c r="P2466" s="10" t="e">
        <f>VLOOKUP(TableOMP[[#This Row],[Label]],TableAvg[],3,FALSE)</f>
        <v>#N/A</v>
      </c>
      <c r="Q2466" s="10" t="e">
        <f>TableOMP[[#This Row],[Avg]]-$U$2*TableOMP[[#This Row],[StdDev]]</f>
        <v>#N/A</v>
      </c>
      <c r="R2466" s="10" t="e">
        <f>TableOMP[[#This Row],[Avg]]+$U$2*TableOMP[[#This Row],[StdDev]]</f>
        <v>#N/A</v>
      </c>
      <c r="S2466" s="10" t="e">
        <f>IF(AND(TableOMP[[#This Row],[total_time]]&gt;=TableOMP[[#This Row],[Low]], TableOMP[[#This Row],[total_time]]&lt;=TableOMP[[#This Row],[High]]),1,0)</f>
        <v>#N/A</v>
      </c>
    </row>
    <row r="2467" spans="1:19" x14ac:dyDescent="0.25">
      <c r="A2467" t="s">
        <v>16</v>
      </c>
      <c r="B2467">
        <v>1000</v>
      </c>
      <c r="C2467">
        <v>100</v>
      </c>
      <c r="D2467">
        <v>100000</v>
      </c>
      <c r="E2467">
        <v>21</v>
      </c>
      <c r="F2467">
        <v>1</v>
      </c>
      <c r="G2467">
        <v>1.340687</v>
      </c>
      <c r="H2467">
        <v>2.2269000000000001E-2</v>
      </c>
      <c r="I2467">
        <v>0.37546200000000002</v>
      </c>
      <c r="J2467">
        <v>1.8773000000000001E-2</v>
      </c>
      <c r="K2467" t="str">
        <f t="shared" si="40"/>
        <v>7</v>
      </c>
      <c r="L2467" t="s">
        <v>50</v>
      </c>
      <c r="M2467" t="s">
        <v>51</v>
      </c>
      <c r="N24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467" s="10" t="e">
        <f>VLOOKUP(TableOMP[[#This Row],[Label]],TableAvg[],2,FALSE)</f>
        <v>#N/A</v>
      </c>
      <c r="P2467" s="10" t="e">
        <f>VLOOKUP(TableOMP[[#This Row],[Label]],TableAvg[],3,FALSE)</f>
        <v>#N/A</v>
      </c>
      <c r="Q2467" s="10" t="e">
        <f>TableOMP[[#This Row],[Avg]]-$U$2*TableOMP[[#This Row],[StdDev]]</f>
        <v>#N/A</v>
      </c>
      <c r="R2467" s="10" t="e">
        <f>TableOMP[[#This Row],[Avg]]+$U$2*TableOMP[[#This Row],[StdDev]]</f>
        <v>#N/A</v>
      </c>
      <c r="S2467" s="10" t="e">
        <f>IF(AND(TableOMP[[#This Row],[total_time]]&gt;=TableOMP[[#This Row],[Low]], TableOMP[[#This Row],[total_time]]&lt;=TableOMP[[#This Row],[High]]),1,0)</f>
        <v>#N/A</v>
      </c>
    </row>
    <row r="2468" spans="1:19" x14ac:dyDescent="0.25">
      <c r="A2468" t="s">
        <v>16</v>
      </c>
      <c r="B2468">
        <v>1000</v>
      </c>
      <c r="C2468">
        <v>100</v>
      </c>
      <c r="D2468">
        <v>100000</v>
      </c>
      <c r="E2468">
        <v>22</v>
      </c>
      <c r="F2468">
        <v>1</v>
      </c>
      <c r="G2468">
        <v>1.347926</v>
      </c>
      <c r="H2468">
        <v>3.4812000000000003E-2</v>
      </c>
      <c r="I2468">
        <v>0.59259700000000004</v>
      </c>
      <c r="J2468">
        <v>2.8219000000000001E-2</v>
      </c>
      <c r="K2468" t="str">
        <f t="shared" si="40"/>
        <v>7</v>
      </c>
      <c r="L2468" t="s">
        <v>50</v>
      </c>
      <c r="M2468" t="s">
        <v>51</v>
      </c>
      <c r="N24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468" s="10" t="e">
        <f>VLOOKUP(TableOMP[[#This Row],[Label]],TableAvg[],2,FALSE)</f>
        <v>#N/A</v>
      </c>
      <c r="P2468" s="10" t="e">
        <f>VLOOKUP(TableOMP[[#This Row],[Label]],TableAvg[],3,FALSE)</f>
        <v>#N/A</v>
      </c>
      <c r="Q2468" s="10" t="e">
        <f>TableOMP[[#This Row],[Avg]]-$U$2*TableOMP[[#This Row],[StdDev]]</f>
        <v>#N/A</v>
      </c>
      <c r="R2468" s="10" t="e">
        <f>TableOMP[[#This Row],[Avg]]+$U$2*TableOMP[[#This Row],[StdDev]]</f>
        <v>#N/A</v>
      </c>
      <c r="S2468" s="10" t="e">
        <f>IF(AND(TableOMP[[#This Row],[total_time]]&gt;=TableOMP[[#This Row],[Low]], TableOMP[[#This Row],[total_time]]&lt;=TableOMP[[#This Row],[High]]),1,0)</f>
        <v>#N/A</v>
      </c>
    </row>
    <row r="2469" spans="1:19" x14ac:dyDescent="0.25">
      <c r="A2469" t="s">
        <v>16</v>
      </c>
      <c r="B2469">
        <v>1000</v>
      </c>
      <c r="C2469">
        <v>100</v>
      </c>
      <c r="D2469">
        <v>100000</v>
      </c>
      <c r="E2469">
        <v>23</v>
      </c>
      <c r="F2469">
        <v>1</v>
      </c>
      <c r="G2469">
        <v>1.311337</v>
      </c>
      <c r="H2469">
        <v>2.9309000000000002E-2</v>
      </c>
      <c r="I2469">
        <v>0.49581900000000001</v>
      </c>
      <c r="J2469">
        <v>2.2537000000000001E-2</v>
      </c>
      <c r="K2469" t="str">
        <f t="shared" si="40"/>
        <v>7</v>
      </c>
      <c r="L2469" t="s">
        <v>50</v>
      </c>
      <c r="M2469" t="s">
        <v>51</v>
      </c>
      <c r="N24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469" s="10" t="e">
        <f>VLOOKUP(TableOMP[[#This Row],[Label]],TableAvg[],2,FALSE)</f>
        <v>#N/A</v>
      </c>
      <c r="P2469" s="10" t="e">
        <f>VLOOKUP(TableOMP[[#This Row],[Label]],TableAvg[],3,FALSE)</f>
        <v>#N/A</v>
      </c>
      <c r="Q2469" s="10" t="e">
        <f>TableOMP[[#This Row],[Avg]]-$U$2*TableOMP[[#This Row],[StdDev]]</f>
        <v>#N/A</v>
      </c>
      <c r="R2469" s="10" t="e">
        <f>TableOMP[[#This Row],[Avg]]+$U$2*TableOMP[[#This Row],[StdDev]]</f>
        <v>#N/A</v>
      </c>
      <c r="S2469" s="10" t="e">
        <f>IF(AND(TableOMP[[#This Row],[total_time]]&gt;=TableOMP[[#This Row],[Low]], TableOMP[[#This Row],[total_time]]&lt;=TableOMP[[#This Row],[High]]),1,0)</f>
        <v>#N/A</v>
      </c>
    </row>
    <row r="2470" spans="1:19" x14ac:dyDescent="0.25">
      <c r="A2470" t="s">
        <v>16</v>
      </c>
      <c r="B2470">
        <v>1000</v>
      </c>
      <c r="C2470">
        <v>100</v>
      </c>
      <c r="D2470">
        <v>100000</v>
      </c>
      <c r="E2470">
        <v>24</v>
      </c>
      <c r="F2470">
        <v>1</v>
      </c>
      <c r="G2470">
        <v>1.3744730000000001</v>
      </c>
      <c r="H2470">
        <v>5.4551000000000002E-2</v>
      </c>
      <c r="I2470">
        <v>0.84122699999999995</v>
      </c>
      <c r="J2470">
        <v>3.6575000000000003E-2</v>
      </c>
      <c r="K2470" t="str">
        <f t="shared" si="40"/>
        <v>7</v>
      </c>
      <c r="L2470" t="s">
        <v>50</v>
      </c>
      <c r="M2470" t="s">
        <v>51</v>
      </c>
      <c r="N24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470" s="10" t="e">
        <f>VLOOKUP(TableOMP[[#This Row],[Label]],TableAvg[],2,FALSE)</f>
        <v>#N/A</v>
      </c>
      <c r="P2470" s="10" t="e">
        <f>VLOOKUP(TableOMP[[#This Row],[Label]],TableAvg[],3,FALSE)</f>
        <v>#N/A</v>
      </c>
      <c r="Q2470" s="10" t="e">
        <f>TableOMP[[#This Row],[Avg]]-$U$2*TableOMP[[#This Row],[StdDev]]</f>
        <v>#N/A</v>
      </c>
      <c r="R2470" s="10" t="e">
        <f>TableOMP[[#This Row],[Avg]]+$U$2*TableOMP[[#This Row],[StdDev]]</f>
        <v>#N/A</v>
      </c>
      <c r="S2470" s="10" t="e">
        <f>IF(AND(TableOMP[[#This Row],[total_time]]&gt;=TableOMP[[#This Row],[Low]], TableOMP[[#This Row],[total_time]]&lt;=TableOMP[[#This Row],[High]]),1,0)</f>
        <v>#N/A</v>
      </c>
    </row>
    <row r="2471" spans="1:19" x14ac:dyDescent="0.25">
      <c r="A2471" t="s">
        <v>16</v>
      </c>
      <c r="B2471">
        <v>1000</v>
      </c>
      <c r="C2471">
        <v>100</v>
      </c>
      <c r="D2471">
        <v>100000</v>
      </c>
      <c r="E2471">
        <v>25</v>
      </c>
      <c r="F2471">
        <v>1</v>
      </c>
      <c r="G2471">
        <v>1.3406640000000001</v>
      </c>
      <c r="H2471">
        <v>5.4672999999999999E-2</v>
      </c>
      <c r="I2471">
        <v>0.88246599999999997</v>
      </c>
      <c r="J2471">
        <v>3.6769000000000003E-2</v>
      </c>
      <c r="K2471" t="str">
        <f t="shared" si="40"/>
        <v>7</v>
      </c>
      <c r="L2471" t="s">
        <v>50</v>
      </c>
      <c r="M2471" t="s">
        <v>51</v>
      </c>
      <c r="N24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471" s="10" t="e">
        <f>VLOOKUP(TableOMP[[#This Row],[Label]],TableAvg[],2,FALSE)</f>
        <v>#N/A</v>
      </c>
      <c r="P2471" s="10" t="e">
        <f>VLOOKUP(TableOMP[[#This Row],[Label]],TableAvg[],3,FALSE)</f>
        <v>#N/A</v>
      </c>
      <c r="Q2471" s="10" t="e">
        <f>TableOMP[[#This Row],[Avg]]-$U$2*TableOMP[[#This Row],[StdDev]]</f>
        <v>#N/A</v>
      </c>
      <c r="R2471" s="10" t="e">
        <f>TableOMP[[#This Row],[Avg]]+$U$2*TableOMP[[#This Row],[StdDev]]</f>
        <v>#N/A</v>
      </c>
      <c r="S2471" s="10" t="e">
        <f>IF(AND(TableOMP[[#This Row],[total_time]]&gt;=TableOMP[[#This Row],[Low]], TableOMP[[#This Row],[total_time]]&lt;=TableOMP[[#This Row],[High]]),1,0)</f>
        <v>#N/A</v>
      </c>
    </row>
    <row r="2472" spans="1:19" x14ac:dyDescent="0.25">
      <c r="A2472" t="s">
        <v>16</v>
      </c>
      <c r="B2472">
        <v>1000</v>
      </c>
      <c r="C2472">
        <v>100</v>
      </c>
      <c r="D2472">
        <v>100000</v>
      </c>
      <c r="E2472">
        <v>26</v>
      </c>
      <c r="F2472">
        <v>1</v>
      </c>
      <c r="G2472">
        <v>1.423667</v>
      </c>
      <c r="H2472">
        <v>5.4829999999999997E-2</v>
      </c>
      <c r="I2472">
        <v>1.0194799999999999</v>
      </c>
      <c r="J2472">
        <v>4.0779000000000003E-2</v>
      </c>
      <c r="K2472" t="str">
        <f t="shared" si="40"/>
        <v>7</v>
      </c>
      <c r="L2472" t="s">
        <v>50</v>
      </c>
      <c r="M2472" t="s">
        <v>51</v>
      </c>
      <c r="N24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472" s="10" t="e">
        <f>VLOOKUP(TableOMP[[#This Row],[Label]],TableAvg[],2,FALSE)</f>
        <v>#N/A</v>
      </c>
      <c r="P2472" s="10" t="e">
        <f>VLOOKUP(TableOMP[[#This Row],[Label]],TableAvg[],3,FALSE)</f>
        <v>#N/A</v>
      </c>
      <c r="Q2472" s="10" t="e">
        <f>TableOMP[[#This Row],[Avg]]-$U$2*TableOMP[[#This Row],[StdDev]]</f>
        <v>#N/A</v>
      </c>
      <c r="R2472" s="10" t="e">
        <f>TableOMP[[#This Row],[Avg]]+$U$2*TableOMP[[#This Row],[StdDev]]</f>
        <v>#N/A</v>
      </c>
      <c r="S2472" s="10" t="e">
        <f>IF(AND(TableOMP[[#This Row],[total_time]]&gt;=TableOMP[[#This Row],[Low]], TableOMP[[#This Row],[total_time]]&lt;=TableOMP[[#This Row],[High]]),1,0)</f>
        <v>#N/A</v>
      </c>
    </row>
    <row r="2473" spans="1:19" x14ac:dyDescent="0.25">
      <c r="A2473" t="s">
        <v>16</v>
      </c>
      <c r="B2473">
        <v>1000</v>
      </c>
      <c r="C2473">
        <v>100</v>
      </c>
      <c r="D2473">
        <v>100000</v>
      </c>
      <c r="E2473">
        <v>27</v>
      </c>
      <c r="F2473">
        <v>1</v>
      </c>
      <c r="G2473">
        <v>1.4306399999999999</v>
      </c>
      <c r="H2473">
        <v>5.6037999999999998E-2</v>
      </c>
      <c r="I2473">
        <v>1.253768</v>
      </c>
      <c r="J2473">
        <v>4.8222000000000001E-2</v>
      </c>
      <c r="K2473" t="str">
        <f t="shared" si="40"/>
        <v>7</v>
      </c>
      <c r="L2473" t="s">
        <v>50</v>
      </c>
      <c r="M2473" t="s">
        <v>51</v>
      </c>
      <c r="N24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473" s="10" t="e">
        <f>VLOOKUP(TableOMP[[#This Row],[Label]],TableAvg[],2,FALSE)</f>
        <v>#N/A</v>
      </c>
      <c r="P2473" s="10" t="e">
        <f>VLOOKUP(TableOMP[[#This Row],[Label]],TableAvg[],3,FALSE)</f>
        <v>#N/A</v>
      </c>
      <c r="Q2473" s="10" t="e">
        <f>TableOMP[[#This Row],[Avg]]-$U$2*TableOMP[[#This Row],[StdDev]]</f>
        <v>#N/A</v>
      </c>
      <c r="R2473" s="10" t="e">
        <f>TableOMP[[#This Row],[Avg]]+$U$2*TableOMP[[#This Row],[StdDev]]</f>
        <v>#N/A</v>
      </c>
      <c r="S2473" s="10" t="e">
        <f>IF(AND(TableOMP[[#This Row],[total_time]]&gt;=TableOMP[[#This Row],[Low]], TableOMP[[#This Row],[total_time]]&lt;=TableOMP[[#This Row],[High]]),1,0)</f>
        <v>#N/A</v>
      </c>
    </row>
    <row r="2474" spans="1:19" x14ac:dyDescent="0.25">
      <c r="A2474" t="s">
        <v>16</v>
      </c>
      <c r="B2474">
        <v>1000</v>
      </c>
      <c r="C2474">
        <v>100</v>
      </c>
      <c r="D2474">
        <v>100000</v>
      </c>
      <c r="E2474">
        <v>28</v>
      </c>
      <c r="F2474">
        <v>1</v>
      </c>
      <c r="G2474">
        <v>1.3632379999999999</v>
      </c>
      <c r="H2474">
        <v>5.3961000000000002E-2</v>
      </c>
      <c r="I2474">
        <v>1.0857650000000001</v>
      </c>
      <c r="J2474">
        <v>4.0214E-2</v>
      </c>
      <c r="K2474" t="str">
        <f t="shared" si="40"/>
        <v>7</v>
      </c>
      <c r="L2474" t="s">
        <v>50</v>
      </c>
      <c r="M2474" t="s">
        <v>51</v>
      </c>
      <c r="N24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474" s="10" t="e">
        <f>VLOOKUP(TableOMP[[#This Row],[Label]],TableAvg[],2,FALSE)</f>
        <v>#N/A</v>
      </c>
      <c r="P2474" s="10" t="e">
        <f>VLOOKUP(TableOMP[[#This Row],[Label]],TableAvg[],3,FALSE)</f>
        <v>#N/A</v>
      </c>
      <c r="Q2474" s="10" t="e">
        <f>TableOMP[[#This Row],[Avg]]-$U$2*TableOMP[[#This Row],[StdDev]]</f>
        <v>#N/A</v>
      </c>
      <c r="R2474" s="10" t="e">
        <f>TableOMP[[#This Row],[Avg]]+$U$2*TableOMP[[#This Row],[StdDev]]</f>
        <v>#N/A</v>
      </c>
      <c r="S2474" s="10" t="e">
        <f>IF(AND(TableOMP[[#This Row],[total_time]]&gt;=TableOMP[[#This Row],[Low]], TableOMP[[#This Row],[total_time]]&lt;=TableOMP[[#This Row],[High]]),1,0)</f>
        <v>#N/A</v>
      </c>
    </row>
    <row r="2475" spans="1:19" x14ac:dyDescent="0.25">
      <c r="A2475" t="s">
        <v>16</v>
      </c>
      <c r="B2475">
        <v>1000</v>
      </c>
      <c r="C2475">
        <v>100</v>
      </c>
      <c r="D2475">
        <v>100000</v>
      </c>
      <c r="E2475">
        <v>29</v>
      </c>
      <c r="F2475">
        <v>1</v>
      </c>
      <c r="G2475">
        <v>1.4509430000000001</v>
      </c>
      <c r="H2475">
        <v>6.0475000000000001E-2</v>
      </c>
      <c r="I2475">
        <v>1.2050890000000001</v>
      </c>
      <c r="J2475">
        <v>4.3039000000000001E-2</v>
      </c>
      <c r="K2475" t="str">
        <f t="shared" si="40"/>
        <v>7</v>
      </c>
      <c r="L2475" t="s">
        <v>50</v>
      </c>
      <c r="M2475" t="s">
        <v>51</v>
      </c>
      <c r="N24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475" s="10" t="e">
        <f>VLOOKUP(TableOMP[[#This Row],[Label]],TableAvg[],2,FALSE)</f>
        <v>#N/A</v>
      </c>
      <c r="P2475" s="10" t="e">
        <f>VLOOKUP(TableOMP[[#This Row],[Label]],TableAvg[],3,FALSE)</f>
        <v>#N/A</v>
      </c>
      <c r="Q2475" s="10" t="e">
        <f>TableOMP[[#This Row],[Avg]]-$U$2*TableOMP[[#This Row],[StdDev]]</f>
        <v>#N/A</v>
      </c>
      <c r="R2475" s="10" t="e">
        <f>TableOMP[[#This Row],[Avg]]+$U$2*TableOMP[[#This Row],[StdDev]]</f>
        <v>#N/A</v>
      </c>
      <c r="S2475" s="10" t="e">
        <f>IF(AND(TableOMP[[#This Row],[total_time]]&gt;=TableOMP[[#This Row],[Low]], TableOMP[[#This Row],[total_time]]&lt;=TableOMP[[#This Row],[High]]),1,0)</f>
        <v>#N/A</v>
      </c>
    </row>
    <row r="2476" spans="1:19" x14ac:dyDescent="0.25">
      <c r="A2476" t="s">
        <v>16</v>
      </c>
      <c r="B2476">
        <v>1000</v>
      </c>
      <c r="C2476">
        <v>100</v>
      </c>
      <c r="D2476">
        <v>100000</v>
      </c>
      <c r="E2476">
        <v>30</v>
      </c>
      <c r="F2476">
        <v>1</v>
      </c>
      <c r="G2476">
        <v>1.4094059999999999</v>
      </c>
      <c r="H2476">
        <v>5.8118000000000003E-2</v>
      </c>
      <c r="I2476">
        <v>1.33569</v>
      </c>
      <c r="J2476">
        <v>4.6058000000000002E-2</v>
      </c>
      <c r="K2476" t="str">
        <f t="shared" si="40"/>
        <v>7</v>
      </c>
      <c r="L2476" t="s">
        <v>50</v>
      </c>
      <c r="M2476" t="s">
        <v>51</v>
      </c>
      <c r="N24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476" s="10" t="e">
        <f>VLOOKUP(TableOMP[[#This Row],[Label]],TableAvg[],2,FALSE)</f>
        <v>#N/A</v>
      </c>
      <c r="P2476" s="10" t="e">
        <f>VLOOKUP(TableOMP[[#This Row],[Label]],TableAvg[],3,FALSE)</f>
        <v>#N/A</v>
      </c>
      <c r="Q2476" s="10" t="e">
        <f>TableOMP[[#This Row],[Avg]]-$U$2*TableOMP[[#This Row],[StdDev]]</f>
        <v>#N/A</v>
      </c>
      <c r="R2476" s="10" t="e">
        <f>TableOMP[[#This Row],[Avg]]+$U$2*TableOMP[[#This Row],[StdDev]]</f>
        <v>#N/A</v>
      </c>
      <c r="S2476" s="10" t="e">
        <f>IF(AND(TableOMP[[#This Row],[total_time]]&gt;=TableOMP[[#This Row],[Low]], TableOMP[[#This Row],[total_time]]&lt;=TableOMP[[#This Row],[High]]),1,0)</f>
        <v>#N/A</v>
      </c>
    </row>
    <row r="2477" spans="1:19" x14ac:dyDescent="0.25">
      <c r="A2477" t="s">
        <v>16</v>
      </c>
      <c r="B2477">
        <v>1000</v>
      </c>
      <c r="C2477">
        <v>100</v>
      </c>
      <c r="D2477">
        <v>100000</v>
      </c>
      <c r="E2477">
        <v>31</v>
      </c>
      <c r="F2477">
        <v>1</v>
      </c>
      <c r="G2477">
        <v>1.4097409999999999</v>
      </c>
      <c r="H2477">
        <v>7.2636000000000006E-2</v>
      </c>
      <c r="I2477">
        <v>1.5922069999999999</v>
      </c>
      <c r="J2477">
        <v>5.3074000000000003E-2</v>
      </c>
      <c r="K2477" t="str">
        <f t="shared" si="40"/>
        <v>7</v>
      </c>
      <c r="L2477" t="s">
        <v>50</v>
      </c>
      <c r="M2477" t="s">
        <v>51</v>
      </c>
      <c r="N24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477" s="10" t="e">
        <f>VLOOKUP(TableOMP[[#This Row],[Label]],TableAvg[],2,FALSE)</f>
        <v>#N/A</v>
      </c>
      <c r="P2477" s="10" t="e">
        <f>VLOOKUP(TableOMP[[#This Row],[Label]],TableAvg[],3,FALSE)</f>
        <v>#N/A</v>
      </c>
      <c r="Q2477" s="10" t="e">
        <f>TableOMP[[#This Row],[Avg]]-$U$2*TableOMP[[#This Row],[StdDev]]</f>
        <v>#N/A</v>
      </c>
      <c r="R2477" s="10" t="e">
        <f>TableOMP[[#This Row],[Avg]]+$U$2*TableOMP[[#This Row],[StdDev]]</f>
        <v>#N/A</v>
      </c>
      <c r="S2477" s="10" t="e">
        <f>IF(AND(TableOMP[[#This Row],[total_time]]&gt;=TableOMP[[#This Row],[Low]], TableOMP[[#This Row],[total_time]]&lt;=TableOMP[[#This Row],[High]]),1,0)</f>
        <v>#N/A</v>
      </c>
    </row>
    <row r="2478" spans="1:19" x14ac:dyDescent="0.25">
      <c r="A2478" t="s">
        <v>16</v>
      </c>
      <c r="B2478">
        <v>1000</v>
      </c>
      <c r="C2478">
        <v>100</v>
      </c>
      <c r="D2478">
        <v>100000</v>
      </c>
      <c r="E2478">
        <v>32</v>
      </c>
      <c r="F2478">
        <v>1</v>
      </c>
      <c r="G2478">
        <v>1.46797</v>
      </c>
      <c r="H2478">
        <v>5.7737999999999998E-2</v>
      </c>
      <c r="I2478">
        <v>1.392031</v>
      </c>
      <c r="J2478">
        <v>4.4903999999999999E-2</v>
      </c>
      <c r="K2478" t="str">
        <f t="shared" si="40"/>
        <v>7</v>
      </c>
      <c r="L2478" t="s">
        <v>50</v>
      </c>
      <c r="M2478" t="s">
        <v>51</v>
      </c>
      <c r="N24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478" s="10" t="e">
        <f>VLOOKUP(TableOMP[[#This Row],[Label]],TableAvg[],2,FALSE)</f>
        <v>#N/A</v>
      </c>
      <c r="P2478" s="10" t="e">
        <f>VLOOKUP(TableOMP[[#This Row],[Label]],TableAvg[],3,FALSE)</f>
        <v>#N/A</v>
      </c>
      <c r="Q2478" s="10" t="e">
        <f>TableOMP[[#This Row],[Avg]]-$U$2*TableOMP[[#This Row],[StdDev]]</f>
        <v>#N/A</v>
      </c>
      <c r="R2478" s="10" t="e">
        <f>TableOMP[[#This Row],[Avg]]+$U$2*TableOMP[[#This Row],[StdDev]]</f>
        <v>#N/A</v>
      </c>
      <c r="S2478" s="10" t="e">
        <f>IF(AND(TableOMP[[#This Row],[total_time]]&gt;=TableOMP[[#This Row],[Low]], TableOMP[[#This Row],[total_time]]&lt;=TableOMP[[#This Row],[High]]),1,0)</f>
        <v>#N/A</v>
      </c>
    </row>
    <row r="2479" spans="1:19" x14ac:dyDescent="0.25">
      <c r="A2479" t="s">
        <v>16</v>
      </c>
      <c r="B2479">
        <v>1000</v>
      </c>
      <c r="C2479">
        <v>100</v>
      </c>
      <c r="D2479">
        <v>100000</v>
      </c>
      <c r="E2479">
        <v>33</v>
      </c>
      <c r="F2479">
        <v>1</v>
      </c>
      <c r="G2479">
        <v>1.449597</v>
      </c>
      <c r="H2479">
        <v>7.5535000000000005E-2</v>
      </c>
      <c r="I2479">
        <v>1.7135339999999999</v>
      </c>
      <c r="J2479">
        <v>5.3547999999999998E-2</v>
      </c>
      <c r="K2479" t="str">
        <f t="shared" si="40"/>
        <v>7</v>
      </c>
      <c r="L2479" t="s">
        <v>50</v>
      </c>
      <c r="M2479" t="s">
        <v>51</v>
      </c>
      <c r="N24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479" s="10" t="e">
        <f>VLOOKUP(TableOMP[[#This Row],[Label]],TableAvg[],2,FALSE)</f>
        <v>#N/A</v>
      </c>
      <c r="P2479" s="10" t="e">
        <f>VLOOKUP(TableOMP[[#This Row],[Label]],TableAvg[],3,FALSE)</f>
        <v>#N/A</v>
      </c>
      <c r="Q2479" s="10" t="e">
        <f>TableOMP[[#This Row],[Avg]]-$U$2*TableOMP[[#This Row],[StdDev]]</f>
        <v>#N/A</v>
      </c>
      <c r="R2479" s="10" t="e">
        <f>TableOMP[[#This Row],[Avg]]+$U$2*TableOMP[[#This Row],[StdDev]]</f>
        <v>#N/A</v>
      </c>
      <c r="S2479" s="10" t="e">
        <f>IF(AND(TableOMP[[#This Row],[total_time]]&gt;=TableOMP[[#This Row],[Low]], TableOMP[[#This Row],[total_time]]&lt;=TableOMP[[#This Row],[High]]),1,0)</f>
        <v>#N/A</v>
      </c>
    </row>
    <row r="2480" spans="1:19" x14ac:dyDescent="0.25">
      <c r="A2480" t="s">
        <v>16</v>
      </c>
      <c r="B2480">
        <v>1000</v>
      </c>
      <c r="C2480">
        <v>100</v>
      </c>
      <c r="D2480">
        <v>100000</v>
      </c>
      <c r="E2480">
        <v>34</v>
      </c>
      <c r="F2480">
        <v>1</v>
      </c>
      <c r="G2480">
        <v>1.5193719999999999</v>
      </c>
      <c r="H2480">
        <v>5.7980999999999998E-2</v>
      </c>
      <c r="I2480">
        <v>1.384028</v>
      </c>
      <c r="J2480">
        <v>4.1939999999999998E-2</v>
      </c>
      <c r="K2480" t="str">
        <f t="shared" si="40"/>
        <v>7</v>
      </c>
      <c r="L2480" t="s">
        <v>50</v>
      </c>
      <c r="M2480" t="s">
        <v>51</v>
      </c>
      <c r="N24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480" s="10" t="e">
        <f>VLOOKUP(TableOMP[[#This Row],[Label]],TableAvg[],2,FALSE)</f>
        <v>#N/A</v>
      </c>
      <c r="P2480" s="10" t="e">
        <f>VLOOKUP(TableOMP[[#This Row],[Label]],TableAvg[],3,FALSE)</f>
        <v>#N/A</v>
      </c>
      <c r="Q2480" s="10" t="e">
        <f>TableOMP[[#This Row],[Avg]]-$U$2*TableOMP[[#This Row],[StdDev]]</f>
        <v>#N/A</v>
      </c>
      <c r="R2480" s="10" t="e">
        <f>TableOMP[[#This Row],[Avg]]+$U$2*TableOMP[[#This Row],[StdDev]]</f>
        <v>#N/A</v>
      </c>
      <c r="S2480" s="10" t="e">
        <f>IF(AND(TableOMP[[#This Row],[total_time]]&gt;=TableOMP[[#This Row],[Low]], TableOMP[[#This Row],[total_time]]&lt;=TableOMP[[#This Row],[High]]),1,0)</f>
        <v>#N/A</v>
      </c>
    </row>
    <row r="2481" spans="1:19" x14ac:dyDescent="0.25">
      <c r="A2481" t="s">
        <v>16</v>
      </c>
      <c r="B2481">
        <v>1000</v>
      </c>
      <c r="C2481">
        <v>100</v>
      </c>
      <c r="D2481">
        <v>100000</v>
      </c>
      <c r="E2481">
        <v>35</v>
      </c>
      <c r="F2481">
        <v>1</v>
      </c>
      <c r="G2481">
        <v>1.4006190000000001</v>
      </c>
      <c r="H2481">
        <v>4.6228999999999999E-2</v>
      </c>
      <c r="I2481">
        <v>1.293426</v>
      </c>
      <c r="J2481">
        <v>3.8041999999999999E-2</v>
      </c>
      <c r="K2481" t="str">
        <f t="shared" si="40"/>
        <v>7</v>
      </c>
      <c r="L2481" t="s">
        <v>50</v>
      </c>
      <c r="M2481" t="s">
        <v>51</v>
      </c>
      <c r="N24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481" s="10" t="e">
        <f>VLOOKUP(TableOMP[[#This Row],[Label]],TableAvg[],2,FALSE)</f>
        <v>#N/A</v>
      </c>
      <c r="P2481" s="10" t="e">
        <f>VLOOKUP(TableOMP[[#This Row],[Label]],TableAvg[],3,FALSE)</f>
        <v>#N/A</v>
      </c>
      <c r="Q2481" s="10" t="e">
        <f>TableOMP[[#This Row],[Avg]]-$U$2*TableOMP[[#This Row],[StdDev]]</f>
        <v>#N/A</v>
      </c>
      <c r="R2481" s="10" t="e">
        <f>TableOMP[[#This Row],[Avg]]+$U$2*TableOMP[[#This Row],[StdDev]]</f>
        <v>#N/A</v>
      </c>
      <c r="S2481" s="10" t="e">
        <f>IF(AND(TableOMP[[#This Row],[total_time]]&gt;=TableOMP[[#This Row],[Low]], TableOMP[[#This Row],[total_time]]&lt;=TableOMP[[#This Row],[High]]),1,0)</f>
        <v>#N/A</v>
      </c>
    </row>
    <row r="2482" spans="1:19" x14ac:dyDescent="0.25">
      <c r="A2482" t="s">
        <v>16</v>
      </c>
      <c r="B2482">
        <v>1000</v>
      </c>
      <c r="C2482">
        <v>100</v>
      </c>
      <c r="D2482">
        <v>100000</v>
      </c>
      <c r="E2482">
        <v>36</v>
      </c>
      <c r="F2482">
        <v>1</v>
      </c>
      <c r="G2482">
        <v>1.5340309999999999</v>
      </c>
      <c r="H2482">
        <v>4.8765999999999997E-2</v>
      </c>
      <c r="I2482">
        <v>1.1144430000000001</v>
      </c>
      <c r="J2482">
        <v>3.1841000000000001E-2</v>
      </c>
      <c r="K2482" t="str">
        <f t="shared" si="40"/>
        <v>7</v>
      </c>
      <c r="L2482" t="s">
        <v>50</v>
      </c>
      <c r="M2482" t="s">
        <v>51</v>
      </c>
      <c r="N24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482" s="10" t="e">
        <f>VLOOKUP(TableOMP[[#This Row],[Label]],TableAvg[],2,FALSE)</f>
        <v>#N/A</v>
      </c>
      <c r="P2482" s="10" t="e">
        <f>VLOOKUP(TableOMP[[#This Row],[Label]],TableAvg[],3,FALSE)</f>
        <v>#N/A</v>
      </c>
      <c r="Q2482" s="10" t="e">
        <f>TableOMP[[#This Row],[Avg]]-$U$2*TableOMP[[#This Row],[StdDev]]</f>
        <v>#N/A</v>
      </c>
      <c r="R2482" s="10" t="e">
        <f>TableOMP[[#This Row],[Avg]]+$U$2*TableOMP[[#This Row],[StdDev]]</f>
        <v>#N/A</v>
      </c>
      <c r="S2482" s="10" t="e">
        <f>IF(AND(TableOMP[[#This Row],[total_time]]&gt;=TableOMP[[#This Row],[Low]], TableOMP[[#This Row],[total_time]]&lt;=TableOMP[[#This Row],[High]]),1,0)</f>
        <v>#N/A</v>
      </c>
    </row>
    <row r="2483" spans="1:19" x14ac:dyDescent="0.25">
      <c r="A2483" t="s">
        <v>16</v>
      </c>
      <c r="B2483">
        <v>1000</v>
      </c>
      <c r="C2483">
        <v>100</v>
      </c>
      <c r="D2483">
        <v>100000</v>
      </c>
      <c r="E2483">
        <v>37</v>
      </c>
      <c r="F2483">
        <v>1</v>
      </c>
      <c r="G2483">
        <v>1.559634</v>
      </c>
      <c r="H2483">
        <v>5.5995000000000003E-2</v>
      </c>
      <c r="I2483">
        <v>1.2550939999999999</v>
      </c>
      <c r="J2483">
        <v>3.4863999999999999E-2</v>
      </c>
      <c r="K2483" t="str">
        <f t="shared" si="40"/>
        <v>7</v>
      </c>
      <c r="L2483" t="s">
        <v>50</v>
      </c>
      <c r="M2483" t="s">
        <v>51</v>
      </c>
      <c r="N24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483" s="10" t="e">
        <f>VLOOKUP(TableOMP[[#This Row],[Label]],TableAvg[],2,FALSE)</f>
        <v>#N/A</v>
      </c>
      <c r="P2483" s="10" t="e">
        <f>VLOOKUP(TableOMP[[#This Row],[Label]],TableAvg[],3,FALSE)</f>
        <v>#N/A</v>
      </c>
      <c r="Q2483" s="10" t="e">
        <f>TableOMP[[#This Row],[Avg]]-$U$2*TableOMP[[#This Row],[StdDev]]</f>
        <v>#N/A</v>
      </c>
      <c r="R2483" s="10" t="e">
        <f>TableOMP[[#This Row],[Avg]]+$U$2*TableOMP[[#This Row],[StdDev]]</f>
        <v>#N/A</v>
      </c>
      <c r="S2483" s="10" t="e">
        <f>IF(AND(TableOMP[[#This Row],[total_time]]&gt;=TableOMP[[#This Row],[Low]], TableOMP[[#This Row],[total_time]]&lt;=TableOMP[[#This Row],[High]]),1,0)</f>
        <v>#N/A</v>
      </c>
    </row>
    <row r="2484" spans="1:19" x14ac:dyDescent="0.25">
      <c r="A2484" t="s">
        <v>16</v>
      </c>
      <c r="B2484">
        <v>1000</v>
      </c>
      <c r="C2484">
        <v>100</v>
      </c>
      <c r="D2484">
        <v>100000</v>
      </c>
      <c r="E2484">
        <v>38</v>
      </c>
      <c r="F2484">
        <v>1</v>
      </c>
      <c r="G2484">
        <v>1.568994</v>
      </c>
      <c r="H2484">
        <v>6.4009999999999997E-2</v>
      </c>
      <c r="I2484">
        <v>1.4931049999999999</v>
      </c>
      <c r="J2484">
        <v>4.0354000000000001E-2</v>
      </c>
      <c r="K2484" t="str">
        <f t="shared" si="40"/>
        <v>7</v>
      </c>
      <c r="L2484" t="s">
        <v>50</v>
      </c>
      <c r="M2484" t="s">
        <v>51</v>
      </c>
      <c r="N24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484" s="10" t="e">
        <f>VLOOKUP(TableOMP[[#This Row],[Label]],TableAvg[],2,FALSE)</f>
        <v>#N/A</v>
      </c>
      <c r="P2484" s="10" t="e">
        <f>VLOOKUP(TableOMP[[#This Row],[Label]],TableAvg[],3,FALSE)</f>
        <v>#N/A</v>
      </c>
      <c r="Q2484" s="10" t="e">
        <f>TableOMP[[#This Row],[Avg]]-$U$2*TableOMP[[#This Row],[StdDev]]</f>
        <v>#N/A</v>
      </c>
      <c r="R2484" s="10" t="e">
        <f>TableOMP[[#This Row],[Avg]]+$U$2*TableOMP[[#This Row],[StdDev]]</f>
        <v>#N/A</v>
      </c>
      <c r="S2484" s="10" t="e">
        <f>IF(AND(TableOMP[[#This Row],[total_time]]&gt;=TableOMP[[#This Row],[Low]], TableOMP[[#This Row],[total_time]]&lt;=TableOMP[[#This Row],[High]]),1,0)</f>
        <v>#N/A</v>
      </c>
    </row>
    <row r="2485" spans="1:19" x14ac:dyDescent="0.25">
      <c r="A2485" t="s">
        <v>16</v>
      </c>
      <c r="B2485">
        <v>1000</v>
      </c>
      <c r="C2485">
        <v>100</v>
      </c>
      <c r="D2485">
        <v>100000</v>
      </c>
      <c r="E2485">
        <v>39</v>
      </c>
      <c r="F2485">
        <v>1</v>
      </c>
      <c r="G2485">
        <v>1.478594</v>
      </c>
      <c r="H2485">
        <v>0.101173</v>
      </c>
      <c r="I2485">
        <v>1.4643660000000001</v>
      </c>
      <c r="J2485">
        <v>3.8536000000000001E-2</v>
      </c>
      <c r="K2485" t="str">
        <f t="shared" si="40"/>
        <v>7</v>
      </c>
      <c r="L2485" t="s">
        <v>50</v>
      </c>
      <c r="M2485" t="s">
        <v>51</v>
      </c>
      <c r="N24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485" s="10" t="e">
        <f>VLOOKUP(TableOMP[[#This Row],[Label]],TableAvg[],2,FALSE)</f>
        <v>#N/A</v>
      </c>
      <c r="P2485" s="10" t="e">
        <f>VLOOKUP(TableOMP[[#This Row],[Label]],TableAvg[],3,FALSE)</f>
        <v>#N/A</v>
      </c>
      <c r="Q2485" s="10" t="e">
        <f>TableOMP[[#This Row],[Avg]]-$U$2*TableOMP[[#This Row],[StdDev]]</f>
        <v>#N/A</v>
      </c>
      <c r="R2485" s="10" t="e">
        <f>TableOMP[[#This Row],[Avg]]+$U$2*TableOMP[[#This Row],[StdDev]]</f>
        <v>#N/A</v>
      </c>
      <c r="S2485" s="10" t="e">
        <f>IF(AND(TableOMP[[#This Row],[total_time]]&gt;=TableOMP[[#This Row],[Low]], TableOMP[[#This Row],[total_time]]&lt;=TableOMP[[#This Row],[High]]),1,0)</f>
        <v>#N/A</v>
      </c>
    </row>
    <row r="2486" spans="1:19" x14ac:dyDescent="0.25">
      <c r="A2486" t="s">
        <v>16</v>
      </c>
      <c r="B2486">
        <v>1000</v>
      </c>
      <c r="C2486">
        <v>100</v>
      </c>
      <c r="D2486">
        <v>100000</v>
      </c>
      <c r="E2486">
        <v>40</v>
      </c>
      <c r="F2486">
        <v>1</v>
      </c>
      <c r="G2486">
        <v>1.6183000000000001</v>
      </c>
      <c r="H2486">
        <v>7.4317999999999995E-2</v>
      </c>
      <c r="I2486">
        <v>1.9066240000000001</v>
      </c>
      <c r="J2486">
        <v>4.8888000000000001E-2</v>
      </c>
      <c r="K2486" t="str">
        <f t="shared" si="40"/>
        <v>7</v>
      </c>
      <c r="L2486" t="s">
        <v>50</v>
      </c>
      <c r="M2486" t="s">
        <v>51</v>
      </c>
      <c r="N24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486" s="10" t="e">
        <f>VLOOKUP(TableOMP[[#This Row],[Label]],TableAvg[],2,FALSE)</f>
        <v>#N/A</v>
      </c>
      <c r="P2486" s="10" t="e">
        <f>VLOOKUP(TableOMP[[#This Row],[Label]],TableAvg[],3,FALSE)</f>
        <v>#N/A</v>
      </c>
      <c r="Q2486" s="10" t="e">
        <f>TableOMP[[#This Row],[Avg]]-$U$2*TableOMP[[#This Row],[StdDev]]</f>
        <v>#N/A</v>
      </c>
      <c r="R2486" s="10" t="e">
        <f>TableOMP[[#This Row],[Avg]]+$U$2*TableOMP[[#This Row],[StdDev]]</f>
        <v>#N/A</v>
      </c>
      <c r="S2486" s="10" t="e">
        <f>IF(AND(TableOMP[[#This Row],[total_time]]&gt;=TableOMP[[#This Row],[Low]], TableOMP[[#This Row],[total_time]]&lt;=TableOMP[[#This Row],[High]]),1,0)</f>
        <v>#N/A</v>
      </c>
    </row>
    <row r="2487" spans="1:19" x14ac:dyDescent="0.25">
      <c r="A2487" t="s">
        <v>16</v>
      </c>
      <c r="B2487">
        <v>1000</v>
      </c>
      <c r="C2487">
        <v>100</v>
      </c>
      <c r="D2487">
        <v>100000</v>
      </c>
      <c r="E2487">
        <v>41</v>
      </c>
      <c r="F2487">
        <v>1</v>
      </c>
      <c r="G2487">
        <v>1.5313209999999999</v>
      </c>
      <c r="H2487">
        <v>7.3733999999999994E-2</v>
      </c>
      <c r="I2487">
        <v>2.1351179999999998</v>
      </c>
      <c r="J2487">
        <v>5.3378000000000002E-2</v>
      </c>
      <c r="K2487" t="str">
        <f t="shared" si="40"/>
        <v>7</v>
      </c>
      <c r="L2487" t="s">
        <v>50</v>
      </c>
      <c r="M2487" t="s">
        <v>51</v>
      </c>
      <c r="N24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487" s="10" t="e">
        <f>VLOOKUP(TableOMP[[#This Row],[Label]],TableAvg[],2,FALSE)</f>
        <v>#N/A</v>
      </c>
      <c r="P2487" s="10" t="e">
        <f>VLOOKUP(TableOMP[[#This Row],[Label]],TableAvg[],3,FALSE)</f>
        <v>#N/A</v>
      </c>
      <c r="Q2487" s="10" t="e">
        <f>TableOMP[[#This Row],[Avg]]-$U$2*TableOMP[[#This Row],[StdDev]]</f>
        <v>#N/A</v>
      </c>
      <c r="R2487" s="10" t="e">
        <f>TableOMP[[#This Row],[Avg]]+$U$2*TableOMP[[#This Row],[StdDev]]</f>
        <v>#N/A</v>
      </c>
      <c r="S2487" s="10" t="e">
        <f>IF(AND(TableOMP[[#This Row],[total_time]]&gt;=TableOMP[[#This Row],[Low]], TableOMP[[#This Row],[total_time]]&lt;=TableOMP[[#This Row],[High]]),1,0)</f>
        <v>#N/A</v>
      </c>
    </row>
    <row r="2488" spans="1:19" x14ac:dyDescent="0.25">
      <c r="A2488" t="s">
        <v>16</v>
      </c>
      <c r="B2488">
        <v>1000</v>
      </c>
      <c r="C2488">
        <v>100</v>
      </c>
      <c r="D2488">
        <v>100000</v>
      </c>
      <c r="E2488">
        <v>42</v>
      </c>
      <c r="F2488">
        <v>1</v>
      </c>
      <c r="G2488">
        <v>1.597453</v>
      </c>
      <c r="H2488">
        <v>0.147761</v>
      </c>
      <c r="I2488">
        <v>1.849755</v>
      </c>
      <c r="J2488">
        <v>4.5116000000000003E-2</v>
      </c>
      <c r="K2488" t="str">
        <f t="shared" si="40"/>
        <v>7</v>
      </c>
      <c r="L2488" t="s">
        <v>50</v>
      </c>
      <c r="M2488" t="s">
        <v>51</v>
      </c>
      <c r="N24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488" s="10" t="e">
        <f>VLOOKUP(TableOMP[[#This Row],[Label]],TableAvg[],2,FALSE)</f>
        <v>#N/A</v>
      </c>
      <c r="P2488" s="10" t="e">
        <f>VLOOKUP(TableOMP[[#This Row],[Label]],TableAvg[],3,FALSE)</f>
        <v>#N/A</v>
      </c>
      <c r="Q2488" s="10" t="e">
        <f>TableOMP[[#This Row],[Avg]]-$U$2*TableOMP[[#This Row],[StdDev]]</f>
        <v>#N/A</v>
      </c>
      <c r="R2488" s="10" t="e">
        <f>TableOMP[[#This Row],[Avg]]+$U$2*TableOMP[[#This Row],[StdDev]]</f>
        <v>#N/A</v>
      </c>
      <c r="S2488" s="10" t="e">
        <f>IF(AND(TableOMP[[#This Row],[total_time]]&gt;=TableOMP[[#This Row],[Low]], TableOMP[[#This Row],[total_time]]&lt;=TableOMP[[#This Row],[High]]),1,0)</f>
        <v>#N/A</v>
      </c>
    </row>
    <row r="2489" spans="1:19" x14ac:dyDescent="0.25">
      <c r="A2489" t="s">
        <v>16</v>
      </c>
      <c r="B2489">
        <v>1000</v>
      </c>
      <c r="C2489">
        <v>100</v>
      </c>
      <c r="D2489">
        <v>100000</v>
      </c>
      <c r="E2489">
        <v>43</v>
      </c>
      <c r="F2489">
        <v>1</v>
      </c>
      <c r="G2489">
        <v>1.6864570000000001</v>
      </c>
      <c r="H2489">
        <v>5.8903999999999998E-2</v>
      </c>
      <c r="I2489">
        <v>1.838697</v>
      </c>
      <c r="J2489">
        <v>4.3777999999999997E-2</v>
      </c>
      <c r="K2489" t="str">
        <f t="shared" si="40"/>
        <v>7</v>
      </c>
      <c r="L2489" t="s">
        <v>50</v>
      </c>
      <c r="M2489" t="s">
        <v>51</v>
      </c>
      <c r="N24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489" s="10" t="e">
        <f>VLOOKUP(TableOMP[[#This Row],[Label]],TableAvg[],2,FALSE)</f>
        <v>#N/A</v>
      </c>
      <c r="P2489" s="10" t="e">
        <f>VLOOKUP(TableOMP[[#This Row],[Label]],TableAvg[],3,FALSE)</f>
        <v>#N/A</v>
      </c>
      <c r="Q2489" s="10" t="e">
        <f>TableOMP[[#This Row],[Avg]]-$U$2*TableOMP[[#This Row],[StdDev]]</f>
        <v>#N/A</v>
      </c>
      <c r="R2489" s="10" t="e">
        <f>TableOMP[[#This Row],[Avg]]+$U$2*TableOMP[[#This Row],[StdDev]]</f>
        <v>#N/A</v>
      </c>
      <c r="S2489" s="10" t="e">
        <f>IF(AND(TableOMP[[#This Row],[total_time]]&gt;=TableOMP[[#This Row],[Low]], TableOMP[[#This Row],[total_time]]&lt;=TableOMP[[#This Row],[High]]),1,0)</f>
        <v>#N/A</v>
      </c>
    </row>
    <row r="2490" spans="1:19" x14ac:dyDescent="0.25">
      <c r="A2490" t="s">
        <v>16</v>
      </c>
      <c r="B2490">
        <v>1000</v>
      </c>
      <c r="C2490">
        <v>100</v>
      </c>
      <c r="D2490">
        <v>100000</v>
      </c>
      <c r="E2490">
        <v>44</v>
      </c>
      <c r="F2490">
        <v>1</v>
      </c>
      <c r="G2490">
        <v>1.666485</v>
      </c>
      <c r="H2490">
        <v>6.7835999999999994E-2</v>
      </c>
      <c r="I2490">
        <v>2.104501</v>
      </c>
      <c r="J2490">
        <v>4.8941999999999999E-2</v>
      </c>
      <c r="K2490" t="str">
        <f t="shared" si="40"/>
        <v>7</v>
      </c>
      <c r="L2490" t="s">
        <v>50</v>
      </c>
      <c r="M2490" t="s">
        <v>51</v>
      </c>
      <c r="N24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490" s="10" t="e">
        <f>VLOOKUP(TableOMP[[#This Row],[Label]],TableAvg[],2,FALSE)</f>
        <v>#N/A</v>
      </c>
      <c r="P2490" s="10" t="e">
        <f>VLOOKUP(TableOMP[[#This Row],[Label]],TableAvg[],3,FALSE)</f>
        <v>#N/A</v>
      </c>
      <c r="Q2490" s="10" t="e">
        <f>TableOMP[[#This Row],[Avg]]-$U$2*TableOMP[[#This Row],[StdDev]]</f>
        <v>#N/A</v>
      </c>
      <c r="R2490" s="10" t="e">
        <f>TableOMP[[#This Row],[Avg]]+$U$2*TableOMP[[#This Row],[StdDev]]</f>
        <v>#N/A</v>
      </c>
      <c r="S2490" s="10" t="e">
        <f>IF(AND(TableOMP[[#This Row],[total_time]]&gt;=TableOMP[[#This Row],[Low]], TableOMP[[#This Row],[total_time]]&lt;=TableOMP[[#This Row],[High]]),1,0)</f>
        <v>#N/A</v>
      </c>
    </row>
    <row r="2491" spans="1:19" x14ac:dyDescent="0.25">
      <c r="A2491" t="s">
        <v>16</v>
      </c>
      <c r="B2491">
        <v>1000</v>
      </c>
      <c r="C2491">
        <v>100</v>
      </c>
      <c r="D2491">
        <v>100000</v>
      </c>
      <c r="E2491">
        <v>45</v>
      </c>
      <c r="F2491">
        <v>1</v>
      </c>
      <c r="G2491">
        <v>1.537587</v>
      </c>
      <c r="H2491">
        <v>8.5308999999999996E-2</v>
      </c>
      <c r="I2491">
        <v>2.8430140000000002</v>
      </c>
      <c r="J2491">
        <v>6.4614000000000005E-2</v>
      </c>
      <c r="K2491" t="str">
        <f t="shared" si="40"/>
        <v>7</v>
      </c>
      <c r="L2491" t="s">
        <v>50</v>
      </c>
      <c r="M2491" t="s">
        <v>51</v>
      </c>
      <c r="N24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491" s="10" t="e">
        <f>VLOOKUP(TableOMP[[#This Row],[Label]],TableAvg[],2,FALSE)</f>
        <v>#N/A</v>
      </c>
      <c r="P2491" s="10" t="e">
        <f>VLOOKUP(TableOMP[[#This Row],[Label]],TableAvg[],3,FALSE)</f>
        <v>#N/A</v>
      </c>
      <c r="Q2491" s="10" t="e">
        <f>TableOMP[[#This Row],[Avg]]-$U$2*TableOMP[[#This Row],[StdDev]]</f>
        <v>#N/A</v>
      </c>
      <c r="R2491" s="10" t="e">
        <f>TableOMP[[#This Row],[Avg]]+$U$2*TableOMP[[#This Row],[StdDev]]</f>
        <v>#N/A</v>
      </c>
      <c r="S2491" s="10" t="e">
        <f>IF(AND(TableOMP[[#This Row],[total_time]]&gt;=TableOMP[[#This Row],[Low]], TableOMP[[#This Row],[total_time]]&lt;=TableOMP[[#This Row],[High]]),1,0)</f>
        <v>#N/A</v>
      </c>
    </row>
    <row r="2492" spans="1:19" x14ac:dyDescent="0.25">
      <c r="A2492" t="s">
        <v>16</v>
      </c>
      <c r="B2492">
        <v>1000</v>
      </c>
      <c r="C2492">
        <v>100</v>
      </c>
      <c r="D2492">
        <v>100000</v>
      </c>
      <c r="E2492">
        <v>46</v>
      </c>
      <c r="F2492">
        <v>1</v>
      </c>
      <c r="G2492">
        <v>1.5621449999999999</v>
      </c>
      <c r="H2492">
        <v>8.3909999999999998E-2</v>
      </c>
      <c r="I2492">
        <v>2.0841769999999999</v>
      </c>
      <c r="J2492">
        <v>4.6315000000000002E-2</v>
      </c>
      <c r="K2492" t="str">
        <f t="shared" si="40"/>
        <v>7</v>
      </c>
      <c r="L2492" t="s">
        <v>50</v>
      </c>
      <c r="M2492" t="s">
        <v>51</v>
      </c>
      <c r="N24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492" s="10" t="e">
        <f>VLOOKUP(TableOMP[[#This Row],[Label]],TableAvg[],2,FALSE)</f>
        <v>#N/A</v>
      </c>
      <c r="P2492" s="10" t="e">
        <f>VLOOKUP(TableOMP[[#This Row],[Label]],TableAvg[],3,FALSE)</f>
        <v>#N/A</v>
      </c>
      <c r="Q2492" s="10" t="e">
        <f>TableOMP[[#This Row],[Avg]]-$U$2*TableOMP[[#This Row],[StdDev]]</f>
        <v>#N/A</v>
      </c>
      <c r="R2492" s="10" t="e">
        <f>TableOMP[[#This Row],[Avg]]+$U$2*TableOMP[[#This Row],[StdDev]]</f>
        <v>#N/A</v>
      </c>
      <c r="S2492" s="10" t="e">
        <f>IF(AND(TableOMP[[#This Row],[total_time]]&gt;=TableOMP[[#This Row],[Low]], TableOMP[[#This Row],[total_time]]&lt;=TableOMP[[#This Row],[High]]),1,0)</f>
        <v>#N/A</v>
      </c>
    </row>
    <row r="2493" spans="1:19" x14ac:dyDescent="0.25">
      <c r="A2493" t="s">
        <v>16</v>
      </c>
      <c r="B2493">
        <v>1000</v>
      </c>
      <c r="C2493">
        <v>100</v>
      </c>
      <c r="D2493">
        <v>100000</v>
      </c>
      <c r="E2493">
        <v>47</v>
      </c>
      <c r="F2493">
        <v>1</v>
      </c>
      <c r="G2493">
        <v>1.567061</v>
      </c>
      <c r="H2493">
        <v>8.3644999999999997E-2</v>
      </c>
      <c r="I2493">
        <v>2.4157060000000001</v>
      </c>
      <c r="J2493">
        <v>5.2514999999999999E-2</v>
      </c>
      <c r="K2493" t="str">
        <f t="shared" si="40"/>
        <v>7</v>
      </c>
      <c r="L2493" t="s">
        <v>50</v>
      </c>
      <c r="M2493" t="s">
        <v>51</v>
      </c>
      <c r="N24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493" s="10" t="e">
        <f>VLOOKUP(TableOMP[[#This Row],[Label]],TableAvg[],2,FALSE)</f>
        <v>#N/A</v>
      </c>
      <c r="P2493" s="10" t="e">
        <f>VLOOKUP(TableOMP[[#This Row],[Label]],TableAvg[],3,FALSE)</f>
        <v>#N/A</v>
      </c>
      <c r="Q2493" s="10" t="e">
        <f>TableOMP[[#This Row],[Avg]]-$U$2*TableOMP[[#This Row],[StdDev]]</f>
        <v>#N/A</v>
      </c>
      <c r="R2493" s="10" t="e">
        <f>TableOMP[[#This Row],[Avg]]+$U$2*TableOMP[[#This Row],[StdDev]]</f>
        <v>#N/A</v>
      </c>
      <c r="S2493" s="10" t="e">
        <f>IF(AND(TableOMP[[#This Row],[total_time]]&gt;=TableOMP[[#This Row],[Low]], TableOMP[[#This Row],[total_time]]&lt;=TableOMP[[#This Row],[High]]),1,0)</f>
        <v>#N/A</v>
      </c>
    </row>
    <row r="2494" spans="1:19" x14ac:dyDescent="0.25">
      <c r="A2494" t="s">
        <v>16</v>
      </c>
      <c r="B2494">
        <v>1000</v>
      </c>
      <c r="C2494">
        <v>100</v>
      </c>
      <c r="D2494">
        <v>100000</v>
      </c>
      <c r="E2494">
        <v>48</v>
      </c>
      <c r="F2494">
        <v>1</v>
      </c>
      <c r="G2494">
        <v>1.7923260000000001</v>
      </c>
      <c r="H2494">
        <v>8.2978999999999997E-2</v>
      </c>
      <c r="I2494">
        <v>2.8669259999999999</v>
      </c>
      <c r="J2494">
        <v>6.0997999999999997E-2</v>
      </c>
      <c r="K2494" t="str">
        <f t="shared" si="40"/>
        <v>7</v>
      </c>
      <c r="L2494" t="s">
        <v>50</v>
      </c>
      <c r="M2494" t="s">
        <v>51</v>
      </c>
      <c r="N24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494" s="10" t="e">
        <f>VLOOKUP(TableOMP[[#This Row],[Label]],TableAvg[],2,FALSE)</f>
        <v>#N/A</v>
      </c>
      <c r="P2494" s="10" t="e">
        <f>VLOOKUP(TableOMP[[#This Row],[Label]],TableAvg[],3,FALSE)</f>
        <v>#N/A</v>
      </c>
      <c r="Q2494" s="10" t="e">
        <f>TableOMP[[#This Row],[Avg]]-$U$2*TableOMP[[#This Row],[StdDev]]</f>
        <v>#N/A</v>
      </c>
      <c r="R2494" s="10" t="e">
        <f>TableOMP[[#This Row],[Avg]]+$U$2*TableOMP[[#This Row],[StdDev]]</f>
        <v>#N/A</v>
      </c>
      <c r="S2494" s="10" t="e">
        <f>IF(AND(TableOMP[[#This Row],[total_time]]&gt;=TableOMP[[#This Row],[Low]], TableOMP[[#This Row],[total_time]]&lt;=TableOMP[[#This Row],[High]]),1,0)</f>
        <v>#N/A</v>
      </c>
    </row>
    <row r="2495" spans="1:19" x14ac:dyDescent="0.25">
      <c r="A2495" t="s">
        <v>16</v>
      </c>
      <c r="B2495">
        <v>1000</v>
      </c>
      <c r="C2495">
        <v>100</v>
      </c>
      <c r="D2495">
        <v>100000</v>
      </c>
      <c r="E2495">
        <v>49</v>
      </c>
      <c r="F2495">
        <v>1</v>
      </c>
      <c r="G2495">
        <v>1.766276</v>
      </c>
      <c r="H2495">
        <v>8.1256999999999996E-2</v>
      </c>
      <c r="I2495">
        <v>2.4867560000000002</v>
      </c>
      <c r="J2495">
        <v>5.1806999999999999E-2</v>
      </c>
      <c r="K2495" t="str">
        <f t="shared" si="40"/>
        <v>7</v>
      </c>
      <c r="L2495" t="s">
        <v>50</v>
      </c>
      <c r="M2495" t="s">
        <v>51</v>
      </c>
      <c r="N24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495" s="10" t="e">
        <f>VLOOKUP(TableOMP[[#This Row],[Label]],TableAvg[],2,FALSE)</f>
        <v>#N/A</v>
      </c>
      <c r="P2495" s="10" t="e">
        <f>VLOOKUP(TableOMP[[#This Row],[Label]],TableAvg[],3,FALSE)</f>
        <v>#N/A</v>
      </c>
      <c r="Q2495" s="10" t="e">
        <f>TableOMP[[#This Row],[Avg]]-$U$2*TableOMP[[#This Row],[StdDev]]</f>
        <v>#N/A</v>
      </c>
      <c r="R2495" s="10" t="e">
        <f>TableOMP[[#This Row],[Avg]]+$U$2*TableOMP[[#This Row],[StdDev]]</f>
        <v>#N/A</v>
      </c>
      <c r="S2495" s="10" t="e">
        <f>IF(AND(TableOMP[[#This Row],[total_time]]&gt;=TableOMP[[#This Row],[Low]], TableOMP[[#This Row],[total_time]]&lt;=TableOMP[[#This Row],[High]]),1,0)</f>
        <v>#N/A</v>
      </c>
    </row>
    <row r="2496" spans="1:19" x14ac:dyDescent="0.25">
      <c r="A2496" t="s">
        <v>16</v>
      </c>
      <c r="B2496">
        <v>1000</v>
      </c>
      <c r="C2496">
        <v>100</v>
      </c>
      <c r="D2496">
        <v>100000</v>
      </c>
      <c r="E2496">
        <v>50</v>
      </c>
      <c r="F2496">
        <v>1</v>
      </c>
      <c r="G2496">
        <v>1.5994950000000001</v>
      </c>
      <c r="H2496">
        <v>7.9141000000000003E-2</v>
      </c>
      <c r="I2496">
        <v>2.1427</v>
      </c>
      <c r="J2496">
        <v>4.3728999999999997E-2</v>
      </c>
      <c r="K2496" t="str">
        <f t="shared" si="40"/>
        <v>7</v>
      </c>
      <c r="L2496" t="s">
        <v>50</v>
      </c>
      <c r="M2496" t="s">
        <v>51</v>
      </c>
      <c r="N24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496" s="10" t="e">
        <f>VLOOKUP(TableOMP[[#This Row],[Label]],TableAvg[],2,FALSE)</f>
        <v>#N/A</v>
      </c>
      <c r="P2496" s="10" t="e">
        <f>VLOOKUP(TableOMP[[#This Row],[Label]],TableAvg[],3,FALSE)</f>
        <v>#N/A</v>
      </c>
      <c r="Q2496" s="10" t="e">
        <f>TableOMP[[#This Row],[Avg]]-$U$2*TableOMP[[#This Row],[StdDev]]</f>
        <v>#N/A</v>
      </c>
      <c r="R2496" s="10" t="e">
        <f>TableOMP[[#This Row],[Avg]]+$U$2*TableOMP[[#This Row],[StdDev]]</f>
        <v>#N/A</v>
      </c>
      <c r="S2496" s="10" t="e">
        <f>IF(AND(TableOMP[[#This Row],[total_time]]&gt;=TableOMP[[#This Row],[Low]], TableOMP[[#This Row],[total_time]]&lt;=TableOMP[[#This Row],[High]]),1,0)</f>
        <v>#N/A</v>
      </c>
    </row>
    <row r="2497" spans="1:19" x14ac:dyDescent="0.25">
      <c r="A2497" t="s">
        <v>16</v>
      </c>
      <c r="B2497">
        <v>1000</v>
      </c>
      <c r="C2497">
        <v>100</v>
      </c>
      <c r="D2497">
        <v>100000</v>
      </c>
      <c r="E2497">
        <v>51</v>
      </c>
      <c r="F2497">
        <v>1</v>
      </c>
      <c r="G2497">
        <v>1.666539</v>
      </c>
      <c r="H2497">
        <v>5.8139999999999997E-2</v>
      </c>
      <c r="I2497">
        <v>2.137076</v>
      </c>
      <c r="J2497">
        <v>4.2742000000000002E-2</v>
      </c>
      <c r="K2497" t="str">
        <f t="shared" si="40"/>
        <v>7</v>
      </c>
      <c r="L2497" t="s">
        <v>50</v>
      </c>
      <c r="M2497" t="s">
        <v>51</v>
      </c>
      <c r="N24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497" s="10" t="e">
        <f>VLOOKUP(TableOMP[[#This Row],[Label]],TableAvg[],2,FALSE)</f>
        <v>#N/A</v>
      </c>
      <c r="P2497" s="10" t="e">
        <f>VLOOKUP(TableOMP[[#This Row],[Label]],TableAvg[],3,FALSE)</f>
        <v>#N/A</v>
      </c>
      <c r="Q2497" s="10" t="e">
        <f>TableOMP[[#This Row],[Avg]]-$U$2*TableOMP[[#This Row],[StdDev]]</f>
        <v>#N/A</v>
      </c>
      <c r="R2497" s="10" t="e">
        <f>TableOMP[[#This Row],[Avg]]+$U$2*TableOMP[[#This Row],[StdDev]]</f>
        <v>#N/A</v>
      </c>
      <c r="S2497" s="10" t="e">
        <f>IF(AND(TableOMP[[#This Row],[total_time]]&gt;=TableOMP[[#This Row],[Low]], TableOMP[[#This Row],[total_time]]&lt;=TableOMP[[#This Row],[High]]),1,0)</f>
        <v>#N/A</v>
      </c>
    </row>
    <row r="2498" spans="1:19" x14ac:dyDescent="0.25">
      <c r="A2498" t="s">
        <v>16</v>
      </c>
      <c r="B2498">
        <v>1000</v>
      </c>
      <c r="C2498">
        <v>100</v>
      </c>
      <c r="D2498">
        <v>100000</v>
      </c>
      <c r="E2498">
        <v>52</v>
      </c>
      <c r="F2498">
        <v>1</v>
      </c>
      <c r="G2498">
        <v>1.656466</v>
      </c>
      <c r="H2498">
        <v>6.2508999999999995E-2</v>
      </c>
      <c r="I2498">
        <v>2.5111439999999998</v>
      </c>
      <c r="J2498">
        <v>4.9237999999999997E-2</v>
      </c>
      <c r="K2498" t="str">
        <f t="shared" si="40"/>
        <v>7</v>
      </c>
      <c r="L2498" t="s">
        <v>50</v>
      </c>
      <c r="M2498" t="s">
        <v>51</v>
      </c>
      <c r="N24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498" s="10" t="e">
        <f>VLOOKUP(TableOMP[[#This Row],[Label]],TableAvg[],2,FALSE)</f>
        <v>#N/A</v>
      </c>
      <c r="P2498" s="10" t="e">
        <f>VLOOKUP(TableOMP[[#This Row],[Label]],TableAvg[],3,FALSE)</f>
        <v>#N/A</v>
      </c>
      <c r="Q2498" s="10" t="e">
        <f>TableOMP[[#This Row],[Avg]]-$U$2*TableOMP[[#This Row],[StdDev]]</f>
        <v>#N/A</v>
      </c>
      <c r="R2498" s="10" t="e">
        <f>TableOMP[[#This Row],[Avg]]+$U$2*TableOMP[[#This Row],[StdDev]]</f>
        <v>#N/A</v>
      </c>
      <c r="S2498" s="10" t="e">
        <f>IF(AND(TableOMP[[#This Row],[total_time]]&gt;=TableOMP[[#This Row],[Low]], TableOMP[[#This Row],[total_time]]&lt;=TableOMP[[#This Row],[High]]),1,0)</f>
        <v>#N/A</v>
      </c>
    </row>
    <row r="2499" spans="1:19" x14ac:dyDescent="0.25">
      <c r="A2499" t="s">
        <v>16</v>
      </c>
      <c r="B2499">
        <v>1000</v>
      </c>
      <c r="C2499">
        <v>100</v>
      </c>
      <c r="D2499">
        <v>100000</v>
      </c>
      <c r="E2499">
        <v>53</v>
      </c>
      <c r="F2499">
        <v>1</v>
      </c>
      <c r="G2499">
        <v>1.8638570000000001</v>
      </c>
      <c r="H2499">
        <v>0.12928999999999999</v>
      </c>
      <c r="I2499">
        <v>3.8029950000000001</v>
      </c>
      <c r="J2499">
        <v>7.3135000000000006E-2</v>
      </c>
      <c r="K2499" t="str">
        <f t="shared" si="40"/>
        <v>7</v>
      </c>
      <c r="L2499" t="s">
        <v>50</v>
      </c>
      <c r="M2499" t="s">
        <v>51</v>
      </c>
      <c r="N24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499" s="10" t="e">
        <f>VLOOKUP(TableOMP[[#This Row],[Label]],TableAvg[],2,FALSE)</f>
        <v>#N/A</v>
      </c>
      <c r="P2499" s="10" t="e">
        <f>VLOOKUP(TableOMP[[#This Row],[Label]],TableAvg[],3,FALSE)</f>
        <v>#N/A</v>
      </c>
      <c r="Q2499" s="10" t="e">
        <f>TableOMP[[#This Row],[Avg]]-$U$2*TableOMP[[#This Row],[StdDev]]</f>
        <v>#N/A</v>
      </c>
      <c r="R2499" s="10" t="e">
        <f>TableOMP[[#This Row],[Avg]]+$U$2*TableOMP[[#This Row],[StdDev]]</f>
        <v>#N/A</v>
      </c>
      <c r="S2499" s="10" t="e">
        <f>IF(AND(TableOMP[[#This Row],[total_time]]&gt;=TableOMP[[#This Row],[Low]], TableOMP[[#This Row],[total_time]]&lt;=TableOMP[[#This Row],[High]]),1,0)</f>
        <v>#N/A</v>
      </c>
    </row>
    <row r="2500" spans="1:19" x14ac:dyDescent="0.25">
      <c r="A2500" t="s">
        <v>16</v>
      </c>
      <c r="B2500">
        <v>1000</v>
      </c>
      <c r="C2500">
        <v>100</v>
      </c>
      <c r="D2500">
        <v>100000</v>
      </c>
      <c r="E2500">
        <v>54</v>
      </c>
      <c r="F2500">
        <v>1</v>
      </c>
      <c r="G2500">
        <v>1.7138169999999999</v>
      </c>
      <c r="H2500">
        <v>0.121906</v>
      </c>
      <c r="I2500">
        <v>3.5490149999999998</v>
      </c>
      <c r="J2500">
        <v>6.6962999999999995E-2</v>
      </c>
      <c r="K2500" t="str">
        <f t="shared" si="40"/>
        <v>7</v>
      </c>
      <c r="L2500" t="s">
        <v>50</v>
      </c>
      <c r="M2500" t="s">
        <v>51</v>
      </c>
      <c r="N25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500" s="10" t="e">
        <f>VLOOKUP(TableOMP[[#This Row],[Label]],TableAvg[],2,FALSE)</f>
        <v>#N/A</v>
      </c>
      <c r="P2500" s="10" t="e">
        <f>VLOOKUP(TableOMP[[#This Row],[Label]],TableAvg[],3,FALSE)</f>
        <v>#N/A</v>
      </c>
      <c r="Q2500" s="10" t="e">
        <f>TableOMP[[#This Row],[Avg]]-$U$2*TableOMP[[#This Row],[StdDev]]</f>
        <v>#N/A</v>
      </c>
      <c r="R2500" s="10" t="e">
        <f>TableOMP[[#This Row],[Avg]]+$U$2*TableOMP[[#This Row],[StdDev]]</f>
        <v>#N/A</v>
      </c>
      <c r="S2500" s="10" t="e">
        <f>IF(AND(TableOMP[[#This Row],[total_time]]&gt;=TableOMP[[#This Row],[Low]], TableOMP[[#This Row],[total_time]]&lt;=TableOMP[[#This Row],[High]]),1,0)</f>
        <v>#N/A</v>
      </c>
    </row>
    <row r="2501" spans="1:19" x14ac:dyDescent="0.25">
      <c r="A2501" t="s">
        <v>16</v>
      </c>
      <c r="B2501">
        <v>1000</v>
      </c>
      <c r="C2501">
        <v>100</v>
      </c>
      <c r="D2501">
        <v>100000</v>
      </c>
      <c r="E2501">
        <v>55</v>
      </c>
      <c r="F2501">
        <v>1</v>
      </c>
      <c r="G2501">
        <v>1.913964</v>
      </c>
      <c r="H2501">
        <v>0.10302699999999999</v>
      </c>
      <c r="I2501">
        <v>3.879257</v>
      </c>
      <c r="J2501">
        <v>7.1837999999999999E-2</v>
      </c>
      <c r="K2501" t="str">
        <f t="shared" si="40"/>
        <v>7</v>
      </c>
      <c r="L2501" t="s">
        <v>50</v>
      </c>
      <c r="M2501" t="s">
        <v>51</v>
      </c>
      <c r="N25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501" s="10" t="e">
        <f>VLOOKUP(TableOMP[[#This Row],[Label]],TableAvg[],2,FALSE)</f>
        <v>#N/A</v>
      </c>
      <c r="P2501" s="10" t="e">
        <f>VLOOKUP(TableOMP[[#This Row],[Label]],TableAvg[],3,FALSE)</f>
        <v>#N/A</v>
      </c>
      <c r="Q2501" s="10" t="e">
        <f>TableOMP[[#This Row],[Avg]]-$U$2*TableOMP[[#This Row],[StdDev]]</f>
        <v>#N/A</v>
      </c>
      <c r="R2501" s="10" t="e">
        <f>TableOMP[[#This Row],[Avg]]+$U$2*TableOMP[[#This Row],[StdDev]]</f>
        <v>#N/A</v>
      </c>
      <c r="S2501" s="10" t="e">
        <f>IF(AND(TableOMP[[#This Row],[total_time]]&gt;=TableOMP[[#This Row],[Low]], TableOMP[[#This Row],[total_time]]&lt;=TableOMP[[#This Row],[High]]),1,0)</f>
        <v>#N/A</v>
      </c>
    </row>
    <row r="2502" spans="1:19" x14ac:dyDescent="0.25">
      <c r="A2502" t="s">
        <v>16</v>
      </c>
      <c r="B2502">
        <v>1000</v>
      </c>
      <c r="C2502">
        <v>100</v>
      </c>
      <c r="D2502">
        <v>100000</v>
      </c>
      <c r="E2502">
        <v>56</v>
      </c>
      <c r="F2502">
        <v>1</v>
      </c>
      <c r="G2502">
        <v>1.8715189999999999</v>
      </c>
      <c r="H2502">
        <v>0.121086</v>
      </c>
      <c r="I2502">
        <v>3.5758969999999999</v>
      </c>
      <c r="J2502">
        <v>6.5016000000000004E-2</v>
      </c>
      <c r="K2502" t="str">
        <f t="shared" si="40"/>
        <v>7</v>
      </c>
      <c r="L2502" t="s">
        <v>50</v>
      </c>
      <c r="M2502" t="s">
        <v>51</v>
      </c>
      <c r="N25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502" s="10" t="e">
        <f>VLOOKUP(TableOMP[[#This Row],[Label]],TableAvg[],2,FALSE)</f>
        <v>#N/A</v>
      </c>
      <c r="P2502" s="10" t="e">
        <f>VLOOKUP(TableOMP[[#This Row],[Label]],TableAvg[],3,FALSE)</f>
        <v>#N/A</v>
      </c>
      <c r="Q2502" s="10" t="e">
        <f>TableOMP[[#This Row],[Avg]]-$U$2*TableOMP[[#This Row],[StdDev]]</f>
        <v>#N/A</v>
      </c>
      <c r="R2502" s="10" t="e">
        <f>TableOMP[[#This Row],[Avg]]+$U$2*TableOMP[[#This Row],[StdDev]]</f>
        <v>#N/A</v>
      </c>
      <c r="S2502" s="10" t="e">
        <f>IF(AND(TableOMP[[#This Row],[total_time]]&gt;=TableOMP[[#This Row],[Low]], TableOMP[[#This Row],[total_time]]&lt;=TableOMP[[#This Row],[High]]),1,0)</f>
        <v>#N/A</v>
      </c>
    </row>
    <row r="2503" spans="1:19" x14ac:dyDescent="0.25">
      <c r="A2503" t="s">
        <v>16</v>
      </c>
      <c r="B2503">
        <v>1000</v>
      </c>
      <c r="C2503">
        <v>100</v>
      </c>
      <c r="D2503">
        <v>100000</v>
      </c>
      <c r="E2503">
        <v>57</v>
      </c>
      <c r="F2503">
        <v>1</v>
      </c>
      <c r="G2503">
        <v>1.7826</v>
      </c>
      <c r="H2503">
        <v>0.14547499999999999</v>
      </c>
      <c r="I2503">
        <v>3.788643</v>
      </c>
      <c r="J2503">
        <v>6.7654000000000006E-2</v>
      </c>
      <c r="K2503" t="str">
        <f t="shared" si="40"/>
        <v>7</v>
      </c>
      <c r="L2503" t="s">
        <v>50</v>
      </c>
      <c r="M2503" t="s">
        <v>51</v>
      </c>
      <c r="N25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503" s="10" t="e">
        <f>VLOOKUP(TableOMP[[#This Row],[Label]],TableAvg[],2,FALSE)</f>
        <v>#N/A</v>
      </c>
      <c r="P2503" s="10" t="e">
        <f>VLOOKUP(TableOMP[[#This Row],[Label]],TableAvg[],3,FALSE)</f>
        <v>#N/A</v>
      </c>
      <c r="Q2503" s="10" t="e">
        <f>TableOMP[[#This Row],[Avg]]-$U$2*TableOMP[[#This Row],[StdDev]]</f>
        <v>#N/A</v>
      </c>
      <c r="R2503" s="10" t="e">
        <f>TableOMP[[#This Row],[Avg]]+$U$2*TableOMP[[#This Row],[StdDev]]</f>
        <v>#N/A</v>
      </c>
      <c r="S2503" s="10" t="e">
        <f>IF(AND(TableOMP[[#This Row],[total_time]]&gt;=TableOMP[[#This Row],[Low]], TableOMP[[#This Row],[total_time]]&lt;=TableOMP[[#This Row],[High]]),1,0)</f>
        <v>#N/A</v>
      </c>
    </row>
    <row r="2504" spans="1:19" x14ac:dyDescent="0.25">
      <c r="A2504" t="s">
        <v>16</v>
      </c>
      <c r="B2504">
        <v>1000</v>
      </c>
      <c r="C2504">
        <v>100</v>
      </c>
      <c r="D2504">
        <v>100000</v>
      </c>
      <c r="E2504">
        <v>58</v>
      </c>
      <c r="F2504">
        <v>1</v>
      </c>
      <c r="G2504">
        <v>1.344395</v>
      </c>
      <c r="H2504">
        <v>5.6875000000000002E-2</v>
      </c>
      <c r="I2504">
        <v>2.8231950000000001</v>
      </c>
      <c r="J2504">
        <v>4.9529999999999998E-2</v>
      </c>
      <c r="K2504" t="str">
        <f t="shared" si="40"/>
        <v>7</v>
      </c>
      <c r="L2504" t="s">
        <v>50</v>
      </c>
      <c r="M2504" t="s">
        <v>51</v>
      </c>
      <c r="N25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504" s="10" t="e">
        <f>VLOOKUP(TableOMP[[#This Row],[Label]],TableAvg[],2,FALSE)</f>
        <v>#N/A</v>
      </c>
      <c r="P2504" s="10" t="e">
        <f>VLOOKUP(TableOMP[[#This Row],[Label]],TableAvg[],3,FALSE)</f>
        <v>#N/A</v>
      </c>
      <c r="Q2504" s="10" t="e">
        <f>TableOMP[[#This Row],[Avg]]-$U$2*TableOMP[[#This Row],[StdDev]]</f>
        <v>#N/A</v>
      </c>
      <c r="R2504" s="10" t="e">
        <f>TableOMP[[#This Row],[Avg]]+$U$2*TableOMP[[#This Row],[StdDev]]</f>
        <v>#N/A</v>
      </c>
      <c r="S2504" s="10" t="e">
        <f>IF(AND(TableOMP[[#This Row],[total_time]]&gt;=TableOMP[[#This Row],[Low]], TableOMP[[#This Row],[total_time]]&lt;=TableOMP[[#This Row],[High]]),1,0)</f>
        <v>#N/A</v>
      </c>
    </row>
    <row r="2505" spans="1:19" x14ac:dyDescent="0.25">
      <c r="A2505" t="s">
        <v>16</v>
      </c>
      <c r="B2505">
        <v>1000</v>
      </c>
      <c r="C2505">
        <v>100</v>
      </c>
      <c r="D2505">
        <v>100000</v>
      </c>
      <c r="E2505">
        <v>59</v>
      </c>
      <c r="F2505">
        <v>1</v>
      </c>
      <c r="G2505">
        <v>1.47879</v>
      </c>
      <c r="H2505">
        <v>7.4353000000000002E-2</v>
      </c>
      <c r="I2505">
        <v>3.5728</v>
      </c>
      <c r="J2505">
        <v>6.1600000000000002E-2</v>
      </c>
      <c r="K2505" t="str">
        <f t="shared" si="40"/>
        <v>7</v>
      </c>
      <c r="L2505" t="s">
        <v>50</v>
      </c>
      <c r="M2505" t="s">
        <v>51</v>
      </c>
      <c r="N25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505" s="10" t="e">
        <f>VLOOKUP(TableOMP[[#This Row],[Label]],TableAvg[],2,FALSE)</f>
        <v>#N/A</v>
      </c>
      <c r="P2505" s="10" t="e">
        <f>VLOOKUP(TableOMP[[#This Row],[Label]],TableAvg[],3,FALSE)</f>
        <v>#N/A</v>
      </c>
      <c r="Q2505" s="10" t="e">
        <f>TableOMP[[#This Row],[Avg]]-$U$2*TableOMP[[#This Row],[StdDev]]</f>
        <v>#N/A</v>
      </c>
      <c r="R2505" s="10" t="e">
        <f>TableOMP[[#This Row],[Avg]]+$U$2*TableOMP[[#This Row],[StdDev]]</f>
        <v>#N/A</v>
      </c>
      <c r="S2505" s="10" t="e">
        <f>IF(AND(TableOMP[[#This Row],[total_time]]&gt;=TableOMP[[#This Row],[Low]], TableOMP[[#This Row],[total_time]]&lt;=TableOMP[[#This Row],[High]]),1,0)</f>
        <v>#N/A</v>
      </c>
    </row>
    <row r="2506" spans="1:19" x14ac:dyDescent="0.25">
      <c r="A2506" t="s">
        <v>16</v>
      </c>
      <c r="B2506">
        <v>1000</v>
      </c>
      <c r="C2506">
        <v>100</v>
      </c>
      <c r="D2506">
        <v>100000</v>
      </c>
      <c r="E2506">
        <v>60</v>
      </c>
      <c r="F2506">
        <v>1</v>
      </c>
      <c r="G2506">
        <v>1.375874</v>
      </c>
      <c r="H2506">
        <v>7.8533000000000006E-2</v>
      </c>
      <c r="I2506">
        <v>4.0683100000000003</v>
      </c>
      <c r="J2506">
        <v>6.8954000000000001E-2</v>
      </c>
      <c r="K2506" t="str">
        <f t="shared" si="40"/>
        <v>7</v>
      </c>
      <c r="L2506" t="s">
        <v>50</v>
      </c>
      <c r="M2506" t="s">
        <v>51</v>
      </c>
      <c r="N25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506" s="10" t="e">
        <f>VLOOKUP(TableOMP[[#This Row],[Label]],TableAvg[],2,FALSE)</f>
        <v>#N/A</v>
      </c>
      <c r="P2506" s="10" t="e">
        <f>VLOOKUP(TableOMP[[#This Row],[Label]],TableAvg[],3,FALSE)</f>
        <v>#N/A</v>
      </c>
      <c r="Q2506" s="10" t="e">
        <f>TableOMP[[#This Row],[Avg]]-$U$2*TableOMP[[#This Row],[StdDev]]</f>
        <v>#N/A</v>
      </c>
      <c r="R2506" s="10" t="e">
        <f>TableOMP[[#This Row],[Avg]]+$U$2*TableOMP[[#This Row],[StdDev]]</f>
        <v>#N/A</v>
      </c>
      <c r="S2506" s="10" t="e">
        <f>IF(AND(TableOMP[[#This Row],[total_time]]&gt;=TableOMP[[#This Row],[Low]], TableOMP[[#This Row],[total_time]]&lt;=TableOMP[[#This Row],[High]]),1,0)</f>
        <v>#N/A</v>
      </c>
    </row>
    <row r="2507" spans="1:19" x14ac:dyDescent="0.25">
      <c r="A2507" t="s">
        <v>16</v>
      </c>
      <c r="B2507">
        <v>1000</v>
      </c>
      <c r="C2507">
        <v>100</v>
      </c>
      <c r="D2507">
        <v>100000</v>
      </c>
      <c r="E2507">
        <v>61</v>
      </c>
      <c r="F2507">
        <v>1</v>
      </c>
      <c r="G2507">
        <v>1.4689019999999999</v>
      </c>
      <c r="H2507">
        <v>6.5359E-2</v>
      </c>
      <c r="I2507">
        <v>3.4674529999999999</v>
      </c>
      <c r="J2507">
        <v>5.7791000000000002E-2</v>
      </c>
      <c r="K2507" t="str">
        <f t="shared" si="40"/>
        <v>7</v>
      </c>
      <c r="L2507" t="s">
        <v>50</v>
      </c>
      <c r="M2507" t="s">
        <v>51</v>
      </c>
      <c r="N25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507" s="10" t="e">
        <f>VLOOKUP(TableOMP[[#This Row],[Label]],TableAvg[],2,FALSE)</f>
        <v>#N/A</v>
      </c>
      <c r="P2507" s="10" t="e">
        <f>VLOOKUP(TableOMP[[#This Row],[Label]],TableAvg[],3,FALSE)</f>
        <v>#N/A</v>
      </c>
      <c r="Q2507" s="10" t="e">
        <f>TableOMP[[#This Row],[Avg]]-$U$2*TableOMP[[#This Row],[StdDev]]</f>
        <v>#N/A</v>
      </c>
      <c r="R2507" s="10" t="e">
        <f>TableOMP[[#This Row],[Avg]]+$U$2*TableOMP[[#This Row],[StdDev]]</f>
        <v>#N/A</v>
      </c>
      <c r="S2507" s="10" t="e">
        <f>IF(AND(TableOMP[[#This Row],[total_time]]&gt;=TableOMP[[#This Row],[Low]], TableOMP[[#This Row],[total_time]]&lt;=TableOMP[[#This Row],[High]]),1,0)</f>
        <v>#N/A</v>
      </c>
    </row>
    <row r="2508" spans="1:19" x14ac:dyDescent="0.25">
      <c r="A2508" t="s">
        <v>16</v>
      </c>
      <c r="B2508">
        <v>1000</v>
      </c>
      <c r="C2508">
        <v>100</v>
      </c>
      <c r="D2508">
        <v>100000</v>
      </c>
      <c r="E2508">
        <v>62</v>
      </c>
      <c r="F2508">
        <v>1</v>
      </c>
      <c r="G2508">
        <v>1.373985</v>
      </c>
      <c r="H2508">
        <v>7.0003999999999997E-2</v>
      </c>
      <c r="I2508">
        <v>3.5335709999999998</v>
      </c>
      <c r="J2508">
        <v>5.7926999999999999E-2</v>
      </c>
      <c r="K2508" t="str">
        <f t="shared" si="40"/>
        <v>7</v>
      </c>
      <c r="L2508" t="s">
        <v>50</v>
      </c>
      <c r="M2508" t="s">
        <v>51</v>
      </c>
      <c r="N25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508" s="10" t="e">
        <f>VLOOKUP(TableOMP[[#This Row],[Label]],TableAvg[],2,FALSE)</f>
        <v>#N/A</v>
      </c>
      <c r="P2508" s="10" t="e">
        <f>VLOOKUP(TableOMP[[#This Row],[Label]],TableAvg[],3,FALSE)</f>
        <v>#N/A</v>
      </c>
      <c r="Q2508" s="10" t="e">
        <f>TableOMP[[#This Row],[Avg]]-$U$2*TableOMP[[#This Row],[StdDev]]</f>
        <v>#N/A</v>
      </c>
      <c r="R2508" s="10" t="e">
        <f>TableOMP[[#This Row],[Avg]]+$U$2*TableOMP[[#This Row],[StdDev]]</f>
        <v>#N/A</v>
      </c>
      <c r="S2508" s="10" t="e">
        <f>IF(AND(TableOMP[[#This Row],[total_time]]&gt;=TableOMP[[#This Row],[Low]], TableOMP[[#This Row],[total_time]]&lt;=TableOMP[[#This Row],[High]]),1,0)</f>
        <v>#N/A</v>
      </c>
    </row>
    <row r="2509" spans="1:19" x14ac:dyDescent="0.25">
      <c r="A2509" t="s">
        <v>16</v>
      </c>
      <c r="B2509">
        <v>1000</v>
      </c>
      <c r="C2509">
        <v>100</v>
      </c>
      <c r="D2509">
        <v>100000</v>
      </c>
      <c r="E2509">
        <v>63</v>
      </c>
      <c r="F2509">
        <v>1</v>
      </c>
      <c r="G2509">
        <v>1.4599219999999999</v>
      </c>
      <c r="H2509">
        <v>6.7146999999999998E-2</v>
      </c>
      <c r="I2509">
        <v>3.6590050000000001</v>
      </c>
      <c r="J2509">
        <v>5.9015999999999999E-2</v>
      </c>
      <c r="K2509" t="str">
        <f t="shared" si="40"/>
        <v>7</v>
      </c>
      <c r="L2509" t="s">
        <v>50</v>
      </c>
      <c r="M2509" t="s">
        <v>51</v>
      </c>
      <c r="N25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509" s="10" t="e">
        <f>VLOOKUP(TableOMP[[#This Row],[Label]],TableAvg[],2,FALSE)</f>
        <v>#N/A</v>
      </c>
      <c r="P2509" s="10" t="e">
        <f>VLOOKUP(TableOMP[[#This Row],[Label]],TableAvg[],3,FALSE)</f>
        <v>#N/A</v>
      </c>
      <c r="Q2509" s="10" t="e">
        <f>TableOMP[[#This Row],[Avg]]-$U$2*TableOMP[[#This Row],[StdDev]]</f>
        <v>#N/A</v>
      </c>
      <c r="R2509" s="10" t="e">
        <f>TableOMP[[#This Row],[Avg]]+$U$2*TableOMP[[#This Row],[StdDev]]</f>
        <v>#N/A</v>
      </c>
      <c r="S2509" s="10" t="e">
        <f>IF(AND(TableOMP[[#This Row],[total_time]]&gt;=TableOMP[[#This Row],[Low]], TableOMP[[#This Row],[total_time]]&lt;=TableOMP[[#This Row],[High]]),1,0)</f>
        <v>#N/A</v>
      </c>
    </row>
    <row r="2510" spans="1:19" x14ac:dyDescent="0.25">
      <c r="A2510" t="s">
        <v>16</v>
      </c>
      <c r="B2510">
        <v>1000</v>
      </c>
      <c r="C2510">
        <v>100</v>
      </c>
      <c r="D2510">
        <v>100000</v>
      </c>
      <c r="E2510">
        <v>64</v>
      </c>
      <c r="F2510">
        <v>1</v>
      </c>
      <c r="G2510">
        <v>1.4373279999999999</v>
      </c>
      <c r="H2510">
        <v>7.2160000000000002E-2</v>
      </c>
      <c r="I2510">
        <v>4.0369979999999996</v>
      </c>
      <c r="J2510">
        <v>6.4078999999999997E-2</v>
      </c>
      <c r="K2510" t="str">
        <f t="shared" si="40"/>
        <v>7</v>
      </c>
      <c r="L2510" t="s">
        <v>50</v>
      </c>
      <c r="M2510" t="s">
        <v>51</v>
      </c>
      <c r="N25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510" s="10" t="e">
        <f>VLOOKUP(TableOMP[[#This Row],[Label]],TableAvg[],2,FALSE)</f>
        <v>#N/A</v>
      </c>
      <c r="P2510" s="10" t="e">
        <f>VLOOKUP(TableOMP[[#This Row],[Label]],TableAvg[],3,FALSE)</f>
        <v>#N/A</v>
      </c>
      <c r="Q2510" s="10" t="e">
        <f>TableOMP[[#This Row],[Avg]]-$U$2*TableOMP[[#This Row],[StdDev]]</f>
        <v>#N/A</v>
      </c>
      <c r="R2510" s="10" t="e">
        <f>TableOMP[[#This Row],[Avg]]+$U$2*TableOMP[[#This Row],[StdDev]]</f>
        <v>#N/A</v>
      </c>
      <c r="S2510" s="10" t="e">
        <f>IF(AND(TableOMP[[#This Row],[total_time]]&gt;=TableOMP[[#This Row],[Low]], TableOMP[[#This Row],[total_time]]&lt;=TableOMP[[#This Row],[High]]),1,0)</f>
        <v>#N/A</v>
      </c>
    </row>
    <row r="2511" spans="1:19" x14ac:dyDescent="0.25">
      <c r="A2511" t="s">
        <v>16</v>
      </c>
      <c r="B2511">
        <v>100</v>
      </c>
      <c r="C2511">
        <v>100</v>
      </c>
      <c r="D2511">
        <v>100000</v>
      </c>
      <c r="E2511">
        <v>1</v>
      </c>
      <c r="F2511">
        <v>1</v>
      </c>
      <c r="G2511">
        <v>1.0712330000000001</v>
      </c>
      <c r="H2511">
        <v>8.1650000000000004E-3</v>
      </c>
      <c r="I2511">
        <v>0</v>
      </c>
      <c r="J2511">
        <v>0</v>
      </c>
      <c r="K2511" t="str">
        <f t="shared" si="40"/>
        <v>7</v>
      </c>
      <c r="L2511" t="s">
        <v>50</v>
      </c>
      <c r="M2511" t="s">
        <v>51</v>
      </c>
      <c r="N25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511" s="10" t="e">
        <f>VLOOKUP(TableOMP[[#This Row],[Label]],TableAvg[],2,FALSE)</f>
        <v>#N/A</v>
      </c>
      <c r="P2511" s="10" t="e">
        <f>VLOOKUP(TableOMP[[#This Row],[Label]],TableAvg[],3,FALSE)</f>
        <v>#N/A</v>
      </c>
      <c r="Q2511" s="10" t="e">
        <f>TableOMP[[#This Row],[Avg]]-$U$2*TableOMP[[#This Row],[StdDev]]</f>
        <v>#N/A</v>
      </c>
      <c r="R2511" s="10" t="e">
        <f>TableOMP[[#This Row],[Avg]]+$U$2*TableOMP[[#This Row],[StdDev]]</f>
        <v>#N/A</v>
      </c>
      <c r="S2511" s="10" t="e">
        <f>IF(AND(TableOMP[[#This Row],[total_time]]&gt;=TableOMP[[#This Row],[Low]], TableOMP[[#This Row],[total_time]]&lt;=TableOMP[[#This Row],[High]]),1,0)</f>
        <v>#N/A</v>
      </c>
    </row>
    <row r="2512" spans="1:19" x14ac:dyDescent="0.25">
      <c r="A2512" t="s">
        <v>16</v>
      </c>
      <c r="B2512">
        <v>100</v>
      </c>
      <c r="C2512">
        <v>100</v>
      </c>
      <c r="D2512">
        <v>100000</v>
      </c>
      <c r="E2512">
        <v>2</v>
      </c>
      <c r="F2512">
        <v>1</v>
      </c>
      <c r="G2512">
        <v>1.0648120000000001</v>
      </c>
      <c r="H2512">
        <v>9.6659999999999992E-3</v>
      </c>
      <c r="I2512">
        <v>7.5110000000000003E-3</v>
      </c>
      <c r="J2512">
        <v>7.5110000000000003E-3</v>
      </c>
      <c r="K2512" t="str">
        <f t="shared" ref="K2512:K2575" si="41">MID(M2512,22,1)</f>
        <v>7</v>
      </c>
      <c r="L2512" t="s">
        <v>50</v>
      </c>
      <c r="M2512" t="s">
        <v>51</v>
      </c>
      <c r="N25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512" s="10" t="e">
        <f>VLOOKUP(TableOMP[[#This Row],[Label]],TableAvg[],2,FALSE)</f>
        <v>#N/A</v>
      </c>
      <c r="P2512" s="10" t="e">
        <f>VLOOKUP(TableOMP[[#This Row],[Label]],TableAvg[],3,FALSE)</f>
        <v>#N/A</v>
      </c>
      <c r="Q2512" s="10" t="e">
        <f>TableOMP[[#This Row],[Avg]]-$U$2*TableOMP[[#This Row],[StdDev]]</f>
        <v>#N/A</v>
      </c>
      <c r="R2512" s="10" t="e">
        <f>TableOMP[[#This Row],[Avg]]+$U$2*TableOMP[[#This Row],[StdDev]]</f>
        <v>#N/A</v>
      </c>
      <c r="S2512" s="10" t="e">
        <f>IF(AND(TableOMP[[#This Row],[total_time]]&gt;=TableOMP[[#This Row],[Low]], TableOMP[[#This Row],[total_time]]&lt;=TableOMP[[#This Row],[High]]),1,0)</f>
        <v>#N/A</v>
      </c>
    </row>
    <row r="2513" spans="1:19" x14ac:dyDescent="0.25">
      <c r="A2513" t="s">
        <v>16</v>
      </c>
      <c r="B2513">
        <v>100</v>
      </c>
      <c r="C2513">
        <v>100</v>
      </c>
      <c r="D2513">
        <v>100000</v>
      </c>
      <c r="E2513">
        <v>3</v>
      </c>
      <c r="F2513">
        <v>1</v>
      </c>
      <c r="G2513">
        <v>1.059998</v>
      </c>
      <c r="H2513">
        <v>8.0850000000000002E-3</v>
      </c>
      <c r="I2513">
        <v>1.2867E-2</v>
      </c>
      <c r="J2513">
        <v>6.4330000000000003E-3</v>
      </c>
      <c r="K2513" t="str">
        <f t="shared" si="41"/>
        <v>7</v>
      </c>
      <c r="L2513" t="s">
        <v>50</v>
      </c>
      <c r="M2513" t="s">
        <v>51</v>
      </c>
      <c r="N25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513" s="10" t="e">
        <f>VLOOKUP(TableOMP[[#This Row],[Label]],TableAvg[],2,FALSE)</f>
        <v>#N/A</v>
      </c>
      <c r="P2513" s="10" t="e">
        <f>VLOOKUP(TableOMP[[#This Row],[Label]],TableAvg[],3,FALSE)</f>
        <v>#N/A</v>
      </c>
      <c r="Q2513" s="10" t="e">
        <f>TableOMP[[#This Row],[Avg]]-$U$2*TableOMP[[#This Row],[StdDev]]</f>
        <v>#N/A</v>
      </c>
      <c r="R2513" s="10" t="e">
        <f>TableOMP[[#This Row],[Avg]]+$U$2*TableOMP[[#This Row],[StdDev]]</f>
        <v>#N/A</v>
      </c>
      <c r="S2513" s="10" t="e">
        <f>IF(AND(TableOMP[[#This Row],[total_time]]&gt;=TableOMP[[#This Row],[Low]], TableOMP[[#This Row],[total_time]]&lt;=TableOMP[[#This Row],[High]]),1,0)</f>
        <v>#N/A</v>
      </c>
    </row>
    <row r="2514" spans="1:19" x14ac:dyDescent="0.25">
      <c r="A2514" t="s">
        <v>16</v>
      </c>
      <c r="B2514">
        <v>100</v>
      </c>
      <c r="C2514">
        <v>100</v>
      </c>
      <c r="D2514">
        <v>100000</v>
      </c>
      <c r="E2514">
        <v>4</v>
      </c>
      <c r="F2514">
        <v>1</v>
      </c>
      <c r="G2514">
        <v>1.076886</v>
      </c>
      <c r="H2514">
        <v>8.2310000000000005E-3</v>
      </c>
      <c r="I2514">
        <v>2.0544E-2</v>
      </c>
      <c r="J2514">
        <v>6.8479999999999999E-3</v>
      </c>
      <c r="K2514" t="str">
        <f t="shared" si="41"/>
        <v>7</v>
      </c>
      <c r="L2514" t="s">
        <v>50</v>
      </c>
      <c r="M2514" t="s">
        <v>51</v>
      </c>
      <c r="N25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514" s="10" t="e">
        <f>VLOOKUP(TableOMP[[#This Row],[Label]],TableAvg[],2,FALSE)</f>
        <v>#N/A</v>
      </c>
      <c r="P2514" s="10" t="e">
        <f>VLOOKUP(TableOMP[[#This Row],[Label]],TableAvg[],3,FALSE)</f>
        <v>#N/A</v>
      </c>
      <c r="Q2514" s="10" t="e">
        <f>TableOMP[[#This Row],[Avg]]-$U$2*TableOMP[[#This Row],[StdDev]]</f>
        <v>#N/A</v>
      </c>
      <c r="R2514" s="10" t="e">
        <f>TableOMP[[#This Row],[Avg]]+$U$2*TableOMP[[#This Row],[StdDev]]</f>
        <v>#N/A</v>
      </c>
      <c r="S2514" s="10" t="e">
        <f>IF(AND(TableOMP[[#This Row],[total_time]]&gt;=TableOMP[[#This Row],[Low]], TableOMP[[#This Row],[total_time]]&lt;=TableOMP[[#This Row],[High]]),1,0)</f>
        <v>#N/A</v>
      </c>
    </row>
    <row r="2515" spans="1:19" x14ac:dyDescent="0.25">
      <c r="A2515" t="s">
        <v>16</v>
      </c>
      <c r="B2515">
        <v>100</v>
      </c>
      <c r="C2515">
        <v>100</v>
      </c>
      <c r="D2515">
        <v>100000</v>
      </c>
      <c r="E2515">
        <v>5</v>
      </c>
      <c r="F2515">
        <v>1</v>
      </c>
      <c r="G2515">
        <v>1.0780259999999999</v>
      </c>
      <c r="H2515">
        <v>1.0344000000000001E-2</v>
      </c>
      <c r="I2515">
        <v>3.5157000000000001E-2</v>
      </c>
      <c r="J2515">
        <v>8.7889999999999999E-3</v>
      </c>
      <c r="K2515" t="str">
        <f t="shared" si="41"/>
        <v>7</v>
      </c>
      <c r="L2515" t="s">
        <v>50</v>
      </c>
      <c r="M2515" t="s">
        <v>51</v>
      </c>
      <c r="N25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515" s="10" t="e">
        <f>VLOOKUP(TableOMP[[#This Row],[Label]],TableAvg[],2,FALSE)</f>
        <v>#N/A</v>
      </c>
      <c r="P2515" s="10" t="e">
        <f>VLOOKUP(TableOMP[[#This Row],[Label]],TableAvg[],3,FALSE)</f>
        <v>#N/A</v>
      </c>
      <c r="Q2515" s="10" t="e">
        <f>TableOMP[[#This Row],[Avg]]-$U$2*TableOMP[[#This Row],[StdDev]]</f>
        <v>#N/A</v>
      </c>
      <c r="R2515" s="10" t="e">
        <f>TableOMP[[#This Row],[Avg]]+$U$2*TableOMP[[#This Row],[StdDev]]</f>
        <v>#N/A</v>
      </c>
      <c r="S2515" s="10" t="e">
        <f>IF(AND(TableOMP[[#This Row],[total_time]]&gt;=TableOMP[[#This Row],[Low]], TableOMP[[#This Row],[total_time]]&lt;=TableOMP[[#This Row],[High]]),1,0)</f>
        <v>#N/A</v>
      </c>
    </row>
    <row r="2516" spans="1:19" x14ac:dyDescent="0.25">
      <c r="A2516" t="s">
        <v>16</v>
      </c>
      <c r="B2516">
        <v>100</v>
      </c>
      <c r="C2516">
        <v>100</v>
      </c>
      <c r="D2516">
        <v>100000</v>
      </c>
      <c r="E2516">
        <v>6</v>
      </c>
      <c r="F2516">
        <v>1</v>
      </c>
      <c r="G2516">
        <v>1.086902</v>
      </c>
      <c r="H2516">
        <v>2.1394E-2</v>
      </c>
      <c r="I2516">
        <v>6.1356000000000001E-2</v>
      </c>
      <c r="J2516">
        <v>1.2271000000000001E-2</v>
      </c>
      <c r="K2516" t="str">
        <f t="shared" si="41"/>
        <v>7</v>
      </c>
      <c r="L2516" t="s">
        <v>50</v>
      </c>
      <c r="M2516" t="s">
        <v>51</v>
      </c>
      <c r="N25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516" s="10" t="e">
        <f>VLOOKUP(TableOMP[[#This Row],[Label]],TableAvg[],2,FALSE)</f>
        <v>#N/A</v>
      </c>
      <c r="P2516" s="10" t="e">
        <f>VLOOKUP(TableOMP[[#This Row],[Label]],TableAvg[],3,FALSE)</f>
        <v>#N/A</v>
      </c>
      <c r="Q2516" s="10" t="e">
        <f>TableOMP[[#This Row],[Avg]]-$U$2*TableOMP[[#This Row],[StdDev]]</f>
        <v>#N/A</v>
      </c>
      <c r="R2516" s="10" t="e">
        <f>TableOMP[[#This Row],[Avg]]+$U$2*TableOMP[[#This Row],[StdDev]]</f>
        <v>#N/A</v>
      </c>
      <c r="S2516" s="10" t="e">
        <f>IF(AND(TableOMP[[#This Row],[total_time]]&gt;=TableOMP[[#This Row],[Low]], TableOMP[[#This Row],[total_time]]&lt;=TableOMP[[#This Row],[High]]),1,0)</f>
        <v>#N/A</v>
      </c>
    </row>
    <row r="2517" spans="1:19" x14ac:dyDescent="0.25">
      <c r="A2517" t="s">
        <v>16</v>
      </c>
      <c r="B2517">
        <v>100</v>
      </c>
      <c r="C2517">
        <v>100</v>
      </c>
      <c r="D2517">
        <v>100000</v>
      </c>
      <c r="E2517">
        <v>7</v>
      </c>
      <c r="F2517">
        <v>1</v>
      </c>
      <c r="G2517">
        <v>1.0787180000000001</v>
      </c>
      <c r="H2517">
        <v>1.3298000000000001E-2</v>
      </c>
      <c r="I2517">
        <v>6.3217999999999996E-2</v>
      </c>
      <c r="J2517">
        <v>1.0536E-2</v>
      </c>
      <c r="K2517" t="str">
        <f t="shared" si="41"/>
        <v>7</v>
      </c>
      <c r="L2517" t="s">
        <v>50</v>
      </c>
      <c r="M2517" t="s">
        <v>51</v>
      </c>
      <c r="N25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517" s="10" t="e">
        <f>VLOOKUP(TableOMP[[#This Row],[Label]],TableAvg[],2,FALSE)</f>
        <v>#N/A</v>
      </c>
      <c r="P2517" s="10" t="e">
        <f>VLOOKUP(TableOMP[[#This Row],[Label]],TableAvg[],3,FALSE)</f>
        <v>#N/A</v>
      </c>
      <c r="Q2517" s="10" t="e">
        <f>TableOMP[[#This Row],[Avg]]-$U$2*TableOMP[[#This Row],[StdDev]]</f>
        <v>#N/A</v>
      </c>
      <c r="R2517" s="10" t="e">
        <f>TableOMP[[#This Row],[Avg]]+$U$2*TableOMP[[#This Row],[StdDev]]</f>
        <v>#N/A</v>
      </c>
      <c r="S2517" s="10" t="e">
        <f>IF(AND(TableOMP[[#This Row],[total_time]]&gt;=TableOMP[[#This Row],[Low]], TableOMP[[#This Row],[total_time]]&lt;=TableOMP[[#This Row],[High]]),1,0)</f>
        <v>#N/A</v>
      </c>
    </row>
    <row r="2518" spans="1:19" x14ac:dyDescent="0.25">
      <c r="A2518" t="s">
        <v>16</v>
      </c>
      <c r="B2518">
        <v>100</v>
      </c>
      <c r="C2518">
        <v>100</v>
      </c>
      <c r="D2518">
        <v>100000</v>
      </c>
      <c r="E2518">
        <v>8</v>
      </c>
      <c r="F2518">
        <v>1</v>
      </c>
      <c r="G2518">
        <v>1.0914809999999999</v>
      </c>
      <c r="H2518">
        <v>1.3873999999999999E-2</v>
      </c>
      <c r="I2518">
        <v>6.9751999999999995E-2</v>
      </c>
      <c r="J2518">
        <v>9.9649999999999999E-3</v>
      </c>
      <c r="K2518" t="str">
        <f t="shared" si="41"/>
        <v>7</v>
      </c>
      <c r="L2518" t="s">
        <v>50</v>
      </c>
      <c r="M2518" t="s">
        <v>51</v>
      </c>
      <c r="N25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518" s="10" t="e">
        <f>VLOOKUP(TableOMP[[#This Row],[Label]],TableAvg[],2,FALSE)</f>
        <v>#N/A</v>
      </c>
      <c r="P2518" s="10" t="e">
        <f>VLOOKUP(TableOMP[[#This Row],[Label]],TableAvg[],3,FALSE)</f>
        <v>#N/A</v>
      </c>
      <c r="Q2518" s="10" t="e">
        <f>TableOMP[[#This Row],[Avg]]-$U$2*TableOMP[[#This Row],[StdDev]]</f>
        <v>#N/A</v>
      </c>
      <c r="R2518" s="10" t="e">
        <f>TableOMP[[#This Row],[Avg]]+$U$2*TableOMP[[#This Row],[StdDev]]</f>
        <v>#N/A</v>
      </c>
      <c r="S2518" s="10" t="e">
        <f>IF(AND(TableOMP[[#This Row],[total_time]]&gt;=TableOMP[[#This Row],[Low]], TableOMP[[#This Row],[total_time]]&lt;=TableOMP[[#This Row],[High]]),1,0)</f>
        <v>#N/A</v>
      </c>
    </row>
    <row r="2519" spans="1:19" x14ac:dyDescent="0.25">
      <c r="A2519" t="s">
        <v>16</v>
      </c>
      <c r="B2519">
        <v>100</v>
      </c>
      <c r="C2519">
        <v>100</v>
      </c>
      <c r="D2519">
        <v>100000</v>
      </c>
      <c r="E2519">
        <v>9</v>
      </c>
      <c r="F2519">
        <v>1</v>
      </c>
      <c r="G2519">
        <v>1.1113949999999999</v>
      </c>
      <c r="H2519">
        <v>2.0080000000000001E-2</v>
      </c>
      <c r="I2519">
        <v>0.13428999999999999</v>
      </c>
      <c r="J2519">
        <v>1.6785999999999999E-2</v>
      </c>
      <c r="K2519" t="str">
        <f t="shared" si="41"/>
        <v>7</v>
      </c>
      <c r="L2519" t="s">
        <v>50</v>
      </c>
      <c r="M2519" t="s">
        <v>51</v>
      </c>
      <c r="N25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519" s="10" t="e">
        <f>VLOOKUP(TableOMP[[#This Row],[Label]],TableAvg[],2,FALSE)</f>
        <v>#N/A</v>
      </c>
      <c r="P2519" s="10" t="e">
        <f>VLOOKUP(TableOMP[[#This Row],[Label]],TableAvg[],3,FALSE)</f>
        <v>#N/A</v>
      </c>
      <c r="Q2519" s="10" t="e">
        <f>TableOMP[[#This Row],[Avg]]-$U$2*TableOMP[[#This Row],[StdDev]]</f>
        <v>#N/A</v>
      </c>
      <c r="R2519" s="10" t="e">
        <f>TableOMP[[#This Row],[Avg]]+$U$2*TableOMP[[#This Row],[StdDev]]</f>
        <v>#N/A</v>
      </c>
      <c r="S2519" s="10" t="e">
        <f>IF(AND(TableOMP[[#This Row],[total_time]]&gt;=TableOMP[[#This Row],[Low]], TableOMP[[#This Row],[total_time]]&lt;=TableOMP[[#This Row],[High]]),1,0)</f>
        <v>#N/A</v>
      </c>
    </row>
    <row r="2520" spans="1:19" x14ac:dyDescent="0.25">
      <c r="A2520" t="s">
        <v>16</v>
      </c>
      <c r="B2520">
        <v>100</v>
      </c>
      <c r="C2520">
        <v>100</v>
      </c>
      <c r="D2520">
        <v>100000</v>
      </c>
      <c r="E2520">
        <v>10</v>
      </c>
      <c r="F2520">
        <v>1</v>
      </c>
      <c r="G2520">
        <v>1.120201</v>
      </c>
      <c r="H2520">
        <v>2.5507999999999999E-2</v>
      </c>
      <c r="I2520">
        <v>0.17682899999999999</v>
      </c>
      <c r="J2520">
        <v>1.9647999999999999E-2</v>
      </c>
      <c r="K2520" t="str">
        <f t="shared" si="41"/>
        <v>7</v>
      </c>
      <c r="L2520" t="s">
        <v>50</v>
      </c>
      <c r="M2520" t="s">
        <v>51</v>
      </c>
      <c r="N25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520" s="10" t="e">
        <f>VLOOKUP(TableOMP[[#This Row],[Label]],TableAvg[],2,FALSE)</f>
        <v>#N/A</v>
      </c>
      <c r="P2520" s="10" t="e">
        <f>VLOOKUP(TableOMP[[#This Row],[Label]],TableAvg[],3,FALSE)</f>
        <v>#N/A</v>
      </c>
      <c r="Q2520" s="10" t="e">
        <f>TableOMP[[#This Row],[Avg]]-$U$2*TableOMP[[#This Row],[StdDev]]</f>
        <v>#N/A</v>
      </c>
      <c r="R2520" s="10" t="e">
        <f>TableOMP[[#This Row],[Avg]]+$U$2*TableOMP[[#This Row],[StdDev]]</f>
        <v>#N/A</v>
      </c>
      <c r="S2520" s="10" t="e">
        <f>IF(AND(TableOMP[[#This Row],[total_time]]&gt;=TableOMP[[#This Row],[Low]], TableOMP[[#This Row],[total_time]]&lt;=TableOMP[[#This Row],[High]]),1,0)</f>
        <v>#N/A</v>
      </c>
    </row>
    <row r="2521" spans="1:19" x14ac:dyDescent="0.25">
      <c r="A2521" t="s">
        <v>16</v>
      </c>
      <c r="B2521">
        <v>100</v>
      </c>
      <c r="C2521">
        <v>100</v>
      </c>
      <c r="D2521">
        <v>100000</v>
      </c>
      <c r="E2521">
        <v>11</v>
      </c>
      <c r="F2521">
        <v>1</v>
      </c>
      <c r="G2521">
        <v>1.1177029999999999</v>
      </c>
      <c r="H2521">
        <v>2.682E-2</v>
      </c>
      <c r="I2521">
        <v>0.205431</v>
      </c>
      <c r="J2521">
        <v>2.0542999999999999E-2</v>
      </c>
      <c r="K2521" t="str">
        <f t="shared" si="41"/>
        <v>7</v>
      </c>
      <c r="L2521" t="s">
        <v>50</v>
      </c>
      <c r="M2521" t="s">
        <v>51</v>
      </c>
      <c r="N25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521" s="10" t="e">
        <f>VLOOKUP(TableOMP[[#This Row],[Label]],TableAvg[],2,FALSE)</f>
        <v>#N/A</v>
      </c>
      <c r="P2521" s="10" t="e">
        <f>VLOOKUP(TableOMP[[#This Row],[Label]],TableAvg[],3,FALSE)</f>
        <v>#N/A</v>
      </c>
      <c r="Q2521" s="10" t="e">
        <f>TableOMP[[#This Row],[Avg]]-$U$2*TableOMP[[#This Row],[StdDev]]</f>
        <v>#N/A</v>
      </c>
      <c r="R2521" s="10" t="e">
        <f>TableOMP[[#This Row],[Avg]]+$U$2*TableOMP[[#This Row],[StdDev]]</f>
        <v>#N/A</v>
      </c>
      <c r="S2521" s="10" t="e">
        <f>IF(AND(TableOMP[[#This Row],[total_time]]&gt;=TableOMP[[#This Row],[Low]], TableOMP[[#This Row],[total_time]]&lt;=TableOMP[[#This Row],[High]]),1,0)</f>
        <v>#N/A</v>
      </c>
    </row>
    <row r="2522" spans="1:19" x14ac:dyDescent="0.25">
      <c r="A2522" t="s">
        <v>16</v>
      </c>
      <c r="B2522">
        <v>100</v>
      </c>
      <c r="C2522">
        <v>100</v>
      </c>
      <c r="D2522">
        <v>100000</v>
      </c>
      <c r="E2522">
        <v>12</v>
      </c>
      <c r="F2522">
        <v>1</v>
      </c>
      <c r="G2522">
        <v>1.1187480000000001</v>
      </c>
      <c r="H2522">
        <v>1.7484E-2</v>
      </c>
      <c r="I2522">
        <v>0.144068</v>
      </c>
      <c r="J2522">
        <v>1.3096999999999999E-2</v>
      </c>
      <c r="K2522" t="str">
        <f t="shared" si="41"/>
        <v>7</v>
      </c>
      <c r="L2522" t="s">
        <v>50</v>
      </c>
      <c r="M2522" t="s">
        <v>51</v>
      </c>
      <c r="N25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522" s="10" t="e">
        <f>VLOOKUP(TableOMP[[#This Row],[Label]],TableAvg[],2,FALSE)</f>
        <v>#N/A</v>
      </c>
      <c r="P2522" s="10" t="e">
        <f>VLOOKUP(TableOMP[[#This Row],[Label]],TableAvg[],3,FALSE)</f>
        <v>#N/A</v>
      </c>
      <c r="Q2522" s="10" t="e">
        <f>TableOMP[[#This Row],[Avg]]-$U$2*TableOMP[[#This Row],[StdDev]]</f>
        <v>#N/A</v>
      </c>
      <c r="R2522" s="10" t="e">
        <f>TableOMP[[#This Row],[Avg]]+$U$2*TableOMP[[#This Row],[StdDev]]</f>
        <v>#N/A</v>
      </c>
      <c r="S2522" s="10" t="e">
        <f>IF(AND(TableOMP[[#This Row],[total_time]]&gt;=TableOMP[[#This Row],[Low]], TableOMP[[#This Row],[total_time]]&lt;=TableOMP[[#This Row],[High]]),1,0)</f>
        <v>#N/A</v>
      </c>
    </row>
    <row r="2523" spans="1:19" x14ac:dyDescent="0.25">
      <c r="A2523" t="s">
        <v>16</v>
      </c>
      <c r="B2523">
        <v>100</v>
      </c>
      <c r="C2523">
        <v>100</v>
      </c>
      <c r="D2523">
        <v>100000</v>
      </c>
      <c r="E2523">
        <v>13</v>
      </c>
      <c r="F2523">
        <v>1</v>
      </c>
      <c r="G2523">
        <v>1.1430769999999999</v>
      </c>
      <c r="H2523">
        <v>2.7932999999999999E-2</v>
      </c>
      <c r="I2523">
        <v>0.167411</v>
      </c>
      <c r="J2523">
        <v>1.3951E-2</v>
      </c>
      <c r="K2523" t="str">
        <f t="shared" si="41"/>
        <v>7</v>
      </c>
      <c r="L2523" t="s">
        <v>50</v>
      </c>
      <c r="M2523" t="s">
        <v>51</v>
      </c>
      <c r="N25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523" s="10" t="e">
        <f>VLOOKUP(TableOMP[[#This Row],[Label]],TableAvg[],2,FALSE)</f>
        <v>#N/A</v>
      </c>
      <c r="P2523" s="10" t="e">
        <f>VLOOKUP(TableOMP[[#This Row],[Label]],TableAvg[],3,FALSE)</f>
        <v>#N/A</v>
      </c>
      <c r="Q2523" s="10" t="e">
        <f>TableOMP[[#This Row],[Avg]]-$U$2*TableOMP[[#This Row],[StdDev]]</f>
        <v>#N/A</v>
      </c>
      <c r="R2523" s="10" t="e">
        <f>TableOMP[[#This Row],[Avg]]+$U$2*TableOMP[[#This Row],[StdDev]]</f>
        <v>#N/A</v>
      </c>
      <c r="S2523" s="10" t="e">
        <f>IF(AND(TableOMP[[#This Row],[total_time]]&gt;=TableOMP[[#This Row],[Low]], TableOMP[[#This Row],[total_time]]&lt;=TableOMP[[#This Row],[High]]),1,0)</f>
        <v>#N/A</v>
      </c>
    </row>
    <row r="2524" spans="1:19" x14ac:dyDescent="0.25">
      <c r="A2524" t="s">
        <v>16</v>
      </c>
      <c r="B2524">
        <v>100</v>
      </c>
      <c r="C2524">
        <v>100</v>
      </c>
      <c r="D2524">
        <v>100000</v>
      </c>
      <c r="E2524">
        <v>14</v>
      </c>
      <c r="F2524">
        <v>1</v>
      </c>
      <c r="G2524">
        <v>1.2060500000000001</v>
      </c>
      <c r="H2524">
        <v>7.3915999999999996E-2</v>
      </c>
      <c r="I2524">
        <v>0.187444</v>
      </c>
      <c r="J2524">
        <v>1.4419E-2</v>
      </c>
      <c r="K2524" t="str">
        <f t="shared" si="41"/>
        <v>7</v>
      </c>
      <c r="L2524" t="s">
        <v>50</v>
      </c>
      <c r="M2524" t="s">
        <v>51</v>
      </c>
      <c r="N25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524" s="10" t="e">
        <f>VLOOKUP(TableOMP[[#This Row],[Label]],TableAvg[],2,FALSE)</f>
        <v>#N/A</v>
      </c>
      <c r="P2524" s="10" t="e">
        <f>VLOOKUP(TableOMP[[#This Row],[Label]],TableAvg[],3,FALSE)</f>
        <v>#N/A</v>
      </c>
      <c r="Q2524" s="10" t="e">
        <f>TableOMP[[#This Row],[Avg]]-$U$2*TableOMP[[#This Row],[StdDev]]</f>
        <v>#N/A</v>
      </c>
      <c r="R2524" s="10" t="e">
        <f>TableOMP[[#This Row],[Avg]]+$U$2*TableOMP[[#This Row],[StdDev]]</f>
        <v>#N/A</v>
      </c>
      <c r="S2524" s="10" t="e">
        <f>IF(AND(TableOMP[[#This Row],[total_time]]&gt;=TableOMP[[#This Row],[Low]], TableOMP[[#This Row],[total_time]]&lt;=TableOMP[[#This Row],[High]]),1,0)</f>
        <v>#N/A</v>
      </c>
    </row>
    <row r="2525" spans="1:19" x14ac:dyDescent="0.25">
      <c r="A2525" t="s">
        <v>16</v>
      </c>
      <c r="B2525">
        <v>100</v>
      </c>
      <c r="C2525">
        <v>100</v>
      </c>
      <c r="D2525">
        <v>100000</v>
      </c>
      <c r="E2525">
        <v>15</v>
      </c>
      <c r="F2525">
        <v>1</v>
      </c>
      <c r="G2525">
        <v>1.1569</v>
      </c>
      <c r="H2525">
        <v>1.8754E-2</v>
      </c>
      <c r="I2525">
        <v>0.20704700000000001</v>
      </c>
      <c r="J2525">
        <v>1.4789E-2</v>
      </c>
      <c r="K2525" t="str">
        <f t="shared" si="41"/>
        <v>7</v>
      </c>
      <c r="L2525" t="s">
        <v>50</v>
      </c>
      <c r="M2525" t="s">
        <v>51</v>
      </c>
      <c r="N25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525" s="10" t="e">
        <f>VLOOKUP(TableOMP[[#This Row],[Label]],TableAvg[],2,FALSE)</f>
        <v>#N/A</v>
      </c>
      <c r="P2525" s="10" t="e">
        <f>VLOOKUP(TableOMP[[#This Row],[Label]],TableAvg[],3,FALSE)</f>
        <v>#N/A</v>
      </c>
      <c r="Q2525" s="10" t="e">
        <f>TableOMP[[#This Row],[Avg]]-$U$2*TableOMP[[#This Row],[StdDev]]</f>
        <v>#N/A</v>
      </c>
      <c r="R2525" s="10" t="e">
        <f>TableOMP[[#This Row],[Avg]]+$U$2*TableOMP[[#This Row],[StdDev]]</f>
        <v>#N/A</v>
      </c>
      <c r="S2525" s="10" t="e">
        <f>IF(AND(TableOMP[[#This Row],[total_time]]&gt;=TableOMP[[#This Row],[Low]], TableOMP[[#This Row],[total_time]]&lt;=TableOMP[[#This Row],[High]]),1,0)</f>
        <v>#N/A</v>
      </c>
    </row>
    <row r="2526" spans="1:19" x14ac:dyDescent="0.25">
      <c r="A2526" t="s">
        <v>16</v>
      </c>
      <c r="B2526">
        <v>100</v>
      </c>
      <c r="C2526">
        <v>100</v>
      </c>
      <c r="D2526">
        <v>100000</v>
      </c>
      <c r="E2526">
        <v>16</v>
      </c>
      <c r="F2526">
        <v>1</v>
      </c>
      <c r="G2526">
        <v>1.1868620000000001</v>
      </c>
      <c r="H2526">
        <v>4.1715000000000002E-2</v>
      </c>
      <c r="I2526">
        <v>0.32052599999999998</v>
      </c>
      <c r="J2526">
        <v>2.1368000000000002E-2</v>
      </c>
      <c r="K2526" t="str">
        <f t="shared" si="41"/>
        <v>7</v>
      </c>
      <c r="L2526" t="s">
        <v>50</v>
      </c>
      <c r="M2526" t="s">
        <v>51</v>
      </c>
      <c r="N25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526" s="10" t="e">
        <f>VLOOKUP(TableOMP[[#This Row],[Label]],TableAvg[],2,FALSE)</f>
        <v>#N/A</v>
      </c>
      <c r="P2526" s="10" t="e">
        <f>VLOOKUP(TableOMP[[#This Row],[Label]],TableAvg[],3,FALSE)</f>
        <v>#N/A</v>
      </c>
      <c r="Q2526" s="10" t="e">
        <f>TableOMP[[#This Row],[Avg]]-$U$2*TableOMP[[#This Row],[StdDev]]</f>
        <v>#N/A</v>
      </c>
      <c r="R2526" s="10" t="e">
        <f>TableOMP[[#This Row],[Avg]]+$U$2*TableOMP[[#This Row],[StdDev]]</f>
        <v>#N/A</v>
      </c>
      <c r="S2526" s="10" t="e">
        <f>IF(AND(TableOMP[[#This Row],[total_time]]&gt;=TableOMP[[#This Row],[Low]], TableOMP[[#This Row],[total_time]]&lt;=TableOMP[[#This Row],[High]]),1,0)</f>
        <v>#N/A</v>
      </c>
    </row>
    <row r="2527" spans="1:19" x14ac:dyDescent="0.25">
      <c r="A2527" t="s">
        <v>16</v>
      </c>
      <c r="B2527">
        <v>100</v>
      </c>
      <c r="C2527">
        <v>100</v>
      </c>
      <c r="D2527">
        <v>100000</v>
      </c>
      <c r="E2527">
        <v>17</v>
      </c>
      <c r="F2527">
        <v>1</v>
      </c>
      <c r="G2527">
        <v>1.1780539999999999</v>
      </c>
      <c r="H2527">
        <v>4.2584999999999998E-2</v>
      </c>
      <c r="I2527">
        <v>0.49008800000000002</v>
      </c>
      <c r="J2527">
        <v>3.0630000000000001E-2</v>
      </c>
      <c r="K2527" t="str">
        <f t="shared" si="41"/>
        <v>7</v>
      </c>
      <c r="L2527" t="s">
        <v>50</v>
      </c>
      <c r="M2527" t="s">
        <v>51</v>
      </c>
      <c r="N25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527" s="10" t="e">
        <f>VLOOKUP(TableOMP[[#This Row],[Label]],TableAvg[],2,FALSE)</f>
        <v>#N/A</v>
      </c>
      <c r="P2527" s="10" t="e">
        <f>VLOOKUP(TableOMP[[#This Row],[Label]],TableAvg[],3,FALSE)</f>
        <v>#N/A</v>
      </c>
      <c r="Q2527" s="10" t="e">
        <f>TableOMP[[#This Row],[Avg]]-$U$2*TableOMP[[#This Row],[StdDev]]</f>
        <v>#N/A</v>
      </c>
      <c r="R2527" s="10" t="e">
        <f>TableOMP[[#This Row],[Avg]]+$U$2*TableOMP[[#This Row],[StdDev]]</f>
        <v>#N/A</v>
      </c>
      <c r="S2527" s="10" t="e">
        <f>IF(AND(TableOMP[[#This Row],[total_time]]&gt;=TableOMP[[#This Row],[Low]], TableOMP[[#This Row],[total_time]]&lt;=TableOMP[[#This Row],[High]]),1,0)</f>
        <v>#N/A</v>
      </c>
    </row>
    <row r="2528" spans="1:19" x14ac:dyDescent="0.25">
      <c r="A2528" t="s">
        <v>16</v>
      </c>
      <c r="B2528">
        <v>100</v>
      </c>
      <c r="C2528">
        <v>100</v>
      </c>
      <c r="D2528">
        <v>100000</v>
      </c>
      <c r="E2528">
        <v>18</v>
      </c>
      <c r="F2528">
        <v>1</v>
      </c>
      <c r="G2528">
        <v>1.1854439999999999</v>
      </c>
      <c r="H2528">
        <v>2.3864E-2</v>
      </c>
      <c r="I2528">
        <v>0.33859600000000001</v>
      </c>
      <c r="J2528">
        <v>1.9917000000000001E-2</v>
      </c>
      <c r="K2528" t="str">
        <f t="shared" si="41"/>
        <v>7</v>
      </c>
      <c r="L2528" t="s">
        <v>50</v>
      </c>
      <c r="M2528" t="s">
        <v>51</v>
      </c>
      <c r="N25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528" s="10" t="e">
        <f>VLOOKUP(TableOMP[[#This Row],[Label]],TableAvg[],2,FALSE)</f>
        <v>#N/A</v>
      </c>
      <c r="P2528" s="10" t="e">
        <f>VLOOKUP(TableOMP[[#This Row],[Label]],TableAvg[],3,FALSE)</f>
        <v>#N/A</v>
      </c>
      <c r="Q2528" s="10" t="e">
        <f>TableOMP[[#This Row],[Avg]]-$U$2*TableOMP[[#This Row],[StdDev]]</f>
        <v>#N/A</v>
      </c>
      <c r="R2528" s="10" t="e">
        <f>TableOMP[[#This Row],[Avg]]+$U$2*TableOMP[[#This Row],[StdDev]]</f>
        <v>#N/A</v>
      </c>
      <c r="S2528" s="10" t="e">
        <f>IF(AND(TableOMP[[#This Row],[total_time]]&gt;=TableOMP[[#This Row],[Low]], TableOMP[[#This Row],[total_time]]&lt;=TableOMP[[#This Row],[High]]),1,0)</f>
        <v>#N/A</v>
      </c>
    </row>
    <row r="2529" spans="1:19" x14ac:dyDescent="0.25">
      <c r="A2529" t="s">
        <v>16</v>
      </c>
      <c r="B2529">
        <v>100</v>
      </c>
      <c r="C2529">
        <v>100</v>
      </c>
      <c r="D2529">
        <v>100000</v>
      </c>
      <c r="E2529">
        <v>19</v>
      </c>
      <c r="F2529">
        <v>1</v>
      </c>
      <c r="G2529">
        <v>1.209627</v>
      </c>
      <c r="H2529">
        <v>4.9750000000000003E-2</v>
      </c>
      <c r="I2529">
        <v>0.67696199999999995</v>
      </c>
      <c r="J2529">
        <v>3.7608999999999997E-2</v>
      </c>
      <c r="K2529" t="str">
        <f t="shared" si="41"/>
        <v>7</v>
      </c>
      <c r="L2529" t="s">
        <v>50</v>
      </c>
      <c r="M2529" t="s">
        <v>51</v>
      </c>
      <c r="N25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529" s="10" t="e">
        <f>VLOOKUP(TableOMP[[#This Row],[Label]],TableAvg[],2,FALSE)</f>
        <v>#N/A</v>
      </c>
      <c r="P2529" s="10" t="e">
        <f>VLOOKUP(TableOMP[[#This Row],[Label]],TableAvg[],3,FALSE)</f>
        <v>#N/A</v>
      </c>
      <c r="Q2529" s="10" t="e">
        <f>TableOMP[[#This Row],[Avg]]-$U$2*TableOMP[[#This Row],[StdDev]]</f>
        <v>#N/A</v>
      </c>
      <c r="R2529" s="10" t="e">
        <f>TableOMP[[#This Row],[Avg]]+$U$2*TableOMP[[#This Row],[StdDev]]</f>
        <v>#N/A</v>
      </c>
      <c r="S2529" s="10" t="e">
        <f>IF(AND(TableOMP[[#This Row],[total_time]]&gt;=TableOMP[[#This Row],[Low]], TableOMP[[#This Row],[total_time]]&lt;=TableOMP[[#This Row],[High]]),1,0)</f>
        <v>#N/A</v>
      </c>
    </row>
    <row r="2530" spans="1:19" x14ac:dyDescent="0.25">
      <c r="A2530" t="s">
        <v>16</v>
      </c>
      <c r="B2530">
        <v>100</v>
      </c>
      <c r="C2530">
        <v>100</v>
      </c>
      <c r="D2530">
        <v>100000</v>
      </c>
      <c r="E2530">
        <v>20</v>
      </c>
      <c r="F2530">
        <v>1</v>
      </c>
      <c r="G2530">
        <v>1.2169239999999999</v>
      </c>
      <c r="H2530">
        <v>4.0216000000000002E-2</v>
      </c>
      <c r="I2530">
        <v>0.50634599999999996</v>
      </c>
      <c r="J2530">
        <v>2.665E-2</v>
      </c>
      <c r="K2530" t="str">
        <f t="shared" si="41"/>
        <v>7</v>
      </c>
      <c r="L2530" t="s">
        <v>50</v>
      </c>
      <c r="M2530" t="s">
        <v>51</v>
      </c>
      <c r="N25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530" s="10" t="e">
        <f>VLOOKUP(TableOMP[[#This Row],[Label]],TableAvg[],2,FALSE)</f>
        <v>#N/A</v>
      </c>
      <c r="P2530" s="10" t="e">
        <f>VLOOKUP(TableOMP[[#This Row],[Label]],TableAvg[],3,FALSE)</f>
        <v>#N/A</v>
      </c>
      <c r="Q2530" s="10" t="e">
        <f>TableOMP[[#This Row],[Avg]]-$U$2*TableOMP[[#This Row],[StdDev]]</f>
        <v>#N/A</v>
      </c>
      <c r="R2530" s="10" t="e">
        <f>TableOMP[[#This Row],[Avg]]+$U$2*TableOMP[[#This Row],[StdDev]]</f>
        <v>#N/A</v>
      </c>
      <c r="S2530" s="10" t="e">
        <f>IF(AND(TableOMP[[#This Row],[total_time]]&gt;=TableOMP[[#This Row],[Low]], TableOMP[[#This Row],[total_time]]&lt;=TableOMP[[#This Row],[High]]),1,0)</f>
        <v>#N/A</v>
      </c>
    </row>
    <row r="2531" spans="1:19" x14ac:dyDescent="0.25">
      <c r="A2531" t="s">
        <v>16</v>
      </c>
      <c r="B2531">
        <v>100</v>
      </c>
      <c r="C2531">
        <v>100</v>
      </c>
      <c r="D2531">
        <v>100000</v>
      </c>
      <c r="E2531">
        <v>21</v>
      </c>
      <c r="F2531">
        <v>1</v>
      </c>
      <c r="G2531">
        <v>1.2096880000000001</v>
      </c>
      <c r="H2531">
        <v>4.5767000000000002E-2</v>
      </c>
      <c r="I2531">
        <v>0.64088999999999996</v>
      </c>
      <c r="J2531">
        <v>3.2044000000000003E-2</v>
      </c>
      <c r="K2531" t="str">
        <f t="shared" si="41"/>
        <v>7</v>
      </c>
      <c r="L2531" t="s">
        <v>50</v>
      </c>
      <c r="M2531" t="s">
        <v>51</v>
      </c>
      <c r="N25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531" s="10" t="e">
        <f>VLOOKUP(TableOMP[[#This Row],[Label]],TableAvg[],2,FALSE)</f>
        <v>#N/A</v>
      </c>
      <c r="P2531" s="10" t="e">
        <f>VLOOKUP(TableOMP[[#This Row],[Label]],TableAvg[],3,FALSE)</f>
        <v>#N/A</v>
      </c>
      <c r="Q2531" s="10" t="e">
        <f>TableOMP[[#This Row],[Avg]]-$U$2*TableOMP[[#This Row],[StdDev]]</f>
        <v>#N/A</v>
      </c>
      <c r="R2531" s="10" t="e">
        <f>TableOMP[[#This Row],[Avg]]+$U$2*TableOMP[[#This Row],[StdDev]]</f>
        <v>#N/A</v>
      </c>
      <c r="S2531" s="10" t="e">
        <f>IF(AND(TableOMP[[#This Row],[total_time]]&gt;=TableOMP[[#This Row],[Low]], TableOMP[[#This Row],[total_time]]&lt;=TableOMP[[#This Row],[High]]),1,0)</f>
        <v>#N/A</v>
      </c>
    </row>
    <row r="2532" spans="1:19" x14ac:dyDescent="0.25">
      <c r="A2532" t="s">
        <v>16</v>
      </c>
      <c r="B2532">
        <v>100</v>
      </c>
      <c r="C2532">
        <v>100</v>
      </c>
      <c r="D2532">
        <v>100000</v>
      </c>
      <c r="E2532">
        <v>22</v>
      </c>
      <c r="F2532">
        <v>1</v>
      </c>
      <c r="G2532">
        <v>1.199343</v>
      </c>
      <c r="H2532">
        <v>3.074E-2</v>
      </c>
      <c r="I2532">
        <v>0.53114700000000004</v>
      </c>
      <c r="J2532">
        <v>2.5293E-2</v>
      </c>
      <c r="K2532" t="str">
        <f t="shared" si="41"/>
        <v>7</v>
      </c>
      <c r="L2532" t="s">
        <v>50</v>
      </c>
      <c r="M2532" t="s">
        <v>51</v>
      </c>
      <c r="N25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532" s="10" t="e">
        <f>VLOOKUP(TableOMP[[#This Row],[Label]],TableAvg[],2,FALSE)</f>
        <v>#N/A</v>
      </c>
      <c r="P2532" s="10" t="e">
        <f>VLOOKUP(TableOMP[[#This Row],[Label]],TableAvg[],3,FALSE)</f>
        <v>#N/A</v>
      </c>
      <c r="Q2532" s="10" t="e">
        <f>TableOMP[[#This Row],[Avg]]-$U$2*TableOMP[[#This Row],[StdDev]]</f>
        <v>#N/A</v>
      </c>
      <c r="R2532" s="10" t="e">
        <f>TableOMP[[#This Row],[Avg]]+$U$2*TableOMP[[#This Row],[StdDev]]</f>
        <v>#N/A</v>
      </c>
      <c r="S2532" s="10" t="e">
        <f>IF(AND(TableOMP[[#This Row],[total_time]]&gt;=TableOMP[[#This Row],[Low]], TableOMP[[#This Row],[total_time]]&lt;=TableOMP[[#This Row],[High]]),1,0)</f>
        <v>#N/A</v>
      </c>
    </row>
    <row r="2533" spans="1:19" x14ac:dyDescent="0.25">
      <c r="A2533" t="s">
        <v>16</v>
      </c>
      <c r="B2533">
        <v>100</v>
      </c>
      <c r="C2533">
        <v>100</v>
      </c>
      <c r="D2533">
        <v>100000</v>
      </c>
      <c r="E2533">
        <v>23</v>
      </c>
      <c r="F2533">
        <v>1</v>
      </c>
      <c r="G2533">
        <v>1.226448</v>
      </c>
      <c r="H2533">
        <v>5.4211000000000002E-2</v>
      </c>
      <c r="I2533">
        <v>0.91012000000000004</v>
      </c>
      <c r="J2533">
        <v>4.1369000000000003E-2</v>
      </c>
      <c r="K2533" t="str">
        <f t="shared" si="41"/>
        <v>7</v>
      </c>
      <c r="L2533" t="s">
        <v>50</v>
      </c>
      <c r="M2533" t="s">
        <v>51</v>
      </c>
      <c r="N25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533" s="10" t="e">
        <f>VLOOKUP(TableOMP[[#This Row],[Label]],TableAvg[],2,FALSE)</f>
        <v>#N/A</v>
      </c>
      <c r="P2533" s="10" t="e">
        <f>VLOOKUP(TableOMP[[#This Row],[Label]],TableAvg[],3,FALSE)</f>
        <v>#N/A</v>
      </c>
      <c r="Q2533" s="10" t="e">
        <f>TableOMP[[#This Row],[Avg]]-$U$2*TableOMP[[#This Row],[StdDev]]</f>
        <v>#N/A</v>
      </c>
      <c r="R2533" s="10" t="e">
        <f>TableOMP[[#This Row],[Avg]]+$U$2*TableOMP[[#This Row],[StdDev]]</f>
        <v>#N/A</v>
      </c>
      <c r="S2533" s="10" t="e">
        <f>IF(AND(TableOMP[[#This Row],[total_time]]&gt;=TableOMP[[#This Row],[Low]], TableOMP[[#This Row],[total_time]]&lt;=TableOMP[[#This Row],[High]]),1,0)</f>
        <v>#N/A</v>
      </c>
    </row>
    <row r="2534" spans="1:19" x14ac:dyDescent="0.25">
      <c r="A2534" t="s">
        <v>16</v>
      </c>
      <c r="B2534">
        <v>100</v>
      </c>
      <c r="C2534">
        <v>100</v>
      </c>
      <c r="D2534">
        <v>100000</v>
      </c>
      <c r="E2534">
        <v>24</v>
      </c>
      <c r="F2534">
        <v>1</v>
      </c>
      <c r="G2534">
        <v>1.2340899999999999</v>
      </c>
      <c r="H2534">
        <v>4.2091999999999997E-2</v>
      </c>
      <c r="I2534">
        <v>0.661103</v>
      </c>
      <c r="J2534">
        <v>2.8743999999999999E-2</v>
      </c>
      <c r="K2534" t="str">
        <f t="shared" si="41"/>
        <v>7</v>
      </c>
      <c r="L2534" t="s">
        <v>50</v>
      </c>
      <c r="M2534" t="s">
        <v>51</v>
      </c>
      <c r="N25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534" s="10" t="e">
        <f>VLOOKUP(TableOMP[[#This Row],[Label]],TableAvg[],2,FALSE)</f>
        <v>#N/A</v>
      </c>
      <c r="P2534" s="10" t="e">
        <f>VLOOKUP(TableOMP[[#This Row],[Label]],TableAvg[],3,FALSE)</f>
        <v>#N/A</v>
      </c>
      <c r="Q2534" s="10" t="e">
        <f>TableOMP[[#This Row],[Avg]]-$U$2*TableOMP[[#This Row],[StdDev]]</f>
        <v>#N/A</v>
      </c>
      <c r="R2534" s="10" t="e">
        <f>TableOMP[[#This Row],[Avg]]+$U$2*TableOMP[[#This Row],[StdDev]]</f>
        <v>#N/A</v>
      </c>
      <c r="S2534" s="10" t="e">
        <f>IF(AND(TableOMP[[#This Row],[total_time]]&gt;=TableOMP[[#This Row],[Low]], TableOMP[[#This Row],[total_time]]&lt;=TableOMP[[#This Row],[High]]),1,0)</f>
        <v>#N/A</v>
      </c>
    </row>
    <row r="2535" spans="1:19" x14ac:dyDescent="0.25">
      <c r="A2535" t="s">
        <v>16</v>
      </c>
      <c r="B2535">
        <v>100</v>
      </c>
      <c r="C2535">
        <v>100</v>
      </c>
      <c r="D2535">
        <v>100000</v>
      </c>
      <c r="E2535">
        <v>25</v>
      </c>
      <c r="F2535">
        <v>1</v>
      </c>
      <c r="G2535">
        <v>1.248329</v>
      </c>
      <c r="H2535">
        <v>5.28E-2</v>
      </c>
      <c r="I2535">
        <v>0.981298</v>
      </c>
      <c r="J2535">
        <v>4.0887E-2</v>
      </c>
      <c r="K2535" t="str">
        <f t="shared" si="41"/>
        <v>7</v>
      </c>
      <c r="L2535" t="s">
        <v>50</v>
      </c>
      <c r="M2535" t="s">
        <v>51</v>
      </c>
      <c r="N25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535" s="10" t="e">
        <f>VLOOKUP(TableOMP[[#This Row],[Label]],TableAvg[],2,FALSE)</f>
        <v>#N/A</v>
      </c>
      <c r="P2535" s="10" t="e">
        <f>VLOOKUP(TableOMP[[#This Row],[Label]],TableAvg[],3,FALSE)</f>
        <v>#N/A</v>
      </c>
      <c r="Q2535" s="10" t="e">
        <f>TableOMP[[#This Row],[Avg]]-$U$2*TableOMP[[#This Row],[StdDev]]</f>
        <v>#N/A</v>
      </c>
      <c r="R2535" s="10" t="e">
        <f>TableOMP[[#This Row],[Avg]]+$U$2*TableOMP[[#This Row],[StdDev]]</f>
        <v>#N/A</v>
      </c>
      <c r="S2535" s="10" t="e">
        <f>IF(AND(TableOMP[[#This Row],[total_time]]&gt;=TableOMP[[#This Row],[Low]], TableOMP[[#This Row],[total_time]]&lt;=TableOMP[[#This Row],[High]]),1,0)</f>
        <v>#N/A</v>
      </c>
    </row>
    <row r="2536" spans="1:19" x14ac:dyDescent="0.25">
      <c r="A2536" t="s">
        <v>16</v>
      </c>
      <c r="B2536">
        <v>100</v>
      </c>
      <c r="C2536">
        <v>100</v>
      </c>
      <c r="D2536">
        <v>100000</v>
      </c>
      <c r="E2536">
        <v>26</v>
      </c>
      <c r="F2536">
        <v>1</v>
      </c>
      <c r="G2536">
        <v>1.2765599999999999</v>
      </c>
      <c r="H2536">
        <v>5.2571E-2</v>
      </c>
      <c r="I2536">
        <v>1.0945819999999999</v>
      </c>
      <c r="J2536">
        <v>4.3783000000000002E-2</v>
      </c>
      <c r="K2536" t="str">
        <f t="shared" si="41"/>
        <v>7</v>
      </c>
      <c r="L2536" t="s">
        <v>50</v>
      </c>
      <c r="M2536" t="s">
        <v>51</v>
      </c>
      <c r="N25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536" s="10" t="e">
        <f>VLOOKUP(TableOMP[[#This Row],[Label]],TableAvg[],2,FALSE)</f>
        <v>#N/A</v>
      </c>
      <c r="P2536" s="10" t="e">
        <f>VLOOKUP(TableOMP[[#This Row],[Label]],TableAvg[],3,FALSE)</f>
        <v>#N/A</v>
      </c>
      <c r="Q2536" s="10" t="e">
        <f>TableOMP[[#This Row],[Avg]]-$U$2*TableOMP[[#This Row],[StdDev]]</f>
        <v>#N/A</v>
      </c>
      <c r="R2536" s="10" t="e">
        <f>TableOMP[[#This Row],[Avg]]+$U$2*TableOMP[[#This Row],[StdDev]]</f>
        <v>#N/A</v>
      </c>
      <c r="S2536" s="10" t="e">
        <f>IF(AND(TableOMP[[#This Row],[total_time]]&gt;=TableOMP[[#This Row],[Low]], TableOMP[[#This Row],[total_time]]&lt;=TableOMP[[#This Row],[High]]),1,0)</f>
        <v>#N/A</v>
      </c>
    </row>
    <row r="2537" spans="1:19" x14ac:dyDescent="0.25">
      <c r="A2537" t="s">
        <v>16</v>
      </c>
      <c r="B2537">
        <v>100</v>
      </c>
      <c r="C2537">
        <v>100</v>
      </c>
      <c r="D2537">
        <v>100000</v>
      </c>
      <c r="E2537">
        <v>27</v>
      </c>
      <c r="F2537">
        <v>1</v>
      </c>
      <c r="G2537">
        <v>1.2709079999999999</v>
      </c>
      <c r="H2537">
        <v>5.1367999999999997E-2</v>
      </c>
      <c r="I2537">
        <v>0.90581100000000003</v>
      </c>
      <c r="J2537">
        <v>3.4839000000000002E-2</v>
      </c>
      <c r="K2537" t="str">
        <f t="shared" si="41"/>
        <v>7</v>
      </c>
      <c r="L2537" t="s">
        <v>50</v>
      </c>
      <c r="M2537" t="s">
        <v>51</v>
      </c>
      <c r="N25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537" s="10" t="e">
        <f>VLOOKUP(TableOMP[[#This Row],[Label]],TableAvg[],2,FALSE)</f>
        <v>#N/A</v>
      </c>
      <c r="P2537" s="10" t="e">
        <f>VLOOKUP(TableOMP[[#This Row],[Label]],TableAvg[],3,FALSE)</f>
        <v>#N/A</v>
      </c>
      <c r="Q2537" s="10" t="e">
        <f>TableOMP[[#This Row],[Avg]]-$U$2*TableOMP[[#This Row],[StdDev]]</f>
        <v>#N/A</v>
      </c>
      <c r="R2537" s="10" t="e">
        <f>TableOMP[[#This Row],[Avg]]+$U$2*TableOMP[[#This Row],[StdDev]]</f>
        <v>#N/A</v>
      </c>
      <c r="S2537" s="10" t="e">
        <f>IF(AND(TableOMP[[#This Row],[total_time]]&gt;=TableOMP[[#This Row],[Low]], TableOMP[[#This Row],[total_time]]&lt;=TableOMP[[#This Row],[High]]),1,0)</f>
        <v>#N/A</v>
      </c>
    </row>
    <row r="2538" spans="1:19" x14ac:dyDescent="0.25">
      <c r="A2538" t="s">
        <v>16</v>
      </c>
      <c r="B2538">
        <v>100</v>
      </c>
      <c r="C2538">
        <v>100</v>
      </c>
      <c r="D2538">
        <v>100000</v>
      </c>
      <c r="E2538">
        <v>28</v>
      </c>
      <c r="F2538">
        <v>1</v>
      </c>
      <c r="G2538">
        <v>1.296216</v>
      </c>
      <c r="H2538">
        <v>5.9008999999999999E-2</v>
      </c>
      <c r="I2538">
        <v>1.324624</v>
      </c>
      <c r="J2538">
        <v>4.9059999999999999E-2</v>
      </c>
      <c r="K2538" t="str">
        <f t="shared" si="41"/>
        <v>7</v>
      </c>
      <c r="L2538" t="s">
        <v>50</v>
      </c>
      <c r="M2538" t="s">
        <v>51</v>
      </c>
      <c r="N25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538" s="10" t="e">
        <f>VLOOKUP(TableOMP[[#This Row],[Label]],TableAvg[],2,FALSE)</f>
        <v>#N/A</v>
      </c>
      <c r="P2538" s="10" t="e">
        <f>VLOOKUP(TableOMP[[#This Row],[Label]],TableAvg[],3,FALSE)</f>
        <v>#N/A</v>
      </c>
      <c r="Q2538" s="10" t="e">
        <f>TableOMP[[#This Row],[Avg]]-$U$2*TableOMP[[#This Row],[StdDev]]</f>
        <v>#N/A</v>
      </c>
      <c r="R2538" s="10" t="e">
        <f>TableOMP[[#This Row],[Avg]]+$U$2*TableOMP[[#This Row],[StdDev]]</f>
        <v>#N/A</v>
      </c>
      <c r="S2538" s="10" t="e">
        <f>IF(AND(TableOMP[[#This Row],[total_time]]&gt;=TableOMP[[#This Row],[Low]], TableOMP[[#This Row],[total_time]]&lt;=TableOMP[[#This Row],[High]]),1,0)</f>
        <v>#N/A</v>
      </c>
    </row>
    <row r="2539" spans="1:19" x14ac:dyDescent="0.25">
      <c r="A2539" t="s">
        <v>16</v>
      </c>
      <c r="B2539">
        <v>100</v>
      </c>
      <c r="C2539">
        <v>100</v>
      </c>
      <c r="D2539">
        <v>100000</v>
      </c>
      <c r="E2539">
        <v>29</v>
      </c>
      <c r="F2539">
        <v>1</v>
      </c>
      <c r="G2539">
        <v>1.3172630000000001</v>
      </c>
      <c r="H2539">
        <v>5.1400000000000001E-2</v>
      </c>
      <c r="I2539">
        <v>1.062227</v>
      </c>
      <c r="J2539">
        <v>3.7936999999999999E-2</v>
      </c>
      <c r="K2539" t="str">
        <f t="shared" si="41"/>
        <v>7</v>
      </c>
      <c r="L2539" t="s">
        <v>50</v>
      </c>
      <c r="M2539" t="s">
        <v>51</v>
      </c>
      <c r="N25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539" s="10" t="e">
        <f>VLOOKUP(TableOMP[[#This Row],[Label]],TableAvg[],2,FALSE)</f>
        <v>#N/A</v>
      </c>
      <c r="P2539" s="10" t="e">
        <f>VLOOKUP(TableOMP[[#This Row],[Label]],TableAvg[],3,FALSE)</f>
        <v>#N/A</v>
      </c>
      <c r="Q2539" s="10" t="e">
        <f>TableOMP[[#This Row],[Avg]]-$U$2*TableOMP[[#This Row],[StdDev]]</f>
        <v>#N/A</v>
      </c>
      <c r="R2539" s="10" t="e">
        <f>TableOMP[[#This Row],[Avg]]+$U$2*TableOMP[[#This Row],[StdDev]]</f>
        <v>#N/A</v>
      </c>
      <c r="S2539" s="10" t="e">
        <f>IF(AND(TableOMP[[#This Row],[total_time]]&gt;=TableOMP[[#This Row],[Low]], TableOMP[[#This Row],[total_time]]&lt;=TableOMP[[#This Row],[High]]),1,0)</f>
        <v>#N/A</v>
      </c>
    </row>
    <row r="2540" spans="1:19" x14ac:dyDescent="0.25">
      <c r="A2540" t="s">
        <v>16</v>
      </c>
      <c r="B2540">
        <v>100</v>
      </c>
      <c r="C2540">
        <v>100</v>
      </c>
      <c r="D2540">
        <v>100000</v>
      </c>
      <c r="E2540">
        <v>30</v>
      </c>
      <c r="F2540">
        <v>1</v>
      </c>
      <c r="G2540">
        <v>1.3294900000000001</v>
      </c>
      <c r="H2540">
        <v>3.7513999999999999E-2</v>
      </c>
      <c r="I2540">
        <v>0.81179999999999997</v>
      </c>
      <c r="J2540">
        <v>2.7993000000000001E-2</v>
      </c>
      <c r="K2540" t="str">
        <f t="shared" si="41"/>
        <v>7</v>
      </c>
      <c r="L2540" t="s">
        <v>50</v>
      </c>
      <c r="M2540" t="s">
        <v>51</v>
      </c>
      <c r="N25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540" s="10" t="e">
        <f>VLOOKUP(TableOMP[[#This Row],[Label]],TableAvg[],2,FALSE)</f>
        <v>#N/A</v>
      </c>
      <c r="P2540" s="10" t="e">
        <f>VLOOKUP(TableOMP[[#This Row],[Label]],TableAvg[],3,FALSE)</f>
        <v>#N/A</v>
      </c>
      <c r="Q2540" s="10" t="e">
        <f>TableOMP[[#This Row],[Avg]]-$U$2*TableOMP[[#This Row],[StdDev]]</f>
        <v>#N/A</v>
      </c>
      <c r="R2540" s="10" t="e">
        <f>TableOMP[[#This Row],[Avg]]+$U$2*TableOMP[[#This Row],[StdDev]]</f>
        <v>#N/A</v>
      </c>
      <c r="S2540" s="10" t="e">
        <f>IF(AND(TableOMP[[#This Row],[total_time]]&gt;=TableOMP[[#This Row],[Low]], TableOMP[[#This Row],[total_time]]&lt;=TableOMP[[#This Row],[High]]),1,0)</f>
        <v>#N/A</v>
      </c>
    </row>
    <row r="2541" spans="1:19" x14ac:dyDescent="0.25">
      <c r="A2541" t="s">
        <v>16</v>
      </c>
      <c r="B2541">
        <v>100</v>
      </c>
      <c r="C2541">
        <v>100</v>
      </c>
      <c r="D2541">
        <v>100000</v>
      </c>
      <c r="E2541">
        <v>31</v>
      </c>
      <c r="F2541">
        <v>1</v>
      </c>
      <c r="G2541">
        <v>1.3807</v>
      </c>
      <c r="H2541">
        <v>6.4576999999999996E-2</v>
      </c>
      <c r="I2541">
        <v>1.4558139999999999</v>
      </c>
      <c r="J2541">
        <v>4.8527000000000001E-2</v>
      </c>
      <c r="K2541" t="str">
        <f t="shared" si="41"/>
        <v>7</v>
      </c>
      <c r="L2541" t="s">
        <v>50</v>
      </c>
      <c r="M2541" t="s">
        <v>51</v>
      </c>
      <c r="N25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541" s="10" t="e">
        <f>VLOOKUP(TableOMP[[#This Row],[Label]],TableAvg[],2,FALSE)</f>
        <v>#N/A</v>
      </c>
      <c r="P2541" s="10" t="e">
        <f>VLOOKUP(TableOMP[[#This Row],[Label]],TableAvg[],3,FALSE)</f>
        <v>#N/A</v>
      </c>
      <c r="Q2541" s="10" t="e">
        <f>TableOMP[[#This Row],[Avg]]-$U$2*TableOMP[[#This Row],[StdDev]]</f>
        <v>#N/A</v>
      </c>
      <c r="R2541" s="10" t="e">
        <f>TableOMP[[#This Row],[Avg]]+$U$2*TableOMP[[#This Row],[StdDev]]</f>
        <v>#N/A</v>
      </c>
      <c r="S2541" s="10" t="e">
        <f>IF(AND(TableOMP[[#This Row],[total_time]]&gt;=TableOMP[[#This Row],[Low]], TableOMP[[#This Row],[total_time]]&lt;=TableOMP[[#This Row],[High]]),1,0)</f>
        <v>#N/A</v>
      </c>
    </row>
    <row r="2542" spans="1:19" x14ac:dyDescent="0.25">
      <c r="A2542" t="s">
        <v>16</v>
      </c>
      <c r="B2542">
        <v>100</v>
      </c>
      <c r="C2542">
        <v>100</v>
      </c>
      <c r="D2542">
        <v>100000</v>
      </c>
      <c r="E2542">
        <v>32</v>
      </c>
      <c r="F2542">
        <v>1</v>
      </c>
      <c r="G2542">
        <v>1.379731</v>
      </c>
      <c r="H2542">
        <v>4.6487000000000001E-2</v>
      </c>
      <c r="I2542">
        <v>0.92376599999999998</v>
      </c>
      <c r="J2542">
        <v>2.9798999999999999E-2</v>
      </c>
      <c r="K2542" t="str">
        <f t="shared" si="41"/>
        <v>7</v>
      </c>
      <c r="L2542" t="s">
        <v>50</v>
      </c>
      <c r="M2542" t="s">
        <v>51</v>
      </c>
      <c r="N25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542" s="10" t="e">
        <f>VLOOKUP(TableOMP[[#This Row],[Label]],TableAvg[],2,FALSE)</f>
        <v>#N/A</v>
      </c>
      <c r="P2542" s="10" t="e">
        <f>VLOOKUP(TableOMP[[#This Row],[Label]],TableAvg[],3,FALSE)</f>
        <v>#N/A</v>
      </c>
      <c r="Q2542" s="10" t="e">
        <f>TableOMP[[#This Row],[Avg]]-$U$2*TableOMP[[#This Row],[StdDev]]</f>
        <v>#N/A</v>
      </c>
      <c r="R2542" s="10" t="e">
        <f>TableOMP[[#This Row],[Avg]]+$U$2*TableOMP[[#This Row],[StdDev]]</f>
        <v>#N/A</v>
      </c>
      <c r="S2542" s="10" t="e">
        <f>IF(AND(TableOMP[[#This Row],[total_time]]&gt;=TableOMP[[#This Row],[Low]], TableOMP[[#This Row],[total_time]]&lt;=TableOMP[[#This Row],[High]]),1,0)</f>
        <v>#N/A</v>
      </c>
    </row>
    <row r="2543" spans="1:19" x14ac:dyDescent="0.25">
      <c r="A2543" t="s">
        <v>16</v>
      </c>
      <c r="B2543">
        <v>100</v>
      </c>
      <c r="C2543">
        <v>100</v>
      </c>
      <c r="D2543">
        <v>100000</v>
      </c>
      <c r="E2543">
        <v>33</v>
      </c>
      <c r="F2543">
        <v>1</v>
      </c>
      <c r="G2543">
        <v>1.2819769999999999</v>
      </c>
      <c r="H2543">
        <v>5.6526E-2</v>
      </c>
      <c r="I2543">
        <v>1.4137599999999999</v>
      </c>
      <c r="J2543">
        <v>4.4179999999999997E-2</v>
      </c>
      <c r="K2543" t="str">
        <f t="shared" si="41"/>
        <v>7</v>
      </c>
      <c r="L2543" t="s">
        <v>50</v>
      </c>
      <c r="M2543" t="s">
        <v>51</v>
      </c>
      <c r="N25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543" s="10" t="e">
        <f>VLOOKUP(TableOMP[[#This Row],[Label]],TableAvg[],2,FALSE)</f>
        <v>#N/A</v>
      </c>
      <c r="P2543" s="10" t="e">
        <f>VLOOKUP(TableOMP[[#This Row],[Label]],TableAvg[],3,FALSE)</f>
        <v>#N/A</v>
      </c>
      <c r="Q2543" s="10" t="e">
        <f>TableOMP[[#This Row],[Avg]]-$U$2*TableOMP[[#This Row],[StdDev]]</f>
        <v>#N/A</v>
      </c>
      <c r="R2543" s="10" t="e">
        <f>TableOMP[[#This Row],[Avg]]+$U$2*TableOMP[[#This Row],[StdDev]]</f>
        <v>#N/A</v>
      </c>
      <c r="S2543" s="10" t="e">
        <f>IF(AND(TableOMP[[#This Row],[total_time]]&gt;=TableOMP[[#This Row],[Low]], TableOMP[[#This Row],[total_time]]&lt;=TableOMP[[#This Row],[High]]),1,0)</f>
        <v>#N/A</v>
      </c>
    </row>
    <row r="2544" spans="1:19" x14ac:dyDescent="0.25">
      <c r="A2544" t="s">
        <v>16</v>
      </c>
      <c r="B2544">
        <v>100</v>
      </c>
      <c r="C2544">
        <v>100</v>
      </c>
      <c r="D2544">
        <v>100000</v>
      </c>
      <c r="E2544">
        <v>34</v>
      </c>
      <c r="F2544">
        <v>1</v>
      </c>
      <c r="G2544">
        <v>1.4084909999999999</v>
      </c>
      <c r="H2544">
        <v>5.2611999999999999E-2</v>
      </c>
      <c r="I2544">
        <v>1.3114300000000001</v>
      </c>
      <c r="J2544">
        <v>3.9739999999999998E-2</v>
      </c>
      <c r="K2544" t="str">
        <f t="shared" si="41"/>
        <v>7</v>
      </c>
      <c r="L2544" t="s">
        <v>50</v>
      </c>
      <c r="M2544" t="s">
        <v>51</v>
      </c>
      <c r="N25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544" s="10" t="e">
        <f>VLOOKUP(TableOMP[[#This Row],[Label]],TableAvg[],2,FALSE)</f>
        <v>#N/A</v>
      </c>
      <c r="P2544" s="10" t="e">
        <f>VLOOKUP(TableOMP[[#This Row],[Label]],TableAvg[],3,FALSE)</f>
        <v>#N/A</v>
      </c>
      <c r="Q2544" s="10" t="e">
        <f>TableOMP[[#This Row],[Avg]]-$U$2*TableOMP[[#This Row],[StdDev]]</f>
        <v>#N/A</v>
      </c>
      <c r="R2544" s="10" t="e">
        <f>TableOMP[[#This Row],[Avg]]+$U$2*TableOMP[[#This Row],[StdDev]]</f>
        <v>#N/A</v>
      </c>
      <c r="S2544" s="10" t="e">
        <f>IF(AND(TableOMP[[#This Row],[total_time]]&gt;=TableOMP[[#This Row],[Low]], TableOMP[[#This Row],[total_time]]&lt;=TableOMP[[#This Row],[High]]),1,0)</f>
        <v>#N/A</v>
      </c>
    </row>
    <row r="2545" spans="1:19" x14ac:dyDescent="0.25">
      <c r="A2545" t="s">
        <v>16</v>
      </c>
      <c r="B2545">
        <v>100</v>
      </c>
      <c r="C2545">
        <v>100</v>
      </c>
      <c r="D2545">
        <v>100000</v>
      </c>
      <c r="E2545">
        <v>35</v>
      </c>
      <c r="F2545">
        <v>1</v>
      </c>
      <c r="G2545">
        <v>1.2885450000000001</v>
      </c>
      <c r="H2545">
        <v>4.6523000000000002E-2</v>
      </c>
      <c r="I2545">
        <v>1.203433</v>
      </c>
      <c r="J2545">
        <v>3.5395000000000003E-2</v>
      </c>
      <c r="K2545" t="str">
        <f t="shared" si="41"/>
        <v>7</v>
      </c>
      <c r="L2545" t="s">
        <v>50</v>
      </c>
      <c r="M2545" t="s">
        <v>51</v>
      </c>
      <c r="N25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545" s="10" t="e">
        <f>VLOOKUP(TableOMP[[#This Row],[Label]],TableAvg[],2,FALSE)</f>
        <v>#N/A</v>
      </c>
      <c r="P2545" s="10" t="e">
        <f>VLOOKUP(TableOMP[[#This Row],[Label]],TableAvg[],3,FALSE)</f>
        <v>#N/A</v>
      </c>
      <c r="Q2545" s="10" t="e">
        <f>TableOMP[[#This Row],[Avg]]-$U$2*TableOMP[[#This Row],[StdDev]]</f>
        <v>#N/A</v>
      </c>
      <c r="R2545" s="10" t="e">
        <f>TableOMP[[#This Row],[Avg]]+$U$2*TableOMP[[#This Row],[StdDev]]</f>
        <v>#N/A</v>
      </c>
      <c r="S2545" s="10" t="e">
        <f>IF(AND(TableOMP[[#This Row],[total_time]]&gt;=TableOMP[[#This Row],[Low]], TableOMP[[#This Row],[total_time]]&lt;=TableOMP[[#This Row],[High]]),1,0)</f>
        <v>#N/A</v>
      </c>
    </row>
    <row r="2546" spans="1:19" x14ac:dyDescent="0.25">
      <c r="A2546" t="s">
        <v>16</v>
      </c>
      <c r="B2546">
        <v>100</v>
      </c>
      <c r="C2546">
        <v>100</v>
      </c>
      <c r="D2546">
        <v>100000</v>
      </c>
      <c r="E2546">
        <v>36</v>
      </c>
      <c r="F2546">
        <v>1</v>
      </c>
      <c r="G2546">
        <v>1.352339</v>
      </c>
      <c r="H2546">
        <v>7.1038000000000004E-2</v>
      </c>
      <c r="I2546">
        <v>1.438118</v>
      </c>
      <c r="J2546">
        <v>4.1089000000000001E-2</v>
      </c>
      <c r="K2546" t="str">
        <f t="shared" si="41"/>
        <v>7</v>
      </c>
      <c r="L2546" t="s">
        <v>50</v>
      </c>
      <c r="M2546" t="s">
        <v>51</v>
      </c>
      <c r="N25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546" s="10" t="e">
        <f>VLOOKUP(TableOMP[[#This Row],[Label]],TableAvg[],2,FALSE)</f>
        <v>#N/A</v>
      </c>
      <c r="P2546" s="10" t="e">
        <f>VLOOKUP(TableOMP[[#This Row],[Label]],TableAvg[],3,FALSE)</f>
        <v>#N/A</v>
      </c>
      <c r="Q2546" s="10" t="e">
        <f>TableOMP[[#This Row],[Avg]]-$U$2*TableOMP[[#This Row],[StdDev]]</f>
        <v>#N/A</v>
      </c>
      <c r="R2546" s="10" t="e">
        <f>TableOMP[[#This Row],[Avg]]+$U$2*TableOMP[[#This Row],[StdDev]]</f>
        <v>#N/A</v>
      </c>
      <c r="S2546" s="10" t="e">
        <f>IF(AND(TableOMP[[#This Row],[total_time]]&gt;=TableOMP[[#This Row],[Low]], TableOMP[[#This Row],[total_time]]&lt;=TableOMP[[#This Row],[High]]),1,0)</f>
        <v>#N/A</v>
      </c>
    </row>
    <row r="2547" spans="1:19" x14ac:dyDescent="0.25">
      <c r="A2547" t="s">
        <v>16</v>
      </c>
      <c r="B2547">
        <v>100</v>
      </c>
      <c r="C2547">
        <v>100</v>
      </c>
      <c r="D2547">
        <v>100000</v>
      </c>
      <c r="E2547">
        <v>37</v>
      </c>
      <c r="F2547">
        <v>1</v>
      </c>
      <c r="G2547">
        <v>1.3211820000000001</v>
      </c>
      <c r="H2547">
        <v>3.9574999999999999E-2</v>
      </c>
      <c r="I2547">
        <v>1.302799</v>
      </c>
      <c r="J2547">
        <v>3.6188999999999999E-2</v>
      </c>
      <c r="K2547" t="str">
        <f t="shared" si="41"/>
        <v>7</v>
      </c>
      <c r="L2547" t="s">
        <v>50</v>
      </c>
      <c r="M2547" t="s">
        <v>51</v>
      </c>
      <c r="N25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547" s="10" t="e">
        <f>VLOOKUP(TableOMP[[#This Row],[Label]],TableAvg[],2,FALSE)</f>
        <v>#N/A</v>
      </c>
      <c r="P2547" s="10" t="e">
        <f>VLOOKUP(TableOMP[[#This Row],[Label]],TableAvg[],3,FALSE)</f>
        <v>#N/A</v>
      </c>
      <c r="Q2547" s="10" t="e">
        <f>TableOMP[[#This Row],[Avg]]-$U$2*TableOMP[[#This Row],[StdDev]]</f>
        <v>#N/A</v>
      </c>
      <c r="R2547" s="10" t="e">
        <f>TableOMP[[#This Row],[Avg]]+$U$2*TableOMP[[#This Row],[StdDev]]</f>
        <v>#N/A</v>
      </c>
      <c r="S2547" s="10" t="e">
        <f>IF(AND(TableOMP[[#This Row],[total_time]]&gt;=TableOMP[[#This Row],[Low]], TableOMP[[#This Row],[total_time]]&lt;=TableOMP[[#This Row],[High]]),1,0)</f>
        <v>#N/A</v>
      </c>
    </row>
    <row r="2548" spans="1:19" x14ac:dyDescent="0.25">
      <c r="A2548" t="s">
        <v>16</v>
      </c>
      <c r="B2548">
        <v>100</v>
      </c>
      <c r="C2548">
        <v>100</v>
      </c>
      <c r="D2548">
        <v>100000</v>
      </c>
      <c r="E2548">
        <v>38</v>
      </c>
      <c r="F2548">
        <v>1</v>
      </c>
      <c r="G2548">
        <v>1.3794740000000001</v>
      </c>
      <c r="H2548">
        <v>6.3311999999999993E-2</v>
      </c>
      <c r="I2548">
        <v>1.658839</v>
      </c>
      <c r="J2548">
        <v>4.4832999999999998E-2</v>
      </c>
      <c r="K2548" t="str">
        <f t="shared" si="41"/>
        <v>7</v>
      </c>
      <c r="L2548" t="s">
        <v>50</v>
      </c>
      <c r="M2548" t="s">
        <v>51</v>
      </c>
      <c r="N25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548" s="10" t="e">
        <f>VLOOKUP(TableOMP[[#This Row],[Label]],TableAvg[],2,FALSE)</f>
        <v>#N/A</v>
      </c>
      <c r="P2548" s="10" t="e">
        <f>VLOOKUP(TableOMP[[#This Row],[Label]],TableAvg[],3,FALSE)</f>
        <v>#N/A</v>
      </c>
      <c r="Q2548" s="10" t="e">
        <f>TableOMP[[#This Row],[Avg]]-$U$2*TableOMP[[#This Row],[StdDev]]</f>
        <v>#N/A</v>
      </c>
      <c r="R2548" s="10" t="e">
        <f>TableOMP[[#This Row],[Avg]]+$U$2*TableOMP[[#This Row],[StdDev]]</f>
        <v>#N/A</v>
      </c>
      <c r="S2548" s="10" t="e">
        <f>IF(AND(TableOMP[[#This Row],[total_time]]&gt;=TableOMP[[#This Row],[Low]], TableOMP[[#This Row],[total_time]]&lt;=TableOMP[[#This Row],[High]]),1,0)</f>
        <v>#N/A</v>
      </c>
    </row>
    <row r="2549" spans="1:19" x14ac:dyDescent="0.25">
      <c r="A2549" t="s">
        <v>16</v>
      </c>
      <c r="B2549">
        <v>100</v>
      </c>
      <c r="C2549">
        <v>100</v>
      </c>
      <c r="D2549">
        <v>100000</v>
      </c>
      <c r="E2549">
        <v>39</v>
      </c>
      <c r="F2549">
        <v>1</v>
      </c>
      <c r="G2549">
        <v>1.383721</v>
      </c>
      <c r="H2549">
        <v>6.2116999999999999E-2</v>
      </c>
      <c r="I2549">
        <v>1.5166710000000001</v>
      </c>
      <c r="J2549">
        <v>3.9912000000000003E-2</v>
      </c>
      <c r="K2549" t="str">
        <f t="shared" si="41"/>
        <v>7</v>
      </c>
      <c r="L2549" t="s">
        <v>50</v>
      </c>
      <c r="M2549" t="s">
        <v>51</v>
      </c>
      <c r="N25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549" s="10" t="e">
        <f>VLOOKUP(TableOMP[[#This Row],[Label]],TableAvg[],2,FALSE)</f>
        <v>#N/A</v>
      </c>
      <c r="P2549" s="10" t="e">
        <f>VLOOKUP(TableOMP[[#This Row],[Label]],TableAvg[],3,FALSE)</f>
        <v>#N/A</v>
      </c>
      <c r="Q2549" s="10" t="e">
        <f>TableOMP[[#This Row],[Avg]]-$U$2*TableOMP[[#This Row],[StdDev]]</f>
        <v>#N/A</v>
      </c>
      <c r="R2549" s="10" t="e">
        <f>TableOMP[[#This Row],[Avg]]+$U$2*TableOMP[[#This Row],[StdDev]]</f>
        <v>#N/A</v>
      </c>
      <c r="S2549" s="10" t="e">
        <f>IF(AND(TableOMP[[#This Row],[total_time]]&gt;=TableOMP[[#This Row],[Low]], TableOMP[[#This Row],[total_time]]&lt;=TableOMP[[#This Row],[High]]),1,0)</f>
        <v>#N/A</v>
      </c>
    </row>
    <row r="2550" spans="1:19" x14ac:dyDescent="0.25">
      <c r="A2550" t="s">
        <v>16</v>
      </c>
      <c r="B2550">
        <v>100</v>
      </c>
      <c r="C2550">
        <v>100</v>
      </c>
      <c r="D2550">
        <v>100000</v>
      </c>
      <c r="E2550">
        <v>40</v>
      </c>
      <c r="F2550">
        <v>1</v>
      </c>
      <c r="G2550">
        <v>1.393338</v>
      </c>
      <c r="H2550">
        <v>7.5315999999999994E-2</v>
      </c>
      <c r="I2550">
        <v>2.212475</v>
      </c>
      <c r="J2550">
        <v>5.6730000000000003E-2</v>
      </c>
      <c r="K2550" t="str">
        <f t="shared" si="41"/>
        <v>7</v>
      </c>
      <c r="L2550" t="s">
        <v>50</v>
      </c>
      <c r="M2550" t="s">
        <v>51</v>
      </c>
      <c r="N25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550" s="10" t="e">
        <f>VLOOKUP(TableOMP[[#This Row],[Label]],TableAvg[],2,FALSE)</f>
        <v>#N/A</v>
      </c>
      <c r="P2550" s="10" t="e">
        <f>VLOOKUP(TableOMP[[#This Row],[Label]],TableAvg[],3,FALSE)</f>
        <v>#N/A</v>
      </c>
      <c r="Q2550" s="10" t="e">
        <f>TableOMP[[#This Row],[Avg]]-$U$2*TableOMP[[#This Row],[StdDev]]</f>
        <v>#N/A</v>
      </c>
      <c r="R2550" s="10" t="e">
        <f>TableOMP[[#This Row],[Avg]]+$U$2*TableOMP[[#This Row],[StdDev]]</f>
        <v>#N/A</v>
      </c>
      <c r="S2550" s="10" t="e">
        <f>IF(AND(TableOMP[[#This Row],[total_time]]&gt;=TableOMP[[#This Row],[Low]], TableOMP[[#This Row],[total_time]]&lt;=TableOMP[[#This Row],[High]]),1,0)</f>
        <v>#N/A</v>
      </c>
    </row>
    <row r="2551" spans="1:19" x14ac:dyDescent="0.25">
      <c r="A2551" t="s">
        <v>16</v>
      </c>
      <c r="B2551">
        <v>100</v>
      </c>
      <c r="C2551">
        <v>100</v>
      </c>
      <c r="D2551">
        <v>100000</v>
      </c>
      <c r="E2551">
        <v>41</v>
      </c>
      <c r="F2551">
        <v>1</v>
      </c>
      <c r="G2551">
        <v>1.3996580000000001</v>
      </c>
      <c r="H2551">
        <v>4.4131999999999998E-2</v>
      </c>
      <c r="I2551">
        <v>1.5617220000000001</v>
      </c>
      <c r="J2551">
        <v>3.9043000000000001E-2</v>
      </c>
      <c r="K2551" t="str">
        <f t="shared" si="41"/>
        <v>7</v>
      </c>
      <c r="L2551" t="s">
        <v>50</v>
      </c>
      <c r="M2551" t="s">
        <v>51</v>
      </c>
      <c r="N25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551" s="10" t="e">
        <f>VLOOKUP(TableOMP[[#This Row],[Label]],TableAvg[],2,FALSE)</f>
        <v>#N/A</v>
      </c>
      <c r="P2551" s="10" t="e">
        <f>VLOOKUP(TableOMP[[#This Row],[Label]],TableAvg[],3,FALSE)</f>
        <v>#N/A</v>
      </c>
      <c r="Q2551" s="10" t="e">
        <f>TableOMP[[#This Row],[Avg]]-$U$2*TableOMP[[#This Row],[StdDev]]</f>
        <v>#N/A</v>
      </c>
      <c r="R2551" s="10" t="e">
        <f>TableOMP[[#This Row],[Avg]]+$U$2*TableOMP[[#This Row],[StdDev]]</f>
        <v>#N/A</v>
      </c>
      <c r="S2551" s="10" t="e">
        <f>IF(AND(TableOMP[[#This Row],[total_time]]&gt;=TableOMP[[#This Row],[Low]], TableOMP[[#This Row],[total_time]]&lt;=TableOMP[[#This Row],[High]]),1,0)</f>
        <v>#N/A</v>
      </c>
    </row>
    <row r="2552" spans="1:19" x14ac:dyDescent="0.25">
      <c r="A2552" t="s">
        <v>16</v>
      </c>
      <c r="B2552">
        <v>100</v>
      </c>
      <c r="C2552">
        <v>100</v>
      </c>
      <c r="D2552">
        <v>100000</v>
      </c>
      <c r="E2552">
        <v>42</v>
      </c>
      <c r="F2552">
        <v>1</v>
      </c>
      <c r="G2552">
        <v>1.5047900000000001</v>
      </c>
      <c r="H2552">
        <v>6.9583999999999993E-2</v>
      </c>
      <c r="I2552">
        <v>1.9222939999999999</v>
      </c>
      <c r="J2552">
        <v>4.6885000000000003E-2</v>
      </c>
      <c r="K2552" t="str">
        <f t="shared" si="41"/>
        <v>7</v>
      </c>
      <c r="L2552" t="s">
        <v>50</v>
      </c>
      <c r="M2552" t="s">
        <v>51</v>
      </c>
      <c r="N25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552" s="10" t="e">
        <f>VLOOKUP(TableOMP[[#This Row],[Label]],TableAvg[],2,FALSE)</f>
        <v>#N/A</v>
      </c>
      <c r="P2552" s="10" t="e">
        <f>VLOOKUP(TableOMP[[#This Row],[Label]],TableAvg[],3,FALSE)</f>
        <v>#N/A</v>
      </c>
      <c r="Q2552" s="10" t="e">
        <f>TableOMP[[#This Row],[Avg]]-$U$2*TableOMP[[#This Row],[StdDev]]</f>
        <v>#N/A</v>
      </c>
      <c r="R2552" s="10" t="e">
        <f>TableOMP[[#This Row],[Avg]]+$U$2*TableOMP[[#This Row],[StdDev]]</f>
        <v>#N/A</v>
      </c>
      <c r="S2552" s="10" t="e">
        <f>IF(AND(TableOMP[[#This Row],[total_time]]&gt;=TableOMP[[#This Row],[Low]], TableOMP[[#This Row],[total_time]]&lt;=TableOMP[[#This Row],[High]]),1,0)</f>
        <v>#N/A</v>
      </c>
    </row>
    <row r="2553" spans="1:19" x14ac:dyDescent="0.25">
      <c r="A2553" t="s">
        <v>16</v>
      </c>
      <c r="B2553">
        <v>100</v>
      </c>
      <c r="C2553">
        <v>100</v>
      </c>
      <c r="D2553">
        <v>100000</v>
      </c>
      <c r="E2553">
        <v>43</v>
      </c>
      <c r="F2553">
        <v>1</v>
      </c>
      <c r="G2553">
        <v>1.4477390000000001</v>
      </c>
      <c r="H2553">
        <v>6.8400000000000002E-2</v>
      </c>
      <c r="I2553">
        <v>1.9240360000000001</v>
      </c>
      <c r="J2553">
        <v>4.5809999999999997E-2</v>
      </c>
      <c r="K2553" t="str">
        <f t="shared" si="41"/>
        <v>7</v>
      </c>
      <c r="L2553" t="s">
        <v>50</v>
      </c>
      <c r="M2553" t="s">
        <v>51</v>
      </c>
      <c r="N25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553" s="10" t="e">
        <f>VLOOKUP(TableOMP[[#This Row],[Label]],TableAvg[],2,FALSE)</f>
        <v>#N/A</v>
      </c>
      <c r="P2553" s="10" t="e">
        <f>VLOOKUP(TableOMP[[#This Row],[Label]],TableAvg[],3,FALSE)</f>
        <v>#N/A</v>
      </c>
      <c r="Q2553" s="10" t="e">
        <f>TableOMP[[#This Row],[Avg]]-$U$2*TableOMP[[#This Row],[StdDev]]</f>
        <v>#N/A</v>
      </c>
      <c r="R2553" s="10" t="e">
        <f>TableOMP[[#This Row],[Avg]]+$U$2*TableOMP[[#This Row],[StdDev]]</f>
        <v>#N/A</v>
      </c>
      <c r="S2553" s="10" t="e">
        <f>IF(AND(TableOMP[[#This Row],[total_time]]&gt;=TableOMP[[#This Row],[Low]], TableOMP[[#This Row],[total_time]]&lt;=TableOMP[[#This Row],[High]]),1,0)</f>
        <v>#N/A</v>
      </c>
    </row>
    <row r="2554" spans="1:19" x14ac:dyDescent="0.25">
      <c r="A2554" t="s">
        <v>16</v>
      </c>
      <c r="B2554">
        <v>100</v>
      </c>
      <c r="C2554">
        <v>100</v>
      </c>
      <c r="D2554">
        <v>100000</v>
      </c>
      <c r="E2554">
        <v>44</v>
      </c>
      <c r="F2554">
        <v>1</v>
      </c>
      <c r="G2554">
        <v>1.4271689999999999</v>
      </c>
      <c r="H2554">
        <v>7.2037000000000004E-2</v>
      </c>
      <c r="I2554">
        <v>2.2215720000000001</v>
      </c>
      <c r="J2554">
        <v>5.1664000000000002E-2</v>
      </c>
      <c r="K2554" t="str">
        <f t="shared" si="41"/>
        <v>7</v>
      </c>
      <c r="L2554" t="s">
        <v>50</v>
      </c>
      <c r="M2554" t="s">
        <v>51</v>
      </c>
      <c r="N25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554" s="10" t="e">
        <f>VLOOKUP(TableOMP[[#This Row],[Label]],TableAvg[],2,FALSE)</f>
        <v>#N/A</v>
      </c>
      <c r="P2554" s="10" t="e">
        <f>VLOOKUP(TableOMP[[#This Row],[Label]],TableAvg[],3,FALSE)</f>
        <v>#N/A</v>
      </c>
      <c r="Q2554" s="10" t="e">
        <f>TableOMP[[#This Row],[Avg]]-$U$2*TableOMP[[#This Row],[StdDev]]</f>
        <v>#N/A</v>
      </c>
      <c r="R2554" s="10" t="e">
        <f>TableOMP[[#This Row],[Avg]]+$U$2*TableOMP[[#This Row],[StdDev]]</f>
        <v>#N/A</v>
      </c>
      <c r="S2554" s="10" t="e">
        <f>IF(AND(TableOMP[[#This Row],[total_time]]&gt;=TableOMP[[#This Row],[Low]], TableOMP[[#This Row],[total_time]]&lt;=TableOMP[[#This Row],[High]]),1,0)</f>
        <v>#N/A</v>
      </c>
    </row>
    <row r="2555" spans="1:19" x14ac:dyDescent="0.25">
      <c r="A2555" t="s">
        <v>16</v>
      </c>
      <c r="B2555">
        <v>100</v>
      </c>
      <c r="C2555">
        <v>100</v>
      </c>
      <c r="D2555">
        <v>100000</v>
      </c>
      <c r="E2555">
        <v>45</v>
      </c>
      <c r="F2555">
        <v>1</v>
      </c>
      <c r="G2555">
        <v>1.4697929999999999</v>
      </c>
      <c r="H2555">
        <v>5.3220000000000003E-2</v>
      </c>
      <c r="I2555">
        <v>2.0459580000000002</v>
      </c>
      <c r="J2555">
        <v>4.6498999999999999E-2</v>
      </c>
      <c r="K2555" t="str">
        <f t="shared" si="41"/>
        <v>7</v>
      </c>
      <c r="L2555" t="s">
        <v>50</v>
      </c>
      <c r="M2555" t="s">
        <v>51</v>
      </c>
      <c r="N25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555" s="10" t="e">
        <f>VLOOKUP(TableOMP[[#This Row],[Label]],TableAvg[],2,FALSE)</f>
        <v>#N/A</v>
      </c>
      <c r="P2555" s="10" t="e">
        <f>VLOOKUP(TableOMP[[#This Row],[Label]],TableAvg[],3,FALSE)</f>
        <v>#N/A</v>
      </c>
      <c r="Q2555" s="10" t="e">
        <f>TableOMP[[#This Row],[Avg]]-$U$2*TableOMP[[#This Row],[StdDev]]</f>
        <v>#N/A</v>
      </c>
      <c r="R2555" s="10" t="e">
        <f>TableOMP[[#This Row],[Avg]]+$U$2*TableOMP[[#This Row],[StdDev]]</f>
        <v>#N/A</v>
      </c>
      <c r="S2555" s="10" t="e">
        <f>IF(AND(TableOMP[[#This Row],[total_time]]&gt;=TableOMP[[#This Row],[Low]], TableOMP[[#This Row],[total_time]]&lt;=TableOMP[[#This Row],[High]]),1,0)</f>
        <v>#N/A</v>
      </c>
    </row>
    <row r="2556" spans="1:19" x14ac:dyDescent="0.25">
      <c r="A2556" t="s">
        <v>16</v>
      </c>
      <c r="B2556">
        <v>100</v>
      </c>
      <c r="C2556">
        <v>100</v>
      </c>
      <c r="D2556">
        <v>100000</v>
      </c>
      <c r="E2556">
        <v>46</v>
      </c>
      <c r="F2556">
        <v>1</v>
      </c>
      <c r="G2556">
        <v>1.508721</v>
      </c>
      <c r="H2556">
        <v>8.3736000000000005E-2</v>
      </c>
      <c r="I2556">
        <v>2.2016529999999999</v>
      </c>
      <c r="J2556">
        <v>4.8925999999999997E-2</v>
      </c>
      <c r="K2556" t="str">
        <f t="shared" si="41"/>
        <v>7</v>
      </c>
      <c r="L2556" t="s">
        <v>50</v>
      </c>
      <c r="M2556" t="s">
        <v>51</v>
      </c>
      <c r="N25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556" s="10" t="e">
        <f>VLOOKUP(TableOMP[[#This Row],[Label]],TableAvg[],2,FALSE)</f>
        <v>#N/A</v>
      </c>
      <c r="P2556" s="10" t="e">
        <f>VLOOKUP(TableOMP[[#This Row],[Label]],TableAvg[],3,FALSE)</f>
        <v>#N/A</v>
      </c>
      <c r="Q2556" s="10" t="e">
        <f>TableOMP[[#This Row],[Avg]]-$U$2*TableOMP[[#This Row],[StdDev]]</f>
        <v>#N/A</v>
      </c>
      <c r="R2556" s="10" t="e">
        <f>TableOMP[[#This Row],[Avg]]+$U$2*TableOMP[[#This Row],[StdDev]]</f>
        <v>#N/A</v>
      </c>
      <c r="S2556" s="10" t="e">
        <f>IF(AND(TableOMP[[#This Row],[total_time]]&gt;=TableOMP[[#This Row],[Low]], TableOMP[[#This Row],[total_time]]&lt;=TableOMP[[#This Row],[High]]),1,0)</f>
        <v>#N/A</v>
      </c>
    </row>
    <row r="2557" spans="1:19" x14ac:dyDescent="0.25">
      <c r="A2557" t="s">
        <v>16</v>
      </c>
      <c r="B2557">
        <v>100</v>
      </c>
      <c r="C2557">
        <v>100</v>
      </c>
      <c r="D2557">
        <v>100000</v>
      </c>
      <c r="E2557">
        <v>47</v>
      </c>
      <c r="F2557">
        <v>1</v>
      </c>
      <c r="G2557">
        <v>1.6896119999999999</v>
      </c>
      <c r="H2557">
        <v>8.1681000000000004E-2</v>
      </c>
      <c r="I2557">
        <v>2.5559370000000001</v>
      </c>
      <c r="J2557">
        <v>5.5564000000000002E-2</v>
      </c>
      <c r="K2557" t="str">
        <f t="shared" si="41"/>
        <v>7</v>
      </c>
      <c r="L2557" t="s">
        <v>50</v>
      </c>
      <c r="M2557" t="s">
        <v>51</v>
      </c>
      <c r="N25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557" s="10" t="e">
        <f>VLOOKUP(TableOMP[[#This Row],[Label]],TableAvg[],2,FALSE)</f>
        <v>#N/A</v>
      </c>
      <c r="P2557" s="10" t="e">
        <f>VLOOKUP(TableOMP[[#This Row],[Label]],TableAvg[],3,FALSE)</f>
        <v>#N/A</v>
      </c>
      <c r="Q2557" s="10" t="e">
        <f>TableOMP[[#This Row],[Avg]]-$U$2*TableOMP[[#This Row],[StdDev]]</f>
        <v>#N/A</v>
      </c>
      <c r="R2557" s="10" t="e">
        <f>TableOMP[[#This Row],[Avg]]+$U$2*TableOMP[[#This Row],[StdDev]]</f>
        <v>#N/A</v>
      </c>
      <c r="S2557" s="10" t="e">
        <f>IF(AND(TableOMP[[#This Row],[total_time]]&gt;=TableOMP[[#This Row],[Low]], TableOMP[[#This Row],[total_time]]&lt;=TableOMP[[#This Row],[High]]),1,0)</f>
        <v>#N/A</v>
      </c>
    </row>
    <row r="2558" spans="1:19" x14ac:dyDescent="0.25">
      <c r="A2558" t="s">
        <v>16</v>
      </c>
      <c r="B2558">
        <v>100</v>
      </c>
      <c r="C2558">
        <v>100</v>
      </c>
      <c r="D2558">
        <v>100000</v>
      </c>
      <c r="E2558">
        <v>48</v>
      </c>
      <c r="F2558">
        <v>1</v>
      </c>
      <c r="G2558">
        <v>1.806943</v>
      </c>
      <c r="H2558">
        <v>0.34884700000000002</v>
      </c>
      <c r="I2558">
        <v>1.952798</v>
      </c>
      <c r="J2558">
        <v>4.1549000000000003E-2</v>
      </c>
      <c r="K2558" t="str">
        <f t="shared" si="41"/>
        <v>7</v>
      </c>
      <c r="L2558" t="s">
        <v>50</v>
      </c>
      <c r="M2558" t="s">
        <v>51</v>
      </c>
      <c r="N25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558" s="10" t="e">
        <f>VLOOKUP(TableOMP[[#This Row],[Label]],TableAvg[],2,FALSE)</f>
        <v>#N/A</v>
      </c>
      <c r="P2558" s="10" t="e">
        <f>VLOOKUP(TableOMP[[#This Row],[Label]],TableAvg[],3,FALSE)</f>
        <v>#N/A</v>
      </c>
      <c r="Q2558" s="10" t="e">
        <f>TableOMP[[#This Row],[Avg]]-$U$2*TableOMP[[#This Row],[StdDev]]</f>
        <v>#N/A</v>
      </c>
      <c r="R2558" s="10" t="e">
        <f>TableOMP[[#This Row],[Avg]]+$U$2*TableOMP[[#This Row],[StdDev]]</f>
        <v>#N/A</v>
      </c>
      <c r="S2558" s="10" t="e">
        <f>IF(AND(TableOMP[[#This Row],[total_time]]&gt;=TableOMP[[#This Row],[Low]], TableOMP[[#This Row],[total_time]]&lt;=TableOMP[[#This Row],[High]]),1,0)</f>
        <v>#N/A</v>
      </c>
    </row>
    <row r="2559" spans="1:19" x14ac:dyDescent="0.25">
      <c r="A2559" t="s">
        <v>16</v>
      </c>
      <c r="B2559">
        <v>100</v>
      </c>
      <c r="C2559">
        <v>100</v>
      </c>
      <c r="D2559">
        <v>100000</v>
      </c>
      <c r="E2559">
        <v>49</v>
      </c>
      <c r="F2559">
        <v>1</v>
      </c>
      <c r="G2559">
        <v>1.728961</v>
      </c>
      <c r="H2559">
        <v>0.105716</v>
      </c>
      <c r="I2559">
        <v>2.9182100000000002</v>
      </c>
      <c r="J2559">
        <v>6.0796000000000003E-2</v>
      </c>
      <c r="K2559" t="str">
        <f t="shared" si="41"/>
        <v>7</v>
      </c>
      <c r="L2559" t="s">
        <v>50</v>
      </c>
      <c r="M2559" t="s">
        <v>51</v>
      </c>
      <c r="N25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559" s="10" t="e">
        <f>VLOOKUP(TableOMP[[#This Row],[Label]],TableAvg[],2,FALSE)</f>
        <v>#N/A</v>
      </c>
      <c r="P2559" s="10" t="e">
        <f>VLOOKUP(TableOMP[[#This Row],[Label]],TableAvg[],3,FALSE)</f>
        <v>#N/A</v>
      </c>
      <c r="Q2559" s="10" t="e">
        <f>TableOMP[[#This Row],[Avg]]-$U$2*TableOMP[[#This Row],[StdDev]]</f>
        <v>#N/A</v>
      </c>
      <c r="R2559" s="10" t="e">
        <f>TableOMP[[#This Row],[Avg]]+$U$2*TableOMP[[#This Row],[StdDev]]</f>
        <v>#N/A</v>
      </c>
      <c r="S2559" s="10" t="e">
        <f>IF(AND(TableOMP[[#This Row],[total_time]]&gt;=TableOMP[[#This Row],[Low]], TableOMP[[#This Row],[total_time]]&lt;=TableOMP[[#This Row],[High]]),1,0)</f>
        <v>#N/A</v>
      </c>
    </row>
    <row r="2560" spans="1:19" x14ac:dyDescent="0.25">
      <c r="A2560" t="s">
        <v>16</v>
      </c>
      <c r="B2560">
        <v>100</v>
      </c>
      <c r="C2560">
        <v>100</v>
      </c>
      <c r="D2560">
        <v>100000</v>
      </c>
      <c r="E2560">
        <v>50</v>
      </c>
      <c r="F2560">
        <v>1</v>
      </c>
      <c r="G2560">
        <v>1.7122200000000001</v>
      </c>
      <c r="H2560">
        <v>6.3516000000000003E-2</v>
      </c>
      <c r="I2560">
        <v>1.9774989999999999</v>
      </c>
      <c r="J2560">
        <v>4.0356999999999997E-2</v>
      </c>
      <c r="K2560" t="str">
        <f t="shared" si="41"/>
        <v>7</v>
      </c>
      <c r="L2560" t="s">
        <v>50</v>
      </c>
      <c r="M2560" t="s">
        <v>51</v>
      </c>
      <c r="N25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560" s="10" t="e">
        <f>VLOOKUP(TableOMP[[#This Row],[Label]],TableAvg[],2,FALSE)</f>
        <v>#N/A</v>
      </c>
      <c r="P2560" s="10" t="e">
        <f>VLOOKUP(TableOMP[[#This Row],[Label]],TableAvg[],3,FALSE)</f>
        <v>#N/A</v>
      </c>
      <c r="Q2560" s="10" t="e">
        <f>TableOMP[[#This Row],[Avg]]-$U$2*TableOMP[[#This Row],[StdDev]]</f>
        <v>#N/A</v>
      </c>
      <c r="R2560" s="10" t="e">
        <f>TableOMP[[#This Row],[Avg]]+$U$2*TableOMP[[#This Row],[StdDev]]</f>
        <v>#N/A</v>
      </c>
      <c r="S2560" s="10" t="e">
        <f>IF(AND(TableOMP[[#This Row],[total_time]]&gt;=TableOMP[[#This Row],[Low]], TableOMP[[#This Row],[total_time]]&lt;=TableOMP[[#This Row],[High]]),1,0)</f>
        <v>#N/A</v>
      </c>
    </row>
    <row r="2561" spans="1:19" x14ac:dyDescent="0.25">
      <c r="A2561" t="s">
        <v>16</v>
      </c>
      <c r="B2561">
        <v>100</v>
      </c>
      <c r="C2561">
        <v>100</v>
      </c>
      <c r="D2561">
        <v>100000</v>
      </c>
      <c r="E2561">
        <v>51</v>
      </c>
      <c r="F2561">
        <v>1</v>
      </c>
      <c r="G2561">
        <v>1.788988</v>
      </c>
      <c r="H2561">
        <v>5.5187E-2</v>
      </c>
      <c r="I2561">
        <v>2.0470649999999999</v>
      </c>
      <c r="J2561">
        <v>4.0940999999999998E-2</v>
      </c>
      <c r="K2561" t="str">
        <f t="shared" si="41"/>
        <v>7</v>
      </c>
      <c r="L2561" t="s">
        <v>50</v>
      </c>
      <c r="M2561" t="s">
        <v>51</v>
      </c>
      <c r="N25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561" s="10" t="e">
        <f>VLOOKUP(TableOMP[[#This Row],[Label]],TableAvg[],2,FALSE)</f>
        <v>#N/A</v>
      </c>
      <c r="P2561" s="10" t="e">
        <f>VLOOKUP(TableOMP[[#This Row],[Label]],TableAvg[],3,FALSE)</f>
        <v>#N/A</v>
      </c>
      <c r="Q2561" s="10" t="e">
        <f>TableOMP[[#This Row],[Avg]]-$U$2*TableOMP[[#This Row],[StdDev]]</f>
        <v>#N/A</v>
      </c>
      <c r="R2561" s="10" t="e">
        <f>TableOMP[[#This Row],[Avg]]+$U$2*TableOMP[[#This Row],[StdDev]]</f>
        <v>#N/A</v>
      </c>
      <c r="S2561" s="10" t="e">
        <f>IF(AND(TableOMP[[#This Row],[total_time]]&gt;=TableOMP[[#This Row],[Low]], TableOMP[[#This Row],[total_time]]&lt;=TableOMP[[#This Row],[High]]),1,0)</f>
        <v>#N/A</v>
      </c>
    </row>
    <row r="2562" spans="1:19" x14ac:dyDescent="0.25">
      <c r="A2562" t="s">
        <v>16</v>
      </c>
      <c r="B2562">
        <v>100</v>
      </c>
      <c r="C2562">
        <v>100</v>
      </c>
      <c r="D2562">
        <v>100000</v>
      </c>
      <c r="E2562">
        <v>52</v>
      </c>
      <c r="F2562">
        <v>1</v>
      </c>
      <c r="G2562">
        <v>1.9849730000000001</v>
      </c>
      <c r="H2562">
        <v>0.222299</v>
      </c>
      <c r="I2562">
        <v>2.2174209999999999</v>
      </c>
      <c r="J2562">
        <v>4.3478999999999997E-2</v>
      </c>
      <c r="K2562" t="str">
        <f t="shared" si="41"/>
        <v>7</v>
      </c>
      <c r="L2562" t="s">
        <v>50</v>
      </c>
      <c r="M2562" t="s">
        <v>51</v>
      </c>
      <c r="N2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562" s="10" t="e">
        <f>VLOOKUP(TableOMP[[#This Row],[Label]],TableAvg[],2,FALSE)</f>
        <v>#N/A</v>
      </c>
      <c r="P2562" s="10" t="e">
        <f>VLOOKUP(TableOMP[[#This Row],[Label]],TableAvg[],3,FALSE)</f>
        <v>#N/A</v>
      </c>
      <c r="Q2562" s="10" t="e">
        <f>TableOMP[[#This Row],[Avg]]-$U$2*TableOMP[[#This Row],[StdDev]]</f>
        <v>#N/A</v>
      </c>
      <c r="R2562" s="10" t="e">
        <f>TableOMP[[#This Row],[Avg]]+$U$2*TableOMP[[#This Row],[StdDev]]</f>
        <v>#N/A</v>
      </c>
      <c r="S2562" s="10" t="e">
        <f>IF(AND(TableOMP[[#This Row],[total_time]]&gt;=TableOMP[[#This Row],[Low]], TableOMP[[#This Row],[total_time]]&lt;=TableOMP[[#This Row],[High]]),1,0)</f>
        <v>#N/A</v>
      </c>
    </row>
    <row r="2563" spans="1:19" x14ac:dyDescent="0.25">
      <c r="A2563" t="s">
        <v>16</v>
      </c>
      <c r="B2563">
        <v>100</v>
      </c>
      <c r="C2563">
        <v>100</v>
      </c>
      <c r="D2563">
        <v>100000</v>
      </c>
      <c r="E2563">
        <v>53</v>
      </c>
      <c r="F2563">
        <v>1</v>
      </c>
      <c r="G2563">
        <v>1.6502110000000001</v>
      </c>
      <c r="H2563">
        <v>0.13130600000000001</v>
      </c>
      <c r="I2563">
        <v>3.9247019999999999</v>
      </c>
      <c r="J2563">
        <v>7.5475E-2</v>
      </c>
      <c r="K2563" t="str">
        <f t="shared" si="41"/>
        <v>7</v>
      </c>
      <c r="L2563" t="s">
        <v>50</v>
      </c>
      <c r="M2563" t="s">
        <v>51</v>
      </c>
      <c r="N25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563" s="10" t="e">
        <f>VLOOKUP(TableOMP[[#This Row],[Label]],TableAvg[],2,FALSE)</f>
        <v>#N/A</v>
      </c>
      <c r="P2563" s="10" t="e">
        <f>VLOOKUP(TableOMP[[#This Row],[Label]],TableAvg[],3,FALSE)</f>
        <v>#N/A</v>
      </c>
      <c r="Q2563" s="10" t="e">
        <f>TableOMP[[#This Row],[Avg]]-$U$2*TableOMP[[#This Row],[StdDev]]</f>
        <v>#N/A</v>
      </c>
      <c r="R2563" s="10" t="e">
        <f>TableOMP[[#This Row],[Avg]]+$U$2*TableOMP[[#This Row],[StdDev]]</f>
        <v>#N/A</v>
      </c>
      <c r="S2563" s="10" t="e">
        <f>IF(AND(TableOMP[[#This Row],[total_time]]&gt;=TableOMP[[#This Row],[Low]], TableOMP[[#This Row],[total_time]]&lt;=TableOMP[[#This Row],[High]]),1,0)</f>
        <v>#N/A</v>
      </c>
    </row>
    <row r="2564" spans="1:19" x14ac:dyDescent="0.25">
      <c r="A2564" t="s">
        <v>16</v>
      </c>
      <c r="B2564">
        <v>100</v>
      </c>
      <c r="C2564">
        <v>100</v>
      </c>
      <c r="D2564">
        <v>100000</v>
      </c>
      <c r="E2564">
        <v>54</v>
      </c>
      <c r="F2564">
        <v>1</v>
      </c>
      <c r="G2564">
        <v>1.9233450000000001</v>
      </c>
      <c r="H2564">
        <v>8.4334000000000006E-2</v>
      </c>
      <c r="I2564">
        <v>2.961875</v>
      </c>
      <c r="J2564">
        <v>5.5884000000000003E-2</v>
      </c>
      <c r="K2564" t="str">
        <f t="shared" si="41"/>
        <v>7</v>
      </c>
      <c r="L2564" t="s">
        <v>50</v>
      </c>
      <c r="M2564" t="s">
        <v>51</v>
      </c>
      <c r="N25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564" s="10" t="e">
        <f>VLOOKUP(TableOMP[[#This Row],[Label]],TableAvg[],2,FALSE)</f>
        <v>#N/A</v>
      </c>
      <c r="P2564" s="10" t="e">
        <f>VLOOKUP(TableOMP[[#This Row],[Label]],TableAvg[],3,FALSE)</f>
        <v>#N/A</v>
      </c>
      <c r="Q2564" s="10" t="e">
        <f>TableOMP[[#This Row],[Avg]]-$U$2*TableOMP[[#This Row],[StdDev]]</f>
        <v>#N/A</v>
      </c>
      <c r="R2564" s="10" t="e">
        <f>TableOMP[[#This Row],[Avg]]+$U$2*TableOMP[[#This Row],[StdDev]]</f>
        <v>#N/A</v>
      </c>
      <c r="S2564" s="10" t="e">
        <f>IF(AND(TableOMP[[#This Row],[total_time]]&gt;=TableOMP[[#This Row],[Low]], TableOMP[[#This Row],[total_time]]&lt;=TableOMP[[#This Row],[High]]),1,0)</f>
        <v>#N/A</v>
      </c>
    </row>
    <row r="2565" spans="1:19" x14ac:dyDescent="0.25">
      <c r="A2565" t="s">
        <v>16</v>
      </c>
      <c r="B2565">
        <v>100</v>
      </c>
      <c r="C2565">
        <v>100</v>
      </c>
      <c r="D2565">
        <v>100000</v>
      </c>
      <c r="E2565">
        <v>55</v>
      </c>
      <c r="F2565">
        <v>1</v>
      </c>
      <c r="G2565">
        <v>1.923462</v>
      </c>
      <c r="H2565">
        <v>0.114552</v>
      </c>
      <c r="I2565">
        <v>2.5496430000000001</v>
      </c>
      <c r="J2565">
        <v>4.7216000000000001E-2</v>
      </c>
      <c r="K2565" t="str">
        <f t="shared" si="41"/>
        <v>7</v>
      </c>
      <c r="L2565" t="s">
        <v>50</v>
      </c>
      <c r="M2565" t="s">
        <v>51</v>
      </c>
      <c r="N25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565" s="10" t="e">
        <f>VLOOKUP(TableOMP[[#This Row],[Label]],TableAvg[],2,FALSE)</f>
        <v>#N/A</v>
      </c>
      <c r="P2565" s="10" t="e">
        <f>VLOOKUP(TableOMP[[#This Row],[Label]],TableAvg[],3,FALSE)</f>
        <v>#N/A</v>
      </c>
      <c r="Q2565" s="10" t="e">
        <f>TableOMP[[#This Row],[Avg]]-$U$2*TableOMP[[#This Row],[StdDev]]</f>
        <v>#N/A</v>
      </c>
      <c r="R2565" s="10" t="e">
        <f>TableOMP[[#This Row],[Avg]]+$U$2*TableOMP[[#This Row],[StdDev]]</f>
        <v>#N/A</v>
      </c>
      <c r="S2565" s="10" t="e">
        <f>IF(AND(TableOMP[[#This Row],[total_time]]&gt;=TableOMP[[#This Row],[Low]], TableOMP[[#This Row],[total_time]]&lt;=TableOMP[[#This Row],[High]]),1,0)</f>
        <v>#N/A</v>
      </c>
    </row>
    <row r="2566" spans="1:19" x14ac:dyDescent="0.25">
      <c r="A2566" t="s">
        <v>16</v>
      </c>
      <c r="B2566">
        <v>100</v>
      </c>
      <c r="C2566">
        <v>100</v>
      </c>
      <c r="D2566">
        <v>100000</v>
      </c>
      <c r="E2566">
        <v>56</v>
      </c>
      <c r="F2566">
        <v>1</v>
      </c>
      <c r="G2566">
        <v>1.666391</v>
      </c>
      <c r="H2566">
        <v>0.114708</v>
      </c>
      <c r="I2566">
        <v>4.0107179999999998</v>
      </c>
      <c r="J2566">
        <v>7.2922000000000001E-2</v>
      </c>
      <c r="K2566" t="str">
        <f t="shared" si="41"/>
        <v>7</v>
      </c>
      <c r="L2566" t="s">
        <v>50</v>
      </c>
      <c r="M2566" t="s">
        <v>51</v>
      </c>
      <c r="N25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566" s="10" t="e">
        <f>VLOOKUP(TableOMP[[#This Row],[Label]],TableAvg[],2,FALSE)</f>
        <v>#N/A</v>
      </c>
      <c r="P2566" s="10" t="e">
        <f>VLOOKUP(TableOMP[[#This Row],[Label]],TableAvg[],3,FALSE)</f>
        <v>#N/A</v>
      </c>
      <c r="Q2566" s="10" t="e">
        <f>TableOMP[[#This Row],[Avg]]-$U$2*TableOMP[[#This Row],[StdDev]]</f>
        <v>#N/A</v>
      </c>
      <c r="R2566" s="10" t="e">
        <f>TableOMP[[#This Row],[Avg]]+$U$2*TableOMP[[#This Row],[StdDev]]</f>
        <v>#N/A</v>
      </c>
      <c r="S2566" s="10" t="e">
        <f>IF(AND(TableOMP[[#This Row],[total_time]]&gt;=TableOMP[[#This Row],[Low]], TableOMP[[#This Row],[total_time]]&lt;=TableOMP[[#This Row],[High]]),1,0)</f>
        <v>#N/A</v>
      </c>
    </row>
    <row r="2567" spans="1:19" x14ac:dyDescent="0.25">
      <c r="A2567" t="s">
        <v>16</v>
      </c>
      <c r="B2567">
        <v>100</v>
      </c>
      <c r="C2567">
        <v>100</v>
      </c>
      <c r="D2567">
        <v>100000</v>
      </c>
      <c r="E2567">
        <v>57</v>
      </c>
      <c r="F2567">
        <v>1</v>
      </c>
      <c r="G2567">
        <v>1.712046</v>
      </c>
      <c r="H2567">
        <v>0.11748</v>
      </c>
      <c r="I2567">
        <v>2.7566009999999999</v>
      </c>
      <c r="J2567">
        <v>4.9224999999999998E-2</v>
      </c>
      <c r="K2567" t="str">
        <f t="shared" si="41"/>
        <v>7</v>
      </c>
      <c r="L2567" t="s">
        <v>50</v>
      </c>
      <c r="M2567" t="s">
        <v>51</v>
      </c>
      <c r="N25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567" s="10" t="e">
        <f>VLOOKUP(TableOMP[[#This Row],[Label]],TableAvg[],2,FALSE)</f>
        <v>#N/A</v>
      </c>
      <c r="P2567" s="10" t="e">
        <f>VLOOKUP(TableOMP[[#This Row],[Label]],TableAvg[],3,FALSE)</f>
        <v>#N/A</v>
      </c>
      <c r="Q2567" s="10" t="e">
        <f>TableOMP[[#This Row],[Avg]]-$U$2*TableOMP[[#This Row],[StdDev]]</f>
        <v>#N/A</v>
      </c>
      <c r="R2567" s="10" t="e">
        <f>TableOMP[[#This Row],[Avg]]+$U$2*TableOMP[[#This Row],[StdDev]]</f>
        <v>#N/A</v>
      </c>
      <c r="S2567" s="10" t="e">
        <f>IF(AND(TableOMP[[#This Row],[total_time]]&gt;=TableOMP[[#This Row],[Low]], TableOMP[[#This Row],[total_time]]&lt;=TableOMP[[#This Row],[High]]),1,0)</f>
        <v>#N/A</v>
      </c>
    </row>
    <row r="2568" spans="1:19" x14ac:dyDescent="0.25">
      <c r="A2568" t="s">
        <v>16</v>
      </c>
      <c r="B2568">
        <v>100</v>
      </c>
      <c r="C2568">
        <v>100</v>
      </c>
      <c r="D2568">
        <v>100000</v>
      </c>
      <c r="E2568">
        <v>58</v>
      </c>
      <c r="F2568">
        <v>1</v>
      </c>
      <c r="G2568">
        <v>1.3931009999999999</v>
      </c>
      <c r="H2568">
        <v>6.4772999999999997E-2</v>
      </c>
      <c r="I2568">
        <v>3.220869</v>
      </c>
      <c r="J2568">
        <v>5.6506000000000001E-2</v>
      </c>
      <c r="K2568" t="str">
        <f t="shared" si="41"/>
        <v>7</v>
      </c>
      <c r="L2568" t="s">
        <v>50</v>
      </c>
      <c r="M2568" t="s">
        <v>51</v>
      </c>
      <c r="N25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568" s="10" t="e">
        <f>VLOOKUP(TableOMP[[#This Row],[Label]],TableAvg[],2,FALSE)</f>
        <v>#N/A</v>
      </c>
      <c r="P2568" s="10" t="e">
        <f>VLOOKUP(TableOMP[[#This Row],[Label]],TableAvg[],3,FALSE)</f>
        <v>#N/A</v>
      </c>
      <c r="Q2568" s="10" t="e">
        <f>TableOMP[[#This Row],[Avg]]-$U$2*TableOMP[[#This Row],[StdDev]]</f>
        <v>#N/A</v>
      </c>
      <c r="R2568" s="10" t="e">
        <f>TableOMP[[#This Row],[Avg]]+$U$2*TableOMP[[#This Row],[StdDev]]</f>
        <v>#N/A</v>
      </c>
      <c r="S2568" s="10" t="e">
        <f>IF(AND(TableOMP[[#This Row],[total_time]]&gt;=TableOMP[[#This Row],[Low]], TableOMP[[#This Row],[total_time]]&lt;=TableOMP[[#This Row],[High]]),1,0)</f>
        <v>#N/A</v>
      </c>
    </row>
    <row r="2569" spans="1:19" x14ac:dyDescent="0.25">
      <c r="A2569" t="s">
        <v>16</v>
      </c>
      <c r="B2569">
        <v>100</v>
      </c>
      <c r="C2569">
        <v>100</v>
      </c>
      <c r="D2569">
        <v>100000</v>
      </c>
      <c r="E2569">
        <v>59</v>
      </c>
      <c r="F2569">
        <v>1</v>
      </c>
      <c r="G2569">
        <v>1.3939379999999999</v>
      </c>
      <c r="H2569">
        <v>8.2169000000000006E-2</v>
      </c>
      <c r="I2569">
        <v>4.001843</v>
      </c>
      <c r="J2569">
        <v>6.8997000000000003E-2</v>
      </c>
      <c r="K2569" t="str">
        <f t="shared" si="41"/>
        <v>7</v>
      </c>
      <c r="L2569" t="s">
        <v>50</v>
      </c>
      <c r="M2569" t="s">
        <v>51</v>
      </c>
      <c r="N25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569" s="10" t="e">
        <f>VLOOKUP(TableOMP[[#This Row],[Label]],TableAvg[],2,FALSE)</f>
        <v>#N/A</v>
      </c>
      <c r="P2569" s="10" t="e">
        <f>VLOOKUP(TableOMP[[#This Row],[Label]],TableAvg[],3,FALSE)</f>
        <v>#N/A</v>
      </c>
      <c r="Q2569" s="10" t="e">
        <f>TableOMP[[#This Row],[Avg]]-$U$2*TableOMP[[#This Row],[StdDev]]</f>
        <v>#N/A</v>
      </c>
      <c r="R2569" s="10" t="e">
        <f>TableOMP[[#This Row],[Avg]]+$U$2*TableOMP[[#This Row],[StdDev]]</f>
        <v>#N/A</v>
      </c>
      <c r="S2569" s="10" t="e">
        <f>IF(AND(TableOMP[[#This Row],[total_time]]&gt;=TableOMP[[#This Row],[Low]], TableOMP[[#This Row],[total_time]]&lt;=TableOMP[[#This Row],[High]]),1,0)</f>
        <v>#N/A</v>
      </c>
    </row>
    <row r="2570" spans="1:19" x14ac:dyDescent="0.25">
      <c r="A2570" t="s">
        <v>16</v>
      </c>
      <c r="B2570">
        <v>100</v>
      </c>
      <c r="C2570">
        <v>100</v>
      </c>
      <c r="D2570">
        <v>100000</v>
      </c>
      <c r="E2570">
        <v>60</v>
      </c>
      <c r="F2570">
        <v>1</v>
      </c>
      <c r="G2570">
        <v>1.480712</v>
      </c>
      <c r="H2570">
        <v>0.172786</v>
      </c>
      <c r="I2570">
        <v>3.3306480000000001</v>
      </c>
      <c r="J2570">
        <v>5.6452000000000002E-2</v>
      </c>
      <c r="K2570" t="str">
        <f t="shared" si="41"/>
        <v>7</v>
      </c>
      <c r="L2570" t="s">
        <v>50</v>
      </c>
      <c r="M2570" t="s">
        <v>51</v>
      </c>
      <c r="N25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570" s="10" t="e">
        <f>VLOOKUP(TableOMP[[#This Row],[Label]],TableAvg[],2,FALSE)</f>
        <v>#N/A</v>
      </c>
      <c r="P2570" s="10" t="e">
        <f>VLOOKUP(TableOMP[[#This Row],[Label]],TableAvg[],3,FALSE)</f>
        <v>#N/A</v>
      </c>
      <c r="Q2570" s="10" t="e">
        <f>TableOMP[[#This Row],[Avg]]-$U$2*TableOMP[[#This Row],[StdDev]]</f>
        <v>#N/A</v>
      </c>
      <c r="R2570" s="10" t="e">
        <f>TableOMP[[#This Row],[Avg]]+$U$2*TableOMP[[#This Row],[StdDev]]</f>
        <v>#N/A</v>
      </c>
      <c r="S2570" s="10" t="e">
        <f>IF(AND(TableOMP[[#This Row],[total_time]]&gt;=TableOMP[[#This Row],[Low]], TableOMP[[#This Row],[total_time]]&lt;=TableOMP[[#This Row],[High]]),1,0)</f>
        <v>#N/A</v>
      </c>
    </row>
    <row r="2571" spans="1:19" x14ac:dyDescent="0.25">
      <c r="A2571" t="s">
        <v>16</v>
      </c>
      <c r="B2571">
        <v>100</v>
      </c>
      <c r="C2571">
        <v>100</v>
      </c>
      <c r="D2571">
        <v>100000</v>
      </c>
      <c r="E2571">
        <v>61</v>
      </c>
      <c r="F2571">
        <v>1</v>
      </c>
      <c r="G2571">
        <v>1.390449</v>
      </c>
      <c r="H2571">
        <v>6.8968000000000002E-2</v>
      </c>
      <c r="I2571">
        <v>3.7845469999999999</v>
      </c>
      <c r="J2571">
        <v>6.3075999999999993E-2</v>
      </c>
      <c r="K2571" t="str">
        <f t="shared" si="41"/>
        <v>7</v>
      </c>
      <c r="L2571" t="s">
        <v>50</v>
      </c>
      <c r="M2571" t="s">
        <v>51</v>
      </c>
      <c r="N25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571" s="10" t="e">
        <f>VLOOKUP(TableOMP[[#This Row],[Label]],TableAvg[],2,FALSE)</f>
        <v>#N/A</v>
      </c>
      <c r="P2571" s="10" t="e">
        <f>VLOOKUP(TableOMP[[#This Row],[Label]],TableAvg[],3,FALSE)</f>
        <v>#N/A</v>
      </c>
      <c r="Q2571" s="10" t="e">
        <f>TableOMP[[#This Row],[Avg]]-$U$2*TableOMP[[#This Row],[StdDev]]</f>
        <v>#N/A</v>
      </c>
      <c r="R2571" s="10" t="e">
        <f>TableOMP[[#This Row],[Avg]]+$U$2*TableOMP[[#This Row],[StdDev]]</f>
        <v>#N/A</v>
      </c>
      <c r="S2571" s="10" t="e">
        <f>IF(AND(TableOMP[[#This Row],[total_time]]&gt;=TableOMP[[#This Row],[Low]], TableOMP[[#This Row],[total_time]]&lt;=TableOMP[[#This Row],[High]]),1,0)</f>
        <v>#N/A</v>
      </c>
    </row>
    <row r="2572" spans="1:19" x14ac:dyDescent="0.25">
      <c r="A2572" t="s">
        <v>16</v>
      </c>
      <c r="B2572">
        <v>100</v>
      </c>
      <c r="C2572">
        <v>100</v>
      </c>
      <c r="D2572">
        <v>100000</v>
      </c>
      <c r="E2572">
        <v>62</v>
      </c>
      <c r="F2572">
        <v>1</v>
      </c>
      <c r="G2572">
        <v>1.430499</v>
      </c>
      <c r="H2572">
        <v>6.6062999999999997E-2</v>
      </c>
      <c r="I2572">
        <v>3.3991120000000001</v>
      </c>
      <c r="J2572">
        <v>5.5723000000000002E-2</v>
      </c>
      <c r="K2572" t="str">
        <f t="shared" si="41"/>
        <v>7</v>
      </c>
      <c r="L2572" t="s">
        <v>50</v>
      </c>
      <c r="M2572" t="s">
        <v>51</v>
      </c>
      <c r="N25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572" s="10" t="e">
        <f>VLOOKUP(TableOMP[[#This Row],[Label]],TableAvg[],2,FALSE)</f>
        <v>#N/A</v>
      </c>
      <c r="P2572" s="10" t="e">
        <f>VLOOKUP(TableOMP[[#This Row],[Label]],TableAvg[],3,FALSE)</f>
        <v>#N/A</v>
      </c>
      <c r="Q2572" s="10" t="e">
        <f>TableOMP[[#This Row],[Avg]]-$U$2*TableOMP[[#This Row],[StdDev]]</f>
        <v>#N/A</v>
      </c>
      <c r="R2572" s="10" t="e">
        <f>TableOMP[[#This Row],[Avg]]+$U$2*TableOMP[[#This Row],[StdDev]]</f>
        <v>#N/A</v>
      </c>
      <c r="S2572" s="10" t="e">
        <f>IF(AND(TableOMP[[#This Row],[total_time]]&gt;=TableOMP[[#This Row],[Low]], TableOMP[[#This Row],[total_time]]&lt;=TableOMP[[#This Row],[High]]),1,0)</f>
        <v>#N/A</v>
      </c>
    </row>
    <row r="2573" spans="1:19" x14ac:dyDescent="0.25">
      <c r="A2573" t="s">
        <v>16</v>
      </c>
      <c r="B2573">
        <v>100</v>
      </c>
      <c r="C2573">
        <v>100</v>
      </c>
      <c r="D2573">
        <v>100000</v>
      </c>
      <c r="E2573">
        <v>63</v>
      </c>
      <c r="F2573">
        <v>1</v>
      </c>
      <c r="G2573">
        <v>1.316641</v>
      </c>
      <c r="H2573">
        <v>7.6742000000000005E-2</v>
      </c>
      <c r="I2573">
        <v>4.1168870000000002</v>
      </c>
      <c r="J2573">
        <v>6.6401000000000002E-2</v>
      </c>
      <c r="K2573" t="str">
        <f t="shared" si="41"/>
        <v>7</v>
      </c>
      <c r="L2573" t="s">
        <v>50</v>
      </c>
      <c r="M2573" t="s">
        <v>51</v>
      </c>
      <c r="N25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573" s="10" t="e">
        <f>VLOOKUP(TableOMP[[#This Row],[Label]],TableAvg[],2,FALSE)</f>
        <v>#N/A</v>
      </c>
      <c r="P2573" s="10" t="e">
        <f>VLOOKUP(TableOMP[[#This Row],[Label]],TableAvg[],3,FALSE)</f>
        <v>#N/A</v>
      </c>
      <c r="Q2573" s="10" t="e">
        <f>TableOMP[[#This Row],[Avg]]-$U$2*TableOMP[[#This Row],[StdDev]]</f>
        <v>#N/A</v>
      </c>
      <c r="R2573" s="10" t="e">
        <f>TableOMP[[#This Row],[Avg]]+$U$2*TableOMP[[#This Row],[StdDev]]</f>
        <v>#N/A</v>
      </c>
      <c r="S2573" s="10" t="e">
        <f>IF(AND(TableOMP[[#This Row],[total_time]]&gt;=TableOMP[[#This Row],[Low]], TableOMP[[#This Row],[total_time]]&lt;=TableOMP[[#This Row],[High]]),1,0)</f>
        <v>#N/A</v>
      </c>
    </row>
    <row r="2574" spans="1:19" x14ac:dyDescent="0.25">
      <c r="A2574" t="s">
        <v>16</v>
      </c>
      <c r="B2574">
        <v>100</v>
      </c>
      <c r="C2574">
        <v>100</v>
      </c>
      <c r="D2574">
        <v>100000</v>
      </c>
      <c r="E2574">
        <v>64</v>
      </c>
      <c r="F2574">
        <v>1</v>
      </c>
      <c r="G2574">
        <v>1.4232089999999999</v>
      </c>
      <c r="H2574">
        <v>8.0508999999999997E-2</v>
      </c>
      <c r="I2574">
        <v>4.5932539999999999</v>
      </c>
      <c r="J2574">
        <v>7.2909000000000002E-2</v>
      </c>
      <c r="K2574" t="str">
        <f t="shared" si="41"/>
        <v>7</v>
      </c>
      <c r="L2574" t="s">
        <v>50</v>
      </c>
      <c r="M2574" t="s">
        <v>51</v>
      </c>
      <c r="N25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574" s="10" t="e">
        <f>VLOOKUP(TableOMP[[#This Row],[Label]],TableAvg[],2,FALSE)</f>
        <v>#N/A</v>
      </c>
      <c r="P2574" s="10" t="e">
        <f>VLOOKUP(TableOMP[[#This Row],[Label]],TableAvg[],3,FALSE)</f>
        <v>#N/A</v>
      </c>
      <c r="Q2574" s="10" t="e">
        <f>TableOMP[[#This Row],[Avg]]-$U$2*TableOMP[[#This Row],[StdDev]]</f>
        <v>#N/A</v>
      </c>
      <c r="R2574" s="10" t="e">
        <f>TableOMP[[#This Row],[Avg]]+$U$2*TableOMP[[#This Row],[StdDev]]</f>
        <v>#N/A</v>
      </c>
      <c r="S2574" s="10" t="e">
        <f>IF(AND(TableOMP[[#This Row],[total_time]]&gt;=TableOMP[[#This Row],[Low]], TableOMP[[#This Row],[total_time]]&lt;=TableOMP[[#This Row],[High]]),1,0)</f>
        <v>#N/A</v>
      </c>
    </row>
    <row r="2575" spans="1:19" x14ac:dyDescent="0.25">
      <c r="A2575" t="s">
        <v>16</v>
      </c>
      <c r="B2575">
        <v>10000</v>
      </c>
      <c r="C2575">
        <v>100</v>
      </c>
      <c r="D2575">
        <v>100000</v>
      </c>
      <c r="E2575">
        <v>1</v>
      </c>
      <c r="F2575">
        <v>1</v>
      </c>
      <c r="G2575">
        <v>257.44103000000001</v>
      </c>
      <c r="H2575">
        <v>0.21454599999999999</v>
      </c>
      <c r="I2575">
        <v>0</v>
      </c>
      <c r="J2575">
        <v>0</v>
      </c>
      <c r="K2575" t="str">
        <f t="shared" si="41"/>
        <v>7</v>
      </c>
      <c r="L2575" t="s">
        <v>50</v>
      </c>
      <c r="M2575" t="s">
        <v>51</v>
      </c>
      <c r="N25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575" s="10">
        <f>VLOOKUP(TableOMP[[#This Row],[Label]],TableAvg[],2,FALSE)</f>
        <v>0</v>
      </c>
      <c r="P2575" s="10">
        <f>VLOOKUP(TableOMP[[#This Row],[Label]],TableAvg[],3,FALSE)</f>
        <v>0</v>
      </c>
      <c r="Q2575" s="10">
        <f>TableOMP[[#This Row],[Avg]]-$U$2*TableOMP[[#This Row],[StdDev]]</f>
        <v>0</v>
      </c>
      <c r="R2575" s="10">
        <f>TableOMP[[#This Row],[Avg]]+$U$2*TableOMP[[#This Row],[StdDev]]</f>
        <v>0</v>
      </c>
      <c r="S2575" s="10">
        <f>IF(AND(TableOMP[[#This Row],[total_time]]&gt;=TableOMP[[#This Row],[Low]], TableOMP[[#This Row],[total_time]]&lt;=TableOMP[[#This Row],[High]]),1,0)</f>
        <v>0</v>
      </c>
    </row>
    <row r="2576" spans="1:19" x14ac:dyDescent="0.25">
      <c r="A2576" t="s">
        <v>16</v>
      </c>
      <c r="B2576">
        <v>10000</v>
      </c>
      <c r="C2576">
        <v>100</v>
      </c>
      <c r="D2576">
        <v>100000</v>
      </c>
      <c r="E2576">
        <v>2</v>
      </c>
      <c r="F2576">
        <v>1</v>
      </c>
      <c r="G2576">
        <v>127.862167</v>
      </c>
      <c r="H2576">
        <v>0.24618499999999999</v>
      </c>
      <c r="I2576">
        <v>0.141405</v>
      </c>
      <c r="J2576">
        <v>0.141405</v>
      </c>
      <c r="K2576" t="str">
        <f t="shared" ref="K2576:K2639" si="42">MID(M2576,22,1)</f>
        <v>7</v>
      </c>
      <c r="L2576" t="s">
        <v>50</v>
      </c>
      <c r="M2576" t="s">
        <v>51</v>
      </c>
      <c r="N25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576" s="10">
        <f>VLOOKUP(TableOMP[[#This Row],[Label]],TableAvg[],2,FALSE)</f>
        <v>0</v>
      </c>
      <c r="P2576" s="10">
        <f>VLOOKUP(TableOMP[[#This Row],[Label]],TableAvg[],3,FALSE)</f>
        <v>0</v>
      </c>
      <c r="Q2576" s="10">
        <f>TableOMP[[#This Row],[Avg]]-$U$2*TableOMP[[#This Row],[StdDev]]</f>
        <v>0</v>
      </c>
      <c r="R2576" s="10">
        <f>TableOMP[[#This Row],[Avg]]+$U$2*TableOMP[[#This Row],[StdDev]]</f>
        <v>0</v>
      </c>
      <c r="S2576" s="10">
        <f>IF(AND(TableOMP[[#This Row],[total_time]]&gt;=TableOMP[[#This Row],[Low]], TableOMP[[#This Row],[total_time]]&lt;=TableOMP[[#This Row],[High]]),1,0)</f>
        <v>0</v>
      </c>
    </row>
    <row r="2577" spans="1:19" x14ac:dyDescent="0.25">
      <c r="A2577" t="s">
        <v>16</v>
      </c>
      <c r="B2577">
        <v>10000</v>
      </c>
      <c r="C2577">
        <v>100</v>
      </c>
      <c r="D2577">
        <v>100000</v>
      </c>
      <c r="E2577">
        <v>3</v>
      </c>
      <c r="F2577">
        <v>1</v>
      </c>
      <c r="G2577">
        <v>84.869823999999994</v>
      </c>
      <c r="H2577">
        <v>0.22858600000000001</v>
      </c>
      <c r="I2577">
        <v>0.24285999999999999</v>
      </c>
      <c r="J2577">
        <v>0.12143</v>
      </c>
      <c r="K2577" t="str">
        <f t="shared" si="42"/>
        <v>7</v>
      </c>
      <c r="L2577" t="s">
        <v>50</v>
      </c>
      <c r="M2577" t="s">
        <v>51</v>
      </c>
      <c r="N25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577" s="10">
        <f>VLOOKUP(TableOMP[[#This Row],[Label]],TableAvg[],2,FALSE)</f>
        <v>0</v>
      </c>
      <c r="P2577" s="10">
        <f>VLOOKUP(TableOMP[[#This Row],[Label]],TableAvg[],3,FALSE)</f>
        <v>0</v>
      </c>
      <c r="Q2577" s="10">
        <f>TableOMP[[#This Row],[Avg]]-$U$2*TableOMP[[#This Row],[StdDev]]</f>
        <v>0</v>
      </c>
      <c r="R2577" s="10">
        <f>TableOMP[[#This Row],[Avg]]+$U$2*TableOMP[[#This Row],[StdDev]]</f>
        <v>0</v>
      </c>
      <c r="S2577" s="10">
        <f>IF(AND(TableOMP[[#This Row],[total_time]]&gt;=TableOMP[[#This Row],[Low]], TableOMP[[#This Row],[total_time]]&lt;=TableOMP[[#This Row],[High]]),1,0)</f>
        <v>0</v>
      </c>
    </row>
    <row r="2578" spans="1:19" x14ac:dyDescent="0.25">
      <c r="A2578" t="s">
        <v>16</v>
      </c>
      <c r="B2578">
        <v>10000</v>
      </c>
      <c r="C2578">
        <v>100</v>
      </c>
      <c r="D2578">
        <v>100000</v>
      </c>
      <c r="E2578">
        <v>4</v>
      </c>
      <c r="F2578">
        <v>1</v>
      </c>
      <c r="G2578">
        <v>63.838678000000002</v>
      </c>
      <c r="H2578">
        <v>0.19509000000000001</v>
      </c>
      <c r="I2578">
        <v>0.26382499999999998</v>
      </c>
      <c r="J2578">
        <v>8.7942000000000006E-2</v>
      </c>
      <c r="K2578" t="str">
        <f t="shared" si="42"/>
        <v>7</v>
      </c>
      <c r="L2578" t="s">
        <v>50</v>
      </c>
      <c r="M2578" t="s">
        <v>51</v>
      </c>
      <c r="N25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578" s="10">
        <f>VLOOKUP(TableOMP[[#This Row],[Label]],TableAvg[],2,FALSE)</f>
        <v>0</v>
      </c>
      <c r="P2578" s="10">
        <f>VLOOKUP(TableOMP[[#This Row],[Label]],TableAvg[],3,FALSE)</f>
        <v>0</v>
      </c>
      <c r="Q2578" s="10">
        <f>TableOMP[[#This Row],[Avg]]-$U$2*TableOMP[[#This Row],[StdDev]]</f>
        <v>0</v>
      </c>
      <c r="R2578" s="10">
        <f>TableOMP[[#This Row],[Avg]]+$U$2*TableOMP[[#This Row],[StdDev]]</f>
        <v>0</v>
      </c>
      <c r="S2578" s="10">
        <f>IF(AND(TableOMP[[#This Row],[total_time]]&gt;=TableOMP[[#This Row],[Low]], TableOMP[[#This Row],[total_time]]&lt;=TableOMP[[#This Row],[High]]),1,0)</f>
        <v>0</v>
      </c>
    </row>
    <row r="2579" spans="1:19" x14ac:dyDescent="0.25">
      <c r="A2579" t="s">
        <v>16</v>
      </c>
      <c r="B2579">
        <v>10000</v>
      </c>
      <c r="C2579">
        <v>100</v>
      </c>
      <c r="D2579">
        <v>100000</v>
      </c>
      <c r="E2579">
        <v>5</v>
      </c>
      <c r="F2579">
        <v>1</v>
      </c>
      <c r="G2579">
        <v>51.337603999999999</v>
      </c>
      <c r="H2579">
        <v>0.30031200000000002</v>
      </c>
      <c r="I2579">
        <v>0.57073300000000005</v>
      </c>
      <c r="J2579">
        <v>0.142683</v>
      </c>
      <c r="K2579" t="str">
        <f t="shared" si="42"/>
        <v>7</v>
      </c>
      <c r="L2579" t="s">
        <v>50</v>
      </c>
      <c r="M2579" t="s">
        <v>51</v>
      </c>
      <c r="N25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579" s="10">
        <f>VLOOKUP(TableOMP[[#This Row],[Label]],TableAvg[],2,FALSE)</f>
        <v>0</v>
      </c>
      <c r="P2579" s="10">
        <f>VLOOKUP(TableOMP[[#This Row],[Label]],TableAvg[],3,FALSE)</f>
        <v>0</v>
      </c>
      <c r="Q2579" s="10">
        <f>TableOMP[[#This Row],[Avg]]-$U$2*TableOMP[[#This Row],[StdDev]]</f>
        <v>0</v>
      </c>
      <c r="R2579" s="10">
        <f>TableOMP[[#This Row],[Avg]]+$U$2*TableOMP[[#This Row],[StdDev]]</f>
        <v>0</v>
      </c>
      <c r="S2579" s="10">
        <f>IF(AND(TableOMP[[#This Row],[total_time]]&gt;=TableOMP[[#This Row],[Low]], TableOMP[[#This Row],[total_time]]&lt;=TableOMP[[#This Row],[High]]),1,0)</f>
        <v>0</v>
      </c>
    </row>
    <row r="2580" spans="1:19" x14ac:dyDescent="0.25">
      <c r="A2580" t="s">
        <v>16</v>
      </c>
      <c r="B2580">
        <v>10000</v>
      </c>
      <c r="C2580">
        <v>100</v>
      </c>
      <c r="D2580">
        <v>100000</v>
      </c>
      <c r="E2580">
        <v>6</v>
      </c>
      <c r="F2580">
        <v>1</v>
      </c>
      <c r="G2580">
        <v>43.070864</v>
      </c>
      <c r="H2580">
        <v>0.48754500000000001</v>
      </c>
      <c r="I2580">
        <v>1.0177780000000001</v>
      </c>
      <c r="J2580">
        <v>0.20355599999999999</v>
      </c>
      <c r="K2580" t="str">
        <f t="shared" si="42"/>
        <v>7</v>
      </c>
      <c r="L2580" t="s">
        <v>50</v>
      </c>
      <c r="M2580" t="s">
        <v>51</v>
      </c>
      <c r="N25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580" s="10">
        <f>VLOOKUP(TableOMP[[#This Row],[Label]],TableAvg[],2,FALSE)</f>
        <v>0</v>
      </c>
      <c r="P2580" s="10">
        <f>VLOOKUP(TableOMP[[#This Row],[Label]],TableAvg[],3,FALSE)</f>
        <v>0</v>
      </c>
      <c r="Q2580" s="10">
        <f>TableOMP[[#This Row],[Avg]]-$U$2*TableOMP[[#This Row],[StdDev]]</f>
        <v>0</v>
      </c>
      <c r="R2580" s="10">
        <f>TableOMP[[#This Row],[Avg]]+$U$2*TableOMP[[#This Row],[StdDev]]</f>
        <v>0</v>
      </c>
      <c r="S2580" s="10">
        <f>IF(AND(TableOMP[[#This Row],[total_time]]&gt;=TableOMP[[#This Row],[Low]], TableOMP[[#This Row],[total_time]]&lt;=TableOMP[[#This Row],[High]]),1,0)</f>
        <v>0</v>
      </c>
    </row>
    <row r="2581" spans="1:19" x14ac:dyDescent="0.25">
      <c r="A2581" t="s">
        <v>16</v>
      </c>
      <c r="B2581">
        <v>10000</v>
      </c>
      <c r="C2581">
        <v>100</v>
      </c>
      <c r="D2581">
        <v>100000</v>
      </c>
      <c r="E2581">
        <v>7</v>
      </c>
      <c r="F2581">
        <v>1</v>
      </c>
      <c r="G2581">
        <v>36.851891999999999</v>
      </c>
      <c r="H2581">
        <v>0.29309000000000002</v>
      </c>
      <c r="I2581">
        <v>1.1131340000000001</v>
      </c>
      <c r="J2581">
        <v>0.18552199999999999</v>
      </c>
      <c r="K2581" t="str">
        <f t="shared" si="42"/>
        <v>7</v>
      </c>
      <c r="L2581" t="s">
        <v>50</v>
      </c>
      <c r="M2581" t="s">
        <v>51</v>
      </c>
      <c r="N25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581" s="10">
        <f>VLOOKUP(TableOMP[[#This Row],[Label]],TableAvg[],2,FALSE)</f>
        <v>0</v>
      </c>
      <c r="P2581" s="10">
        <f>VLOOKUP(TableOMP[[#This Row],[Label]],TableAvg[],3,FALSE)</f>
        <v>0</v>
      </c>
      <c r="Q2581" s="10">
        <f>TableOMP[[#This Row],[Avg]]-$U$2*TableOMP[[#This Row],[StdDev]]</f>
        <v>0</v>
      </c>
      <c r="R2581" s="10">
        <f>TableOMP[[#This Row],[Avg]]+$U$2*TableOMP[[#This Row],[StdDev]]</f>
        <v>0</v>
      </c>
      <c r="S2581" s="10">
        <f>IF(AND(TableOMP[[#This Row],[total_time]]&gt;=TableOMP[[#This Row],[Low]], TableOMP[[#This Row],[total_time]]&lt;=TableOMP[[#This Row],[High]]),1,0)</f>
        <v>0</v>
      </c>
    </row>
    <row r="2582" spans="1:19" x14ac:dyDescent="0.25">
      <c r="A2582" t="s">
        <v>16</v>
      </c>
      <c r="B2582">
        <v>10000</v>
      </c>
      <c r="C2582">
        <v>100</v>
      </c>
      <c r="D2582">
        <v>100000</v>
      </c>
      <c r="E2582">
        <v>8</v>
      </c>
      <c r="F2582">
        <v>1</v>
      </c>
      <c r="G2582">
        <v>32.714267</v>
      </c>
      <c r="H2582">
        <v>0.389733</v>
      </c>
      <c r="I2582">
        <v>1.0380149999999999</v>
      </c>
      <c r="J2582">
        <v>0.148288</v>
      </c>
      <c r="K2582" t="str">
        <f t="shared" si="42"/>
        <v>7</v>
      </c>
      <c r="L2582" t="s">
        <v>50</v>
      </c>
      <c r="M2582" t="s">
        <v>51</v>
      </c>
      <c r="N25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582" s="10">
        <f>VLOOKUP(TableOMP[[#This Row],[Label]],TableAvg[],2,FALSE)</f>
        <v>0</v>
      </c>
      <c r="P2582" s="10">
        <f>VLOOKUP(TableOMP[[#This Row],[Label]],TableAvg[],3,FALSE)</f>
        <v>0</v>
      </c>
      <c r="Q2582" s="10">
        <f>TableOMP[[#This Row],[Avg]]-$U$2*TableOMP[[#This Row],[StdDev]]</f>
        <v>0</v>
      </c>
      <c r="R2582" s="10">
        <f>TableOMP[[#This Row],[Avg]]+$U$2*TableOMP[[#This Row],[StdDev]]</f>
        <v>0</v>
      </c>
      <c r="S2582" s="10">
        <f>IF(AND(TableOMP[[#This Row],[total_time]]&gt;=TableOMP[[#This Row],[Low]], TableOMP[[#This Row],[total_time]]&lt;=TableOMP[[#This Row],[High]]),1,0)</f>
        <v>0</v>
      </c>
    </row>
    <row r="2583" spans="1:19" x14ac:dyDescent="0.25">
      <c r="A2583" t="s">
        <v>16</v>
      </c>
      <c r="B2583">
        <v>10000</v>
      </c>
      <c r="C2583">
        <v>100</v>
      </c>
      <c r="D2583">
        <v>100000</v>
      </c>
      <c r="E2583">
        <v>9</v>
      </c>
      <c r="F2583">
        <v>1</v>
      </c>
      <c r="G2583">
        <v>28.692473</v>
      </c>
      <c r="H2583">
        <v>0.130688</v>
      </c>
      <c r="I2583">
        <v>0.26330399999999998</v>
      </c>
      <c r="J2583">
        <v>3.2912999999999998E-2</v>
      </c>
      <c r="K2583" t="str">
        <f t="shared" si="42"/>
        <v>7</v>
      </c>
      <c r="L2583" t="s">
        <v>50</v>
      </c>
      <c r="M2583" t="s">
        <v>51</v>
      </c>
      <c r="N25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583" s="10">
        <f>VLOOKUP(TableOMP[[#This Row],[Label]],TableAvg[],2,FALSE)</f>
        <v>0</v>
      </c>
      <c r="P2583" s="10">
        <f>VLOOKUP(TableOMP[[#This Row],[Label]],TableAvg[],3,FALSE)</f>
        <v>0</v>
      </c>
      <c r="Q2583" s="10">
        <f>TableOMP[[#This Row],[Avg]]-$U$2*TableOMP[[#This Row],[StdDev]]</f>
        <v>0</v>
      </c>
      <c r="R2583" s="10">
        <f>TableOMP[[#This Row],[Avg]]+$U$2*TableOMP[[#This Row],[StdDev]]</f>
        <v>0</v>
      </c>
      <c r="S2583" s="10">
        <f>IF(AND(TableOMP[[#This Row],[total_time]]&gt;=TableOMP[[#This Row],[Low]], TableOMP[[#This Row],[total_time]]&lt;=TableOMP[[#This Row],[High]]),1,0)</f>
        <v>0</v>
      </c>
    </row>
    <row r="2584" spans="1:19" x14ac:dyDescent="0.25">
      <c r="A2584" t="s">
        <v>16</v>
      </c>
      <c r="B2584">
        <v>10000</v>
      </c>
      <c r="C2584">
        <v>100</v>
      </c>
      <c r="D2584">
        <v>100000</v>
      </c>
      <c r="E2584">
        <v>10</v>
      </c>
      <c r="F2584">
        <v>1</v>
      </c>
      <c r="G2584">
        <v>25.924358000000002</v>
      </c>
      <c r="H2584">
        <v>0.16855200000000001</v>
      </c>
      <c r="I2584">
        <v>0.65778300000000001</v>
      </c>
      <c r="J2584">
        <v>7.3086999999999999E-2</v>
      </c>
      <c r="K2584" t="str">
        <f t="shared" si="42"/>
        <v>7</v>
      </c>
      <c r="L2584" t="s">
        <v>50</v>
      </c>
      <c r="M2584" t="s">
        <v>51</v>
      </c>
      <c r="N25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584" s="10">
        <f>VLOOKUP(TableOMP[[#This Row],[Label]],TableAvg[],2,FALSE)</f>
        <v>0</v>
      </c>
      <c r="P2584" s="10">
        <f>VLOOKUP(TableOMP[[#This Row],[Label]],TableAvg[],3,FALSE)</f>
        <v>0</v>
      </c>
      <c r="Q2584" s="10">
        <f>TableOMP[[#This Row],[Avg]]-$U$2*TableOMP[[#This Row],[StdDev]]</f>
        <v>0</v>
      </c>
      <c r="R2584" s="10">
        <f>TableOMP[[#This Row],[Avg]]+$U$2*TableOMP[[#This Row],[StdDev]]</f>
        <v>0</v>
      </c>
      <c r="S2584" s="10">
        <f>IF(AND(TableOMP[[#This Row],[total_time]]&gt;=TableOMP[[#This Row],[Low]], TableOMP[[#This Row],[total_time]]&lt;=TableOMP[[#This Row],[High]]),1,0)</f>
        <v>0</v>
      </c>
    </row>
    <row r="2585" spans="1:19" x14ac:dyDescent="0.25">
      <c r="A2585" t="s">
        <v>16</v>
      </c>
      <c r="B2585">
        <v>10000</v>
      </c>
      <c r="C2585">
        <v>100</v>
      </c>
      <c r="D2585">
        <v>100000</v>
      </c>
      <c r="E2585">
        <v>11</v>
      </c>
      <c r="F2585">
        <v>1</v>
      </c>
      <c r="G2585">
        <v>23.607334000000002</v>
      </c>
      <c r="H2585">
        <v>0.12764800000000001</v>
      </c>
      <c r="I2585">
        <v>0.35536299999999998</v>
      </c>
      <c r="J2585">
        <v>3.5535999999999998E-2</v>
      </c>
      <c r="K2585" t="str">
        <f t="shared" si="42"/>
        <v>7</v>
      </c>
      <c r="L2585" t="s">
        <v>50</v>
      </c>
      <c r="M2585" t="s">
        <v>51</v>
      </c>
      <c r="N25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585" s="10">
        <f>VLOOKUP(TableOMP[[#This Row],[Label]],TableAvg[],2,FALSE)</f>
        <v>0</v>
      </c>
      <c r="P2585" s="10">
        <f>VLOOKUP(TableOMP[[#This Row],[Label]],TableAvg[],3,FALSE)</f>
        <v>0</v>
      </c>
      <c r="Q2585" s="10">
        <f>TableOMP[[#This Row],[Avg]]-$U$2*TableOMP[[#This Row],[StdDev]]</f>
        <v>0</v>
      </c>
      <c r="R2585" s="10">
        <f>TableOMP[[#This Row],[Avg]]+$U$2*TableOMP[[#This Row],[StdDev]]</f>
        <v>0</v>
      </c>
      <c r="S2585" s="10">
        <f>IF(AND(TableOMP[[#This Row],[total_time]]&gt;=TableOMP[[#This Row],[Low]], TableOMP[[#This Row],[total_time]]&lt;=TableOMP[[#This Row],[High]]),1,0)</f>
        <v>0</v>
      </c>
    </row>
    <row r="2586" spans="1:19" x14ac:dyDescent="0.25">
      <c r="A2586" t="s">
        <v>16</v>
      </c>
      <c r="B2586">
        <v>10000</v>
      </c>
      <c r="C2586">
        <v>100</v>
      </c>
      <c r="D2586">
        <v>100000</v>
      </c>
      <c r="E2586">
        <v>12</v>
      </c>
      <c r="F2586">
        <v>1</v>
      </c>
      <c r="G2586">
        <v>21.845103000000002</v>
      </c>
      <c r="H2586">
        <v>0.17380499999999999</v>
      </c>
      <c r="I2586">
        <v>0.94620700000000002</v>
      </c>
      <c r="J2586">
        <v>8.6018999999999998E-2</v>
      </c>
      <c r="K2586" t="str">
        <f t="shared" si="42"/>
        <v>7</v>
      </c>
      <c r="L2586" t="s">
        <v>50</v>
      </c>
      <c r="M2586" t="s">
        <v>51</v>
      </c>
      <c r="N25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586" s="10">
        <f>VLOOKUP(TableOMP[[#This Row],[Label]],TableAvg[],2,FALSE)</f>
        <v>0</v>
      </c>
      <c r="P2586" s="10">
        <f>VLOOKUP(TableOMP[[#This Row],[Label]],TableAvg[],3,FALSE)</f>
        <v>0</v>
      </c>
      <c r="Q2586" s="10">
        <f>TableOMP[[#This Row],[Avg]]-$U$2*TableOMP[[#This Row],[StdDev]]</f>
        <v>0</v>
      </c>
      <c r="R2586" s="10">
        <f>TableOMP[[#This Row],[Avg]]+$U$2*TableOMP[[#This Row],[StdDev]]</f>
        <v>0</v>
      </c>
      <c r="S2586" s="10">
        <f>IF(AND(TableOMP[[#This Row],[total_time]]&gt;=TableOMP[[#This Row],[Low]], TableOMP[[#This Row],[total_time]]&lt;=TableOMP[[#This Row],[High]]),1,0)</f>
        <v>0</v>
      </c>
    </row>
    <row r="2587" spans="1:19" x14ac:dyDescent="0.25">
      <c r="A2587" t="s">
        <v>16</v>
      </c>
      <c r="B2587">
        <v>10000</v>
      </c>
      <c r="C2587">
        <v>100</v>
      </c>
      <c r="D2587">
        <v>100000</v>
      </c>
      <c r="E2587">
        <v>13</v>
      </c>
      <c r="F2587">
        <v>1</v>
      </c>
      <c r="G2587">
        <v>20.122184000000001</v>
      </c>
      <c r="H2587">
        <v>0.14263300000000001</v>
      </c>
      <c r="I2587">
        <v>0.43560100000000002</v>
      </c>
      <c r="J2587">
        <v>3.6299999999999999E-2</v>
      </c>
      <c r="K2587" t="str">
        <f t="shared" si="42"/>
        <v>7</v>
      </c>
      <c r="L2587" t="s">
        <v>50</v>
      </c>
      <c r="M2587" t="s">
        <v>51</v>
      </c>
      <c r="N25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587" s="10">
        <f>VLOOKUP(TableOMP[[#This Row],[Label]],TableAvg[],2,FALSE)</f>
        <v>0</v>
      </c>
      <c r="P2587" s="10">
        <f>VLOOKUP(TableOMP[[#This Row],[Label]],TableAvg[],3,FALSE)</f>
        <v>0</v>
      </c>
      <c r="Q2587" s="10">
        <f>TableOMP[[#This Row],[Avg]]-$U$2*TableOMP[[#This Row],[StdDev]]</f>
        <v>0</v>
      </c>
      <c r="R2587" s="10">
        <f>TableOMP[[#This Row],[Avg]]+$U$2*TableOMP[[#This Row],[StdDev]]</f>
        <v>0</v>
      </c>
      <c r="S2587" s="10">
        <f>IF(AND(TableOMP[[#This Row],[total_time]]&gt;=TableOMP[[#This Row],[Low]], TableOMP[[#This Row],[total_time]]&lt;=TableOMP[[#This Row],[High]]),1,0)</f>
        <v>0</v>
      </c>
    </row>
    <row r="2588" spans="1:19" x14ac:dyDescent="0.25">
      <c r="A2588" t="s">
        <v>16</v>
      </c>
      <c r="B2588">
        <v>10000</v>
      </c>
      <c r="C2588">
        <v>100</v>
      </c>
      <c r="D2588">
        <v>100000</v>
      </c>
      <c r="E2588">
        <v>14</v>
      </c>
      <c r="F2588">
        <v>1</v>
      </c>
      <c r="G2588">
        <v>18.776999</v>
      </c>
      <c r="H2588">
        <v>0.14252400000000001</v>
      </c>
      <c r="I2588">
        <v>0.61814499999999994</v>
      </c>
      <c r="J2588">
        <v>4.7550000000000002E-2</v>
      </c>
      <c r="K2588" t="str">
        <f t="shared" si="42"/>
        <v>7</v>
      </c>
      <c r="L2588" t="s">
        <v>50</v>
      </c>
      <c r="M2588" t="s">
        <v>51</v>
      </c>
      <c r="N25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588" s="10">
        <f>VLOOKUP(TableOMP[[#This Row],[Label]],TableAvg[],2,FALSE)</f>
        <v>0</v>
      </c>
      <c r="P2588" s="10">
        <f>VLOOKUP(TableOMP[[#This Row],[Label]],TableAvg[],3,FALSE)</f>
        <v>0</v>
      </c>
      <c r="Q2588" s="10">
        <f>TableOMP[[#This Row],[Avg]]-$U$2*TableOMP[[#This Row],[StdDev]]</f>
        <v>0</v>
      </c>
      <c r="R2588" s="10">
        <f>TableOMP[[#This Row],[Avg]]+$U$2*TableOMP[[#This Row],[StdDev]]</f>
        <v>0</v>
      </c>
      <c r="S2588" s="10">
        <f>IF(AND(TableOMP[[#This Row],[total_time]]&gt;=TableOMP[[#This Row],[Low]], TableOMP[[#This Row],[total_time]]&lt;=TableOMP[[#This Row],[High]]),1,0)</f>
        <v>0</v>
      </c>
    </row>
    <row r="2589" spans="1:19" x14ac:dyDescent="0.25">
      <c r="A2589" t="s">
        <v>16</v>
      </c>
      <c r="B2589">
        <v>10000</v>
      </c>
      <c r="C2589">
        <v>100</v>
      </c>
      <c r="D2589">
        <v>100000</v>
      </c>
      <c r="E2589">
        <v>15</v>
      </c>
      <c r="F2589">
        <v>1</v>
      </c>
      <c r="G2589">
        <v>17.618274</v>
      </c>
      <c r="H2589">
        <v>0.14798900000000001</v>
      </c>
      <c r="I2589">
        <v>0.50458599999999998</v>
      </c>
      <c r="J2589">
        <v>3.6041999999999998E-2</v>
      </c>
      <c r="K2589" t="str">
        <f t="shared" si="42"/>
        <v>7</v>
      </c>
      <c r="L2589" t="s">
        <v>50</v>
      </c>
      <c r="M2589" t="s">
        <v>51</v>
      </c>
      <c r="N25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589" s="10">
        <f>VLOOKUP(TableOMP[[#This Row],[Label]],TableAvg[],2,FALSE)</f>
        <v>0</v>
      </c>
      <c r="P2589" s="10">
        <f>VLOOKUP(TableOMP[[#This Row],[Label]],TableAvg[],3,FALSE)</f>
        <v>0</v>
      </c>
      <c r="Q2589" s="10">
        <f>TableOMP[[#This Row],[Avg]]-$U$2*TableOMP[[#This Row],[StdDev]]</f>
        <v>0</v>
      </c>
      <c r="R2589" s="10">
        <f>TableOMP[[#This Row],[Avg]]+$U$2*TableOMP[[#This Row],[StdDev]]</f>
        <v>0</v>
      </c>
      <c r="S2589" s="10">
        <f>IF(AND(TableOMP[[#This Row],[total_time]]&gt;=TableOMP[[#This Row],[Low]], TableOMP[[#This Row],[total_time]]&lt;=TableOMP[[#This Row],[High]]),1,0)</f>
        <v>0</v>
      </c>
    </row>
    <row r="2590" spans="1:19" x14ac:dyDescent="0.25">
      <c r="A2590" t="s">
        <v>16</v>
      </c>
      <c r="B2590">
        <v>10000</v>
      </c>
      <c r="C2590">
        <v>100</v>
      </c>
      <c r="D2590">
        <v>100000</v>
      </c>
      <c r="E2590">
        <v>16</v>
      </c>
      <c r="F2590">
        <v>1</v>
      </c>
      <c r="G2590">
        <v>16.787555999999999</v>
      </c>
      <c r="H2590">
        <v>0.15733800000000001</v>
      </c>
      <c r="I2590">
        <v>0.81018400000000002</v>
      </c>
      <c r="J2590">
        <v>5.4011999999999998E-2</v>
      </c>
      <c r="K2590" t="str">
        <f t="shared" si="42"/>
        <v>7</v>
      </c>
      <c r="L2590" t="s">
        <v>50</v>
      </c>
      <c r="M2590" t="s">
        <v>51</v>
      </c>
      <c r="N25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590" s="10">
        <f>VLOOKUP(TableOMP[[#This Row],[Label]],TableAvg[],2,FALSE)</f>
        <v>0</v>
      </c>
      <c r="P2590" s="10">
        <f>VLOOKUP(TableOMP[[#This Row],[Label]],TableAvg[],3,FALSE)</f>
        <v>0</v>
      </c>
      <c r="Q2590" s="10">
        <f>TableOMP[[#This Row],[Avg]]-$U$2*TableOMP[[#This Row],[StdDev]]</f>
        <v>0</v>
      </c>
      <c r="R2590" s="10">
        <f>TableOMP[[#This Row],[Avg]]+$U$2*TableOMP[[#This Row],[StdDev]]</f>
        <v>0</v>
      </c>
      <c r="S2590" s="10">
        <f>IF(AND(TableOMP[[#This Row],[total_time]]&gt;=TableOMP[[#This Row],[Low]], TableOMP[[#This Row],[total_time]]&lt;=TableOMP[[#This Row],[High]]),1,0)</f>
        <v>0</v>
      </c>
    </row>
    <row r="2591" spans="1:19" x14ac:dyDescent="0.25">
      <c r="A2591" t="s">
        <v>16</v>
      </c>
      <c r="B2591">
        <v>10000</v>
      </c>
      <c r="C2591">
        <v>100</v>
      </c>
      <c r="D2591">
        <v>100000</v>
      </c>
      <c r="E2591">
        <v>17</v>
      </c>
      <c r="F2591">
        <v>1</v>
      </c>
      <c r="G2591">
        <v>15.781617000000001</v>
      </c>
      <c r="H2591">
        <v>0.18407100000000001</v>
      </c>
      <c r="I2591">
        <v>1.4400059999999999</v>
      </c>
      <c r="J2591">
        <v>0.09</v>
      </c>
      <c r="K2591" t="str">
        <f t="shared" si="42"/>
        <v>7</v>
      </c>
      <c r="L2591" t="s">
        <v>50</v>
      </c>
      <c r="M2591" t="s">
        <v>51</v>
      </c>
      <c r="N25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591" s="10">
        <f>VLOOKUP(TableOMP[[#This Row],[Label]],TableAvg[],2,FALSE)</f>
        <v>0</v>
      </c>
      <c r="P2591" s="10">
        <f>VLOOKUP(TableOMP[[#This Row],[Label]],TableAvg[],3,FALSE)</f>
        <v>0</v>
      </c>
      <c r="Q2591" s="10">
        <f>TableOMP[[#This Row],[Avg]]-$U$2*TableOMP[[#This Row],[StdDev]]</f>
        <v>0</v>
      </c>
      <c r="R2591" s="10">
        <f>TableOMP[[#This Row],[Avg]]+$U$2*TableOMP[[#This Row],[StdDev]]</f>
        <v>0</v>
      </c>
      <c r="S2591" s="10">
        <f>IF(AND(TableOMP[[#This Row],[total_time]]&gt;=TableOMP[[#This Row],[Low]], TableOMP[[#This Row],[total_time]]&lt;=TableOMP[[#This Row],[High]]),1,0)</f>
        <v>0</v>
      </c>
    </row>
    <row r="2592" spans="1:19" x14ac:dyDescent="0.25">
      <c r="A2592" t="s">
        <v>16</v>
      </c>
      <c r="B2592">
        <v>10000</v>
      </c>
      <c r="C2592">
        <v>100</v>
      </c>
      <c r="D2592">
        <v>100000</v>
      </c>
      <c r="E2592">
        <v>18</v>
      </c>
      <c r="F2592">
        <v>1</v>
      </c>
      <c r="G2592">
        <v>15.108508</v>
      </c>
      <c r="H2592">
        <v>0.153672</v>
      </c>
      <c r="I2592">
        <v>0.88824999999999998</v>
      </c>
      <c r="J2592">
        <v>5.2249999999999998E-2</v>
      </c>
      <c r="K2592" t="str">
        <f t="shared" si="42"/>
        <v>7</v>
      </c>
      <c r="L2592" t="s">
        <v>50</v>
      </c>
      <c r="M2592" t="s">
        <v>51</v>
      </c>
      <c r="N25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592" s="10">
        <f>VLOOKUP(TableOMP[[#This Row],[Label]],TableAvg[],2,FALSE)</f>
        <v>0</v>
      </c>
      <c r="P2592" s="10">
        <f>VLOOKUP(TableOMP[[#This Row],[Label]],TableAvg[],3,FALSE)</f>
        <v>0</v>
      </c>
      <c r="Q2592" s="10">
        <f>TableOMP[[#This Row],[Avg]]-$U$2*TableOMP[[#This Row],[StdDev]]</f>
        <v>0</v>
      </c>
      <c r="R2592" s="10">
        <f>TableOMP[[#This Row],[Avg]]+$U$2*TableOMP[[#This Row],[StdDev]]</f>
        <v>0</v>
      </c>
      <c r="S2592" s="10">
        <f>IF(AND(TableOMP[[#This Row],[total_time]]&gt;=TableOMP[[#This Row],[Low]], TableOMP[[#This Row],[total_time]]&lt;=TableOMP[[#This Row],[High]]),1,0)</f>
        <v>0</v>
      </c>
    </row>
    <row r="2593" spans="1:19" x14ac:dyDescent="0.25">
      <c r="A2593" t="s">
        <v>16</v>
      </c>
      <c r="B2593">
        <v>10000</v>
      </c>
      <c r="C2593">
        <v>100</v>
      </c>
      <c r="D2593">
        <v>100000</v>
      </c>
      <c r="E2593">
        <v>19</v>
      </c>
      <c r="F2593">
        <v>1</v>
      </c>
      <c r="G2593">
        <v>14.49686</v>
      </c>
      <c r="H2593">
        <v>0.45210400000000001</v>
      </c>
      <c r="I2593">
        <v>3.3415590000000002</v>
      </c>
      <c r="J2593">
        <v>0.185642</v>
      </c>
      <c r="K2593" t="str">
        <f t="shared" si="42"/>
        <v>7</v>
      </c>
      <c r="L2593" t="s">
        <v>50</v>
      </c>
      <c r="M2593" t="s">
        <v>51</v>
      </c>
      <c r="N25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593" s="10">
        <f>VLOOKUP(TableOMP[[#This Row],[Label]],TableAvg[],2,FALSE)</f>
        <v>0</v>
      </c>
      <c r="P2593" s="10">
        <f>VLOOKUP(TableOMP[[#This Row],[Label]],TableAvg[],3,FALSE)</f>
        <v>0</v>
      </c>
      <c r="Q2593" s="10">
        <f>TableOMP[[#This Row],[Avg]]-$U$2*TableOMP[[#This Row],[StdDev]]</f>
        <v>0</v>
      </c>
      <c r="R2593" s="10">
        <f>TableOMP[[#This Row],[Avg]]+$U$2*TableOMP[[#This Row],[StdDev]]</f>
        <v>0</v>
      </c>
      <c r="S2593" s="10">
        <f>IF(AND(TableOMP[[#This Row],[total_time]]&gt;=TableOMP[[#This Row],[Low]], TableOMP[[#This Row],[total_time]]&lt;=TableOMP[[#This Row],[High]]),1,0)</f>
        <v>0</v>
      </c>
    </row>
    <row r="2594" spans="1:19" x14ac:dyDescent="0.25">
      <c r="A2594" t="s">
        <v>16</v>
      </c>
      <c r="B2594">
        <v>10000</v>
      </c>
      <c r="C2594">
        <v>100</v>
      </c>
      <c r="D2594">
        <v>100000</v>
      </c>
      <c r="E2594">
        <v>20</v>
      </c>
      <c r="F2594">
        <v>1</v>
      </c>
      <c r="G2594">
        <v>13.577423</v>
      </c>
      <c r="H2594">
        <v>0.154831</v>
      </c>
      <c r="I2594">
        <v>1.0553410000000001</v>
      </c>
      <c r="J2594">
        <v>5.5544000000000003E-2</v>
      </c>
      <c r="K2594" t="str">
        <f t="shared" si="42"/>
        <v>7</v>
      </c>
      <c r="L2594" t="s">
        <v>50</v>
      </c>
      <c r="M2594" t="s">
        <v>51</v>
      </c>
      <c r="N25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594" s="10">
        <f>VLOOKUP(TableOMP[[#This Row],[Label]],TableAvg[],2,FALSE)</f>
        <v>0</v>
      </c>
      <c r="P2594" s="10">
        <f>VLOOKUP(TableOMP[[#This Row],[Label]],TableAvg[],3,FALSE)</f>
        <v>0</v>
      </c>
      <c r="Q2594" s="10">
        <f>TableOMP[[#This Row],[Avg]]-$U$2*TableOMP[[#This Row],[StdDev]]</f>
        <v>0</v>
      </c>
      <c r="R2594" s="10">
        <f>TableOMP[[#This Row],[Avg]]+$U$2*TableOMP[[#This Row],[StdDev]]</f>
        <v>0</v>
      </c>
      <c r="S2594" s="10">
        <f>IF(AND(TableOMP[[#This Row],[total_time]]&gt;=TableOMP[[#This Row],[Low]], TableOMP[[#This Row],[total_time]]&lt;=TableOMP[[#This Row],[High]]),1,0)</f>
        <v>0</v>
      </c>
    </row>
    <row r="2595" spans="1:19" x14ac:dyDescent="0.25">
      <c r="A2595" t="s">
        <v>16</v>
      </c>
      <c r="B2595">
        <v>10000</v>
      </c>
      <c r="C2595">
        <v>100</v>
      </c>
      <c r="D2595">
        <v>100000</v>
      </c>
      <c r="E2595">
        <v>21</v>
      </c>
      <c r="F2595">
        <v>1</v>
      </c>
      <c r="G2595">
        <v>13.049817000000001</v>
      </c>
      <c r="H2595">
        <v>0.184118</v>
      </c>
      <c r="I2595">
        <v>1.484038</v>
      </c>
      <c r="J2595">
        <v>7.4202000000000004E-2</v>
      </c>
      <c r="K2595" t="str">
        <f t="shared" si="42"/>
        <v>7</v>
      </c>
      <c r="L2595" t="s">
        <v>50</v>
      </c>
      <c r="M2595" t="s">
        <v>51</v>
      </c>
      <c r="N25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595" s="10">
        <f>VLOOKUP(TableOMP[[#This Row],[Label]],TableAvg[],2,FALSE)</f>
        <v>0</v>
      </c>
      <c r="P2595" s="10">
        <f>VLOOKUP(TableOMP[[#This Row],[Label]],TableAvg[],3,FALSE)</f>
        <v>0</v>
      </c>
      <c r="Q2595" s="10">
        <f>TableOMP[[#This Row],[Avg]]-$U$2*TableOMP[[#This Row],[StdDev]]</f>
        <v>0</v>
      </c>
      <c r="R2595" s="10">
        <f>TableOMP[[#This Row],[Avg]]+$U$2*TableOMP[[#This Row],[StdDev]]</f>
        <v>0</v>
      </c>
      <c r="S2595" s="10">
        <f>IF(AND(TableOMP[[#This Row],[total_time]]&gt;=TableOMP[[#This Row],[Low]], TableOMP[[#This Row],[total_time]]&lt;=TableOMP[[#This Row],[High]]),1,0)</f>
        <v>0</v>
      </c>
    </row>
    <row r="2596" spans="1:19" x14ac:dyDescent="0.25">
      <c r="A2596" t="s">
        <v>16</v>
      </c>
      <c r="B2596">
        <v>10000</v>
      </c>
      <c r="C2596">
        <v>100</v>
      </c>
      <c r="D2596">
        <v>100000</v>
      </c>
      <c r="E2596">
        <v>22</v>
      </c>
      <c r="F2596">
        <v>1</v>
      </c>
      <c r="G2596">
        <v>12.513814</v>
      </c>
      <c r="H2596">
        <v>0.19911100000000001</v>
      </c>
      <c r="I2596">
        <v>2.008559</v>
      </c>
      <c r="J2596">
        <v>9.5645999999999995E-2</v>
      </c>
      <c r="K2596" t="str">
        <f t="shared" si="42"/>
        <v>7</v>
      </c>
      <c r="L2596" t="s">
        <v>50</v>
      </c>
      <c r="M2596" t="s">
        <v>51</v>
      </c>
      <c r="N25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596" s="10">
        <f>VLOOKUP(TableOMP[[#This Row],[Label]],TableAvg[],2,FALSE)</f>
        <v>0</v>
      </c>
      <c r="P2596" s="10">
        <f>VLOOKUP(TableOMP[[#This Row],[Label]],TableAvg[],3,FALSE)</f>
        <v>0</v>
      </c>
      <c r="Q2596" s="10">
        <f>TableOMP[[#This Row],[Avg]]-$U$2*TableOMP[[#This Row],[StdDev]]</f>
        <v>0</v>
      </c>
      <c r="R2596" s="10">
        <f>TableOMP[[#This Row],[Avg]]+$U$2*TableOMP[[#This Row],[StdDev]]</f>
        <v>0</v>
      </c>
      <c r="S2596" s="10">
        <f>IF(AND(TableOMP[[#This Row],[total_time]]&gt;=TableOMP[[#This Row],[Low]], TableOMP[[#This Row],[total_time]]&lt;=TableOMP[[#This Row],[High]]),1,0)</f>
        <v>0</v>
      </c>
    </row>
    <row r="2597" spans="1:19" x14ac:dyDescent="0.25">
      <c r="A2597" t="s">
        <v>16</v>
      </c>
      <c r="B2597">
        <v>10000</v>
      </c>
      <c r="C2597">
        <v>100</v>
      </c>
      <c r="D2597">
        <v>100000</v>
      </c>
      <c r="E2597">
        <v>23</v>
      </c>
      <c r="F2597">
        <v>1</v>
      </c>
      <c r="G2597">
        <v>11.956794</v>
      </c>
      <c r="H2597">
        <v>0.13770199999999999</v>
      </c>
      <c r="I2597">
        <v>0.92739099999999997</v>
      </c>
      <c r="J2597">
        <v>4.2153999999999997E-2</v>
      </c>
      <c r="K2597" t="str">
        <f t="shared" si="42"/>
        <v>7</v>
      </c>
      <c r="L2597" t="s">
        <v>50</v>
      </c>
      <c r="M2597" t="s">
        <v>51</v>
      </c>
      <c r="N25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597" s="10">
        <f>VLOOKUP(TableOMP[[#This Row],[Label]],TableAvg[],2,FALSE)</f>
        <v>0</v>
      </c>
      <c r="P2597" s="10">
        <f>VLOOKUP(TableOMP[[#This Row],[Label]],TableAvg[],3,FALSE)</f>
        <v>0</v>
      </c>
      <c r="Q2597" s="10">
        <f>TableOMP[[#This Row],[Avg]]-$U$2*TableOMP[[#This Row],[StdDev]]</f>
        <v>0</v>
      </c>
      <c r="R2597" s="10">
        <f>TableOMP[[#This Row],[Avg]]+$U$2*TableOMP[[#This Row],[StdDev]]</f>
        <v>0</v>
      </c>
      <c r="S2597" s="10">
        <f>IF(AND(TableOMP[[#This Row],[total_time]]&gt;=TableOMP[[#This Row],[Low]], TableOMP[[#This Row],[total_time]]&lt;=TableOMP[[#This Row],[High]]),1,0)</f>
        <v>0</v>
      </c>
    </row>
    <row r="2598" spans="1:19" x14ac:dyDescent="0.25">
      <c r="A2598" t="s">
        <v>16</v>
      </c>
      <c r="B2598">
        <v>10000</v>
      </c>
      <c r="C2598">
        <v>100</v>
      </c>
      <c r="D2598">
        <v>100000</v>
      </c>
      <c r="E2598">
        <v>24</v>
      </c>
      <c r="F2598">
        <v>1</v>
      </c>
      <c r="G2598">
        <v>11.673856000000001</v>
      </c>
      <c r="H2598">
        <v>0.14449300000000001</v>
      </c>
      <c r="I2598">
        <v>1.0277609999999999</v>
      </c>
      <c r="J2598">
        <v>4.4685000000000002E-2</v>
      </c>
      <c r="K2598" t="str">
        <f t="shared" si="42"/>
        <v>7</v>
      </c>
      <c r="L2598" t="s">
        <v>50</v>
      </c>
      <c r="M2598" t="s">
        <v>51</v>
      </c>
      <c r="N25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598" s="10">
        <f>VLOOKUP(TableOMP[[#This Row],[Label]],TableAvg[],2,FALSE)</f>
        <v>0</v>
      </c>
      <c r="P2598" s="10">
        <f>VLOOKUP(TableOMP[[#This Row],[Label]],TableAvg[],3,FALSE)</f>
        <v>0</v>
      </c>
      <c r="Q2598" s="10">
        <f>TableOMP[[#This Row],[Avg]]-$U$2*TableOMP[[#This Row],[StdDev]]</f>
        <v>0</v>
      </c>
      <c r="R2598" s="10">
        <f>TableOMP[[#This Row],[Avg]]+$U$2*TableOMP[[#This Row],[StdDev]]</f>
        <v>0</v>
      </c>
      <c r="S2598" s="10">
        <f>IF(AND(TableOMP[[#This Row],[total_time]]&gt;=TableOMP[[#This Row],[Low]], TableOMP[[#This Row],[total_time]]&lt;=TableOMP[[#This Row],[High]]),1,0)</f>
        <v>0</v>
      </c>
    </row>
    <row r="2599" spans="1:19" x14ac:dyDescent="0.25">
      <c r="A2599" t="s">
        <v>16</v>
      </c>
      <c r="B2599">
        <v>10000</v>
      </c>
      <c r="C2599">
        <v>100</v>
      </c>
      <c r="D2599">
        <v>100000</v>
      </c>
      <c r="E2599">
        <v>25</v>
      </c>
      <c r="F2599">
        <v>1</v>
      </c>
      <c r="G2599">
        <v>11.353961</v>
      </c>
      <c r="H2599">
        <v>0.19635</v>
      </c>
      <c r="I2599">
        <v>0.91503999999999996</v>
      </c>
      <c r="J2599">
        <v>3.8127000000000001E-2</v>
      </c>
      <c r="K2599" t="str">
        <f t="shared" si="42"/>
        <v>7</v>
      </c>
      <c r="L2599" t="s">
        <v>50</v>
      </c>
      <c r="M2599" t="s">
        <v>51</v>
      </c>
      <c r="N25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599" s="10">
        <f>VLOOKUP(TableOMP[[#This Row],[Label]],TableAvg[],2,FALSE)</f>
        <v>0</v>
      </c>
      <c r="P2599" s="10">
        <f>VLOOKUP(TableOMP[[#This Row],[Label]],TableAvg[],3,FALSE)</f>
        <v>0</v>
      </c>
      <c r="Q2599" s="10">
        <f>TableOMP[[#This Row],[Avg]]-$U$2*TableOMP[[#This Row],[StdDev]]</f>
        <v>0</v>
      </c>
      <c r="R2599" s="10">
        <f>TableOMP[[#This Row],[Avg]]+$U$2*TableOMP[[#This Row],[StdDev]]</f>
        <v>0</v>
      </c>
      <c r="S2599" s="10">
        <f>IF(AND(TableOMP[[#This Row],[total_time]]&gt;=TableOMP[[#This Row],[Low]], TableOMP[[#This Row],[total_time]]&lt;=TableOMP[[#This Row],[High]]),1,0)</f>
        <v>0</v>
      </c>
    </row>
    <row r="2600" spans="1:19" x14ac:dyDescent="0.25">
      <c r="A2600" t="s">
        <v>16</v>
      </c>
      <c r="B2600">
        <v>10000</v>
      </c>
      <c r="C2600">
        <v>100</v>
      </c>
      <c r="D2600">
        <v>100000</v>
      </c>
      <c r="E2600">
        <v>26</v>
      </c>
      <c r="F2600">
        <v>1</v>
      </c>
      <c r="G2600">
        <v>10.931011</v>
      </c>
      <c r="H2600">
        <v>0.15823899999999999</v>
      </c>
      <c r="I2600">
        <v>0.958426</v>
      </c>
      <c r="J2600">
        <v>3.8337000000000003E-2</v>
      </c>
      <c r="K2600" t="str">
        <f t="shared" si="42"/>
        <v>7</v>
      </c>
      <c r="L2600" t="s">
        <v>50</v>
      </c>
      <c r="M2600" t="s">
        <v>51</v>
      </c>
      <c r="N26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600" s="10">
        <f>VLOOKUP(TableOMP[[#This Row],[Label]],TableAvg[],2,FALSE)</f>
        <v>0</v>
      </c>
      <c r="P2600" s="10">
        <f>VLOOKUP(TableOMP[[#This Row],[Label]],TableAvg[],3,FALSE)</f>
        <v>0</v>
      </c>
      <c r="Q2600" s="10">
        <f>TableOMP[[#This Row],[Avg]]-$U$2*TableOMP[[#This Row],[StdDev]]</f>
        <v>0</v>
      </c>
      <c r="R2600" s="10">
        <f>TableOMP[[#This Row],[Avg]]+$U$2*TableOMP[[#This Row],[StdDev]]</f>
        <v>0</v>
      </c>
      <c r="S2600" s="10">
        <f>IF(AND(TableOMP[[#This Row],[total_time]]&gt;=TableOMP[[#This Row],[Low]], TableOMP[[#This Row],[total_time]]&lt;=TableOMP[[#This Row],[High]]),1,0)</f>
        <v>0</v>
      </c>
    </row>
    <row r="2601" spans="1:19" x14ac:dyDescent="0.25">
      <c r="A2601" t="s">
        <v>16</v>
      </c>
      <c r="B2601">
        <v>10000</v>
      </c>
      <c r="C2601">
        <v>100</v>
      </c>
      <c r="D2601">
        <v>100000</v>
      </c>
      <c r="E2601">
        <v>27</v>
      </c>
      <c r="F2601">
        <v>1</v>
      </c>
      <c r="G2601">
        <v>10.529996000000001</v>
      </c>
      <c r="H2601">
        <v>0.14924799999999999</v>
      </c>
      <c r="I2601">
        <v>0.89851099999999995</v>
      </c>
      <c r="J2601">
        <v>3.4557999999999998E-2</v>
      </c>
      <c r="K2601" t="str">
        <f t="shared" si="42"/>
        <v>7</v>
      </c>
      <c r="L2601" t="s">
        <v>50</v>
      </c>
      <c r="M2601" t="s">
        <v>51</v>
      </c>
      <c r="N26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601" s="10">
        <f>VLOOKUP(TableOMP[[#This Row],[Label]],TableAvg[],2,FALSE)</f>
        <v>0</v>
      </c>
      <c r="P2601" s="10">
        <f>VLOOKUP(TableOMP[[#This Row],[Label]],TableAvg[],3,FALSE)</f>
        <v>0</v>
      </c>
      <c r="Q2601" s="10">
        <f>TableOMP[[#This Row],[Avg]]-$U$2*TableOMP[[#This Row],[StdDev]]</f>
        <v>0</v>
      </c>
      <c r="R2601" s="10">
        <f>TableOMP[[#This Row],[Avg]]+$U$2*TableOMP[[#This Row],[StdDev]]</f>
        <v>0</v>
      </c>
      <c r="S2601" s="10">
        <f>IF(AND(TableOMP[[#This Row],[total_time]]&gt;=TableOMP[[#This Row],[Low]], TableOMP[[#This Row],[total_time]]&lt;=TableOMP[[#This Row],[High]]),1,0)</f>
        <v>0</v>
      </c>
    </row>
    <row r="2602" spans="1:19" x14ac:dyDescent="0.25">
      <c r="A2602" t="s">
        <v>16</v>
      </c>
      <c r="B2602">
        <v>10000</v>
      </c>
      <c r="C2602">
        <v>100</v>
      </c>
      <c r="D2602">
        <v>100000</v>
      </c>
      <c r="E2602">
        <v>28</v>
      </c>
      <c r="F2602">
        <v>1</v>
      </c>
      <c r="G2602">
        <v>10.277661999999999</v>
      </c>
      <c r="H2602">
        <v>0.16184000000000001</v>
      </c>
      <c r="I2602">
        <v>1.440143</v>
      </c>
      <c r="J2602">
        <v>5.3338999999999998E-2</v>
      </c>
      <c r="K2602" t="str">
        <f t="shared" si="42"/>
        <v>7</v>
      </c>
      <c r="L2602" t="s">
        <v>50</v>
      </c>
      <c r="M2602" t="s">
        <v>51</v>
      </c>
      <c r="N26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602" s="10">
        <f>VLOOKUP(TableOMP[[#This Row],[Label]],TableAvg[],2,FALSE)</f>
        <v>0</v>
      </c>
      <c r="P2602" s="10">
        <f>VLOOKUP(TableOMP[[#This Row],[Label]],TableAvg[],3,FALSE)</f>
        <v>0</v>
      </c>
      <c r="Q2602" s="10">
        <f>TableOMP[[#This Row],[Avg]]-$U$2*TableOMP[[#This Row],[StdDev]]</f>
        <v>0</v>
      </c>
      <c r="R2602" s="10">
        <f>TableOMP[[#This Row],[Avg]]+$U$2*TableOMP[[#This Row],[StdDev]]</f>
        <v>0</v>
      </c>
      <c r="S2602" s="10">
        <f>IF(AND(TableOMP[[#This Row],[total_time]]&gt;=TableOMP[[#This Row],[Low]], TableOMP[[#This Row],[total_time]]&lt;=TableOMP[[#This Row],[High]]),1,0)</f>
        <v>0</v>
      </c>
    </row>
    <row r="2603" spans="1:19" x14ac:dyDescent="0.25">
      <c r="A2603" t="s">
        <v>16</v>
      </c>
      <c r="B2603">
        <v>10000</v>
      </c>
      <c r="C2603">
        <v>100</v>
      </c>
      <c r="D2603">
        <v>100000</v>
      </c>
      <c r="E2603">
        <v>29</v>
      </c>
      <c r="F2603">
        <v>1</v>
      </c>
      <c r="G2603">
        <v>9.9120939999999997</v>
      </c>
      <c r="H2603">
        <v>0.15477199999999999</v>
      </c>
      <c r="I2603">
        <v>1.5923670000000001</v>
      </c>
      <c r="J2603">
        <v>5.6869999999999997E-2</v>
      </c>
      <c r="K2603" t="str">
        <f t="shared" si="42"/>
        <v>7</v>
      </c>
      <c r="L2603" t="s">
        <v>50</v>
      </c>
      <c r="M2603" t="s">
        <v>51</v>
      </c>
      <c r="N26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603" s="10">
        <f>VLOOKUP(TableOMP[[#This Row],[Label]],TableAvg[],2,FALSE)</f>
        <v>0</v>
      </c>
      <c r="P2603" s="10">
        <f>VLOOKUP(TableOMP[[#This Row],[Label]],TableAvg[],3,FALSE)</f>
        <v>0</v>
      </c>
      <c r="Q2603" s="10">
        <f>TableOMP[[#This Row],[Avg]]-$U$2*TableOMP[[#This Row],[StdDev]]</f>
        <v>0</v>
      </c>
      <c r="R2603" s="10">
        <f>TableOMP[[#This Row],[Avg]]+$U$2*TableOMP[[#This Row],[StdDev]]</f>
        <v>0</v>
      </c>
      <c r="S2603" s="10">
        <f>IF(AND(TableOMP[[#This Row],[total_time]]&gt;=TableOMP[[#This Row],[Low]], TableOMP[[#This Row],[total_time]]&lt;=TableOMP[[#This Row],[High]]),1,0)</f>
        <v>0</v>
      </c>
    </row>
    <row r="2604" spans="1:19" x14ac:dyDescent="0.25">
      <c r="A2604" t="s">
        <v>16</v>
      </c>
      <c r="B2604">
        <v>10000</v>
      </c>
      <c r="C2604">
        <v>100</v>
      </c>
      <c r="D2604">
        <v>100000</v>
      </c>
      <c r="E2604">
        <v>30</v>
      </c>
      <c r="F2604">
        <v>1</v>
      </c>
      <c r="G2604">
        <v>9.6876669999999994</v>
      </c>
      <c r="H2604">
        <v>0.15012600000000001</v>
      </c>
      <c r="I2604">
        <v>1.5497529999999999</v>
      </c>
      <c r="J2604">
        <v>5.3440000000000001E-2</v>
      </c>
      <c r="K2604" t="str">
        <f t="shared" si="42"/>
        <v>7</v>
      </c>
      <c r="L2604" t="s">
        <v>50</v>
      </c>
      <c r="M2604" t="s">
        <v>51</v>
      </c>
      <c r="N26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604" s="10">
        <f>VLOOKUP(TableOMP[[#This Row],[Label]],TableAvg[],2,FALSE)</f>
        <v>0</v>
      </c>
      <c r="P2604" s="10">
        <f>VLOOKUP(TableOMP[[#This Row],[Label]],TableAvg[],3,FALSE)</f>
        <v>0</v>
      </c>
      <c r="Q2604" s="10">
        <f>TableOMP[[#This Row],[Avg]]-$U$2*TableOMP[[#This Row],[StdDev]]</f>
        <v>0</v>
      </c>
      <c r="R2604" s="10">
        <f>TableOMP[[#This Row],[Avg]]+$U$2*TableOMP[[#This Row],[StdDev]]</f>
        <v>0</v>
      </c>
      <c r="S2604" s="10">
        <f>IF(AND(TableOMP[[#This Row],[total_time]]&gt;=TableOMP[[#This Row],[Low]], TableOMP[[#This Row],[total_time]]&lt;=TableOMP[[#This Row],[High]]),1,0)</f>
        <v>0</v>
      </c>
    </row>
    <row r="2605" spans="1:19" x14ac:dyDescent="0.25">
      <c r="A2605" t="s">
        <v>16</v>
      </c>
      <c r="B2605">
        <v>10000</v>
      </c>
      <c r="C2605">
        <v>100</v>
      </c>
      <c r="D2605">
        <v>100000</v>
      </c>
      <c r="E2605">
        <v>31</v>
      </c>
      <c r="F2605">
        <v>1</v>
      </c>
      <c r="G2605">
        <v>9.5379869999999993</v>
      </c>
      <c r="H2605">
        <v>0.17402400000000001</v>
      </c>
      <c r="I2605">
        <v>1.3990020000000001</v>
      </c>
      <c r="J2605">
        <v>4.6633000000000001E-2</v>
      </c>
      <c r="K2605" t="str">
        <f t="shared" si="42"/>
        <v>7</v>
      </c>
      <c r="L2605" t="s">
        <v>50</v>
      </c>
      <c r="M2605" t="s">
        <v>51</v>
      </c>
      <c r="N26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605" s="10">
        <f>VLOOKUP(TableOMP[[#This Row],[Label]],TableAvg[],2,FALSE)</f>
        <v>0</v>
      </c>
      <c r="P2605" s="10">
        <f>VLOOKUP(TableOMP[[#This Row],[Label]],TableAvg[],3,FALSE)</f>
        <v>0</v>
      </c>
      <c r="Q2605" s="10">
        <f>TableOMP[[#This Row],[Avg]]-$U$2*TableOMP[[#This Row],[StdDev]]</f>
        <v>0</v>
      </c>
      <c r="R2605" s="10">
        <f>TableOMP[[#This Row],[Avg]]+$U$2*TableOMP[[#This Row],[StdDev]]</f>
        <v>0</v>
      </c>
      <c r="S2605" s="10">
        <f>IF(AND(TableOMP[[#This Row],[total_time]]&gt;=TableOMP[[#This Row],[Low]], TableOMP[[#This Row],[total_time]]&lt;=TableOMP[[#This Row],[High]]),1,0)</f>
        <v>0</v>
      </c>
    </row>
    <row r="2606" spans="1:19" x14ac:dyDescent="0.25">
      <c r="A2606" t="s">
        <v>16</v>
      </c>
      <c r="B2606">
        <v>10000</v>
      </c>
      <c r="C2606">
        <v>100</v>
      </c>
      <c r="D2606">
        <v>100000</v>
      </c>
      <c r="E2606">
        <v>32</v>
      </c>
      <c r="F2606">
        <v>1</v>
      </c>
      <c r="G2606">
        <v>9.3494740000000007</v>
      </c>
      <c r="H2606">
        <v>0.25261699999999998</v>
      </c>
      <c r="I2606">
        <v>1.982909</v>
      </c>
      <c r="J2606">
        <v>6.3964999999999994E-2</v>
      </c>
      <c r="K2606" t="str">
        <f t="shared" si="42"/>
        <v>7</v>
      </c>
      <c r="L2606" t="s">
        <v>50</v>
      </c>
      <c r="M2606" t="s">
        <v>51</v>
      </c>
      <c r="N26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606" s="10">
        <f>VLOOKUP(TableOMP[[#This Row],[Label]],TableAvg[],2,FALSE)</f>
        <v>0</v>
      </c>
      <c r="P2606" s="10">
        <f>VLOOKUP(TableOMP[[#This Row],[Label]],TableAvg[],3,FALSE)</f>
        <v>0</v>
      </c>
      <c r="Q2606" s="10">
        <f>TableOMP[[#This Row],[Avg]]-$U$2*TableOMP[[#This Row],[StdDev]]</f>
        <v>0</v>
      </c>
      <c r="R2606" s="10">
        <f>TableOMP[[#This Row],[Avg]]+$U$2*TableOMP[[#This Row],[StdDev]]</f>
        <v>0</v>
      </c>
      <c r="S2606" s="10">
        <f>IF(AND(TableOMP[[#This Row],[total_time]]&gt;=TableOMP[[#This Row],[Low]], TableOMP[[#This Row],[total_time]]&lt;=TableOMP[[#This Row],[High]]),1,0)</f>
        <v>0</v>
      </c>
    </row>
    <row r="2607" spans="1:19" x14ac:dyDescent="0.25">
      <c r="A2607" t="s">
        <v>16</v>
      </c>
      <c r="B2607">
        <v>10000</v>
      </c>
      <c r="C2607">
        <v>100</v>
      </c>
      <c r="D2607">
        <v>100000</v>
      </c>
      <c r="E2607">
        <v>33</v>
      </c>
      <c r="F2607">
        <v>1</v>
      </c>
      <c r="G2607">
        <v>9.1245659999999997</v>
      </c>
      <c r="H2607">
        <v>0.14979600000000001</v>
      </c>
      <c r="I2607">
        <v>1.753987</v>
      </c>
      <c r="J2607">
        <v>5.4812E-2</v>
      </c>
      <c r="K2607" t="str">
        <f t="shared" si="42"/>
        <v>7</v>
      </c>
      <c r="L2607" t="s">
        <v>50</v>
      </c>
      <c r="M2607" t="s">
        <v>51</v>
      </c>
      <c r="N26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607" s="10">
        <f>VLOOKUP(TableOMP[[#This Row],[Label]],TableAvg[],2,FALSE)</f>
        <v>0</v>
      </c>
      <c r="P2607" s="10">
        <f>VLOOKUP(TableOMP[[#This Row],[Label]],TableAvg[],3,FALSE)</f>
        <v>0</v>
      </c>
      <c r="Q2607" s="10">
        <f>TableOMP[[#This Row],[Avg]]-$U$2*TableOMP[[#This Row],[StdDev]]</f>
        <v>0</v>
      </c>
      <c r="R2607" s="10">
        <f>TableOMP[[#This Row],[Avg]]+$U$2*TableOMP[[#This Row],[StdDev]]</f>
        <v>0</v>
      </c>
      <c r="S2607" s="10">
        <f>IF(AND(TableOMP[[#This Row],[total_time]]&gt;=TableOMP[[#This Row],[Low]], TableOMP[[#This Row],[total_time]]&lt;=TableOMP[[#This Row],[High]]),1,0)</f>
        <v>0</v>
      </c>
    </row>
    <row r="2608" spans="1:19" x14ac:dyDescent="0.25">
      <c r="A2608" t="s">
        <v>16</v>
      </c>
      <c r="B2608">
        <v>10000</v>
      </c>
      <c r="C2608">
        <v>100</v>
      </c>
      <c r="D2608">
        <v>100000</v>
      </c>
      <c r="E2608">
        <v>34</v>
      </c>
      <c r="F2608">
        <v>1</v>
      </c>
      <c r="G2608">
        <v>8.7794070000000008</v>
      </c>
      <c r="H2608">
        <v>0.15068400000000001</v>
      </c>
      <c r="I2608">
        <v>1.7058329999999999</v>
      </c>
      <c r="J2608">
        <v>5.1692000000000002E-2</v>
      </c>
      <c r="K2608" t="str">
        <f t="shared" si="42"/>
        <v>7</v>
      </c>
      <c r="L2608" t="s">
        <v>50</v>
      </c>
      <c r="M2608" t="s">
        <v>51</v>
      </c>
      <c r="N26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608" s="10">
        <f>VLOOKUP(TableOMP[[#This Row],[Label]],TableAvg[],2,FALSE)</f>
        <v>0</v>
      </c>
      <c r="P2608" s="10">
        <f>VLOOKUP(TableOMP[[#This Row],[Label]],TableAvg[],3,FALSE)</f>
        <v>0</v>
      </c>
      <c r="Q2608" s="10">
        <f>TableOMP[[#This Row],[Avg]]-$U$2*TableOMP[[#This Row],[StdDev]]</f>
        <v>0</v>
      </c>
      <c r="R2608" s="10">
        <f>TableOMP[[#This Row],[Avg]]+$U$2*TableOMP[[#This Row],[StdDev]]</f>
        <v>0</v>
      </c>
      <c r="S2608" s="10">
        <f>IF(AND(TableOMP[[#This Row],[total_time]]&gt;=TableOMP[[#This Row],[Low]], TableOMP[[#This Row],[total_time]]&lt;=TableOMP[[#This Row],[High]]),1,0)</f>
        <v>0</v>
      </c>
    </row>
    <row r="2609" spans="1:19" x14ac:dyDescent="0.25">
      <c r="A2609" t="s">
        <v>16</v>
      </c>
      <c r="B2609">
        <v>10000</v>
      </c>
      <c r="C2609">
        <v>100</v>
      </c>
      <c r="D2609">
        <v>100000</v>
      </c>
      <c r="E2609">
        <v>35</v>
      </c>
      <c r="F2609">
        <v>1</v>
      </c>
      <c r="G2609">
        <v>8.5313490000000005</v>
      </c>
      <c r="H2609">
        <v>0.144819</v>
      </c>
      <c r="I2609">
        <v>1.659375</v>
      </c>
      <c r="J2609">
        <v>4.8805000000000001E-2</v>
      </c>
      <c r="K2609" t="str">
        <f t="shared" si="42"/>
        <v>7</v>
      </c>
      <c r="L2609" t="s">
        <v>50</v>
      </c>
      <c r="M2609" t="s">
        <v>51</v>
      </c>
      <c r="N26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609" s="10">
        <f>VLOOKUP(TableOMP[[#This Row],[Label]],TableAvg[],2,FALSE)</f>
        <v>0</v>
      </c>
      <c r="P2609" s="10">
        <f>VLOOKUP(TableOMP[[#This Row],[Label]],TableAvg[],3,FALSE)</f>
        <v>0</v>
      </c>
      <c r="Q2609" s="10">
        <f>TableOMP[[#This Row],[Avg]]-$U$2*TableOMP[[#This Row],[StdDev]]</f>
        <v>0</v>
      </c>
      <c r="R2609" s="10">
        <f>TableOMP[[#This Row],[Avg]]+$U$2*TableOMP[[#This Row],[StdDev]]</f>
        <v>0</v>
      </c>
      <c r="S2609" s="10">
        <f>IF(AND(TableOMP[[#This Row],[total_time]]&gt;=TableOMP[[#This Row],[Low]], TableOMP[[#This Row],[total_time]]&lt;=TableOMP[[#This Row],[High]]),1,0)</f>
        <v>0</v>
      </c>
    </row>
    <row r="2610" spans="1:19" x14ac:dyDescent="0.25">
      <c r="A2610" t="s">
        <v>16</v>
      </c>
      <c r="B2610">
        <v>10000</v>
      </c>
      <c r="C2610">
        <v>100</v>
      </c>
      <c r="D2610">
        <v>100000</v>
      </c>
      <c r="E2610">
        <v>36</v>
      </c>
      <c r="F2610">
        <v>1</v>
      </c>
      <c r="G2610">
        <v>8.3946719999999999</v>
      </c>
      <c r="H2610">
        <v>0.14117199999999999</v>
      </c>
      <c r="I2610">
        <v>2.0234100000000002</v>
      </c>
      <c r="J2610">
        <v>5.7812000000000002E-2</v>
      </c>
      <c r="K2610" t="str">
        <f t="shared" si="42"/>
        <v>7</v>
      </c>
      <c r="L2610" t="s">
        <v>50</v>
      </c>
      <c r="M2610" t="s">
        <v>51</v>
      </c>
      <c r="N26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610" s="10">
        <f>VLOOKUP(TableOMP[[#This Row],[Label]],TableAvg[],2,FALSE)</f>
        <v>0</v>
      </c>
      <c r="P2610" s="10">
        <f>VLOOKUP(TableOMP[[#This Row],[Label]],TableAvg[],3,FALSE)</f>
        <v>0</v>
      </c>
      <c r="Q2610" s="10">
        <f>TableOMP[[#This Row],[Avg]]-$U$2*TableOMP[[#This Row],[StdDev]]</f>
        <v>0</v>
      </c>
      <c r="R2610" s="10">
        <f>TableOMP[[#This Row],[Avg]]+$U$2*TableOMP[[#This Row],[StdDev]]</f>
        <v>0</v>
      </c>
      <c r="S2610" s="10">
        <f>IF(AND(TableOMP[[#This Row],[total_time]]&gt;=TableOMP[[#This Row],[Low]], TableOMP[[#This Row],[total_time]]&lt;=TableOMP[[#This Row],[High]]),1,0)</f>
        <v>0</v>
      </c>
    </row>
    <row r="2611" spans="1:19" x14ac:dyDescent="0.25">
      <c r="A2611" t="s">
        <v>16</v>
      </c>
      <c r="B2611">
        <v>10000</v>
      </c>
      <c r="C2611">
        <v>100</v>
      </c>
      <c r="D2611">
        <v>100000</v>
      </c>
      <c r="E2611">
        <v>37</v>
      </c>
      <c r="F2611">
        <v>1</v>
      </c>
      <c r="G2611">
        <v>8.1214040000000001</v>
      </c>
      <c r="H2611">
        <v>0.20543600000000001</v>
      </c>
      <c r="I2611">
        <v>1.556557</v>
      </c>
      <c r="J2611">
        <v>4.3237999999999999E-2</v>
      </c>
      <c r="K2611" t="str">
        <f t="shared" si="42"/>
        <v>7</v>
      </c>
      <c r="L2611" t="s">
        <v>50</v>
      </c>
      <c r="M2611" t="s">
        <v>51</v>
      </c>
      <c r="N26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611" s="10">
        <f>VLOOKUP(TableOMP[[#This Row],[Label]],TableAvg[],2,FALSE)</f>
        <v>0</v>
      </c>
      <c r="P2611" s="10">
        <f>VLOOKUP(TableOMP[[#This Row],[Label]],TableAvg[],3,FALSE)</f>
        <v>0</v>
      </c>
      <c r="Q2611" s="10">
        <f>TableOMP[[#This Row],[Avg]]-$U$2*TableOMP[[#This Row],[StdDev]]</f>
        <v>0</v>
      </c>
      <c r="R2611" s="10">
        <f>TableOMP[[#This Row],[Avg]]+$U$2*TableOMP[[#This Row],[StdDev]]</f>
        <v>0</v>
      </c>
      <c r="S2611" s="10">
        <f>IF(AND(TableOMP[[#This Row],[total_time]]&gt;=TableOMP[[#This Row],[Low]], TableOMP[[#This Row],[total_time]]&lt;=TableOMP[[#This Row],[High]]),1,0)</f>
        <v>0</v>
      </c>
    </row>
    <row r="2612" spans="1:19" x14ac:dyDescent="0.25">
      <c r="A2612" t="s">
        <v>16</v>
      </c>
      <c r="B2612">
        <v>10000</v>
      </c>
      <c r="C2612">
        <v>100</v>
      </c>
      <c r="D2612">
        <v>100000</v>
      </c>
      <c r="E2612">
        <v>38</v>
      </c>
      <c r="F2612">
        <v>1</v>
      </c>
      <c r="G2612">
        <v>7.9882980000000003</v>
      </c>
      <c r="H2612">
        <v>0.166658</v>
      </c>
      <c r="I2612">
        <v>2.0169839999999999</v>
      </c>
      <c r="J2612">
        <v>5.4512999999999999E-2</v>
      </c>
      <c r="K2612" t="str">
        <f t="shared" si="42"/>
        <v>7</v>
      </c>
      <c r="L2612" t="s">
        <v>50</v>
      </c>
      <c r="M2612" t="s">
        <v>51</v>
      </c>
      <c r="N26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612" s="10">
        <f>VLOOKUP(TableOMP[[#This Row],[Label]],TableAvg[],2,FALSE)</f>
        <v>0</v>
      </c>
      <c r="P2612" s="10">
        <f>VLOOKUP(TableOMP[[#This Row],[Label]],TableAvg[],3,FALSE)</f>
        <v>0</v>
      </c>
      <c r="Q2612" s="10">
        <f>TableOMP[[#This Row],[Avg]]-$U$2*TableOMP[[#This Row],[StdDev]]</f>
        <v>0</v>
      </c>
      <c r="R2612" s="10">
        <f>TableOMP[[#This Row],[Avg]]+$U$2*TableOMP[[#This Row],[StdDev]]</f>
        <v>0</v>
      </c>
      <c r="S2612" s="10">
        <f>IF(AND(TableOMP[[#This Row],[total_time]]&gt;=TableOMP[[#This Row],[Low]], TableOMP[[#This Row],[total_time]]&lt;=TableOMP[[#This Row],[High]]),1,0)</f>
        <v>0</v>
      </c>
    </row>
    <row r="2613" spans="1:19" x14ac:dyDescent="0.25">
      <c r="A2613" t="s">
        <v>16</v>
      </c>
      <c r="B2613">
        <v>10000</v>
      </c>
      <c r="C2613">
        <v>100</v>
      </c>
      <c r="D2613">
        <v>100000</v>
      </c>
      <c r="E2613">
        <v>39</v>
      </c>
      <c r="F2613">
        <v>1</v>
      </c>
      <c r="G2613">
        <v>7.8370329999999999</v>
      </c>
      <c r="H2613">
        <v>0.25529200000000002</v>
      </c>
      <c r="I2613">
        <v>3.8357230000000002</v>
      </c>
      <c r="J2613">
        <v>0.10094</v>
      </c>
      <c r="K2613" t="str">
        <f t="shared" si="42"/>
        <v>7</v>
      </c>
      <c r="L2613" t="s">
        <v>50</v>
      </c>
      <c r="M2613" t="s">
        <v>51</v>
      </c>
      <c r="N26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613" s="10">
        <f>VLOOKUP(TableOMP[[#This Row],[Label]],TableAvg[],2,FALSE)</f>
        <v>0</v>
      </c>
      <c r="P2613" s="10">
        <f>VLOOKUP(TableOMP[[#This Row],[Label]],TableAvg[],3,FALSE)</f>
        <v>0</v>
      </c>
      <c r="Q2613" s="10">
        <f>TableOMP[[#This Row],[Avg]]-$U$2*TableOMP[[#This Row],[StdDev]]</f>
        <v>0</v>
      </c>
      <c r="R2613" s="10">
        <f>TableOMP[[#This Row],[Avg]]+$U$2*TableOMP[[#This Row],[StdDev]]</f>
        <v>0</v>
      </c>
      <c r="S2613" s="10">
        <f>IF(AND(TableOMP[[#This Row],[total_time]]&gt;=TableOMP[[#This Row],[Low]], TableOMP[[#This Row],[total_time]]&lt;=TableOMP[[#This Row],[High]]),1,0)</f>
        <v>0</v>
      </c>
    </row>
    <row r="2614" spans="1:19" x14ac:dyDescent="0.25">
      <c r="A2614" t="s">
        <v>16</v>
      </c>
      <c r="B2614">
        <v>10000</v>
      </c>
      <c r="C2614">
        <v>100</v>
      </c>
      <c r="D2614">
        <v>100000</v>
      </c>
      <c r="E2614">
        <v>40</v>
      </c>
      <c r="F2614">
        <v>1</v>
      </c>
      <c r="G2614">
        <v>7.5904280000000002</v>
      </c>
      <c r="H2614">
        <v>0.181453</v>
      </c>
      <c r="I2614">
        <v>2.9700920000000002</v>
      </c>
      <c r="J2614">
        <v>7.6156000000000001E-2</v>
      </c>
      <c r="K2614" t="str">
        <f t="shared" si="42"/>
        <v>7</v>
      </c>
      <c r="L2614" t="s">
        <v>50</v>
      </c>
      <c r="M2614" t="s">
        <v>51</v>
      </c>
      <c r="N26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614" s="10">
        <f>VLOOKUP(TableOMP[[#This Row],[Label]],TableAvg[],2,FALSE)</f>
        <v>0</v>
      </c>
      <c r="P2614" s="10">
        <f>VLOOKUP(TableOMP[[#This Row],[Label]],TableAvg[],3,FALSE)</f>
        <v>0</v>
      </c>
      <c r="Q2614" s="10">
        <f>TableOMP[[#This Row],[Avg]]-$U$2*TableOMP[[#This Row],[StdDev]]</f>
        <v>0</v>
      </c>
      <c r="R2614" s="10">
        <f>TableOMP[[#This Row],[Avg]]+$U$2*TableOMP[[#This Row],[StdDev]]</f>
        <v>0</v>
      </c>
      <c r="S2614" s="10">
        <f>IF(AND(TableOMP[[#This Row],[total_time]]&gt;=TableOMP[[#This Row],[Low]], TableOMP[[#This Row],[total_time]]&lt;=TableOMP[[#This Row],[High]]),1,0)</f>
        <v>0</v>
      </c>
    </row>
    <row r="2615" spans="1:19" x14ac:dyDescent="0.25">
      <c r="A2615" t="s">
        <v>16</v>
      </c>
      <c r="B2615">
        <v>10000</v>
      </c>
      <c r="C2615">
        <v>100</v>
      </c>
      <c r="D2615">
        <v>100000</v>
      </c>
      <c r="E2615">
        <v>41</v>
      </c>
      <c r="F2615">
        <v>1</v>
      </c>
      <c r="G2615">
        <v>7.6107899999999997</v>
      </c>
      <c r="H2615">
        <v>0.18359600000000001</v>
      </c>
      <c r="I2615">
        <v>3.0840000000000001</v>
      </c>
      <c r="J2615">
        <v>7.7100000000000002E-2</v>
      </c>
      <c r="K2615" t="str">
        <f t="shared" si="42"/>
        <v>7</v>
      </c>
      <c r="L2615" t="s">
        <v>50</v>
      </c>
      <c r="M2615" t="s">
        <v>51</v>
      </c>
      <c r="N26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615" s="10">
        <f>VLOOKUP(TableOMP[[#This Row],[Label]],TableAvg[],2,FALSE)</f>
        <v>0</v>
      </c>
      <c r="P2615" s="10">
        <f>VLOOKUP(TableOMP[[#This Row],[Label]],TableAvg[],3,FALSE)</f>
        <v>0</v>
      </c>
      <c r="Q2615" s="10">
        <f>TableOMP[[#This Row],[Avg]]-$U$2*TableOMP[[#This Row],[StdDev]]</f>
        <v>0</v>
      </c>
      <c r="R2615" s="10">
        <f>TableOMP[[#This Row],[Avg]]+$U$2*TableOMP[[#This Row],[StdDev]]</f>
        <v>0</v>
      </c>
      <c r="S2615" s="10">
        <f>IF(AND(TableOMP[[#This Row],[total_time]]&gt;=TableOMP[[#This Row],[Low]], TableOMP[[#This Row],[total_time]]&lt;=TableOMP[[#This Row],[High]]),1,0)</f>
        <v>0</v>
      </c>
    </row>
    <row r="2616" spans="1:19" x14ac:dyDescent="0.25">
      <c r="A2616" t="s">
        <v>16</v>
      </c>
      <c r="B2616">
        <v>10000</v>
      </c>
      <c r="C2616">
        <v>100</v>
      </c>
      <c r="D2616">
        <v>100000</v>
      </c>
      <c r="E2616">
        <v>42</v>
      </c>
      <c r="F2616">
        <v>1</v>
      </c>
      <c r="G2616">
        <v>7.3104930000000001</v>
      </c>
      <c r="H2616">
        <v>0.17358699999999999</v>
      </c>
      <c r="I2616">
        <v>2.4744700000000002</v>
      </c>
      <c r="J2616">
        <v>6.0352999999999997E-2</v>
      </c>
      <c r="K2616" t="str">
        <f t="shared" si="42"/>
        <v>7</v>
      </c>
      <c r="L2616" t="s">
        <v>50</v>
      </c>
      <c r="M2616" t="s">
        <v>51</v>
      </c>
      <c r="N26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616" s="10">
        <f>VLOOKUP(TableOMP[[#This Row],[Label]],TableAvg[],2,FALSE)</f>
        <v>0</v>
      </c>
      <c r="P2616" s="10">
        <f>VLOOKUP(TableOMP[[#This Row],[Label]],TableAvg[],3,FALSE)</f>
        <v>0</v>
      </c>
      <c r="Q2616" s="10">
        <f>TableOMP[[#This Row],[Avg]]-$U$2*TableOMP[[#This Row],[StdDev]]</f>
        <v>0</v>
      </c>
      <c r="R2616" s="10">
        <f>TableOMP[[#This Row],[Avg]]+$U$2*TableOMP[[#This Row],[StdDev]]</f>
        <v>0</v>
      </c>
      <c r="S2616" s="10">
        <f>IF(AND(TableOMP[[#This Row],[total_time]]&gt;=TableOMP[[#This Row],[Low]], TableOMP[[#This Row],[total_time]]&lt;=TableOMP[[#This Row],[High]]),1,0)</f>
        <v>0</v>
      </c>
    </row>
    <row r="2617" spans="1:19" x14ac:dyDescent="0.25">
      <c r="A2617" t="s">
        <v>16</v>
      </c>
      <c r="B2617">
        <v>10000</v>
      </c>
      <c r="C2617">
        <v>100</v>
      </c>
      <c r="D2617">
        <v>100000</v>
      </c>
      <c r="E2617">
        <v>43</v>
      </c>
      <c r="F2617">
        <v>1</v>
      </c>
      <c r="G2617">
        <v>7.3357530000000004</v>
      </c>
      <c r="H2617">
        <v>0.16842799999999999</v>
      </c>
      <c r="I2617">
        <v>1.950242</v>
      </c>
      <c r="J2617">
        <v>4.6434000000000003E-2</v>
      </c>
      <c r="K2617" t="str">
        <f t="shared" si="42"/>
        <v>7</v>
      </c>
      <c r="L2617" t="s">
        <v>50</v>
      </c>
      <c r="M2617" t="s">
        <v>51</v>
      </c>
      <c r="N26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617" s="10">
        <f>VLOOKUP(TableOMP[[#This Row],[Label]],TableAvg[],2,FALSE)</f>
        <v>0</v>
      </c>
      <c r="P2617" s="10">
        <f>VLOOKUP(TableOMP[[#This Row],[Label]],TableAvg[],3,FALSE)</f>
        <v>0</v>
      </c>
      <c r="Q2617" s="10">
        <f>TableOMP[[#This Row],[Avg]]-$U$2*TableOMP[[#This Row],[StdDev]]</f>
        <v>0</v>
      </c>
      <c r="R2617" s="10">
        <f>TableOMP[[#This Row],[Avg]]+$U$2*TableOMP[[#This Row],[StdDev]]</f>
        <v>0</v>
      </c>
      <c r="S2617" s="10">
        <f>IF(AND(TableOMP[[#This Row],[total_time]]&gt;=TableOMP[[#This Row],[Low]], TableOMP[[#This Row],[total_time]]&lt;=TableOMP[[#This Row],[High]]),1,0)</f>
        <v>0</v>
      </c>
    </row>
    <row r="2618" spans="1:19" x14ac:dyDescent="0.25">
      <c r="A2618" t="s">
        <v>16</v>
      </c>
      <c r="B2618">
        <v>10000</v>
      </c>
      <c r="C2618">
        <v>100</v>
      </c>
      <c r="D2618">
        <v>100000</v>
      </c>
      <c r="E2618">
        <v>44</v>
      </c>
      <c r="F2618">
        <v>1</v>
      </c>
      <c r="G2618">
        <v>7.2039720000000003</v>
      </c>
      <c r="H2618">
        <v>0.239898</v>
      </c>
      <c r="I2618">
        <v>2.2625820000000001</v>
      </c>
      <c r="J2618">
        <v>5.2617999999999998E-2</v>
      </c>
      <c r="K2618" t="str">
        <f t="shared" si="42"/>
        <v>7</v>
      </c>
      <c r="L2618" t="s">
        <v>50</v>
      </c>
      <c r="M2618" t="s">
        <v>51</v>
      </c>
      <c r="N26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618" s="10">
        <f>VLOOKUP(TableOMP[[#This Row],[Label]],TableAvg[],2,FALSE)</f>
        <v>0</v>
      </c>
      <c r="P2618" s="10">
        <f>VLOOKUP(TableOMP[[#This Row],[Label]],TableAvg[],3,FALSE)</f>
        <v>0</v>
      </c>
      <c r="Q2618" s="10">
        <f>TableOMP[[#This Row],[Avg]]-$U$2*TableOMP[[#This Row],[StdDev]]</f>
        <v>0</v>
      </c>
      <c r="R2618" s="10">
        <f>TableOMP[[#This Row],[Avg]]+$U$2*TableOMP[[#This Row],[StdDev]]</f>
        <v>0</v>
      </c>
      <c r="S2618" s="10">
        <f>IF(AND(TableOMP[[#This Row],[total_time]]&gt;=TableOMP[[#This Row],[Low]], TableOMP[[#This Row],[total_time]]&lt;=TableOMP[[#This Row],[High]]),1,0)</f>
        <v>0</v>
      </c>
    </row>
    <row r="2619" spans="1:19" x14ac:dyDescent="0.25">
      <c r="A2619" t="s">
        <v>16</v>
      </c>
      <c r="B2619">
        <v>10000</v>
      </c>
      <c r="C2619">
        <v>100</v>
      </c>
      <c r="D2619">
        <v>100000</v>
      </c>
      <c r="E2619">
        <v>45</v>
      </c>
      <c r="F2619">
        <v>1</v>
      </c>
      <c r="G2619">
        <v>7.1664649999999996</v>
      </c>
      <c r="H2619">
        <v>0.20111100000000001</v>
      </c>
      <c r="I2619">
        <v>3.906428</v>
      </c>
      <c r="J2619">
        <v>8.8782E-2</v>
      </c>
      <c r="K2619" t="str">
        <f t="shared" si="42"/>
        <v>7</v>
      </c>
      <c r="L2619" t="s">
        <v>50</v>
      </c>
      <c r="M2619" t="s">
        <v>51</v>
      </c>
      <c r="N26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619" s="10">
        <f>VLOOKUP(TableOMP[[#This Row],[Label]],TableAvg[],2,FALSE)</f>
        <v>0</v>
      </c>
      <c r="P2619" s="10">
        <f>VLOOKUP(TableOMP[[#This Row],[Label]],TableAvg[],3,FALSE)</f>
        <v>0</v>
      </c>
      <c r="Q2619" s="10">
        <f>TableOMP[[#This Row],[Avg]]-$U$2*TableOMP[[#This Row],[StdDev]]</f>
        <v>0</v>
      </c>
      <c r="R2619" s="10">
        <f>TableOMP[[#This Row],[Avg]]+$U$2*TableOMP[[#This Row],[StdDev]]</f>
        <v>0</v>
      </c>
      <c r="S2619" s="10">
        <f>IF(AND(TableOMP[[#This Row],[total_time]]&gt;=TableOMP[[#This Row],[Low]], TableOMP[[#This Row],[total_time]]&lt;=TableOMP[[#This Row],[High]]),1,0)</f>
        <v>0</v>
      </c>
    </row>
    <row r="2620" spans="1:19" x14ac:dyDescent="0.25">
      <c r="A2620" t="s">
        <v>16</v>
      </c>
      <c r="B2620">
        <v>10000</v>
      </c>
      <c r="C2620">
        <v>100</v>
      </c>
      <c r="D2620">
        <v>100000</v>
      </c>
      <c r="E2620">
        <v>46</v>
      </c>
      <c r="F2620">
        <v>1</v>
      </c>
      <c r="G2620">
        <v>7.2807890000000004</v>
      </c>
      <c r="H2620">
        <v>0.227884</v>
      </c>
      <c r="I2620">
        <v>4.8358910000000002</v>
      </c>
      <c r="J2620">
        <v>0.107464</v>
      </c>
      <c r="K2620" t="str">
        <f t="shared" si="42"/>
        <v>7</v>
      </c>
      <c r="L2620" t="s">
        <v>50</v>
      </c>
      <c r="M2620" t="s">
        <v>51</v>
      </c>
      <c r="N26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620" s="10">
        <f>VLOOKUP(TableOMP[[#This Row],[Label]],TableAvg[],2,FALSE)</f>
        <v>0</v>
      </c>
      <c r="P2620" s="10">
        <f>VLOOKUP(TableOMP[[#This Row],[Label]],TableAvg[],3,FALSE)</f>
        <v>0</v>
      </c>
      <c r="Q2620" s="10">
        <f>TableOMP[[#This Row],[Avg]]-$U$2*TableOMP[[#This Row],[StdDev]]</f>
        <v>0</v>
      </c>
      <c r="R2620" s="10">
        <f>TableOMP[[#This Row],[Avg]]+$U$2*TableOMP[[#This Row],[StdDev]]</f>
        <v>0</v>
      </c>
      <c r="S2620" s="10">
        <f>IF(AND(TableOMP[[#This Row],[total_time]]&gt;=TableOMP[[#This Row],[Low]], TableOMP[[#This Row],[total_time]]&lt;=TableOMP[[#This Row],[High]]),1,0)</f>
        <v>0</v>
      </c>
    </row>
    <row r="2621" spans="1:19" x14ac:dyDescent="0.25">
      <c r="A2621" t="s">
        <v>16</v>
      </c>
      <c r="B2621">
        <v>10000</v>
      </c>
      <c r="C2621">
        <v>100</v>
      </c>
      <c r="D2621">
        <v>100000</v>
      </c>
      <c r="E2621">
        <v>47</v>
      </c>
      <c r="F2621">
        <v>1</v>
      </c>
      <c r="G2621">
        <v>6.9640370000000003</v>
      </c>
      <c r="H2621">
        <v>0.16939699999999999</v>
      </c>
      <c r="I2621">
        <v>3.189171</v>
      </c>
      <c r="J2621">
        <v>6.9330000000000003E-2</v>
      </c>
      <c r="K2621" t="str">
        <f t="shared" si="42"/>
        <v>7</v>
      </c>
      <c r="L2621" t="s">
        <v>50</v>
      </c>
      <c r="M2621" t="s">
        <v>51</v>
      </c>
      <c r="N26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621" s="10">
        <f>VLOOKUP(TableOMP[[#This Row],[Label]],TableAvg[],2,FALSE)</f>
        <v>0</v>
      </c>
      <c r="P2621" s="10">
        <f>VLOOKUP(TableOMP[[#This Row],[Label]],TableAvg[],3,FALSE)</f>
        <v>0</v>
      </c>
      <c r="Q2621" s="10">
        <f>TableOMP[[#This Row],[Avg]]-$U$2*TableOMP[[#This Row],[StdDev]]</f>
        <v>0</v>
      </c>
      <c r="R2621" s="10">
        <f>TableOMP[[#This Row],[Avg]]+$U$2*TableOMP[[#This Row],[StdDev]]</f>
        <v>0</v>
      </c>
      <c r="S2621" s="10">
        <f>IF(AND(TableOMP[[#This Row],[total_time]]&gt;=TableOMP[[#This Row],[Low]], TableOMP[[#This Row],[total_time]]&lt;=TableOMP[[#This Row],[High]]),1,0)</f>
        <v>0</v>
      </c>
    </row>
    <row r="2622" spans="1:19" x14ac:dyDescent="0.25">
      <c r="A2622" t="s">
        <v>16</v>
      </c>
      <c r="B2622">
        <v>10000</v>
      </c>
      <c r="C2622">
        <v>100</v>
      </c>
      <c r="D2622">
        <v>100000</v>
      </c>
      <c r="E2622">
        <v>48</v>
      </c>
      <c r="F2622">
        <v>1</v>
      </c>
      <c r="G2622">
        <v>6.9617620000000002</v>
      </c>
      <c r="H2622">
        <v>0.27515400000000001</v>
      </c>
      <c r="I2622">
        <v>6.1238530000000004</v>
      </c>
      <c r="J2622">
        <v>0.13029499999999999</v>
      </c>
      <c r="K2622" t="str">
        <f t="shared" si="42"/>
        <v>7</v>
      </c>
      <c r="L2622" t="s">
        <v>50</v>
      </c>
      <c r="M2622" t="s">
        <v>51</v>
      </c>
      <c r="N26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622" s="10">
        <f>VLOOKUP(TableOMP[[#This Row],[Label]],TableAvg[],2,FALSE)</f>
        <v>0</v>
      </c>
      <c r="P2622" s="10">
        <f>VLOOKUP(TableOMP[[#This Row],[Label]],TableAvg[],3,FALSE)</f>
        <v>0</v>
      </c>
      <c r="Q2622" s="10">
        <f>TableOMP[[#This Row],[Avg]]-$U$2*TableOMP[[#This Row],[StdDev]]</f>
        <v>0</v>
      </c>
      <c r="R2622" s="10">
        <f>TableOMP[[#This Row],[Avg]]+$U$2*TableOMP[[#This Row],[StdDev]]</f>
        <v>0</v>
      </c>
      <c r="S2622" s="10">
        <f>IF(AND(TableOMP[[#This Row],[total_time]]&gt;=TableOMP[[#This Row],[Low]], TableOMP[[#This Row],[total_time]]&lt;=TableOMP[[#This Row],[High]]),1,0)</f>
        <v>0</v>
      </c>
    </row>
    <row r="2623" spans="1:19" x14ac:dyDescent="0.25">
      <c r="A2623" t="s">
        <v>16</v>
      </c>
      <c r="B2623">
        <v>10000</v>
      </c>
      <c r="C2623">
        <v>100</v>
      </c>
      <c r="D2623">
        <v>100000</v>
      </c>
      <c r="E2623">
        <v>49</v>
      </c>
      <c r="F2623">
        <v>1</v>
      </c>
      <c r="G2623">
        <v>6.7526970000000004</v>
      </c>
      <c r="H2623">
        <v>0.18245500000000001</v>
      </c>
      <c r="I2623">
        <v>2.6089959999999999</v>
      </c>
      <c r="J2623">
        <v>5.4354E-2</v>
      </c>
      <c r="K2623" t="str">
        <f t="shared" si="42"/>
        <v>7</v>
      </c>
      <c r="L2623" t="s">
        <v>50</v>
      </c>
      <c r="M2623" t="s">
        <v>51</v>
      </c>
      <c r="N26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623" s="10">
        <f>VLOOKUP(TableOMP[[#This Row],[Label]],TableAvg[],2,FALSE)</f>
        <v>0</v>
      </c>
      <c r="P2623" s="10">
        <f>VLOOKUP(TableOMP[[#This Row],[Label]],TableAvg[],3,FALSE)</f>
        <v>0</v>
      </c>
      <c r="Q2623" s="10">
        <f>TableOMP[[#This Row],[Avg]]-$U$2*TableOMP[[#This Row],[StdDev]]</f>
        <v>0</v>
      </c>
      <c r="R2623" s="10">
        <f>TableOMP[[#This Row],[Avg]]+$U$2*TableOMP[[#This Row],[StdDev]]</f>
        <v>0</v>
      </c>
      <c r="S2623" s="10">
        <f>IF(AND(TableOMP[[#This Row],[total_time]]&gt;=TableOMP[[#This Row],[Low]], TableOMP[[#This Row],[total_time]]&lt;=TableOMP[[#This Row],[High]]),1,0)</f>
        <v>0</v>
      </c>
    </row>
    <row r="2624" spans="1:19" x14ac:dyDescent="0.25">
      <c r="A2624" t="s">
        <v>16</v>
      </c>
      <c r="B2624">
        <v>10000</v>
      </c>
      <c r="C2624">
        <v>100</v>
      </c>
      <c r="D2624">
        <v>100000</v>
      </c>
      <c r="E2624">
        <v>50</v>
      </c>
      <c r="F2624">
        <v>1</v>
      </c>
      <c r="G2624">
        <v>6.7994789999999998</v>
      </c>
      <c r="H2624">
        <v>0.24803700000000001</v>
      </c>
      <c r="I2624">
        <v>2.831671</v>
      </c>
      <c r="J2624">
        <v>5.7789E-2</v>
      </c>
      <c r="K2624" t="str">
        <f t="shared" si="42"/>
        <v>7</v>
      </c>
      <c r="L2624" t="s">
        <v>50</v>
      </c>
      <c r="M2624" t="s">
        <v>51</v>
      </c>
      <c r="N26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624" s="10">
        <f>VLOOKUP(TableOMP[[#This Row],[Label]],TableAvg[],2,FALSE)</f>
        <v>0</v>
      </c>
      <c r="P2624" s="10">
        <f>VLOOKUP(TableOMP[[#This Row],[Label]],TableAvg[],3,FALSE)</f>
        <v>0</v>
      </c>
      <c r="Q2624" s="10">
        <f>TableOMP[[#This Row],[Avg]]-$U$2*TableOMP[[#This Row],[StdDev]]</f>
        <v>0</v>
      </c>
      <c r="R2624" s="10">
        <f>TableOMP[[#This Row],[Avg]]+$U$2*TableOMP[[#This Row],[StdDev]]</f>
        <v>0</v>
      </c>
      <c r="S2624" s="10">
        <f>IF(AND(TableOMP[[#This Row],[total_time]]&gt;=TableOMP[[#This Row],[Low]], TableOMP[[#This Row],[total_time]]&lt;=TableOMP[[#This Row],[High]]),1,0)</f>
        <v>0</v>
      </c>
    </row>
    <row r="2625" spans="1:19" x14ac:dyDescent="0.25">
      <c r="A2625" t="s">
        <v>16</v>
      </c>
      <c r="B2625">
        <v>10000</v>
      </c>
      <c r="C2625">
        <v>100</v>
      </c>
      <c r="D2625">
        <v>100000</v>
      </c>
      <c r="E2625">
        <v>51</v>
      </c>
      <c r="F2625">
        <v>1</v>
      </c>
      <c r="G2625">
        <v>6.6361499999999998</v>
      </c>
      <c r="H2625">
        <v>0.17968000000000001</v>
      </c>
      <c r="I2625">
        <v>2.7682389999999999</v>
      </c>
      <c r="J2625">
        <v>5.5364999999999998E-2</v>
      </c>
      <c r="K2625" t="str">
        <f t="shared" si="42"/>
        <v>7</v>
      </c>
      <c r="L2625" t="s">
        <v>50</v>
      </c>
      <c r="M2625" t="s">
        <v>51</v>
      </c>
      <c r="N26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625" s="10">
        <f>VLOOKUP(TableOMP[[#This Row],[Label]],TableAvg[],2,FALSE)</f>
        <v>0</v>
      </c>
      <c r="P2625" s="10">
        <f>VLOOKUP(TableOMP[[#This Row],[Label]],TableAvg[],3,FALSE)</f>
        <v>0</v>
      </c>
      <c r="Q2625" s="10">
        <f>TableOMP[[#This Row],[Avg]]-$U$2*TableOMP[[#This Row],[StdDev]]</f>
        <v>0</v>
      </c>
      <c r="R2625" s="10">
        <f>TableOMP[[#This Row],[Avg]]+$U$2*TableOMP[[#This Row],[StdDev]]</f>
        <v>0</v>
      </c>
      <c r="S2625" s="10">
        <f>IF(AND(TableOMP[[#This Row],[total_time]]&gt;=TableOMP[[#This Row],[Low]], TableOMP[[#This Row],[total_time]]&lt;=TableOMP[[#This Row],[High]]),1,0)</f>
        <v>0</v>
      </c>
    </row>
    <row r="2626" spans="1:19" x14ac:dyDescent="0.25">
      <c r="A2626" t="s">
        <v>16</v>
      </c>
      <c r="B2626">
        <v>10000</v>
      </c>
      <c r="C2626">
        <v>100</v>
      </c>
      <c r="D2626">
        <v>100000</v>
      </c>
      <c r="E2626">
        <v>52</v>
      </c>
      <c r="F2626">
        <v>1</v>
      </c>
      <c r="G2626">
        <v>6.8648280000000002</v>
      </c>
      <c r="H2626">
        <v>0.21853700000000001</v>
      </c>
      <c r="I2626">
        <v>3.5850420000000001</v>
      </c>
      <c r="J2626">
        <v>7.0294999999999996E-2</v>
      </c>
      <c r="K2626" t="str">
        <f t="shared" si="42"/>
        <v>7</v>
      </c>
      <c r="L2626" t="s">
        <v>50</v>
      </c>
      <c r="M2626" t="s">
        <v>51</v>
      </c>
      <c r="N26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626" s="10">
        <f>VLOOKUP(TableOMP[[#This Row],[Label]],TableAvg[],2,FALSE)</f>
        <v>0</v>
      </c>
      <c r="P2626" s="10">
        <f>VLOOKUP(TableOMP[[#This Row],[Label]],TableAvg[],3,FALSE)</f>
        <v>0</v>
      </c>
      <c r="Q2626" s="10">
        <f>TableOMP[[#This Row],[Avg]]-$U$2*TableOMP[[#This Row],[StdDev]]</f>
        <v>0</v>
      </c>
      <c r="R2626" s="10">
        <f>TableOMP[[#This Row],[Avg]]+$U$2*TableOMP[[#This Row],[StdDev]]</f>
        <v>0</v>
      </c>
      <c r="S2626" s="10">
        <f>IF(AND(TableOMP[[#This Row],[total_time]]&gt;=TableOMP[[#This Row],[Low]], TableOMP[[#This Row],[total_time]]&lt;=TableOMP[[#This Row],[High]]),1,0)</f>
        <v>0</v>
      </c>
    </row>
    <row r="2627" spans="1:19" x14ac:dyDescent="0.25">
      <c r="A2627" t="s">
        <v>16</v>
      </c>
      <c r="B2627">
        <v>10000</v>
      </c>
      <c r="C2627">
        <v>100</v>
      </c>
      <c r="D2627">
        <v>100000</v>
      </c>
      <c r="E2627">
        <v>53</v>
      </c>
      <c r="F2627">
        <v>1</v>
      </c>
      <c r="G2627">
        <v>6.7068149999999997</v>
      </c>
      <c r="H2627">
        <v>0.285715</v>
      </c>
      <c r="I2627">
        <v>8.0308419999999998</v>
      </c>
      <c r="J2627">
        <v>0.15443899999999999</v>
      </c>
      <c r="K2627" t="str">
        <f t="shared" si="42"/>
        <v>7</v>
      </c>
      <c r="L2627" t="s">
        <v>50</v>
      </c>
      <c r="M2627" t="s">
        <v>51</v>
      </c>
      <c r="N26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627" s="10">
        <f>VLOOKUP(TableOMP[[#This Row],[Label]],TableAvg[],2,FALSE)</f>
        <v>0</v>
      </c>
      <c r="P2627" s="10">
        <f>VLOOKUP(TableOMP[[#This Row],[Label]],TableAvg[],3,FALSE)</f>
        <v>0</v>
      </c>
      <c r="Q2627" s="10">
        <f>TableOMP[[#This Row],[Avg]]-$U$2*TableOMP[[#This Row],[StdDev]]</f>
        <v>0</v>
      </c>
      <c r="R2627" s="10">
        <f>TableOMP[[#This Row],[Avg]]+$U$2*TableOMP[[#This Row],[StdDev]]</f>
        <v>0</v>
      </c>
      <c r="S2627" s="10">
        <f>IF(AND(TableOMP[[#This Row],[total_time]]&gt;=TableOMP[[#This Row],[Low]], TableOMP[[#This Row],[total_time]]&lt;=TableOMP[[#This Row],[High]]),1,0)</f>
        <v>0</v>
      </c>
    </row>
    <row r="2628" spans="1:19" x14ac:dyDescent="0.25">
      <c r="A2628" t="s">
        <v>16</v>
      </c>
      <c r="B2628">
        <v>10000</v>
      </c>
      <c r="C2628">
        <v>100</v>
      </c>
      <c r="D2628">
        <v>100000</v>
      </c>
      <c r="E2628">
        <v>54</v>
      </c>
      <c r="F2628">
        <v>1</v>
      </c>
      <c r="G2628">
        <v>6.6902429999999997</v>
      </c>
      <c r="H2628">
        <v>0.19196099999999999</v>
      </c>
      <c r="I2628">
        <v>3.2798690000000001</v>
      </c>
      <c r="J2628">
        <v>6.1884000000000002E-2</v>
      </c>
      <c r="K2628" t="str">
        <f t="shared" si="42"/>
        <v>7</v>
      </c>
      <c r="L2628" t="s">
        <v>50</v>
      </c>
      <c r="M2628" t="s">
        <v>51</v>
      </c>
      <c r="N26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628" s="10">
        <f>VLOOKUP(TableOMP[[#This Row],[Label]],TableAvg[],2,FALSE)</f>
        <v>0</v>
      </c>
      <c r="P2628" s="10">
        <f>VLOOKUP(TableOMP[[#This Row],[Label]],TableAvg[],3,FALSE)</f>
        <v>0</v>
      </c>
      <c r="Q2628" s="10">
        <f>TableOMP[[#This Row],[Avg]]-$U$2*TableOMP[[#This Row],[StdDev]]</f>
        <v>0</v>
      </c>
      <c r="R2628" s="10">
        <f>TableOMP[[#This Row],[Avg]]+$U$2*TableOMP[[#This Row],[StdDev]]</f>
        <v>0</v>
      </c>
      <c r="S2628" s="10">
        <f>IF(AND(TableOMP[[#This Row],[total_time]]&gt;=TableOMP[[#This Row],[Low]], TableOMP[[#This Row],[total_time]]&lt;=TableOMP[[#This Row],[High]]),1,0)</f>
        <v>0</v>
      </c>
    </row>
    <row r="2629" spans="1:19" x14ac:dyDescent="0.25">
      <c r="A2629" t="s">
        <v>16</v>
      </c>
      <c r="B2629">
        <v>10000</v>
      </c>
      <c r="C2629">
        <v>100</v>
      </c>
      <c r="D2629">
        <v>100000</v>
      </c>
      <c r="E2629">
        <v>55</v>
      </c>
      <c r="F2629">
        <v>1</v>
      </c>
      <c r="G2629">
        <v>6.8309639999999998</v>
      </c>
      <c r="H2629">
        <v>0.26667200000000002</v>
      </c>
      <c r="I2629">
        <v>3.1621990000000002</v>
      </c>
      <c r="J2629">
        <v>5.8559E-2</v>
      </c>
      <c r="K2629" t="str">
        <f t="shared" si="42"/>
        <v>7</v>
      </c>
      <c r="L2629" t="s">
        <v>50</v>
      </c>
      <c r="M2629" t="s">
        <v>51</v>
      </c>
      <c r="N26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629" s="10">
        <f>VLOOKUP(TableOMP[[#This Row],[Label]],TableAvg[],2,FALSE)</f>
        <v>0</v>
      </c>
      <c r="P2629" s="10">
        <f>VLOOKUP(TableOMP[[#This Row],[Label]],TableAvg[],3,FALSE)</f>
        <v>0</v>
      </c>
      <c r="Q2629" s="10">
        <f>TableOMP[[#This Row],[Avg]]-$U$2*TableOMP[[#This Row],[StdDev]]</f>
        <v>0</v>
      </c>
      <c r="R2629" s="10">
        <f>TableOMP[[#This Row],[Avg]]+$U$2*TableOMP[[#This Row],[StdDev]]</f>
        <v>0</v>
      </c>
      <c r="S2629" s="10">
        <f>IF(AND(TableOMP[[#This Row],[total_time]]&gt;=TableOMP[[#This Row],[Low]], TableOMP[[#This Row],[total_time]]&lt;=TableOMP[[#This Row],[High]]),1,0)</f>
        <v>0</v>
      </c>
    </row>
    <row r="2630" spans="1:19" x14ac:dyDescent="0.25">
      <c r="A2630" t="s">
        <v>16</v>
      </c>
      <c r="B2630">
        <v>10000</v>
      </c>
      <c r="C2630">
        <v>100</v>
      </c>
      <c r="D2630">
        <v>100000</v>
      </c>
      <c r="E2630">
        <v>56</v>
      </c>
      <c r="F2630">
        <v>1</v>
      </c>
      <c r="G2630">
        <v>6.7174740000000002</v>
      </c>
      <c r="H2630">
        <v>0.22633</v>
      </c>
      <c r="I2630">
        <v>3.622134</v>
      </c>
      <c r="J2630">
        <v>6.5856999999999999E-2</v>
      </c>
      <c r="K2630" t="str">
        <f t="shared" si="42"/>
        <v>7</v>
      </c>
      <c r="L2630" t="s">
        <v>50</v>
      </c>
      <c r="M2630" t="s">
        <v>51</v>
      </c>
      <c r="N26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630" s="10">
        <f>VLOOKUP(TableOMP[[#This Row],[Label]],TableAvg[],2,FALSE)</f>
        <v>0</v>
      </c>
      <c r="P2630" s="10">
        <f>VLOOKUP(TableOMP[[#This Row],[Label]],TableAvg[],3,FALSE)</f>
        <v>0</v>
      </c>
      <c r="Q2630" s="10">
        <f>TableOMP[[#This Row],[Avg]]-$U$2*TableOMP[[#This Row],[StdDev]]</f>
        <v>0</v>
      </c>
      <c r="R2630" s="10">
        <f>TableOMP[[#This Row],[Avg]]+$U$2*TableOMP[[#This Row],[StdDev]]</f>
        <v>0</v>
      </c>
      <c r="S2630" s="10">
        <f>IF(AND(TableOMP[[#This Row],[total_time]]&gt;=TableOMP[[#This Row],[Low]], TableOMP[[#This Row],[total_time]]&lt;=TableOMP[[#This Row],[High]]),1,0)</f>
        <v>0</v>
      </c>
    </row>
    <row r="2631" spans="1:19" x14ac:dyDescent="0.25">
      <c r="A2631" t="s">
        <v>16</v>
      </c>
      <c r="B2631">
        <v>10000</v>
      </c>
      <c r="C2631">
        <v>100</v>
      </c>
      <c r="D2631">
        <v>100000</v>
      </c>
      <c r="E2631">
        <v>57</v>
      </c>
      <c r="F2631">
        <v>1</v>
      </c>
      <c r="G2631">
        <v>6.6620140000000001</v>
      </c>
      <c r="H2631">
        <v>0.202289</v>
      </c>
      <c r="I2631">
        <v>4.5713419999999996</v>
      </c>
      <c r="J2631">
        <v>8.1630999999999995E-2</v>
      </c>
      <c r="K2631" t="str">
        <f t="shared" si="42"/>
        <v>7</v>
      </c>
      <c r="L2631" t="s">
        <v>50</v>
      </c>
      <c r="M2631" t="s">
        <v>51</v>
      </c>
      <c r="N26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631" s="10">
        <f>VLOOKUP(TableOMP[[#This Row],[Label]],TableAvg[],2,FALSE)</f>
        <v>0</v>
      </c>
      <c r="P2631" s="10">
        <f>VLOOKUP(TableOMP[[#This Row],[Label]],TableAvg[],3,FALSE)</f>
        <v>0</v>
      </c>
      <c r="Q2631" s="10">
        <f>TableOMP[[#This Row],[Avg]]-$U$2*TableOMP[[#This Row],[StdDev]]</f>
        <v>0</v>
      </c>
      <c r="R2631" s="10">
        <f>TableOMP[[#This Row],[Avg]]+$U$2*TableOMP[[#This Row],[StdDev]]</f>
        <v>0</v>
      </c>
      <c r="S2631" s="10">
        <f>IF(AND(TableOMP[[#This Row],[total_time]]&gt;=TableOMP[[#This Row],[Low]], TableOMP[[#This Row],[total_time]]&lt;=TableOMP[[#This Row],[High]]),1,0)</f>
        <v>0</v>
      </c>
    </row>
    <row r="2632" spans="1:19" x14ac:dyDescent="0.25">
      <c r="A2632" t="s">
        <v>16</v>
      </c>
      <c r="B2632">
        <v>10000</v>
      </c>
      <c r="C2632">
        <v>100</v>
      </c>
      <c r="D2632">
        <v>100000</v>
      </c>
      <c r="E2632">
        <v>58</v>
      </c>
      <c r="F2632">
        <v>1</v>
      </c>
      <c r="G2632">
        <v>6.0646959999999996</v>
      </c>
      <c r="H2632">
        <v>0.22064700000000001</v>
      </c>
      <c r="I2632">
        <v>3.4146380000000001</v>
      </c>
      <c r="J2632">
        <v>5.9906000000000001E-2</v>
      </c>
      <c r="K2632" t="str">
        <f t="shared" si="42"/>
        <v>7</v>
      </c>
      <c r="L2632" t="s">
        <v>50</v>
      </c>
      <c r="M2632" t="s">
        <v>51</v>
      </c>
      <c r="N26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632" s="10">
        <f>VLOOKUP(TableOMP[[#This Row],[Label]],TableAvg[],2,FALSE)</f>
        <v>0</v>
      </c>
      <c r="P2632" s="10">
        <f>VLOOKUP(TableOMP[[#This Row],[Label]],TableAvg[],3,FALSE)</f>
        <v>0</v>
      </c>
      <c r="Q2632" s="10">
        <f>TableOMP[[#This Row],[Avg]]-$U$2*TableOMP[[#This Row],[StdDev]]</f>
        <v>0</v>
      </c>
      <c r="R2632" s="10">
        <f>TableOMP[[#This Row],[Avg]]+$U$2*TableOMP[[#This Row],[StdDev]]</f>
        <v>0</v>
      </c>
      <c r="S2632" s="10">
        <f>IF(AND(TableOMP[[#This Row],[total_time]]&gt;=TableOMP[[#This Row],[Low]], TableOMP[[#This Row],[total_time]]&lt;=TableOMP[[#This Row],[High]]),1,0)</f>
        <v>0</v>
      </c>
    </row>
    <row r="2633" spans="1:19" x14ac:dyDescent="0.25">
      <c r="A2633" t="s">
        <v>16</v>
      </c>
      <c r="B2633">
        <v>10000</v>
      </c>
      <c r="C2633">
        <v>100</v>
      </c>
      <c r="D2633">
        <v>100000</v>
      </c>
      <c r="E2633">
        <v>59</v>
      </c>
      <c r="F2633">
        <v>1</v>
      </c>
      <c r="G2633">
        <v>6.0049630000000001</v>
      </c>
      <c r="H2633">
        <v>0.18586900000000001</v>
      </c>
      <c r="I2633">
        <v>3.4180899999999999</v>
      </c>
      <c r="J2633">
        <v>5.8932999999999999E-2</v>
      </c>
      <c r="K2633" t="str">
        <f t="shared" si="42"/>
        <v>7</v>
      </c>
      <c r="L2633" t="s">
        <v>50</v>
      </c>
      <c r="M2633" t="s">
        <v>51</v>
      </c>
      <c r="N26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633" s="10">
        <f>VLOOKUP(TableOMP[[#This Row],[Label]],TableAvg[],2,FALSE)</f>
        <v>0</v>
      </c>
      <c r="P2633" s="10">
        <f>VLOOKUP(TableOMP[[#This Row],[Label]],TableAvg[],3,FALSE)</f>
        <v>0</v>
      </c>
      <c r="Q2633" s="10">
        <f>TableOMP[[#This Row],[Avg]]-$U$2*TableOMP[[#This Row],[StdDev]]</f>
        <v>0</v>
      </c>
      <c r="R2633" s="10">
        <f>TableOMP[[#This Row],[Avg]]+$U$2*TableOMP[[#This Row],[StdDev]]</f>
        <v>0</v>
      </c>
      <c r="S2633" s="10">
        <f>IF(AND(TableOMP[[#This Row],[total_time]]&gt;=TableOMP[[#This Row],[Low]], TableOMP[[#This Row],[total_time]]&lt;=TableOMP[[#This Row],[High]]),1,0)</f>
        <v>0</v>
      </c>
    </row>
    <row r="2634" spans="1:19" x14ac:dyDescent="0.25">
      <c r="A2634" t="s">
        <v>16</v>
      </c>
      <c r="B2634">
        <v>10000</v>
      </c>
      <c r="C2634">
        <v>100</v>
      </c>
      <c r="D2634">
        <v>100000</v>
      </c>
      <c r="E2634">
        <v>60</v>
      </c>
      <c r="F2634">
        <v>1</v>
      </c>
      <c r="G2634">
        <v>5.8588789999999999</v>
      </c>
      <c r="H2634">
        <v>0.16292400000000001</v>
      </c>
      <c r="I2634">
        <v>3.5656029999999999</v>
      </c>
      <c r="J2634">
        <v>6.0434000000000002E-2</v>
      </c>
      <c r="K2634" t="str">
        <f t="shared" si="42"/>
        <v>7</v>
      </c>
      <c r="L2634" t="s">
        <v>50</v>
      </c>
      <c r="M2634" t="s">
        <v>51</v>
      </c>
      <c r="N26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634" s="10">
        <f>VLOOKUP(TableOMP[[#This Row],[Label]],TableAvg[],2,FALSE)</f>
        <v>0</v>
      </c>
      <c r="P2634" s="10">
        <f>VLOOKUP(TableOMP[[#This Row],[Label]],TableAvg[],3,FALSE)</f>
        <v>0</v>
      </c>
      <c r="Q2634" s="10">
        <f>TableOMP[[#This Row],[Avg]]-$U$2*TableOMP[[#This Row],[StdDev]]</f>
        <v>0</v>
      </c>
      <c r="R2634" s="10">
        <f>TableOMP[[#This Row],[Avg]]+$U$2*TableOMP[[#This Row],[StdDev]]</f>
        <v>0</v>
      </c>
      <c r="S2634" s="10">
        <f>IF(AND(TableOMP[[#This Row],[total_time]]&gt;=TableOMP[[#This Row],[Low]], TableOMP[[#This Row],[total_time]]&lt;=TableOMP[[#This Row],[High]]),1,0)</f>
        <v>0</v>
      </c>
    </row>
    <row r="2635" spans="1:19" x14ac:dyDescent="0.25">
      <c r="A2635" t="s">
        <v>16</v>
      </c>
      <c r="B2635">
        <v>10000</v>
      </c>
      <c r="C2635">
        <v>100</v>
      </c>
      <c r="D2635">
        <v>100000</v>
      </c>
      <c r="E2635">
        <v>61</v>
      </c>
      <c r="F2635">
        <v>1</v>
      </c>
      <c r="G2635">
        <v>6.1343909999999999</v>
      </c>
      <c r="H2635">
        <v>0.52180700000000002</v>
      </c>
      <c r="I2635">
        <v>6.7053130000000003</v>
      </c>
      <c r="J2635">
        <v>0.11175499999999999</v>
      </c>
      <c r="K2635" t="str">
        <f t="shared" si="42"/>
        <v>7</v>
      </c>
      <c r="L2635" t="s">
        <v>50</v>
      </c>
      <c r="M2635" t="s">
        <v>51</v>
      </c>
      <c r="N26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635" s="10">
        <f>VLOOKUP(TableOMP[[#This Row],[Label]],TableAvg[],2,FALSE)</f>
        <v>0</v>
      </c>
      <c r="P2635" s="10">
        <f>VLOOKUP(TableOMP[[#This Row],[Label]],TableAvg[],3,FALSE)</f>
        <v>0</v>
      </c>
      <c r="Q2635" s="10">
        <f>TableOMP[[#This Row],[Avg]]-$U$2*TableOMP[[#This Row],[StdDev]]</f>
        <v>0</v>
      </c>
      <c r="R2635" s="10">
        <f>TableOMP[[#This Row],[Avg]]+$U$2*TableOMP[[#This Row],[StdDev]]</f>
        <v>0</v>
      </c>
      <c r="S2635" s="10">
        <f>IF(AND(TableOMP[[#This Row],[total_time]]&gt;=TableOMP[[#This Row],[Low]], TableOMP[[#This Row],[total_time]]&lt;=TableOMP[[#This Row],[High]]),1,0)</f>
        <v>0</v>
      </c>
    </row>
    <row r="2636" spans="1:19" x14ac:dyDescent="0.25">
      <c r="A2636" t="s">
        <v>16</v>
      </c>
      <c r="B2636">
        <v>10000</v>
      </c>
      <c r="C2636">
        <v>100</v>
      </c>
      <c r="D2636">
        <v>100000</v>
      </c>
      <c r="E2636">
        <v>62</v>
      </c>
      <c r="F2636">
        <v>1</v>
      </c>
      <c r="G2636">
        <v>6.1383770000000002</v>
      </c>
      <c r="H2636">
        <v>0.24684500000000001</v>
      </c>
      <c r="I2636">
        <v>3.7280069999999998</v>
      </c>
      <c r="J2636">
        <v>6.1115000000000003E-2</v>
      </c>
      <c r="K2636" t="str">
        <f t="shared" si="42"/>
        <v>7</v>
      </c>
      <c r="L2636" t="s">
        <v>50</v>
      </c>
      <c r="M2636" t="s">
        <v>51</v>
      </c>
      <c r="N26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636" s="10">
        <f>VLOOKUP(TableOMP[[#This Row],[Label]],TableAvg[],2,FALSE)</f>
        <v>0</v>
      </c>
      <c r="P2636" s="10">
        <f>VLOOKUP(TableOMP[[#This Row],[Label]],TableAvg[],3,FALSE)</f>
        <v>0</v>
      </c>
      <c r="Q2636" s="10">
        <f>TableOMP[[#This Row],[Avg]]-$U$2*TableOMP[[#This Row],[StdDev]]</f>
        <v>0</v>
      </c>
      <c r="R2636" s="10">
        <f>TableOMP[[#This Row],[Avg]]+$U$2*TableOMP[[#This Row],[StdDev]]</f>
        <v>0</v>
      </c>
      <c r="S2636" s="10">
        <f>IF(AND(TableOMP[[#This Row],[total_time]]&gt;=TableOMP[[#This Row],[Low]], TableOMP[[#This Row],[total_time]]&lt;=TableOMP[[#This Row],[High]]),1,0)</f>
        <v>0</v>
      </c>
    </row>
    <row r="2637" spans="1:19" x14ac:dyDescent="0.25">
      <c r="A2637" t="s">
        <v>16</v>
      </c>
      <c r="B2637">
        <v>10000</v>
      </c>
      <c r="C2637">
        <v>100</v>
      </c>
      <c r="D2637">
        <v>100000</v>
      </c>
      <c r="E2637">
        <v>63</v>
      </c>
      <c r="F2637">
        <v>1</v>
      </c>
      <c r="G2637">
        <v>5.9939239999999998</v>
      </c>
      <c r="H2637">
        <v>0.191498</v>
      </c>
      <c r="I2637">
        <v>4.0962769999999997</v>
      </c>
      <c r="J2637">
        <v>6.6069000000000003E-2</v>
      </c>
      <c r="K2637" t="str">
        <f t="shared" si="42"/>
        <v>7</v>
      </c>
      <c r="L2637" t="s">
        <v>50</v>
      </c>
      <c r="M2637" t="s">
        <v>51</v>
      </c>
      <c r="N26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637" s="10">
        <f>VLOOKUP(TableOMP[[#This Row],[Label]],TableAvg[],2,FALSE)</f>
        <v>0</v>
      </c>
      <c r="P2637" s="10">
        <f>VLOOKUP(TableOMP[[#This Row],[Label]],TableAvg[],3,FALSE)</f>
        <v>0</v>
      </c>
      <c r="Q2637" s="10">
        <f>TableOMP[[#This Row],[Avg]]-$U$2*TableOMP[[#This Row],[StdDev]]</f>
        <v>0</v>
      </c>
      <c r="R2637" s="10">
        <f>TableOMP[[#This Row],[Avg]]+$U$2*TableOMP[[#This Row],[StdDev]]</f>
        <v>0</v>
      </c>
      <c r="S2637" s="10">
        <f>IF(AND(TableOMP[[#This Row],[total_time]]&gt;=TableOMP[[#This Row],[Low]], TableOMP[[#This Row],[total_time]]&lt;=TableOMP[[#This Row],[High]]),1,0)</f>
        <v>0</v>
      </c>
    </row>
    <row r="2638" spans="1:19" x14ac:dyDescent="0.25">
      <c r="A2638" t="s">
        <v>16</v>
      </c>
      <c r="B2638">
        <v>10000</v>
      </c>
      <c r="C2638">
        <v>100</v>
      </c>
      <c r="D2638">
        <v>100000</v>
      </c>
      <c r="E2638">
        <v>64</v>
      </c>
      <c r="F2638">
        <v>1</v>
      </c>
      <c r="G2638">
        <v>6.1147689999999999</v>
      </c>
      <c r="H2638">
        <v>0.31745499999999999</v>
      </c>
      <c r="I2638">
        <v>8.2112110000000005</v>
      </c>
      <c r="J2638">
        <v>0.13033700000000001</v>
      </c>
      <c r="K2638" t="str">
        <f t="shared" si="42"/>
        <v>7</v>
      </c>
      <c r="L2638" t="s">
        <v>50</v>
      </c>
      <c r="M2638" t="s">
        <v>51</v>
      </c>
      <c r="N26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638" s="10">
        <f>VLOOKUP(TableOMP[[#This Row],[Label]],TableAvg[],2,FALSE)</f>
        <v>0</v>
      </c>
      <c r="P2638" s="10">
        <f>VLOOKUP(TableOMP[[#This Row],[Label]],TableAvg[],3,FALSE)</f>
        <v>0</v>
      </c>
      <c r="Q2638" s="10">
        <f>TableOMP[[#This Row],[Avg]]-$U$2*TableOMP[[#This Row],[StdDev]]</f>
        <v>0</v>
      </c>
      <c r="R2638" s="10">
        <f>TableOMP[[#This Row],[Avg]]+$U$2*TableOMP[[#This Row],[StdDev]]</f>
        <v>0</v>
      </c>
      <c r="S2638" s="10">
        <f>IF(AND(TableOMP[[#This Row],[total_time]]&gt;=TableOMP[[#This Row],[Low]], TableOMP[[#This Row],[total_time]]&lt;=TableOMP[[#This Row],[High]]),1,0)</f>
        <v>0</v>
      </c>
    </row>
    <row r="2639" spans="1:19" x14ac:dyDescent="0.25">
      <c r="A2639" t="s">
        <v>16</v>
      </c>
      <c r="B2639">
        <v>1000</v>
      </c>
      <c r="C2639">
        <v>100</v>
      </c>
      <c r="D2639">
        <v>100000</v>
      </c>
      <c r="E2639">
        <v>1</v>
      </c>
      <c r="F2639">
        <v>1</v>
      </c>
      <c r="G2639">
        <v>3.4777360000000002</v>
      </c>
      <c r="H2639">
        <v>2.9228000000000001E-2</v>
      </c>
      <c r="I2639">
        <v>0</v>
      </c>
      <c r="J2639">
        <v>0</v>
      </c>
      <c r="K2639" t="str">
        <f t="shared" si="42"/>
        <v>7</v>
      </c>
      <c r="L2639" t="s">
        <v>50</v>
      </c>
      <c r="M2639" t="s">
        <v>51</v>
      </c>
      <c r="N26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639" s="10" t="e">
        <f>VLOOKUP(TableOMP[[#This Row],[Label]],TableAvg[],2,FALSE)</f>
        <v>#N/A</v>
      </c>
      <c r="P2639" s="10" t="e">
        <f>VLOOKUP(TableOMP[[#This Row],[Label]],TableAvg[],3,FALSE)</f>
        <v>#N/A</v>
      </c>
      <c r="Q2639" s="10" t="e">
        <f>TableOMP[[#This Row],[Avg]]-$U$2*TableOMP[[#This Row],[StdDev]]</f>
        <v>#N/A</v>
      </c>
      <c r="R2639" s="10" t="e">
        <f>TableOMP[[#This Row],[Avg]]+$U$2*TableOMP[[#This Row],[StdDev]]</f>
        <v>#N/A</v>
      </c>
      <c r="S2639" s="10" t="e">
        <f>IF(AND(TableOMP[[#This Row],[total_time]]&gt;=TableOMP[[#This Row],[Low]], TableOMP[[#This Row],[total_time]]&lt;=TableOMP[[#This Row],[High]]),1,0)</f>
        <v>#N/A</v>
      </c>
    </row>
    <row r="2640" spans="1:19" x14ac:dyDescent="0.25">
      <c r="A2640" t="s">
        <v>16</v>
      </c>
      <c r="B2640">
        <v>1000</v>
      </c>
      <c r="C2640">
        <v>100</v>
      </c>
      <c r="D2640">
        <v>100000</v>
      </c>
      <c r="E2640">
        <v>2</v>
      </c>
      <c r="F2640">
        <v>1</v>
      </c>
      <c r="G2640">
        <v>2.266988</v>
      </c>
      <c r="H2640">
        <v>2.2529E-2</v>
      </c>
      <c r="I2640">
        <v>1.0024999999999999E-2</v>
      </c>
      <c r="J2640">
        <v>1.0024999999999999E-2</v>
      </c>
      <c r="K2640" t="str">
        <f t="shared" ref="K2640:K2703" si="43">MID(M2640,22,1)</f>
        <v>7</v>
      </c>
      <c r="L2640" t="s">
        <v>50</v>
      </c>
      <c r="M2640" t="s">
        <v>51</v>
      </c>
      <c r="N26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640" s="10" t="e">
        <f>VLOOKUP(TableOMP[[#This Row],[Label]],TableAvg[],2,FALSE)</f>
        <v>#N/A</v>
      </c>
      <c r="P2640" s="10" t="e">
        <f>VLOOKUP(TableOMP[[#This Row],[Label]],TableAvg[],3,FALSE)</f>
        <v>#N/A</v>
      </c>
      <c r="Q2640" s="10" t="e">
        <f>TableOMP[[#This Row],[Avg]]-$U$2*TableOMP[[#This Row],[StdDev]]</f>
        <v>#N/A</v>
      </c>
      <c r="R2640" s="10" t="e">
        <f>TableOMP[[#This Row],[Avg]]+$U$2*TableOMP[[#This Row],[StdDev]]</f>
        <v>#N/A</v>
      </c>
      <c r="S2640" s="10" t="e">
        <f>IF(AND(TableOMP[[#This Row],[total_time]]&gt;=TableOMP[[#This Row],[Low]], TableOMP[[#This Row],[total_time]]&lt;=TableOMP[[#This Row],[High]]),1,0)</f>
        <v>#N/A</v>
      </c>
    </row>
    <row r="2641" spans="1:19" x14ac:dyDescent="0.25">
      <c r="A2641" t="s">
        <v>16</v>
      </c>
      <c r="B2641">
        <v>1000</v>
      </c>
      <c r="C2641">
        <v>100</v>
      </c>
      <c r="D2641">
        <v>100000</v>
      </c>
      <c r="E2641">
        <v>3</v>
      </c>
      <c r="F2641">
        <v>1</v>
      </c>
      <c r="G2641">
        <v>1.8587959999999999</v>
      </c>
      <c r="H2641">
        <v>9.5069999999999998E-3</v>
      </c>
      <c r="I2641">
        <v>1.3273999999999999E-2</v>
      </c>
      <c r="J2641">
        <v>6.6369999999999997E-3</v>
      </c>
      <c r="K2641" t="str">
        <f t="shared" si="43"/>
        <v>7</v>
      </c>
      <c r="L2641" t="s">
        <v>50</v>
      </c>
      <c r="M2641" t="s">
        <v>51</v>
      </c>
      <c r="N26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641" s="10" t="e">
        <f>VLOOKUP(TableOMP[[#This Row],[Label]],TableAvg[],2,FALSE)</f>
        <v>#N/A</v>
      </c>
      <c r="P2641" s="10" t="e">
        <f>VLOOKUP(TableOMP[[#This Row],[Label]],TableAvg[],3,FALSE)</f>
        <v>#N/A</v>
      </c>
      <c r="Q2641" s="10" t="e">
        <f>TableOMP[[#This Row],[Avg]]-$U$2*TableOMP[[#This Row],[StdDev]]</f>
        <v>#N/A</v>
      </c>
      <c r="R2641" s="10" t="e">
        <f>TableOMP[[#This Row],[Avg]]+$U$2*TableOMP[[#This Row],[StdDev]]</f>
        <v>#N/A</v>
      </c>
      <c r="S2641" s="10" t="e">
        <f>IF(AND(TableOMP[[#This Row],[total_time]]&gt;=TableOMP[[#This Row],[Low]], TableOMP[[#This Row],[total_time]]&lt;=TableOMP[[#This Row],[High]]),1,0)</f>
        <v>#N/A</v>
      </c>
    </row>
    <row r="2642" spans="1:19" x14ac:dyDescent="0.25">
      <c r="A2642" t="s">
        <v>16</v>
      </c>
      <c r="B2642">
        <v>1000</v>
      </c>
      <c r="C2642">
        <v>100</v>
      </c>
      <c r="D2642">
        <v>100000</v>
      </c>
      <c r="E2642">
        <v>4</v>
      </c>
      <c r="F2642">
        <v>1</v>
      </c>
      <c r="G2642">
        <v>1.7349969999999999</v>
      </c>
      <c r="H2642">
        <v>4.8034E-2</v>
      </c>
      <c r="I2642">
        <v>0.13741200000000001</v>
      </c>
      <c r="J2642">
        <v>4.5803999999999997E-2</v>
      </c>
      <c r="K2642" t="str">
        <f t="shared" si="43"/>
        <v>7</v>
      </c>
      <c r="L2642" t="s">
        <v>50</v>
      </c>
      <c r="M2642" t="s">
        <v>51</v>
      </c>
      <c r="N26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642" s="10" t="e">
        <f>VLOOKUP(TableOMP[[#This Row],[Label]],TableAvg[],2,FALSE)</f>
        <v>#N/A</v>
      </c>
      <c r="P2642" s="10" t="e">
        <f>VLOOKUP(TableOMP[[#This Row],[Label]],TableAvg[],3,FALSE)</f>
        <v>#N/A</v>
      </c>
      <c r="Q2642" s="10" t="e">
        <f>TableOMP[[#This Row],[Avg]]-$U$2*TableOMP[[#This Row],[StdDev]]</f>
        <v>#N/A</v>
      </c>
      <c r="R2642" s="10" t="e">
        <f>TableOMP[[#This Row],[Avg]]+$U$2*TableOMP[[#This Row],[StdDev]]</f>
        <v>#N/A</v>
      </c>
      <c r="S2642" s="10" t="e">
        <f>IF(AND(TableOMP[[#This Row],[total_time]]&gt;=TableOMP[[#This Row],[Low]], TableOMP[[#This Row],[total_time]]&lt;=TableOMP[[#This Row],[High]]),1,0)</f>
        <v>#N/A</v>
      </c>
    </row>
    <row r="2643" spans="1:19" x14ac:dyDescent="0.25">
      <c r="A2643" t="s">
        <v>16</v>
      </c>
      <c r="B2643">
        <v>1000</v>
      </c>
      <c r="C2643">
        <v>100</v>
      </c>
      <c r="D2643">
        <v>100000</v>
      </c>
      <c r="E2643">
        <v>5</v>
      </c>
      <c r="F2643">
        <v>1</v>
      </c>
      <c r="G2643">
        <v>1.7848010000000001</v>
      </c>
      <c r="H2643">
        <v>0.241643</v>
      </c>
      <c r="I2643">
        <v>3.3194000000000001E-2</v>
      </c>
      <c r="J2643">
        <v>8.2979999999999998E-3</v>
      </c>
      <c r="K2643" t="str">
        <f t="shared" si="43"/>
        <v>7</v>
      </c>
      <c r="L2643" t="s">
        <v>50</v>
      </c>
      <c r="M2643" t="s">
        <v>51</v>
      </c>
      <c r="N26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643" s="10" t="e">
        <f>VLOOKUP(TableOMP[[#This Row],[Label]],TableAvg[],2,FALSE)</f>
        <v>#N/A</v>
      </c>
      <c r="P2643" s="10" t="e">
        <f>VLOOKUP(TableOMP[[#This Row],[Label]],TableAvg[],3,FALSE)</f>
        <v>#N/A</v>
      </c>
      <c r="Q2643" s="10" t="e">
        <f>TableOMP[[#This Row],[Avg]]-$U$2*TableOMP[[#This Row],[StdDev]]</f>
        <v>#N/A</v>
      </c>
      <c r="R2643" s="10" t="e">
        <f>TableOMP[[#This Row],[Avg]]+$U$2*TableOMP[[#This Row],[StdDev]]</f>
        <v>#N/A</v>
      </c>
      <c r="S2643" s="10" t="e">
        <f>IF(AND(TableOMP[[#This Row],[total_time]]&gt;=TableOMP[[#This Row],[Low]], TableOMP[[#This Row],[total_time]]&lt;=TableOMP[[#This Row],[High]]),1,0)</f>
        <v>#N/A</v>
      </c>
    </row>
    <row r="2644" spans="1:19" x14ac:dyDescent="0.25">
      <c r="A2644" t="s">
        <v>16</v>
      </c>
      <c r="B2644">
        <v>1000</v>
      </c>
      <c r="C2644">
        <v>100</v>
      </c>
      <c r="D2644">
        <v>100000</v>
      </c>
      <c r="E2644">
        <v>6</v>
      </c>
      <c r="F2644">
        <v>1</v>
      </c>
      <c r="G2644">
        <v>1.4913730000000001</v>
      </c>
      <c r="H2644">
        <v>3.0639E-2</v>
      </c>
      <c r="I2644">
        <v>9.3686000000000005E-2</v>
      </c>
      <c r="J2644">
        <v>1.8737E-2</v>
      </c>
      <c r="K2644" t="str">
        <f t="shared" si="43"/>
        <v>7</v>
      </c>
      <c r="L2644" t="s">
        <v>50</v>
      </c>
      <c r="M2644" t="s">
        <v>51</v>
      </c>
      <c r="N26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644" s="10" t="e">
        <f>VLOOKUP(TableOMP[[#This Row],[Label]],TableAvg[],2,FALSE)</f>
        <v>#N/A</v>
      </c>
      <c r="P2644" s="10" t="e">
        <f>VLOOKUP(TableOMP[[#This Row],[Label]],TableAvg[],3,FALSE)</f>
        <v>#N/A</v>
      </c>
      <c r="Q2644" s="10" t="e">
        <f>TableOMP[[#This Row],[Avg]]-$U$2*TableOMP[[#This Row],[StdDev]]</f>
        <v>#N/A</v>
      </c>
      <c r="R2644" s="10" t="e">
        <f>TableOMP[[#This Row],[Avg]]+$U$2*TableOMP[[#This Row],[StdDev]]</f>
        <v>#N/A</v>
      </c>
      <c r="S2644" s="10" t="e">
        <f>IF(AND(TableOMP[[#This Row],[total_time]]&gt;=TableOMP[[#This Row],[Low]], TableOMP[[#This Row],[total_time]]&lt;=TableOMP[[#This Row],[High]]),1,0)</f>
        <v>#N/A</v>
      </c>
    </row>
    <row r="2645" spans="1:19" x14ac:dyDescent="0.25">
      <c r="A2645" t="s">
        <v>16</v>
      </c>
      <c r="B2645">
        <v>1000</v>
      </c>
      <c r="C2645">
        <v>100</v>
      </c>
      <c r="D2645">
        <v>100000</v>
      </c>
      <c r="E2645">
        <v>7</v>
      </c>
      <c r="F2645">
        <v>1</v>
      </c>
      <c r="G2645">
        <v>1.604927</v>
      </c>
      <c r="H2645">
        <v>0.15096699999999999</v>
      </c>
      <c r="I2645">
        <v>0.37364199999999997</v>
      </c>
      <c r="J2645">
        <v>6.2274000000000003E-2</v>
      </c>
      <c r="K2645" t="str">
        <f t="shared" si="43"/>
        <v>7</v>
      </c>
      <c r="L2645" t="s">
        <v>50</v>
      </c>
      <c r="M2645" t="s">
        <v>51</v>
      </c>
      <c r="N26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645" s="10" t="e">
        <f>VLOOKUP(TableOMP[[#This Row],[Label]],TableAvg[],2,FALSE)</f>
        <v>#N/A</v>
      </c>
      <c r="P2645" s="10" t="e">
        <f>VLOOKUP(TableOMP[[#This Row],[Label]],TableAvg[],3,FALSE)</f>
        <v>#N/A</v>
      </c>
      <c r="Q2645" s="10" t="e">
        <f>TableOMP[[#This Row],[Avg]]-$U$2*TableOMP[[#This Row],[StdDev]]</f>
        <v>#N/A</v>
      </c>
      <c r="R2645" s="10" t="e">
        <f>TableOMP[[#This Row],[Avg]]+$U$2*TableOMP[[#This Row],[StdDev]]</f>
        <v>#N/A</v>
      </c>
      <c r="S2645" s="10" t="e">
        <f>IF(AND(TableOMP[[#This Row],[total_time]]&gt;=TableOMP[[#This Row],[Low]], TableOMP[[#This Row],[total_time]]&lt;=TableOMP[[#This Row],[High]]),1,0)</f>
        <v>#N/A</v>
      </c>
    </row>
    <row r="2646" spans="1:19" x14ac:dyDescent="0.25">
      <c r="A2646" t="s">
        <v>16</v>
      </c>
      <c r="B2646">
        <v>1000</v>
      </c>
      <c r="C2646">
        <v>100</v>
      </c>
      <c r="D2646">
        <v>100000</v>
      </c>
      <c r="E2646">
        <v>8</v>
      </c>
      <c r="F2646">
        <v>1</v>
      </c>
      <c r="G2646">
        <v>1.411173</v>
      </c>
      <c r="H2646">
        <v>1.4534E-2</v>
      </c>
      <c r="I2646">
        <v>8.0582000000000001E-2</v>
      </c>
      <c r="J2646">
        <v>1.1512E-2</v>
      </c>
      <c r="K2646" t="str">
        <f t="shared" si="43"/>
        <v>7</v>
      </c>
      <c r="L2646" t="s">
        <v>50</v>
      </c>
      <c r="M2646" t="s">
        <v>51</v>
      </c>
      <c r="N26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646" s="10" t="e">
        <f>VLOOKUP(TableOMP[[#This Row],[Label]],TableAvg[],2,FALSE)</f>
        <v>#N/A</v>
      </c>
      <c r="P2646" s="10" t="e">
        <f>VLOOKUP(TableOMP[[#This Row],[Label]],TableAvg[],3,FALSE)</f>
        <v>#N/A</v>
      </c>
      <c r="Q2646" s="10" t="e">
        <f>TableOMP[[#This Row],[Avg]]-$U$2*TableOMP[[#This Row],[StdDev]]</f>
        <v>#N/A</v>
      </c>
      <c r="R2646" s="10" t="e">
        <f>TableOMP[[#This Row],[Avg]]+$U$2*TableOMP[[#This Row],[StdDev]]</f>
        <v>#N/A</v>
      </c>
      <c r="S2646" s="10" t="e">
        <f>IF(AND(TableOMP[[#This Row],[total_time]]&gt;=TableOMP[[#This Row],[Low]], TableOMP[[#This Row],[total_time]]&lt;=TableOMP[[#This Row],[High]]),1,0)</f>
        <v>#N/A</v>
      </c>
    </row>
    <row r="2647" spans="1:19" x14ac:dyDescent="0.25">
      <c r="A2647" t="s">
        <v>16</v>
      </c>
      <c r="B2647">
        <v>1000</v>
      </c>
      <c r="C2647">
        <v>100</v>
      </c>
      <c r="D2647">
        <v>100000</v>
      </c>
      <c r="E2647">
        <v>9</v>
      </c>
      <c r="F2647">
        <v>1</v>
      </c>
      <c r="G2647">
        <v>1.408531</v>
      </c>
      <c r="H2647">
        <v>3.3202000000000002E-2</v>
      </c>
      <c r="I2647">
        <v>0.11945500000000001</v>
      </c>
      <c r="J2647">
        <v>1.4932000000000001E-2</v>
      </c>
      <c r="K2647" t="str">
        <f t="shared" si="43"/>
        <v>7</v>
      </c>
      <c r="L2647" t="s">
        <v>50</v>
      </c>
      <c r="M2647" t="s">
        <v>51</v>
      </c>
      <c r="N26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647" s="10" t="e">
        <f>VLOOKUP(TableOMP[[#This Row],[Label]],TableAvg[],2,FALSE)</f>
        <v>#N/A</v>
      </c>
      <c r="P2647" s="10" t="e">
        <f>VLOOKUP(TableOMP[[#This Row],[Label]],TableAvg[],3,FALSE)</f>
        <v>#N/A</v>
      </c>
      <c r="Q2647" s="10" t="e">
        <f>TableOMP[[#This Row],[Avg]]-$U$2*TableOMP[[#This Row],[StdDev]]</f>
        <v>#N/A</v>
      </c>
      <c r="R2647" s="10" t="e">
        <f>TableOMP[[#This Row],[Avg]]+$U$2*TableOMP[[#This Row],[StdDev]]</f>
        <v>#N/A</v>
      </c>
      <c r="S2647" s="10" t="e">
        <f>IF(AND(TableOMP[[#This Row],[total_time]]&gt;=TableOMP[[#This Row],[Low]], TableOMP[[#This Row],[total_time]]&lt;=TableOMP[[#This Row],[High]]),1,0)</f>
        <v>#N/A</v>
      </c>
    </row>
    <row r="2648" spans="1:19" x14ac:dyDescent="0.25">
      <c r="A2648" t="s">
        <v>16</v>
      </c>
      <c r="B2648">
        <v>1000</v>
      </c>
      <c r="C2648">
        <v>100</v>
      </c>
      <c r="D2648">
        <v>100000</v>
      </c>
      <c r="E2648">
        <v>10</v>
      </c>
      <c r="F2648">
        <v>1</v>
      </c>
      <c r="G2648">
        <v>1.3844080000000001</v>
      </c>
      <c r="H2648">
        <v>2.8323000000000001E-2</v>
      </c>
      <c r="I2648">
        <v>0.121812</v>
      </c>
      <c r="J2648">
        <v>1.3535E-2</v>
      </c>
      <c r="K2648" t="str">
        <f t="shared" si="43"/>
        <v>7</v>
      </c>
      <c r="L2648" t="s">
        <v>50</v>
      </c>
      <c r="M2648" t="s">
        <v>51</v>
      </c>
      <c r="N26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648" s="10" t="e">
        <f>VLOOKUP(TableOMP[[#This Row],[Label]],TableAvg[],2,FALSE)</f>
        <v>#N/A</v>
      </c>
      <c r="P2648" s="10" t="e">
        <f>VLOOKUP(TableOMP[[#This Row],[Label]],TableAvg[],3,FALSE)</f>
        <v>#N/A</v>
      </c>
      <c r="Q2648" s="10" t="e">
        <f>TableOMP[[#This Row],[Avg]]-$U$2*TableOMP[[#This Row],[StdDev]]</f>
        <v>#N/A</v>
      </c>
      <c r="R2648" s="10" t="e">
        <f>TableOMP[[#This Row],[Avg]]+$U$2*TableOMP[[#This Row],[StdDev]]</f>
        <v>#N/A</v>
      </c>
      <c r="S2648" s="10" t="e">
        <f>IF(AND(TableOMP[[#This Row],[total_time]]&gt;=TableOMP[[#This Row],[Low]], TableOMP[[#This Row],[total_time]]&lt;=TableOMP[[#This Row],[High]]),1,0)</f>
        <v>#N/A</v>
      </c>
    </row>
    <row r="2649" spans="1:19" x14ac:dyDescent="0.25">
      <c r="A2649" t="s">
        <v>16</v>
      </c>
      <c r="B2649">
        <v>1000</v>
      </c>
      <c r="C2649">
        <v>100</v>
      </c>
      <c r="D2649">
        <v>100000</v>
      </c>
      <c r="E2649">
        <v>11</v>
      </c>
      <c r="F2649">
        <v>1</v>
      </c>
      <c r="G2649">
        <v>1.4846250000000001</v>
      </c>
      <c r="H2649">
        <v>0.13034200000000001</v>
      </c>
      <c r="I2649">
        <v>0.46385999999999999</v>
      </c>
      <c r="J2649">
        <v>4.6385999999999997E-2</v>
      </c>
      <c r="K2649" t="str">
        <f t="shared" si="43"/>
        <v>7</v>
      </c>
      <c r="L2649" t="s">
        <v>50</v>
      </c>
      <c r="M2649" t="s">
        <v>51</v>
      </c>
      <c r="N26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649" s="10" t="e">
        <f>VLOOKUP(TableOMP[[#This Row],[Label]],TableAvg[],2,FALSE)</f>
        <v>#N/A</v>
      </c>
      <c r="P2649" s="10" t="e">
        <f>VLOOKUP(TableOMP[[#This Row],[Label]],TableAvg[],3,FALSE)</f>
        <v>#N/A</v>
      </c>
      <c r="Q2649" s="10" t="e">
        <f>TableOMP[[#This Row],[Avg]]-$U$2*TableOMP[[#This Row],[StdDev]]</f>
        <v>#N/A</v>
      </c>
      <c r="R2649" s="10" t="e">
        <f>TableOMP[[#This Row],[Avg]]+$U$2*TableOMP[[#This Row],[StdDev]]</f>
        <v>#N/A</v>
      </c>
      <c r="S2649" s="10" t="e">
        <f>IF(AND(TableOMP[[#This Row],[total_time]]&gt;=TableOMP[[#This Row],[Low]], TableOMP[[#This Row],[total_time]]&lt;=TableOMP[[#This Row],[High]]),1,0)</f>
        <v>#N/A</v>
      </c>
    </row>
    <row r="2650" spans="1:19" x14ac:dyDescent="0.25">
      <c r="A2650" t="s">
        <v>16</v>
      </c>
      <c r="B2650">
        <v>1000</v>
      </c>
      <c r="C2650">
        <v>100</v>
      </c>
      <c r="D2650">
        <v>100000</v>
      </c>
      <c r="E2650">
        <v>12</v>
      </c>
      <c r="F2650">
        <v>1</v>
      </c>
      <c r="G2650">
        <v>1.3413729999999999</v>
      </c>
      <c r="H2650">
        <v>2.9224E-2</v>
      </c>
      <c r="I2650">
        <v>0.16395999999999999</v>
      </c>
      <c r="J2650">
        <v>1.4905E-2</v>
      </c>
      <c r="K2650" t="str">
        <f t="shared" si="43"/>
        <v>7</v>
      </c>
      <c r="L2650" t="s">
        <v>50</v>
      </c>
      <c r="M2650" t="s">
        <v>51</v>
      </c>
      <c r="N26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650" s="10" t="e">
        <f>VLOOKUP(TableOMP[[#This Row],[Label]],TableAvg[],2,FALSE)</f>
        <v>#N/A</v>
      </c>
      <c r="P2650" s="10" t="e">
        <f>VLOOKUP(TableOMP[[#This Row],[Label]],TableAvg[],3,FALSE)</f>
        <v>#N/A</v>
      </c>
      <c r="Q2650" s="10" t="e">
        <f>TableOMP[[#This Row],[Avg]]-$U$2*TableOMP[[#This Row],[StdDev]]</f>
        <v>#N/A</v>
      </c>
      <c r="R2650" s="10" t="e">
        <f>TableOMP[[#This Row],[Avg]]+$U$2*TableOMP[[#This Row],[StdDev]]</f>
        <v>#N/A</v>
      </c>
      <c r="S2650" s="10" t="e">
        <f>IF(AND(TableOMP[[#This Row],[total_time]]&gt;=TableOMP[[#This Row],[Low]], TableOMP[[#This Row],[total_time]]&lt;=TableOMP[[#This Row],[High]]),1,0)</f>
        <v>#N/A</v>
      </c>
    </row>
    <row r="2651" spans="1:19" x14ac:dyDescent="0.25">
      <c r="A2651" t="s">
        <v>16</v>
      </c>
      <c r="B2651">
        <v>1000</v>
      </c>
      <c r="C2651">
        <v>100</v>
      </c>
      <c r="D2651">
        <v>100000</v>
      </c>
      <c r="E2651">
        <v>13</v>
      </c>
      <c r="F2651">
        <v>1</v>
      </c>
      <c r="G2651">
        <v>1.3483529999999999</v>
      </c>
      <c r="H2651">
        <v>3.6784999999999998E-2</v>
      </c>
      <c r="I2651">
        <v>0.22752700000000001</v>
      </c>
      <c r="J2651">
        <v>1.8960999999999999E-2</v>
      </c>
      <c r="K2651" t="str">
        <f t="shared" si="43"/>
        <v>7</v>
      </c>
      <c r="L2651" t="s">
        <v>50</v>
      </c>
      <c r="M2651" t="s">
        <v>51</v>
      </c>
      <c r="N26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651" s="10" t="e">
        <f>VLOOKUP(TableOMP[[#This Row],[Label]],TableAvg[],2,FALSE)</f>
        <v>#N/A</v>
      </c>
      <c r="P2651" s="10" t="e">
        <f>VLOOKUP(TableOMP[[#This Row],[Label]],TableAvg[],3,FALSE)</f>
        <v>#N/A</v>
      </c>
      <c r="Q2651" s="10" t="e">
        <f>TableOMP[[#This Row],[Avg]]-$U$2*TableOMP[[#This Row],[StdDev]]</f>
        <v>#N/A</v>
      </c>
      <c r="R2651" s="10" t="e">
        <f>TableOMP[[#This Row],[Avg]]+$U$2*TableOMP[[#This Row],[StdDev]]</f>
        <v>#N/A</v>
      </c>
      <c r="S2651" s="10" t="e">
        <f>IF(AND(TableOMP[[#This Row],[total_time]]&gt;=TableOMP[[#This Row],[Low]], TableOMP[[#This Row],[total_time]]&lt;=TableOMP[[#This Row],[High]]),1,0)</f>
        <v>#N/A</v>
      </c>
    </row>
    <row r="2652" spans="1:19" x14ac:dyDescent="0.25">
      <c r="A2652" t="s">
        <v>16</v>
      </c>
      <c r="B2652">
        <v>1000</v>
      </c>
      <c r="C2652">
        <v>100</v>
      </c>
      <c r="D2652">
        <v>100000</v>
      </c>
      <c r="E2652">
        <v>14</v>
      </c>
      <c r="F2652">
        <v>1</v>
      </c>
      <c r="G2652">
        <v>1.34362</v>
      </c>
      <c r="H2652">
        <v>1.7498E-2</v>
      </c>
      <c r="I2652">
        <v>0.186557</v>
      </c>
      <c r="J2652">
        <v>1.4350999999999999E-2</v>
      </c>
      <c r="K2652" t="str">
        <f t="shared" si="43"/>
        <v>7</v>
      </c>
      <c r="L2652" t="s">
        <v>50</v>
      </c>
      <c r="M2652" t="s">
        <v>51</v>
      </c>
      <c r="N26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652" s="10" t="e">
        <f>VLOOKUP(TableOMP[[#This Row],[Label]],TableAvg[],2,FALSE)</f>
        <v>#N/A</v>
      </c>
      <c r="P2652" s="10" t="e">
        <f>VLOOKUP(TableOMP[[#This Row],[Label]],TableAvg[],3,FALSE)</f>
        <v>#N/A</v>
      </c>
      <c r="Q2652" s="10" t="e">
        <f>TableOMP[[#This Row],[Avg]]-$U$2*TableOMP[[#This Row],[StdDev]]</f>
        <v>#N/A</v>
      </c>
      <c r="R2652" s="10" t="e">
        <f>TableOMP[[#This Row],[Avg]]+$U$2*TableOMP[[#This Row],[StdDev]]</f>
        <v>#N/A</v>
      </c>
      <c r="S2652" s="10" t="e">
        <f>IF(AND(TableOMP[[#This Row],[total_time]]&gt;=TableOMP[[#This Row],[Low]], TableOMP[[#This Row],[total_time]]&lt;=TableOMP[[#This Row],[High]]),1,0)</f>
        <v>#N/A</v>
      </c>
    </row>
    <row r="2653" spans="1:19" x14ac:dyDescent="0.25">
      <c r="A2653" t="s">
        <v>16</v>
      </c>
      <c r="B2653">
        <v>1000</v>
      </c>
      <c r="C2653">
        <v>100</v>
      </c>
      <c r="D2653">
        <v>100000</v>
      </c>
      <c r="E2653">
        <v>15</v>
      </c>
      <c r="F2653">
        <v>1</v>
      </c>
      <c r="G2653">
        <v>1.3109059999999999</v>
      </c>
      <c r="H2653">
        <v>2.5472999999999999E-2</v>
      </c>
      <c r="I2653">
        <v>0.27209299999999997</v>
      </c>
      <c r="J2653">
        <v>1.9435000000000001E-2</v>
      </c>
      <c r="K2653" t="str">
        <f t="shared" si="43"/>
        <v>7</v>
      </c>
      <c r="L2653" t="s">
        <v>50</v>
      </c>
      <c r="M2653" t="s">
        <v>51</v>
      </c>
      <c r="N26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653" s="10" t="e">
        <f>VLOOKUP(TableOMP[[#This Row],[Label]],TableAvg[],2,FALSE)</f>
        <v>#N/A</v>
      </c>
      <c r="P2653" s="10" t="e">
        <f>VLOOKUP(TableOMP[[#This Row],[Label]],TableAvg[],3,FALSE)</f>
        <v>#N/A</v>
      </c>
      <c r="Q2653" s="10" t="e">
        <f>TableOMP[[#This Row],[Avg]]-$U$2*TableOMP[[#This Row],[StdDev]]</f>
        <v>#N/A</v>
      </c>
      <c r="R2653" s="10" t="e">
        <f>TableOMP[[#This Row],[Avg]]+$U$2*TableOMP[[#This Row],[StdDev]]</f>
        <v>#N/A</v>
      </c>
      <c r="S2653" s="10" t="e">
        <f>IF(AND(TableOMP[[#This Row],[total_time]]&gt;=TableOMP[[#This Row],[Low]], TableOMP[[#This Row],[total_time]]&lt;=TableOMP[[#This Row],[High]]),1,0)</f>
        <v>#N/A</v>
      </c>
    </row>
    <row r="2654" spans="1:19" x14ac:dyDescent="0.25">
      <c r="A2654" t="s">
        <v>16</v>
      </c>
      <c r="B2654">
        <v>1000</v>
      </c>
      <c r="C2654">
        <v>100</v>
      </c>
      <c r="D2654">
        <v>100000</v>
      </c>
      <c r="E2654">
        <v>16</v>
      </c>
      <c r="F2654">
        <v>1</v>
      </c>
      <c r="G2654">
        <v>1.4302189999999999</v>
      </c>
      <c r="H2654">
        <v>0.111127</v>
      </c>
      <c r="I2654">
        <v>0.31129200000000001</v>
      </c>
      <c r="J2654">
        <v>2.0753000000000001E-2</v>
      </c>
      <c r="K2654" t="str">
        <f t="shared" si="43"/>
        <v>7</v>
      </c>
      <c r="L2654" t="s">
        <v>50</v>
      </c>
      <c r="M2654" t="s">
        <v>51</v>
      </c>
      <c r="N26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654" s="10" t="e">
        <f>VLOOKUP(TableOMP[[#This Row],[Label]],TableAvg[],2,FALSE)</f>
        <v>#N/A</v>
      </c>
      <c r="P2654" s="10" t="e">
        <f>VLOOKUP(TableOMP[[#This Row],[Label]],TableAvg[],3,FALSE)</f>
        <v>#N/A</v>
      </c>
      <c r="Q2654" s="10" t="e">
        <f>TableOMP[[#This Row],[Avg]]-$U$2*TableOMP[[#This Row],[StdDev]]</f>
        <v>#N/A</v>
      </c>
      <c r="R2654" s="10" t="e">
        <f>TableOMP[[#This Row],[Avg]]+$U$2*TableOMP[[#This Row],[StdDev]]</f>
        <v>#N/A</v>
      </c>
      <c r="S2654" s="10" t="e">
        <f>IF(AND(TableOMP[[#This Row],[total_time]]&gt;=TableOMP[[#This Row],[Low]], TableOMP[[#This Row],[total_time]]&lt;=TableOMP[[#This Row],[High]]),1,0)</f>
        <v>#N/A</v>
      </c>
    </row>
    <row r="2655" spans="1:19" x14ac:dyDescent="0.25">
      <c r="A2655" t="s">
        <v>16</v>
      </c>
      <c r="B2655">
        <v>1000</v>
      </c>
      <c r="C2655">
        <v>100</v>
      </c>
      <c r="D2655">
        <v>100000</v>
      </c>
      <c r="E2655">
        <v>17</v>
      </c>
      <c r="F2655">
        <v>1</v>
      </c>
      <c r="G2655">
        <v>1.338622</v>
      </c>
      <c r="H2655">
        <v>3.8414999999999998E-2</v>
      </c>
      <c r="I2655">
        <v>0.41640899999999997</v>
      </c>
      <c r="J2655">
        <v>2.6026000000000001E-2</v>
      </c>
      <c r="K2655" t="str">
        <f t="shared" si="43"/>
        <v>7</v>
      </c>
      <c r="L2655" t="s">
        <v>50</v>
      </c>
      <c r="M2655" t="s">
        <v>51</v>
      </c>
      <c r="N26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655" s="10" t="e">
        <f>VLOOKUP(TableOMP[[#This Row],[Label]],TableAvg[],2,FALSE)</f>
        <v>#N/A</v>
      </c>
      <c r="P2655" s="10" t="e">
        <f>VLOOKUP(TableOMP[[#This Row],[Label]],TableAvg[],3,FALSE)</f>
        <v>#N/A</v>
      </c>
      <c r="Q2655" s="10" t="e">
        <f>TableOMP[[#This Row],[Avg]]-$U$2*TableOMP[[#This Row],[StdDev]]</f>
        <v>#N/A</v>
      </c>
      <c r="R2655" s="10" t="e">
        <f>TableOMP[[#This Row],[Avg]]+$U$2*TableOMP[[#This Row],[StdDev]]</f>
        <v>#N/A</v>
      </c>
      <c r="S2655" s="10" t="e">
        <f>IF(AND(TableOMP[[#This Row],[total_time]]&gt;=TableOMP[[#This Row],[Low]], TableOMP[[#This Row],[total_time]]&lt;=TableOMP[[#This Row],[High]]),1,0)</f>
        <v>#N/A</v>
      </c>
    </row>
    <row r="2656" spans="1:19" x14ac:dyDescent="0.25">
      <c r="A2656" t="s">
        <v>16</v>
      </c>
      <c r="B2656">
        <v>1000</v>
      </c>
      <c r="C2656">
        <v>100</v>
      </c>
      <c r="D2656">
        <v>100000</v>
      </c>
      <c r="E2656">
        <v>18</v>
      </c>
      <c r="F2656">
        <v>1</v>
      </c>
      <c r="G2656">
        <v>1.334209</v>
      </c>
      <c r="H2656">
        <v>2.9742000000000001E-2</v>
      </c>
      <c r="I2656">
        <v>0.35488199999999998</v>
      </c>
      <c r="J2656">
        <v>2.0875000000000001E-2</v>
      </c>
      <c r="K2656" t="str">
        <f t="shared" si="43"/>
        <v>7</v>
      </c>
      <c r="L2656" t="s">
        <v>50</v>
      </c>
      <c r="M2656" t="s">
        <v>51</v>
      </c>
      <c r="N26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656" s="10" t="e">
        <f>VLOOKUP(TableOMP[[#This Row],[Label]],TableAvg[],2,FALSE)</f>
        <v>#N/A</v>
      </c>
      <c r="P2656" s="10" t="e">
        <f>VLOOKUP(TableOMP[[#This Row],[Label]],TableAvg[],3,FALSE)</f>
        <v>#N/A</v>
      </c>
      <c r="Q2656" s="10" t="e">
        <f>TableOMP[[#This Row],[Avg]]-$U$2*TableOMP[[#This Row],[StdDev]]</f>
        <v>#N/A</v>
      </c>
      <c r="R2656" s="10" t="e">
        <f>TableOMP[[#This Row],[Avg]]+$U$2*TableOMP[[#This Row],[StdDev]]</f>
        <v>#N/A</v>
      </c>
      <c r="S2656" s="10" t="e">
        <f>IF(AND(TableOMP[[#This Row],[total_time]]&gt;=TableOMP[[#This Row],[Low]], TableOMP[[#This Row],[total_time]]&lt;=TableOMP[[#This Row],[High]]),1,0)</f>
        <v>#N/A</v>
      </c>
    </row>
    <row r="2657" spans="1:19" x14ac:dyDescent="0.25">
      <c r="A2657" t="s">
        <v>16</v>
      </c>
      <c r="B2657">
        <v>1000</v>
      </c>
      <c r="C2657">
        <v>100</v>
      </c>
      <c r="D2657">
        <v>100000</v>
      </c>
      <c r="E2657">
        <v>19</v>
      </c>
      <c r="F2657">
        <v>1</v>
      </c>
      <c r="G2657">
        <v>1.3519350000000001</v>
      </c>
      <c r="H2657">
        <v>4.3708999999999998E-2</v>
      </c>
      <c r="I2657">
        <v>0.60082199999999997</v>
      </c>
      <c r="J2657">
        <v>3.3378999999999999E-2</v>
      </c>
      <c r="K2657" t="str">
        <f t="shared" si="43"/>
        <v>7</v>
      </c>
      <c r="L2657" t="s">
        <v>50</v>
      </c>
      <c r="M2657" t="s">
        <v>51</v>
      </c>
      <c r="N26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657" s="10" t="e">
        <f>VLOOKUP(TableOMP[[#This Row],[Label]],TableAvg[],2,FALSE)</f>
        <v>#N/A</v>
      </c>
      <c r="P2657" s="10" t="e">
        <f>VLOOKUP(TableOMP[[#This Row],[Label]],TableAvg[],3,FALSE)</f>
        <v>#N/A</v>
      </c>
      <c r="Q2657" s="10" t="e">
        <f>TableOMP[[#This Row],[Avg]]-$U$2*TableOMP[[#This Row],[StdDev]]</f>
        <v>#N/A</v>
      </c>
      <c r="R2657" s="10" t="e">
        <f>TableOMP[[#This Row],[Avg]]+$U$2*TableOMP[[#This Row],[StdDev]]</f>
        <v>#N/A</v>
      </c>
      <c r="S2657" s="10" t="e">
        <f>IF(AND(TableOMP[[#This Row],[total_time]]&gt;=TableOMP[[#This Row],[Low]], TableOMP[[#This Row],[total_time]]&lt;=TableOMP[[#This Row],[High]]),1,0)</f>
        <v>#N/A</v>
      </c>
    </row>
    <row r="2658" spans="1:19" x14ac:dyDescent="0.25">
      <c r="A2658" t="s">
        <v>16</v>
      </c>
      <c r="B2658">
        <v>1000</v>
      </c>
      <c r="C2658">
        <v>100</v>
      </c>
      <c r="D2658">
        <v>100000</v>
      </c>
      <c r="E2658">
        <v>20</v>
      </c>
      <c r="F2658">
        <v>1</v>
      </c>
      <c r="G2658">
        <v>1.7657499999999999</v>
      </c>
      <c r="H2658">
        <v>0.41692099999999999</v>
      </c>
      <c r="I2658">
        <v>7.7994950000000003</v>
      </c>
      <c r="J2658">
        <v>0.41049999999999998</v>
      </c>
      <c r="K2658" t="str">
        <f t="shared" si="43"/>
        <v>7</v>
      </c>
      <c r="L2658" t="s">
        <v>50</v>
      </c>
      <c r="M2658" t="s">
        <v>51</v>
      </c>
      <c r="N26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658" s="10" t="e">
        <f>VLOOKUP(TableOMP[[#This Row],[Label]],TableAvg[],2,FALSE)</f>
        <v>#N/A</v>
      </c>
      <c r="P2658" s="10" t="e">
        <f>VLOOKUP(TableOMP[[#This Row],[Label]],TableAvg[],3,FALSE)</f>
        <v>#N/A</v>
      </c>
      <c r="Q2658" s="10" t="e">
        <f>TableOMP[[#This Row],[Avg]]-$U$2*TableOMP[[#This Row],[StdDev]]</f>
        <v>#N/A</v>
      </c>
      <c r="R2658" s="10" t="e">
        <f>TableOMP[[#This Row],[Avg]]+$U$2*TableOMP[[#This Row],[StdDev]]</f>
        <v>#N/A</v>
      </c>
      <c r="S2658" s="10" t="e">
        <f>IF(AND(TableOMP[[#This Row],[total_time]]&gt;=TableOMP[[#This Row],[Low]], TableOMP[[#This Row],[total_time]]&lt;=TableOMP[[#This Row],[High]]),1,0)</f>
        <v>#N/A</v>
      </c>
    </row>
    <row r="2659" spans="1:19" x14ac:dyDescent="0.25">
      <c r="A2659" t="s">
        <v>16</v>
      </c>
      <c r="B2659">
        <v>1000</v>
      </c>
      <c r="C2659">
        <v>100</v>
      </c>
      <c r="D2659">
        <v>100000</v>
      </c>
      <c r="E2659">
        <v>21</v>
      </c>
      <c r="F2659">
        <v>1</v>
      </c>
      <c r="G2659">
        <v>1.435106</v>
      </c>
      <c r="H2659">
        <v>0.11717900000000001</v>
      </c>
      <c r="I2659">
        <v>1.8461179999999999</v>
      </c>
      <c r="J2659">
        <v>9.2305999999999999E-2</v>
      </c>
      <c r="K2659" t="str">
        <f t="shared" si="43"/>
        <v>7</v>
      </c>
      <c r="L2659" t="s">
        <v>50</v>
      </c>
      <c r="M2659" t="s">
        <v>51</v>
      </c>
      <c r="N26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659" s="10" t="e">
        <f>VLOOKUP(TableOMP[[#This Row],[Label]],TableAvg[],2,FALSE)</f>
        <v>#N/A</v>
      </c>
      <c r="P2659" s="10" t="e">
        <f>VLOOKUP(TableOMP[[#This Row],[Label]],TableAvg[],3,FALSE)</f>
        <v>#N/A</v>
      </c>
      <c r="Q2659" s="10" t="e">
        <f>TableOMP[[#This Row],[Avg]]-$U$2*TableOMP[[#This Row],[StdDev]]</f>
        <v>#N/A</v>
      </c>
      <c r="R2659" s="10" t="e">
        <f>TableOMP[[#This Row],[Avg]]+$U$2*TableOMP[[#This Row],[StdDev]]</f>
        <v>#N/A</v>
      </c>
      <c r="S2659" s="10" t="e">
        <f>IF(AND(TableOMP[[#This Row],[total_time]]&gt;=TableOMP[[#This Row],[Low]], TableOMP[[#This Row],[total_time]]&lt;=TableOMP[[#This Row],[High]]),1,0)</f>
        <v>#N/A</v>
      </c>
    </row>
    <row r="2660" spans="1:19" x14ac:dyDescent="0.25">
      <c r="A2660" t="s">
        <v>16</v>
      </c>
      <c r="B2660">
        <v>1000</v>
      </c>
      <c r="C2660">
        <v>100</v>
      </c>
      <c r="D2660">
        <v>100000</v>
      </c>
      <c r="E2660">
        <v>22</v>
      </c>
      <c r="F2660">
        <v>1</v>
      </c>
      <c r="G2660">
        <v>1.335869</v>
      </c>
      <c r="H2660">
        <v>3.3489999999999999E-2</v>
      </c>
      <c r="I2660">
        <v>0.54963200000000001</v>
      </c>
      <c r="J2660">
        <v>2.6172999999999998E-2</v>
      </c>
      <c r="K2660" t="str">
        <f t="shared" si="43"/>
        <v>7</v>
      </c>
      <c r="L2660" t="s">
        <v>50</v>
      </c>
      <c r="M2660" t="s">
        <v>51</v>
      </c>
      <c r="N26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660" s="10" t="e">
        <f>VLOOKUP(TableOMP[[#This Row],[Label]],TableAvg[],2,FALSE)</f>
        <v>#N/A</v>
      </c>
      <c r="P2660" s="10" t="e">
        <f>VLOOKUP(TableOMP[[#This Row],[Label]],TableAvg[],3,FALSE)</f>
        <v>#N/A</v>
      </c>
      <c r="Q2660" s="10" t="e">
        <f>TableOMP[[#This Row],[Avg]]-$U$2*TableOMP[[#This Row],[StdDev]]</f>
        <v>#N/A</v>
      </c>
      <c r="R2660" s="10" t="e">
        <f>TableOMP[[#This Row],[Avg]]+$U$2*TableOMP[[#This Row],[StdDev]]</f>
        <v>#N/A</v>
      </c>
      <c r="S2660" s="10" t="e">
        <f>IF(AND(TableOMP[[#This Row],[total_time]]&gt;=TableOMP[[#This Row],[Low]], TableOMP[[#This Row],[total_time]]&lt;=TableOMP[[#This Row],[High]]),1,0)</f>
        <v>#N/A</v>
      </c>
    </row>
    <row r="2661" spans="1:19" x14ac:dyDescent="0.25">
      <c r="A2661" t="s">
        <v>16</v>
      </c>
      <c r="B2661">
        <v>1000</v>
      </c>
      <c r="C2661">
        <v>100</v>
      </c>
      <c r="D2661">
        <v>100000</v>
      </c>
      <c r="E2661">
        <v>23</v>
      </c>
      <c r="F2661">
        <v>1</v>
      </c>
      <c r="G2661">
        <v>1.36765</v>
      </c>
      <c r="H2661">
        <v>5.7306000000000003E-2</v>
      </c>
      <c r="I2661">
        <v>0.83411199999999996</v>
      </c>
      <c r="J2661">
        <v>3.7914000000000003E-2</v>
      </c>
      <c r="K2661" t="str">
        <f t="shared" si="43"/>
        <v>7</v>
      </c>
      <c r="L2661" t="s">
        <v>50</v>
      </c>
      <c r="M2661" t="s">
        <v>51</v>
      </c>
      <c r="N26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661" s="10" t="e">
        <f>VLOOKUP(TableOMP[[#This Row],[Label]],TableAvg[],2,FALSE)</f>
        <v>#N/A</v>
      </c>
      <c r="P2661" s="10" t="e">
        <f>VLOOKUP(TableOMP[[#This Row],[Label]],TableAvg[],3,FALSE)</f>
        <v>#N/A</v>
      </c>
      <c r="Q2661" s="10" t="e">
        <f>TableOMP[[#This Row],[Avg]]-$U$2*TableOMP[[#This Row],[StdDev]]</f>
        <v>#N/A</v>
      </c>
      <c r="R2661" s="10" t="e">
        <f>TableOMP[[#This Row],[Avg]]+$U$2*TableOMP[[#This Row],[StdDev]]</f>
        <v>#N/A</v>
      </c>
      <c r="S2661" s="10" t="e">
        <f>IF(AND(TableOMP[[#This Row],[total_time]]&gt;=TableOMP[[#This Row],[Low]], TableOMP[[#This Row],[total_time]]&lt;=TableOMP[[#This Row],[High]]),1,0)</f>
        <v>#N/A</v>
      </c>
    </row>
    <row r="2662" spans="1:19" x14ac:dyDescent="0.25">
      <c r="A2662" t="s">
        <v>16</v>
      </c>
      <c r="B2662">
        <v>1000</v>
      </c>
      <c r="C2662">
        <v>100</v>
      </c>
      <c r="D2662">
        <v>100000</v>
      </c>
      <c r="E2662">
        <v>24</v>
      </c>
      <c r="F2662">
        <v>1</v>
      </c>
      <c r="G2662">
        <v>1.3319479999999999</v>
      </c>
      <c r="H2662">
        <v>4.0698999999999999E-2</v>
      </c>
      <c r="I2662">
        <v>1.028465</v>
      </c>
      <c r="J2662">
        <v>4.4715999999999999E-2</v>
      </c>
      <c r="K2662" t="str">
        <f t="shared" si="43"/>
        <v>7</v>
      </c>
      <c r="L2662" t="s">
        <v>50</v>
      </c>
      <c r="M2662" t="s">
        <v>51</v>
      </c>
      <c r="N26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662" s="10" t="e">
        <f>VLOOKUP(TableOMP[[#This Row],[Label]],TableAvg[],2,FALSE)</f>
        <v>#N/A</v>
      </c>
      <c r="P2662" s="10" t="e">
        <f>VLOOKUP(TableOMP[[#This Row],[Label]],TableAvg[],3,FALSE)</f>
        <v>#N/A</v>
      </c>
      <c r="Q2662" s="10" t="e">
        <f>TableOMP[[#This Row],[Avg]]-$U$2*TableOMP[[#This Row],[StdDev]]</f>
        <v>#N/A</v>
      </c>
      <c r="R2662" s="10" t="e">
        <f>TableOMP[[#This Row],[Avg]]+$U$2*TableOMP[[#This Row],[StdDev]]</f>
        <v>#N/A</v>
      </c>
      <c r="S2662" s="10" t="e">
        <f>IF(AND(TableOMP[[#This Row],[total_time]]&gt;=TableOMP[[#This Row],[Low]], TableOMP[[#This Row],[total_time]]&lt;=TableOMP[[#This Row],[High]]),1,0)</f>
        <v>#N/A</v>
      </c>
    </row>
    <row r="2663" spans="1:19" x14ac:dyDescent="0.25">
      <c r="A2663" t="s">
        <v>16</v>
      </c>
      <c r="B2663">
        <v>1000</v>
      </c>
      <c r="C2663">
        <v>100</v>
      </c>
      <c r="D2663">
        <v>100000</v>
      </c>
      <c r="E2663">
        <v>25</v>
      </c>
      <c r="F2663">
        <v>1</v>
      </c>
      <c r="G2663">
        <v>1.368709</v>
      </c>
      <c r="H2663">
        <v>4.1231999999999998E-2</v>
      </c>
      <c r="I2663">
        <v>0.80275700000000005</v>
      </c>
      <c r="J2663">
        <v>3.3447999999999999E-2</v>
      </c>
      <c r="K2663" t="str">
        <f t="shared" si="43"/>
        <v>7</v>
      </c>
      <c r="L2663" t="s">
        <v>50</v>
      </c>
      <c r="M2663" t="s">
        <v>51</v>
      </c>
      <c r="N26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663" s="10" t="e">
        <f>VLOOKUP(TableOMP[[#This Row],[Label]],TableAvg[],2,FALSE)</f>
        <v>#N/A</v>
      </c>
      <c r="P2663" s="10" t="e">
        <f>VLOOKUP(TableOMP[[#This Row],[Label]],TableAvg[],3,FALSE)</f>
        <v>#N/A</v>
      </c>
      <c r="Q2663" s="10" t="e">
        <f>TableOMP[[#This Row],[Avg]]-$U$2*TableOMP[[#This Row],[StdDev]]</f>
        <v>#N/A</v>
      </c>
      <c r="R2663" s="10" t="e">
        <f>TableOMP[[#This Row],[Avg]]+$U$2*TableOMP[[#This Row],[StdDev]]</f>
        <v>#N/A</v>
      </c>
      <c r="S2663" s="10" t="e">
        <f>IF(AND(TableOMP[[#This Row],[total_time]]&gt;=TableOMP[[#This Row],[Low]], TableOMP[[#This Row],[total_time]]&lt;=TableOMP[[#This Row],[High]]),1,0)</f>
        <v>#N/A</v>
      </c>
    </row>
    <row r="2664" spans="1:19" x14ac:dyDescent="0.25">
      <c r="A2664" t="s">
        <v>16</v>
      </c>
      <c r="B2664">
        <v>1000</v>
      </c>
      <c r="C2664">
        <v>100</v>
      </c>
      <c r="D2664">
        <v>100000</v>
      </c>
      <c r="E2664">
        <v>26</v>
      </c>
      <c r="F2664">
        <v>1</v>
      </c>
      <c r="G2664">
        <v>1.3537779999999999</v>
      </c>
      <c r="H2664">
        <v>3.0398999999999999E-2</v>
      </c>
      <c r="I2664">
        <v>0.62754200000000004</v>
      </c>
      <c r="J2664">
        <v>2.5101999999999999E-2</v>
      </c>
      <c r="K2664" t="str">
        <f t="shared" si="43"/>
        <v>7</v>
      </c>
      <c r="L2664" t="s">
        <v>50</v>
      </c>
      <c r="M2664" t="s">
        <v>51</v>
      </c>
      <c r="N26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664" s="10" t="e">
        <f>VLOOKUP(TableOMP[[#This Row],[Label]],TableAvg[],2,FALSE)</f>
        <v>#N/A</v>
      </c>
      <c r="P2664" s="10" t="e">
        <f>VLOOKUP(TableOMP[[#This Row],[Label]],TableAvg[],3,FALSE)</f>
        <v>#N/A</v>
      </c>
      <c r="Q2664" s="10" t="e">
        <f>TableOMP[[#This Row],[Avg]]-$U$2*TableOMP[[#This Row],[StdDev]]</f>
        <v>#N/A</v>
      </c>
      <c r="R2664" s="10" t="e">
        <f>TableOMP[[#This Row],[Avg]]+$U$2*TableOMP[[#This Row],[StdDev]]</f>
        <v>#N/A</v>
      </c>
      <c r="S2664" s="10" t="e">
        <f>IF(AND(TableOMP[[#This Row],[total_time]]&gt;=TableOMP[[#This Row],[Low]], TableOMP[[#This Row],[total_time]]&lt;=TableOMP[[#This Row],[High]]),1,0)</f>
        <v>#N/A</v>
      </c>
    </row>
    <row r="2665" spans="1:19" x14ac:dyDescent="0.25">
      <c r="A2665" t="s">
        <v>16</v>
      </c>
      <c r="B2665">
        <v>1000</v>
      </c>
      <c r="C2665">
        <v>100</v>
      </c>
      <c r="D2665">
        <v>100000</v>
      </c>
      <c r="E2665">
        <v>27</v>
      </c>
      <c r="F2665">
        <v>1</v>
      </c>
      <c r="G2665">
        <v>1.392452</v>
      </c>
      <c r="H2665">
        <v>3.6405E-2</v>
      </c>
      <c r="I2665">
        <v>0.82480900000000001</v>
      </c>
      <c r="J2665">
        <v>3.1723000000000001E-2</v>
      </c>
      <c r="K2665" t="str">
        <f t="shared" si="43"/>
        <v>7</v>
      </c>
      <c r="L2665" t="s">
        <v>50</v>
      </c>
      <c r="M2665" t="s">
        <v>51</v>
      </c>
      <c r="N26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665" s="10" t="e">
        <f>VLOOKUP(TableOMP[[#This Row],[Label]],TableAvg[],2,FALSE)</f>
        <v>#N/A</v>
      </c>
      <c r="P2665" s="10" t="e">
        <f>VLOOKUP(TableOMP[[#This Row],[Label]],TableAvg[],3,FALSE)</f>
        <v>#N/A</v>
      </c>
      <c r="Q2665" s="10" t="e">
        <f>TableOMP[[#This Row],[Avg]]-$U$2*TableOMP[[#This Row],[StdDev]]</f>
        <v>#N/A</v>
      </c>
      <c r="R2665" s="10" t="e">
        <f>TableOMP[[#This Row],[Avg]]+$U$2*TableOMP[[#This Row],[StdDev]]</f>
        <v>#N/A</v>
      </c>
      <c r="S2665" s="10" t="e">
        <f>IF(AND(TableOMP[[#This Row],[total_time]]&gt;=TableOMP[[#This Row],[Low]], TableOMP[[#This Row],[total_time]]&lt;=TableOMP[[#This Row],[High]]),1,0)</f>
        <v>#N/A</v>
      </c>
    </row>
    <row r="2666" spans="1:19" x14ac:dyDescent="0.25">
      <c r="A2666" t="s">
        <v>16</v>
      </c>
      <c r="B2666">
        <v>1000</v>
      </c>
      <c r="C2666">
        <v>100</v>
      </c>
      <c r="D2666">
        <v>100000</v>
      </c>
      <c r="E2666">
        <v>28</v>
      </c>
      <c r="F2666">
        <v>1</v>
      </c>
      <c r="G2666">
        <v>1.4757089999999999</v>
      </c>
      <c r="H2666">
        <v>8.1355999999999998E-2</v>
      </c>
      <c r="I2666">
        <v>1.8525480000000001</v>
      </c>
      <c r="J2666">
        <v>6.8612999999999993E-2</v>
      </c>
      <c r="K2666" t="str">
        <f t="shared" si="43"/>
        <v>7</v>
      </c>
      <c r="L2666" t="s">
        <v>50</v>
      </c>
      <c r="M2666" t="s">
        <v>51</v>
      </c>
      <c r="N26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666" s="10" t="e">
        <f>VLOOKUP(TableOMP[[#This Row],[Label]],TableAvg[],2,FALSE)</f>
        <v>#N/A</v>
      </c>
      <c r="P2666" s="10" t="e">
        <f>VLOOKUP(TableOMP[[#This Row],[Label]],TableAvg[],3,FALSE)</f>
        <v>#N/A</v>
      </c>
      <c r="Q2666" s="10" t="e">
        <f>TableOMP[[#This Row],[Avg]]-$U$2*TableOMP[[#This Row],[StdDev]]</f>
        <v>#N/A</v>
      </c>
      <c r="R2666" s="10" t="e">
        <f>TableOMP[[#This Row],[Avg]]+$U$2*TableOMP[[#This Row],[StdDev]]</f>
        <v>#N/A</v>
      </c>
      <c r="S2666" s="10" t="e">
        <f>IF(AND(TableOMP[[#This Row],[total_time]]&gt;=TableOMP[[#This Row],[Low]], TableOMP[[#This Row],[total_time]]&lt;=TableOMP[[#This Row],[High]]),1,0)</f>
        <v>#N/A</v>
      </c>
    </row>
    <row r="2667" spans="1:19" x14ac:dyDescent="0.25">
      <c r="A2667" t="s">
        <v>16</v>
      </c>
      <c r="B2667">
        <v>1000</v>
      </c>
      <c r="C2667">
        <v>100</v>
      </c>
      <c r="D2667">
        <v>100000</v>
      </c>
      <c r="E2667">
        <v>29</v>
      </c>
      <c r="F2667">
        <v>1</v>
      </c>
      <c r="G2667">
        <v>1.474146</v>
      </c>
      <c r="H2667">
        <v>8.5782999999999998E-2</v>
      </c>
      <c r="I2667">
        <v>2.5798169999999998</v>
      </c>
      <c r="J2667">
        <v>9.2135999999999996E-2</v>
      </c>
      <c r="K2667" t="str">
        <f t="shared" si="43"/>
        <v>7</v>
      </c>
      <c r="L2667" t="s">
        <v>50</v>
      </c>
      <c r="M2667" t="s">
        <v>51</v>
      </c>
      <c r="N26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667" s="10" t="e">
        <f>VLOOKUP(TableOMP[[#This Row],[Label]],TableAvg[],2,FALSE)</f>
        <v>#N/A</v>
      </c>
      <c r="P2667" s="10" t="e">
        <f>VLOOKUP(TableOMP[[#This Row],[Label]],TableAvg[],3,FALSE)</f>
        <v>#N/A</v>
      </c>
      <c r="Q2667" s="10" t="e">
        <f>TableOMP[[#This Row],[Avg]]-$U$2*TableOMP[[#This Row],[StdDev]]</f>
        <v>#N/A</v>
      </c>
      <c r="R2667" s="10" t="e">
        <f>TableOMP[[#This Row],[Avg]]+$U$2*TableOMP[[#This Row],[StdDev]]</f>
        <v>#N/A</v>
      </c>
      <c r="S2667" s="10" t="e">
        <f>IF(AND(TableOMP[[#This Row],[total_time]]&gt;=TableOMP[[#This Row],[Low]], TableOMP[[#This Row],[total_time]]&lt;=TableOMP[[#This Row],[High]]),1,0)</f>
        <v>#N/A</v>
      </c>
    </row>
    <row r="2668" spans="1:19" x14ac:dyDescent="0.25">
      <c r="A2668" t="s">
        <v>16</v>
      </c>
      <c r="B2668">
        <v>1000</v>
      </c>
      <c r="C2668">
        <v>100</v>
      </c>
      <c r="D2668">
        <v>100000</v>
      </c>
      <c r="E2668">
        <v>30</v>
      </c>
      <c r="F2668">
        <v>1</v>
      </c>
      <c r="G2668">
        <v>1.3944879999999999</v>
      </c>
      <c r="H2668">
        <v>5.0269000000000001E-2</v>
      </c>
      <c r="I2668">
        <v>1.050038</v>
      </c>
      <c r="J2668">
        <v>3.6207999999999997E-2</v>
      </c>
      <c r="K2668" t="str">
        <f t="shared" si="43"/>
        <v>7</v>
      </c>
      <c r="L2668" t="s">
        <v>50</v>
      </c>
      <c r="M2668" t="s">
        <v>51</v>
      </c>
      <c r="N26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668" s="10" t="e">
        <f>VLOOKUP(TableOMP[[#This Row],[Label]],TableAvg[],2,FALSE)</f>
        <v>#N/A</v>
      </c>
      <c r="P2668" s="10" t="e">
        <f>VLOOKUP(TableOMP[[#This Row],[Label]],TableAvg[],3,FALSE)</f>
        <v>#N/A</v>
      </c>
      <c r="Q2668" s="10" t="e">
        <f>TableOMP[[#This Row],[Avg]]-$U$2*TableOMP[[#This Row],[StdDev]]</f>
        <v>#N/A</v>
      </c>
      <c r="R2668" s="10" t="e">
        <f>TableOMP[[#This Row],[Avg]]+$U$2*TableOMP[[#This Row],[StdDev]]</f>
        <v>#N/A</v>
      </c>
      <c r="S2668" s="10" t="e">
        <f>IF(AND(TableOMP[[#This Row],[total_time]]&gt;=TableOMP[[#This Row],[Low]], TableOMP[[#This Row],[total_time]]&lt;=TableOMP[[#This Row],[High]]),1,0)</f>
        <v>#N/A</v>
      </c>
    </row>
    <row r="2669" spans="1:19" x14ac:dyDescent="0.25">
      <c r="A2669" t="s">
        <v>16</v>
      </c>
      <c r="B2669">
        <v>1000</v>
      </c>
      <c r="C2669">
        <v>100</v>
      </c>
      <c r="D2669">
        <v>100000</v>
      </c>
      <c r="E2669">
        <v>31</v>
      </c>
      <c r="F2669">
        <v>1</v>
      </c>
      <c r="G2669">
        <v>1.3848419999999999</v>
      </c>
      <c r="H2669">
        <v>6.3981999999999997E-2</v>
      </c>
      <c r="I2669">
        <v>1.4536709999999999</v>
      </c>
      <c r="J2669">
        <v>4.8455999999999999E-2</v>
      </c>
      <c r="K2669" t="str">
        <f t="shared" si="43"/>
        <v>7</v>
      </c>
      <c r="L2669" t="s">
        <v>50</v>
      </c>
      <c r="M2669" t="s">
        <v>51</v>
      </c>
      <c r="N26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669" s="10" t="e">
        <f>VLOOKUP(TableOMP[[#This Row],[Label]],TableAvg[],2,FALSE)</f>
        <v>#N/A</v>
      </c>
      <c r="P2669" s="10" t="e">
        <f>VLOOKUP(TableOMP[[#This Row],[Label]],TableAvg[],3,FALSE)</f>
        <v>#N/A</v>
      </c>
      <c r="Q2669" s="10" t="e">
        <f>TableOMP[[#This Row],[Avg]]-$U$2*TableOMP[[#This Row],[StdDev]]</f>
        <v>#N/A</v>
      </c>
      <c r="R2669" s="10" t="e">
        <f>TableOMP[[#This Row],[Avg]]+$U$2*TableOMP[[#This Row],[StdDev]]</f>
        <v>#N/A</v>
      </c>
      <c r="S2669" s="10" t="e">
        <f>IF(AND(TableOMP[[#This Row],[total_time]]&gt;=TableOMP[[#This Row],[Low]], TableOMP[[#This Row],[total_time]]&lt;=TableOMP[[#This Row],[High]]),1,0)</f>
        <v>#N/A</v>
      </c>
    </row>
    <row r="2670" spans="1:19" x14ac:dyDescent="0.25">
      <c r="A2670" t="s">
        <v>16</v>
      </c>
      <c r="B2670">
        <v>1000</v>
      </c>
      <c r="C2670">
        <v>100</v>
      </c>
      <c r="D2670">
        <v>100000</v>
      </c>
      <c r="E2670">
        <v>32</v>
      </c>
      <c r="F2670">
        <v>1</v>
      </c>
      <c r="G2670">
        <v>1.446955</v>
      </c>
      <c r="H2670">
        <v>3.2601999999999999E-2</v>
      </c>
      <c r="I2670">
        <v>0.862931</v>
      </c>
      <c r="J2670">
        <v>2.7836E-2</v>
      </c>
      <c r="K2670" t="str">
        <f t="shared" si="43"/>
        <v>7</v>
      </c>
      <c r="L2670" t="s">
        <v>50</v>
      </c>
      <c r="M2670" t="s">
        <v>51</v>
      </c>
      <c r="N26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670" s="10" t="e">
        <f>VLOOKUP(TableOMP[[#This Row],[Label]],TableAvg[],2,FALSE)</f>
        <v>#N/A</v>
      </c>
      <c r="P2670" s="10" t="e">
        <f>VLOOKUP(TableOMP[[#This Row],[Label]],TableAvg[],3,FALSE)</f>
        <v>#N/A</v>
      </c>
      <c r="Q2670" s="10" t="e">
        <f>TableOMP[[#This Row],[Avg]]-$U$2*TableOMP[[#This Row],[StdDev]]</f>
        <v>#N/A</v>
      </c>
      <c r="R2670" s="10" t="e">
        <f>TableOMP[[#This Row],[Avg]]+$U$2*TableOMP[[#This Row],[StdDev]]</f>
        <v>#N/A</v>
      </c>
      <c r="S2670" s="10" t="e">
        <f>IF(AND(TableOMP[[#This Row],[total_time]]&gt;=TableOMP[[#This Row],[Low]], TableOMP[[#This Row],[total_time]]&lt;=TableOMP[[#This Row],[High]]),1,0)</f>
        <v>#N/A</v>
      </c>
    </row>
    <row r="2671" spans="1:19" x14ac:dyDescent="0.25">
      <c r="A2671" t="s">
        <v>16</v>
      </c>
      <c r="B2671">
        <v>1000</v>
      </c>
      <c r="C2671">
        <v>100</v>
      </c>
      <c r="D2671">
        <v>100000</v>
      </c>
      <c r="E2671">
        <v>33</v>
      </c>
      <c r="F2671">
        <v>1</v>
      </c>
      <c r="G2671">
        <v>1.5563039999999999</v>
      </c>
      <c r="H2671">
        <v>0.102518</v>
      </c>
      <c r="I2671">
        <v>2.8425590000000001</v>
      </c>
      <c r="J2671">
        <v>8.8830000000000006E-2</v>
      </c>
      <c r="K2671" t="str">
        <f t="shared" si="43"/>
        <v>7</v>
      </c>
      <c r="L2671" t="s">
        <v>50</v>
      </c>
      <c r="M2671" t="s">
        <v>51</v>
      </c>
      <c r="N26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671" s="10" t="e">
        <f>VLOOKUP(TableOMP[[#This Row],[Label]],TableAvg[],2,FALSE)</f>
        <v>#N/A</v>
      </c>
      <c r="P2671" s="10" t="e">
        <f>VLOOKUP(TableOMP[[#This Row],[Label]],TableAvg[],3,FALSE)</f>
        <v>#N/A</v>
      </c>
      <c r="Q2671" s="10" t="e">
        <f>TableOMP[[#This Row],[Avg]]-$U$2*TableOMP[[#This Row],[StdDev]]</f>
        <v>#N/A</v>
      </c>
      <c r="R2671" s="10" t="e">
        <f>TableOMP[[#This Row],[Avg]]+$U$2*TableOMP[[#This Row],[StdDev]]</f>
        <v>#N/A</v>
      </c>
      <c r="S2671" s="10" t="e">
        <f>IF(AND(TableOMP[[#This Row],[total_time]]&gt;=TableOMP[[#This Row],[Low]], TableOMP[[#This Row],[total_time]]&lt;=TableOMP[[#This Row],[High]]),1,0)</f>
        <v>#N/A</v>
      </c>
    </row>
    <row r="2672" spans="1:19" x14ac:dyDescent="0.25">
      <c r="A2672" t="s">
        <v>16</v>
      </c>
      <c r="B2672">
        <v>1000</v>
      </c>
      <c r="C2672">
        <v>100</v>
      </c>
      <c r="D2672">
        <v>100000</v>
      </c>
      <c r="E2672">
        <v>34</v>
      </c>
      <c r="F2672">
        <v>1</v>
      </c>
      <c r="G2672">
        <v>1.426936</v>
      </c>
      <c r="H2672">
        <v>5.4731000000000002E-2</v>
      </c>
      <c r="I2672">
        <v>1.1779520000000001</v>
      </c>
      <c r="J2672">
        <v>3.5695999999999999E-2</v>
      </c>
      <c r="K2672" t="str">
        <f t="shared" si="43"/>
        <v>7</v>
      </c>
      <c r="L2672" t="s">
        <v>50</v>
      </c>
      <c r="M2672" t="s">
        <v>51</v>
      </c>
      <c r="N26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672" s="10" t="e">
        <f>VLOOKUP(TableOMP[[#This Row],[Label]],TableAvg[],2,FALSE)</f>
        <v>#N/A</v>
      </c>
      <c r="P2672" s="10" t="e">
        <f>VLOOKUP(TableOMP[[#This Row],[Label]],TableAvg[],3,FALSE)</f>
        <v>#N/A</v>
      </c>
      <c r="Q2672" s="10" t="e">
        <f>TableOMP[[#This Row],[Avg]]-$U$2*TableOMP[[#This Row],[StdDev]]</f>
        <v>#N/A</v>
      </c>
      <c r="R2672" s="10" t="e">
        <f>TableOMP[[#This Row],[Avg]]+$U$2*TableOMP[[#This Row],[StdDev]]</f>
        <v>#N/A</v>
      </c>
      <c r="S2672" s="10" t="e">
        <f>IF(AND(TableOMP[[#This Row],[total_time]]&gt;=TableOMP[[#This Row],[Low]], TableOMP[[#This Row],[total_time]]&lt;=TableOMP[[#This Row],[High]]),1,0)</f>
        <v>#N/A</v>
      </c>
    </row>
    <row r="2673" spans="1:19" x14ac:dyDescent="0.25">
      <c r="A2673" t="s">
        <v>16</v>
      </c>
      <c r="B2673">
        <v>1000</v>
      </c>
      <c r="C2673">
        <v>100</v>
      </c>
      <c r="D2673">
        <v>100000</v>
      </c>
      <c r="E2673">
        <v>35</v>
      </c>
      <c r="F2673">
        <v>1</v>
      </c>
      <c r="G2673">
        <v>1.458043</v>
      </c>
      <c r="H2673">
        <v>5.9296000000000001E-2</v>
      </c>
      <c r="I2673">
        <v>1.094816</v>
      </c>
      <c r="J2673">
        <v>3.2199999999999999E-2</v>
      </c>
      <c r="K2673" t="str">
        <f t="shared" si="43"/>
        <v>7</v>
      </c>
      <c r="L2673" t="s">
        <v>50</v>
      </c>
      <c r="M2673" t="s">
        <v>51</v>
      </c>
      <c r="N26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673" s="10" t="e">
        <f>VLOOKUP(TableOMP[[#This Row],[Label]],TableAvg[],2,FALSE)</f>
        <v>#N/A</v>
      </c>
      <c r="P2673" s="10" t="e">
        <f>VLOOKUP(TableOMP[[#This Row],[Label]],TableAvg[],3,FALSE)</f>
        <v>#N/A</v>
      </c>
      <c r="Q2673" s="10" t="e">
        <f>TableOMP[[#This Row],[Avg]]-$U$2*TableOMP[[#This Row],[StdDev]]</f>
        <v>#N/A</v>
      </c>
      <c r="R2673" s="10" t="e">
        <f>TableOMP[[#This Row],[Avg]]+$U$2*TableOMP[[#This Row],[StdDev]]</f>
        <v>#N/A</v>
      </c>
      <c r="S2673" s="10" t="e">
        <f>IF(AND(TableOMP[[#This Row],[total_time]]&gt;=TableOMP[[#This Row],[Low]], TableOMP[[#This Row],[total_time]]&lt;=TableOMP[[#This Row],[High]]),1,0)</f>
        <v>#N/A</v>
      </c>
    </row>
    <row r="2674" spans="1:19" x14ac:dyDescent="0.25">
      <c r="A2674" t="s">
        <v>16</v>
      </c>
      <c r="B2674">
        <v>1000</v>
      </c>
      <c r="C2674">
        <v>100</v>
      </c>
      <c r="D2674">
        <v>100000</v>
      </c>
      <c r="E2674">
        <v>36</v>
      </c>
      <c r="F2674">
        <v>1</v>
      </c>
      <c r="G2674">
        <v>1.5425409999999999</v>
      </c>
      <c r="H2674">
        <v>6.3156000000000004E-2</v>
      </c>
      <c r="I2674">
        <v>1.570967</v>
      </c>
      <c r="J2674">
        <v>4.4885000000000001E-2</v>
      </c>
      <c r="K2674" t="str">
        <f t="shared" si="43"/>
        <v>7</v>
      </c>
      <c r="L2674" t="s">
        <v>50</v>
      </c>
      <c r="M2674" t="s">
        <v>51</v>
      </c>
      <c r="N26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674" s="10" t="e">
        <f>VLOOKUP(TableOMP[[#This Row],[Label]],TableAvg[],2,FALSE)</f>
        <v>#N/A</v>
      </c>
      <c r="P2674" s="10" t="e">
        <f>VLOOKUP(TableOMP[[#This Row],[Label]],TableAvg[],3,FALSE)</f>
        <v>#N/A</v>
      </c>
      <c r="Q2674" s="10" t="e">
        <f>TableOMP[[#This Row],[Avg]]-$U$2*TableOMP[[#This Row],[StdDev]]</f>
        <v>#N/A</v>
      </c>
      <c r="R2674" s="10" t="e">
        <f>TableOMP[[#This Row],[Avg]]+$U$2*TableOMP[[#This Row],[StdDev]]</f>
        <v>#N/A</v>
      </c>
      <c r="S2674" s="10" t="e">
        <f>IF(AND(TableOMP[[#This Row],[total_time]]&gt;=TableOMP[[#This Row],[Low]], TableOMP[[#This Row],[total_time]]&lt;=TableOMP[[#This Row],[High]]),1,0)</f>
        <v>#N/A</v>
      </c>
    </row>
    <row r="2675" spans="1:19" x14ac:dyDescent="0.25">
      <c r="A2675" t="s">
        <v>16</v>
      </c>
      <c r="B2675">
        <v>1000</v>
      </c>
      <c r="C2675">
        <v>100</v>
      </c>
      <c r="D2675">
        <v>100000</v>
      </c>
      <c r="E2675">
        <v>37</v>
      </c>
      <c r="F2675">
        <v>1</v>
      </c>
      <c r="G2675">
        <v>1.450164</v>
      </c>
      <c r="H2675">
        <v>6.8717E-2</v>
      </c>
      <c r="I2675">
        <v>1.573739</v>
      </c>
      <c r="J2675">
        <v>4.3714999999999997E-2</v>
      </c>
      <c r="K2675" t="str">
        <f t="shared" si="43"/>
        <v>7</v>
      </c>
      <c r="L2675" t="s">
        <v>50</v>
      </c>
      <c r="M2675" t="s">
        <v>51</v>
      </c>
      <c r="N26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675" s="10" t="e">
        <f>VLOOKUP(TableOMP[[#This Row],[Label]],TableAvg[],2,FALSE)</f>
        <v>#N/A</v>
      </c>
      <c r="P2675" s="10" t="e">
        <f>VLOOKUP(TableOMP[[#This Row],[Label]],TableAvg[],3,FALSE)</f>
        <v>#N/A</v>
      </c>
      <c r="Q2675" s="10" t="e">
        <f>TableOMP[[#This Row],[Avg]]-$U$2*TableOMP[[#This Row],[StdDev]]</f>
        <v>#N/A</v>
      </c>
      <c r="R2675" s="10" t="e">
        <f>TableOMP[[#This Row],[Avg]]+$U$2*TableOMP[[#This Row],[StdDev]]</f>
        <v>#N/A</v>
      </c>
      <c r="S2675" s="10" t="e">
        <f>IF(AND(TableOMP[[#This Row],[total_time]]&gt;=TableOMP[[#This Row],[Low]], TableOMP[[#This Row],[total_time]]&lt;=TableOMP[[#This Row],[High]]),1,0)</f>
        <v>#N/A</v>
      </c>
    </row>
    <row r="2676" spans="1:19" x14ac:dyDescent="0.25">
      <c r="A2676" t="s">
        <v>16</v>
      </c>
      <c r="B2676">
        <v>1000</v>
      </c>
      <c r="C2676">
        <v>100</v>
      </c>
      <c r="D2676">
        <v>100000</v>
      </c>
      <c r="E2676">
        <v>38</v>
      </c>
      <c r="F2676">
        <v>1</v>
      </c>
      <c r="G2676">
        <v>1.4173770000000001</v>
      </c>
      <c r="H2676">
        <v>4.1489999999999999E-2</v>
      </c>
      <c r="I2676">
        <v>1.201651</v>
      </c>
      <c r="J2676">
        <v>3.2476999999999999E-2</v>
      </c>
      <c r="K2676" t="str">
        <f t="shared" si="43"/>
        <v>7</v>
      </c>
      <c r="L2676" t="s">
        <v>50</v>
      </c>
      <c r="M2676" t="s">
        <v>51</v>
      </c>
      <c r="N26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676" s="10" t="e">
        <f>VLOOKUP(TableOMP[[#This Row],[Label]],TableAvg[],2,FALSE)</f>
        <v>#N/A</v>
      </c>
      <c r="P2676" s="10" t="e">
        <f>VLOOKUP(TableOMP[[#This Row],[Label]],TableAvg[],3,FALSE)</f>
        <v>#N/A</v>
      </c>
      <c r="Q2676" s="10" t="e">
        <f>TableOMP[[#This Row],[Avg]]-$U$2*TableOMP[[#This Row],[StdDev]]</f>
        <v>#N/A</v>
      </c>
      <c r="R2676" s="10" t="e">
        <f>TableOMP[[#This Row],[Avg]]+$U$2*TableOMP[[#This Row],[StdDev]]</f>
        <v>#N/A</v>
      </c>
      <c r="S2676" s="10" t="e">
        <f>IF(AND(TableOMP[[#This Row],[total_time]]&gt;=TableOMP[[#This Row],[Low]], TableOMP[[#This Row],[total_time]]&lt;=TableOMP[[#This Row],[High]]),1,0)</f>
        <v>#N/A</v>
      </c>
    </row>
    <row r="2677" spans="1:19" x14ac:dyDescent="0.25">
      <c r="A2677" t="s">
        <v>16</v>
      </c>
      <c r="B2677">
        <v>1000</v>
      </c>
      <c r="C2677">
        <v>100</v>
      </c>
      <c r="D2677">
        <v>100000</v>
      </c>
      <c r="E2677">
        <v>39</v>
      </c>
      <c r="F2677">
        <v>1</v>
      </c>
      <c r="G2677">
        <v>1.4793689999999999</v>
      </c>
      <c r="H2677">
        <v>6.2704999999999997E-2</v>
      </c>
      <c r="I2677">
        <v>1.2559750000000001</v>
      </c>
      <c r="J2677">
        <v>3.3051999999999998E-2</v>
      </c>
      <c r="K2677" t="str">
        <f t="shared" si="43"/>
        <v>7</v>
      </c>
      <c r="L2677" t="s">
        <v>50</v>
      </c>
      <c r="M2677" t="s">
        <v>51</v>
      </c>
      <c r="N26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677" s="10" t="e">
        <f>VLOOKUP(TableOMP[[#This Row],[Label]],TableAvg[],2,FALSE)</f>
        <v>#N/A</v>
      </c>
      <c r="P2677" s="10" t="e">
        <f>VLOOKUP(TableOMP[[#This Row],[Label]],TableAvg[],3,FALSE)</f>
        <v>#N/A</v>
      </c>
      <c r="Q2677" s="10" t="e">
        <f>TableOMP[[#This Row],[Avg]]-$U$2*TableOMP[[#This Row],[StdDev]]</f>
        <v>#N/A</v>
      </c>
      <c r="R2677" s="10" t="e">
        <f>TableOMP[[#This Row],[Avg]]+$U$2*TableOMP[[#This Row],[StdDev]]</f>
        <v>#N/A</v>
      </c>
      <c r="S2677" s="10" t="e">
        <f>IF(AND(TableOMP[[#This Row],[total_time]]&gt;=TableOMP[[#This Row],[Low]], TableOMP[[#This Row],[total_time]]&lt;=TableOMP[[#This Row],[High]]),1,0)</f>
        <v>#N/A</v>
      </c>
    </row>
    <row r="2678" spans="1:19" x14ac:dyDescent="0.25">
      <c r="A2678" t="s">
        <v>16</v>
      </c>
      <c r="B2678">
        <v>1000</v>
      </c>
      <c r="C2678">
        <v>100</v>
      </c>
      <c r="D2678">
        <v>100000</v>
      </c>
      <c r="E2678">
        <v>40</v>
      </c>
      <c r="F2678">
        <v>1</v>
      </c>
      <c r="G2678">
        <v>1.470424</v>
      </c>
      <c r="H2678">
        <v>7.7704999999999996E-2</v>
      </c>
      <c r="I2678">
        <v>2.4638870000000002</v>
      </c>
      <c r="J2678">
        <v>6.3176999999999997E-2</v>
      </c>
      <c r="K2678" t="str">
        <f t="shared" si="43"/>
        <v>7</v>
      </c>
      <c r="L2678" t="s">
        <v>50</v>
      </c>
      <c r="M2678" t="s">
        <v>51</v>
      </c>
      <c r="N26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678" s="10" t="e">
        <f>VLOOKUP(TableOMP[[#This Row],[Label]],TableAvg[],2,FALSE)</f>
        <v>#N/A</v>
      </c>
      <c r="P2678" s="10" t="e">
        <f>VLOOKUP(TableOMP[[#This Row],[Label]],TableAvg[],3,FALSE)</f>
        <v>#N/A</v>
      </c>
      <c r="Q2678" s="10" t="e">
        <f>TableOMP[[#This Row],[Avg]]-$U$2*TableOMP[[#This Row],[StdDev]]</f>
        <v>#N/A</v>
      </c>
      <c r="R2678" s="10" t="e">
        <f>TableOMP[[#This Row],[Avg]]+$U$2*TableOMP[[#This Row],[StdDev]]</f>
        <v>#N/A</v>
      </c>
      <c r="S2678" s="10" t="e">
        <f>IF(AND(TableOMP[[#This Row],[total_time]]&gt;=TableOMP[[#This Row],[Low]], TableOMP[[#This Row],[total_time]]&lt;=TableOMP[[#This Row],[High]]),1,0)</f>
        <v>#N/A</v>
      </c>
    </row>
    <row r="2679" spans="1:19" x14ac:dyDescent="0.25">
      <c r="A2679" t="s">
        <v>16</v>
      </c>
      <c r="B2679">
        <v>1000</v>
      </c>
      <c r="C2679">
        <v>100</v>
      </c>
      <c r="D2679">
        <v>100000</v>
      </c>
      <c r="E2679">
        <v>41</v>
      </c>
      <c r="F2679">
        <v>1</v>
      </c>
      <c r="G2679">
        <v>1.564071</v>
      </c>
      <c r="H2679">
        <v>0.143788</v>
      </c>
      <c r="I2679">
        <v>5.0679780000000001</v>
      </c>
      <c r="J2679">
        <v>0.12669900000000001</v>
      </c>
      <c r="K2679" t="str">
        <f t="shared" si="43"/>
        <v>7</v>
      </c>
      <c r="L2679" t="s">
        <v>50</v>
      </c>
      <c r="M2679" t="s">
        <v>51</v>
      </c>
      <c r="N26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679" s="10" t="e">
        <f>VLOOKUP(TableOMP[[#This Row],[Label]],TableAvg[],2,FALSE)</f>
        <v>#N/A</v>
      </c>
      <c r="P2679" s="10" t="e">
        <f>VLOOKUP(TableOMP[[#This Row],[Label]],TableAvg[],3,FALSE)</f>
        <v>#N/A</v>
      </c>
      <c r="Q2679" s="10" t="e">
        <f>TableOMP[[#This Row],[Avg]]-$U$2*TableOMP[[#This Row],[StdDev]]</f>
        <v>#N/A</v>
      </c>
      <c r="R2679" s="10" t="e">
        <f>TableOMP[[#This Row],[Avg]]+$U$2*TableOMP[[#This Row],[StdDev]]</f>
        <v>#N/A</v>
      </c>
      <c r="S2679" s="10" t="e">
        <f>IF(AND(TableOMP[[#This Row],[total_time]]&gt;=TableOMP[[#This Row],[Low]], TableOMP[[#This Row],[total_time]]&lt;=TableOMP[[#This Row],[High]]),1,0)</f>
        <v>#N/A</v>
      </c>
    </row>
    <row r="2680" spans="1:19" x14ac:dyDescent="0.25">
      <c r="A2680" t="s">
        <v>16</v>
      </c>
      <c r="B2680">
        <v>1000</v>
      </c>
      <c r="C2680">
        <v>100</v>
      </c>
      <c r="D2680">
        <v>100000</v>
      </c>
      <c r="E2680">
        <v>42</v>
      </c>
      <c r="F2680">
        <v>1</v>
      </c>
      <c r="G2680">
        <v>1.5696909999999999</v>
      </c>
      <c r="H2680">
        <v>0.11335099999999999</v>
      </c>
      <c r="I2680">
        <v>1.944062</v>
      </c>
      <c r="J2680">
        <v>4.7416E-2</v>
      </c>
      <c r="K2680" t="str">
        <f t="shared" si="43"/>
        <v>7</v>
      </c>
      <c r="L2680" t="s">
        <v>50</v>
      </c>
      <c r="M2680" t="s">
        <v>51</v>
      </c>
      <c r="N26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680" s="10" t="e">
        <f>VLOOKUP(TableOMP[[#This Row],[Label]],TableAvg[],2,FALSE)</f>
        <v>#N/A</v>
      </c>
      <c r="P2680" s="10" t="e">
        <f>VLOOKUP(TableOMP[[#This Row],[Label]],TableAvg[],3,FALSE)</f>
        <v>#N/A</v>
      </c>
      <c r="Q2680" s="10" t="e">
        <f>TableOMP[[#This Row],[Avg]]-$U$2*TableOMP[[#This Row],[StdDev]]</f>
        <v>#N/A</v>
      </c>
      <c r="R2680" s="10" t="e">
        <f>TableOMP[[#This Row],[Avg]]+$U$2*TableOMP[[#This Row],[StdDev]]</f>
        <v>#N/A</v>
      </c>
      <c r="S2680" s="10" t="e">
        <f>IF(AND(TableOMP[[#This Row],[total_time]]&gt;=TableOMP[[#This Row],[Low]], TableOMP[[#This Row],[total_time]]&lt;=TableOMP[[#This Row],[High]]),1,0)</f>
        <v>#N/A</v>
      </c>
    </row>
    <row r="2681" spans="1:19" x14ac:dyDescent="0.25">
      <c r="A2681" t="s">
        <v>16</v>
      </c>
      <c r="B2681">
        <v>1000</v>
      </c>
      <c r="C2681">
        <v>100</v>
      </c>
      <c r="D2681">
        <v>100000</v>
      </c>
      <c r="E2681">
        <v>43</v>
      </c>
      <c r="F2681">
        <v>1</v>
      </c>
      <c r="G2681">
        <v>1.501463</v>
      </c>
      <c r="H2681">
        <v>6.7664000000000002E-2</v>
      </c>
      <c r="I2681">
        <v>2.2804039999999999</v>
      </c>
      <c r="J2681">
        <v>5.4295000000000003E-2</v>
      </c>
      <c r="K2681" t="str">
        <f t="shared" si="43"/>
        <v>7</v>
      </c>
      <c r="L2681" t="s">
        <v>50</v>
      </c>
      <c r="M2681" t="s">
        <v>51</v>
      </c>
      <c r="N26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681" s="10" t="e">
        <f>VLOOKUP(TableOMP[[#This Row],[Label]],TableAvg[],2,FALSE)</f>
        <v>#N/A</v>
      </c>
      <c r="P2681" s="10" t="e">
        <f>VLOOKUP(TableOMP[[#This Row],[Label]],TableAvg[],3,FALSE)</f>
        <v>#N/A</v>
      </c>
      <c r="Q2681" s="10" t="e">
        <f>TableOMP[[#This Row],[Avg]]-$U$2*TableOMP[[#This Row],[StdDev]]</f>
        <v>#N/A</v>
      </c>
      <c r="R2681" s="10" t="e">
        <f>TableOMP[[#This Row],[Avg]]+$U$2*TableOMP[[#This Row],[StdDev]]</f>
        <v>#N/A</v>
      </c>
      <c r="S2681" s="10" t="e">
        <f>IF(AND(TableOMP[[#This Row],[total_time]]&gt;=TableOMP[[#This Row],[Low]], TableOMP[[#This Row],[total_time]]&lt;=TableOMP[[#This Row],[High]]),1,0)</f>
        <v>#N/A</v>
      </c>
    </row>
    <row r="2682" spans="1:19" x14ac:dyDescent="0.25">
      <c r="A2682" t="s">
        <v>16</v>
      </c>
      <c r="B2682">
        <v>1000</v>
      </c>
      <c r="C2682">
        <v>100</v>
      </c>
      <c r="D2682">
        <v>100000</v>
      </c>
      <c r="E2682">
        <v>44</v>
      </c>
      <c r="F2682">
        <v>1</v>
      </c>
      <c r="G2682">
        <v>1.528095</v>
      </c>
      <c r="H2682">
        <v>9.1943999999999998E-2</v>
      </c>
      <c r="I2682">
        <v>1.619764</v>
      </c>
      <c r="J2682">
        <v>3.7669000000000001E-2</v>
      </c>
      <c r="K2682" t="str">
        <f t="shared" si="43"/>
        <v>7</v>
      </c>
      <c r="L2682" t="s">
        <v>50</v>
      </c>
      <c r="M2682" t="s">
        <v>51</v>
      </c>
      <c r="N26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682" s="10" t="e">
        <f>VLOOKUP(TableOMP[[#This Row],[Label]],TableAvg[],2,FALSE)</f>
        <v>#N/A</v>
      </c>
      <c r="P2682" s="10" t="e">
        <f>VLOOKUP(TableOMP[[#This Row],[Label]],TableAvg[],3,FALSE)</f>
        <v>#N/A</v>
      </c>
      <c r="Q2682" s="10" t="e">
        <f>TableOMP[[#This Row],[Avg]]-$U$2*TableOMP[[#This Row],[StdDev]]</f>
        <v>#N/A</v>
      </c>
      <c r="R2682" s="10" t="e">
        <f>TableOMP[[#This Row],[Avg]]+$U$2*TableOMP[[#This Row],[StdDev]]</f>
        <v>#N/A</v>
      </c>
      <c r="S2682" s="10" t="e">
        <f>IF(AND(TableOMP[[#This Row],[total_time]]&gt;=TableOMP[[#This Row],[Low]], TableOMP[[#This Row],[total_time]]&lt;=TableOMP[[#This Row],[High]]),1,0)</f>
        <v>#N/A</v>
      </c>
    </row>
    <row r="2683" spans="1:19" x14ac:dyDescent="0.25">
      <c r="A2683" t="s">
        <v>16</v>
      </c>
      <c r="B2683">
        <v>1000</v>
      </c>
      <c r="C2683">
        <v>100</v>
      </c>
      <c r="D2683">
        <v>100000</v>
      </c>
      <c r="E2683">
        <v>45</v>
      </c>
      <c r="F2683">
        <v>1</v>
      </c>
      <c r="G2683">
        <v>1.713376</v>
      </c>
      <c r="H2683">
        <v>5.7535999999999997E-2</v>
      </c>
      <c r="I2683">
        <v>1.698969</v>
      </c>
      <c r="J2683">
        <v>3.8613000000000001E-2</v>
      </c>
      <c r="K2683" t="str">
        <f t="shared" si="43"/>
        <v>7</v>
      </c>
      <c r="L2683" t="s">
        <v>50</v>
      </c>
      <c r="M2683" t="s">
        <v>51</v>
      </c>
      <c r="N26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683" s="10" t="e">
        <f>VLOOKUP(TableOMP[[#This Row],[Label]],TableAvg[],2,FALSE)</f>
        <v>#N/A</v>
      </c>
      <c r="P2683" s="10" t="e">
        <f>VLOOKUP(TableOMP[[#This Row],[Label]],TableAvg[],3,FALSE)</f>
        <v>#N/A</v>
      </c>
      <c r="Q2683" s="10" t="e">
        <f>TableOMP[[#This Row],[Avg]]-$U$2*TableOMP[[#This Row],[StdDev]]</f>
        <v>#N/A</v>
      </c>
      <c r="R2683" s="10" t="e">
        <f>TableOMP[[#This Row],[Avg]]+$U$2*TableOMP[[#This Row],[StdDev]]</f>
        <v>#N/A</v>
      </c>
      <c r="S2683" s="10" t="e">
        <f>IF(AND(TableOMP[[#This Row],[total_time]]&gt;=TableOMP[[#This Row],[Low]], TableOMP[[#This Row],[total_time]]&lt;=TableOMP[[#This Row],[High]]),1,0)</f>
        <v>#N/A</v>
      </c>
    </row>
    <row r="2684" spans="1:19" x14ac:dyDescent="0.25">
      <c r="A2684" t="s">
        <v>16</v>
      </c>
      <c r="B2684">
        <v>1000</v>
      </c>
      <c r="C2684">
        <v>100</v>
      </c>
      <c r="D2684">
        <v>100000</v>
      </c>
      <c r="E2684">
        <v>46</v>
      </c>
      <c r="F2684">
        <v>1</v>
      </c>
      <c r="G2684">
        <v>1.7883530000000001</v>
      </c>
      <c r="H2684">
        <v>6.5733E-2</v>
      </c>
      <c r="I2684">
        <v>2.8719640000000002</v>
      </c>
      <c r="J2684">
        <v>6.3821000000000003E-2</v>
      </c>
      <c r="K2684" t="str">
        <f t="shared" si="43"/>
        <v>7</v>
      </c>
      <c r="L2684" t="s">
        <v>50</v>
      </c>
      <c r="M2684" t="s">
        <v>51</v>
      </c>
      <c r="N26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684" s="10" t="e">
        <f>VLOOKUP(TableOMP[[#This Row],[Label]],TableAvg[],2,FALSE)</f>
        <v>#N/A</v>
      </c>
      <c r="P2684" s="10" t="e">
        <f>VLOOKUP(TableOMP[[#This Row],[Label]],TableAvg[],3,FALSE)</f>
        <v>#N/A</v>
      </c>
      <c r="Q2684" s="10" t="e">
        <f>TableOMP[[#This Row],[Avg]]-$U$2*TableOMP[[#This Row],[StdDev]]</f>
        <v>#N/A</v>
      </c>
      <c r="R2684" s="10" t="e">
        <f>TableOMP[[#This Row],[Avg]]+$U$2*TableOMP[[#This Row],[StdDev]]</f>
        <v>#N/A</v>
      </c>
      <c r="S2684" s="10" t="e">
        <f>IF(AND(TableOMP[[#This Row],[total_time]]&gt;=TableOMP[[#This Row],[Low]], TableOMP[[#This Row],[total_time]]&lt;=TableOMP[[#This Row],[High]]),1,0)</f>
        <v>#N/A</v>
      </c>
    </row>
    <row r="2685" spans="1:19" x14ac:dyDescent="0.25">
      <c r="A2685" t="s">
        <v>16</v>
      </c>
      <c r="B2685">
        <v>1000</v>
      </c>
      <c r="C2685">
        <v>100</v>
      </c>
      <c r="D2685">
        <v>100000</v>
      </c>
      <c r="E2685">
        <v>47</v>
      </c>
      <c r="F2685">
        <v>1</v>
      </c>
      <c r="G2685">
        <v>1.5665100000000001</v>
      </c>
      <c r="H2685">
        <v>6.8826999999999999E-2</v>
      </c>
      <c r="I2685">
        <v>1.9437150000000001</v>
      </c>
      <c r="J2685">
        <v>4.2255000000000001E-2</v>
      </c>
      <c r="K2685" t="str">
        <f t="shared" si="43"/>
        <v>7</v>
      </c>
      <c r="L2685" t="s">
        <v>50</v>
      </c>
      <c r="M2685" t="s">
        <v>51</v>
      </c>
      <c r="N26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685" s="10" t="e">
        <f>VLOOKUP(TableOMP[[#This Row],[Label]],TableAvg[],2,FALSE)</f>
        <v>#N/A</v>
      </c>
      <c r="P2685" s="10" t="e">
        <f>VLOOKUP(TableOMP[[#This Row],[Label]],TableAvg[],3,FALSE)</f>
        <v>#N/A</v>
      </c>
      <c r="Q2685" s="10" t="e">
        <f>TableOMP[[#This Row],[Avg]]-$U$2*TableOMP[[#This Row],[StdDev]]</f>
        <v>#N/A</v>
      </c>
      <c r="R2685" s="10" t="e">
        <f>TableOMP[[#This Row],[Avg]]+$U$2*TableOMP[[#This Row],[StdDev]]</f>
        <v>#N/A</v>
      </c>
      <c r="S2685" s="10" t="e">
        <f>IF(AND(TableOMP[[#This Row],[total_time]]&gt;=TableOMP[[#This Row],[Low]], TableOMP[[#This Row],[total_time]]&lt;=TableOMP[[#This Row],[High]]),1,0)</f>
        <v>#N/A</v>
      </c>
    </row>
    <row r="2686" spans="1:19" x14ac:dyDescent="0.25">
      <c r="A2686" t="s">
        <v>16</v>
      </c>
      <c r="B2686">
        <v>1000</v>
      </c>
      <c r="C2686">
        <v>100</v>
      </c>
      <c r="D2686">
        <v>100000</v>
      </c>
      <c r="E2686">
        <v>48</v>
      </c>
      <c r="F2686">
        <v>1</v>
      </c>
      <c r="G2686">
        <v>1.7755529999999999</v>
      </c>
      <c r="H2686">
        <v>7.9205999999999999E-2</v>
      </c>
      <c r="I2686">
        <v>2.2571159999999999</v>
      </c>
      <c r="J2686">
        <v>4.8023999999999997E-2</v>
      </c>
      <c r="K2686" t="str">
        <f t="shared" si="43"/>
        <v>7</v>
      </c>
      <c r="L2686" t="s">
        <v>50</v>
      </c>
      <c r="M2686" t="s">
        <v>51</v>
      </c>
      <c r="N26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686" s="10" t="e">
        <f>VLOOKUP(TableOMP[[#This Row],[Label]],TableAvg[],2,FALSE)</f>
        <v>#N/A</v>
      </c>
      <c r="P2686" s="10" t="e">
        <f>VLOOKUP(TableOMP[[#This Row],[Label]],TableAvg[],3,FALSE)</f>
        <v>#N/A</v>
      </c>
      <c r="Q2686" s="10" t="e">
        <f>TableOMP[[#This Row],[Avg]]-$U$2*TableOMP[[#This Row],[StdDev]]</f>
        <v>#N/A</v>
      </c>
      <c r="R2686" s="10" t="e">
        <f>TableOMP[[#This Row],[Avg]]+$U$2*TableOMP[[#This Row],[StdDev]]</f>
        <v>#N/A</v>
      </c>
      <c r="S2686" s="10" t="e">
        <f>IF(AND(TableOMP[[#This Row],[total_time]]&gt;=TableOMP[[#This Row],[Low]], TableOMP[[#This Row],[total_time]]&lt;=TableOMP[[#This Row],[High]]),1,0)</f>
        <v>#N/A</v>
      </c>
    </row>
    <row r="2687" spans="1:19" x14ac:dyDescent="0.25">
      <c r="A2687" t="s">
        <v>16</v>
      </c>
      <c r="B2687">
        <v>1000</v>
      </c>
      <c r="C2687">
        <v>100</v>
      </c>
      <c r="D2687">
        <v>100000</v>
      </c>
      <c r="E2687">
        <v>49</v>
      </c>
      <c r="F2687">
        <v>1</v>
      </c>
      <c r="G2687">
        <v>1.8169770000000001</v>
      </c>
      <c r="H2687">
        <v>5.4552000000000003E-2</v>
      </c>
      <c r="I2687">
        <v>1.8179730000000001</v>
      </c>
      <c r="J2687">
        <v>3.7873999999999998E-2</v>
      </c>
      <c r="K2687" t="str">
        <f t="shared" si="43"/>
        <v>7</v>
      </c>
      <c r="L2687" t="s">
        <v>50</v>
      </c>
      <c r="M2687" t="s">
        <v>51</v>
      </c>
      <c r="N26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687" s="10" t="e">
        <f>VLOOKUP(TableOMP[[#This Row],[Label]],TableAvg[],2,FALSE)</f>
        <v>#N/A</v>
      </c>
      <c r="P2687" s="10" t="e">
        <f>VLOOKUP(TableOMP[[#This Row],[Label]],TableAvg[],3,FALSE)</f>
        <v>#N/A</v>
      </c>
      <c r="Q2687" s="10" t="e">
        <f>TableOMP[[#This Row],[Avg]]-$U$2*TableOMP[[#This Row],[StdDev]]</f>
        <v>#N/A</v>
      </c>
      <c r="R2687" s="10" t="e">
        <f>TableOMP[[#This Row],[Avg]]+$U$2*TableOMP[[#This Row],[StdDev]]</f>
        <v>#N/A</v>
      </c>
      <c r="S2687" s="10" t="e">
        <f>IF(AND(TableOMP[[#This Row],[total_time]]&gt;=TableOMP[[#This Row],[Low]], TableOMP[[#This Row],[total_time]]&lt;=TableOMP[[#This Row],[High]]),1,0)</f>
        <v>#N/A</v>
      </c>
    </row>
    <row r="2688" spans="1:19" x14ac:dyDescent="0.25">
      <c r="A2688" t="s">
        <v>16</v>
      </c>
      <c r="B2688">
        <v>1000</v>
      </c>
      <c r="C2688">
        <v>100</v>
      </c>
      <c r="D2688">
        <v>100000</v>
      </c>
      <c r="E2688">
        <v>50</v>
      </c>
      <c r="F2688">
        <v>1</v>
      </c>
      <c r="G2688">
        <v>1.931203</v>
      </c>
      <c r="H2688">
        <v>0.15215000000000001</v>
      </c>
      <c r="I2688">
        <v>6.1757569999999999</v>
      </c>
      <c r="J2688">
        <v>0.12603600000000001</v>
      </c>
      <c r="K2688" t="str">
        <f t="shared" si="43"/>
        <v>7</v>
      </c>
      <c r="L2688" t="s">
        <v>50</v>
      </c>
      <c r="M2688" t="s">
        <v>51</v>
      </c>
      <c r="N26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688" s="10" t="e">
        <f>VLOOKUP(TableOMP[[#This Row],[Label]],TableAvg[],2,FALSE)</f>
        <v>#N/A</v>
      </c>
      <c r="P2688" s="10" t="e">
        <f>VLOOKUP(TableOMP[[#This Row],[Label]],TableAvg[],3,FALSE)</f>
        <v>#N/A</v>
      </c>
      <c r="Q2688" s="10" t="e">
        <f>TableOMP[[#This Row],[Avg]]-$U$2*TableOMP[[#This Row],[StdDev]]</f>
        <v>#N/A</v>
      </c>
      <c r="R2688" s="10" t="e">
        <f>TableOMP[[#This Row],[Avg]]+$U$2*TableOMP[[#This Row],[StdDev]]</f>
        <v>#N/A</v>
      </c>
      <c r="S2688" s="10" t="e">
        <f>IF(AND(TableOMP[[#This Row],[total_time]]&gt;=TableOMP[[#This Row],[Low]], TableOMP[[#This Row],[total_time]]&lt;=TableOMP[[#This Row],[High]]),1,0)</f>
        <v>#N/A</v>
      </c>
    </row>
    <row r="2689" spans="1:19" x14ac:dyDescent="0.25">
      <c r="A2689" t="s">
        <v>16</v>
      </c>
      <c r="B2689">
        <v>1000</v>
      </c>
      <c r="C2689">
        <v>100</v>
      </c>
      <c r="D2689">
        <v>100000</v>
      </c>
      <c r="E2689">
        <v>51</v>
      </c>
      <c r="F2689">
        <v>1</v>
      </c>
      <c r="G2689">
        <v>1.8145770000000001</v>
      </c>
      <c r="H2689">
        <v>7.0900000000000005E-2</v>
      </c>
      <c r="I2689">
        <v>2.5045250000000001</v>
      </c>
      <c r="J2689">
        <v>5.0090999999999997E-2</v>
      </c>
      <c r="K2689" t="str">
        <f t="shared" si="43"/>
        <v>7</v>
      </c>
      <c r="L2689" t="s">
        <v>50</v>
      </c>
      <c r="M2689" t="s">
        <v>51</v>
      </c>
      <c r="N26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689" s="10" t="e">
        <f>VLOOKUP(TableOMP[[#This Row],[Label]],TableAvg[],2,FALSE)</f>
        <v>#N/A</v>
      </c>
      <c r="P2689" s="10" t="e">
        <f>VLOOKUP(TableOMP[[#This Row],[Label]],TableAvg[],3,FALSE)</f>
        <v>#N/A</v>
      </c>
      <c r="Q2689" s="10" t="e">
        <f>TableOMP[[#This Row],[Avg]]-$U$2*TableOMP[[#This Row],[StdDev]]</f>
        <v>#N/A</v>
      </c>
      <c r="R2689" s="10" t="e">
        <f>TableOMP[[#This Row],[Avg]]+$U$2*TableOMP[[#This Row],[StdDev]]</f>
        <v>#N/A</v>
      </c>
      <c r="S2689" s="10" t="e">
        <f>IF(AND(TableOMP[[#This Row],[total_time]]&gt;=TableOMP[[#This Row],[Low]], TableOMP[[#This Row],[total_time]]&lt;=TableOMP[[#This Row],[High]]),1,0)</f>
        <v>#N/A</v>
      </c>
    </row>
    <row r="2690" spans="1:19" x14ac:dyDescent="0.25">
      <c r="A2690" t="s">
        <v>16</v>
      </c>
      <c r="B2690">
        <v>1000</v>
      </c>
      <c r="C2690">
        <v>100</v>
      </c>
      <c r="D2690">
        <v>100000</v>
      </c>
      <c r="E2690">
        <v>52</v>
      </c>
      <c r="F2690">
        <v>1</v>
      </c>
      <c r="G2690">
        <v>2.1656140000000001</v>
      </c>
      <c r="H2690">
        <v>0.371255</v>
      </c>
      <c r="I2690">
        <v>17.638195</v>
      </c>
      <c r="J2690">
        <v>0.34584700000000002</v>
      </c>
      <c r="K2690" t="str">
        <f t="shared" si="43"/>
        <v>7</v>
      </c>
      <c r="L2690" t="s">
        <v>50</v>
      </c>
      <c r="M2690" t="s">
        <v>51</v>
      </c>
      <c r="N26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690" s="10" t="e">
        <f>VLOOKUP(TableOMP[[#This Row],[Label]],TableAvg[],2,FALSE)</f>
        <v>#N/A</v>
      </c>
      <c r="P2690" s="10" t="e">
        <f>VLOOKUP(TableOMP[[#This Row],[Label]],TableAvg[],3,FALSE)</f>
        <v>#N/A</v>
      </c>
      <c r="Q2690" s="10" t="e">
        <f>TableOMP[[#This Row],[Avg]]-$U$2*TableOMP[[#This Row],[StdDev]]</f>
        <v>#N/A</v>
      </c>
      <c r="R2690" s="10" t="e">
        <f>TableOMP[[#This Row],[Avg]]+$U$2*TableOMP[[#This Row],[StdDev]]</f>
        <v>#N/A</v>
      </c>
      <c r="S2690" s="10" t="e">
        <f>IF(AND(TableOMP[[#This Row],[total_time]]&gt;=TableOMP[[#This Row],[Low]], TableOMP[[#This Row],[total_time]]&lt;=TableOMP[[#This Row],[High]]),1,0)</f>
        <v>#N/A</v>
      </c>
    </row>
    <row r="2691" spans="1:19" x14ac:dyDescent="0.25">
      <c r="A2691" t="s">
        <v>16</v>
      </c>
      <c r="B2691">
        <v>1000</v>
      </c>
      <c r="C2691">
        <v>100</v>
      </c>
      <c r="D2691">
        <v>100000</v>
      </c>
      <c r="E2691">
        <v>53</v>
      </c>
      <c r="F2691">
        <v>1</v>
      </c>
      <c r="G2691">
        <v>1.811515</v>
      </c>
      <c r="H2691">
        <v>0.16519200000000001</v>
      </c>
      <c r="I2691">
        <v>6.5341889999999996</v>
      </c>
      <c r="J2691">
        <v>0.12565699999999999</v>
      </c>
      <c r="K2691" t="str">
        <f t="shared" si="43"/>
        <v>7</v>
      </c>
      <c r="L2691" t="s">
        <v>50</v>
      </c>
      <c r="M2691" t="s">
        <v>51</v>
      </c>
      <c r="N26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691" s="10" t="e">
        <f>VLOOKUP(TableOMP[[#This Row],[Label]],TableAvg[],2,FALSE)</f>
        <v>#N/A</v>
      </c>
      <c r="P2691" s="10" t="e">
        <f>VLOOKUP(TableOMP[[#This Row],[Label]],TableAvg[],3,FALSE)</f>
        <v>#N/A</v>
      </c>
      <c r="Q2691" s="10" t="e">
        <f>TableOMP[[#This Row],[Avg]]-$U$2*TableOMP[[#This Row],[StdDev]]</f>
        <v>#N/A</v>
      </c>
      <c r="R2691" s="10" t="e">
        <f>TableOMP[[#This Row],[Avg]]+$U$2*TableOMP[[#This Row],[StdDev]]</f>
        <v>#N/A</v>
      </c>
      <c r="S2691" s="10" t="e">
        <f>IF(AND(TableOMP[[#This Row],[total_time]]&gt;=TableOMP[[#This Row],[Low]], TableOMP[[#This Row],[total_time]]&lt;=TableOMP[[#This Row],[High]]),1,0)</f>
        <v>#N/A</v>
      </c>
    </row>
    <row r="2692" spans="1:19" x14ac:dyDescent="0.25">
      <c r="A2692" t="s">
        <v>16</v>
      </c>
      <c r="B2692">
        <v>1000</v>
      </c>
      <c r="C2692">
        <v>100</v>
      </c>
      <c r="D2692">
        <v>100000</v>
      </c>
      <c r="E2692">
        <v>54</v>
      </c>
      <c r="F2692">
        <v>1</v>
      </c>
      <c r="G2692">
        <v>2.0167489999999999</v>
      </c>
      <c r="H2692">
        <v>0.11013199999999999</v>
      </c>
      <c r="I2692">
        <v>3.005042</v>
      </c>
      <c r="J2692">
        <v>5.6698999999999999E-2</v>
      </c>
      <c r="K2692" t="str">
        <f t="shared" si="43"/>
        <v>7</v>
      </c>
      <c r="L2692" t="s">
        <v>50</v>
      </c>
      <c r="M2692" t="s">
        <v>51</v>
      </c>
      <c r="N26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692" s="10" t="e">
        <f>VLOOKUP(TableOMP[[#This Row],[Label]],TableAvg[],2,FALSE)</f>
        <v>#N/A</v>
      </c>
      <c r="P2692" s="10" t="e">
        <f>VLOOKUP(TableOMP[[#This Row],[Label]],TableAvg[],3,FALSE)</f>
        <v>#N/A</v>
      </c>
      <c r="Q2692" s="10" t="e">
        <f>TableOMP[[#This Row],[Avg]]-$U$2*TableOMP[[#This Row],[StdDev]]</f>
        <v>#N/A</v>
      </c>
      <c r="R2692" s="10" t="e">
        <f>TableOMP[[#This Row],[Avg]]+$U$2*TableOMP[[#This Row],[StdDev]]</f>
        <v>#N/A</v>
      </c>
      <c r="S2692" s="10" t="e">
        <f>IF(AND(TableOMP[[#This Row],[total_time]]&gt;=TableOMP[[#This Row],[Low]], TableOMP[[#This Row],[total_time]]&lt;=TableOMP[[#This Row],[High]]),1,0)</f>
        <v>#N/A</v>
      </c>
    </row>
    <row r="2693" spans="1:19" x14ac:dyDescent="0.25">
      <c r="A2693" t="s">
        <v>16</v>
      </c>
      <c r="B2693">
        <v>1000</v>
      </c>
      <c r="C2693">
        <v>100</v>
      </c>
      <c r="D2693">
        <v>100000</v>
      </c>
      <c r="E2693">
        <v>55</v>
      </c>
      <c r="F2693">
        <v>1</v>
      </c>
      <c r="G2693">
        <v>1.702259</v>
      </c>
      <c r="H2693">
        <v>8.4859000000000004E-2</v>
      </c>
      <c r="I2693">
        <v>2.8729049999999998</v>
      </c>
      <c r="J2693">
        <v>5.3201999999999999E-2</v>
      </c>
      <c r="K2693" t="str">
        <f t="shared" si="43"/>
        <v>7</v>
      </c>
      <c r="L2693" t="s">
        <v>50</v>
      </c>
      <c r="M2693" t="s">
        <v>51</v>
      </c>
      <c r="N26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693" s="10" t="e">
        <f>VLOOKUP(TableOMP[[#This Row],[Label]],TableAvg[],2,FALSE)</f>
        <v>#N/A</v>
      </c>
      <c r="P2693" s="10" t="e">
        <f>VLOOKUP(TableOMP[[#This Row],[Label]],TableAvg[],3,FALSE)</f>
        <v>#N/A</v>
      </c>
      <c r="Q2693" s="10" t="e">
        <f>TableOMP[[#This Row],[Avg]]-$U$2*TableOMP[[#This Row],[StdDev]]</f>
        <v>#N/A</v>
      </c>
      <c r="R2693" s="10" t="e">
        <f>TableOMP[[#This Row],[Avg]]+$U$2*TableOMP[[#This Row],[StdDev]]</f>
        <v>#N/A</v>
      </c>
      <c r="S2693" s="10" t="e">
        <f>IF(AND(TableOMP[[#This Row],[total_time]]&gt;=TableOMP[[#This Row],[Low]], TableOMP[[#This Row],[total_time]]&lt;=TableOMP[[#This Row],[High]]),1,0)</f>
        <v>#N/A</v>
      </c>
    </row>
    <row r="2694" spans="1:19" x14ac:dyDescent="0.25">
      <c r="A2694" t="s">
        <v>16</v>
      </c>
      <c r="B2694">
        <v>1000</v>
      </c>
      <c r="C2694">
        <v>100</v>
      </c>
      <c r="D2694">
        <v>100000</v>
      </c>
      <c r="E2694">
        <v>56</v>
      </c>
      <c r="F2694">
        <v>1</v>
      </c>
      <c r="G2694">
        <v>1.998435</v>
      </c>
      <c r="H2694">
        <v>0.112328</v>
      </c>
      <c r="I2694">
        <v>4.4355849999999997</v>
      </c>
      <c r="J2694">
        <v>8.0646999999999996E-2</v>
      </c>
      <c r="K2694" t="str">
        <f t="shared" si="43"/>
        <v>7</v>
      </c>
      <c r="L2694" t="s">
        <v>50</v>
      </c>
      <c r="M2694" t="s">
        <v>51</v>
      </c>
      <c r="N26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694" s="10" t="e">
        <f>VLOOKUP(TableOMP[[#This Row],[Label]],TableAvg[],2,FALSE)</f>
        <v>#N/A</v>
      </c>
      <c r="P2694" s="10" t="e">
        <f>VLOOKUP(TableOMP[[#This Row],[Label]],TableAvg[],3,FALSE)</f>
        <v>#N/A</v>
      </c>
      <c r="Q2694" s="10" t="e">
        <f>TableOMP[[#This Row],[Avg]]-$U$2*TableOMP[[#This Row],[StdDev]]</f>
        <v>#N/A</v>
      </c>
      <c r="R2694" s="10" t="e">
        <f>TableOMP[[#This Row],[Avg]]+$U$2*TableOMP[[#This Row],[StdDev]]</f>
        <v>#N/A</v>
      </c>
      <c r="S2694" s="10" t="e">
        <f>IF(AND(TableOMP[[#This Row],[total_time]]&gt;=TableOMP[[#This Row],[Low]], TableOMP[[#This Row],[total_time]]&lt;=TableOMP[[#This Row],[High]]),1,0)</f>
        <v>#N/A</v>
      </c>
    </row>
    <row r="2695" spans="1:19" x14ac:dyDescent="0.25">
      <c r="A2695" t="s">
        <v>16</v>
      </c>
      <c r="B2695">
        <v>1000</v>
      </c>
      <c r="C2695">
        <v>100</v>
      </c>
      <c r="D2695">
        <v>100000</v>
      </c>
      <c r="E2695">
        <v>57</v>
      </c>
      <c r="F2695">
        <v>1</v>
      </c>
      <c r="G2695">
        <v>1.9066970000000001</v>
      </c>
      <c r="H2695">
        <v>0.10252</v>
      </c>
      <c r="I2695">
        <v>3.3295509999999999</v>
      </c>
      <c r="J2695">
        <v>5.9456000000000002E-2</v>
      </c>
      <c r="K2695" t="str">
        <f t="shared" si="43"/>
        <v>7</v>
      </c>
      <c r="L2695" t="s">
        <v>50</v>
      </c>
      <c r="M2695" t="s">
        <v>51</v>
      </c>
      <c r="N26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695" s="10" t="e">
        <f>VLOOKUP(TableOMP[[#This Row],[Label]],TableAvg[],2,FALSE)</f>
        <v>#N/A</v>
      </c>
      <c r="P2695" s="10" t="e">
        <f>VLOOKUP(TableOMP[[#This Row],[Label]],TableAvg[],3,FALSE)</f>
        <v>#N/A</v>
      </c>
      <c r="Q2695" s="10" t="e">
        <f>TableOMP[[#This Row],[Avg]]-$U$2*TableOMP[[#This Row],[StdDev]]</f>
        <v>#N/A</v>
      </c>
      <c r="R2695" s="10" t="e">
        <f>TableOMP[[#This Row],[Avg]]+$U$2*TableOMP[[#This Row],[StdDev]]</f>
        <v>#N/A</v>
      </c>
      <c r="S2695" s="10" t="e">
        <f>IF(AND(TableOMP[[#This Row],[total_time]]&gt;=TableOMP[[#This Row],[Low]], TableOMP[[#This Row],[total_time]]&lt;=TableOMP[[#This Row],[High]]),1,0)</f>
        <v>#N/A</v>
      </c>
    </row>
    <row r="2696" spans="1:19" x14ac:dyDescent="0.25">
      <c r="A2696" t="s">
        <v>16</v>
      </c>
      <c r="B2696">
        <v>1000</v>
      </c>
      <c r="C2696">
        <v>100</v>
      </c>
      <c r="D2696">
        <v>100000</v>
      </c>
      <c r="E2696">
        <v>58</v>
      </c>
      <c r="F2696">
        <v>1</v>
      </c>
      <c r="G2696">
        <v>1.5120340000000001</v>
      </c>
      <c r="H2696">
        <v>0.15407000000000001</v>
      </c>
      <c r="I2696">
        <v>8.0610759999999999</v>
      </c>
      <c r="J2696">
        <v>0.14142199999999999</v>
      </c>
      <c r="K2696" t="str">
        <f t="shared" si="43"/>
        <v>7</v>
      </c>
      <c r="L2696" t="s">
        <v>50</v>
      </c>
      <c r="M2696" t="s">
        <v>51</v>
      </c>
      <c r="N26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696" s="10" t="e">
        <f>VLOOKUP(TableOMP[[#This Row],[Label]],TableAvg[],2,FALSE)</f>
        <v>#N/A</v>
      </c>
      <c r="P2696" s="10" t="e">
        <f>VLOOKUP(TableOMP[[#This Row],[Label]],TableAvg[],3,FALSE)</f>
        <v>#N/A</v>
      </c>
      <c r="Q2696" s="10" t="e">
        <f>TableOMP[[#This Row],[Avg]]-$U$2*TableOMP[[#This Row],[StdDev]]</f>
        <v>#N/A</v>
      </c>
      <c r="R2696" s="10" t="e">
        <f>TableOMP[[#This Row],[Avg]]+$U$2*TableOMP[[#This Row],[StdDev]]</f>
        <v>#N/A</v>
      </c>
      <c r="S2696" s="10" t="e">
        <f>IF(AND(TableOMP[[#This Row],[total_time]]&gt;=TableOMP[[#This Row],[Low]], TableOMP[[#This Row],[total_time]]&lt;=TableOMP[[#This Row],[High]]),1,0)</f>
        <v>#N/A</v>
      </c>
    </row>
    <row r="2697" spans="1:19" x14ac:dyDescent="0.25">
      <c r="A2697" t="s">
        <v>16</v>
      </c>
      <c r="B2697">
        <v>1000</v>
      </c>
      <c r="C2697">
        <v>100</v>
      </c>
      <c r="D2697">
        <v>100000</v>
      </c>
      <c r="E2697">
        <v>59</v>
      </c>
      <c r="F2697">
        <v>1</v>
      </c>
      <c r="G2697">
        <v>1.4063190000000001</v>
      </c>
      <c r="H2697">
        <v>6.1558000000000002E-2</v>
      </c>
      <c r="I2697">
        <v>3.1014590000000002</v>
      </c>
      <c r="J2697">
        <v>5.3473E-2</v>
      </c>
      <c r="K2697" t="str">
        <f t="shared" si="43"/>
        <v>7</v>
      </c>
      <c r="L2697" t="s">
        <v>50</v>
      </c>
      <c r="M2697" t="s">
        <v>51</v>
      </c>
      <c r="N26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697" s="10" t="e">
        <f>VLOOKUP(TableOMP[[#This Row],[Label]],TableAvg[],2,FALSE)</f>
        <v>#N/A</v>
      </c>
      <c r="P2697" s="10" t="e">
        <f>VLOOKUP(TableOMP[[#This Row],[Label]],TableAvg[],3,FALSE)</f>
        <v>#N/A</v>
      </c>
      <c r="Q2697" s="10" t="e">
        <f>TableOMP[[#This Row],[Avg]]-$U$2*TableOMP[[#This Row],[StdDev]]</f>
        <v>#N/A</v>
      </c>
      <c r="R2697" s="10" t="e">
        <f>TableOMP[[#This Row],[Avg]]+$U$2*TableOMP[[#This Row],[StdDev]]</f>
        <v>#N/A</v>
      </c>
      <c r="S2697" s="10" t="e">
        <f>IF(AND(TableOMP[[#This Row],[total_time]]&gt;=TableOMP[[#This Row],[Low]], TableOMP[[#This Row],[total_time]]&lt;=TableOMP[[#This Row],[High]]),1,0)</f>
        <v>#N/A</v>
      </c>
    </row>
    <row r="2698" spans="1:19" x14ac:dyDescent="0.25">
      <c r="A2698" t="s">
        <v>16</v>
      </c>
      <c r="B2698">
        <v>1000</v>
      </c>
      <c r="C2698">
        <v>100</v>
      </c>
      <c r="D2698">
        <v>100000</v>
      </c>
      <c r="E2698">
        <v>60</v>
      </c>
      <c r="F2698">
        <v>1</v>
      </c>
      <c r="G2698">
        <v>1.3594740000000001</v>
      </c>
      <c r="H2698">
        <v>6.6806000000000004E-2</v>
      </c>
      <c r="I2698">
        <v>3.3692859999999998</v>
      </c>
      <c r="J2698">
        <v>5.7106999999999998E-2</v>
      </c>
      <c r="K2698" t="str">
        <f t="shared" si="43"/>
        <v>7</v>
      </c>
      <c r="L2698" t="s">
        <v>50</v>
      </c>
      <c r="M2698" t="s">
        <v>51</v>
      </c>
      <c r="N26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698" s="10" t="e">
        <f>VLOOKUP(TableOMP[[#This Row],[Label]],TableAvg[],2,FALSE)</f>
        <v>#N/A</v>
      </c>
      <c r="P2698" s="10" t="e">
        <f>VLOOKUP(TableOMP[[#This Row],[Label]],TableAvg[],3,FALSE)</f>
        <v>#N/A</v>
      </c>
      <c r="Q2698" s="10" t="e">
        <f>TableOMP[[#This Row],[Avg]]-$U$2*TableOMP[[#This Row],[StdDev]]</f>
        <v>#N/A</v>
      </c>
      <c r="R2698" s="10" t="e">
        <f>TableOMP[[#This Row],[Avg]]+$U$2*TableOMP[[#This Row],[StdDev]]</f>
        <v>#N/A</v>
      </c>
      <c r="S2698" s="10" t="e">
        <f>IF(AND(TableOMP[[#This Row],[total_time]]&gt;=TableOMP[[#This Row],[Low]], TableOMP[[#This Row],[total_time]]&lt;=TableOMP[[#This Row],[High]]),1,0)</f>
        <v>#N/A</v>
      </c>
    </row>
    <row r="2699" spans="1:19" x14ac:dyDescent="0.25">
      <c r="A2699" t="s">
        <v>16</v>
      </c>
      <c r="B2699">
        <v>1000</v>
      </c>
      <c r="C2699">
        <v>100</v>
      </c>
      <c r="D2699">
        <v>100000</v>
      </c>
      <c r="E2699">
        <v>61</v>
      </c>
      <c r="F2699">
        <v>1</v>
      </c>
      <c r="G2699">
        <v>1.4798929999999999</v>
      </c>
      <c r="H2699">
        <v>7.1217000000000003E-2</v>
      </c>
      <c r="I2699">
        <v>3.5888990000000001</v>
      </c>
      <c r="J2699">
        <v>5.9815E-2</v>
      </c>
      <c r="K2699" t="str">
        <f t="shared" si="43"/>
        <v>7</v>
      </c>
      <c r="L2699" t="s">
        <v>50</v>
      </c>
      <c r="M2699" t="s">
        <v>51</v>
      </c>
      <c r="N26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699" s="10" t="e">
        <f>VLOOKUP(TableOMP[[#This Row],[Label]],TableAvg[],2,FALSE)</f>
        <v>#N/A</v>
      </c>
      <c r="P2699" s="10" t="e">
        <f>VLOOKUP(TableOMP[[#This Row],[Label]],TableAvg[],3,FALSE)</f>
        <v>#N/A</v>
      </c>
      <c r="Q2699" s="10" t="e">
        <f>TableOMP[[#This Row],[Avg]]-$U$2*TableOMP[[#This Row],[StdDev]]</f>
        <v>#N/A</v>
      </c>
      <c r="R2699" s="10" t="e">
        <f>TableOMP[[#This Row],[Avg]]+$U$2*TableOMP[[#This Row],[StdDev]]</f>
        <v>#N/A</v>
      </c>
      <c r="S2699" s="10" t="e">
        <f>IF(AND(TableOMP[[#This Row],[total_time]]&gt;=TableOMP[[#This Row],[Low]], TableOMP[[#This Row],[total_time]]&lt;=TableOMP[[#This Row],[High]]),1,0)</f>
        <v>#N/A</v>
      </c>
    </row>
    <row r="2700" spans="1:19" x14ac:dyDescent="0.25">
      <c r="A2700" t="s">
        <v>16</v>
      </c>
      <c r="B2700">
        <v>1000</v>
      </c>
      <c r="C2700">
        <v>100</v>
      </c>
      <c r="D2700">
        <v>100000</v>
      </c>
      <c r="E2700">
        <v>62</v>
      </c>
      <c r="F2700">
        <v>1</v>
      </c>
      <c r="G2700">
        <v>1.4594640000000001</v>
      </c>
      <c r="H2700">
        <v>7.5294E-2</v>
      </c>
      <c r="I2700">
        <v>3.7103809999999999</v>
      </c>
      <c r="J2700">
        <v>6.0825999999999998E-2</v>
      </c>
      <c r="K2700" t="str">
        <f t="shared" si="43"/>
        <v>7</v>
      </c>
      <c r="L2700" t="s">
        <v>50</v>
      </c>
      <c r="M2700" t="s">
        <v>51</v>
      </c>
      <c r="N27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700" s="10" t="e">
        <f>VLOOKUP(TableOMP[[#This Row],[Label]],TableAvg[],2,FALSE)</f>
        <v>#N/A</v>
      </c>
      <c r="P2700" s="10" t="e">
        <f>VLOOKUP(TableOMP[[#This Row],[Label]],TableAvg[],3,FALSE)</f>
        <v>#N/A</v>
      </c>
      <c r="Q2700" s="10" t="e">
        <f>TableOMP[[#This Row],[Avg]]-$U$2*TableOMP[[#This Row],[StdDev]]</f>
        <v>#N/A</v>
      </c>
      <c r="R2700" s="10" t="e">
        <f>TableOMP[[#This Row],[Avg]]+$U$2*TableOMP[[#This Row],[StdDev]]</f>
        <v>#N/A</v>
      </c>
      <c r="S2700" s="10" t="e">
        <f>IF(AND(TableOMP[[#This Row],[total_time]]&gt;=TableOMP[[#This Row],[Low]], TableOMP[[#This Row],[total_time]]&lt;=TableOMP[[#This Row],[High]]),1,0)</f>
        <v>#N/A</v>
      </c>
    </row>
    <row r="2701" spans="1:19" x14ac:dyDescent="0.25">
      <c r="A2701" t="s">
        <v>16</v>
      </c>
      <c r="B2701">
        <v>1000</v>
      </c>
      <c r="C2701">
        <v>100</v>
      </c>
      <c r="D2701">
        <v>100000</v>
      </c>
      <c r="E2701">
        <v>63</v>
      </c>
      <c r="F2701">
        <v>1</v>
      </c>
      <c r="G2701">
        <v>1.441659</v>
      </c>
      <c r="H2701">
        <v>7.0865999999999998E-2</v>
      </c>
      <c r="I2701">
        <v>3.6336689999999998</v>
      </c>
      <c r="J2701">
        <v>5.8608E-2</v>
      </c>
      <c r="K2701" t="str">
        <f t="shared" si="43"/>
        <v>7</v>
      </c>
      <c r="L2701" t="s">
        <v>50</v>
      </c>
      <c r="M2701" t="s">
        <v>51</v>
      </c>
      <c r="N27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701" s="10" t="e">
        <f>VLOOKUP(TableOMP[[#This Row],[Label]],TableAvg[],2,FALSE)</f>
        <v>#N/A</v>
      </c>
      <c r="P2701" s="10" t="e">
        <f>VLOOKUP(TableOMP[[#This Row],[Label]],TableAvg[],3,FALSE)</f>
        <v>#N/A</v>
      </c>
      <c r="Q2701" s="10" t="e">
        <f>TableOMP[[#This Row],[Avg]]-$U$2*TableOMP[[#This Row],[StdDev]]</f>
        <v>#N/A</v>
      </c>
      <c r="R2701" s="10" t="e">
        <f>TableOMP[[#This Row],[Avg]]+$U$2*TableOMP[[#This Row],[StdDev]]</f>
        <v>#N/A</v>
      </c>
      <c r="S2701" s="10" t="e">
        <f>IF(AND(TableOMP[[#This Row],[total_time]]&gt;=TableOMP[[#This Row],[Low]], TableOMP[[#This Row],[total_time]]&lt;=TableOMP[[#This Row],[High]]),1,0)</f>
        <v>#N/A</v>
      </c>
    </row>
    <row r="2702" spans="1:19" x14ac:dyDescent="0.25">
      <c r="A2702" t="s">
        <v>16</v>
      </c>
      <c r="B2702">
        <v>1000</v>
      </c>
      <c r="C2702">
        <v>100</v>
      </c>
      <c r="D2702">
        <v>100000</v>
      </c>
      <c r="E2702">
        <v>64</v>
      </c>
      <c r="F2702">
        <v>1</v>
      </c>
      <c r="G2702">
        <v>1.7399500000000001</v>
      </c>
      <c r="H2702">
        <v>0.42416599999999999</v>
      </c>
      <c r="I2702">
        <v>26.207325999999998</v>
      </c>
      <c r="J2702">
        <v>0.415989</v>
      </c>
      <c r="K2702" t="str">
        <f t="shared" si="43"/>
        <v>7</v>
      </c>
      <c r="L2702" t="s">
        <v>50</v>
      </c>
      <c r="M2702" t="s">
        <v>51</v>
      </c>
      <c r="N27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702" s="10" t="e">
        <f>VLOOKUP(TableOMP[[#This Row],[Label]],TableAvg[],2,FALSE)</f>
        <v>#N/A</v>
      </c>
      <c r="P2702" s="10" t="e">
        <f>VLOOKUP(TableOMP[[#This Row],[Label]],TableAvg[],3,FALSE)</f>
        <v>#N/A</v>
      </c>
      <c r="Q2702" s="10" t="e">
        <f>TableOMP[[#This Row],[Avg]]-$U$2*TableOMP[[#This Row],[StdDev]]</f>
        <v>#N/A</v>
      </c>
      <c r="R2702" s="10" t="e">
        <f>TableOMP[[#This Row],[Avg]]+$U$2*TableOMP[[#This Row],[StdDev]]</f>
        <v>#N/A</v>
      </c>
      <c r="S2702" s="10" t="e">
        <f>IF(AND(TableOMP[[#This Row],[total_time]]&gt;=TableOMP[[#This Row],[Low]], TableOMP[[#This Row],[total_time]]&lt;=TableOMP[[#This Row],[High]]),1,0)</f>
        <v>#N/A</v>
      </c>
    </row>
    <row r="2703" spans="1:19" x14ac:dyDescent="0.25">
      <c r="A2703" t="s">
        <v>16</v>
      </c>
      <c r="B2703">
        <v>100</v>
      </c>
      <c r="C2703">
        <v>100</v>
      </c>
      <c r="D2703">
        <v>100000</v>
      </c>
      <c r="E2703">
        <v>1</v>
      </c>
      <c r="F2703">
        <v>1</v>
      </c>
      <c r="G2703">
        <v>1.0725849999999999</v>
      </c>
      <c r="H2703">
        <v>9.0620000000000006E-3</v>
      </c>
      <c r="I2703">
        <v>0</v>
      </c>
      <c r="J2703">
        <v>0</v>
      </c>
      <c r="K2703" t="str">
        <f t="shared" si="43"/>
        <v>7</v>
      </c>
      <c r="L2703" t="s">
        <v>50</v>
      </c>
      <c r="M2703" t="s">
        <v>51</v>
      </c>
      <c r="N27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703" s="10" t="e">
        <f>VLOOKUP(TableOMP[[#This Row],[Label]],TableAvg[],2,FALSE)</f>
        <v>#N/A</v>
      </c>
      <c r="P2703" s="10" t="e">
        <f>VLOOKUP(TableOMP[[#This Row],[Label]],TableAvg[],3,FALSE)</f>
        <v>#N/A</v>
      </c>
      <c r="Q2703" s="10" t="e">
        <f>TableOMP[[#This Row],[Avg]]-$U$2*TableOMP[[#This Row],[StdDev]]</f>
        <v>#N/A</v>
      </c>
      <c r="R2703" s="10" t="e">
        <f>TableOMP[[#This Row],[Avg]]+$U$2*TableOMP[[#This Row],[StdDev]]</f>
        <v>#N/A</v>
      </c>
      <c r="S2703" s="10" t="e">
        <f>IF(AND(TableOMP[[#This Row],[total_time]]&gt;=TableOMP[[#This Row],[Low]], TableOMP[[#This Row],[total_time]]&lt;=TableOMP[[#This Row],[High]]),1,0)</f>
        <v>#N/A</v>
      </c>
    </row>
    <row r="2704" spans="1:19" x14ac:dyDescent="0.25">
      <c r="A2704" t="s">
        <v>16</v>
      </c>
      <c r="B2704">
        <v>100</v>
      </c>
      <c r="C2704">
        <v>100</v>
      </c>
      <c r="D2704">
        <v>100000</v>
      </c>
      <c r="E2704">
        <v>2</v>
      </c>
      <c r="F2704">
        <v>1</v>
      </c>
      <c r="G2704">
        <v>1.257077</v>
      </c>
      <c r="H2704">
        <v>0.18113899999999999</v>
      </c>
      <c r="I2704">
        <v>1.1180000000000001E-2</v>
      </c>
      <c r="J2704">
        <v>1.1180000000000001E-2</v>
      </c>
      <c r="K2704" t="str">
        <f t="shared" ref="K2704:K2767" si="44">MID(M2704,22,1)</f>
        <v>7</v>
      </c>
      <c r="L2704" t="s">
        <v>50</v>
      </c>
      <c r="M2704" t="s">
        <v>51</v>
      </c>
      <c r="N27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704" s="10" t="e">
        <f>VLOOKUP(TableOMP[[#This Row],[Label]],TableAvg[],2,FALSE)</f>
        <v>#N/A</v>
      </c>
      <c r="P2704" s="10" t="e">
        <f>VLOOKUP(TableOMP[[#This Row],[Label]],TableAvg[],3,FALSE)</f>
        <v>#N/A</v>
      </c>
      <c r="Q2704" s="10" t="e">
        <f>TableOMP[[#This Row],[Avg]]-$U$2*TableOMP[[#This Row],[StdDev]]</f>
        <v>#N/A</v>
      </c>
      <c r="R2704" s="10" t="e">
        <f>TableOMP[[#This Row],[Avg]]+$U$2*TableOMP[[#This Row],[StdDev]]</f>
        <v>#N/A</v>
      </c>
      <c r="S2704" s="10" t="e">
        <f>IF(AND(TableOMP[[#This Row],[total_time]]&gt;=TableOMP[[#This Row],[Low]], TableOMP[[#This Row],[total_time]]&lt;=TableOMP[[#This Row],[High]]),1,0)</f>
        <v>#N/A</v>
      </c>
    </row>
    <row r="2705" spans="1:19" x14ac:dyDescent="0.25">
      <c r="A2705" t="s">
        <v>16</v>
      </c>
      <c r="B2705">
        <v>100</v>
      </c>
      <c r="C2705">
        <v>100</v>
      </c>
      <c r="D2705">
        <v>100000</v>
      </c>
      <c r="E2705">
        <v>3</v>
      </c>
      <c r="F2705">
        <v>1</v>
      </c>
      <c r="G2705">
        <v>1.0790139999999999</v>
      </c>
      <c r="H2705">
        <v>2.4287E-2</v>
      </c>
      <c r="I2705">
        <v>1.2387E-2</v>
      </c>
      <c r="J2705">
        <v>6.1929999999999997E-3</v>
      </c>
      <c r="K2705" t="str">
        <f t="shared" si="44"/>
        <v>7</v>
      </c>
      <c r="L2705" t="s">
        <v>50</v>
      </c>
      <c r="M2705" t="s">
        <v>51</v>
      </c>
      <c r="N27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705" s="10" t="e">
        <f>VLOOKUP(TableOMP[[#This Row],[Label]],TableAvg[],2,FALSE)</f>
        <v>#N/A</v>
      </c>
      <c r="P2705" s="10" t="e">
        <f>VLOOKUP(TableOMP[[#This Row],[Label]],TableAvg[],3,FALSE)</f>
        <v>#N/A</v>
      </c>
      <c r="Q2705" s="10" t="e">
        <f>TableOMP[[#This Row],[Avg]]-$U$2*TableOMP[[#This Row],[StdDev]]</f>
        <v>#N/A</v>
      </c>
      <c r="R2705" s="10" t="e">
        <f>TableOMP[[#This Row],[Avg]]+$U$2*TableOMP[[#This Row],[StdDev]]</f>
        <v>#N/A</v>
      </c>
      <c r="S2705" s="10" t="e">
        <f>IF(AND(TableOMP[[#This Row],[total_time]]&gt;=TableOMP[[#This Row],[Low]], TableOMP[[#This Row],[total_time]]&lt;=TableOMP[[#This Row],[High]]),1,0)</f>
        <v>#N/A</v>
      </c>
    </row>
    <row r="2706" spans="1:19" x14ac:dyDescent="0.25">
      <c r="A2706" t="s">
        <v>16</v>
      </c>
      <c r="B2706">
        <v>100</v>
      </c>
      <c r="C2706">
        <v>100</v>
      </c>
      <c r="D2706">
        <v>100000</v>
      </c>
      <c r="E2706">
        <v>4</v>
      </c>
      <c r="F2706">
        <v>1</v>
      </c>
      <c r="G2706">
        <v>1.144917</v>
      </c>
      <c r="H2706">
        <v>7.3774000000000006E-2</v>
      </c>
      <c r="I2706">
        <v>0.198237</v>
      </c>
      <c r="J2706">
        <v>6.6078999999999999E-2</v>
      </c>
      <c r="K2706" t="str">
        <f t="shared" si="44"/>
        <v>7</v>
      </c>
      <c r="L2706" t="s">
        <v>50</v>
      </c>
      <c r="M2706" t="s">
        <v>51</v>
      </c>
      <c r="N27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706" s="10" t="e">
        <f>VLOOKUP(TableOMP[[#This Row],[Label]],TableAvg[],2,FALSE)</f>
        <v>#N/A</v>
      </c>
      <c r="P2706" s="10" t="e">
        <f>VLOOKUP(TableOMP[[#This Row],[Label]],TableAvg[],3,FALSE)</f>
        <v>#N/A</v>
      </c>
      <c r="Q2706" s="10" t="e">
        <f>TableOMP[[#This Row],[Avg]]-$U$2*TableOMP[[#This Row],[StdDev]]</f>
        <v>#N/A</v>
      </c>
      <c r="R2706" s="10" t="e">
        <f>TableOMP[[#This Row],[Avg]]+$U$2*TableOMP[[#This Row],[StdDev]]</f>
        <v>#N/A</v>
      </c>
      <c r="S2706" s="10" t="e">
        <f>IF(AND(TableOMP[[#This Row],[total_time]]&gt;=TableOMP[[#This Row],[Low]], TableOMP[[#This Row],[total_time]]&lt;=TableOMP[[#This Row],[High]]),1,0)</f>
        <v>#N/A</v>
      </c>
    </row>
    <row r="2707" spans="1:19" x14ac:dyDescent="0.25">
      <c r="A2707" t="s">
        <v>16</v>
      </c>
      <c r="B2707">
        <v>100</v>
      </c>
      <c r="C2707">
        <v>100</v>
      </c>
      <c r="D2707">
        <v>100000</v>
      </c>
      <c r="E2707">
        <v>5</v>
      </c>
      <c r="F2707">
        <v>1</v>
      </c>
      <c r="G2707">
        <v>1.0842609999999999</v>
      </c>
      <c r="H2707">
        <v>2.1765E-2</v>
      </c>
      <c r="I2707">
        <v>5.7362999999999997E-2</v>
      </c>
      <c r="J2707">
        <v>1.4341E-2</v>
      </c>
      <c r="K2707" t="str">
        <f t="shared" si="44"/>
        <v>7</v>
      </c>
      <c r="L2707" t="s">
        <v>50</v>
      </c>
      <c r="M2707" t="s">
        <v>51</v>
      </c>
      <c r="N27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707" s="10" t="e">
        <f>VLOOKUP(TableOMP[[#This Row],[Label]],TableAvg[],2,FALSE)</f>
        <v>#N/A</v>
      </c>
      <c r="P2707" s="10" t="e">
        <f>VLOOKUP(TableOMP[[#This Row],[Label]],TableAvg[],3,FALSE)</f>
        <v>#N/A</v>
      </c>
      <c r="Q2707" s="10" t="e">
        <f>TableOMP[[#This Row],[Avg]]-$U$2*TableOMP[[#This Row],[StdDev]]</f>
        <v>#N/A</v>
      </c>
      <c r="R2707" s="10" t="e">
        <f>TableOMP[[#This Row],[Avg]]+$U$2*TableOMP[[#This Row],[StdDev]]</f>
        <v>#N/A</v>
      </c>
      <c r="S2707" s="10" t="e">
        <f>IF(AND(TableOMP[[#This Row],[total_time]]&gt;=TableOMP[[#This Row],[Low]], TableOMP[[#This Row],[total_time]]&lt;=TableOMP[[#This Row],[High]]),1,0)</f>
        <v>#N/A</v>
      </c>
    </row>
    <row r="2708" spans="1:19" x14ac:dyDescent="0.25">
      <c r="A2708" t="s">
        <v>16</v>
      </c>
      <c r="B2708">
        <v>100</v>
      </c>
      <c r="C2708">
        <v>100</v>
      </c>
      <c r="D2708">
        <v>100000</v>
      </c>
      <c r="E2708">
        <v>6</v>
      </c>
      <c r="F2708">
        <v>1</v>
      </c>
      <c r="G2708">
        <v>1.0818289999999999</v>
      </c>
      <c r="H2708">
        <v>1.3224E-2</v>
      </c>
      <c r="I2708">
        <v>5.0090000000000003E-2</v>
      </c>
      <c r="J2708">
        <v>1.0018000000000001E-2</v>
      </c>
      <c r="K2708" t="str">
        <f t="shared" si="44"/>
        <v>7</v>
      </c>
      <c r="L2708" t="s">
        <v>50</v>
      </c>
      <c r="M2708" t="s">
        <v>51</v>
      </c>
      <c r="N27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708" s="10" t="e">
        <f>VLOOKUP(TableOMP[[#This Row],[Label]],TableAvg[],2,FALSE)</f>
        <v>#N/A</v>
      </c>
      <c r="P2708" s="10" t="e">
        <f>VLOOKUP(TableOMP[[#This Row],[Label]],TableAvg[],3,FALSE)</f>
        <v>#N/A</v>
      </c>
      <c r="Q2708" s="10" t="e">
        <f>TableOMP[[#This Row],[Avg]]-$U$2*TableOMP[[#This Row],[StdDev]]</f>
        <v>#N/A</v>
      </c>
      <c r="R2708" s="10" t="e">
        <f>TableOMP[[#This Row],[Avg]]+$U$2*TableOMP[[#This Row],[StdDev]]</f>
        <v>#N/A</v>
      </c>
      <c r="S2708" s="10" t="e">
        <f>IF(AND(TableOMP[[#This Row],[total_time]]&gt;=TableOMP[[#This Row],[Low]], TableOMP[[#This Row],[total_time]]&lt;=TableOMP[[#This Row],[High]]),1,0)</f>
        <v>#N/A</v>
      </c>
    </row>
    <row r="2709" spans="1:19" x14ac:dyDescent="0.25">
      <c r="A2709" t="s">
        <v>16</v>
      </c>
      <c r="B2709">
        <v>100</v>
      </c>
      <c r="C2709">
        <v>100</v>
      </c>
      <c r="D2709">
        <v>100000</v>
      </c>
      <c r="E2709">
        <v>7</v>
      </c>
      <c r="F2709">
        <v>1</v>
      </c>
      <c r="G2709">
        <v>1.09476</v>
      </c>
      <c r="H2709">
        <v>2.0226999999999998E-2</v>
      </c>
      <c r="I2709">
        <v>9.0669E-2</v>
      </c>
      <c r="J2709">
        <v>1.5112E-2</v>
      </c>
      <c r="K2709" t="str">
        <f t="shared" si="44"/>
        <v>7</v>
      </c>
      <c r="L2709" t="s">
        <v>50</v>
      </c>
      <c r="M2709" t="s">
        <v>51</v>
      </c>
      <c r="N27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709" s="10" t="e">
        <f>VLOOKUP(TableOMP[[#This Row],[Label]],TableAvg[],2,FALSE)</f>
        <v>#N/A</v>
      </c>
      <c r="P2709" s="10" t="e">
        <f>VLOOKUP(TableOMP[[#This Row],[Label]],TableAvg[],3,FALSE)</f>
        <v>#N/A</v>
      </c>
      <c r="Q2709" s="10" t="e">
        <f>TableOMP[[#This Row],[Avg]]-$U$2*TableOMP[[#This Row],[StdDev]]</f>
        <v>#N/A</v>
      </c>
      <c r="R2709" s="10" t="e">
        <f>TableOMP[[#This Row],[Avg]]+$U$2*TableOMP[[#This Row],[StdDev]]</f>
        <v>#N/A</v>
      </c>
      <c r="S2709" s="10" t="e">
        <f>IF(AND(TableOMP[[#This Row],[total_time]]&gt;=TableOMP[[#This Row],[Low]], TableOMP[[#This Row],[total_time]]&lt;=TableOMP[[#This Row],[High]]),1,0)</f>
        <v>#N/A</v>
      </c>
    </row>
    <row r="2710" spans="1:19" x14ac:dyDescent="0.25">
      <c r="A2710" t="s">
        <v>16</v>
      </c>
      <c r="B2710">
        <v>100</v>
      </c>
      <c r="C2710">
        <v>100</v>
      </c>
      <c r="D2710">
        <v>100000</v>
      </c>
      <c r="E2710">
        <v>8</v>
      </c>
      <c r="F2710">
        <v>1</v>
      </c>
      <c r="G2710">
        <v>1.108773</v>
      </c>
      <c r="H2710">
        <v>2.9670999999999999E-2</v>
      </c>
      <c r="I2710">
        <v>9.1194999999999998E-2</v>
      </c>
      <c r="J2710">
        <v>1.3028E-2</v>
      </c>
      <c r="K2710" t="str">
        <f t="shared" si="44"/>
        <v>7</v>
      </c>
      <c r="L2710" t="s">
        <v>50</v>
      </c>
      <c r="M2710" t="s">
        <v>51</v>
      </c>
      <c r="N27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710" s="10" t="e">
        <f>VLOOKUP(TableOMP[[#This Row],[Label]],TableAvg[],2,FALSE)</f>
        <v>#N/A</v>
      </c>
      <c r="P2710" s="10" t="e">
        <f>VLOOKUP(TableOMP[[#This Row],[Label]],TableAvg[],3,FALSE)</f>
        <v>#N/A</v>
      </c>
      <c r="Q2710" s="10" t="e">
        <f>TableOMP[[#This Row],[Avg]]-$U$2*TableOMP[[#This Row],[StdDev]]</f>
        <v>#N/A</v>
      </c>
      <c r="R2710" s="10" t="e">
        <f>TableOMP[[#This Row],[Avg]]+$U$2*TableOMP[[#This Row],[StdDev]]</f>
        <v>#N/A</v>
      </c>
      <c r="S2710" s="10" t="e">
        <f>IF(AND(TableOMP[[#This Row],[total_time]]&gt;=TableOMP[[#This Row],[Low]], TableOMP[[#This Row],[total_time]]&lt;=TableOMP[[#This Row],[High]]),1,0)</f>
        <v>#N/A</v>
      </c>
    </row>
    <row r="2711" spans="1:19" x14ac:dyDescent="0.25">
      <c r="A2711" t="s">
        <v>16</v>
      </c>
      <c r="B2711">
        <v>100</v>
      </c>
      <c r="C2711">
        <v>100</v>
      </c>
      <c r="D2711">
        <v>100000</v>
      </c>
      <c r="E2711">
        <v>9</v>
      </c>
      <c r="F2711">
        <v>1</v>
      </c>
      <c r="G2711">
        <v>1.117178</v>
      </c>
      <c r="H2711">
        <v>2.8267E-2</v>
      </c>
      <c r="I2711">
        <v>0.14508399999999999</v>
      </c>
      <c r="J2711">
        <v>1.8134999999999998E-2</v>
      </c>
      <c r="K2711" t="str">
        <f t="shared" si="44"/>
        <v>7</v>
      </c>
      <c r="L2711" t="s">
        <v>50</v>
      </c>
      <c r="M2711" t="s">
        <v>51</v>
      </c>
      <c r="N27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711" s="10" t="e">
        <f>VLOOKUP(TableOMP[[#This Row],[Label]],TableAvg[],2,FALSE)</f>
        <v>#N/A</v>
      </c>
      <c r="P2711" s="10" t="e">
        <f>VLOOKUP(TableOMP[[#This Row],[Label]],TableAvg[],3,FALSE)</f>
        <v>#N/A</v>
      </c>
      <c r="Q2711" s="10" t="e">
        <f>TableOMP[[#This Row],[Avg]]-$U$2*TableOMP[[#This Row],[StdDev]]</f>
        <v>#N/A</v>
      </c>
      <c r="R2711" s="10" t="e">
        <f>TableOMP[[#This Row],[Avg]]+$U$2*TableOMP[[#This Row],[StdDev]]</f>
        <v>#N/A</v>
      </c>
      <c r="S2711" s="10" t="e">
        <f>IF(AND(TableOMP[[#This Row],[total_time]]&gt;=TableOMP[[#This Row],[Low]], TableOMP[[#This Row],[total_time]]&lt;=TableOMP[[#This Row],[High]]),1,0)</f>
        <v>#N/A</v>
      </c>
    </row>
    <row r="2712" spans="1:19" x14ac:dyDescent="0.25">
      <c r="A2712" t="s">
        <v>16</v>
      </c>
      <c r="B2712">
        <v>100</v>
      </c>
      <c r="C2712">
        <v>100</v>
      </c>
      <c r="D2712">
        <v>100000</v>
      </c>
      <c r="E2712">
        <v>10</v>
      </c>
      <c r="F2712">
        <v>1</v>
      </c>
      <c r="G2712">
        <v>1.1187260000000001</v>
      </c>
      <c r="H2712">
        <v>2.3581999999999999E-2</v>
      </c>
      <c r="I2712">
        <v>0.166794</v>
      </c>
      <c r="J2712">
        <v>1.8533000000000001E-2</v>
      </c>
      <c r="K2712" t="str">
        <f t="shared" si="44"/>
        <v>7</v>
      </c>
      <c r="L2712" t="s">
        <v>50</v>
      </c>
      <c r="M2712" t="s">
        <v>51</v>
      </c>
      <c r="N27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712" s="10" t="e">
        <f>VLOOKUP(TableOMP[[#This Row],[Label]],TableAvg[],2,FALSE)</f>
        <v>#N/A</v>
      </c>
      <c r="P2712" s="10" t="e">
        <f>VLOOKUP(TableOMP[[#This Row],[Label]],TableAvg[],3,FALSE)</f>
        <v>#N/A</v>
      </c>
      <c r="Q2712" s="10" t="e">
        <f>TableOMP[[#This Row],[Avg]]-$U$2*TableOMP[[#This Row],[StdDev]]</f>
        <v>#N/A</v>
      </c>
      <c r="R2712" s="10" t="e">
        <f>TableOMP[[#This Row],[Avg]]+$U$2*TableOMP[[#This Row],[StdDev]]</f>
        <v>#N/A</v>
      </c>
      <c r="S2712" s="10" t="e">
        <f>IF(AND(TableOMP[[#This Row],[total_time]]&gt;=TableOMP[[#This Row],[Low]], TableOMP[[#This Row],[total_time]]&lt;=TableOMP[[#This Row],[High]]),1,0)</f>
        <v>#N/A</v>
      </c>
    </row>
    <row r="2713" spans="1:19" x14ac:dyDescent="0.25">
      <c r="A2713" t="s">
        <v>16</v>
      </c>
      <c r="B2713">
        <v>100</v>
      </c>
      <c r="C2713">
        <v>100</v>
      </c>
      <c r="D2713">
        <v>100000</v>
      </c>
      <c r="E2713">
        <v>11</v>
      </c>
      <c r="F2713">
        <v>1</v>
      </c>
      <c r="G2713">
        <v>1.208329</v>
      </c>
      <c r="H2713">
        <v>0.100136</v>
      </c>
      <c r="I2713">
        <v>0.724329</v>
      </c>
      <c r="J2713">
        <v>7.2432999999999997E-2</v>
      </c>
      <c r="K2713" t="str">
        <f t="shared" si="44"/>
        <v>7</v>
      </c>
      <c r="L2713" t="s">
        <v>50</v>
      </c>
      <c r="M2713" t="s">
        <v>51</v>
      </c>
      <c r="N27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713" s="10" t="e">
        <f>VLOOKUP(TableOMP[[#This Row],[Label]],TableAvg[],2,FALSE)</f>
        <v>#N/A</v>
      </c>
      <c r="P2713" s="10" t="e">
        <f>VLOOKUP(TableOMP[[#This Row],[Label]],TableAvg[],3,FALSE)</f>
        <v>#N/A</v>
      </c>
      <c r="Q2713" s="10" t="e">
        <f>TableOMP[[#This Row],[Avg]]-$U$2*TableOMP[[#This Row],[StdDev]]</f>
        <v>#N/A</v>
      </c>
      <c r="R2713" s="10" t="e">
        <f>TableOMP[[#This Row],[Avg]]+$U$2*TableOMP[[#This Row],[StdDev]]</f>
        <v>#N/A</v>
      </c>
      <c r="S2713" s="10" t="e">
        <f>IF(AND(TableOMP[[#This Row],[total_time]]&gt;=TableOMP[[#This Row],[Low]], TableOMP[[#This Row],[total_time]]&lt;=TableOMP[[#This Row],[High]]),1,0)</f>
        <v>#N/A</v>
      </c>
    </row>
    <row r="2714" spans="1:19" x14ac:dyDescent="0.25">
      <c r="A2714" t="s">
        <v>16</v>
      </c>
      <c r="B2714">
        <v>100</v>
      </c>
      <c r="C2714">
        <v>100</v>
      </c>
      <c r="D2714">
        <v>100000</v>
      </c>
      <c r="E2714">
        <v>12</v>
      </c>
      <c r="F2714">
        <v>1</v>
      </c>
      <c r="G2714">
        <v>1.127664</v>
      </c>
      <c r="H2714">
        <v>1.9421999999999998E-2</v>
      </c>
      <c r="I2714">
        <v>0.17956800000000001</v>
      </c>
      <c r="J2714">
        <v>1.6324000000000002E-2</v>
      </c>
      <c r="K2714" t="str">
        <f t="shared" si="44"/>
        <v>7</v>
      </c>
      <c r="L2714" t="s">
        <v>50</v>
      </c>
      <c r="M2714" t="s">
        <v>51</v>
      </c>
      <c r="N27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714" s="10" t="e">
        <f>VLOOKUP(TableOMP[[#This Row],[Label]],TableAvg[],2,FALSE)</f>
        <v>#N/A</v>
      </c>
      <c r="P2714" s="10" t="e">
        <f>VLOOKUP(TableOMP[[#This Row],[Label]],TableAvg[],3,FALSE)</f>
        <v>#N/A</v>
      </c>
      <c r="Q2714" s="10" t="e">
        <f>TableOMP[[#This Row],[Avg]]-$U$2*TableOMP[[#This Row],[StdDev]]</f>
        <v>#N/A</v>
      </c>
      <c r="R2714" s="10" t="e">
        <f>TableOMP[[#This Row],[Avg]]+$U$2*TableOMP[[#This Row],[StdDev]]</f>
        <v>#N/A</v>
      </c>
      <c r="S2714" s="10" t="e">
        <f>IF(AND(TableOMP[[#This Row],[total_time]]&gt;=TableOMP[[#This Row],[Low]], TableOMP[[#This Row],[total_time]]&lt;=TableOMP[[#This Row],[High]]),1,0)</f>
        <v>#N/A</v>
      </c>
    </row>
    <row r="2715" spans="1:19" x14ac:dyDescent="0.25">
      <c r="A2715" t="s">
        <v>16</v>
      </c>
      <c r="B2715">
        <v>100</v>
      </c>
      <c r="C2715">
        <v>100</v>
      </c>
      <c r="D2715">
        <v>100000</v>
      </c>
      <c r="E2715">
        <v>13</v>
      </c>
      <c r="F2715">
        <v>1</v>
      </c>
      <c r="G2715">
        <v>1.168893</v>
      </c>
      <c r="H2715">
        <v>9.7229999999999997E-2</v>
      </c>
      <c r="I2715">
        <v>0.20311499999999999</v>
      </c>
      <c r="J2715">
        <v>1.6926E-2</v>
      </c>
      <c r="K2715" t="str">
        <f t="shared" si="44"/>
        <v>7</v>
      </c>
      <c r="L2715" t="s">
        <v>50</v>
      </c>
      <c r="M2715" t="s">
        <v>51</v>
      </c>
      <c r="N27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715" s="10" t="e">
        <f>VLOOKUP(TableOMP[[#This Row],[Label]],TableAvg[],2,FALSE)</f>
        <v>#N/A</v>
      </c>
      <c r="P2715" s="10" t="e">
        <f>VLOOKUP(TableOMP[[#This Row],[Label]],TableAvg[],3,FALSE)</f>
        <v>#N/A</v>
      </c>
      <c r="Q2715" s="10" t="e">
        <f>TableOMP[[#This Row],[Avg]]-$U$2*TableOMP[[#This Row],[StdDev]]</f>
        <v>#N/A</v>
      </c>
      <c r="R2715" s="10" t="e">
        <f>TableOMP[[#This Row],[Avg]]+$U$2*TableOMP[[#This Row],[StdDev]]</f>
        <v>#N/A</v>
      </c>
      <c r="S2715" s="10" t="e">
        <f>IF(AND(TableOMP[[#This Row],[total_time]]&gt;=TableOMP[[#This Row],[Low]], TableOMP[[#This Row],[total_time]]&lt;=TableOMP[[#This Row],[High]]),1,0)</f>
        <v>#N/A</v>
      </c>
    </row>
    <row r="2716" spans="1:19" x14ac:dyDescent="0.25">
      <c r="A2716" t="s">
        <v>16</v>
      </c>
      <c r="B2716">
        <v>100</v>
      </c>
      <c r="C2716">
        <v>100</v>
      </c>
      <c r="D2716">
        <v>100000</v>
      </c>
      <c r="E2716">
        <v>14</v>
      </c>
      <c r="F2716">
        <v>1</v>
      </c>
      <c r="G2716">
        <v>1.1691309999999999</v>
      </c>
      <c r="H2716">
        <v>3.5621E-2</v>
      </c>
      <c r="I2716">
        <v>0.20829700000000001</v>
      </c>
      <c r="J2716">
        <v>1.6022999999999999E-2</v>
      </c>
      <c r="K2716" t="str">
        <f t="shared" si="44"/>
        <v>7</v>
      </c>
      <c r="L2716" t="s">
        <v>50</v>
      </c>
      <c r="M2716" t="s">
        <v>51</v>
      </c>
      <c r="N27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716" s="10" t="e">
        <f>VLOOKUP(TableOMP[[#This Row],[Label]],TableAvg[],2,FALSE)</f>
        <v>#N/A</v>
      </c>
      <c r="P2716" s="10" t="e">
        <f>VLOOKUP(TableOMP[[#This Row],[Label]],TableAvg[],3,FALSE)</f>
        <v>#N/A</v>
      </c>
      <c r="Q2716" s="10" t="e">
        <f>TableOMP[[#This Row],[Avg]]-$U$2*TableOMP[[#This Row],[StdDev]]</f>
        <v>#N/A</v>
      </c>
      <c r="R2716" s="10" t="e">
        <f>TableOMP[[#This Row],[Avg]]+$U$2*TableOMP[[#This Row],[StdDev]]</f>
        <v>#N/A</v>
      </c>
      <c r="S2716" s="10" t="e">
        <f>IF(AND(TableOMP[[#This Row],[total_time]]&gt;=TableOMP[[#This Row],[Low]], TableOMP[[#This Row],[total_time]]&lt;=TableOMP[[#This Row],[High]]),1,0)</f>
        <v>#N/A</v>
      </c>
    </row>
    <row r="2717" spans="1:19" x14ac:dyDescent="0.25">
      <c r="A2717" t="s">
        <v>16</v>
      </c>
      <c r="B2717">
        <v>100</v>
      </c>
      <c r="C2717">
        <v>100</v>
      </c>
      <c r="D2717">
        <v>100000</v>
      </c>
      <c r="E2717">
        <v>15</v>
      </c>
      <c r="F2717">
        <v>1</v>
      </c>
      <c r="G2717">
        <v>1.1493199999999999</v>
      </c>
      <c r="H2717">
        <v>2.0608999999999999E-2</v>
      </c>
      <c r="I2717">
        <v>0.235345</v>
      </c>
      <c r="J2717">
        <v>1.6809999999999999E-2</v>
      </c>
      <c r="K2717" t="str">
        <f t="shared" si="44"/>
        <v>7</v>
      </c>
      <c r="L2717" t="s">
        <v>50</v>
      </c>
      <c r="M2717" t="s">
        <v>51</v>
      </c>
      <c r="N27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717" s="10" t="e">
        <f>VLOOKUP(TableOMP[[#This Row],[Label]],TableAvg[],2,FALSE)</f>
        <v>#N/A</v>
      </c>
      <c r="P2717" s="10" t="e">
        <f>VLOOKUP(TableOMP[[#This Row],[Label]],TableAvg[],3,FALSE)</f>
        <v>#N/A</v>
      </c>
      <c r="Q2717" s="10" t="e">
        <f>TableOMP[[#This Row],[Avg]]-$U$2*TableOMP[[#This Row],[StdDev]]</f>
        <v>#N/A</v>
      </c>
      <c r="R2717" s="10" t="e">
        <f>TableOMP[[#This Row],[Avg]]+$U$2*TableOMP[[#This Row],[StdDev]]</f>
        <v>#N/A</v>
      </c>
      <c r="S2717" s="10" t="e">
        <f>IF(AND(TableOMP[[#This Row],[total_time]]&gt;=TableOMP[[#This Row],[Low]], TableOMP[[#This Row],[total_time]]&lt;=TableOMP[[#This Row],[High]]),1,0)</f>
        <v>#N/A</v>
      </c>
    </row>
    <row r="2718" spans="1:19" x14ac:dyDescent="0.25">
      <c r="A2718" t="s">
        <v>16</v>
      </c>
      <c r="B2718">
        <v>100</v>
      </c>
      <c r="C2718">
        <v>100</v>
      </c>
      <c r="D2718">
        <v>100000</v>
      </c>
      <c r="E2718">
        <v>16</v>
      </c>
      <c r="F2718">
        <v>1</v>
      </c>
      <c r="G2718">
        <v>1.166847</v>
      </c>
      <c r="H2718">
        <v>3.3561000000000001E-2</v>
      </c>
      <c r="I2718">
        <v>0.379417</v>
      </c>
      <c r="J2718">
        <v>2.5294000000000001E-2</v>
      </c>
      <c r="K2718" t="str">
        <f t="shared" si="44"/>
        <v>7</v>
      </c>
      <c r="L2718" t="s">
        <v>50</v>
      </c>
      <c r="M2718" t="s">
        <v>51</v>
      </c>
      <c r="N27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718" s="10" t="e">
        <f>VLOOKUP(TableOMP[[#This Row],[Label]],TableAvg[],2,FALSE)</f>
        <v>#N/A</v>
      </c>
      <c r="P2718" s="10" t="e">
        <f>VLOOKUP(TableOMP[[#This Row],[Label]],TableAvg[],3,FALSE)</f>
        <v>#N/A</v>
      </c>
      <c r="Q2718" s="10" t="e">
        <f>TableOMP[[#This Row],[Avg]]-$U$2*TableOMP[[#This Row],[StdDev]]</f>
        <v>#N/A</v>
      </c>
      <c r="R2718" s="10" t="e">
        <f>TableOMP[[#This Row],[Avg]]+$U$2*TableOMP[[#This Row],[StdDev]]</f>
        <v>#N/A</v>
      </c>
      <c r="S2718" s="10" t="e">
        <f>IF(AND(TableOMP[[#This Row],[total_time]]&gt;=TableOMP[[#This Row],[Low]], TableOMP[[#This Row],[total_time]]&lt;=TableOMP[[#This Row],[High]]),1,0)</f>
        <v>#N/A</v>
      </c>
    </row>
    <row r="2719" spans="1:19" x14ac:dyDescent="0.25">
      <c r="A2719" t="s">
        <v>16</v>
      </c>
      <c r="B2719">
        <v>100</v>
      </c>
      <c r="C2719">
        <v>100</v>
      </c>
      <c r="D2719">
        <v>100000</v>
      </c>
      <c r="E2719">
        <v>17</v>
      </c>
      <c r="F2719">
        <v>1</v>
      </c>
      <c r="G2719">
        <v>1.194628</v>
      </c>
      <c r="H2719">
        <v>3.5746E-2</v>
      </c>
      <c r="I2719">
        <v>0.50952399999999998</v>
      </c>
      <c r="J2719">
        <v>3.1844999999999998E-2</v>
      </c>
      <c r="K2719" t="str">
        <f t="shared" si="44"/>
        <v>7</v>
      </c>
      <c r="L2719" t="s">
        <v>50</v>
      </c>
      <c r="M2719" t="s">
        <v>51</v>
      </c>
      <c r="N27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719" s="10" t="e">
        <f>VLOOKUP(TableOMP[[#This Row],[Label]],TableAvg[],2,FALSE)</f>
        <v>#N/A</v>
      </c>
      <c r="P2719" s="10" t="e">
        <f>VLOOKUP(TableOMP[[#This Row],[Label]],TableAvg[],3,FALSE)</f>
        <v>#N/A</v>
      </c>
      <c r="Q2719" s="10" t="e">
        <f>TableOMP[[#This Row],[Avg]]-$U$2*TableOMP[[#This Row],[StdDev]]</f>
        <v>#N/A</v>
      </c>
      <c r="R2719" s="10" t="e">
        <f>TableOMP[[#This Row],[Avg]]+$U$2*TableOMP[[#This Row],[StdDev]]</f>
        <v>#N/A</v>
      </c>
      <c r="S2719" s="10" t="e">
        <f>IF(AND(TableOMP[[#This Row],[total_time]]&gt;=TableOMP[[#This Row],[Low]], TableOMP[[#This Row],[total_time]]&lt;=TableOMP[[#This Row],[High]]),1,0)</f>
        <v>#N/A</v>
      </c>
    </row>
    <row r="2720" spans="1:19" x14ac:dyDescent="0.25">
      <c r="A2720" t="s">
        <v>16</v>
      </c>
      <c r="B2720">
        <v>100</v>
      </c>
      <c r="C2720">
        <v>100</v>
      </c>
      <c r="D2720">
        <v>100000</v>
      </c>
      <c r="E2720">
        <v>18</v>
      </c>
      <c r="F2720">
        <v>1</v>
      </c>
      <c r="G2720">
        <v>1.191665</v>
      </c>
      <c r="H2720">
        <v>4.5657000000000003E-2</v>
      </c>
      <c r="I2720">
        <v>0.46103699999999997</v>
      </c>
      <c r="J2720">
        <v>2.7119999999999998E-2</v>
      </c>
      <c r="K2720" t="str">
        <f t="shared" si="44"/>
        <v>7</v>
      </c>
      <c r="L2720" t="s">
        <v>50</v>
      </c>
      <c r="M2720" t="s">
        <v>51</v>
      </c>
      <c r="N27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720" s="10" t="e">
        <f>VLOOKUP(TableOMP[[#This Row],[Label]],TableAvg[],2,FALSE)</f>
        <v>#N/A</v>
      </c>
      <c r="P2720" s="10" t="e">
        <f>VLOOKUP(TableOMP[[#This Row],[Label]],TableAvg[],3,FALSE)</f>
        <v>#N/A</v>
      </c>
      <c r="Q2720" s="10" t="e">
        <f>TableOMP[[#This Row],[Avg]]-$U$2*TableOMP[[#This Row],[StdDev]]</f>
        <v>#N/A</v>
      </c>
      <c r="R2720" s="10" t="e">
        <f>TableOMP[[#This Row],[Avg]]+$U$2*TableOMP[[#This Row],[StdDev]]</f>
        <v>#N/A</v>
      </c>
      <c r="S2720" s="10" t="e">
        <f>IF(AND(TableOMP[[#This Row],[total_time]]&gt;=TableOMP[[#This Row],[Low]], TableOMP[[#This Row],[total_time]]&lt;=TableOMP[[#This Row],[High]]),1,0)</f>
        <v>#N/A</v>
      </c>
    </row>
    <row r="2721" spans="1:19" x14ac:dyDescent="0.25">
      <c r="A2721" t="s">
        <v>16</v>
      </c>
      <c r="B2721">
        <v>100</v>
      </c>
      <c r="C2721">
        <v>100</v>
      </c>
      <c r="D2721">
        <v>100000</v>
      </c>
      <c r="E2721">
        <v>19</v>
      </c>
      <c r="F2721">
        <v>1</v>
      </c>
      <c r="G2721">
        <v>1.1864490000000001</v>
      </c>
      <c r="H2721">
        <v>2.5692E-2</v>
      </c>
      <c r="I2721">
        <v>0.38541900000000001</v>
      </c>
      <c r="J2721">
        <v>2.1412E-2</v>
      </c>
      <c r="K2721" t="str">
        <f t="shared" si="44"/>
        <v>7</v>
      </c>
      <c r="L2721" t="s">
        <v>50</v>
      </c>
      <c r="M2721" t="s">
        <v>51</v>
      </c>
      <c r="N27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721" s="10" t="e">
        <f>VLOOKUP(TableOMP[[#This Row],[Label]],TableAvg[],2,FALSE)</f>
        <v>#N/A</v>
      </c>
      <c r="P2721" s="10" t="e">
        <f>VLOOKUP(TableOMP[[#This Row],[Label]],TableAvg[],3,FALSE)</f>
        <v>#N/A</v>
      </c>
      <c r="Q2721" s="10" t="e">
        <f>TableOMP[[#This Row],[Avg]]-$U$2*TableOMP[[#This Row],[StdDev]]</f>
        <v>#N/A</v>
      </c>
      <c r="R2721" s="10" t="e">
        <f>TableOMP[[#This Row],[Avg]]+$U$2*TableOMP[[#This Row],[StdDev]]</f>
        <v>#N/A</v>
      </c>
      <c r="S2721" s="10" t="e">
        <f>IF(AND(TableOMP[[#This Row],[total_time]]&gt;=TableOMP[[#This Row],[Low]], TableOMP[[#This Row],[total_time]]&lt;=TableOMP[[#This Row],[High]]),1,0)</f>
        <v>#N/A</v>
      </c>
    </row>
    <row r="2722" spans="1:19" x14ac:dyDescent="0.25">
      <c r="A2722" t="s">
        <v>16</v>
      </c>
      <c r="B2722">
        <v>100</v>
      </c>
      <c r="C2722">
        <v>100</v>
      </c>
      <c r="D2722">
        <v>100000</v>
      </c>
      <c r="E2722">
        <v>20</v>
      </c>
      <c r="F2722">
        <v>1</v>
      </c>
      <c r="G2722">
        <v>1.2072039999999999</v>
      </c>
      <c r="H2722">
        <v>3.9498999999999999E-2</v>
      </c>
      <c r="I2722">
        <v>0.44035099999999999</v>
      </c>
      <c r="J2722">
        <v>2.3175999999999999E-2</v>
      </c>
      <c r="K2722" t="str">
        <f t="shared" si="44"/>
        <v>7</v>
      </c>
      <c r="L2722" t="s">
        <v>50</v>
      </c>
      <c r="M2722" t="s">
        <v>51</v>
      </c>
      <c r="N27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722" s="10" t="e">
        <f>VLOOKUP(TableOMP[[#This Row],[Label]],TableAvg[],2,FALSE)</f>
        <v>#N/A</v>
      </c>
      <c r="P2722" s="10" t="e">
        <f>VLOOKUP(TableOMP[[#This Row],[Label]],TableAvg[],3,FALSE)</f>
        <v>#N/A</v>
      </c>
      <c r="Q2722" s="10" t="e">
        <f>TableOMP[[#This Row],[Avg]]-$U$2*TableOMP[[#This Row],[StdDev]]</f>
        <v>#N/A</v>
      </c>
      <c r="R2722" s="10" t="e">
        <f>TableOMP[[#This Row],[Avg]]+$U$2*TableOMP[[#This Row],[StdDev]]</f>
        <v>#N/A</v>
      </c>
      <c r="S2722" s="10" t="e">
        <f>IF(AND(TableOMP[[#This Row],[total_time]]&gt;=TableOMP[[#This Row],[Low]], TableOMP[[#This Row],[total_time]]&lt;=TableOMP[[#This Row],[High]]),1,0)</f>
        <v>#N/A</v>
      </c>
    </row>
    <row r="2723" spans="1:19" x14ac:dyDescent="0.25">
      <c r="A2723" t="s">
        <v>16</v>
      </c>
      <c r="B2723">
        <v>100</v>
      </c>
      <c r="C2723">
        <v>100</v>
      </c>
      <c r="D2723">
        <v>100000</v>
      </c>
      <c r="E2723">
        <v>21</v>
      </c>
      <c r="F2723">
        <v>1</v>
      </c>
      <c r="G2723">
        <v>1.2145250000000001</v>
      </c>
      <c r="H2723">
        <v>4.2841999999999998E-2</v>
      </c>
      <c r="I2723">
        <v>0.54246799999999995</v>
      </c>
      <c r="J2723">
        <v>2.7123000000000001E-2</v>
      </c>
      <c r="K2723" t="str">
        <f t="shared" si="44"/>
        <v>7</v>
      </c>
      <c r="L2723" t="s">
        <v>50</v>
      </c>
      <c r="M2723" t="s">
        <v>51</v>
      </c>
      <c r="N27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723" s="10" t="e">
        <f>VLOOKUP(TableOMP[[#This Row],[Label]],TableAvg[],2,FALSE)</f>
        <v>#N/A</v>
      </c>
      <c r="P2723" s="10" t="e">
        <f>VLOOKUP(TableOMP[[#This Row],[Label]],TableAvg[],3,FALSE)</f>
        <v>#N/A</v>
      </c>
      <c r="Q2723" s="10" t="e">
        <f>TableOMP[[#This Row],[Avg]]-$U$2*TableOMP[[#This Row],[StdDev]]</f>
        <v>#N/A</v>
      </c>
      <c r="R2723" s="10" t="e">
        <f>TableOMP[[#This Row],[Avg]]+$U$2*TableOMP[[#This Row],[StdDev]]</f>
        <v>#N/A</v>
      </c>
      <c r="S2723" s="10" t="e">
        <f>IF(AND(TableOMP[[#This Row],[total_time]]&gt;=TableOMP[[#This Row],[Low]], TableOMP[[#This Row],[total_time]]&lt;=TableOMP[[#This Row],[High]]),1,0)</f>
        <v>#N/A</v>
      </c>
    </row>
    <row r="2724" spans="1:19" x14ac:dyDescent="0.25">
      <c r="A2724" t="s">
        <v>16</v>
      </c>
      <c r="B2724">
        <v>100</v>
      </c>
      <c r="C2724">
        <v>100</v>
      </c>
      <c r="D2724">
        <v>100000</v>
      </c>
      <c r="E2724">
        <v>22</v>
      </c>
      <c r="F2724">
        <v>1</v>
      </c>
      <c r="G2724">
        <v>1.5871550000000001</v>
      </c>
      <c r="H2724">
        <v>0.38132899999999997</v>
      </c>
      <c r="I2724">
        <v>1.6152120000000001</v>
      </c>
      <c r="J2724">
        <v>7.6914999999999997E-2</v>
      </c>
      <c r="K2724" t="str">
        <f t="shared" si="44"/>
        <v>7</v>
      </c>
      <c r="L2724" t="s">
        <v>50</v>
      </c>
      <c r="M2724" t="s">
        <v>51</v>
      </c>
      <c r="N27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724" s="10" t="e">
        <f>VLOOKUP(TableOMP[[#This Row],[Label]],TableAvg[],2,FALSE)</f>
        <v>#N/A</v>
      </c>
      <c r="P2724" s="10" t="e">
        <f>VLOOKUP(TableOMP[[#This Row],[Label]],TableAvg[],3,FALSE)</f>
        <v>#N/A</v>
      </c>
      <c r="Q2724" s="10" t="e">
        <f>TableOMP[[#This Row],[Avg]]-$U$2*TableOMP[[#This Row],[StdDev]]</f>
        <v>#N/A</v>
      </c>
      <c r="R2724" s="10" t="e">
        <f>TableOMP[[#This Row],[Avg]]+$U$2*TableOMP[[#This Row],[StdDev]]</f>
        <v>#N/A</v>
      </c>
      <c r="S2724" s="10" t="e">
        <f>IF(AND(TableOMP[[#This Row],[total_time]]&gt;=TableOMP[[#This Row],[Low]], TableOMP[[#This Row],[total_time]]&lt;=TableOMP[[#This Row],[High]]),1,0)</f>
        <v>#N/A</v>
      </c>
    </row>
    <row r="2725" spans="1:19" x14ac:dyDescent="0.25">
      <c r="A2725" t="s">
        <v>16</v>
      </c>
      <c r="B2725">
        <v>100</v>
      </c>
      <c r="C2725">
        <v>100</v>
      </c>
      <c r="D2725">
        <v>100000</v>
      </c>
      <c r="E2725">
        <v>23</v>
      </c>
      <c r="F2725">
        <v>1</v>
      </c>
      <c r="G2725">
        <v>1.21028</v>
      </c>
      <c r="H2725">
        <v>3.1074999999999998E-2</v>
      </c>
      <c r="I2725">
        <v>0.59965100000000005</v>
      </c>
      <c r="J2725">
        <v>2.7257E-2</v>
      </c>
      <c r="K2725" t="str">
        <f t="shared" si="44"/>
        <v>7</v>
      </c>
      <c r="L2725" t="s">
        <v>50</v>
      </c>
      <c r="M2725" t="s">
        <v>51</v>
      </c>
      <c r="N27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725" s="10" t="e">
        <f>VLOOKUP(TableOMP[[#This Row],[Label]],TableAvg[],2,FALSE)</f>
        <v>#N/A</v>
      </c>
      <c r="P2725" s="10" t="e">
        <f>VLOOKUP(TableOMP[[#This Row],[Label]],TableAvg[],3,FALSE)</f>
        <v>#N/A</v>
      </c>
      <c r="Q2725" s="10" t="e">
        <f>TableOMP[[#This Row],[Avg]]-$U$2*TableOMP[[#This Row],[StdDev]]</f>
        <v>#N/A</v>
      </c>
      <c r="R2725" s="10" t="e">
        <f>TableOMP[[#This Row],[Avg]]+$U$2*TableOMP[[#This Row],[StdDev]]</f>
        <v>#N/A</v>
      </c>
      <c r="S2725" s="10" t="e">
        <f>IF(AND(TableOMP[[#This Row],[total_time]]&gt;=TableOMP[[#This Row],[Low]], TableOMP[[#This Row],[total_time]]&lt;=TableOMP[[#This Row],[High]]),1,0)</f>
        <v>#N/A</v>
      </c>
    </row>
    <row r="2726" spans="1:19" x14ac:dyDescent="0.25">
      <c r="A2726" t="s">
        <v>16</v>
      </c>
      <c r="B2726">
        <v>100</v>
      </c>
      <c r="C2726">
        <v>100</v>
      </c>
      <c r="D2726">
        <v>100000</v>
      </c>
      <c r="E2726">
        <v>24</v>
      </c>
      <c r="F2726">
        <v>1</v>
      </c>
      <c r="G2726">
        <v>1.223976</v>
      </c>
      <c r="H2726">
        <v>2.5399999999999999E-2</v>
      </c>
      <c r="I2726">
        <v>0.50922699999999999</v>
      </c>
      <c r="J2726">
        <v>2.214E-2</v>
      </c>
      <c r="K2726" t="str">
        <f t="shared" si="44"/>
        <v>7</v>
      </c>
      <c r="L2726" t="s">
        <v>50</v>
      </c>
      <c r="M2726" t="s">
        <v>51</v>
      </c>
      <c r="N27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726" s="10" t="e">
        <f>VLOOKUP(TableOMP[[#This Row],[Label]],TableAvg[],2,FALSE)</f>
        <v>#N/A</v>
      </c>
      <c r="P2726" s="10" t="e">
        <f>VLOOKUP(TableOMP[[#This Row],[Label]],TableAvg[],3,FALSE)</f>
        <v>#N/A</v>
      </c>
      <c r="Q2726" s="10" t="e">
        <f>TableOMP[[#This Row],[Avg]]-$U$2*TableOMP[[#This Row],[StdDev]]</f>
        <v>#N/A</v>
      </c>
      <c r="R2726" s="10" t="e">
        <f>TableOMP[[#This Row],[Avg]]+$U$2*TableOMP[[#This Row],[StdDev]]</f>
        <v>#N/A</v>
      </c>
      <c r="S2726" s="10" t="e">
        <f>IF(AND(TableOMP[[#This Row],[total_time]]&gt;=TableOMP[[#This Row],[Low]], TableOMP[[#This Row],[total_time]]&lt;=TableOMP[[#This Row],[High]]),1,0)</f>
        <v>#N/A</v>
      </c>
    </row>
    <row r="2727" spans="1:19" x14ac:dyDescent="0.25">
      <c r="A2727" t="s">
        <v>16</v>
      </c>
      <c r="B2727">
        <v>100</v>
      </c>
      <c r="C2727">
        <v>100</v>
      </c>
      <c r="D2727">
        <v>100000</v>
      </c>
      <c r="E2727">
        <v>25</v>
      </c>
      <c r="F2727">
        <v>1</v>
      </c>
      <c r="G2727">
        <v>1.2530680000000001</v>
      </c>
      <c r="H2727">
        <v>5.3032999999999997E-2</v>
      </c>
      <c r="I2727">
        <v>0.930647</v>
      </c>
      <c r="J2727">
        <v>3.8776999999999999E-2</v>
      </c>
      <c r="K2727" t="str">
        <f t="shared" si="44"/>
        <v>7</v>
      </c>
      <c r="L2727" t="s">
        <v>50</v>
      </c>
      <c r="M2727" t="s">
        <v>51</v>
      </c>
      <c r="N27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727" s="10" t="e">
        <f>VLOOKUP(TableOMP[[#This Row],[Label]],TableAvg[],2,FALSE)</f>
        <v>#N/A</v>
      </c>
      <c r="P2727" s="10" t="e">
        <f>VLOOKUP(TableOMP[[#This Row],[Label]],TableAvg[],3,FALSE)</f>
        <v>#N/A</v>
      </c>
      <c r="Q2727" s="10" t="e">
        <f>TableOMP[[#This Row],[Avg]]-$U$2*TableOMP[[#This Row],[StdDev]]</f>
        <v>#N/A</v>
      </c>
      <c r="R2727" s="10" t="e">
        <f>TableOMP[[#This Row],[Avg]]+$U$2*TableOMP[[#This Row],[StdDev]]</f>
        <v>#N/A</v>
      </c>
      <c r="S2727" s="10" t="e">
        <f>IF(AND(TableOMP[[#This Row],[total_time]]&gt;=TableOMP[[#This Row],[Low]], TableOMP[[#This Row],[total_time]]&lt;=TableOMP[[#This Row],[High]]),1,0)</f>
        <v>#N/A</v>
      </c>
    </row>
    <row r="2728" spans="1:19" x14ac:dyDescent="0.25">
      <c r="A2728" t="s">
        <v>16</v>
      </c>
      <c r="B2728">
        <v>100</v>
      </c>
      <c r="C2728">
        <v>100</v>
      </c>
      <c r="D2728">
        <v>100000</v>
      </c>
      <c r="E2728">
        <v>26</v>
      </c>
      <c r="F2728">
        <v>1</v>
      </c>
      <c r="G2728">
        <v>1.2548539999999999</v>
      </c>
      <c r="H2728">
        <v>3.959E-2</v>
      </c>
      <c r="I2728">
        <v>0.61269399999999996</v>
      </c>
      <c r="J2728">
        <v>2.4507999999999999E-2</v>
      </c>
      <c r="K2728" t="str">
        <f t="shared" si="44"/>
        <v>7</v>
      </c>
      <c r="L2728" t="s">
        <v>50</v>
      </c>
      <c r="M2728" t="s">
        <v>51</v>
      </c>
      <c r="N27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728" s="10" t="e">
        <f>VLOOKUP(TableOMP[[#This Row],[Label]],TableAvg[],2,FALSE)</f>
        <v>#N/A</v>
      </c>
      <c r="P2728" s="10" t="e">
        <f>VLOOKUP(TableOMP[[#This Row],[Label]],TableAvg[],3,FALSE)</f>
        <v>#N/A</v>
      </c>
      <c r="Q2728" s="10" t="e">
        <f>TableOMP[[#This Row],[Avg]]-$U$2*TableOMP[[#This Row],[StdDev]]</f>
        <v>#N/A</v>
      </c>
      <c r="R2728" s="10" t="e">
        <f>TableOMP[[#This Row],[Avg]]+$U$2*TableOMP[[#This Row],[StdDev]]</f>
        <v>#N/A</v>
      </c>
      <c r="S2728" s="10" t="e">
        <f>IF(AND(TableOMP[[#This Row],[total_time]]&gt;=TableOMP[[#This Row],[Low]], TableOMP[[#This Row],[total_time]]&lt;=TableOMP[[#This Row],[High]]),1,0)</f>
        <v>#N/A</v>
      </c>
    </row>
    <row r="2729" spans="1:19" x14ac:dyDescent="0.25">
      <c r="A2729" t="s">
        <v>16</v>
      </c>
      <c r="B2729">
        <v>100</v>
      </c>
      <c r="C2729">
        <v>100</v>
      </c>
      <c r="D2729">
        <v>100000</v>
      </c>
      <c r="E2729">
        <v>27</v>
      </c>
      <c r="F2729">
        <v>1</v>
      </c>
      <c r="G2729">
        <v>1.7143170000000001</v>
      </c>
      <c r="H2729">
        <v>0.474244</v>
      </c>
      <c r="I2729">
        <v>2.295309</v>
      </c>
      <c r="J2729">
        <v>8.8280999999999998E-2</v>
      </c>
      <c r="K2729" t="str">
        <f t="shared" si="44"/>
        <v>7</v>
      </c>
      <c r="L2729" t="s">
        <v>50</v>
      </c>
      <c r="M2729" t="s">
        <v>51</v>
      </c>
      <c r="N27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729" s="10" t="e">
        <f>VLOOKUP(TableOMP[[#This Row],[Label]],TableAvg[],2,FALSE)</f>
        <v>#N/A</v>
      </c>
      <c r="P2729" s="10" t="e">
        <f>VLOOKUP(TableOMP[[#This Row],[Label]],TableAvg[],3,FALSE)</f>
        <v>#N/A</v>
      </c>
      <c r="Q2729" s="10" t="e">
        <f>TableOMP[[#This Row],[Avg]]-$U$2*TableOMP[[#This Row],[StdDev]]</f>
        <v>#N/A</v>
      </c>
      <c r="R2729" s="10" t="e">
        <f>TableOMP[[#This Row],[Avg]]+$U$2*TableOMP[[#This Row],[StdDev]]</f>
        <v>#N/A</v>
      </c>
      <c r="S2729" s="10" t="e">
        <f>IF(AND(TableOMP[[#This Row],[total_time]]&gt;=TableOMP[[#This Row],[Low]], TableOMP[[#This Row],[total_time]]&lt;=TableOMP[[#This Row],[High]]),1,0)</f>
        <v>#N/A</v>
      </c>
    </row>
    <row r="2730" spans="1:19" x14ac:dyDescent="0.25">
      <c r="A2730" t="s">
        <v>16</v>
      </c>
      <c r="B2730">
        <v>100</v>
      </c>
      <c r="C2730">
        <v>100</v>
      </c>
      <c r="D2730">
        <v>100000</v>
      </c>
      <c r="E2730">
        <v>28</v>
      </c>
      <c r="F2730">
        <v>1</v>
      </c>
      <c r="G2730">
        <v>1.2547330000000001</v>
      </c>
      <c r="H2730">
        <v>5.2580000000000002E-2</v>
      </c>
      <c r="I2730">
        <v>1.14551</v>
      </c>
      <c r="J2730">
        <v>4.2425999999999998E-2</v>
      </c>
      <c r="K2730" t="str">
        <f t="shared" si="44"/>
        <v>7</v>
      </c>
      <c r="L2730" t="s">
        <v>50</v>
      </c>
      <c r="M2730" t="s">
        <v>51</v>
      </c>
      <c r="N27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730" s="10" t="e">
        <f>VLOOKUP(TableOMP[[#This Row],[Label]],TableAvg[],2,FALSE)</f>
        <v>#N/A</v>
      </c>
      <c r="P2730" s="10" t="e">
        <f>VLOOKUP(TableOMP[[#This Row],[Label]],TableAvg[],3,FALSE)</f>
        <v>#N/A</v>
      </c>
      <c r="Q2730" s="10" t="e">
        <f>TableOMP[[#This Row],[Avg]]-$U$2*TableOMP[[#This Row],[StdDev]]</f>
        <v>#N/A</v>
      </c>
      <c r="R2730" s="10" t="e">
        <f>TableOMP[[#This Row],[Avg]]+$U$2*TableOMP[[#This Row],[StdDev]]</f>
        <v>#N/A</v>
      </c>
      <c r="S2730" s="10" t="e">
        <f>IF(AND(TableOMP[[#This Row],[total_time]]&gt;=TableOMP[[#This Row],[Low]], TableOMP[[#This Row],[total_time]]&lt;=TableOMP[[#This Row],[High]]),1,0)</f>
        <v>#N/A</v>
      </c>
    </row>
    <row r="2731" spans="1:19" x14ac:dyDescent="0.25">
      <c r="A2731" t="s">
        <v>16</v>
      </c>
      <c r="B2731">
        <v>100</v>
      </c>
      <c r="C2731">
        <v>100</v>
      </c>
      <c r="D2731">
        <v>100000</v>
      </c>
      <c r="E2731">
        <v>29</v>
      </c>
      <c r="F2731">
        <v>1</v>
      </c>
      <c r="G2731">
        <v>1.2879670000000001</v>
      </c>
      <c r="H2731">
        <v>5.5943E-2</v>
      </c>
      <c r="I2731">
        <v>1.1821330000000001</v>
      </c>
      <c r="J2731">
        <v>4.2219E-2</v>
      </c>
      <c r="K2731" t="str">
        <f t="shared" si="44"/>
        <v>7</v>
      </c>
      <c r="L2731" t="s">
        <v>50</v>
      </c>
      <c r="M2731" t="s">
        <v>51</v>
      </c>
      <c r="N27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731" s="10" t="e">
        <f>VLOOKUP(TableOMP[[#This Row],[Label]],TableAvg[],2,FALSE)</f>
        <v>#N/A</v>
      </c>
      <c r="P2731" s="10" t="e">
        <f>VLOOKUP(TableOMP[[#This Row],[Label]],TableAvg[],3,FALSE)</f>
        <v>#N/A</v>
      </c>
      <c r="Q2731" s="10" t="e">
        <f>TableOMP[[#This Row],[Avg]]-$U$2*TableOMP[[#This Row],[StdDev]]</f>
        <v>#N/A</v>
      </c>
      <c r="R2731" s="10" t="e">
        <f>TableOMP[[#This Row],[Avg]]+$U$2*TableOMP[[#This Row],[StdDev]]</f>
        <v>#N/A</v>
      </c>
      <c r="S2731" s="10" t="e">
        <f>IF(AND(TableOMP[[#This Row],[total_time]]&gt;=TableOMP[[#This Row],[Low]], TableOMP[[#This Row],[total_time]]&lt;=TableOMP[[#This Row],[High]]),1,0)</f>
        <v>#N/A</v>
      </c>
    </row>
    <row r="2732" spans="1:19" x14ac:dyDescent="0.25">
      <c r="A2732" t="s">
        <v>16</v>
      </c>
      <c r="B2732">
        <v>100</v>
      </c>
      <c r="C2732">
        <v>100</v>
      </c>
      <c r="D2732">
        <v>100000</v>
      </c>
      <c r="E2732">
        <v>30</v>
      </c>
      <c r="F2732">
        <v>1</v>
      </c>
      <c r="G2732">
        <v>1.308316</v>
      </c>
      <c r="H2732">
        <v>6.2868999999999994E-2</v>
      </c>
      <c r="I2732">
        <v>1.2798769999999999</v>
      </c>
      <c r="J2732">
        <v>4.4134E-2</v>
      </c>
      <c r="K2732" t="str">
        <f t="shared" si="44"/>
        <v>7</v>
      </c>
      <c r="L2732" t="s">
        <v>50</v>
      </c>
      <c r="M2732" t="s">
        <v>51</v>
      </c>
      <c r="N27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732" s="10" t="e">
        <f>VLOOKUP(TableOMP[[#This Row],[Label]],TableAvg[],2,FALSE)</f>
        <v>#N/A</v>
      </c>
      <c r="P2732" s="10" t="e">
        <f>VLOOKUP(TableOMP[[#This Row],[Label]],TableAvg[],3,FALSE)</f>
        <v>#N/A</v>
      </c>
      <c r="Q2732" s="10" t="e">
        <f>TableOMP[[#This Row],[Avg]]-$U$2*TableOMP[[#This Row],[StdDev]]</f>
        <v>#N/A</v>
      </c>
      <c r="R2732" s="10" t="e">
        <f>TableOMP[[#This Row],[Avg]]+$U$2*TableOMP[[#This Row],[StdDev]]</f>
        <v>#N/A</v>
      </c>
      <c r="S2732" s="10" t="e">
        <f>IF(AND(TableOMP[[#This Row],[total_time]]&gt;=TableOMP[[#This Row],[Low]], TableOMP[[#This Row],[total_time]]&lt;=TableOMP[[#This Row],[High]]),1,0)</f>
        <v>#N/A</v>
      </c>
    </row>
    <row r="2733" spans="1:19" x14ac:dyDescent="0.25">
      <c r="A2733" t="s">
        <v>16</v>
      </c>
      <c r="B2733">
        <v>100</v>
      </c>
      <c r="C2733">
        <v>100</v>
      </c>
      <c r="D2733">
        <v>100000</v>
      </c>
      <c r="E2733">
        <v>31</v>
      </c>
      <c r="F2733">
        <v>1</v>
      </c>
      <c r="G2733">
        <v>1.3987639999999999</v>
      </c>
      <c r="H2733">
        <v>9.2784000000000005E-2</v>
      </c>
      <c r="I2733">
        <v>2.379197</v>
      </c>
      <c r="J2733">
        <v>7.9307000000000002E-2</v>
      </c>
      <c r="K2733" t="str">
        <f t="shared" si="44"/>
        <v>7</v>
      </c>
      <c r="L2733" t="s">
        <v>50</v>
      </c>
      <c r="M2733" t="s">
        <v>51</v>
      </c>
      <c r="N27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733" s="10" t="e">
        <f>VLOOKUP(TableOMP[[#This Row],[Label]],TableAvg[],2,FALSE)</f>
        <v>#N/A</v>
      </c>
      <c r="P2733" s="10" t="e">
        <f>VLOOKUP(TableOMP[[#This Row],[Label]],TableAvg[],3,FALSE)</f>
        <v>#N/A</v>
      </c>
      <c r="Q2733" s="10" t="e">
        <f>TableOMP[[#This Row],[Avg]]-$U$2*TableOMP[[#This Row],[StdDev]]</f>
        <v>#N/A</v>
      </c>
      <c r="R2733" s="10" t="e">
        <f>TableOMP[[#This Row],[Avg]]+$U$2*TableOMP[[#This Row],[StdDev]]</f>
        <v>#N/A</v>
      </c>
      <c r="S2733" s="10" t="e">
        <f>IF(AND(TableOMP[[#This Row],[total_time]]&gt;=TableOMP[[#This Row],[Low]], TableOMP[[#This Row],[total_time]]&lt;=TableOMP[[#This Row],[High]]),1,0)</f>
        <v>#N/A</v>
      </c>
    </row>
    <row r="2734" spans="1:19" x14ac:dyDescent="0.25">
      <c r="A2734" t="s">
        <v>16</v>
      </c>
      <c r="B2734">
        <v>100</v>
      </c>
      <c r="C2734">
        <v>100</v>
      </c>
      <c r="D2734">
        <v>100000</v>
      </c>
      <c r="E2734">
        <v>32</v>
      </c>
      <c r="F2734">
        <v>1</v>
      </c>
      <c r="G2734">
        <v>1.324641</v>
      </c>
      <c r="H2734">
        <v>6.0881999999999999E-2</v>
      </c>
      <c r="I2734">
        <v>1.3275250000000001</v>
      </c>
      <c r="J2734">
        <v>4.2823E-2</v>
      </c>
      <c r="K2734" t="str">
        <f t="shared" si="44"/>
        <v>7</v>
      </c>
      <c r="L2734" t="s">
        <v>50</v>
      </c>
      <c r="M2734" t="s">
        <v>51</v>
      </c>
      <c r="N27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734" s="10" t="e">
        <f>VLOOKUP(TableOMP[[#This Row],[Label]],TableAvg[],2,FALSE)</f>
        <v>#N/A</v>
      </c>
      <c r="P2734" s="10" t="e">
        <f>VLOOKUP(TableOMP[[#This Row],[Label]],TableAvg[],3,FALSE)</f>
        <v>#N/A</v>
      </c>
      <c r="Q2734" s="10" t="e">
        <f>TableOMP[[#This Row],[Avg]]-$U$2*TableOMP[[#This Row],[StdDev]]</f>
        <v>#N/A</v>
      </c>
      <c r="R2734" s="10" t="e">
        <f>TableOMP[[#This Row],[Avg]]+$U$2*TableOMP[[#This Row],[StdDev]]</f>
        <v>#N/A</v>
      </c>
      <c r="S2734" s="10" t="e">
        <f>IF(AND(TableOMP[[#This Row],[total_time]]&gt;=TableOMP[[#This Row],[Low]], TableOMP[[#This Row],[total_time]]&lt;=TableOMP[[#This Row],[High]]),1,0)</f>
        <v>#N/A</v>
      </c>
    </row>
    <row r="2735" spans="1:19" x14ac:dyDescent="0.25">
      <c r="A2735" t="s">
        <v>16</v>
      </c>
      <c r="B2735">
        <v>100</v>
      </c>
      <c r="C2735">
        <v>100</v>
      </c>
      <c r="D2735">
        <v>100000</v>
      </c>
      <c r="E2735">
        <v>33</v>
      </c>
      <c r="F2735">
        <v>1</v>
      </c>
      <c r="G2735">
        <v>1.3434969999999999</v>
      </c>
      <c r="H2735">
        <v>6.7840999999999999E-2</v>
      </c>
      <c r="I2735">
        <v>1.7264699999999999</v>
      </c>
      <c r="J2735">
        <v>5.3952E-2</v>
      </c>
      <c r="K2735" t="str">
        <f t="shared" si="44"/>
        <v>7</v>
      </c>
      <c r="L2735" t="s">
        <v>50</v>
      </c>
      <c r="M2735" t="s">
        <v>51</v>
      </c>
      <c r="N27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735" s="10" t="e">
        <f>VLOOKUP(TableOMP[[#This Row],[Label]],TableAvg[],2,FALSE)</f>
        <v>#N/A</v>
      </c>
      <c r="P2735" s="10" t="e">
        <f>VLOOKUP(TableOMP[[#This Row],[Label]],TableAvg[],3,FALSE)</f>
        <v>#N/A</v>
      </c>
      <c r="Q2735" s="10" t="e">
        <f>TableOMP[[#This Row],[Avg]]-$U$2*TableOMP[[#This Row],[StdDev]]</f>
        <v>#N/A</v>
      </c>
      <c r="R2735" s="10" t="e">
        <f>TableOMP[[#This Row],[Avg]]+$U$2*TableOMP[[#This Row],[StdDev]]</f>
        <v>#N/A</v>
      </c>
      <c r="S2735" s="10" t="e">
        <f>IF(AND(TableOMP[[#This Row],[total_time]]&gt;=TableOMP[[#This Row],[Low]], TableOMP[[#This Row],[total_time]]&lt;=TableOMP[[#This Row],[High]]),1,0)</f>
        <v>#N/A</v>
      </c>
    </row>
    <row r="2736" spans="1:19" x14ac:dyDescent="0.25">
      <c r="A2736" t="s">
        <v>16</v>
      </c>
      <c r="B2736">
        <v>100</v>
      </c>
      <c r="C2736">
        <v>100</v>
      </c>
      <c r="D2736">
        <v>100000</v>
      </c>
      <c r="E2736">
        <v>34</v>
      </c>
      <c r="F2736">
        <v>1</v>
      </c>
      <c r="G2736">
        <v>1.4694769999999999</v>
      </c>
      <c r="H2736">
        <v>7.1328000000000003E-2</v>
      </c>
      <c r="I2736">
        <v>2.6780529999999998</v>
      </c>
      <c r="J2736">
        <v>8.1153000000000003E-2</v>
      </c>
      <c r="K2736" t="str">
        <f t="shared" si="44"/>
        <v>7</v>
      </c>
      <c r="L2736" t="s">
        <v>50</v>
      </c>
      <c r="M2736" t="s">
        <v>51</v>
      </c>
      <c r="N27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736" s="10" t="e">
        <f>VLOOKUP(TableOMP[[#This Row],[Label]],TableAvg[],2,FALSE)</f>
        <v>#N/A</v>
      </c>
      <c r="P2736" s="10" t="e">
        <f>VLOOKUP(TableOMP[[#This Row],[Label]],TableAvg[],3,FALSE)</f>
        <v>#N/A</v>
      </c>
      <c r="Q2736" s="10" t="e">
        <f>TableOMP[[#This Row],[Avg]]-$U$2*TableOMP[[#This Row],[StdDev]]</f>
        <v>#N/A</v>
      </c>
      <c r="R2736" s="10" t="e">
        <f>TableOMP[[#This Row],[Avg]]+$U$2*TableOMP[[#This Row],[StdDev]]</f>
        <v>#N/A</v>
      </c>
      <c r="S2736" s="10" t="e">
        <f>IF(AND(TableOMP[[#This Row],[total_time]]&gt;=TableOMP[[#This Row],[Low]], TableOMP[[#This Row],[total_time]]&lt;=TableOMP[[#This Row],[High]]),1,0)</f>
        <v>#N/A</v>
      </c>
    </row>
    <row r="2737" spans="1:19" x14ac:dyDescent="0.25">
      <c r="A2737" t="s">
        <v>16</v>
      </c>
      <c r="B2737">
        <v>100</v>
      </c>
      <c r="C2737">
        <v>100</v>
      </c>
      <c r="D2737">
        <v>100000</v>
      </c>
      <c r="E2737">
        <v>35</v>
      </c>
      <c r="F2737">
        <v>1</v>
      </c>
      <c r="G2737">
        <v>1.3714630000000001</v>
      </c>
      <c r="H2737">
        <v>7.3270000000000002E-2</v>
      </c>
      <c r="I2737">
        <v>1.9244479999999999</v>
      </c>
      <c r="J2737">
        <v>5.6600999999999999E-2</v>
      </c>
      <c r="K2737" t="str">
        <f t="shared" si="44"/>
        <v>7</v>
      </c>
      <c r="L2737" t="s">
        <v>50</v>
      </c>
      <c r="M2737" t="s">
        <v>51</v>
      </c>
      <c r="N27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737" s="10" t="e">
        <f>VLOOKUP(TableOMP[[#This Row],[Label]],TableAvg[],2,FALSE)</f>
        <v>#N/A</v>
      </c>
      <c r="P2737" s="10" t="e">
        <f>VLOOKUP(TableOMP[[#This Row],[Label]],TableAvg[],3,FALSE)</f>
        <v>#N/A</v>
      </c>
      <c r="Q2737" s="10" t="e">
        <f>TableOMP[[#This Row],[Avg]]-$U$2*TableOMP[[#This Row],[StdDev]]</f>
        <v>#N/A</v>
      </c>
      <c r="R2737" s="10" t="e">
        <f>TableOMP[[#This Row],[Avg]]+$U$2*TableOMP[[#This Row],[StdDev]]</f>
        <v>#N/A</v>
      </c>
      <c r="S2737" s="10" t="e">
        <f>IF(AND(TableOMP[[#This Row],[total_time]]&gt;=TableOMP[[#This Row],[Low]], TableOMP[[#This Row],[total_time]]&lt;=TableOMP[[#This Row],[High]]),1,0)</f>
        <v>#N/A</v>
      </c>
    </row>
    <row r="2738" spans="1:19" x14ac:dyDescent="0.25">
      <c r="A2738" t="s">
        <v>16</v>
      </c>
      <c r="B2738">
        <v>100</v>
      </c>
      <c r="C2738">
        <v>100</v>
      </c>
      <c r="D2738">
        <v>100000</v>
      </c>
      <c r="E2738">
        <v>36</v>
      </c>
      <c r="F2738">
        <v>1</v>
      </c>
      <c r="G2738">
        <v>1.379365</v>
      </c>
      <c r="H2738">
        <v>6.4950999999999995E-2</v>
      </c>
      <c r="I2738">
        <v>1.5945990000000001</v>
      </c>
      <c r="J2738">
        <v>4.5560000000000003E-2</v>
      </c>
      <c r="K2738" t="str">
        <f t="shared" si="44"/>
        <v>7</v>
      </c>
      <c r="L2738" t="s">
        <v>50</v>
      </c>
      <c r="M2738" t="s">
        <v>51</v>
      </c>
      <c r="N27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738" s="10" t="e">
        <f>VLOOKUP(TableOMP[[#This Row],[Label]],TableAvg[],2,FALSE)</f>
        <v>#N/A</v>
      </c>
      <c r="P2738" s="10" t="e">
        <f>VLOOKUP(TableOMP[[#This Row],[Label]],TableAvg[],3,FALSE)</f>
        <v>#N/A</v>
      </c>
      <c r="Q2738" s="10" t="e">
        <f>TableOMP[[#This Row],[Avg]]-$U$2*TableOMP[[#This Row],[StdDev]]</f>
        <v>#N/A</v>
      </c>
      <c r="R2738" s="10" t="e">
        <f>TableOMP[[#This Row],[Avg]]+$U$2*TableOMP[[#This Row],[StdDev]]</f>
        <v>#N/A</v>
      </c>
      <c r="S2738" s="10" t="e">
        <f>IF(AND(TableOMP[[#This Row],[total_time]]&gt;=TableOMP[[#This Row],[Low]], TableOMP[[#This Row],[total_time]]&lt;=TableOMP[[#This Row],[High]]),1,0)</f>
        <v>#N/A</v>
      </c>
    </row>
    <row r="2739" spans="1:19" x14ac:dyDescent="0.25">
      <c r="A2739" t="s">
        <v>16</v>
      </c>
      <c r="B2739">
        <v>100</v>
      </c>
      <c r="C2739">
        <v>100</v>
      </c>
      <c r="D2739">
        <v>100000</v>
      </c>
      <c r="E2739">
        <v>37</v>
      </c>
      <c r="F2739">
        <v>1</v>
      </c>
      <c r="G2739">
        <v>1.5198480000000001</v>
      </c>
      <c r="H2739">
        <v>0.10623199999999999</v>
      </c>
      <c r="I2739">
        <v>3.1736759999999999</v>
      </c>
      <c r="J2739">
        <v>8.8158E-2</v>
      </c>
      <c r="K2739" t="str">
        <f t="shared" si="44"/>
        <v>7</v>
      </c>
      <c r="L2739" t="s">
        <v>50</v>
      </c>
      <c r="M2739" t="s">
        <v>51</v>
      </c>
      <c r="N27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739" s="10" t="e">
        <f>VLOOKUP(TableOMP[[#This Row],[Label]],TableAvg[],2,FALSE)</f>
        <v>#N/A</v>
      </c>
      <c r="P2739" s="10" t="e">
        <f>VLOOKUP(TableOMP[[#This Row],[Label]],TableAvg[],3,FALSE)</f>
        <v>#N/A</v>
      </c>
      <c r="Q2739" s="10" t="e">
        <f>TableOMP[[#This Row],[Avg]]-$U$2*TableOMP[[#This Row],[StdDev]]</f>
        <v>#N/A</v>
      </c>
      <c r="R2739" s="10" t="e">
        <f>TableOMP[[#This Row],[Avg]]+$U$2*TableOMP[[#This Row],[StdDev]]</f>
        <v>#N/A</v>
      </c>
      <c r="S2739" s="10" t="e">
        <f>IF(AND(TableOMP[[#This Row],[total_time]]&gt;=TableOMP[[#This Row],[Low]], TableOMP[[#This Row],[total_time]]&lt;=TableOMP[[#This Row],[High]]),1,0)</f>
        <v>#N/A</v>
      </c>
    </row>
    <row r="2740" spans="1:19" x14ac:dyDescent="0.25">
      <c r="A2740" t="s">
        <v>16</v>
      </c>
      <c r="B2740">
        <v>100</v>
      </c>
      <c r="C2740">
        <v>100</v>
      </c>
      <c r="D2740">
        <v>100000</v>
      </c>
      <c r="E2740">
        <v>38</v>
      </c>
      <c r="F2740">
        <v>1</v>
      </c>
      <c r="G2740">
        <v>1.4834830000000001</v>
      </c>
      <c r="H2740">
        <v>6.8946999999999994E-2</v>
      </c>
      <c r="I2740">
        <v>1.625362</v>
      </c>
      <c r="J2740">
        <v>4.3929000000000003E-2</v>
      </c>
      <c r="K2740" t="str">
        <f t="shared" si="44"/>
        <v>7</v>
      </c>
      <c r="L2740" t="s">
        <v>50</v>
      </c>
      <c r="M2740" t="s">
        <v>51</v>
      </c>
      <c r="N27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740" s="10" t="e">
        <f>VLOOKUP(TableOMP[[#This Row],[Label]],TableAvg[],2,FALSE)</f>
        <v>#N/A</v>
      </c>
      <c r="P2740" s="10" t="e">
        <f>VLOOKUP(TableOMP[[#This Row],[Label]],TableAvg[],3,FALSE)</f>
        <v>#N/A</v>
      </c>
      <c r="Q2740" s="10" t="e">
        <f>TableOMP[[#This Row],[Avg]]-$U$2*TableOMP[[#This Row],[StdDev]]</f>
        <v>#N/A</v>
      </c>
      <c r="R2740" s="10" t="e">
        <f>TableOMP[[#This Row],[Avg]]+$U$2*TableOMP[[#This Row],[StdDev]]</f>
        <v>#N/A</v>
      </c>
      <c r="S2740" s="10" t="e">
        <f>IF(AND(TableOMP[[#This Row],[total_time]]&gt;=TableOMP[[#This Row],[Low]], TableOMP[[#This Row],[total_time]]&lt;=TableOMP[[#This Row],[High]]),1,0)</f>
        <v>#N/A</v>
      </c>
    </row>
    <row r="2741" spans="1:19" x14ac:dyDescent="0.25">
      <c r="A2741" t="s">
        <v>16</v>
      </c>
      <c r="B2741">
        <v>100</v>
      </c>
      <c r="C2741">
        <v>100</v>
      </c>
      <c r="D2741">
        <v>100000</v>
      </c>
      <c r="E2741">
        <v>39</v>
      </c>
      <c r="F2741">
        <v>1</v>
      </c>
      <c r="G2741">
        <v>1.423298</v>
      </c>
      <c r="H2741">
        <v>6.3992999999999994E-2</v>
      </c>
      <c r="I2741">
        <v>1.565059</v>
      </c>
      <c r="J2741">
        <v>4.1186E-2</v>
      </c>
      <c r="K2741" t="str">
        <f t="shared" si="44"/>
        <v>7</v>
      </c>
      <c r="L2741" t="s">
        <v>50</v>
      </c>
      <c r="M2741" t="s">
        <v>51</v>
      </c>
      <c r="N27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741" s="10" t="e">
        <f>VLOOKUP(TableOMP[[#This Row],[Label]],TableAvg[],2,FALSE)</f>
        <v>#N/A</v>
      </c>
      <c r="P2741" s="10" t="e">
        <f>VLOOKUP(TableOMP[[#This Row],[Label]],TableAvg[],3,FALSE)</f>
        <v>#N/A</v>
      </c>
      <c r="Q2741" s="10" t="e">
        <f>TableOMP[[#This Row],[Avg]]-$U$2*TableOMP[[#This Row],[StdDev]]</f>
        <v>#N/A</v>
      </c>
      <c r="R2741" s="10" t="e">
        <f>TableOMP[[#This Row],[Avg]]+$U$2*TableOMP[[#This Row],[StdDev]]</f>
        <v>#N/A</v>
      </c>
      <c r="S2741" s="10" t="e">
        <f>IF(AND(TableOMP[[#This Row],[total_time]]&gt;=TableOMP[[#This Row],[Low]], TableOMP[[#This Row],[total_time]]&lt;=TableOMP[[#This Row],[High]]),1,0)</f>
        <v>#N/A</v>
      </c>
    </row>
    <row r="2742" spans="1:19" x14ac:dyDescent="0.25">
      <c r="A2742" t="s">
        <v>16</v>
      </c>
      <c r="B2742">
        <v>100</v>
      </c>
      <c r="C2742">
        <v>100</v>
      </c>
      <c r="D2742">
        <v>100000</v>
      </c>
      <c r="E2742">
        <v>40</v>
      </c>
      <c r="F2742">
        <v>1</v>
      </c>
      <c r="G2742">
        <v>1.3970830000000001</v>
      </c>
      <c r="H2742">
        <v>4.9591000000000003E-2</v>
      </c>
      <c r="I2742">
        <v>1.484073</v>
      </c>
      <c r="J2742">
        <v>3.8052999999999997E-2</v>
      </c>
      <c r="K2742" t="str">
        <f t="shared" si="44"/>
        <v>7</v>
      </c>
      <c r="L2742" t="s">
        <v>50</v>
      </c>
      <c r="M2742" t="s">
        <v>51</v>
      </c>
      <c r="N27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742" s="10" t="e">
        <f>VLOOKUP(TableOMP[[#This Row],[Label]],TableAvg[],2,FALSE)</f>
        <v>#N/A</v>
      </c>
      <c r="P2742" s="10" t="e">
        <f>VLOOKUP(TableOMP[[#This Row],[Label]],TableAvg[],3,FALSE)</f>
        <v>#N/A</v>
      </c>
      <c r="Q2742" s="10" t="e">
        <f>TableOMP[[#This Row],[Avg]]-$U$2*TableOMP[[#This Row],[StdDev]]</f>
        <v>#N/A</v>
      </c>
      <c r="R2742" s="10" t="e">
        <f>TableOMP[[#This Row],[Avg]]+$U$2*TableOMP[[#This Row],[StdDev]]</f>
        <v>#N/A</v>
      </c>
      <c r="S2742" s="10" t="e">
        <f>IF(AND(TableOMP[[#This Row],[total_time]]&gt;=TableOMP[[#This Row],[Low]], TableOMP[[#This Row],[total_time]]&lt;=TableOMP[[#This Row],[High]]),1,0)</f>
        <v>#N/A</v>
      </c>
    </row>
    <row r="2743" spans="1:19" x14ac:dyDescent="0.25">
      <c r="A2743" t="s">
        <v>16</v>
      </c>
      <c r="B2743">
        <v>100</v>
      </c>
      <c r="C2743">
        <v>100</v>
      </c>
      <c r="D2743">
        <v>100000</v>
      </c>
      <c r="E2743">
        <v>41</v>
      </c>
      <c r="F2743">
        <v>1</v>
      </c>
      <c r="G2743">
        <v>1.433927</v>
      </c>
      <c r="H2743">
        <v>7.2167999999999996E-2</v>
      </c>
      <c r="I2743">
        <v>1.9437880000000001</v>
      </c>
      <c r="J2743">
        <v>4.8594999999999999E-2</v>
      </c>
      <c r="K2743" t="str">
        <f t="shared" si="44"/>
        <v>7</v>
      </c>
      <c r="L2743" t="s">
        <v>50</v>
      </c>
      <c r="M2743" t="s">
        <v>51</v>
      </c>
      <c r="N27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743" s="10" t="e">
        <f>VLOOKUP(TableOMP[[#This Row],[Label]],TableAvg[],2,FALSE)</f>
        <v>#N/A</v>
      </c>
      <c r="P2743" s="10" t="e">
        <f>VLOOKUP(TableOMP[[#This Row],[Label]],TableAvg[],3,FALSE)</f>
        <v>#N/A</v>
      </c>
      <c r="Q2743" s="10" t="e">
        <f>TableOMP[[#This Row],[Avg]]-$U$2*TableOMP[[#This Row],[StdDev]]</f>
        <v>#N/A</v>
      </c>
      <c r="R2743" s="10" t="e">
        <f>TableOMP[[#This Row],[Avg]]+$U$2*TableOMP[[#This Row],[StdDev]]</f>
        <v>#N/A</v>
      </c>
      <c r="S2743" s="10" t="e">
        <f>IF(AND(TableOMP[[#This Row],[total_time]]&gt;=TableOMP[[#This Row],[Low]], TableOMP[[#This Row],[total_time]]&lt;=TableOMP[[#This Row],[High]]),1,0)</f>
        <v>#N/A</v>
      </c>
    </row>
    <row r="2744" spans="1:19" x14ac:dyDescent="0.25">
      <c r="A2744" t="s">
        <v>16</v>
      </c>
      <c r="B2744">
        <v>100</v>
      </c>
      <c r="C2744">
        <v>100</v>
      </c>
      <c r="D2744">
        <v>100000</v>
      </c>
      <c r="E2744">
        <v>42</v>
      </c>
      <c r="F2744">
        <v>1</v>
      </c>
      <c r="G2744">
        <v>1.447098</v>
      </c>
      <c r="H2744">
        <v>7.4666999999999997E-2</v>
      </c>
      <c r="I2744">
        <v>1.7843690000000001</v>
      </c>
      <c r="J2744">
        <v>4.3520999999999997E-2</v>
      </c>
      <c r="K2744" t="str">
        <f t="shared" si="44"/>
        <v>7</v>
      </c>
      <c r="L2744" t="s">
        <v>50</v>
      </c>
      <c r="M2744" t="s">
        <v>51</v>
      </c>
      <c r="N27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744" s="10" t="e">
        <f>VLOOKUP(TableOMP[[#This Row],[Label]],TableAvg[],2,FALSE)</f>
        <v>#N/A</v>
      </c>
      <c r="P2744" s="10" t="e">
        <f>VLOOKUP(TableOMP[[#This Row],[Label]],TableAvg[],3,FALSE)</f>
        <v>#N/A</v>
      </c>
      <c r="Q2744" s="10" t="e">
        <f>TableOMP[[#This Row],[Avg]]-$U$2*TableOMP[[#This Row],[StdDev]]</f>
        <v>#N/A</v>
      </c>
      <c r="R2744" s="10" t="e">
        <f>TableOMP[[#This Row],[Avg]]+$U$2*TableOMP[[#This Row],[StdDev]]</f>
        <v>#N/A</v>
      </c>
      <c r="S2744" s="10" t="e">
        <f>IF(AND(TableOMP[[#This Row],[total_time]]&gt;=TableOMP[[#This Row],[Low]], TableOMP[[#This Row],[total_time]]&lt;=TableOMP[[#This Row],[High]]),1,0)</f>
        <v>#N/A</v>
      </c>
    </row>
    <row r="2745" spans="1:19" x14ac:dyDescent="0.25">
      <c r="A2745" t="s">
        <v>16</v>
      </c>
      <c r="B2745">
        <v>100</v>
      </c>
      <c r="C2745">
        <v>100</v>
      </c>
      <c r="D2745">
        <v>100000</v>
      </c>
      <c r="E2745">
        <v>43</v>
      </c>
      <c r="F2745">
        <v>1</v>
      </c>
      <c r="G2745">
        <v>1.4664219999999999</v>
      </c>
      <c r="H2745">
        <v>7.9104999999999995E-2</v>
      </c>
      <c r="I2745">
        <v>2.4552420000000001</v>
      </c>
      <c r="J2745">
        <v>5.8458000000000003E-2</v>
      </c>
      <c r="K2745" t="str">
        <f t="shared" si="44"/>
        <v>7</v>
      </c>
      <c r="L2745" t="s">
        <v>50</v>
      </c>
      <c r="M2745" t="s">
        <v>51</v>
      </c>
      <c r="N27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745" s="10" t="e">
        <f>VLOOKUP(TableOMP[[#This Row],[Label]],TableAvg[],2,FALSE)</f>
        <v>#N/A</v>
      </c>
      <c r="P2745" s="10" t="e">
        <f>VLOOKUP(TableOMP[[#This Row],[Label]],TableAvg[],3,FALSE)</f>
        <v>#N/A</v>
      </c>
      <c r="Q2745" s="10" t="e">
        <f>TableOMP[[#This Row],[Avg]]-$U$2*TableOMP[[#This Row],[StdDev]]</f>
        <v>#N/A</v>
      </c>
      <c r="R2745" s="10" t="e">
        <f>TableOMP[[#This Row],[Avg]]+$U$2*TableOMP[[#This Row],[StdDev]]</f>
        <v>#N/A</v>
      </c>
      <c r="S2745" s="10" t="e">
        <f>IF(AND(TableOMP[[#This Row],[total_time]]&gt;=TableOMP[[#This Row],[Low]], TableOMP[[#This Row],[total_time]]&lt;=TableOMP[[#This Row],[High]]),1,0)</f>
        <v>#N/A</v>
      </c>
    </row>
    <row r="2746" spans="1:19" x14ac:dyDescent="0.25">
      <c r="A2746" t="s">
        <v>16</v>
      </c>
      <c r="B2746">
        <v>100</v>
      </c>
      <c r="C2746">
        <v>100</v>
      </c>
      <c r="D2746">
        <v>100000</v>
      </c>
      <c r="E2746">
        <v>44</v>
      </c>
      <c r="F2746">
        <v>1</v>
      </c>
      <c r="G2746">
        <v>1.7789330000000001</v>
      </c>
      <c r="H2746">
        <v>0.41952600000000001</v>
      </c>
      <c r="I2746">
        <v>3.5995849999999998</v>
      </c>
      <c r="J2746">
        <v>8.3710999999999994E-2</v>
      </c>
      <c r="K2746" t="str">
        <f t="shared" si="44"/>
        <v>7</v>
      </c>
      <c r="L2746" t="s">
        <v>50</v>
      </c>
      <c r="M2746" t="s">
        <v>51</v>
      </c>
      <c r="N27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746" s="10" t="e">
        <f>VLOOKUP(TableOMP[[#This Row],[Label]],TableAvg[],2,FALSE)</f>
        <v>#N/A</v>
      </c>
      <c r="P2746" s="10" t="e">
        <f>VLOOKUP(TableOMP[[#This Row],[Label]],TableAvg[],3,FALSE)</f>
        <v>#N/A</v>
      </c>
      <c r="Q2746" s="10" t="e">
        <f>TableOMP[[#This Row],[Avg]]-$U$2*TableOMP[[#This Row],[StdDev]]</f>
        <v>#N/A</v>
      </c>
      <c r="R2746" s="10" t="e">
        <f>TableOMP[[#This Row],[Avg]]+$U$2*TableOMP[[#This Row],[StdDev]]</f>
        <v>#N/A</v>
      </c>
      <c r="S2746" s="10" t="e">
        <f>IF(AND(TableOMP[[#This Row],[total_time]]&gt;=TableOMP[[#This Row],[Low]], TableOMP[[#This Row],[total_time]]&lt;=TableOMP[[#This Row],[High]]),1,0)</f>
        <v>#N/A</v>
      </c>
    </row>
    <row r="2747" spans="1:19" x14ac:dyDescent="0.25">
      <c r="A2747" t="s">
        <v>16</v>
      </c>
      <c r="B2747">
        <v>100</v>
      </c>
      <c r="C2747">
        <v>100</v>
      </c>
      <c r="D2747">
        <v>100000</v>
      </c>
      <c r="E2747">
        <v>45</v>
      </c>
      <c r="F2747">
        <v>1</v>
      </c>
      <c r="G2747">
        <v>1.699082</v>
      </c>
      <c r="H2747">
        <v>0.34473599999999999</v>
      </c>
      <c r="I2747">
        <v>14.547072999999999</v>
      </c>
      <c r="J2747">
        <v>0.33061499999999999</v>
      </c>
      <c r="K2747" t="str">
        <f t="shared" si="44"/>
        <v>7</v>
      </c>
      <c r="L2747" t="s">
        <v>50</v>
      </c>
      <c r="M2747" t="s">
        <v>51</v>
      </c>
      <c r="N27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747" s="10" t="e">
        <f>VLOOKUP(TableOMP[[#This Row],[Label]],TableAvg[],2,FALSE)</f>
        <v>#N/A</v>
      </c>
      <c r="P2747" s="10" t="e">
        <f>VLOOKUP(TableOMP[[#This Row],[Label]],TableAvg[],3,FALSE)</f>
        <v>#N/A</v>
      </c>
      <c r="Q2747" s="10" t="e">
        <f>TableOMP[[#This Row],[Avg]]-$U$2*TableOMP[[#This Row],[StdDev]]</f>
        <v>#N/A</v>
      </c>
      <c r="R2747" s="10" t="e">
        <f>TableOMP[[#This Row],[Avg]]+$U$2*TableOMP[[#This Row],[StdDev]]</f>
        <v>#N/A</v>
      </c>
      <c r="S2747" s="10" t="e">
        <f>IF(AND(TableOMP[[#This Row],[total_time]]&gt;=TableOMP[[#This Row],[Low]], TableOMP[[#This Row],[total_time]]&lt;=TableOMP[[#This Row],[High]]),1,0)</f>
        <v>#N/A</v>
      </c>
    </row>
    <row r="2748" spans="1:19" x14ac:dyDescent="0.25">
      <c r="A2748" t="s">
        <v>16</v>
      </c>
      <c r="B2748">
        <v>100</v>
      </c>
      <c r="C2748">
        <v>100</v>
      </c>
      <c r="D2748">
        <v>100000</v>
      </c>
      <c r="E2748">
        <v>46</v>
      </c>
      <c r="F2748">
        <v>1</v>
      </c>
      <c r="G2748">
        <v>2.558084</v>
      </c>
      <c r="H2748">
        <v>0.99740600000000001</v>
      </c>
      <c r="I2748">
        <v>43.84901</v>
      </c>
      <c r="J2748">
        <v>0.97442200000000001</v>
      </c>
      <c r="K2748" t="str">
        <f t="shared" si="44"/>
        <v>7</v>
      </c>
      <c r="L2748" t="s">
        <v>50</v>
      </c>
      <c r="M2748" t="s">
        <v>51</v>
      </c>
      <c r="N27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748" s="10" t="e">
        <f>VLOOKUP(TableOMP[[#This Row],[Label]],TableAvg[],2,FALSE)</f>
        <v>#N/A</v>
      </c>
      <c r="P2748" s="10" t="e">
        <f>VLOOKUP(TableOMP[[#This Row],[Label]],TableAvg[],3,FALSE)</f>
        <v>#N/A</v>
      </c>
      <c r="Q2748" s="10" t="e">
        <f>TableOMP[[#This Row],[Avg]]-$U$2*TableOMP[[#This Row],[StdDev]]</f>
        <v>#N/A</v>
      </c>
      <c r="R2748" s="10" t="e">
        <f>TableOMP[[#This Row],[Avg]]+$U$2*TableOMP[[#This Row],[StdDev]]</f>
        <v>#N/A</v>
      </c>
      <c r="S2748" s="10" t="e">
        <f>IF(AND(TableOMP[[#This Row],[total_time]]&gt;=TableOMP[[#This Row],[Low]], TableOMP[[#This Row],[total_time]]&lt;=TableOMP[[#This Row],[High]]),1,0)</f>
        <v>#N/A</v>
      </c>
    </row>
    <row r="2749" spans="1:19" x14ac:dyDescent="0.25">
      <c r="A2749" t="s">
        <v>16</v>
      </c>
      <c r="B2749">
        <v>100</v>
      </c>
      <c r="C2749">
        <v>100</v>
      </c>
      <c r="D2749">
        <v>100000</v>
      </c>
      <c r="E2749">
        <v>47</v>
      </c>
      <c r="F2749">
        <v>1</v>
      </c>
      <c r="G2749">
        <v>1.488024</v>
      </c>
      <c r="H2749">
        <v>6.1998999999999999E-2</v>
      </c>
      <c r="I2749">
        <v>2.537296</v>
      </c>
      <c r="J2749">
        <v>5.5159E-2</v>
      </c>
      <c r="K2749" t="str">
        <f t="shared" si="44"/>
        <v>7</v>
      </c>
      <c r="L2749" t="s">
        <v>50</v>
      </c>
      <c r="M2749" t="s">
        <v>51</v>
      </c>
      <c r="N27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749" s="10" t="e">
        <f>VLOOKUP(TableOMP[[#This Row],[Label]],TableAvg[],2,FALSE)</f>
        <v>#N/A</v>
      </c>
      <c r="P2749" s="10" t="e">
        <f>VLOOKUP(TableOMP[[#This Row],[Label]],TableAvg[],3,FALSE)</f>
        <v>#N/A</v>
      </c>
      <c r="Q2749" s="10" t="e">
        <f>TableOMP[[#This Row],[Avg]]-$U$2*TableOMP[[#This Row],[StdDev]]</f>
        <v>#N/A</v>
      </c>
      <c r="R2749" s="10" t="e">
        <f>TableOMP[[#This Row],[Avg]]+$U$2*TableOMP[[#This Row],[StdDev]]</f>
        <v>#N/A</v>
      </c>
      <c r="S2749" s="10" t="e">
        <f>IF(AND(TableOMP[[#This Row],[total_time]]&gt;=TableOMP[[#This Row],[Low]], TableOMP[[#This Row],[total_time]]&lt;=TableOMP[[#This Row],[High]]),1,0)</f>
        <v>#N/A</v>
      </c>
    </row>
    <row r="2750" spans="1:19" x14ac:dyDescent="0.25">
      <c r="A2750" t="s">
        <v>16</v>
      </c>
      <c r="B2750">
        <v>100</v>
      </c>
      <c r="C2750">
        <v>100</v>
      </c>
      <c r="D2750">
        <v>100000</v>
      </c>
      <c r="E2750">
        <v>48</v>
      </c>
      <c r="F2750">
        <v>1</v>
      </c>
      <c r="G2750">
        <v>1.6948669999999999</v>
      </c>
      <c r="H2750">
        <v>6.9390999999999994E-2</v>
      </c>
      <c r="I2750">
        <v>2.3200880000000002</v>
      </c>
      <c r="J2750">
        <v>4.9363999999999998E-2</v>
      </c>
      <c r="K2750" t="str">
        <f t="shared" si="44"/>
        <v>7</v>
      </c>
      <c r="L2750" t="s">
        <v>50</v>
      </c>
      <c r="M2750" t="s">
        <v>51</v>
      </c>
      <c r="N27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750" s="10" t="e">
        <f>VLOOKUP(TableOMP[[#This Row],[Label]],TableAvg[],2,FALSE)</f>
        <v>#N/A</v>
      </c>
      <c r="P2750" s="10" t="e">
        <f>VLOOKUP(TableOMP[[#This Row],[Label]],TableAvg[],3,FALSE)</f>
        <v>#N/A</v>
      </c>
      <c r="Q2750" s="10" t="e">
        <f>TableOMP[[#This Row],[Avg]]-$U$2*TableOMP[[#This Row],[StdDev]]</f>
        <v>#N/A</v>
      </c>
      <c r="R2750" s="10" t="e">
        <f>TableOMP[[#This Row],[Avg]]+$U$2*TableOMP[[#This Row],[StdDev]]</f>
        <v>#N/A</v>
      </c>
      <c r="S2750" s="10" t="e">
        <f>IF(AND(TableOMP[[#This Row],[total_time]]&gt;=TableOMP[[#This Row],[Low]], TableOMP[[#This Row],[total_time]]&lt;=TableOMP[[#This Row],[High]]),1,0)</f>
        <v>#N/A</v>
      </c>
    </row>
    <row r="2751" spans="1:19" x14ac:dyDescent="0.25">
      <c r="A2751" t="s">
        <v>16</v>
      </c>
      <c r="B2751">
        <v>100</v>
      </c>
      <c r="C2751">
        <v>100</v>
      </c>
      <c r="D2751">
        <v>100000</v>
      </c>
      <c r="E2751">
        <v>49</v>
      </c>
      <c r="F2751">
        <v>1</v>
      </c>
      <c r="G2751">
        <v>1.7582899999999999</v>
      </c>
      <c r="H2751">
        <v>9.9626000000000006E-2</v>
      </c>
      <c r="I2751">
        <v>2.640142</v>
      </c>
      <c r="J2751">
        <v>5.5003000000000003E-2</v>
      </c>
      <c r="K2751" t="str">
        <f t="shared" si="44"/>
        <v>7</v>
      </c>
      <c r="L2751" t="s">
        <v>50</v>
      </c>
      <c r="M2751" t="s">
        <v>51</v>
      </c>
      <c r="N27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751" s="10" t="e">
        <f>VLOOKUP(TableOMP[[#This Row],[Label]],TableAvg[],2,FALSE)</f>
        <v>#N/A</v>
      </c>
      <c r="P2751" s="10" t="e">
        <f>VLOOKUP(TableOMP[[#This Row],[Label]],TableAvg[],3,FALSE)</f>
        <v>#N/A</v>
      </c>
      <c r="Q2751" s="10" t="e">
        <f>TableOMP[[#This Row],[Avg]]-$U$2*TableOMP[[#This Row],[StdDev]]</f>
        <v>#N/A</v>
      </c>
      <c r="R2751" s="10" t="e">
        <f>TableOMP[[#This Row],[Avg]]+$U$2*TableOMP[[#This Row],[StdDev]]</f>
        <v>#N/A</v>
      </c>
      <c r="S2751" s="10" t="e">
        <f>IF(AND(TableOMP[[#This Row],[total_time]]&gt;=TableOMP[[#This Row],[Low]], TableOMP[[#This Row],[total_time]]&lt;=TableOMP[[#This Row],[High]]),1,0)</f>
        <v>#N/A</v>
      </c>
    </row>
    <row r="2752" spans="1:19" x14ac:dyDescent="0.25">
      <c r="A2752" t="s">
        <v>16</v>
      </c>
      <c r="B2752">
        <v>100</v>
      </c>
      <c r="C2752">
        <v>100</v>
      </c>
      <c r="D2752">
        <v>100000</v>
      </c>
      <c r="E2752">
        <v>50</v>
      </c>
      <c r="F2752">
        <v>1</v>
      </c>
      <c r="G2752">
        <v>1.620679</v>
      </c>
      <c r="H2752">
        <v>7.8139E-2</v>
      </c>
      <c r="I2752">
        <v>2.2822559999999998</v>
      </c>
      <c r="J2752">
        <v>4.6577E-2</v>
      </c>
      <c r="K2752" t="str">
        <f t="shared" si="44"/>
        <v>7</v>
      </c>
      <c r="L2752" t="s">
        <v>50</v>
      </c>
      <c r="M2752" t="s">
        <v>51</v>
      </c>
      <c r="N27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752" s="10" t="e">
        <f>VLOOKUP(TableOMP[[#This Row],[Label]],TableAvg[],2,FALSE)</f>
        <v>#N/A</v>
      </c>
      <c r="P2752" s="10" t="e">
        <f>VLOOKUP(TableOMP[[#This Row],[Label]],TableAvg[],3,FALSE)</f>
        <v>#N/A</v>
      </c>
      <c r="Q2752" s="10" t="e">
        <f>TableOMP[[#This Row],[Avg]]-$U$2*TableOMP[[#This Row],[StdDev]]</f>
        <v>#N/A</v>
      </c>
      <c r="R2752" s="10" t="e">
        <f>TableOMP[[#This Row],[Avg]]+$U$2*TableOMP[[#This Row],[StdDev]]</f>
        <v>#N/A</v>
      </c>
      <c r="S2752" s="10" t="e">
        <f>IF(AND(TableOMP[[#This Row],[total_time]]&gt;=TableOMP[[#This Row],[Low]], TableOMP[[#This Row],[total_time]]&lt;=TableOMP[[#This Row],[High]]),1,0)</f>
        <v>#N/A</v>
      </c>
    </row>
    <row r="2753" spans="1:19" x14ac:dyDescent="0.25">
      <c r="A2753" t="s">
        <v>16</v>
      </c>
      <c r="B2753">
        <v>100</v>
      </c>
      <c r="C2753">
        <v>100</v>
      </c>
      <c r="D2753">
        <v>100000</v>
      </c>
      <c r="E2753">
        <v>51</v>
      </c>
      <c r="F2753">
        <v>1</v>
      </c>
      <c r="G2753">
        <v>1.7547870000000001</v>
      </c>
      <c r="H2753">
        <v>7.4209999999999998E-2</v>
      </c>
      <c r="I2753">
        <v>2.3965130000000001</v>
      </c>
      <c r="J2753">
        <v>4.793E-2</v>
      </c>
      <c r="K2753" t="str">
        <f t="shared" si="44"/>
        <v>7</v>
      </c>
      <c r="L2753" t="s">
        <v>50</v>
      </c>
      <c r="M2753" t="s">
        <v>51</v>
      </c>
      <c r="N27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753" s="10" t="e">
        <f>VLOOKUP(TableOMP[[#This Row],[Label]],TableAvg[],2,FALSE)</f>
        <v>#N/A</v>
      </c>
      <c r="P2753" s="10" t="e">
        <f>VLOOKUP(TableOMP[[#This Row],[Label]],TableAvg[],3,FALSE)</f>
        <v>#N/A</v>
      </c>
      <c r="Q2753" s="10" t="e">
        <f>TableOMP[[#This Row],[Avg]]-$U$2*TableOMP[[#This Row],[StdDev]]</f>
        <v>#N/A</v>
      </c>
      <c r="R2753" s="10" t="e">
        <f>TableOMP[[#This Row],[Avg]]+$U$2*TableOMP[[#This Row],[StdDev]]</f>
        <v>#N/A</v>
      </c>
      <c r="S2753" s="10" t="e">
        <f>IF(AND(TableOMP[[#This Row],[total_time]]&gt;=TableOMP[[#This Row],[Low]], TableOMP[[#This Row],[total_time]]&lt;=TableOMP[[#This Row],[High]]),1,0)</f>
        <v>#N/A</v>
      </c>
    </row>
    <row r="2754" spans="1:19" x14ac:dyDescent="0.25">
      <c r="A2754" t="s">
        <v>16</v>
      </c>
      <c r="B2754">
        <v>100</v>
      </c>
      <c r="C2754">
        <v>100</v>
      </c>
      <c r="D2754">
        <v>100000</v>
      </c>
      <c r="E2754">
        <v>52</v>
      </c>
      <c r="F2754">
        <v>1</v>
      </c>
      <c r="G2754">
        <v>1.6120680000000001</v>
      </c>
      <c r="H2754">
        <v>9.5449000000000006E-2</v>
      </c>
      <c r="I2754">
        <v>2.7901120000000001</v>
      </c>
      <c r="J2754">
        <v>5.4708E-2</v>
      </c>
      <c r="K2754" t="str">
        <f t="shared" si="44"/>
        <v>7</v>
      </c>
      <c r="L2754" t="s">
        <v>50</v>
      </c>
      <c r="M2754" t="s">
        <v>51</v>
      </c>
      <c r="N27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754" s="10" t="e">
        <f>VLOOKUP(TableOMP[[#This Row],[Label]],TableAvg[],2,FALSE)</f>
        <v>#N/A</v>
      </c>
      <c r="P2754" s="10" t="e">
        <f>VLOOKUP(TableOMP[[#This Row],[Label]],TableAvg[],3,FALSE)</f>
        <v>#N/A</v>
      </c>
      <c r="Q2754" s="10" t="e">
        <f>TableOMP[[#This Row],[Avg]]-$U$2*TableOMP[[#This Row],[StdDev]]</f>
        <v>#N/A</v>
      </c>
      <c r="R2754" s="10" t="e">
        <f>TableOMP[[#This Row],[Avg]]+$U$2*TableOMP[[#This Row],[StdDev]]</f>
        <v>#N/A</v>
      </c>
      <c r="S2754" s="10" t="e">
        <f>IF(AND(TableOMP[[#This Row],[total_time]]&gt;=TableOMP[[#This Row],[Low]], TableOMP[[#This Row],[total_time]]&lt;=TableOMP[[#This Row],[High]]),1,0)</f>
        <v>#N/A</v>
      </c>
    </row>
    <row r="2755" spans="1:19" x14ac:dyDescent="0.25">
      <c r="A2755" t="s">
        <v>16</v>
      </c>
      <c r="B2755">
        <v>100</v>
      </c>
      <c r="C2755">
        <v>100</v>
      </c>
      <c r="D2755">
        <v>100000</v>
      </c>
      <c r="E2755">
        <v>53</v>
      </c>
      <c r="F2755">
        <v>1</v>
      </c>
      <c r="G2755">
        <v>1.61999</v>
      </c>
      <c r="H2755">
        <v>0.11665200000000001</v>
      </c>
      <c r="I2755">
        <v>2.7680609999999999</v>
      </c>
      <c r="J2755">
        <v>5.3232000000000002E-2</v>
      </c>
      <c r="K2755" t="str">
        <f t="shared" si="44"/>
        <v>7</v>
      </c>
      <c r="L2755" t="s">
        <v>50</v>
      </c>
      <c r="M2755" t="s">
        <v>51</v>
      </c>
      <c r="N27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755" s="10" t="e">
        <f>VLOOKUP(TableOMP[[#This Row],[Label]],TableAvg[],2,FALSE)</f>
        <v>#N/A</v>
      </c>
      <c r="P2755" s="10" t="e">
        <f>VLOOKUP(TableOMP[[#This Row],[Label]],TableAvg[],3,FALSE)</f>
        <v>#N/A</v>
      </c>
      <c r="Q2755" s="10" t="e">
        <f>TableOMP[[#This Row],[Avg]]-$U$2*TableOMP[[#This Row],[StdDev]]</f>
        <v>#N/A</v>
      </c>
      <c r="R2755" s="10" t="e">
        <f>TableOMP[[#This Row],[Avg]]+$U$2*TableOMP[[#This Row],[StdDev]]</f>
        <v>#N/A</v>
      </c>
      <c r="S2755" s="10" t="e">
        <f>IF(AND(TableOMP[[#This Row],[total_time]]&gt;=TableOMP[[#This Row],[Low]], TableOMP[[#This Row],[total_time]]&lt;=TableOMP[[#This Row],[High]]),1,0)</f>
        <v>#N/A</v>
      </c>
    </row>
    <row r="2756" spans="1:19" x14ac:dyDescent="0.25">
      <c r="A2756" t="s">
        <v>16</v>
      </c>
      <c r="B2756">
        <v>100</v>
      </c>
      <c r="C2756">
        <v>100</v>
      </c>
      <c r="D2756">
        <v>100000</v>
      </c>
      <c r="E2756">
        <v>54</v>
      </c>
      <c r="F2756">
        <v>1</v>
      </c>
      <c r="G2756">
        <v>1.6834560000000001</v>
      </c>
      <c r="H2756">
        <v>8.7180999999999995E-2</v>
      </c>
      <c r="I2756">
        <v>3.0647470000000001</v>
      </c>
      <c r="J2756">
        <v>5.7825000000000001E-2</v>
      </c>
      <c r="K2756" t="str">
        <f t="shared" si="44"/>
        <v>7</v>
      </c>
      <c r="L2756" t="s">
        <v>50</v>
      </c>
      <c r="M2756" t="s">
        <v>51</v>
      </c>
      <c r="N27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756" s="10" t="e">
        <f>VLOOKUP(TableOMP[[#This Row],[Label]],TableAvg[],2,FALSE)</f>
        <v>#N/A</v>
      </c>
      <c r="P2756" s="10" t="e">
        <f>VLOOKUP(TableOMP[[#This Row],[Label]],TableAvg[],3,FALSE)</f>
        <v>#N/A</v>
      </c>
      <c r="Q2756" s="10" t="e">
        <f>TableOMP[[#This Row],[Avg]]-$U$2*TableOMP[[#This Row],[StdDev]]</f>
        <v>#N/A</v>
      </c>
      <c r="R2756" s="10" t="e">
        <f>TableOMP[[#This Row],[Avg]]+$U$2*TableOMP[[#This Row],[StdDev]]</f>
        <v>#N/A</v>
      </c>
      <c r="S2756" s="10" t="e">
        <f>IF(AND(TableOMP[[#This Row],[total_time]]&gt;=TableOMP[[#This Row],[Low]], TableOMP[[#This Row],[total_time]]&lt;=TableOMP[[#This Row],[High]]),1,0)</f>
        <v>#N/A</v>
      </c>
    </row>
    <row r="2757" spans="1:19" x14ac:dyDescent="0.25">
      <c r="A2757" t="s">
        <v>16</v>
      </c>
      <c r="B2757">
        <v>100</v>
      </c>
      <c r="C2757">
        <v>100</v>
      </c>
      <c r="D2757">
        <v>100000</v>
      </c>
      <c r="E2757">
        <v>55</v>
      </c>
      <c r="F2757">
        <v>1</v>
      </c>
      <c r="G2757">
        <v>1.6153900000000001</v>
      </c>
      <c r="H2757">
        <v>7.825E-2</v>
      </c>
      <c r="I2757">
        <v>2.68432</v>
      </c>
      <c r="J2757">
        <v>4.9709999999999997E-2</v>
      </c>
      <c r="K2757" t="str">
        <f t="shared" si="44"/>
        <v>7</v>
      </c>
      <c r="L2757" t="s">
        <v>50</v>
      </c>
      <c r="M2757" t="s">
        <v>51</v>
      </c>
      <c r="N27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757" s="10" t="e">
        <f>VLOOKUP(TableOMP[[#This Row],[Label]],TableAvg[],2,FALSE)</f>
        <v>#N/A</v>
      </c>
      <c r="P2757" s="10" t="e">
        <f>VLOOKUP(TableOMP[[#This Row],[Label]],TableAvg[],3,FALSE)</f>
        <v>#N/A</v>
      </c>
      <c r="Q2757" s="10" t="e">
        <f>TableOMP[[#This Row],[Avg]]-$U$2*TableOMP[[#This Row],[StdDev]]</f>
        <v>#N/A</v>
      </c>
      <c r="R2757" s="10" t="e">
        <f>TableOMP[[#This Row],[Avg]]+$U$2*TableOMP[[#This Row],[StdDev]]</f>
        <v>#N/A</v>
      </c>
      <c r="S2757" s="10" t="e">
        <f>IF(AND(TableOMP[[#This Row],[total_time]]&gt;=TableOMP[[#This Row],[Low]], TableOMP[[#This Row],[total_time]]&lt;=TableOMP[[#This Row],[High]]),1,0)</f>
        <v>#N/A</v>
      </c>
    </row>
    <row r="2758" spans="1:19" x14ac:dyDescent="0.25">
      <c r="A2758" t="s">
        <v>16</v>
      </c>
      <c r="B2758">
        <v>100</v>
      </c>
      <c r="C2758">
        <v>100</v>
      </c>
      <c r="D2758">
        <v>100000</v>
      </c>
      <c r="E2758">
        <v>56</v>
      </c>
      <c r="F2758">
        <v>1</v>
      </c>
      <c r="G2758">
        <v>1.8693660000000001</v>
      </c>
      <c r="H2758">
        <v>9.0087E-2</v>
      </c>
      <c r="I2758">
        <v>3.0893440000000001</v>
      </c>
      <c r="J2758">
        <v>5.6169999999999998E-2</v>
      </c>
      <c r="K2758" t="str">
        <f t="shared" si="44"/>
        <v>7</v>
      </c>
      <c r="L2758" t="s">
        <v>50</v>
      </c>
      <c r="M2758" t="s">
        <v>51</v>
      </c>
      <c r="N27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758" s="10" t="e">
        <f>VLOOKUP(TableOMP[[#This Row],[Label]],TableAvg[],2,FALSE)</f>
        <v>#N/A</v>
      </c>
      <c r="P2758" s="10" t="e">
        <f>VLOOKUP(TableOMP[[#This Row],[Label]],TableAvg[],3,FALSE)</f>
        <v>#N/A</v>
      </c>
      <c r="Q2758" s="10" t="e">
        <f>TableOMP[[#This Row],[Avg]]-$U$2*TableOMP[[#This Row],[StdDev]]</f>
        <v>#N/A</v>
      </c>
      <c r="R2758" s="10" t="e">
        <f>TableOMP[[#This Row],[Avg]]+$U$2*TableOMP[[#This Row],[StdDev]]</f>
        <v>#N/A</v>
      </c>
      <c r="S2758" s="10" t="e">
        <f>IF(AND(TableOMP[[#This Row],[total_time]]&gt;=TableOMP[[#This Row],[Low]], TableOMP[[#This Row],[total_time]]&lt;=TableOMP[[#This Row],[High]]),1,0)</f>
        <v>#N/A</v>
      </c>
    </row>
    <row r="2759" spans="1:19" x14ac:dyDescent="0.25">
      <c r="A2759" t="s">
        <v>16</v>
      </c>
      <c r="B2759">
        <v>100</v>
      </c>
      <c r="C2759">
        <v>100</v>
      </c>
      <c r="D2759">
        <v>100000</v>
      </c>
      <c r="E2759">
        <v>57</v>
      </c>
      <c r="F2759">
        <v>1</v>
      </c>
      <c r="G2759">
        <v>1.9784600000000001</v>
      </c>
      <c r="H2759">
        <v>0.127385</v>
      </c>
      <c r="I2759">
        <v>3.6178400000000002</v>
      </c>
      <c r="J2759">
        <v>6.4603999999999995E-2</v>
      </c>
      <c r="K2759" t="str">
        <f t="shared" si="44"/>
        <v>7</v>
      </c>
      <c r="L2759" t="s">
        <v>50</v>
      </c>
      <c r="M2759" t="s">
        <v>51</v>
      </c>
      <c r="N27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759" s="10" t="e">
        <f>VLOOKUP(TableOMP[[#This Row],[Label]],TableAvg[],2,FALSE)</f>
        <v>#N/A</v>
      </c>
      <c r="P2759" s="10" t="e">
        <f>VLOOKUP(TableOMP[[#This Row],[Label]],TableAvg[],3,FALSE)</f>
        <v>#N/A</v>
      </c>
      <c r="Q2759" s="10" t="e">
        <f>TableOMP[[#This Row],[Avg]]-$U$2*TableOMP[[#This Row],[StdDev]]</f>
        <v>#N/A</v>
      </c>
      <c r="R2759" s="10" t="e">
        <f>TableOMP[[#This Row],[Avg]]+$U$2*TableOMP[[#This Row],[StdDev]]</f>
        <v>#N/A</v>
      </c>
      <c r="S2759" s="10" t="e">
        <f>IF(AND(TableOMP[[#This Row],[total_time]]&gt;=TableOMP[[#This Row],[Low]], TableOMP[[#This Row],[total_time]]&lt;=TableOMP[[#This Row],[High]]),1,0)</f>
        <v>#N/A</v>
      </c>
    </row>
    <row r="2760" spans="1:19" x14ac:dyDescent="0.25">
      <c r="A2760" t="s">
        <v>16</v>
      </c>
      <c r="B2760">
        <v>100</v>
      </c>
      <c r="C2760">
        <v>100</v>
      </c>
      <c r="D2760">
        <v>100000</v>
      </c>
      <c r="E2760">
        <v>58</v>
      </c>
      <c r="F2760">
        <v>1</v>
      </c>
      <c r="G2760">
        <v>1.2857350000000001</v>
      </c>
      <c r="H2760">
        <v>6.3347000000000001E-2</v>
      </c>
      <c r="I2760">
        <v>3.1525259999999999</v>
      </c>
      <c r="J2760">
        <v>5.5307000000000002E-2</v>
      </c>
      <c r="K2760" t="str">
        <f t="shared" si="44"/>
        <v>7</v>
      </c>
      <c r="L2760" t="s">
        <v>50</v>
      </c>
      <c r="M2760" t="s">
        <v>51</v>
      </c>
      <c r="N27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760" s="10" t="e">
        <f>VLOOKUP(TableOMP[[#This Row],[Label]],TableAvg[],2,FALSE)</f>
        <v>#N/A</v>
      </c>
      <c r="P2760" s="10" t="e">
        <f>VLOOKUP(TableOMP[[#This Row],[Label]],TableAvg[],3,FALSE)</f>
        <v>#N/A</v>
      </c>
      <c r="Q2760" s="10" t="e">
        <f>TableOMP[[#This Row],[Avg]]-$U$2*TableOMP[[#This Row],[StdDev]]</f>
        <v>#N/A</v>
      </c>
      <c r="R2760" s="10" t="e">
        <f>TableOMP[[#This Row],[Avg]]+$U$2*TableOMP[[#This Row],[StdDev]]</f>
        <v>#N/A</v>
      </c>
      <c r="S2760" s="10" t="e">
        <f>IF(AND(TableOMP[[#This Row],[total_time]]&gt;=TableOMP[[#This Row],[Low]], TableOMP[[#This Row],[total_time]]&lt;=TableOMP[[#This Row],[High]]),1,0)</f>
        <v>#N/A</v>
      </c>
    </row>
    <row r="2761" spans="1:19" x14ac:dyDescent="0.25">
      <c r="A2761" t="s">
        <v>16</v>
      </c>
      <c r="B2761">
        <v>100</v>
      </c>
      <c r="C2761">
        <v>100</v>
      </c>
      <c r="D2761">
        <v>100000</v>
      </c>
      <c r="E2761">
        <v>59</v>
      </c>
      <c r="F2761">
        <v>1</v>
      </c>
      <c r="G2761">
        <v>1.2879590000000001</v>
      </c>
      <c r="H2761">
        <v>6.4805000000000001E-2</v>
      </c>
      <c r="I2761">
        <v>3.2407300000000001</v>
      </c>
      <c r="J2761">
        <v>5.5875000000000001E-2</v>
      </c>
      <c r="K2761" t="str">
        <f t="shared" si="44"/>
        <v>7</v>
      </c>
      <c r="L2761" t="s">
        <v>50</v>
      </c>
      <c r="M2761" t="s">
        <v>51</v>
      </c>
      <c r="N27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761" s="10" t="e">
        <f>VLOOKUP(TableOMP[[#This Row],[Label]],TableAvg[],2,FALSE)</f>
        <v>#N/A</v>
      </c>
      <c r="P2761" s="10" t="e">
        <f>VLOOKUP(TableOMP[[#This Row],[Label]],TableAvg[],3,FALSE)</f>
        <v>#N/A</v>
      </c>
      <c r="Q2761" s="10" t="e">
        <f>TableOMP[[#This Row],[Avg]]-$U$2*TableOMP[[#This Row],[StdDev]]</f>
        <v>#N/A</v>
      </c>
      <c r="R2761" s="10" t="e">
        <f>TableOMP[[#This Row],[Avg]]+$U$2*TableOMP[[#This Row],[StdDev]]</f>
        <v>#N/A</v>
      </c>
      <c r="S2761" s="10" t="e">
        <f>IF(AND(TableOMP[[#This Row],[total_time]]&gt;=TableOMP[[#This Row],[Low]], TableOMP[[#This Row],[total_time]]&lt;=TableOMP[[#This Row],[High]]),1,0)</f>
        <v>#N/A</v>
      </c>
    </row>
    <row r="2762" spans="1:19" x14ac:dyDescent="0.25">
      <c r="A2762" t="s">
        <v>16</v>
      </c>
      <c r="B2762">
        <v>100</v>
      </c>
      <c r="C2762">
        <v>100</v>
      </c>
      <c r="D2762">
        <v>100000</v>
      </c>
      <c r="E2762">
        <v>60</v>
      </c>
      <c r="F2762">
        <v>1</v>
      </c>
      <c r="G2762">
        <v>1.3962049999999999</v>
      </c>
      <c r="H2762">
        <v>6.5884999999999999E-2</v>
      </c>
      <c r="I2762">
        <v>3.3026559999999998</v>
      </c>
      <c r="J2762">
        <v>5.5976999999999999E-2</v>
      </c>
      <c r="K2762" t="str">
        <f t="shared" si="44"/>
        <v>7</v>
      </c>
      <c r="L2762" t="s">
        <v>50</v>
      </c>
      <c r="M2762" t="s">
        <v>51</v>
      </c>
      <c r="N27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762" s="10" t="e">
        <f>VLOOKUP(TableOMP[[#This Row],[Label]],TableAvg[],2,FALSE)</f>
        <v>#N/A</v>
      </c>
      <c r="P2762" s="10" t="e">
        <f>VLOOKUP(TableOMP[[#This Row],[Label]],TableAvg[],3,FALSE)</f>
        <v>#N/A</v>
      </c>
      <c r="Q2762" s="10" t="e">
        <f>TableOMP[[#This Row],[Avg]]-$U$2*TableOMP[[#This Row],[StdDev]]</f>
        <v>#N/A</v>
      </c>
      <c r="R2762" s="10" t="e">
        <f>TableOMP[[#This Row],[Avg]]+$U$2*TableOMP[[#This Row],[StdDev]]</f>
        <v>#N/A</v>
      </c>
      <c r="S2762" s="10" t="e">
        <f>IF(AND(TableOMP[[#This Row],[total_time]]&gt;=TableOMP[[#This Row],[Low]], TableOMP[[#This Row],[total_time]]&lt;=TableOMP[[#This Row],[High]]),1,0)</f>
        <v>#N/A</v>
      </c>
    </row>
    <row r="2763" spans="1:19" x14ac:dyDescent="0.25">
      <c r="A2763" t="s">
        <v>16</v>
      </c>
      <c r="B2763">
        <v>100</v>
      </c>
      <c r="C2763">
        <v>100</v>
      </c>
      <c r="D2763">
        <v>100000</v>
      </c>
      <c r="E2763">
        <v>61</v>
      </c>
      <c r="F2763">
        <v>1</v>
      </c>
      <c r="G2763">
        <v>1.4106529999999999</v>
      </c>
      <c r="H2763">
        <v>6.5090999999999996E-2</v>
      </c>
      <c r="I2763">
        <v>3.4253019999999998</v>
      </c>
      <c r="J2763">
        <v>5.7088E-2</v>
      </c>
      <c r="K2763" t="str">
        <f t="shared" si="44"/>
        <v>7</v>
      </c>
      <c r="L2763" t="s">
        <v>50</v>
      </c>
      <c r="M2763" t="s">
        <v>51</v>
      </c>
      <c r="N27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763" s="10" t="e">
        <f>VLOOKUP(TableOMP[[#This Row],[Label]],TableAvg[],2,FALSE)</f>
        <v>#N/A</v>
      </c>
      <c r="P2763" s="10" t="e">
        <f>VLOOKUP(TableOMP[[#This Row],[Label]],TableAvg[],3,FALSE)</f>
        <v>#N/A</v>
      </c>
      <c r="Q2763" s="10" t="e">
        <f>TableOMP[[#This Row],[Avg]]-$U$2*TableOMP[[#This Row],[StdDev]]</f>
        <v>#N/A</v>
      </c>
      <c r="R2763" s="10" t="e">
        <f>TableOMP[[#This Row],[Avg]]+$U$2*TableOMP[[#This Row],[StdDev]]</f>
        <v>#N/A</v>
      </c>
      <c r="S2763" s="10" t="e">
        <f>IF(AND(TableOMP[[#This Row],[total_time]]&gt;=TableOMP[[#This Row],[Low]], TableOMP[[#This Row],[total_time]]&lt;=TableOMP[[#This Row],[High]]),1,0)</f>
        <v>#N/A</v>
      </c>
    </row>
    <row r="2764" spans="1:19" x14ac:dyDescent="0.25">
      <c r="A2764" t="s">
        <v>16</v>
      </c>
      <c r="B2764">
        <v>100</v>
      </c>
      <c r="C2764">
        <v>100</v>
      </c>
      <c r="D2764">
        <v>100000</v>
      </c>
      <c r="E2764">
        <v>62</v>
      </c>
      <c r="F2764">
        <v>1</v>
      </c>
      <c r="G2764">
        <v>1.434383</v>
      </c>
      <c r="H2764">
        <v>7.9779000000000003E-2</v>
      </c>
      <c r="I2764">
        <v>4.3341560000000001</v>
      </c>
      <c r="J2764">
        <v>7.1052000000000004E-2</v>
      </c>
      <c r="K2764" t="str">
        <f t="shared" si="44"/>
        <v>7</v>
      </c>
      <c r="L2764" t="s">
        <v>50</v>
      </c>
      <c r="M2764" t="s">
        <v>51</v>
      </c>
      <c r="N27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764" s="10" t="e">
        <f>VLOOKUP(TableOMP[[#This Row],[Label]],TableAvg[],2,FALSE)</f>
        <v>#N/A</v>
      </c>
      <c r="P2764" s="10" t="e">
        <f>VLOOKUP(TableOMP[[#This Row],[Label]],TableAvg[],3,FALSE)</f>
        <v>#N/A</v>
      </c>
      <c r="Q2764" s="10" t="e">
        <f>TableOMP[[#This Row],[Avg]]-$U$2*TableOMP[[#This Row],[StdDev]]</f>
        <v>#N/A</v>
      </c>
      <c r="R2764" s="10" t="e">
        <f>TableOMP[[#This Row],[Avg]]+$U$2*TableOMP[[#This Row],[StdDev]]</f>
        <v>#N/A</v>
      </c>
      <c r="S2764" s="10" t="e">
        <f>IF(AND(TableOMP[[#This Row],[total_time]]&gt;=TableOMP[[#This Row],[Low]], TableOMP[[#This Row],[total_time]]&lt;=TableOMP[[#This Row],[High]]),1,0)</f>
        <v>#N/A</v>
      </c>
    </row>
    <row r="2765" spans="1:19" x14ac:dyDescent="0.25">
      <c r="A2765" t="s">
        <v>16</v>
      </c>
      <c r="B2765">
        <v>100</v>
      </c>
      <c r="C2765">
        <v>100</v>
      </c>
      <c r="D2765">
        <v>100000</v>
      </c>
      <c r="E2765">
        <v>63</v>
      </c>
      <c r="F2765">
        <v>1</v>
      </c>
      <c r="G2765">
        <v>1.374231</v>
      </c>
      <c r="H2765">
        <v>7.2400999999999993E-2</v>
      </c>
      <c r="I2765">
        <v>3.6519940000000002</v>
      </c>
      <c r="J2765">
        <v>5.8902999999999997E-2</v>
      </c>
      <c r="K2765" t="str">
        <f t="shared" si="44"/>
        <v>7</v>
      </c>
      <c r="L2765" t="s">
        <v>50</v>
      </c>
      <c r="M2765" t="s">
        <v>51</v>
      </c>
      <c r="N27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765" s="10" t="e">
        <f>VLOOKUP(TableOMP[[#This Row],[Label]],TableAvg[],2,FALSE)</f>
        <v>#N/A</v>
      </c>
      <c r="P2765" s="10" t="e">
        <f>VLOOKUP(TableOMP[[#This Row],[Label]],TableAvg[],3,FALSE)</f>
        <v>#N/A</v>
      </c>
      <c r="Q2765" s="10" t="e">
        <f>TableOMP[[#This Row],[Avg]]-$U$2*TableOMP[[#This Row],[StdDev]]</f>
        <v>#N/A</v>
      </c>
      <c r="R2765" s="10" t="e">
        <f>TableOMP[[#This Row],[Avg]]+$U$2*TableOMP[[#This Row],[StdDev]]</f>
        <v>#N/A</v>
      </c>
      <c r="S2765" s="10" t="e">
        <f>IF(AND(TableOMP[[#This Row],[total_time]]&gt;=TableOMP[[#This Row],[Low]], TableOMP[[#This Row],[total_time]]&lt;=TableOMP[[#This Row],[High]]),1,0)</f>
        <v>#N/A</v>
      </c>
    </row>
    <row r="2766" spans="1:19" x14ac:dyDescent="0.25">
      <c r="A2766" t="s">
        <v>16</v>
      </c>
      <c r="B2766">
        <v>100</v>
      </c>
      <c r="C2766">
        <v>100</v>
      </c>
      <c r="D2766">
        <v>100000</v>
      </c>
      <c r="E2766">
        <v>64</v>
      </c>
      <c r="F2766">
        <v>1</v>
      </c>
      <c r="G2766">
        <v>1.435235</v>
      </c>
      <c r="H2766">
        <v>6.9811999999999999E-2</v>
      </c>
      <c r="I2766">
        <v>3.85364</v>
      </c>
      <c r="J2766">
        <v>6.1169000000000001E-2</v>
      </c>
      <c r="K2766" t="str">
        <f t="shared" si="44"/>
        <v>7</v>
      </c>
      <c r="L2766" t="s">
        <v>50</v>
      </c>
      <c r="M2766" t="s">
        <v>51</v>
      </c>
      <c r="N27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766" s="10" t="e">
        <f>VLOOKUP(TableOMP[[#This Row],[Label]],TableAvg[],2,FALSE)</f>
        <v>#N/A</v>
      </c>
      <c r="P2766" s="10" t="e">
        <f>VLOOKUP(TableOMP[[#This Row],[Label]],TableAvg[],3,FALSE)</f>
        <v>#N/A</v>
      </c>
      <c r="Q2766" s="10" t="e">
        <f>TableOMP[[#This Row],[Avg]]-$U$2*TableOMP[[#This Row],[StdDev]]</f>
        <v>#N/A</v>
      </c>
      <c r="R2766" s="10" t="e">
        <f>TableOMP[[#This Row],[Avg]]+$U$2*TableOMP[[#This Row],[StdDev]]</f>
        <v>#N/A</v>
      </c>
      <c r="S2766" s="10" t="e">
        <f>IF(AND(TableOMP[[#This Row],[total_time]]&gt;=TableOMP[[#This Row],[Low]], TableOMP[[#This Row],[total_time]]&lt;=TableOMP[[#This Row],[High]]),1,0)</f>
        <v>#N/A</v>
      </c>
    </row>
    <row r="2767" spans="1:19" x14ac:dyDescent="0.25">
      <c r="A2767" t="s">
        <v>16</v>
      </c>
      <c r="B2767">
        <v>10000</v>
      </c>
      <c r="C2767">
        <v>100</v>
      </c>
      <c r="D2767">
        <v>100000</v>
      </c>
      <c r="E2767">
        <v>1</v>
      </c>
      <c r="F2767">
        <v>1</v>
      </c>
      <c r="G2767">
        <v>257.35134299999999</v>
      </c>
      <c r="H2767">
        <v>0.21244199999999999</v>
      </c>
      <c r="I2767">
        <v>0</v>
      </c>
      <c r="J2767">
        <v>0</v>
      </c>
      <c r="K2767" t="str">
        <f t="shared" si="44"/>
        <v>7</v>
      </c>
      <c r="L2767" t="s">
        <v>50</v>
      </c>
      <c r="M2767" t="s">
        <v>51</v>
      </c>
      <c r="N27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767" s="10">
        <f>VLOOKUP(TableOMP[[#This Row],[Label]],TableAvg[],2,FALSE)</f>
        <v>0</v>
      </c>
      <c r="P2767" s="10">
        <f>VLOOKUP(TableOMP[[#This Row],[Label]],TableAvg[],3,FALSE)</f>
        <v>0</v>
      </c>
      <c r="Q2767" s="10">
        <f>TableOMP[[#This Row],[Avg]]-$U$2*TableOMP[[#This Row],[StdDev]]</f>
        <v>0</v>
      </c>
      <c r="R2767" s="10">
        <f>TableOMP[[#This Row],[Avg]]+$U$2*TableOMP[[#This Row],[StdDev]]</f>
        <v>0</v>
      </c>
      <c r="S2767" s="10">
        <f>IF(AND(TableOMP[[#This Row],[total_time]]&gt;=TableOMP[[#This Row],[Low]], TableOMP[[#This Row],[total_time]]&lt;=TableOMP[[#This Row],[High]]),1,0)</f>
        <v>0</v>
      </c>
    </row>
    <row r="2768" spans="1:19" x14ac:dyDescent="0.25">
      <c r="A2768" t="s">
        <v>16</v>
      </c>
      <c r="B2768">
        <v>10000</v>
      </c>
      <c r="C2768">
        <v>100</v>
      </c>
      <c r="D2768">
        <v>100000</v>
      </c>
      <c r="E2768">
        <v>2</v>
      </c>
      <c r="F2768">
        <v>1</v>
      </c>
      <c r="G2768">
        <v>127.880926</v>
      </c>
      <c r="H2768">
        <v>0.21706800000000001</v>
      </c>
      <c r="I2768">
        <v>0.11397400000000001</v>
      </c>
      <c r="J2768">
        <v>0.11397400000000001</v>
      </c>
      <c r="K2768" t="str">
        <f t="shared" ref="K2768:K2831" si="45">MID(M2768,22,1)</f>
        <v>7</v>
      </c>
      <c r="L2768" t="s">
        <v>50</v>
      </c>
      <c r="M2768" t="s">
        <v>51</v>
      </c>
      <c r="N27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768" s="10">
        <f>VLOOKUP(TableOMP[[#This Row],[Label]],TableAvg[],2,FALSE)</f>
        <v>0</v>
      </c>
      <c r="P2768" s="10">
        <f>VLOOKUP(TableOMP[[#This Row],[Label]],TableAvg[],3,FALSE)</f>
        <v>0</v>
      </c>
      <c r="Q2768" s="10">
        <f>TableOMP[[#This Row],[Avg]]-$U$2*TableOMP[[#This Row],[StdDev]]</f>
        <v>0</v>
      </c>
      <c r="R2768" s="10">
        <f>TableOMP[[#This Row],[Avg]]+$U$2*TableOMP[[#This Row],[StdDev]]</f>
        <v>0</v>
      </c>
      <c r="S2768" s="10">
        <f>IF(AND(TableOMP[[#This Row],[total_time]]&gt;=TableOMP[[#This Row],[Low]], TableOMP[[#This Row],[total_time]]&lt;=TableOMP[[#This Row],[High]]),1,0)</f>
        <v>0</v>
      </c>
    </row>
    <row r="2769" spans="1:19" x14ac:dyDescent="0.25">
      <c r="A2769" t="s">
        <v>16</v>
      </c>
      <c r="B2769">
        <v>10000</v>
      </c>
      <c r="C2769">
        <v>100</v>
      </c>
      <c r="D2769">
        <v>100000</v>
      </c>
      <c r="E2769">
        <v>3</v>
      </c>
      <c r="F2769">
        <v>1</v>
      </c>
      <c r="G2769">
        <v>84.724253000000004</v>
      </c>
      <c r="H2769">
        <v>0.21163000000000001</v>
      </c>
      <c r="I2769">
        <v>0.213335</v>
      </c>
      <c r="J2769">
        <v>0.106668</v>
      </c>
      <c r="K2769" t="str">
        <f t="shared" si="45"/>
        <v>7</v>
      </c>
      <c r="L2769" t="s">
        <v>50</v>
      </c>
      <c r="M2769" t="s">
        <v>51</v>
      </c>
      <c r="N27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769" s="10">
        <f>VLOOKUP(TableOMP[[#This Row],[Label]],TableAvg[],2,FALSE)</f>
        <v>0</v>
      </c>
      <c r="P2769" s="10">
        <f>VLOOKUP(TableOMP[[#This Row],[Label]],TableAvg[],3,FALSE)</f>
        <v>0</v>
      </c>
      <c r="Q2769" s="10">
        <f>TableOMP[[#This Row],[Avg]]-$U$2*TableOMP[[#This Row],[StdDev]]</f>
        <v>0</v>
      </c>
      <c r="R2769" s="10">
        <f>TableOMP[[#This Row],[Avg]]+$U$2*TableOMP[[#This Row],[StdDev]]</f>
        <v>0</v>
      </c>
      <c r="S2769" s="10">
        <f>IF(AND(TableOMP[[#This Row],[total_time]]&gt;=TableOMP[[#This Row],[Low]], TableOMP[[#This Row],[total_time]]&lt;=TableOMP[[#This Row],[High]]),1,0)</f>
        <v>0</v>
      </c>
    </row>
    <row r="2770" spans="1:19" x14ac:dyDescent="0.25">
      <c r="A2770" t="s">
        <v>16</v>
      </c>
      <c r="B2770">
        <v>10000</v>
      </c>
      <c r="C2770">
        <v>100</v>
      </c>
      <c r="D2770">
        <v>100000</v>
      </c>
      <c r="E2770">
        <v>4</v>
      </c>
      <c r="F2770">
        <v>1</v>
      </c>
      <c r="G2770">
        <v>63.900817000000004</v>
      </c>
      <c r="H2770">
        <v>0.25181900000000002</v>
      </c>
      <c r="I2770">
        <v>0.36598199999999997</v>
      </c>
      <c r="J2770">
        <v>0.12199400000000001</v>
      </c>
      <c r="K2770" t="str">
        <f t="shared" si="45"/>
        <v>7</v>
      </c>
      <c r="L2770" t="s">
        <v>50</v>
      </c>
      <c r="M2770" t="s">
        <v>51</v>
      </c>
      <c r="N27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770" s="10">
        <f>VLOOKUP(TableOMP[[#This Row],[Label]],TableAvg[],2,FALSE)</f>
        <v>0</v>
      </c>
      <c r="P2770" s="10">
        <f>VLOOKUP(TableOMP[[#This Row],[Label]],TableAvg[],3,FALSE)</f>
        <v>0</v>
      </c>
      <c r="Q2770" s="10">
        <f>TableOMP[[#This Row],[Avg]]-$U$2*TableOMP[[#This Row],[StdDev]]</f>
        <v>0</v>
      </c>
      <c r="R2770" s="10">
        <f>TableOMP[[#This Row],[Avg]]+$U$2*TableOMP[[#This Row],[StdDev]]</f>
        <v>0</v>
      </c>
      <c r="S2770" s="10">
        <f>IF(AND(TableOMP[[#This Row],[total_time]]&gt;=TableOMP[[#This Row],[Low]], TableOMP[[#This Row],[total_time]]&lt;=TableOMP[[#This Row],[High]]),1,0)</f>
        <v>0</v>
      </c>
    </row>
    <row r="2771" spans="1:19" x14ac:dyDescent="0.25">
      <c r="A2771" t="s">
        <v>16</v>
      </c>
      <c r="B2771">
        <v>10000</v>
      </c>
      <c r="C2771">
        <v>100</v>
      </c>
      <c r="D2771">
        <v>100000</v>
      </c>
      <c r="E2771">
        <v>5</v>
      </c>
      <c r="F2771">
        <v>1</v>
      </c>
      <c r="G2771">
        <v>51.377918999999999</v>
      </c>
      <c r="H2771">
        <v>0.21232699999999999</v>
      </c>
      <c r="I2771">
        <v>0.42984699999999998</v>
      </c>
      <c r="J2771">
        <v>0.107462</v>
      </c>
      <c r="K2771" t="str">
        <f t="shared" si="45"/>
        <v>7</v>
      </c>
      <c r="L2771" t="s">
        <v>50</v>
      </c>
      <c r="M2771" t="s">
        <v>51</v>
      </c>
      <c r="N27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771" s="10">
        <f>VLOOKUP(TableOMP[[#This Row],[Label]],TableAvg[],2,FALSE)</f>
        <v>0</v>
      </c>
      <c r="P2771" s="10">
        <f>VLOOKUP(TableOMP[[#This Row],[Label]],TableAvg[],3,FALSE)</f>
        <v>0</v>
      </c>
      <c r="Q2771" s="10">
        <f>TableOMP[[#This Row],[Avg]]-$U$2*TableOMP[[#This Row],[StdDev]]</f>
        <v>0</v>
      </c>
      <c r="R2771" s="10">
        <f>TableOMP[[#This Row],[Avg]]+$U$2*TableOMP[[#This Row],[StdDev]]</f>
        <v>0</v>
      </c>
      <c r="S2771" s="10">
        <f>IF(AND(TableOMP[[#This Row],[total_time]]&gt;=TableOMP[[#This Row],[Low]], TableOMP[[#This Row],[total_time]]&lt;=TableOMP[[#This Row],[High]]),1,0)</f>
        <v>0</v>
      </c>
    </row>
    <row r="2772" spans="1:19" x14ac:dyDescent="0.25">
      <c r="A2772" t="s">
        <v>16</v>
      </c>
      <c r="B2772">
        <v>10000</v>
      </c>
      <c r="C2772">
        <v>100</v>
      </c>
      <c r="D2772">
        <v>100000</v>
      </c>
      <c r="E2772">
        <v>6</v>
      </c>
      <c r="F2772">
        <v>1</v>
      </c>
      <c r="G2772">
        <v>42.751539999999999</v>
      </c>
      <c r="H2772">
        <v>0.20058799999999999</v>
      </c>
      <c r="I2772">
        <v>0.48062700000000003</v>
      </c>
      <c r="J2772">
        <v>9.6125000000000002E-2</v>
      </c>
      <c r="K2772" t="str">
        <f t="shared" si="45"/>
        <v>7</v>
      </c>
      <c r="L2772" t="s">
        <v>50</v>
      </c>
      <c r="M2772" t="s">
        <v>51</v>
      </c>
      <c r="N27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772" s="10">
        <f>VLOOKUP(TableOMP[[#This Row],[Label]],TableAvg[],2,FALSE)</f>
        <v>0</v>
      </c>
      <c r="P2772" s="10">
        <f>VLOOKUP(TableOMP[[#This Row],[Label]],TableAvg[],3,FALSE)</f>
        <v>0</v>
      </c>
      <c r="Q2772" s="10">
        <f>TableOMP[[#This Row],[Avg]]-$U$2*TableOMP[[#This Row],[StdDev]]</f>
        <v>0</v>
      </c>
      <c r="R2772" s="10">
        <f>TableOMP[[#This Row],[Avg]]+$U$2*TableOMP[[#This Row],[StdDev]]</f>
        <v>0</v>
      </c>
      <c r="S2772" s="10">
        <f>IF(AND(TableOMP[[#This Row],[total_time]]&gt;=TableOMP[[#This Row],[Low]], TableOMP[[#This Row],[total_time]]&lt;=TableOMP[[#This Row],[High]]),1,0)</f>
        <v>0</v>
      </c>
    </row>
    <row r="2773" spans="1:19" x14ac:dyDescent="0.25">
      <c r="A2773" t="s">
        <v>16</v>
      </c>
      <c r="B2773">
        <v>10000</v>
      </c>
      <c r="C2773">
        <v>100</v>
      </c>
      <c r="D2773">
        <v>100000</v>
      </c>
      <c r="E2773">
        <v>7</v>
      </c>
      <c r="F2773">
        <v>1</v>
      </c>
      <c r="G2773">
        <v>36.934263999999999</v>
      </c>
      <c r="H2773">
        <v>0.35422799999999999</v>
      </c>
      <c r="I2773">
        <v>1.495115</v>
      </c>
      <c r="J2773">
        <v>0.24918599999999999</v>
      </c>
      <c r="K2773" t="str">
        <f t="shared" si="45"/>
        <v>7</v>
      </c>
      <c r="L2773" t="s">
        <v>50</v>
      </c>
      <c r="M2773" t="s">
        <v>51</v>
      </c>
      <c r="N27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773" s="10">
        <f>VLOOKUP(TableOMP[[#This Row],[Label]],TableAvg[],2,FALSE)</f>
        <v>0</v>
      </c>
      <c r="P2773" s="10">
        <f>VLOOKUP(TableOMP[[#This Row],[Label]],TableAvg[],3,FALSE)</f>
        <v>0</v>
      </c>
      <c r="Q2773" s="10">
        <f>TableOMP[[#This Row],[Avg]]-$U$2*TableOMP[[#This Row],[StdDev]]</f>
        <v>0</v>
      </c>
      <c r="R2773" s="10">
        <f>TableOMP[[#This Row],[Avg]]+$U$2*TableOMP[[#This Row],[StdDev]]</f>
        <v>0</v>
      </c>
      <c r="S2773" s="10">
        <f>IF(AND(TableOMP[[#This Row],[total_time]]&gt;=TableOMP[[#This Row],[Low]], TableOMP[[#This Row],[total_time]]&lt;=TableOMP[[#This Row],[High]]),1,0)</f>
        <v>0</v>
      </c>
    </row>
    <row r="2774" spans="1:19" x14ac:dyDescent="0.25">
      <c r="A2774" t="s">
        <v>16</v>
      </c>
      <c r="B2774">
        <v>10000</v>
      </c>
      <c r="C2774">
        <v>100</v>
      </c>
      <c r="D2774">
        <v>100000</v>
      </c>
      <c r="E2774">
        <v>8</v>
      </c>
      <c r="F2774">
        <v>1</v>
      </c>
      <c r="G2774">
        <v>32.488160999999998</v>
      </c>
      <c r="H2774">
        <v>0.20873900000000001</v>
      </c>
      <c r="I2774">
        <v>0.69685900000000001</v>
      </c>
      <c r="J2774">
        <v>9.9551000000000001E-2</v>
      </c>
      <c r="K2774" t="str">
        <f t="shared" si="45"/>
        <v>7</v>
      </c>
      <c r="L2774" t="s">
        <v>50</v>
      </c>
      <c r="M2774" t="s">
        <v>51</v>
      </c>
      <c r="N27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774" s="10">
        <f>VLOOKUP(TableOMP[[#This Row],[Label]],TableAvg[],2,FALSE)</f>
        <v>0</v>
      </c>
      <c r="P2774" s="10">
        <f>VLOOKUP(TableOMP[[#This Row],[Label]],TableAvg[],3,FALSE)</f>
        <v>0</v>
      </c>
      <c r="Q2774" s="10">
        <f>TableOMP[[#This Row],[Avg]]-$U$2*TableOMP[[#This Row],[StdDev]]</f>
        <v>0</v>
      </c>
      <c r="R2774" s="10">
        <f>TableOMP[[#This Row],[Avg]]+$U$2*TableOMP[[#This Row],[StdDev]]</f>
        <v>0</v>
      </c>
      <c r="S2774" s="10">
        <f>IF(AND(TableOMP[[#This Row],[total_time]]&gt;=TableOMP[[#This Row],[Low]], TableOMP[[#This Row],[total_time]]&lt;=TableOMP[[#This Row],[High]]),1,0)</f>
        <v>0</v>
      </c>
    </row>
    <row r="2775" spans="1:19" x14ac:dyDescent="0.25">
      <c r="A2775" t="s">
        <v>16</v>
      </c>
      <c r="B2775">
        <v>10000</v>
      </c>
      <c r="C2775">
        <v>100</v>
      </c>
      <c r="D2775">
        <v>100000</v>
      </c>
      <c r="E2775">
        <v>9</v>
      </c>
      <c r="F2775">
        <v>1</v>
      </c>
      <c r="G2775">
        <v>28.732748999999998</v>
      </c>
      <c r="H2775">
        <v>0.208116</v>
      </c>
      <c r="I2775">
        <v>0.82763799999999998</v>
      </c>
      <c r="J2775">
        <v>0.10345500000000001</v>
      </c>
      <c r="K2775" t="str">
        <f t="shared" si="45"/>
        <v>7</v>
      </c>
      <c r="L2775" t="s">
        <v>50</v>
      </c>
      <c r="M2775" t="s">
        <v>51</v>
      </c>
      <c r="N27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775" s="10">
        <f>VLOOKUP(TableOMP[[#This Row],[Label]],TableAvg[],2,FALSE)</f>
        <v>0</v>
      </c>
      <c r="P2775" s="10">
        <f>VLOOKUP(TableOMP[[#This Row],[Label]],TableAvg[],3,FALSE)</f>
        <v>0</v>
      </c>
      <c r="Q2775" s="10">
        <f>TableOMP[[#This Row],[Avg]]-$U$2*TableOMP[[#This Row],[StdDev]]</f>
        <v>0</v>
      </c>
      <c r="R2775" s="10">
        <f>TableOMP[[#This Row],[Avg]]+$U$2*TableOMP[[#This Row],[StdDev]]</f>
        <v>0</v>
      </c>
      <c r="S2775" s="10">
        <f>IF(AND(TableOMP[[#This Row],[total_time]]&gt;=TableOMP[[#This Row],[Low]], TableOMP[[#This Row],[total_time]]&lt;=TableOMP[[#This Row],[High]]),1,0)</f>
        <v>0</v>
      </c>
    </row>
    <row r="2776" spans="1:19" x14ac:dyDescent="0.25">
      <c r="A2776" t="s">
        <v>16</v>
      </c>
      <c r="B2776">
        <v>10000</v>
      </c>
      <c r="C2776">
        <v>100</v>
      </c>
      <c r="D2776">
        <v>100000</v>
      </c>
      <c r="E2776">
        <v>10</v>
      </c>
      <c r="F2776">
        <v>1</v>
      </c>
      <c r="G2776">
        <v>25.845638999999998</v>
      </c>
      <c r="H2776">
        <v>0.13089899999999999</v>
      </c>
      <c r="I2776">
        <v>0.37129299999999998</v>
      </c>
      <c r="J2776">
        <v>4.1255E-2</v>
      </c>
      <c r="K2776" t="str">
        <f t="shared" si="45"/>
        <v>7</v>
      </c>
      <c r="L2776" t="s">
        <v>50</v>
      </c>
      <c r="M2776" t="s">
        <v>51</v>
      </c>
      <c r="N27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776" s="10">
        <f>VLOOKUP(TableOMP[[#This Row],[Label]],TableAvg[],2,FALSE)</f>
        <v>0</v>
      </c>
      <c r="P2776" s="10">
        <f>VLOOKUP(TableOMP[[#This Row],[Label]],TableAvg[],3,FALSE)</f>
        <v>0</v>
      </c>
      <c r="Q2776" s="10">
        <f>TableOMP[[#This Row],[Avg]]-$U$2*TableOMP[[#This Row],[StdDev]]</f>
        <v>0</v>
      </c>
      <c r="R2776" s="10">
        <f>TableOMP[[#This Row],[Avg]]+$U$2*TableOMP[[#This Row],[StdDev]]</f>
        <v>0</v>
      </c>
      <c r="S2776" s="10">
        <f>IF(AND(TableOMP[[#This Row],[total_time]]&gt;=TableOMP[[#This Row],[Low]], TableOMP[[#This Row],[total_time]]&lt;=TableOMP[[#This Row],[High]]),1,0)</f>
        <v>0</v>
      </c>
    </row>
    <row r="2777" spans="1:19" x14ac:dyDescent="0.25">
      <c r="A2777" t="s">
        <v>16</v>
      </c>
      <c r="B2777">
        <v>10000</v>
      </c>
      <c r="C2777">
        <v>100</v>
      </c>
      <c r="D2777">
        <v>100000</v>
      </c>
      <c r="E2777">
        <v>11</v>
      </c>
      <c r="F2777">
        <v>1</v>
      </c>
      <c r="G2777">
        <v>23.580765</v>
      </c>
      <c r="H2777">
        <v>0.12518899999999999</v>
      </c>
      <c r="I2777">
        <v>0.31391999999999998</v>
      </c>
      <c r="J2777">
        <v>3.1392000000000003E-2</v>
      </c>
      <c r="K2777" t="str">
        <f t="shared" si="45"/>
        <v>7</v>
      </c>
      <c r="L2777" t="s">
        <v>50</v>
      </c>
      <c r="M2777" t="s">
        <v>51</v>
      </c>
      <c r="N27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777" s="10">
        <f>VLOOKUP(TableOMP[[#This Row],[Label]],TableAvg[],2,FALSE)</f>
        <v>0</v>
      </c>
      <c r="P2777" s="10">
        <f>VLOOKUP(TableOMP[[#This Row],[Label]],TableAvg[],3,FALSE)</f>
        <v>0</v>
      </c>
      <c r="Q2777" s="10">
        <f>TableOMP[[#This Row],[Avg]]-$U$2*TableOMP[[#This Row],[StdDev]]</f>
        <v>0</v>
      </c>
      <c r="R2777" s="10">
        <f>TableOMP[[#This Row],[Avg]]+$U$2*TableOMP[[#This Row],[StdDev]]</f>
        <v>0</v>
      </c>
      <c r="S2777" s="10">
        <f>IF(AND(TableOMP[[#This Row],[total_time]]&gt;=TableOMP[[#This Row],[Low]], TableOMP[[#This Row],[total_time]]&lt;=TableOMP[[#This Row],[High]]),1,0)</f>
        <v>0</v>
      </c>
    </row>
    <row r="2778" spans="1:19" x14ac:dyDescent="0.25">
      <c r="A2778" t="s">
        <v>16</v>
      </c>
      <c r="B2778">
        <v>10000</v>
      </c>
      <c r="C2778">
        <v>100</v>
      </c>
      <c r="D2778">
        <v>100000</v>
      </c>
      <c r="E2778">
        <v>12</v>
      </c>
      <c r="F2778">
        <v>1</v>
      </c>
      <c r="G2778">
        <v>21.680074000000001</v>
      </c>
      <c r="H2778">
        <v>0.129355</v>
      </c>
      <c r="I2778">
        <v>0.36121300000000001</v>
      </c>
      <c r="J2778">
        <v>3.2837999999999999E-2</v>
      </c>
      <c r="K2778" t="str">
        <f t="shared" si="45"/>
        <v>7</v>
      </c>
      <c r="L2778" t="s">
        <v>50</v>
      </c>
      <c r="M2778" t="s">
        <v>51</v>
      </c>
      <c r="N27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778" s="10">
        <f>VLOOKUP(TableOMP[[#This Row],[Label]],TableAvg[],2,FALSE)</f>
        <v>0</v>
      </c>
      <c r="P2778" s="10">
        <f>VLOOKUP(TableOMP[[#This Row],[Label]],TableAvg[],3,FALSE)</f>
        <v>0</v>
      </c>
      <c r="Q2778" s="10">
        <f>TableOMP[[#This Row],[Avg]]-$U$2*TableOMP[[#This Row],[StdDev]]</f>
        <v>0</v>
      </c>
      <c r="R2778" s="10">
        <f>TableOMP[[#This Row],[Avg]]+$U$2*TableOMP[[#This Row],[StdDev]]</f>
        <v>0</v>
      </c>
      <c r="S2778" s="10">
        <f>IF(AND(TableOMP[[#This Row],[total_time]]&gt;=TableOMP[[#This Row],[Low]], TableOMP[[#This Row],[total_time]]&lt;=TableOMP[[#This Row],[High]]),1,0)</f>
        <v>0</v>
      </c>
    </row>
    <row r="2779" spans="1:19" x14ac:dyDescent="0.25">
      <c r="A2779" t="s">
        <v>16</v>
      </c>
      <c r="B2779">
        <v>10000</v>
      </c>
      <c r="C2779">
        <v>100</v>
      </c>
      <c r="D2779">
        <v>100000</v>
      </c>
      <c r="E2779">
        <v>13</v>
      </c>
      <c r="F2779">
        <v>1</v>
      </c>
      <c r="G2779">
        <v>20.147068000000001</v>
      </c>
      <c r="H2779">
        <v>0.14534900000000001</v>
      </c>
      <c r="I2779">
        <v>0.54167399999999999</v>
      </c>
      <c r="J2779">
        <v>4.5138999999999999E-2</v>
      </c>
      <c r="K2779" t="str">
        <f t="shared" si="45"/>
        <v>7</v>
      </c>
      <c r="L2779" t="s">
        <v>50</v>
      </c>
      <c r="M2779" t="s">
        <v>51</v>
      </c>
      <c r="N27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779" s="10">
        <f>VLOOKUP(TableOMP[[#This Row],[Label]],TableAvg[],2,FALSE)</f>
        <v>0</v>
      </c>
      <c r="P2779" s="10">
        <f>VLOOKUP(TableOMP[[#This Row],[Label]],TableAvg[],3,FALSE)</f>
        <v>0</v>
      </c>
      <c r="Q2779" s="10">
        <f>TableOMP[[#This Row],[Avg]]-$U$2*TableOMP[[#This Row],[StdDev]]</f>
        <v>0</v>
      </c>
      <c r="R2779" s="10">
        <f>TableOMP[[#This Row],[Avg]]+$U$2*TableOMP[[#This Row],[StdDev]]</f>
        <v>0</v>
      </c>
      <c r="S2779" s="10">
        <f>IF(AND(TableOMP[[#This Row],[total_time]]&gt;=TableOMP[[#This Row],[Low]], TableOMP[[#This Row],[total_time]]&lt;=TableOMP[[#This Row],[High]]),1,0)</f>
        <v>0</v>
      </c>
    </row>
    <row r="2780" spans="1:19" x14ac:dyDescent="0.25">
      <c r="A2780" t="s">
        <v>16</v>
      </c>
      <c r="B2780">
        <v>10000</v>
      </c>
      <c r="C2780">
        <v>100</v>
      </c>
      <c r="D2780">
        <v>100000</v>
      </c>
      <c r="E2780">
        <v>14</v>
      </c>
      <c r="F2780">
        <v>1</v>
      </c>
      <c r="G2780">
        <v>18.822866999999999</v>
      </c>
      <c r="H2780">
        <v>0.15485599999999999</v>
      </c>
      <c r="I2780">
        <v>0.55436700000000005</v>
      </c>
      <c r="J2780">
        <v>4.2644000000000001E-2</v>
      </c>
      <c r="K2780" t="str">
        <f t="shared" si="45"/>
        <v>7</v>
      </c>
      <c r="L2780" t="s">
        <v>50</v>
      </c>
      <c r="M2780" t="s">
        <v>51</v>
      </c>
      <c r="N27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780" s="10">
        <f>VLOOKUP(TableOMP[[#This Row],[Label]],TableAvg[],2,FALSE)</f>
        <v>0</v>
      </c>
      <c r="P2780" s="10">
        <f>VLOOKUP(TableOMP[[#This Row],[Label]],TableAvg[],3,FALSE)</f>
        <v>0</v>
      </c>
      <c r="Q2780" s="10">
        <f>TableOMP[[#This Row],[Avg]]-$U$2*TableOMP[[#This Row],[StdDev]]</f>
        <v>0</v>
      </c>
      <c r="R2780" s="10">
        <f>TableOMP[[#This Row],[Avg]]+$U$2*TableOMP[[#This Row],[StdDev]]</f>
        <v>0</v>
      </c>
      <c r="S2780" s="10">
        <f>IF(AND(TableOMP[[#This Row],[total_time]]&gt;=TableOMP[[#This Row],[Low]], TableOMP[[#This Row],[total_time]]&lt;=TableOMP[[#This Row],[High]]),1,0)</f>
        <v>0</v>
      </c>
    </row>
    <row r="2781" spans="1:19" x14ac:dyDescent="0.25">
      <c r="A2781" t="s">
        <v>16</v>
      </c>
      <c r="B2781">
        <v>10000</v>
      </c>
      <c r="C2781">
        <v>100</v>
      </c>
      <c r="D2781">
        <v>100000</v>
      </c>
      <c r="E2781">
        <v>15</v>
      </c>
      <c r="F2781">
        <v>1</v>
      </c>
      <c r="G2781">
        <v>17.618243</v>
      </c>
      <c r="H2781">
        <v>0.141294</v>
      </c>
      <c r="I2781">
        <v>0.50971900000000003</v>
      </c>
      <c r="J2781">
        <v>3.6408000000000003E-2</v>
      </c>
      <c r="K2781" t="str">
        <f t="shared" si="45"/>
        <v>7</v>
      </c>
      <c r="L2781" t="s">
        <v>50</v>
      </c>
      <c r="M2781" t="s">
        <v>51</v>
      </c>
      <c r="N27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781" s="10">
        <f>VLOOKUP(TableOMP[[#This Row],[Label]],TableAvg[],2,FALSE)</f>
        <v>0</v>
      </c>
      <c r="P2781" s="10">
        <f>VLOOKUP(TableOMP[[#This Row],[Label]],TableAvg[],3,FALSE)</f>
        <v>0</v>
      </c>
      <c r="Q2781" s="10">
        <f>TableOMP[[#This Row],[Avg]]-$U$2*TableOMP[[#This Row],[StdDev]]</f>
        <v>0</v>
      </c>
      <c r="R2781" s="10">
        <f>TableOMP[[#This Row],[Avg]]+$U$2*TableOMP[[#This Row],[StdDev]]</f>
        <v>0</v>
      </c>
      <c r="S2781" s="10">
        <f>IF(AND(TableOMP[[#This Row],[total_time]]&gt;=TableOMP[[#This Row],[Low]], TableOMP[[#This Row],[total_time]]&lt;=TableOMP[[#This Row],[High]]),1,0)</f>
        <v>0</v>
      </c>
    </row>
    <row r="2782" spans="1:19" x14ac:dyDescent="0.25">
      <c r="A2782" t="s">
        <v>16</v>
      </c>
      <c r="B2782">
        <v>10000</v>
      </c>
      <c r="C2782">
        <v>100</v>
      </c>
      <c r="D2782">
        <v>100000</v>
      </c>
      <c r="E2782">
        <v>16</v>
      </c>
      <c r="F2782">
        <v>1</v>
      </c>
      <c r="G2782">
        <v>16.599813999999999</v>
      </c>
      <c r="H2782">
        <v>0.14487700000000001</v>
      </c>
      <c r="I2782">
        <v>0.71675299999999997</v>
      </c>
      <c r="J2782">
        <v>4.7784E-2</v>
      </c>
      <c r="K2782" t="str">
        <f t="shared" si="45"/>
        <v>7</v>
      </c>
      <c r="L2782" t="s">
        <v>50</v>
      </c>
      <c r="M2782" t="s">
        <v>51</v>
      </c>
      <c r="N27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782" s="10">
        <f>VLOOKUP(TableOMP[[#This Row],[Label]],TableAvg[],2,FALSE)</f>
        <v>0</v>
      </c>
      <c r="P2782" s="10">
        <f>VLOOKUP(TableOMP[[#This Row],[Label]],TableAvg[],3,FALSE)</f>
        <v>0</v>
      </c>
      <c r="Q2782" s="10">
        <f>TableOMP[[#This Row],[Avg]]-$U$2*TableOMP[[#This Row],[StdDev]]</f>
        <v>0</v>
      </c>
      <c r="R2782" s="10">
        <f>TableOMP[[#This Row],[Avg]]+$U$2*TableOMP[[#This Row],[StdDev]]</f>
        <v>0</v>
      </c>
      <c r="S2782" s="10">
        <f>IF(AND(TableOMP[[#This Row],[total_time]]&gt;=TableOMP[[#This Row],[Low]], TableOMP[[#This Row],[total_time]]&lt;=TableOMP[[#This Row],[High]]),1,0)</f>
        <v>0</v>
      </c>
    </row>
    <row r="2783" spans="1:19" x14ac:dyDescent="0.25">
      <c r="A2783" t="s">
        <v>16</v>
      </c>
      <c r="B2783">
        <v>10000</v>
      </c>
      <c r="C2783">
        <v>100</v>
      </c>
      <c r="D2783">
        <v>100000</v>
      </c>
      <c r="E2783">
        <v>17</v>
      </c>
      <c r="F2783">
        <v>1</v>
      </c>
      <c r="G2783">
        <v>15.733521</v>
      </c>
      <c r="H2783">
        <v>0.14350099999999999</v>
      </c>
      <c r="I2783">
        <v>0.77490000000000003</v>
      </c>
      <c r="J2783">
        <v>4.8431000000000002E-2</v>
      </c>
      <c r="K2783" t="str">
        <f t="shared" si="45"/>
        <v>7</v>
      </c>
      <c r="L2783" t="s">
        <v>50</v>
      </c>
      <c r="M2783" t="s">
        <v>51</v>
      </c>
      <c r="N27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783" s="10">
        <f>VLOOKUP(TableOMP[[#This Row],[Label]],TableAvg[],2,FALSE)</f>
        <v>0</v>
      </c>
      <c r="P2783" s="10">
        <f>VLOOKUP(TableOMP[[#This Row],[Label]],TableAvg[],3,FALSE)</f>
        <v>0</v>
      </c>
      <c r="Q2783" s="10">
        <f>TableOMP[[#This Row],[Avg]]-$U$2*TableOMP[[#This Row],[StdDev]]</f>
        <v>0</v>
      </c>
      <c r="R2783" s="10">
        <f>TableOMP[[#This Row],[Avg]]+$U$2*TableOMP[[#This Row],[StdDev]]</f>
        <v>0</v>
      </c>
      <c r="S2783" s="10">
        <f>IF(AND(TableOMP[[#This Row],[total_time]]&gt;=TableOMP[[#This Row],[Low]], TableOMP[[#This Row],[total_time]]&lt;=TableOMP[[#This Row],[High]]),1,0)</f>
        <v>0</v>
      </c>
    </row>
    <row r="2784" spans="1:19" x14ac:dyDescent="0.25">
      <c r="A2784" t="s">
        <v>16</v>
      </c>
      <c r="B2784">
        <v>10000</v>
      </c>
      <c r="C2784">
        <v>100</v>
      </c>
      <c r="D2784">
        <v>100000</v>
      </c>
      <c r="E2784">
        <v>18</v>
      </c>
      <c r="F2784">
        <v>1</v>
      </c>
      <c r="G2784">
        <v>14.988992</v>
      </c>
      <c r="H2784">
        <v>0.145148</v>
      </c>
      <c r="I2784">
        <v>0.79955500000000002</v>
      </c>
      <c r="J2784">
        <v>4.7032999999999998E-2</v>
      </c>
      <c r="K2784" t="str">
        <f t="shared" si="45"/>
        <v>7</v>
      </c>
      <c r="L2784" t="s">
        <v>50</v>
      </c>
      <c r="M2784" t="s">
        <v>51</v>
      </c>
      <c r="N27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784" s="10">
        <f>VLOOKUP(TableOMP[[#This Row],[Label]],TableAvg[],2,FALSE)</f>
        <v>0</v>
      </c>
      <c r="P2784" s="10">
        <f>VLOOKUP(TableOMP[[#This Row],[Label]],TableAvg[],3,FALSE)</f>
        <v>0</v>
      </c>
      <c r="Q2784" s="10">
        <f>TableOMP[[#This Row],[Avg]]-$U$2*TableOMP[[#This Row],[StdDev]]</f>
        <v>0</v>
      </c>
      <c r="R2784" s="10">
        <f>TableOMP[[#This Row],[Avg]]+$U$2*TableOMP[[#This Row],[StdDev]]</f>
        <v>0</v>
      </c>
      <c r="S2784" s="10">
        <f>IF(AND(TableOMP[[#This Row],[total_time]]&gt;=TableOMP[[#This Row],[Low]], TableOMP[[#This Row],[total_time]]&lt;=TableOMP[[#This Row],[High]]),1,0)</f>
        <v>0</v>
      </c>
    </row>
    <row r="2785" spans="1:19" x14ac:dyDescent="0.25">
      <c r="A2785" t="s">
        <v>16</v>
      </c>
      <c r="B2785">
        <v>10000</v>
      </c>
      <c r="C2785">
        <v>100</v>
      </c>
      <c r="D2785">
        <v>100000</v>
      </c>
      <c r="E2785">
        <v>19</v>
      </c>
      <c r="F2785">
        <v>1</v>
      </c>
      <c r="G2785">
        <v>14.421518000000001</v>
      </c>
      <c r="H2785">
        <v>0.144651</v>
      </c>
      <c r="I2785">
        <v>0.89907300000000001</v>
      </c>
      <c r="J2785">
        <v>4.9949E-2</v>
      </c>
      <c r="K2785" t="str">
        <f t="shared" si="45"/>
        <v>7</v>
      </c>
      <c r="L2785" t="s">
        <v>50</v>
      </c>
      <c r="M2785" t="s">
        <v>51</v>
      </c>
      <c r="N27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785" s="10">
        <f>VLOOKUP(TableOMP[[#This Row],[Label]],TableAvg[],2,FALSE)</f>
        <v>0</v>
      </c>
      <c r="P2785" s="10">
        <f>VLOOKUP(TableOMP[[#This Row],[Label]],TableAvg[],3,FALSE)</f>
        <v>0</v>
      </c>
      <c r="Q2785" s="10">
        <f>TableOMP[[#This Row],[Avg]]-$U$2*TableOMP[[#This Row],[StdDev]]</f>
        <v>0</v>
      </c>
      <c r="R2785" s="10">
        <f>TableOMP[[#This Row],[Avg]]+$U$2*TableOMP[[#This Row],[StdDev]]</f>
        <v>0</v>
      </c>
      <c r="S2785" s="10">
        <f>IF(AND(TableOMP[[#This Row],[total_time]]&gt;=TableOMP[[#This Row],[Low]], TableOMP[[#This Row],[total_time]]&lt;=TableOMP[[#This Row],[High]]),1,0)</f>
        <v>0</v>
      </c>
    </row>
    <row r="2786" spans="1:19" x14ac:dyDescent="0.25">
      <c r="A2786" t="s">
        <v>16</v>
      </c>
      <c r="B2786">
        <v>10000</v>
      </c>
      <c r="C2786">
        <v>100</v>
      </c>
      <c r="D2786">
        <v>100000</v>
      </c>
      <c r="E2786">
        <v>20</v>
      </c>
      <c r="F2786">
        <v>1</v>
      </c>
      <c r="G2786">
        <v>13.665699999999999</v>
      </c>
      <c r="H2786">
        <v>0.14577300000000001</v>
      </c>
      <c r="I2786">
        <v>0.956345</v>
      </c>
      <c r="J2786">
        <v>5.0333999999999997E-2</v>
      </c>
      <c r="K2786" t="str">
        <f t="shared" si="45"/>
        <v>7</v>
      </c>
      <c r="L2786" t="s">
        <v>50</v>
      </c>
      <c r="M2786" t="s">
        <v>51</v>
      </c>
      <c r="N27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786" s="10">
        <f>VLOOKUP(TableOMP[[#This Row],[Label]],TableAvg[],2,FALSE)</f>
        <v>0</v>
      </c>
      <c r="P2786" s="10">
        <f>VLOOKUP(TableOMP[[#This Row],[Label]],TableAvg[],3,FALSE)</f>
        <v>0</v>
      </c>
      <c r="Q2786" s="10">
        <f>TableOMP[[#This Row],[Avg]]-$U$2*TableOMP[[#This Row],[StdDev]]</f>
        <v>0</v>
      </c>
      <c r="R2786" s="10">
        <f>TableOMP[[#This Row],[Avg]]+$U$2*TableOMP[[#This Row],[StdDev]]</f>
        <v>0</v>
      </c>
      <c r="S2786" s="10">
        <f>IF(AND(TableOMP[[#This Row],[total_time]]&gt;=TableOMP[[#This Row],[Low]], TableOMP[[#This Row],[total_time]]&lt;=TableOMP[[#This Row],[High]]),1,0)</f>
        <v>0</v>
      </c>
    </row>
    <row r="2787" spans="1:19" x14ac:dyDescent="0.25">
      <c r="A2787" t="s">
        <v>16</v>
      </c>
      <c r="B2787">
        <v>10000</v>
      </c>
      <c r="C2787">
        <v>100</v>
      </c>
      <c r="D2787">
        <v>100000</v>
      </c>
      <c r="E2787">
        <v>21</v>
      </c>
      <c r="F2787">
        <v>1</v>
      </c>
      <c r="G2787">
        <v>13.112959999999999</v>
      </c>
      <c r="H2787">
        <v>0.26130300000000001</v>
      </c>
      <c r="I2787">
        <v>0.61976900000000001</v>
      </c>
      <c r="J2787">
        <v>3.0988000000000002E-2</v>
      </c>
      <c r="K2787" t="str">
        <f t="shared" si="45"/>
        <v>7</v>
      </c>
      <c r="L2787" t="s">
        <v>50</v>
      </c>
      <c r="M2787" t="s">
        <v>51</v>
      </c>
      <c r="N27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787" s="10">
        <f>VLOOKUP(TableOMP[[#This Row],[Label]],TableAvg[],2,FALSE)</f>
        <v>0</v>
      </c>
      <c r="P2787" s="10">
        <f>VLOOKUP(TableOMP[[#This Row],[Label]],TableAvg[],3,FALSE)</f>
        <v>0</v>
      </c>
      <c r="Q2787" s="10">
        <f>TableOMP[[#This Row],[Avg]]-$U$2*TableOMP[[#This Row],[StdDev]]</f>
        <v>0</v>
      </c>
      <c r="R2787" s="10">
        <f>TableOMP[[#This Row],[Avg]]+$U$2*TableOMP[[#This Row],[StdDev]]</f>
        <v>0</v>
      </c>
      <c r="S2787" s="10">
        <f>IF(AND(TableOMP[[#This Row],[total_time]]&gt;=TableOMP[[#This Row],[Low]], TableOMP[[#This Row],[total_time]]&lt;=TableOMP[[#This Row],[High]]),1,0)</f>
        <v>0</v>
      </c>
    </row>
    <row r="2788" spans="1:19" x14ac:dyDescent="0.25">
      <c r="A2788" t="s">
        <v>16</v>
      </c>
      <c r="B2788">
        <v>10000</v>
      </c>
      <c r="C2788">
        <v>100</v>
      </c>
      <c r="D2788">
        <v>100000</v>
      </c>
      <c r="E2788">
        <v>22</v>
      </c>
      <c r="F2788">
        <v>1</v>
      </c>
      <c r="G2788">
        <v>12.680049</v>
      </c>
      <c r="H2788">
        <v>0.152752</v>
      </c>
      <c r="I2788">
        <v>1.1147609999999999</v>
      </c>
      <c r="J2788">
        <v>5.3083999999999999E-2</v>
      </c>
      <c r="K2788" t="str">
        <f t="shared" si="45"/>
        <v>7</v>
      </c>
      <c r="L2788" t="s">
        <v>50</v>
      </c>
      <c r="M2788" t="s">
        <v>51</v>
      </c>
      <c r="N27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788" s="10">
        <f>VLOOKUP(TableOMP[[#This Row],[Label]],TableAvg[],2,FALSE)</f>
        <v>0</v>
      </c>
      <c r="P2788" s="10">
        <f>VLOOKUP(TableOMP[[#This Row],[Label]],TableAvg[],3,FALSE)</f>
        <v>0</v>
      </c>
      <c r="Q2788" s="10">
        <f>TableOMP[[#This Row],[Avg]]-$U$2*TableOMP[[#This Row],[StdDev]]</f>
        <v>0</v>
      </c>
      <c r="R2788" s="10">
        <f>TableOMP[[#This Row],[Avg]]+$U$2*TableOMP[[#This Row],[StdDev]]</f>
        <v>0</v>
      </c>
      <c r="S2788" s="10">
        <f>IF(AND(TableOMP[[#This Row],[total_time]]&gt;=TableOMP[[#This Row],[Low]], TableOMP[[#This Row],[total_time]]&lt;=TableOMP[[#This Row],[High]]),1,0)</f>
        <v>0</v>
      </c>
    </row>
    <row r="2789" spans="1:19" x14ac:dyDescent="0.25">
      <c r="A2789" t="s">
        <v>16</v>
      </c>
      <c r="B2789">
        <v>10000</v>
      </c>
      <c r="C2789">
        <v>100</v>
      </c>
      <c r="D2789">
        <v>100000</v>
      </c>
      <c r="E2789">
        <v>23</v>
      </c>
      <c r="F2789">
        <v>1</v>
      </c>
      <c r="G2789">
        <v>12.055968</v>
      </c>
      <c r="H2789">
        <v>0.155694</v>
      </c>
      <c r="I2789">
        <v>0.77172099999999999</v>
      </c>
      <c r="J2789">
        <v>3.5077999999999998E-2</v>
      </c>
      <c r="K2789" t="str">
        <f t="shared" si="45"/>
        <v>7</v>
      </c>
      <c r="L2789" t="s">
        <v>50</v>
      </c>
      <c r="M2789" t="s">
        <v>51</v>
      </c>
      <c r="N27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789" s="10">
        <f>VLOOKUP(TableOMP[[#This Row],[Label]],TableAvg[],2,FALSE)</f>
        <v>0</v>
      </c>
      <c r="P2789" s="10">
        <f>VLOOKUP(TableOMP[[#This Row],[Label]],TableAvg[],3,FALSE)</f>
        <v>0</v>
      </c>
      <c r="Q2789" s="10">
        <f>TableOMP[[#This Row],[Avg]]-$U$2*TableOMP[[#This Row],[StdDev]]</f>
        <v>0</v>
      </c>
      <c r="R2789" s="10">
        <f>TableOMP[[#This Row],[Avg]]+$U$2*TableOMP[[#This Row],[StdDev]]</f>
        <v>0</v>
      </c>
      <c r="S2789" s="10">
        <f>IF(AND(TableOMP[[#This Row],[total_time]]&gt;=TableOMP[[#This Row],[Low]], TableOMP[[#This Row],[total_time]]&lt;=TableOMP[[#This Row],[High]]),1,0)</f>
        <v>0</v>
      </c>
    </row>
    <row r="2790" spans="1:19" x14ac:dyDescent="0.25">
      <c r="A2790" t="s">
        <v>16</v>
      </c>
      <c r="B2790">
        <v>10000</v>
      </c>
      <c r="C2790">
        <v>100</v>
      </c>
      <c r="D2790">
        <v>100000</v>
      </c>
      <c r="E2790">
        <v>24</v>
      </c>
      <c r="F2790">
        <v>1</v>
      </c>
      <c r="G2790">
        <v>11.562097</v>
      </c>
      <c r="H2790">
        <v>0.14754999999999999</v>
      </c>
      <c r="I2790">
        <v>1.1826620000000001</v>
      </c>
      <c r="J2790">
        <v>5.142E-2</v>
      </c>
      <c r="K2790" t="str">
        <f t="shared" si="45"/>
        <v>7</v>
      </c>
      <c r="L2790" t="s">
        <v>50</v>
      </c>
      <c r="M2790" t="s">
        <v>51</v>
      </c>
      <c r="N27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790" s="10">
        <f>VLOOKUP(TableOMP[[#This Row],[Label]],TableAvg[],2,FALSE)</f>
        <v>0</v>
      </c>
      <c r="P2790" s="10">
        <f>VLOOKUP(TableOMP[[#This Row],[Label]],TableAvg[],3,FALSE)</f>
        <v>0</v>
      </c>
      <c r="Q2790" s="10">
        <f>TableOMP[[#This Row],[Avg]]-$U$2*TableOMP[[#This Row],[StdDev]]</f>
        <v>0</v>
      </c>
      <c r="R2790" s="10">
        <f>TableOMP[[#This Row],[Avg]]+$U$2*TableOMP[[#This Row],[StdDev]]</f>
        <v>0</v>
      </c>
      <c r="S2790" s="10">
        <f>IF(AND(TableOMP[[#This Row],[total_time]]&gt;=TableOMP[[#This Row],[Low]], TableOMP[[#This Row],[total_time]]&lt;=TableOMP[[#This Row],[High]]),1,0)</f>
        <v>0</v>
      </c>
    </row>
    <row r="2791" spans="1:19" x14ac:dyDescent="0.25">
      <c r="A2791" t="s">
        <v>16</v>
      </c>
      <c r="B2791">
        <v>10000</v>
      </c>
      <c r="C2791">
        <v>100</v>
      </c>
      <c r="D2791">
        <v>100000</v>
      </c>
      <c r="E2791">
        <v>25</v>
      </c>
      <c r="F2791">
        <v>1</v>
      </c>
      <c r="G2791">
        <v>11.28636</v>
      </c>
      <c r="H2791">
        <v>0.12748499999999999</v>
      </c>
      <c r="I2791">
        <v>0.81545400000000001</v>
      </c>
      <c r="J2791">
        <v>3.3977E-2</v>
      </c>
      <c r="K2791" t="str">
        <f t="shared" si="45"/>
        <v>7</v>
      </c>
      <c r="L2791" t="s">
        <v>50</v>
      </c>
      <c r="M2791" t="s">
        <v>51</v>
      </c>
      <c r="N27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791" s="10">
        <f>VLOOKUP(TableOMP[[#This Row],[Label]],TableAvg[],2,FALSE)</f>
        <v>0</v>
      </c>
      <c r="P2791" s="10">
        <f>VLOOKUP(TableOMP[[#This Row],[Label]],TableAvg[],3,FALSE)</f>
        <v>0</v>
      </c>
      <c r="Q2791" s="10">
        <f>TableOMP[[#This Row],[Avg]]-$U$2*TableOMP[[#This Row],[StdDev]]</f>
        <v>0</v>
      </c>
      <c r="R2791" s="10">
        <f>TableOMP[[#This Row],[Avg]]+$U$2*TableOMP[[#This Row],[StdDev]]</f>
        <v>0</v>
      </c>
      <c r="S2791" s="10">
        <f>IF(AND(TableOMP[[#This Row],[total_time]]&gt;=TableOMP[[#This Row],[Low]], TableOMP[[#This Row],[total_time]]&lt;=TableOMP[[#This Row],[High]]),1,0)</f>
        <v>0</v>
      </c>
    </row>
    <row r="2792" spans="1:19" x14ac:dyDescent="0.25">
      <c r="A2792" t="s">
        <v>16</v>
      </c>
      <c r="B2792">
        <v>10000</v>
      </c>
      <c r="C2792">
        <v>100</v>
      </c>
      <c r="D2792">
        <v>100000</v>
      </c>
      <c r="E2792">
        <v>26</v>
      </c>
      <c r="F2792">
        <v>1</v>
      </c>
      <c r="G2792">
        <v>10.887451</v>
      </c>
      <c r="H2792">
        <v>0.133849</v>
      </c>
      <c r="I2792">
        <v>0.99326999999999999</v>
      </c>
      <c r="J2792">
        <v>3.9731000000000002E-2</v>
      </c>
      <c r="K2792" t="str">
        <f t="shared" si="45"/>
        <v>7</v>
      </c>
      <c r="L2792" t="s">
        <v>50</v>
      </c>
      <c r="M2792" t="s">
        <v>51</v>
      </c>
      <c r="N27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792" s="10">
        <f>VLOOKUP(TableOMP[[#This Row],[Label]],TableAvg[],2,FALSE)</f>
        <v>0</v>
      </c>
      <c r="P2792" s="10">
        <f>VLOOKUP(TableOMP[[#This Row],[Label]],TableAvg[],3,FALSE)</f>
        <v>0</v>
      </c>
      <c r="Q2792" s="10">
        <f>TableOMP[[#This Row],[Avg]]-$U$2*TableOMP[[#This Row],[StdDev]]</f>
        <v>0</v>
      </c>
      <c r="R2792" s="10">
        <f>TableOMP[[#This Row],[Avg]]+$U$2*TableOMP[[#This Row],[StdDev]]</f>
        <v>0</v>
      </c>
      <c r="S2792" s="10">
        <f>IF(AND(TableOMP[[#This Row],[total_time]]&gt;=TableOMP[[#This Row],[Low]], TableOMP[[#This Row],[total_time]]&lt;=TableOMP[[#This Row],[High]]),1,0)</f>
        <v>0</v>
      </c>
    </row>
    <row r="2793" spans="1:19" x14ac:dyDescent="0.25">
      <c r="A2793" t="s">
        <v>16</v>
      </c>
      <c r="B2793">
        <v>10000</v>
      </c>
      <c r="C2793">
        <v>100</v>
      </c>
      <c r="D2793">
        <v>100000</v>
      </c>
      <c r="E2793">
        <v>27</v>
      </c>
      <c r="F2793">
        <v>1</v>
      </c>
      <c r="G2793">
        <v>10.647904</v>
      </c>
      <c r="H2793">
        <v>0.210536</v>
      </c>
      <c r="I2793">
        <v>0.97416999999999998</v>
      </c>
      <c r="J2793">
        <v>3.7468000000000001E-2</v>
      </c>
      <c r="K2793" t="str">
        <f t="shared" si="45"/>
        <v>7</v>
      </c>
      <c r="L2793" t="s">
        <v>50</v>
      </c>
      <c r="M2793" t="s">
        <v>51</v>
      </c>
      <c r="N27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793" s="10">
        <f>VLOOKUP(TableOMP[[#This Row],[Label]],TableAvg[],2,FALSE)</f>
        <v>0</v>
      </c>
      <c r="P2793" s="10">
        <f>VLOOKUP(TableOMP[[#This Row],[Label]],TableAvg[],3,FALSE)</f>
        <v>0</v>
      </c>
      <c r="Q2793" s="10">
        <f>TableOMP[[#This Row],[Avg]]-$U$2*TableOMP[[#This Row],[StdDev]]</f>
        <v>0</v>
      </c>
      <c r="R2793" s="10">
        <f>TableOMP[[#This Row],[Avg]]+$U$2*TableOMP[[#This Row],[StdDev]]</f>
        <v>0</v>
      </c>
      <c r="S2793" s="10">
        <f>IF(AND(TableOMP[[#This Row],[total_time]]&gt;=TableOMP[[#This Row],[Low]], TableOMP[[#This Row],[total_time]]&lt;=TableOMP[[#This Row],[High]]),1,0)</f>
        <v>0</v>
      </c>
    </row>
    <row r="2794" spans="1:19" x14ac:dyDescent="0.25">
      <c r="A2794" t="s">
        <v>16</v>
      </c>
      <c r="B2794">
        <v>10000</v>
      </c>
      <c r="C2794">
        <v>100</v>
      </c>
      <c r="D2794">
        <v>100000</v>
      </c>
      <c r="E2794">
        <v>28</v>
      </c>
      <c r="F2794">
        <v>1</v>
      </c>
      <c r="G2794">
        <v>10.230413</v>
      </c>
      <c r="H2794">
        <v>0.15124399999999999</v>
      </c>
      <c r="I2794">
        <v>1.3974169999999999</v>
      </c>
      <c r="J2794">
        <v>5.1756000000000003E-2</v>
      </c>
      <c r="K2794" t="str">
        <f t="shared" si="45"/>
        <v>7</v>
      </c>
      <c r="L2794" t="s">
        <v>50</v>
      </c>
      <c r="M2794" t="s">
        <v>51</v>
      </c>
      <c r="N27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794" s="10">
        <f>VLOOKUP(TableOMP[[#This Row],[Label]],TableAvg[],2,FALSE)</f>
        <v>0</v>
      </c>
      <c r="P2794" s="10">
        <f>VLOOKUP(TableOMP[[#This Row],[Label]],TableAvg[],3,FALSE)</f>
        <v>0</v>
      </c>
      <c r="Q2794" s="10">
        <f>TableOMP[[#This Row],[Avg]]-$U$2*TableOMP[[#This Row],[StdDev]]</f>
        <v>0</v>
      </c>
      <c r="R2794" s="10">
        <f>TableOMP[[#This Row],[Avg]]+$U$2*TableOMP[[#This Row],[StdDev]]</f>
        <v>0</v>
      </c>
      <c r="S2794" s="10">
        <f>IF(AND(TableOMP[[#This Row],[total_time]]&gt;=TableOMP[[#This Row],[Low]], TableOMP[[#This Row],[total_time]]&lt;=TableOMP[[#This Row],[High]]),1,0)</f>
        <v>0</v>
      </c>
    </row>
    <row r="2795" spans="1:19" x14ac:dyDescent="0.25">
      <c r="A2795" t="s">
        <v>16</v>
      </c>
      <c r="B2795">
        <v>10000</v>
      </c>
      <c r="C2795">
        <v>100</v>
      </c>
      <c r="D2795">
        <v>100000</v>
      </c>
      <c r="E2795">
        <v>29</v>
      </c>
      <c r="F2795">
        <v>1</v>
      </c>
      <c r="G2795">
        <v>10.056638</v>
      </c>
      <c r="H2795">
        <v>0.15654599999999999</v>
      </c>
      <c r="I2795">
        <v>1.621937</v>
      </c>
      <c r="J2795">
        <v>5.7925999999999998E-2</v>
      </c>
      <c r="K2795" t="str">
        <f t="shared" si="45"/>
        <v>7</v>
      </c>
      <c r="L2795" t="s">
        <v>50</v>
      </c>
      <c r="M2795" t="s">
        <v>51</v>
      </c>
      <c r="N27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795" s="10">
        <f>VLOOKUP(TableOMP[[#This Row],[Label]],TableAvg[],2,FALSE)</f>
        <v>0</v>
      </c>
      <c r="P2795" s="10">
        <f>VLOOKUP(TableOMP[[#This Row],[Label]],TableAvg[],3,FALSE)</f>
        <v>0</v>
      </c>
      <c r="Q2795" s="10">
        <f>TableOMP[[#This Row],[Avg]]-$U$2*TableOMP[[#This Row],[StdDev]]</f>
        <v>0</v>
      </c>
      <c r="R2795" s="10">
        <f>TableOMP[[#This Row],[Avg]]+$U$2*TableOMP[[#This Row],[StdDev]]</f>
        <v>0</v>
      </c>
      <c r="S2795" s="10">
        <f>IF(AND(TableOMP[[#This Row],[total_time]]&gt;=TableOMP[[#This Row],[Low]], TableOMP[[#This Row],[total_time]]&lt;=TableOMP[[#This Row],[High]]),1,0)</f>
        <v>0</v>
      </c>
    </row>
    <row r="2796" spans="1:19" x14ac:dyDescent="0.25">
      <c r="A2796" t="s">
        <v>16</v>
      </c>
      <c r="B2796">
        <v>10000</v>
      </c>
      <c r="C2796">
        <v>100</v>
      </c>
      <c r="D2796">
        <v>100000</v>
      </c>
      <c r="E2796">
        <v>30</v>
      </c>
      <c r="F2796">
        <v>1</v>
      </c>
      <c r="G2796">
        <v>9.7058210000000003</v>
      </c>
      <c r="H2796">
        <v>0.14269599999999999</v>
      </c>
      <c r="I2796">
        <v>1.262089</v>
      </c>
      <c r="J2796">
        <v>4.3520000000000003E-2</v>
      </c>
      <c r="K2796" t="str">
        <f t="shared" si="45"/>
        <v>7</v>
      </c>
      <c r="L2796" t="s">
        <v>50</v>
      </c>
      <c r="M2796" t="s">
        <v>51</v>
      </c>
      <c r="N27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796" s="10">
        <f>VLOOKUP(TableOMP[[#This Row],[Label]],TableAvg[],2,FALSE)</f>
        <v>0</v>
      </c>
      <c r="P2796" s="10">
        <f>VLOOKUP(TableOMP[[#This Row],[Label]],TableAvg[],3,FALSE)</f>
        <v>0</v>
      </c>
      <c r="Q2796" s="10">
        <f>TableOMP[[#This Row],[Avg]]-$U$2*TableOMP[[#This Row],[StdDev]]</f>
        <v>0</v>
      </c>
      <c r="R2796" s="10">
        <f>TableOMP[[#This Row],[Avg]]+$U$2*TableOMP[[#This Row],[StdDev]]</f>
        <v>0</v>
      </c>
      <c r="S2796" s="10">
        <f>IF(AND(TableOMP[[#This Row],[total_time]]&gt;=TableOMP[[#This Row],[Low]], TableOMP[[#This Row],[total_time]]&lt;=TableOMP[[#This Row],[High]]),1,0)</f>
        <v>0</v>
      </c>
    </row>
    <row r="2797" spans="1:19" x14ac:dyDescent="0.25">
      <c r="A2797" t="s">
        <v>16</v>
      </c>
      <c r="B2797">
        <v>10000</v>
      </c>
      <c r="C2797">
        <v>100</v>
      </c>
      <c r="D2797">
        <v>100000</v>
      </c>
      <c r="E2797">
        <v>31</v>
      </c>
      <c r="F2797">
        <v>1</v>
      </c>
      <c r="G2797">
        <v>9.4477960000000003</v>
      </c>
      <c r="H2797">
        <v>0.15135999999999999</v>
      </c>
      <c r="I2797">
        <v>1.6449929999999999</v>
      </c>
      <c r="J2797">
        <v>5.4833E-2</v>
      </c>
      <c r="K2797" t="str">
        <f t="shared" si="45"/>
        <v>7</v>
      </c>
      <c r="L2797" t="s">
        <v>50</v>
      </c>
      <c r="M2797" t="s">
        <v>51</v>
      </c>
      <c r="N27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797" s="10">
        <f>VLOOKUP(TableOMP[[#This Row],[Label]],TableAvg[],2,FALSE)</f>
        <v>0</v>
      </c>
      <c r="P2797" s="10">
        <f>VLOOKUP(TableOMP[[#This Row],[Label]],TableAvg[],3,FALSE)</f>
        <v>0</v>
      </c>
      <c r="Q2797" s="10">
        <f>TableOMP[[#This Row],[Avg]]-$U$2*TableOMP[[#This Row],[StdDev]]</f>
        <v>0</v>
      </c>
      <c r="R2797" s="10">
        <f>TableOMP[[#This Row],[Avg]]+$U$2*TableOMP[[#This Row],[StdDev]]</f>
        <v>0</v>
      </c>
      <c r="S2797" s="10">
        <f>IF(AND(TableOMP[[#This Row],[total_time]]&gt;=TableOMP[[#This Row],[Low]], TableOMP[[#This Row],[total_time]]&lt;=TableOMP[[#This Row],[High]]),1,0)</f>
        <v>0</v>
      </c>
    </row>
    <row r="2798" spans="1:19" x14ac:dyDescent="0.25">
      <c r="A2798" t="s">
        <v>16</v>
      </c>
      <c r="B2798">
        <v>10000</v>
      </c>
      <c r="C2798">
        <v>100</v>
      </c>
      <c r="D2798">
        <v>100000</v>
      </c>
      <c r="E2798">
        <v>32</v>
      </c>
      <c r="F2798">
        <v>1</v>
      </c>
      <c r="G2798">
        <v>9.2824749999999998</v>
      </c>
      <c r="H2798">
        <v>0.146785</v>
      </c>
      <c r="I2798">
        <v>1.479708</v>
      </c>
      <c r="J2798">
        <v>4.7732999999999998E-2</v>
      </c>
      <c r="K2798" t="str">
        <f t="shared" si="45"/>
        <v>7</v>
      </c>
      <c r="L2798" t="s">
        <v>50</v>
      </c>
      <c r="M2798" t="s">
        <v>51</v>
      </c>
      <c r="N27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798" s="10">
        <f>VLOOKUP(TableOMP[[#This Row],[Label]],TableAvg[],2,FALSE)</f>
        <v>0</v>
      </c>
      <c r="P2798" s="10">
        <f>VLOOKUP(TableOMP[[#This Row],[Label]],TableAvg[],3,FALSE)</f>
        <v>0</v>
      </c>
      <c r="Q2798" s="10">
        <f>TableOMP[[#This Row],[Avg]]-$U$2*TableOMP[[#This Row],[StdDev]]</f>
        <v>0</v>
      </c>
      <c r="R2798" s="10">
        <f>TableOMP[[#This Row],[Avg]]+$U$2*TableOMP[[#This Row],[StdDev]]</f>
        <v>0</v>
      </c>
      <c r="S2798" s="10">
        <f>IF(AND(TableOMP[[#This Row],[total_time]]&gt;=TableOMP[[#This Row],[Low]], TableOMP[[#This Row],[total_time]]&lt;=TableOMP[[#This Row],[High]]),1,0)</f>
        <v>0</v>
      </c>
    </row>
    <row r="2799" spans="1:19" x14ac:dyDescent="0.25">
      <c r="A2799" t="s">
        <v>16</v>
      </c>
      <c r="B2799">
        <v>10000</v>
      </c>
      <c r="C2799">
        <v>100</v>
      </c>
      <c r="D2799">
        <v>100000</v>
      </c>
      <c r="E2799">
        <v>33</v>
      </c>
      <c r="F2799">
        <v>1</v>
      </c>
      <c r="G2799">
        <v>9.1455359999999999</v>
      </c>
      <c r="H2799">
        <v>0.22253999999999999</v>
      </c>
      <c r="I2799">
        <v>1.458699</v>
      </c>
      <c r="J2799">
        <v>4.5584E-2</v>
      </c>
      <c r="K2799" t="str">
        <f t="shared" si="45"/>
        <v>7</v>
      </c>
      <c r="L2799" t="s">
        <v>50</v>
      </c>
      <c r="M2799" t="s">
        <v>51</v>
      </c>
      <c r="N27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799" s="10">
        <f>VLOOKUP(TableOMP[[#This Row],[Label]],TableAvg[],2,FALSE)</f>
        <v>0</v>
      </c>
      <c r="P2799" s="10">
        <f>VLOOKUP(TableOMP[[#This Row],[Label]],TableAvg[],3,FALSE)</f>
        <v>0</v>
      </c>
      <c r="Q2799" s="10">
        <f>TableOMP[[#This Row],[Avg]]-$U$2*TableOMP[[#This Row],[StdDev]]</f>
        <v>0</v>
      </c>
      <c r="R2799" s="10">
        <f>TableOMP[[#This Row],[Avg]]+$U$2*TableOMP[[#This Row],[StdDev]]</f>
        <v>0</v>
      </c>
      <c r="S2799" s="10">
        <f>IF(AND(TableOMP[[#This Row],[total_time]]&gt;=TableOMP[[#This Row],[Low]], TableOMP[[#This Row],[total_time]]&lt;=TableOMP[[#This Row],[High]]),1,0)</f>
        <v>0</v>
      </c>
    </row>
    <row r="2800" spans="1:19" x14ac:dyDescent="0.25">
      <c r="A2800" t="s">
        <v>16</v>
      </c>
      <c r="B2800">
        <v>10000</v>
      </c>
      <c r="C2800">
        <v>100</v>
      </c>
      <c r="D2800">
        <v>100000</v>
      </c>
      <c r="E2800">
        <v>34</v>
      </c>
      <c r="F2800">
        <v>1</v>
      </c>
      <c r="G2800">
        <v>8.7942149999999994</v>
      </c>
      <c r="H2800">
        <v>0.15976099999999999</v>
      </c>
      <c r="I2800">
        <v>1.9691650000000001</v>
      </c>
      <c r="J2800">
        <v>5.9672000000000003E-2</v>
      </c>
      <c r="K2800" t="str">
        <f t="shared" si="45"/>
        <v>7</v>
      </c>
      <c r="L2800" t="s">
        <v>50</v>
      </c>
      <c r="M2800" t="s">
        <v>51</v>
      </c>
      <c r="N28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800" s="10">
        <f>VLOOKUP(TableOMP[[#This Row],[Label]],TableAvg[],2,FALSE)</f>
        <v>0</v>
      </c>
      <c r="P2800" s="10">
        <f>VLOOKUP(TableOMP[[#This Row],[Label]],TableAvg[],3,FALSE)</f>
        <v>0</v>
      </c>
      <c r="Q2800" s="10">
        <f>TableOMP[[#This Row],[Avg]]-$U$2*TableOMP[[#This Row],[StdDev]]</f>
        <v>0</v>
      </c>
      <c r="R2800" s="10">
        <f>TableOMP[[#This Row],[Avg]]+$U$2*TableOMP[[#This Row],[StdDev]]</f>
        <v>0</v>
      </c>
      <c r="S2800" s="10">
        <f>IF(AND(TableOMP[[#This Row],[total_time]]&gt;=TableOMP[[#This Row],[Low]], TableOMP[[#This Row],[total_time]]&lt;=TableOMP[[#This Row],[High]]),1,0)</f>
        <v>0</v>
      </c>
    </row>
    <row r="2801" spans="1:19" x14ac:dyDescent="0.25">
      <c r="A2801" t="s">
        <v>16</v>
      </c>
      <c r="B2801">
        <v>10000</v>
      </c>
      <c r="C2801">
        <v>100</v>
      </c>
      <c r="D2801">
        <v>100000</v>
      </c>
      <c r="E2801">
        <v>35</v>
      </c>
      <c r="F2801">
        <v>1</v>
      </c>
      <c r="G2801">
        <v>8.4939800000000005</v>
      </c>
      <c r="H2801">
        <v>0.26355400000000001</v>
      </c>
      <c r="I2801">
        <v>5.6029249999999999</v>
      </c>
      <c r="J2801">
        <v>0.16479199999999999</v>
      </c>
      <c r="K2801" t="str">
        <f t="shared" si="45"/>
        <v>7</v>
      </c>
      <c r="L2801" t="s">
        <v>50</v>
      </c>
      <c r="M2801" t="s">
        <v>51</v>
      </c>
      <c r="N28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801" s="10">
        <f>VLOOKUP(TableOMP[[#This Row],[Label]],TableAvg[],2,FALSE)</f>
        <v>0</v>
      </c>
      <c r="P2801" s="10">
        <f>VLOOKUP(TableOMP[[#This Row],[Label]],TableAvg[],3,FALSE)</f>
        <v>0</v>
      </c>
      <c r="Q2801" s="10">
        <f>TableOMP[[#This Row],[Avg]]-$U$2*TableOMP[[#This Row],[StdDev]]</f>
        <v>0</v>
      </c>
      <c r="R2801" s="10">
        <f>TableOMP[[#This Row],[Avg]]+$U$2*TableOMP[[#This Row],[StdDev]]</f>
        <v>0</v>
      </c>
      <c r="S2801" s="10">
        <f>IF(AND(TableOMP[[#This Row],[total_time]]&gt;=TableOMP[[#This Row],[Low]], TableOMP[[#This Row],[total_time]]&lt;=TableOMP[[#This Row],[High]]),1,0)</f>
        <v>0</v>
      </c>
    </row>
    <row r="2802" spans="1:19" x14ac:dyDescent="0.25">
      <c r="A2802" t="s">
        <v>16</v>
      </c>
      <c r="B2802">
        <v>10000</v>
      </c>
      <c r="C2802">
        <v>100</v>
      </c>
      <c r="D2802">
        <v>100000</v>
      </c>
      <c r="E2802">
        <v>36</v>
      </c>
      <c r="F2802">
        <v>1</v>
      </c>
      <c r="G2802">
        <v>8.4279469999999996</v>
      </c>
      <c r="H2802">
        <v>0.312247</v>
      </c>
      <c r="I2802">
        <v>1.896638</v>
      </c>
      <c r="J2802">
        <v>5.4190000000000002E-2</v>
      </c>
      <c r="K2802" t="str">
        <f t="shared" si="45"/>
        <v>7</v>
      </c>
      <c r="L2802" t="s">
        <v>50</v>
      </c>
      <c r="M2802" t="s">
        <v>51</v>
      </c>
      <c r="N28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802" s="10">
        <f>VLOOKUP(TableOMP[[#This Row],[Label]],TableAvg[],2,FALSE)</f>
        <v>0</v>
      </c>
      <c r="P2802" s="10">
        <f>VLOOKUP(TableOMP[[#This Row],[Label]],TableAvg[],3,FALSE)</f>
        <v>0</v>
      </c>
      <c r="Q2802" s="10">
        <f>TableOMP[[#This Row],[Avg]]-$U$2*TableOMP[[#This Row],[StdDev]]</f>
        <v>0</v>
      </c>
      <c r="R2802" s="10">
        <f>TableOMP[[#This Row],[Avg]]+$U$2*TableOMP[[#This Row],[StdDev]]</f>
        <v>0</v>
      </c>
      <c r="S2802" s="10">
        <f>IF(AND(TableOMP[[#This Row],[total_time]]&gt;=TableOMP[[#This Row],[Low]], TableOMP[[#This Row],[total_time]]&lt;=TableOMP[[#This Row],[High]]),1,0)</f>
        <v>0</v>
      </c>
    </row>
    <row r="2803" spans="1:19" x14ac:dyDescent="0.25">
      <c r="A2803" t="s">
        <v>16</v>
      </c>
      <c r="B2803">
        <v>10000</v>
      </c>
      <c r="C2803">
        <v>100</v>
      </c>
      <c r="D2803">
        <v>100000</v>
      </c>
      <c r="E2803">
        <v>37</v>
      </c>
      <c r="F2803">
        <v>1</v>
      </c>
      <c r="G2803">
        <v>8.2315690000000004</v>
      </c>
      <c r="H2803">
        <v>0.15426999999999999</v>
      </c>
      <c r="I2803">
        <v>1.8828020000000001</v>
      </c>
      <c r="J2803">
        <v>5.2299999999999999E-2</v>
      </c>
      <c r="K2803" t="str">
        <f t="shared" si="45"/>
        <v>7</v>
      </c>
      <c r="L2803" t="s">
        <v>50</v>
      </c>
      <c r="M2803" t="s">
        <v>51</v>
      </c>
      <c r="N28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803" s="10">
        <f>VLOOKUP(TableOMP[[#This Row],[Label]],TableAvg[],2,FALSE)</f>
        <v>0</v>
      </c>
      <c r="P2803" s="10">
        <f>VLOOKUP(TableOMP[[#This Row],[Label]],TableAvg[],3,FALSE)</f>
        <v>0</v>
      </c>
      <c r="Q2803" s="10">
        <f>TableOMP[[#This Row],[Avg]]-$U$2*TableOMP[[#This Row],[StdDev]]</f>
        <v>0</v>
      </c>
      <c r="R2803" s="10">
        <f>TableOMP[[#This Row],[Avg]]+$U$2*TableOMP[[#This Row],[StdDev]]</f>
        <v>0</v>
      </c>
      <c r="S2803" s="10">
        <f>IF(AND(TableOMP[[#This Row],[total_time]]&gt;=TableOMP[[#This Row],[Low]], TableOMP[[#This Row],[total_time]]&lt;=TableOMP[[#This Row],[High]]),1,0)</f>
        <v>0</v>
      </c>
    </row>
    <row r="2804" spans="1:19" x14ac:dyDescent="0.25">
      <c r="A2804" t="s">
        <v>16</v>
      </c>
      <c r="B2804">
        <v>10000</v>
      </c>
      <c r="C2804">
        <v>100</v>
      </c>
      <c r="D2804">
        <v>100000</v>
      </c>
      <c r="E2804">
        <v>38</v>
      </c>
      <c r="F2804">
        <v>1</v>
      </c>
      <c r="G2804">
        <v>8.1149830000000005</v>
      </c>
      <c r="H2804">
        <v>0.161549</v>
      </c>
      <c r="I2804">
        <v>1.916388</v>
      </c>
      <c r="J2804">
        <v>5.1794E-2</v>
      </c>
      <c r="K2804" t="str">
        <f t="shared" si="45"/>
        <v>7</v>
      </c>
      <c r="L2804" t="s">
        <v>50</v>
      </c>
      <c r="M2804" t="s">
        <v>51</v>
      </c>
      <c r="N28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804" s="10">
        <f>VLOOKUP(TableOMP[[#This Row],[Label]],TableAvg[],2,FALSE)</f>
        <v>0</v>
      </c>
      <c r="P2804" s="10">
        <f>VLOOKUP(TableOMP[[#This Row],[Label]],TableAvg[],3,FALSE)</f>
        <v>0</v>
      </c>
      <c r="Q2804" s="10">
        <f>TableOMP[[#This Row],[Avg]]-$U$2*TableOMP[[#This Row],[StdDev]]</f>
        <v>0</v>
      </c>
      <c r="R2804" s="10">
        <f>TableOMP[[#This Row],[Avg]]+$U$2*TableOMP[[#This Row],[StdDev]]</f>
        <v>0</v>
      </c>
      <c r="S2804" s="10">
        <f>IF(AND(TableOMP[[#This Row],[total_time]]&gt;=TableOMP[[#This Row],[Low]], TableOMP[[#This Row],[total_time]]&lt;=TableOMP[[#This Row],[High]]),1,0)</f>
        <v>0</v>
      </c>
    </row>
    <row r="2805" spans="1:19" x14ac:dyDescent="0.25">
      <c r="A2805" t="s">
        <v>16</v>
      </c>
      <c r="B2805">
        <v>10000</v>
      </c>
      <c r="C2805">
        <v>100</v>
      </c>
      <c r="D2805">
        <v>100000</v>
      </c>
      <c r="E2805">
        <v>39</v>
      </c>
      <c r="F2805">
        <v>1</v>
      </c>
      <c r="G2805">
        <v>7.888763</v>
      </c>
      <c r="H2805">
        <v>0.14995</v>
      </c>
      <c r="I2805">
        <v>1.695748</v>
      </c>
      <c r="J2805">
        <v>4.4624999999999998E-2</v>
      </c>
      <c r="K2805" t="str">
        <f t="shared" si="45"/>
        <v>7</v>
      </c>
      <c r="L2805" t="s">
        <v>50</v>
      </c>
      <c r="M2805" t="s">
        <v>51</v>
      </c>
      <c r="N28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805" s="10">
        <f>VLOOKUP(TableOMP[[#This Row],[Label]],TableAvg[],2,FALSE)</f>
        <v>0</v>
      </c>
      <c r="P2805" s="10">
        <f>VLOOKUP(TableOMP[[#This Row],[Label]],TableAvg[],3,FALSE)</f>
        <v>0</v>
      </c>
      <c r="Q2805" s="10">
        <f>TableOMP[[#This Row],[Avg]]-$U$2*TableOMP[[#This Row],[StdDev]]</f>
        <v>0</v>
      </c>
      <c r="R2805" s="10">
        <f>TableOMP[[#This Row],[Avg]]+$U$2*TableOMP[[#This Row],[StdDev]]</f>
        <v>0</v>
      </c>
      <c r="S2805" s="10">
        <f>IF(AND(TableOMP[[#This Row],[total_time]]&gt;=TableOMP[[#This Row],[Low]], TableOMP[[#This Row],[total_time]]&lt;=TableOMP[[#This Row],[High]]),1,0)</f>
        <v>0</v>
      </c>
    </row>
    <row r="2806" spans="1:19" x14ac:dyDescent="0.25">
      <c r="A2806" t="s">
        <v>16</v>
      </c>
      <c r="B2806">
        <v>10000</v>
      </c>
      <c r="C2806">
        <v>100</v>
      </c>
      <c r="D2806">
        <v>100000</v>
      </c>
      <c r="E2806">
        <v>40</v>
      </c>
      <c r="F2806">
        <v>1</v>
      </c>
      <c r="G2806">
        <v>7.7027760000000001</v>
      </c>
      <c r="H2806">
        <v>0.181279</v>
      </c>
      <c r="I2806">
        <v>2.4914960000000002</v>
      </c>
      <c r="J2806">
        <v>6.3884999999999997E-2</v>
      </c>
      <c r="K2806" t="str">
        <f t="shared" si="45"/>
        <v>7</v>
      </c>
      <c r="L2806" t="s">
        <v>50</v>
      </c>
      <c r="M2806" t="s">
        <v>51</v>
      </c>
      <c r="N28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806" s="10">
        <f>VLOOKUP(TableOMP[[#This Row],[Label]],TableAvg[],2,FALSE)</f>
        <v>0</v>
      </c>
      <c r="P2806" s="10">
        <f>VLOOKUP(TableOMP[[#This Row],[Label]],TableAvg[],3,FALSE)</f>
        <v>0</v>
      </c>
      <c r="Q2806" s="10">
        <f>TableOMP[[#This Row],[Avg]]-$U$2*TableOMP[[#This Row],[StdDev]]</f>
        <v>0</v>
      </c>
      <c r="R2806" s="10">
        <f>TableOMP[[#This Row],[Avg]]+$U$2*TableOMP[[#This Row],[StdDev]]</f>
        <v>0</v>
      </c>
      <c r="S2806" s="10">
        <f>IF(AND(TableOMP[[#This Row],[total_time]]&gt;=TableOMP[[#This Row],[Low]], TableOMP[[#This Row],[total_time]]&lt;=TableOMP[[#This Row],[High]]),1,0)</f>
        <v>0</v>
      </c>
    </row>
    <row r="2807" spans="1:19" x14ac:dyDescent="0.25">
      <c r="A2807" t="s">
        <v>16</v>
      </c>
      <c r="B2807">
        <v>10000</v>
      </c>
      <c r="C2807">
        <v>100</v>
      </c>
      <c r="D2807">
        <v>100000</v>
      </c>
      <c r="E2807">
        <v>41</v>
      </c>
      <c r="F2807">
        <v>1</v>
      </c>
      <c r="G2807">
        <v>7.4468709999999998</v>
      </c>
      <c r="H2807">
        <v>0.16527700000000001</v>
      </c>
      <c r="I2807">
        <v>2.077804</v>
      </c>
      <c r="J2807">
        <v>5.1944999999999998E-2</v>
      </c>
      <c r="K2807" t="str">
        <f t="shared" si="45"/>
        <v>7</v>
      </c>
      <c r="L2807" t="s">
        <v>50</v>
      </c>
      <c r="M2807" t="s">
        <v>51</v>
      </c>
      <c r="N28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807" s="10">
        <f>VLOOKUP(TableOMP[[#This Row],[Label]],TableAvg[],2,FALSE)</f>
        <v>0</v>
      </c>
      <c r="P2807" s="10">
        <f>VLOOKUP(TableOMP[[#This Row],[Label]],TableAvg[],3,FALSE)</f>
        <v>0</v>
      </c>
      <c r="Q2807" s="10">
        <f>TableOMP[[#This Row],[Avg]]-$U$2*TableOMP[[#This Row],[StdDev]]</f>
        <v>0</v>
      </c>
      <c r="R2807" s="10">
        <f>TableOMP[[#This Row],[Avg]]+$U$2*TableOMP[[#This Row],[StdDev]]</f>
        <v>0</v>
      </c>
      <c r="S2807" s="10">
        <f>IF(AND(TableOMP[[#This Row],[total_time]]&gt;=TableOMP[[#This Row],[Low]], TableOMP[[#This Row],[total_time]]&lt;=TableOMP[[#This Row],[High]]),1,0)</f>
        <v>0</v>
      </c>
    </row>
    <row r="2808" spans="1:19" x14ac:dyDescent="0.25">
      <c r="A2808" t="s">
        <v>16</v>
      </c>
      <c r="B2808">
        <v>10000</v>
      </c>
      <c r="C2808">
        <v>100</v>
      </c>
      <c r="D2808">
        <v>100000</v>
      </c>
      <c r="E2808">
        <v>42</v>
      </c>
      <c r="F2808">
        <v>1</v>
      </c>
      <c r="G2808">
        <v>7.3208489999999999</v>
      </c>
      <c r="H2808">
        <v>0.18143999999999999</v>
      </c>
      <c r="I2808">
        <v>2.44129</v>
      </c>
      <c r="J2808">
        <v>5.9544E-2</v>
      </c>
      <c r="K2808" t="str">
        <f t="shared" si="45"/>
        <v>7</v>
      </c>
      <c r="L2808" t="s">
        <v>50</v>
      </c>
      <c r="M2808" t="s">
        <v>51</v>
      </c>
      <c r="N28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808" s="10">
        <f>VLOOKUP(TableOMP[[#This Row],[Label]],TableAvg[],2,FALSE)</f>
        <v>0</v>
      </c>
      <c r="P2808" s="10">
        <f>VLOOKUP(TableOMP[[#This Row],[Label]],TableAvg[],3,FALSE)</f>
        <v>0</v>
      </c>
      <c r="Q2808" s="10">
        <f>TableOMP[[#This Row],[Avg]]-$U$2*TableOMP[[#This Row],[StdDev]]</f>
        <v>0</v>
      </c>
      <c r="R2808" s="10">
        <f>TableOMP[[#This Row],[Avg]]+$U$2*TableOMP[[#This Row],[StdDev]]</f>
        <v>0</v>
      </c>
      <c r="S2808" s="10">
        <f>IF(AND(TableOMP[[#This Row],[total_time]]&gt;=TableOMP[[#This Row],[Low]], TableOMP[[#This Row],[total_time]]&lt;=TableOMP[[#This Row],[High]]),1,0)</f>
        <v>0</v>
      </c>
    </row>
    <row r="2809" spans="1:19" x14ac:dyDescent="0.25">
      <c r="A2809" t="s">
        <v>16</v>
      </c>
      <c r="B2809">
        <v>10000</v>
      </c>
      <c r="C2809">
        <v>100</v>
      </c>
      <c r="D2809">
        <v>100000</v>
      </c>
      <c r="E2809">
        <v>43</v>
      </c>
      <c r="F2809">
        <v>1</v>
      </c>
      <c r="G2809">
        <v>7.3143849999999997</v>
      </c>
      <c r="H2809">
        <v>0.141123</v>
      </c>
      <c r="I2809">
        <v>1.9396990000000001</v>
      </c>
      <c r="J2809">
        <v>4.6183000000000002E-2</v>
      </c>
      <c r="K2809" t="str">
        <f t="shared" si="45"/>
        <v>7</v>
      </c>
      <c r="L2809" t="s">
        <v>50</v>
      </c>
      <c r="M2809" t="s">
        <v>51</v>
      </c>
      <c r="N28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809" s="10">
        <f>VLOOKUP(TableOMP[[#This Row],[Label]],TableAvg[],2,FALSE)</f>
        <v>0</v>
      </c>
      <c r="P2809" s="10">
        <f>VLOOKUP(TableOMP[[#This Row],[Label]],TableAvg[],3,FALSE)</f>
        <v>0</v>
      </c>
      <c r="Q2809" s="10">
        <f>TableOMP[[#This Row],[Avg]]-$U$2*TableOMP[[#This Row],[StdDev]]</f>
        <v>0</v>
      </c>
      <c r="R2809" s="10">
        <f>TableOMP[[#This Row],[Avg]]+$U$2*TableOMP[[#This Row],[StdDev]]</f>
        <v>0</v>
      </c>
      <c r="S2809" s="10">
        <f>IF(AND(TableOMP[[#This Row],[total_time]]&gt;=TableOMP[[#This Row],[Low]], TableOMP[[#This Row],[total_time]]&lt;=TableOMP[[#This Row],[High]]),1,0)</f>
        <v>0</v>
      </c>
    </row>
    <row r="2810" spans="1:19" x14ac:dyDescent="0.25">
      <c r="A2810" t="s">
        <v>16</v>
      </c>
      <c r="B2810">
        <v>10000</v>
      </c>
      <c r="C2810">
        <v>100</v>
      </c>
      <c r="D2810">
        <v>100000</v>
      </c>
      <c r="E2810">
        <v>44</v>
      </c>
      <c r="F2810">
        <v>1</v>
      </c>
      <c r="G2810">
        <v>7.1219710000000003</v>
      </c>
      <c r="H2810">
        <v>0.164022</v>
      </c>
      <c r="I2810">
        <v>2.2463850000000001</v>
      </c>
      <c r="J2810">
        <v>5.2241999999999997E-2</v>
      </c>
      <c r="K2810" t="str">
        <f t="shared" si="45"/>
        <v>7</v>
      </c>
      <c r="L2810" t="s">
        <v>50</v>
      </c>
      <c r="M2810" t="s">
        <v>51</v>
      </c>
      <c r="N28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810" s="10">
        <f>VLOOKUP(TableOMP[[#This Row],[Label]],TableAvg[],2,FALSE)</f>
        <v>0</v>
      </c>
      <c r="P2810" s="10">
        <f>VLOOKUP(TableOMP[[#This Row],[Label]],TableAvg[],3,FALSE)</f>
        <v>0</v>
      </c>
      <c r="Q2810" s="10">
        <f>TableOMP[[#This Row],[Avg]]-$U$2*TableOMP[[#This Row],[StdDev]]</f>
        <v>0</v>
      </c>
      <c r="R2810" s="10">
        <f>TableOMP[[#This Row],[Avg]]+$U$2*TableOMP[[#This Row],[StdDev]]</f>
        <v>0</v>
      </c>
      <c r="S2810" s="10">
        <f>IF(AND(TableOMP[[#This Row],[total_time]]&gt;=TableOMP[[#This Row],[Low]], TableOMP[[#This Row],[total_time]]&lt;=TableOMP[[#This Row],[High]]),1,0)</f>
        <v>0</v>
      </c>
    </row>
    <row r="2811" spans="1:19" x14ac:dyDescent="0.25">
      <c r="A2811" t="s">
        <v>16</v>
      </c>
      <c r="B2811">
        <v>10000</v>
      </c>
      <c r="C2811">
        <v>100</v>
      </c>
      <c r="D2811">
        <v>100000</v>
      </c>
      <c r="E2811">
        <v>45</v>
      </c>
      <c r="F2811">
        <v>1</v>
      </c>
      <c r="G2811">
        <v>7.058764</v>
      </c>
      <c r="H2811">
        <v>0.162164</v>
      </c>
      <c r="I2811">
        <v>2.228199</v>
      </c>
      <c r="J2811">
        <v>5.0640999999999999E-2</v>
      </c>
      <c r="K2811" t="str">
        <f t="shared" si="45"/>
        <v>7</v>
      </c>
      <c r="L2811" t="s">
        <v>50</v>
      </c>
      <c r="M2811" t="s">
        <v>51</v>
      </c>
      <c r="N28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811" s="10">
        <f>VLOOKUP(TableOMP[[#This Row],[Label]],TableAvg[],2,FALSE)</f>
        <v>0</v>
      </c>
      <c r="P2811" s="10">
        <f>VLOOKUP(TableOMP[[#This Row],[Label]],TableAvg[],3,FALSE)</f>
        <v>0</v>
      </c>
      <c r="Q2811" s="10">
        <f>TableOMP[[#This Row],[Avg]]-$U$2*TableOMP[[#This Row],[StdDev]]</f>
        <v>0</v>
      </c>
      <c r="R2811" s="10">
        <f>TableOMP[[#This Row],[Avg]]+$U$2*TableOMP[[#This Row],[StdDev]]</f>
        <v>0</v>
      </c>
      <c r="S2811" s="10">
        <f>IF(AND(TableOMP[[#This Row],[total_time]]&gt;=TableOMP[[#This Row],[Low]], TableOMP[[#This Row],[total_time]]&lt;=TableOMP[[#This Row],[High]]),1,0)</f>
        <v>0</v>
      </c>
    </row>
    <row r="2812" spans="1:19" x14ac:dyDescent="0.25">
      <c r="A2812" t="s">
        <v>16</v>
      </c>
      <c r="B2812">
        <v>10000</v>
      </c>
      <c r="C2812">
        <v>100</v>
      </c>
      <c r="D2812">
        <v>100000</v>
      </c>
      <c r="E2812">
        <v>46</v>
      </c>
      <c r="F2812">
        <v>1</v>
      </c>
      <c r="G2812">
        <v>7.1837629999999999</v>
      </c>
      <c r="H2812">
        <v>0.30671700000000002</v>
      </c>
      <c r="I2812">
        <v>7.9212499999999997</v>
      </c>
      <c r="J2812">
        <v>0.17602799999999999</v>
      </c>
      <c r="K2812" t="str">
        <f t="shared" si="45"/>
        <v>7</v>
      </c>
      <c r="L2812" t="s">
        <v>50</v>
      </c>
      <c r="M2812" t="s">
        <v>51</v>
      </c>
      <c r="N28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812" s="10">
        <f>VLOOKUP(TableOMP[[#This Row],[Label]],TableAvg[],2,FALSE)</f>
        <v>0</v>
      </c>
      <c r="P2812" s="10">
        <f>VLOOKUP(TableOMP[[#This Row],[Label]],TableAvg[],3,FALSE)</f>
        <v>0</v>
      </c>
      <c r="Q2812" s="10">
        <f>TableOMP[[#This Row],[Avg]]-$U$2*TableOMP[[#This Row],[StdDev]]</f>
        <v>0</v>
      </c>
      <c r="R2812" s="10">
        <f>TableOMP[[#This Row],[Avg]]+$U$2*TableOMP[[#This Row],[StdDev]]</f>
        <v>0</v>
      </c>
      <c r="S2812" s="10">
        <f>IF(AND(TableOMP[[#This Row],[total_time]]&gt;=TableOMP[[#This Row],[Low]], TableOMP[[#This Row],[total_time]]&lt;=TableOMP[[#This Row],[High]]),1,0)</f>
        <v>0</v>
      </c>
    </row>
    <row r="2813" spans="1:19" x14ac:dyDescent="0.25">
      <c r="A2813" t="s">
        <v>16</v>
      </c>
      <c r="B2813">
        <v>10000</v>
      </c>
      <c r="C2813">
        <v>100</v>
      </c>
      <c r="D2813">
        <v>100000</v>
      </c>
      <c r="E2813">
        <v>47</v>
      </c>
      <c r="F2813">
        <v>1</v>
      </c>
      <c r="G2813">
        <v>6.8889370000000003</v>
      </c>
      <c r="H2813">
        <v>0.17774899999999999</v>
      </c>
      <c r="I2813">
        <v>2.910469</v>
      </c>
      <c r="J2813">
        <v>6.3270999999999994E-2</v>
      </c>
      <c r="K2813" t="str">
        <f t="shared" si="45"/>
        <v>7</v>
      </c>
      <c r="L2813" t="s">
        <v>50</v>
      </c>
      <c r="M2813" t="s">
        <v>51</v>
      </c>
      <c r="N28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813" s="10">
        <f>VLOOKUP(TableOMP[[#This Row],[Label]],TableAvg[],2,FALSE)</f>
        <v>0</v>
      </c>
      <c r="P2813" s="10">
        <f>VLOOKUP(TableOMP[[#This Row],[Label]],TableAvg[],3,FALSE)</f>
        <v>0</v>
      </c>
      <c r="Q2813" s="10">
        <f>TableOMP[[#This Row],[Avg]]-$U$2*TableOMP[[#This Row],[StdDev]]</f>
        <v>0</v>
      </c>
      <c r="R2813" s="10">
        <f>TableOMP[[#This Row],[Avg]]+$U$2*TableOMP[[#This Row],[StdDev]]</f>
        <v>0</v>
      </c>
      <c r="S2813" s="10">
        <f>IF(AND(TableOMP[[#This Row],[total_time]]&gt;=TableOMP[[#This Row],[Low]], TableOMP[[#This Row],[total_time]]&lt;=TableOMP[[#This Row],[High]]),1,0)</f>
        <v>0</v>
      </c>
    </row>
    <row r="2814" spans="1:19" x14ac:dyDescent="0.25">
      <c r="A2814" t="s">
        <v>16</v>
      </c>
      <c r="B2814">
        <v>10000</v>
      </c>
      <c r="C2814">
        <v>100</v>
      </c>
      <c r="D2814">
        <v>100000</v>
      </c>
      <c r="E2814">
        <v>48</v>
      </c>
      <c r="F2814">
        <v>1</v>
      </c>
      <c r="G2814">
        <v>6.8684099999999999</v>
      </c>
      <c r="H2814">
        <v>0.17891499999999999</v>
      </c>
      <c r="I2814">
        <v>3.0161889999999998</v>
      </c>
      <c r="J2814">
        <v>6.4173999999999995E-2</v>
      </c>
      <c r="K2814" t="str">
        <f t="shared" si="45"/>
        <v>7</v>
      </c>
      <c r="L2814" t="s">
        <v>50</v>
      </c>
      <c r="M2814" t="s">
        <v>51</v>
      </c>
      <c r="N28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814" s="10">
        <f>VLOOKUP(TableOMP[[#This Row],[Label]],TableAvg[],2,FALSE)</f>
        <v>0</v>
      </c>
      <c r="P2814" s="10">
        <f>VLOOKUP(TableOMP[[#This Row],[Label]],TableAvg[],3,FALSE)</f>
        <v>0</v>
      </c>
      <c r="Q2814" s="10">
        <f>TableOMP[[#This Row],[Avg]]-$U$2*TableOMP[[#This Row],[StdDev]]</f>
        <v>0</v>
      </c>
      <c r="R2814" s="10">
        <f>TableOMP[[#This Row],[Avg]]+$U$2*TableOMP[[#This Row],[StdDev]]</f>
        <v>0</v>
      </c>
      <c r="S2814" s="10">
        <f>IF(AND(TableOMP[[#This Row],[total_time]]&gt;=TableOMP[[#This Row],[Low]], TableOMP[[#This Row],[total_time]]&lt;=TableOMP[[#This Row],[High]]),1,0)</f>
        <v>0</v>
      </c>
    </row>
    <row r="2815" spans="1:19" x14ac:dyDescent="0.25">
      <c r="A2815" t="s">
        <v>16</v>
      </c>
      <c r="B2815">
        <v>10000</v>
      </c>
      <c r="C2815">
        <v>100</v>
      </c>
      <c r="D2815">
        <v>100000</v>
      </c>
      <c r="E2815">
        <v>49</v>
      </c>
      <c r="F2815">
        <v>1</v>
      </c>
      <c r="G2815">
        <v>7.0738180000000002</v>
      </c>
      <c r="H2815">
        <v>0.16974700000000001</v>
      </c>
      <c r="I2815">
        <v>2.6594289999999998</v>
      </c>
      <c r="J2815">
        <v>5.5405000000000003E-2</v>
      </c>
      <c r="K2815" t="str">
        <f t="shared" si="45"/>
        <v>7</v>
      </c>
      <c r="L2815" t="s">
        <v>50</v>
      </c>
      <c r="M2815" t="s">
        <v>51</v>
      </c>
      <c r="N28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815" s="10">
        <f>VLOOKUP(TableOMP[[#This Row],[Label]],TableAvg[],2,FALSE)</f>
        <v>0</v>
      </c>
      <c r="P2815" s="10">
        <f>VLOOKUP(TableOMP[[#This Row],[Label]],TableAvg[],3,FALSE)</f>
        <v>0</v>
      </c>
      <c r="Q2815" s="10">
        <f>TableOMP[[#This Row],[Avg]]-$U$2*TableOMP[[#This Row],[StdDev]]</f>
        <v>0</v>
      </c>
      <c r="R2815" s="10">
        <f>TableOMP[[#This Row],[Avg]]+$U$2*TableOMP[[#This Row],[StdDev]]</f>
        <v>0</v>
      </c>
      <c r="S2815" s="10">
        <f>IF(AND(TableOMP[[#This Row],[total_time]]&gt;=TableOMP[[#This Row],[Low]], TableOMP[[#This Row],[total_time]]&lt;=TableOMP[[#This Row],[High]]),1,0)</f>
        <v>0</v>
      </c>
    </row>
    <row r="2816" spans="1:19" x14ac:dyDescent="0.25">
      <c r="A2816" t="s">
        <v>16</v>
      </c>
      <c r="B2816">
        <v>10000</v>
      </c>
      <c r="C2816">
        <v>100</v>
      </c>
      <c r="D2816">
        <v>100000</v>
      </c>
      <c r="E2816">
        <v>50</v>
      </c>
      <c r="F2816">
        <v>1</v>
      </c>
      <c r="G2816">
        <v>7.0341500000000003</v>
      </c>
      <c r="H2816">
        <v>0.45496799999999998</v>
      </c>
      <c r="I2816">
        <v>3.3875679999999999</v>
      </c>
      <c r="J2816">
        <v>6.9134000000000001E-2</v>
      </c>
      <c r="K2816" t="str">
        <f t="shared" si="45"/>
        <v>7</v>
      </c>
      <c r="L2816" t="s">
        <v>50</v>
      </c>
      <c r="M2816" t="s">
        <v>51</v>
      </c>
      <c r="N28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816" s="10">
        <f>VLOOKUP(TableOMP[[#This Row],[Label]],TableAvg[],2,FALSE)</f>
        <v>0</v>
      </c>
      <c r="P2816" s="10">
        <f>VLOOKUP(TableOMP[[#This Row],[Label]],TableAvg[],3,FALSE)</f>
        <v>0</v>
      </c>
      <c r="Q2816" s="10">
        <f>TableOMP[[#This Row],[Avg]]-$U$2*TableOMP[[#This Row],[StdDev]]</f>
        <v>0</v>
      </c>
      <c r="R2816" s="10">
        <f>TableOMP[[#This Row],[Avg]]+$U$2*TableOMP[[#This Row],[StdDev]]</f>
        <v>0</v>
      </c>
      <c r="S2816" s="10">
        <f>IF(AND(TableOMP[[#This Row],[total_time]]&gt;=TableOMP[[#This Row],[Low]], TableOMP[[#This Row],[total_time]]&lt;=TableOMP[[#This Row],[High]]),1,0)</f>
        <v>0</v>
      </c>
    </row>
    <row r="2817" spans="1:19" x14ac:dyDescent="0.25">
      <c r="A2817" t="s">
        <v>16</v>
      </c>
      <c r="B2817">
        <v>10000</v>
      </c>
      <c r="C2817">
        <v>100</v>
      </c>
      <c r="D2817">
        <v>100000</v>
      </c>
      <c r="E2817">
        <v>51</v>
      </c>
      <c r="F2817">
        <v>1</v>
      </c>
      <c r="G2817">
        <v>6.9125370000000004</v>
      </c>
      <c r="H2817">
        <v>0.180006</v>
      </c>
      <c r="I2817">
        <v>3.133521</v>
      </c>
      <c r="J2817">
        <v>6.2670000000000003E-2</v>
      </c>
      <c r="K2817" t="str">
        <f t="shared" si="45"/>
        <v>7</v>
      </c>
      <c r="L2817" t="s">
        <v>50</v>
      </c>
      <c r="M2817" t="s">
        <v>51</v>
      </c>
      <c r="N28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817" s="10">
        <f>VLOOKUP(TableOMP[[#This Row],[Label]],TableAvg[],2,FALSE)</f>
        <v>0</v>
      </c>
      <c r="P2817" s="10">
        <f>VLOOKUP(TableOMP[[#This Row],[Label]],TableAvg[],3,FALSE)</f>
        <v>0</v>
      </c>
      <c r="Q2817" s="10">
        <f>TableOMP[[#This Row],[Avg]]-$U$2*TableOMP[[#This Row],[StdDev]]</f>
        <v>0</v>
      </c>
      <c r="R2817" s="10">
        <f>TableOMP[[#This Row],[Avg]]+$U$2*TableOMP[[#This Row],[StdDev]]</f>
        <v>0</v>
      </c>
      <c r="S2817" s="10">
        <f>IF(AND(TableOMP[[#This Row],[total_time]]&gt;=TableOMP[[#This Row],[Low]], TableOMP[[#This Row],[total_time]]&lt;=TableOMP[[#This Row],[High]]),1,0)</f>
        <v>0</v>
      </c>
    </row>
    <row r="2818" spans="1:19" x14ac:dyDescent="0.25">
      <c r="A2818" t="s">
        <v>16</v>
      </c>
      <c r="B2818">
        <v>10000</v>
      </c>
      <c r="C2818">
        <v>100</v>
      </c>
      <c r="D2818">
        <v>100000</v>
      </c>
      <c r="E2818">
        <v>52</v>
      </c>
      <c r="F2818">
        <v>1</v>
      </c>
      <c r="G2818">
        <v>6.6434759999999997</v>
      </c>
      <c r="H2818">
        <v>0.169236</v>
      </c>
      <c r="I2818">
        <v>2.6843669999999999</v>
      </c>
      <c r="J2818">
        <v>5.2635000000000001E-2</v>
      </c>
      <c r="K2818" t="str">
        <f t="shared" si="45"/>
        <v>7</v>
      </c>
      <c r="L2818" t="s">
        <v>50</v>
      </c>
      <c r="M2818" t="s">
        <v>51</v>
      </c>
      <c r="N28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818" s="10">
        <f>VLOOKUP(TableOMP[[#This Row],[Label]],TableAvg[],2,FALSE)</f>
        <v>0</v>
      </c>
      <c r="P2818" s="10">
        <f>VLOOKUP(TableOMP[[#This Row],[Label]],TableAvg[],3,FALSE)</f>
        <v>0</v>
      </c>
      <c r="Q2818" s="10">
        <f>TableOMP[[#This Row],[Avg]]-$U$2*TableOMP[[#This Row],[StdDev]]</f>
        <v>0</v>
      </c>
      <c r="R2818" s="10">
        <f>TableOMP[[#This Row],[Avg]]+$U$2*TableOMP[[#This Row],[StdDev]]</f>
        <v>0</v>
      </c>
      <c r="S2818" s="10">
        <f>IF(AND(TableOMP[[#This Row],[total_time]]&gt;=TableOMP[[#This Row],[Low]], TableOMP[[#This Row],[total_time]]&lt;=TableOMP[[#This Row],[High]]),1,0)</f>
        <v>0</v>
      </c>
    </row>
    <row r="2819" spans="1:19" x14ac:dyDescent="0.25">
      <c r="A2819" t="s">
        <v>16</v>
      </c>
      <c r="B2819">
        <v>10000</v>
      </c>
      <c r="C2819">
        <v>100</v>
      </c>
      <c r="D2819">
        <v>100000</v>
      </c>
      <c r="E2819">
        <v>53</v>
      </c>
      <c r="F2819">
        <v>1</v>
      </c>
      <c r="G2819">
        <v>6.541703</v>
      </c>
      <c r="H2819">
        <v>0.17660200000000001</v>
      </c>
      <c r="I2819">
        <v>2.6699830000000002</v>
      </c>
      <c r="J2819">
        <v>5.1346000000000003E-2</v>
      </c>
      <c r="K2819" t="str">
        <f t="shared" si="45"/>
        <v>7</v>
      </c>
      <c r="L2819" t="s">
        <v>50</v>
      </c>
      <c r="M2819" t="s">
        <v>51</v>
      </c>
      <c r="N28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819" s="10">
        <f>VLOOKUP(TableOMP[[#This Row],[Label]],TableAvg[],2,FALSE)</f>
        <v>0</v>
      </c>
      <c r="P2819" s="10">
        <f>VLOOKUP(TableOMP[[#This Row],[Label]],TableAvg[],3,FALSE)</f>
        <v>0</v>
      </c>
      <c r="Q2819" s="10">
        <f>TableOMP[[#This Row],[Avg]]-$U$2*TableOMP[[#This Row],[StdDev]]</f>
        <v>0</v>
      </c>
      <c r="R2819" s="10">
        <f>TableOMP[[#This Row],[Avg]]+$U$2*TableOMP[[#This Row],[StdDev]]</f>
        <v>0</v>
      </c>
      <c r="S2819" s="10">
        <f>IF(AND(TableOMP[[#This Row],[total_time]]&gt;=TableOMP[[#This Row],[Low]], TableOMP[[#This Row],[total_time]]&lt;=TableOMP[[#This Row],[High]]),1,0)</f>
        <v>0</v>
      </c>
    </row>
    <row r="2820" spans="1:19" x14ac:dyDescent="0.25">
      <c r="A2820" t="s">
        <v>16</v>
      </c>
      <c r="B2820">
        <v>10000</v>
      </c>
      <c r="C2820">
        <v>100</v>
      </c>
      <c r="D2820">
        <v>100000</v>
      </c>
      <c r="E2820">
        <v>54</v>
      </c>
      <c r="F2820">
        <v>1</v>
      </c>
      <c r="G2820">
        <v>6.7971719999999998</v>
      </c>
      <c r="H2820">
        <v>0.185728</v>
      </c>
      <c r="I2820">
        <v>2.8487309999999999</v>
      </c>
      <c r="J2820">
        <v>5.3749999999999999E-2</v>
      </c>
      <c r="K2820" t="str">
        <f t="shared" si="45"/>
        <v>7</v>
      </c>
      <c r="L2820" t="s">
        <v>50</v>
      </c>
      <c r="M2820" t="s">
        <v>51</v>
      </c>
      <c r="N28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820" s="10">
        <f>VLOOKUP(TableOMP[[#This Row],[Label]],TableAvg[],2,FALSE)</f>
        <v>0</v>
      </c>
      <c r="P2820" s="10">
        <f>VLOOKUP(TableOMP[[#This Row],[Label]],TableAvg[],3,FALSE)</f>
        <v>0</v>
      </c>
      <c r="Q2820" s="10">
        <f>TableOMP[[#This Row],[Avg]]-$U$2*TableOMP[[#This Row],[StdDev]]</f>
        <v>0</v>
      </c>
      <c r="R2820" s="10">
        <f>TableOMP[[#This Row],[Avg]]+$U$2*TableOMP[[#This Row],[StdDev]]</f>
        <v>0</v>
      </c>
      <c r="S2820" s="10">
        <f>IF(AND(TableOMP[[#This Row],[total_time]]&gt;=TableOMP[[#This Row],[Low]], TableOMP[[#This Row],[total_time]]&lt;=TableOMP[[#This Row],[High]]),1,0)</f>
        <v>0</v>
      </c>
    </row>
    <row r="2821" spans="1:19" x14ac:dyDescent="0.25">
      <c r="A2821" t="s">
        <v>16</v>
      </c>
      <c r="B2821">
        <v>10000</v>
      </c>
      <c r="C2821">
        <v>100</v>
      </c>
      <c r="D2821">
        <v>100000</v>
      </c>
      <c r="E2821">
        <v>55</v>
      </c>
      <c r="F2821">
        <v>1</v>
      </c>
      <c r="G2821">
        <v>6.4099209999999998</v>
      </c>
      <c r="H2821">
        <v>0.183283</v>
      </c>
      <c r="I2821">
        <v>3.4078650000000001</v>
      </c>
      <c r="J2821">
        <v>6.3108999999999998E-2</v>
      </c>
      <c r="K2821" t="str">
        <f t="shared" si="45"/>
        <v>7</v>
      </c>
      <c r="L2821" t="s">
        <v>50</v>
      </c>
      <c r="M2821" t="s">
        <v>51</v>
      </c>
      <c r="N28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821" s="10">
        <f>VLOOKUP(TableOMP[[#This Row],[Label]],TableAvg[],2,FALSE)</f>
        <v>0</v>
      </c>
      <c r="P2821" s="10">
        <f>VLOOKUP(TableOMP[[#This Row],[Label]],TableAvg[],3,FALSE)</f>
        <v>0</v>
      </c>
      <c r="Q2821" s="10">
        <f>TableOMP[[#This Row],[Avg]]-$U$2*TableOMP[[#This Row],[StdDev]]</f>
        <v>0</v>
      </c>
      <c r="R2821" s="10">
        <f>TableOMP[[#This Row],[Avg]]+$U$2*TableOMP[[#This Row],[StdDev]]</f>
        <v>0</v>
      </c>
      <c r="S2821" s="10">
        <f>IF(AND(TableOMP[[#This Row],[total_time]]&gt;=TableOMP[[#This Row],[Low]], TableOMP[[#This Row],[total_time]]&lt;=TableOMP[[#This Row],[High]]),1,0)</f>
        <v>0</v>
      </c>
    </row>
    <row r="2822" spans="1:19" x14ac:dyDescent="0.25">
      <c r="A2822" t="s">
        <v>16</v>
      </c>
      <c r="B2822">
        <v>10000</v>
      </c>
      <c r="C2822">
        <v>100</v>
      </c>
      <c r="D2822">
        <v>100000</v>
      </c>
      <c r="E2822">
        <v>56</v>
      </c>
      <c r="F2822">
        <v>1</v>
      </c>
      <c r="G2822">
        <v>6.4371049999999999</v>
      </c>
      <c r="H2822">
        <v>0.24045800000000001</v>
      </c>
      <c r="I2822">
        <v>3.137327</v>
      </c>
      <c r="J2822">
        <v>5.7042000000000002E-2</v>
      </c>
      <c r="K2822" t="str">
        <f t="shared" si="45"/>
        <v>7</v>
      </c>
      <c r="L2822" t="s">
        <v>50</v>
      </c>
      <c r="M2822" t="s">
        <v>51</v>
      </c>
      <c r="N28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822" s="10">
        <f>VLOOKUP(TableOMP[[#This Row],[Label]],TableAvg[],2,FALSE)</f>
        <v>0</v>
      </c>
      <c r="P2822" s="10">
        <f>VLOOKUP(TableOMP[[#This Row],[Label]],TableAvg[],3,FALSE)</f>
        <v>0</v>
      </c>
      <c r="Q2822" s="10">
        <f>TableOMP[[#This Row],[Avg]]-$U$2*TableOMP[[#This Row],[StdDev]]</f>
        <v>0</v>
      </c>
      <c r="R2822" s="10">
        <f>TableOMP[[#This Row],[Avg]]+$U$2*TableOMP[[#This Row],[StdDev]]</f>
        <v>0</v>
      </c>
      <c r="S2822" s="10">
        <f>IF(AND(TableOMP[[#This Row],[total_time]]&gt;=TableOMP[[#This Row],[Low]], TableOMP[[#This Row],[total_time]]&lt;=TableOMP[[#This Row],[High]]),1,0)</f>
        <v>0</v>
      </c>
    </row>
    <row r="2823" spans="1:19" x14ac:dyDescent="0.25">
      <c r="A2823" t="s">
        <v>16</v>
      </c>
      <c r="B2823">
        <v>10000</v>
      </c>
      <c r="C2823">
        <v>100</v>
      </c>
      <c r="D2823">
        <v>100000</v>
      </c>
      <c r="E2823">
        <v>57</v>
      </c>
      <c r="F2823">
        <v>1</v>
      </c>
      <c r="G2823">
        <v>6.3966070000000004</v>
      </c>
      <c r="H2823">
        <v>0.17078099999999999</v>
      </c>
      <c r="I2823">
        <v>3.261822</v>
      </c>
      <c r="J2823">
        <v>5.8247E-2</v>
      </c>
      <c r="K2823" t="str">
        <f t="shared" si="45"/>
        <v>7</v>
      </c>
      <c r="L2823" t="s">
        <v>50</v>
      </c>
      <c r="M2823" t="s">
        <v>51</v>
      </c>
      <c r="N28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823" s="10">
        <f>VLOOKUP(TableOMP[[#This Row],[Label]],TableAvg[],2,FALSE)</f>
        <v>0</v>
      </c>
      <c r="P2823" s="10">
        <f>VLOOKUP(TableOMP[[#This Row],[Label]],TableAvg[],3,FALSE)</f>
        <v>0</v>
      </c>
      <c r="Q2823" s="10">
        <f>TableOMP[[#This Row],[Avg]]-$U$2*TableOMP[[#This Row],[StdDev]]</f>
        <v>0</v>
      </c>
      <c r="R2823" s="10">
        <f>TableOMP[[#This Row],[Avg]]+$U$2*TableOMP[[#This Row],[StdDev]]</f>
        <v>0</v>
      </c>
      <c r="S2823" s="10">
        <f>IF(AND(TableOMP[[#This Row],[total_time]]&gt;=TableOMP[[#This Row],[Low]], TableOMP[[#This Row],[total_time]]&lt;=TableOMP[[#This Row],[High]]),1,0)</f>
        <v>0</v>
      </c>
    </row>
    <row r="2824" spans="1:19" x14ac:dyDescent="0.25">
      <c r="A2824" t="s">
        <v>16</v>
      </c>
      <c r="B2824">
        <v>10000</v>
      </c>
      <c r="C2824">
        <v>100</v>
      </c>
      <c r="D2824">
        <v>100000</v>
      </c>
      <c r="E2824">
        <v>58</v>
      </c>
      <c r="F2824">
        <v>1</v>
      </c>
      <c r="G2824">
        <v>5.9972789999999998</v>
      </c>
      <c r="H2824">
        <v>0.16488800000000001</v>
      </c>
      <c r="I2824">
        <v>3.3093590000000002</v>
      </c>
      <c r="J2824">
        <v>5.8058999999999999E-2</v>
      </c>
      <c r="K2824" t="str">
        <f t="shared" si="45"/>
        <v>7</v>
      </c>
      <c r="L2824" t="s">
        <v>50</v>
      </c>
      <c r="M2824" t="s">
        <v>51</v>
      </c>
      <c r="N28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824" s="10">
        <f>VLOOKUP(TableOMP[[#This Row],[Label]],TableAvg[],2,FALSE)</f>
        <v>0</v>
      </c>
      <c r="P2824" s="10">
        <f>VLOOKUP(TableOMP[[#This Row],[Label]],TableAvg[],3,FALSE)</f>
        <v>0</v>
      </c>
      <c r="Q2824" s="10">
        <f>TableOMP[[#This Row],[Avg]]-$U$2*TableOMP[[#This Row],[StdDev]]</f>
        <v>0</v>
      </c>
      <c r="R2824" s="10">
        <f>TableOMP[[#This Row],[Avg]]+$U$2*TableOMP[[#This Row],[StdDev]]</f>
        <v>0</v>
      </c>
      <c r="S2824" s="10">
        <f>IF(AND(TableOMP[[#This Row],[total_time]]&gt;=TableOMP[[#This Row],[Low]], TableOMP[[#This Row],[total_time]]&lt;=TableOMP[[#This Row],[High]]),1,0)</f>
        <v>0</v>
      </c>
    </row>
    <row r="2825" spans="1:19" x14ac:dyDescent="0.25">
      <c r="A2825" t="s">
        <v>16</v>
      </c>
      <c r="B2825">
        <v>10000</v>
      </c>
      <c r="C2825">
        <v>100</v>
      </c>
      <c r="D2825">
        <v>100000</v>
      </c>
      <c r="E2825">
        <v>59</v>
      </c>
      <c r="F2825">
        <v>1</v>
      </c>
      <c r="G2825">
        <v>5.9744010000000003</v>
      </c>
      <c r="H2825">
        <v>0.217894</v>
      </c>
      <c r="I2825">
        <v>3.7420949999999999</v>
      </c>
      <c r="J2825">
        <v>6.4519000000000007E-2</v>
      </c>
      <c r="K2825" t="str">
        <f t="shared" si="45"/>
        <v>7</v>
      </c>
      <c r="L2825" t="s">
        <v>50</v>
      </c>
      <c r="M2825" t="s">
        <v>51</v>
      </c>
      <c r="N28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825" s="10">
        <f>VLOOKUP(TableOMP[[#This Row],[Label]],TableAvg[],2,FALSE)</f>
        <v>0</v>
      </c>
      <c r="P2825" s="10">
        <f>VLOOKUP(TableOMP[[#This Row],[Label]],TableAvg[],3,FALSE)</f>
        <v>0</v>
      </c>
      <c r="Q2825" s="10">
        <f>TableOMP[[#This Row],[Avg]]-$U$2*TableOMP[[#This Row],[StdDev]]</f>
        <v>0</v>
      </c>
      <c r="R2825" s="10">
        <f>TableOMP[[#This Row],[Avg]]+$U$2*TableOMP[[#This Row],[StdDev]]</f>
        <v>0</v>
      </c>
      <c r="S2825" s="10">
        <f>IF(AND(TableOMP[[#This Row],[total_time]]&gt;=TableOMP[[#This Row],[Low]], TableOMP[[#This Row],[total_time]]&lt;=TableOMP[[#This Row],[High]]),1,0)</f>
        <v>0</v>
      </c>
    </row>
    <row r="2826" spans="1:19" x14ac:dyDescent="0.25">
      <c r="A2826" t="s">
        <v>16</v>
      </c>
      <c r="B2826">
        <v>10000</v>
      </c>
      <c r="C2826">
        <v>100</v>
      </c>
      <c r="D2826">
        <v>100000</v>
      </c>
      <c r="E2826">
        <v>60</v>
      </c>
      <c r="F2826">
        <v>1</v>
      </c>
      <c r="G2826">
        <v>5.9526130000000004</v>
      </c>
      <c r="H2826">
        <v>0.18356700000000001</v>
      </c>
      <c r="I2826">
        <v>4.3316549999999996</v>
      </c>
      <c r="J2826">
        <v>7.3417999999999997E-2</v>
      </c>
      <c r="K2826" t="str">
        <f t="shared" si="45"/>
        <v>7</v>
      </c>
      <c r="L2826" t="s">
        <v>50</v>
      </c>
      <c r="M2826" t="s">
        <v>51</v>
      </c>
      <c r="N28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826" s="10">
        <f>VLOOKUP(TableOMP[[#This Row],[Label]],TableAvg[],2,FALSE)</f>
        <v>0</v>
      </c>
      <c r="P2826" s="10">
        <f>VLOOKUP(TableOMP[[#This Row],[Label]],TableAvg[],3,FALSE)</f>
        <v>0</v>
      </c>
      <c r="Q2826" s="10">
        <f>TableOMP[[#This Row],[Avg]]-$U$2*TableOMP[[#This Row],[StdDev]]</f>
        <v>0</v>
      </c>
      <c r="R2826" s="10">
        <f>TableOMP[[#This Row],[Avg]]+$U$2*TableOMP[[#This Row],[StdDev]]</f>
        <v>0</v>
      </c>
      <c r="S2826" s="10">
        <f>IF(AND(TableOMP[[#This Row],[total_time]]&gt;=TableOMP[[#This Row],[Low]], TableOMP[[#This Row],[total_time]]&lt;=TableOMP[[#This Row],[High]]),1,0)</f>
        <v>0</v>
      </c>
    </row>
    <row r="2827" spans="1:19" x14ac:dyDescent="0.25">
      <c r="A2827" t="s">
        <v>16</v>
      </c>
      <c r="B2827">
        <v>10000</v>
      </c>
      <c r="C2827">
        <v>100</v>
      </c>
      <c r="D2827">
        <v>100000</v>
      </c>
      <c r="E2827">
        <v>61</v>
      </c>
      <c r="F2827">
        <v>1</v>
      </c>
      <c r="G2827">
        <v>6.0923600000000002</v>
      </c>
      <c r="H2827">
        <v>0.161914</v>
      </c>
      <c r="I2827">
        <v>3.6064029999999998</v>
      </c>
      <c r="J2827">
        <v>6.0107000000000001E-2</v>
      </c>
      <c r="K2827" t="str">
        <f t="shared" si="45"/>
        <v>7</v>
      </c>
      <c r="L2827" t="s">
        <v>50</v>
      </c>
      <c r="M2827" t="s">
        <v>51</v>
      </c>
      <c r="N28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827" s="10">
        <f>VLOOKUP(TableOMP[[#This Row],[Label]],TableAvg[],2,FALSE)</f>
        <v>0</v>
      </c>
      <c r="P2827" s="10">
        <f>VLOOKUP(TableOMP[[#This Row],[Label]],TableAvg[],3,FALSE)</f>
        <v>0</v>
      </c>
      <c r="Q2827" s="10">
        <f>TableOMP[[#This Row],[Avg]]-$U$2*TableOMP[[#This Row],[StdDev]]</f>
        <v>0</v>
      </c>
      <c r="R2827" s="10">
        <f>TableOMP[[#This Row],[Avg]]+$U$2*TableOMP[[#This Row],[StdDev]]</f>
        <v>0</v>
      </c>
      <c r="S2827" s="10">
        <f>IF(AND(TableOMP[[#This Row],[total_time]]&gt;=TableOMP[[#This Row],[Low]], TableOMP[[#This Row],[total_time]]&lt;=TableOMP[[#This Row],[High]]),1,0)</f>
        <v>0</v>
      </c>
    </row>
    <row r="2828" spans="1:19" x14ac:dyDescent="0.25">
      <c r="A2828" t="s">
        <v>16</v>
      </c>
      <c r="B2828">
        <v>10000</v>
      </c>
      <c r="C2828">
        <v>100</v>
      </c>
      <c r="D2828">
        <v>100000</v>
      </c>
      <c r="E2828">
        <v>62</v>
      </c>
      <c r="F2828">
        <v>1</v>
      </c>
      <c r="G2828">
        <v>5.9720149999999999</v>
      </c>
      <c r="H2828">
        <v>0.16871700000000001</v>
      </c>
      <c r="I2828">
        <v>4.0746229999999999</v>
      </c>
      <c r="J2828">
        <v>6.6796999999999995E-2</v>
      </c>
      <c r="K2828" t="str">
        <f t="shared" si="45"/>
        <v>7</v>
      </c>
      <c r="L2828" t="s">
        <v>50</v>
      </c>
      <c r="M2828" t="s">
        <v>51</v>
      </c>
      <c r="N28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828" s="10">
        <f>VLOOKUP(TableOMP[[#This Row],[Label]],TableAvg[],2,FALSE)</f>
        <v>0</v>
      </c>
      <c r="P2828" s="10">
        <f>VLOOKUP(TableOMP[[#This Row],[Label]],TableAvg[],3,FALSE)</f>
        <v>0</v>
      </c>
      <c r="Q2828" s="10">
        <f>TableOMP[[#This Row],[Avg]]-$U$2*TableOMP[[#This Row],[StdDev]]</f>
        <v>0</v>
      </c>
      <c r="R2828" s="10">
        <f>TableOMP[[#This Row],[Avg]]+$U$2*TableOMP[[#This Row],[StdDev]]</f>
        <v>0</v>
      </c>
      <c r="S2828" s="10">
        <f>IF(AND(TableOMP[[#This Row],[total_time]]&gt;=TableOMP[[#This Row],[Low]], TableOMP[[#This Row],[total_time]]&lt;=TableOMP[[#This Row],[High]]),1,0)</f>
        <v>0</v>
      </c>
    </row>
    <row r="2829" spans="1:19" x14ac:dyDescent="0.25">
      <c r="A2829" t="s">
        <v>16</v>
      </c>
      <c r="B2829">
        <v>10000</v>
      </c>
      <c r="C2829">
        <v>100</v>
      </c>
      <c r="D2829">
        <v>100000</v>
      </c>
      <c r="E2829">
        <v>63</v>
      </c>
      <c r="F2829">
        <v>1</v>
      </c>
      <c r="G2829">
        <v>5.9630890000000001</v>
      </c>
      <c r="H2829">
        <v>0.181723</v>
      </c>
      <c r="I2829">
        <v>4.8808290000000003</v>
      </c>
      <c r="J2829">
        <v>7.8723000000000001E-2</v>
      </c>
      <c r="K2829" t="str">
        <f t="shared" si="45"/>
        <v>7</v>
      </c>
      <c r="L2829" t="s">
        <v>50</v>
      </c>
      <c r="M2829" t="s">
        <v>51</v>
      </c>
      <c r="N28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829" s="10">
        <f>VLOOKUP(TableOMP[[#This Row],[Label]],TableAvg[],2,FALSE)</f>
        <v>0</v>
      </c>
      <c r="P2829" s="10">
        <f>VLOOKUP(TableOMP[[#This Row],[Label]],TableAvg[],3,FALSE)</f>
        <v>0</v>
      </c>
      <c r="Q2829" s="10">
        <f>TableOMP[[#This Row],[Avg]]-$U$2*TableOMP[[#This Row],[StdDev]]</f>
        <v>0</v>
      </c>
      <c r="R2829" s="10">
        <f>TableOMP[[#This Row],[Avg]]+$U$2*TableOMP[[#This Row],[StdDev]]</f>
        <v>0</v>
      </c>
      <c r="S2829" s="10">
        <f>IF(AND(TableOMP[[#This Row],[total_time]]&gt;=TableOMP[[#This Row],[Low]], TableOMP[[#This Row],[total_time]]&lt;=TableOMP[[#This Row],[High]]),1,0)</f>
        <v>0</v>
      </c>
    </row>
    <row r="2830" spans="1:19" x14ac:dyDescent="0.25">
      <c r="A2830" t="s">
        <v>16</v>
      </c>
      <c r="B2830">
        <v>10000</v>
      </c>
      <c r="C2830">
        <v>100</v>
      </c>
      <c r="D2830">
        <v>100000</v>
      </c>
      <c r="E2830">
        <v>64</v>
      </c>
      <c r="F2830">
        <v>1</v>
      </c>
      <c r="G2830">
        <v>5.7080000000000002</v>
      </c>
      <c r="H2830">
        <v>0.176563</v>
      </c>
      <c r="I2830">
        <v>4.285615</v>
      </c>
      <c r="J2830">
        <v>6.8026000000000003E-2</v>
      </c>
      <c r="K2830" t="str">
        <f t="shared" si="45"/>
        <v>7</v>
      </c>
      <c r="L2830" t="s">
        <v>50</v>
      </c>
      <c r="M2830" t="s">
        <v>51</v>
      </c>
      <c r="N28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830" s="10">
        <f>VLOOKUP(TableOMP[[#This Row],[Label]],TableAvg[],2,FALSE)</f>
        <v>0</v>
      </c>
      <c r="P2830" s="10">
        <f>VLOOKUP(TableOMP[[#This Row],[Label]],TableAvg[],3,FALSE)</f>
        <v>0</v>
      </c>
      <c r="Q2830" s="10">
        <f>TableOMP[[#This Row],[Avg]]-$U$2*TableOMP[[#This Row],[StdDev]]</f>
        <v>0</v>
      </c>
      <c r="R2830" s="10">
        <f>TableOMP[[#This Row],[Avg]]+$U$2*TableOMP[[#This Row],[StdDev]]</f>
        <v>0</v>
      </c>
      <c r="S2830" s="10">
        <f>IF(AND(TableOMP[[#This Row],[total_time]]&gt;=TableOMP[[#This Row],[Low]], TableOMP[[#This Row],[total_time]]&lt;=TableOMP[[#This Row],[High]]),1,0)</f>
        <v>0</v>
      </c>
    </row>
    <row r="2831" spans="1:19" x14ac:dyDescent="0.25">
      <c r="A2831" t="s">
        <v>16</v>
      </c>
      <c r="B2831">
        <v>1000</v>
      </c>
      <c r="C2831">
        <v>100</v>
      </c>
      <c r="D2831">
        <v>100000</v>
      </c>
      <c r="E2831">
        <v>1</v>
      </c>
      <c r="F2831">
        <v>1</v>
      </c>
      <c r="G2831">
        <v>3.457557</v>
      </c>
      <c r="H2831">
        <v>1.3447000000000001E-2</v>
      </c>
      <c r="I2831">
        <v>0</v>
      </c>
      <c r="J2831">
        <v>0</v>
      </c>
      <c r="K2831" t="str">
        <f t="shared" si="45"/>
        <v>7</v>
      </c>
      <c r="L2831" t="s">
        <v>50</v>
      </c>
      <c r="M2831" t="s">
        <v>51</v>
      </c>
      <c r="N28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831" s="10" t="e">
        <f>VLOOKUP(TableOMP[[#This Row],[Label]],TableAvg[],2,FALSE)</f>
        <v>#N/A</v>
      </c>
      <c r="P2831" s="10" t="e">
        <f>VLOOKUP(TableOMP[[#This Row],[Label]],TableAvg[],3,FALSE)</f>
        <v>#N/A</v>
      </c>
      <c r="Q2831" s="10" t="e">
        <f>TableOMP[[#This Row],[Avg]]-$U$2*TableOMP[[#This Row],[StdDev]]</f>
        <v>#N/A</v>
      </c>
      <c r="R2831" s="10" t="e">
        <f>TableOMP[[#This Row],[Avg]]+$U$2*TableOMP[[#This Row],[StdDev]]</f>
        <v>#N/A</v>
      </c>
      <c r="S2831" s="10" t="e">
        <f>IF(AND(TableOMP[[#This Row],[total_time]]&gt;=TableOMP[[#This Row],[Low]], TableOMP[[#This Row],[total_time]]&lt;=TableOMP[[#This Row],[High]]),1,0)</f>
        <v>#N/A</v>
      </c>
    </row>
    <row r="2832" spans="1:19" x14ac:dyDescent="0.25">
      <c r="A2832" t="s">
        <v>16</v>
      </c>
      <c r="B2832">
        <v>1000</v>
      </c>
      <c r="C2832">
        <v>100</v>
      </c>
      <c r="D2832">
        <v>100000</v>
      </c>
      <c r="E2832">
        <v>2</v>
      </c>
      <c r="F2832">
        <v>1</v>
      </c>
      <c r="G2832">
        <v>2.2530619999999999</v>
      </c>
      <c r="H2832">
        <v>8.8730000000000007E-3</v>
      </c>
      <c r="I2832">
        <v>6.6800000000000002E-3</v>
      </c>
      <c r="J2832">
        <v>6.6800000000000002E-3</v>
      </c>
      <c r="K2832" t="str">
        <f t="shared" ref="K2832:K2838" si="46">MID(M2832,22,1)</f>
        <v>7</v>
      </c>
      <c r="L2832" t="s">
        <v>50</v>
      </c>
      <c r="M2832" t="s">
        <v>51</v>
      </c>
      <c r="N28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832" s="10" t="e">
        <f>VLOOKUP(TableOMP[[#This Row],[Label]],TableAvg[],2,FALSE)</f>
        <v>#N/A</v>
      </c>
      <c r="P2832" s="10" t="e">
        <f>VLOOKUP(TableOMP[[#This Row],[Label]],TableAvg[],3,FALSE)</f>
        <v>#N/A</v>
      </c>
      <c r="Q2832" s="10" t="e">
        <f>TableOMP[[#This Row],[Avg]]-$U$2*TableOMP[[#This Row],[StdDev]]</f>
        <v>#N/A</v>
      </c>
      <c r="R2832" s="10" t="e">
        <f>TableOMP[[#This Row],[Avg]]+$U$2*TableOMP[[#This Row],[StdDev]]</f>
        <v>#N/A</v>
      </c>
      <c r="S2832" s="10" t="e">
        <f>IF(AND(TableOMP[[#This Row],[total_time]]&gt;=TableOMP[[#This Row],[Low]], TableOMP[[#This Row],[total_time]]&lt;=TableOMP[[#This Row],[High]]),1,0)</f>
        <v>#N/A</v>
      </c>
    </row>
    <row r="2833" spans="1:19" x14ac:dyDescent="0.25">
      <c r="A2833" t="s">
        <v>16</v>
      </c>
      <c r="B2833">
        <v>1000</v>
      </c>
      <c r="C2833">
        <v>100</v>
      </c>
      <c r="D2833">
        <v>100000</v>
      </c>
      <c r="E2833">
        <v>3</v>
      </c>
      <c r="F2833">
        <v>1</v>
      </c>
      <c r="G2833">
        <v>1.8535969999999999</v>
      </c>
      <c r="H2833">
        <v>9.3050000000000008E-3</v>
      </c>
      <c r="I2833">
        <v>1.294E-2</v>
      </c>
      <c r="J2833">
        <v>6.4700000000000001E-3</v>
      </c>
      <c r="K2833" t="str">
        <f t="shared" si="46"/>
        <v>7</v>
      </c>
      <c r="L2833" t="s">
        <v>50</v>
      </c>
      <c r="M2833" t="s">
        <v>51</v>
      </c>
      <c r="N28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833" s="10" t="e">
        <f>VLOOKUP(TableOMP[[#This Row],[Label]],TableAvg[],2,FALSE)</f>
        <v>#N/A</v>
      </c>
      <c r="P2833" s="10" t="e">
        <f>VLOOKUP(TableOMP[[#This Row],[Label]],TableAvg[],3,FALSE)</f>
        <v>#N/A</v>
      </c>
      <c r="Q2833" s="10" t="e">
        <f>TableOMP[[#This Row],[Avg]]-$U$2*TableOMP[[#This Row],[StdDev]]</f>
        <v>#N/A</v>
      </c>
      <c r="R2833" s="10" t="e">
        <f>TableOMP[[#This Row],[Avg]]+$U$2*TableOMP[[#This Row],[StdDev]]</f>
        <v>#N/A</v>
      </c>
      <c r="S2833" s="10" t="e">
        <f>IF(AND(TableOMP[[#This Row],[total_time]]&gt;=TableOMP[[#This Row],[Low]], TableOMP[[#This Row],[total_time]]&lt;=TableOMP[[#This Row],[High]]),1,0)</f>
        <v>#N/A</v>
      </c>
    </row>
    <row r="2834" spans="1:19" x14ac:dyDescent="0.25">
      <c r="A2834" t="s">
        <v>16</v>
      </c>
      <c r="B2834">
        <v>1000</v>
      </c>
      <c r="C2834">
        <v>100</v>
      </c>
      <c r="D2834">
        <v>100000</v>
      </c>
      <c r="E2834">
        <v>4</v>
      </c>
      <c r="F2834">
        <v>1</v>
      </c>
      <c r="G2834">
        <v>1.6755640000000001</v>
      </c>
      <c r="H2834">
        <v>2.0674999999999999E-2</v>
      </c>
      <c r="I2834">
        <v>4.0487000000000002E-2</v>
      </c>
      <c r="J2834">
        <v>1.3495999999999999E-2</v>
      </c>
      <c r="K2834" t="str">
        <f t="shared" si="46"/>
        <v>7</v>
      </c>
      <c r="L2834" t="s">
        <v>50</v>
      </c>
      <c r="M2834" t="s">
        <v>51</v>
      </c>
      <c r="N28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834" s="10" t="e">
        <f>VLOOKUP(TableOMP[[#This Row],[Label]],TableAvg[],2,FALSE)</f>
        <v>#N/A</v>
      </c>
      <c r="P2834" s="10" t="e">
        <f>VLOOKUP(TableOMP[[#This Row],[Label]],TableAvg[],3,FALSE)</f>
        <v>#N/A</v>
      </c>
      <c r="Q2834" s="10" t="e">
        <f>TableOMP[[#This Row],[Avg]]-$U$2*TableOMP[[#This Row],[StdDev]]</f>
        <v>#N/A</v>
      </c>
      <c r="R2834" s="10" t="e">
        <f>TableOMP[[#This Row],[Avg]]+$U$2*TableOMP[[#This Row],[StdDev]]</f>
        <v>#N/A</v>
      </c>
      <c r="S2834" s="10" t="e">
        <f>IF(AND(TableOMP[[#This Row],[total_time]]&gt;=TableOMP[[#This Row],[Low]], TableOMP[[#This Row],[total_time]]&lt;=TableOMP[[#This Row],[High]]),1,0)</f>
        <v>#N/A</v>
      </c>
    </row>
    <row r="2835" spans="1:19" x14ac:dyDescent="0.25">
      <c r="A2835" t="s">
        <v>16</v>
      </c>
      <c r="B2835">
        <v>1000</v>
      </c>
      <c r="C2835">
        <v>100</v>
      </c>
      <c r="D2835">
        <v>100000</v>
      </c>
      <c r="E2835">
        <v>5</v>
      </c>
      <c r="F2835">
        <v>1</v>
      </c>
      <c r="G2835">
        <v>1.55599</v>
      </c>
      <c r="H2835">
        <v>1.2045999999999999E-2</v>
      </c>
      <c r="I2835">
        <v>3.3051999999999998E-2</v>
      </c>
      <c r="J2835">
        <v>8.2629999999999995E-3</v>
      </c>
      <c r="K2835" t="str">
        <f t="shared" si="46"/>
        <v>7</v>
      </c>
      <c r="L2835" t="s">
        <v>50</v>
      </c>
      <c r="M2835" t="s">
        <v>51</v>
      </c>
      <c r="N28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835" s="10" t="e">
        <f>VLOOKUP(TableOMP[[#This Row],[Label]],TableAvg[],2,FALSE)</f>
        <v>#N/A</v>
      </c>
      <c r="P2835" s="10" t="e">
        <f>VLOOKUP(TableOMP[[#This Row],[Label]],TableAvg[],3,FALSE)</f>
        <v>#N/A</v>
      </c>
      <c r="Q2835" s="10" t="e">
        <f>TableOMP[[#This Row],[Avg]]-$U$2*TableOMP[[#This Row],[StdDev]]</f>
        <v>#N/A</v>
      </c>
      <c r="R2835" s="10" t="e">
        <f>TableOMP[[#This Row],[Avg]]+$U$2*TableOMP[[#This Row],[StdDev]]</f>
        <v>#N/A</v>
      </c>
      <c r="S2835" s="10" t="e">
        <f>IF(AND(TableOMP[[#This Row],[total_time]]&gt;=TableOMP[[#This Row],[Low]], TableOMP[[#This Row],[total_time]]&lt;=TableOMP[[#This Row],[High]]),1,0)</f>
        <v>#N/A</v>
      </c>
    </row>
    <row r="2836" spans="1:19" x14ac:dyDescent="0.25">
      <c r="A2836" t="s">
        <v>16</v>
      </c>
      <c r="B2836">
        <v>1000</v>
      </c>
      <c r="C2836">
        <v>100</v>
      </c>
      <c r="D2836">
        <v>100000</v>
      </c>
      <c r="E2836">
        <v>6</v>
      </c>
      <c r="F2836">
        <v>1</v>
      </c>
      <c r="G2836">
        <v>1.4907729999999999</v>
      </c>
      <c r="H2836">
        <v>2.9248E-2</v>
      </c>
      <c r="I2836">
        <v>6.6391000000000006E-2</v>
      </c>
      <c r="J2836">
        <v>1.3278E-2</v>
      </c>
      <c r="K2836" t="str">
        <f t="shared" si="46"/>
        <v>7</v>
      </c>
      <c r="L2836" t="s">
        <v>50</v>
      </c>
      <c r="M2836" t="s">
        <v>51</v>
      </c>
      <c r="N28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836" s="10" t="e">
        <f>VLOOKUP(TableOMP[[#This Row],[Label]],TableAvg[],2,FALSE)</f>
        <v>#N/A</v>
      </c>
      <c r="P2836" s="10" t="e">
        <f>VLOOKUP(TableOMP[[#This Row],[Label]],TableAvg[],3,FALSE)</f>
        <v>#N/A</v>
      </c>
      <c r="Q2836" s="10" t="e">
        <f>TableOMP[[#This Row],[Avg]]-$U$2*TableOMP[[#This Row],[StdDev]]</f>
        <v>#N/A</v>
      </c>
      <c r="R2836" s="10" t="e">
        <f>TableOMP[[#This Row],[Avg]]+$U$2*TableOMP[[#This Row],[StdDev]]</f>
        <v>#N/A</v>
      </c>
      <c r="S2836" s="10" t="e">
        <f>IF(AND(TableOMP[[#This Row],[total_time]]&gt;=TableOMP[[#This Row],[Low]], TableOMP[[#This Row],[total_time]]&lt;=TableOMP[[#This Row],[High]]),1,0)</f>
        <v>#N/A</v>
      </c>
    </row>
    <row r="2837" spans="1:19" x14ac:dyDescent="0.25">
      <c r="A2837" t="s">
        <v>16</v>
      </c>
      <c r="B2837">
        <v>1000</v>
      </c>
      <c r="C2837">
        <v>100</v>
      </c>
      <c r="D2837">
        <v>100000</v>
      </c>
      <c r="E2837">
        <v>7</v>
      </c>
      <c r="F2837">
        <v>1</v>
      </c>
      <c r="G2837">
        <v>1.4394020000000001</v>
      </c>
      <c r="H2837">
        <v>2.6613999999999999E-2</v>
      </c>
      <c r="I2837">
        <v>0.108769</v>
      </c>
      <c r="J2837">
        <v>1.8127999999999998E-2</v>
      </c>
      <c r="K2837" t="str">
        <f t="shared" si="46"/>
        <v>7</v>
      </c>
      <c r="L2837" t="s">
        <v>50</v>
      </c>
      <c r="M2837" t="s">
        <v>51</v>
      </c>
      <c r="N28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837" s="10" t="e">
        <f>VLOOKUP(TableOMP[[#This Row],[Label]],TableAvg[],2,FALSE)</f>
        <v>#N/A</v>
      </c>
      <c r="P2837" s="10" t="e">
        <f>VLOOKUP(TableOMP[[#This Row],[Label]],TableAvg[],3,FALSE)</f>
        <v>#N/A</v>
      </c>
      <c r="Q2837" s="10" t="e">
        <f>TableOMP[[#This Row],[Avg]]-$U$2*TableOMP[[#This Row],[StdDev]]</f>
        <v>#N/A</v>
      </c>
      <c r="R2837" s="10" t="e">
        <f>TableOMP[[#This Row],[Avg]]+$U$2*TableOMP[[#This Row],[StdDev]]</f>
        <v>#N/A</v>
      </c>
      <c r="S2837" s="10" t="e">
        <f>IF(AND(TableOMP[[#This Row],[total_time]]&gt;=TableOMP[[#This Row],[Low]], TableOMP[[#This Row],[total_time]]&lt;=TableOMP[[#This Row],[High]]),1,0)</f>
        <v>#N/A</v>
      </c>
    </row>
    <row r="2838" spans="1:19" x14ac:dyDescent="0.25">
      <c r="A2838" t="s">
        <v>16</v>
      </c>
      <c r="B2838">
        <v>1000</v>
      </c>
      <c r="C2838">
        <v>100</v>
      </c>
      <c r="D2838">
        <v>100000</v>
      </c>
      <c r="E2838">
        <v>8</v>
      </c>
      <c r="F2838">
        <v>1</v>
      </c>
      <c r="G2838">
        <v>1.4324060000000001</v>
      </c>
      <c r="H2838">
        <v>2.9772E-2</v>
      </c>
      <c r="I2838">
        <v>8.3264000000000005E-2</v>
      </c>
      <c r="J2838">
        <v>1.1894999999999999E-2</v>
      </c>
      <c r="K2838" t="str">
        <f t="shared" si="46"/>
        <v>7</v>
      </c>
      <c r="L2838" t="s">
        <v>50</v>
      </c>
      <c r="M2838" t="s">
        <v>51</v>
      </c>
      <c r="N28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838" s="10" t="e">
        <f>VLOOKUP(TableOMP[[#This Row],[Label]],TableAvg[],2,FALSE)</f>
        <v>#N/A</v>
      </c>
      <c r="P2838" s="10" t="e">
        <f>VLOOKUP(TableOMP[[#This Row],[Label]],TableAvg[],3,FALSE)</f>
        <v>#N/A</v>
      </c>
      <c r="Q2838" s="10" t="e">
        <f>TableOMP[[#This Row],[Avg]]-$U$2*TableOMP[[#This Row],[StdDev]]</f>
        <v>#N/A</v>
      </c>
      <c r="R2838" s="10" t="e">
        <f>TableOMP[[#This Row],[Avg]]+$U$2*TableOMP[[#This Row],[StdDev]]</f>
        <v>#N/A</v>
      </c>
      <c r="S2838" s="10" t="e">
        <f>IF(AND(TableOMP[[#This Row],[total_time]]&gt;=TableOMP[[#This Row],[Low]], TableOMP[[#This Row],[total_time]]&lt;=TableOMP[[#This Row],[High]]),1,0)</f>
        <v>#N/A</v>
      </c>
    </row>
    <row r="2839" spans="1:19" x14ac:dyDescent="0.25">
      <c r="A2839" t="s">
        <v>17</v>
      </c>
      <c r="B2839">
        <v>30000</v>
      </c>
      <c r="C2839">
        <v>0</v>
      </c>
      <c r="D2839">
        <v>0</v>
      </c>
      <c r="E2839">
        <v>64</v>
      </c>
      <c r="F2839">
        <v>1</v>
      </c>
      <c r="G2839">
        <v>2.3506719999999999</v>
      </c>
      <c r="H2839">
        <v>0.86236999999999997</v>
      </c>
      <c r="I2839">
        <v>1.3683430000000001</v>
      </c>
      <c r="J2839">
        <v>2.172E-2</v>
      </c>
      <c r="K2839" t="str">
        <f>MID(M2839,22,1)</f>
        <v>2</v>
      </c>
      <c r="L2839" t="s">
        <v>52</v>
      </c>
      <c r="M2839" t="s">
        <v>53</v>
      </c>
      <c r="N28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839" s="10" t="e">
        <f>VLOOKUP(TableOMP[[#This Row],[Label]],TableAvg[],2,FALSE)</f>
        <v>#N/A</v>
      </c>
      <c r="P2839" s="10" t="e">
        <f>VLOOKUP(TableOMP[[#This Row],[Label]],TableAvg[],3,FALSE)</f>
        <v>#N/A</v>
      </c>
      <c r="Q2839" s="10" t="e">
        <f>TableOMP[[#This Row],[Avg]]-$U$2*TableOMP[[#This Row],[StdDev]]</f>
        <v>#N/A</v>
      </c>
      <c r="R2839" s="10" t="e">
        <f>TableOMP[[#This Row],[Avg]]+$U$2*TableOMP[[#This Row],[StdDev]]</f>
        <v>#N/A</v>
      </c>
      <c r="S2839" s="10" t="e">
        <f>IF(AND(TableOMP[[#This Row],[total_time]]&gt;=TableOMP[[#This Row],[Low]], TableOMP[[#This Row],[total_time]]&lt;=TableOMP[[#This Row],[High]]),1,0)</f>
        <v>#N/A</v>
      </c>
    </row>
    <row r="2840" spans="1:19" x14ac:dyDescent="0.25">
      <c r="A2840" t="s">
        <v>17</v>
      </c>
      <c r="B2840">
        <v>30000</v>
      </c>
      <c r="C2840">
        <v>0</v>
      </c>
      <c r="D2840">
        <v>0</v>
      </c>
      <c r="E2840">
        <v>63</v>
      </c>
      <c r="F2840">
        <v>1</v>
      </c>
      <c r="G2840">
        <v>2.3620410000000001</v>
      </c>
      <c r="H2840">
        <v>0.87201200000000001</v>
      </c>
      <c r="I2840">
        <v>1.3062590000000001</v>
      </c>
      <c r="J2840">
        <v>2.1069000000000001E-2</v>
      </c>
      <c r="K2840" t="str">
        <f t="shared" ref="K2840:K2903" si="47">MID(M2840,22,1)</f>
        <v>2</v>
      </c>
      <c r="L2840" t="s">
        <v>52</v>
      </c>
      <c r="M2840" t="s">
        <v>53</v>
      </c>
      <c r="N28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840" s="10" t="e">
        <f>VLOOKUP(TableOMP[[#This Row],[Label]],TableAvg[],2,FALSE)</f>
        <v>#N/A</v>
      </c>
      <c r="P2840" s="10" t="e">
        <f>VLOOKUP(TableOMP[[#This Row],[Label]],TableAvg[],3,FALSE)</f>
        <v>#N/A</v>
      </c>
      <c r="Q2840" s="10" t="e">
        <f>TableOMP[[#This Row],[Avg]]-$U$2*TableOMP[[#This Row],[StdDev]]</f>
        <v>#N/A</v>
      </c>
      <c r="R2840" s="10" t="e">
        <f>TableOMP[[#This Row],[Avg]]+$U$2*TableOMP[[#This Row],[StdDev]]</f>
        <v>#N/A</v>
      </c>
      <c r="S2840" s="10" t="e">
        <f>IF(AND(TableOMP[[#This Row],[total_time]]&gt;=TableOMP[[#This Row],[Low]], TableOMP[[#This Row],[total_time]]&lt;=TableOMP[[#This Row],[High]]),1,0)</f>
        <v>#N/A</v>
      </c>
    </row>
    <row r="2841" spans="1:19" x14ac:dyDescent="0.25">
      <c r="A2841" t="s">
        <v>17</v>
      </c>
      <c r="B2841">
        <v>30000</v>
      </c>
      <c r="C2841">
        <v>0</v>
      </c>
      <c r="D2841">
        <v>0</v>
      </c>
      <c r="E2841">
        <v>62</v>
      </c>
      <c r="F2841">
        <v>1</v>
      </c>
      <c r="G2841">
        <v>2.353281</v>
      </c>
      <c r="H2841">
        <v>0.86352099999999998</v>
      </c>
      <c r="I2841">
        <v>1.134479</v>
      </c>
      <c r="J2841">
        <v>1.8598E-2</v>
      </c>
      <c r="K2841" t="str">
        <f t="shared" si="47"/>
        <v>2</v>
      </c>
      <c r="L2841" t="s">
        <v>52</v>
      </c>
      <c r="M2841" t="s">
        <v>53</v>
      </c>
      <c r="N28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841" s="10" t="e">
        <f>VLOOKUP(TableOMP[[#This Row],[Label]],TableAvg[],2,FALSE)</f>
        <v>#N/A</v>
      </c>
      <c r="P2841" s="10" t="e">
        <f>VLOOKUP(TableOMP[[#This Row],[Label]],TableAvg[],3,FALSE)</f>
        <v>#N/A</v>
      </c>
      <c r="Q2841" s="10" t="e">
        <f>TableOMP[[#This Row],[Avg]]-$U$2*TableOMP[[#This Row],[StdDev]]</f>
        <v>#N/A</v>
      </c>
      <c r="R2841" s="10" t="e">
        <f>TableOMP[[#This Row],[Avg]]+$U$2*TableOMP[[#This Row],[StdDev]]</f>
        <v>#N/A</v>
      </c>
      <c r="S2841" s="10" t="e">
        <f>IF(AND(TableOMP[[#This Row],[total_time]]&gt;=TableOMP[[#This Row],[Low]], TableOMP[[#This Row],[total_time]]&lt;=TableOMP[[#This Row],[High]]),1,0)</f>
        <v>#N/A</v>
      </c>
    </row>
    <row r="2842" spans="1:19" x14ac:dyDescent="0.25">
      <c r="A2842" t="s">
        <v>17</v>
      </c>
      <c r="B2842">
        <v>30000</v>
      </c>
      <c r="C2842">
        <v>0</v>
      </c>
      <c r="D2842">
        <v>0</v>
      </c>
      <c r="E2842">
        <v>61</v>
      </c>
      <c r="F2842">
        <v>1</v>
      </c>
      <c r="G2842">
        <v>2.4329260000000001</v>
      </c>
      <c r="H2842">
        <v>0.86016800000000004</v>
      </c>
      <c r="I2842">
        <v>1.163003</v>
      </c>
      <c r="J2842">
        <v>1.9383000000000001E-2</v>
      </c>
      <c r="K2842" t="str">
        <f t="shared" si="47"/>
        <v>2</v>
      </c>
      <c r="L2842" t="s">
        <v>52</v>
      </c>
      <c r="M2842" t="s">
        <v>53</v>
      </c>
      <c r="N28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842" s="10" t="e">
        <f>VLOOKUP(TableOMP[[#This Row],[Label]],TableAvg[],2,FALSE)</f>
        <v>#N/A</v>
      </c>
      <c r="P2842" s="10" t="e">
        <f>VLOOKUP(TableOMP[[#This Row],[Label]],TableAvg[],3,FALSE)</f>
        <v>#N/A</v>
      </c>
      <c r="Q2842" s="10" t="e">
        <f>TableOMP[[#This Row],[Avg]]-$U$2*TableOMP[[#This Row],[StdDev]]</f>
        <v>#N/A</v>
      </c>
      <c r="R2842" s="10" t="e">
        <f>TableOMP[[#This Row],[Avg]]+$U$2*TableOMP[[#This Row],[StdDev]]</f>
        <v>#N/A</v>
      </c>
      <c r="S2842" s="10" t="e">
        <f>IF(AND(TableOMP[[#This Row],[total_time]]&gt;=TableOMP[[#This Row],[Low]], TableOMP[[#This Row],[total_time]]&lt;=TableOMP[[#This Row],[High]]),1,0)</f>
        <v>#N/A</v>
      </c>
    </row>
    <row r="2843" spans="1:19" x14ac:dyDescent="0.25">
      <c r="A2843" t="s">
        <v>17</v>
      </c>
      <c r="B2843">
        <v>30000</v>
      </c>
      <c r="C2843">
        <v>0</v>
      </c>
      <c r="D2843">
        <v>0</v>
      </c>
      <c r="E2843">
        <v>60</v>
      </c>
      <c r="F2843">
        <v>1</v>
      </c>
      <c r="G2843">
        <v>2.4294630000000002</v>
      </c>
      <c r="H2843">
        <v>0.86039699999999997</v>
      </c>
      <c r="I2843">
        <v>1.402369</v>
      </c>
      <c r="J2843">
        <v>2.3768999999999998E-2</v>
      </c>
      <c r="K2843" t="str">
        <f t="shared" si="47"/>
        <v>2</v>
      </c>
      <c r="L2843" t="s">
        <v>52</v>
      </c>
      <c r="M2843" t="s">
        <v>53</v>
      </c>
      <c r="N28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843" s="10" t="e">
        <f>VLOOKUP(TableOMP[[#This Row],[Label]],TableAvg[],2,FALSE)</f>
        <v>#N/A</v>
      </c>
      <c r="P2843" s="10" t="e">
        <f>VLOOKUP(TableOMP[[#This Row],[Label]],TableAvg[],3,FALSE)</f>
        <v>#N/A</v>
      </c>
      <c r="Q2843" s="10" t="e">
        <f>TableOMP[[#This Row],[Avg]]-$U$2*TableOMP[[#This Row],[StdDev]]</f>
        <v>#N/A</v>
      </c>
      <c r="R2843" s="10" t="e">
        <f>TableOMP[[#This Row],[Avg]]+$U$2*TableOMP[[#This Row],[StdDev]]</f>
        <v>#N/A</v>
      </c>
      <c r="S2843" s="10" t="e">
        <f>IF(AND(TableOMP[[#This Row],[total_time]]&gt;=TableOMP[[#This Row],[Low]], TableOMP[[#This Row],[total_time]]&lt;=TableOMP[[#This Row],[High]]),1,0)</f>
        <v>#N/A</v>
      </c>
    </row>
    <row r="2844" spans="1:19" x14ac:dyDescent="0.25">
      <c r="A2844" t="s">
        <v>17</v>
      </c>
      <c r="B2844">
        <v>30000</v>
      </c>
      <c r="C2844">
        <v>0</v>
      </c>
      <c r="D2844">
        <v>0</v>
      </c>
      <c r="E2844">
        <v>59</v>
      </c>
      <c r="F2844">
        <v>1</v>
      </c>
      <c r="G2844">
        <v>2.3613439999999999</v>
      </c>
      <c r="H2844">
        <v>0.89813399999999999</v>
      </c>
      <c r="I2844">
        <v>1.266375</v>
      </c>
      <c r="J2844">
        <v>2.1833999999999999E-2</v>
      </c>
      <c r="K2844" t="str">
        <f t="shared" si="47"/>
        <v>2</v>
      </c>
      <c r="L2844" t="s">
        <v>52</v>
      </c>
      <c r="M2844" t="s">
        <v>53</v>
      </c>
      <c r="N28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844" s="10" t="e">
        <f>VLOOKUP(TableOMP[[#This Row],[Label]],TableAvg[],2,FALSE)</f>
        <v>#N/A</v>
      </c>
      <c r="P2844" s="10" t="e">
        <f>VLOOKUP(TableOMP[[#This Row],[Label]],TableAvg[],3,FALSE)</f>
        <v>#N/A</v>
      </c>
      <c r="Q2844" s="10" t="e">
        <f>TableOMP[[#This Row],[Avg]]-$U$2*TableOMP[[#This Row],[StdDev]]</f>
        <v>#N/A</v>
      </c>
      <c r="R2844" s="10" t="e">
        <f>TableOMP[[#This Row],[Avg]]+$U$2*TableOMP[[#This Row],[StdDev]]</f>
        <v>#N/A</v>
      </c>
      <c r="S2844" s="10" t="e">
        <f>IF(AND(TableOMP[[#This Row],[total_time]]&gt;=TableOMP[[#This Row],[Low]], TableOMP[[#This Row],[total_time]]&lt;=TableOMP[[#This Row],[High]]),1,0)</f>
        <v>#N/A</v>
      </c>
    </row>
    <row r="2845" spans="1:19" x14ac:dyDescent="0.25">
      <c r="A2845" t="s">
        <v>17</v>
      </c>
      <c r="B2845">
        <v>30000</v>
      </c>
      <c r="C2845">
        <v>0</v>
      </c>
      <c r="D2845">
        <v>0</v>
      </c>
      <c r="E2845">
        <v>58</v>
      </c>
      <c r="F2845">
        <v>1</v>
      </c>
      <c r="G2845">
        <v>2.3856820000000001</v>
      </c>
      <c r="H2845">
        <v>0.90041199999999999</v>
      </c>
      <c r="I2845">
        <v>1.7990440000000001</v>
      </c>
      <c r="J2845">
        <v>3.1562E-2</v>
      </c>
      <c r="K2845" t="str">
        <f t="shared" si="47"/>
        <v>2</v>
      </c>
      <c r="L2845" t="s">
        <v>52</v>
      </c>
      <c r="M2845" t="s">
        <v>53</v>
      </c>
      <c r="N28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845" s="10" t="e">
        <f>VLOOKUP(TableOMP[[#This Row],[Label]],TableAvg[],2,FALSE)</f>
        <v>#N/A</v>
      </c>
      <c r="P2845" s="10" t="e">
        <f>VLOOKUP(TableOMP[[#This Row],[Label]],TableAvg[],3,FALSE)</f>
        <v>#N/A</v>
      </c>
      <c r="Q2845" s="10" t="e">
        <f>TableOMP[[#This Row],[Avg]]-$U$2*TableOMP[[#This Row],[StdDev]]</f>
        <v>#N/A</v>
      </c>
      <c r="R2845" s="10" t="e">
        <f>TableOMP[[#This Row],[Avg]]+$U$2*TableOMP[[#This Row],[StdDev]]</f>
        <v>#N/A</v>
      </c>
      <c r="S2845" s="10" t="e">
        <f>IF(AND(TableOMP[[#This Row],[total_time]]&gt;=TableOMP[[#This Row],[Low]], TableOMP[[#This Row],[total_time]]&lt;=TableOMP[[#This Row],[High]]),1,0)</f>
        <v>#N/A</v>
      </c>
    </row>
    <row r="2846" spans="1:19" x14ac:dyDescent="0.25">
      <c r="A2846" t="s">
        <v>17</v>
      </c>
      <c r="B2846">
        <v>30000</v>
      </c>
      <c r="C2846">
        <v>0</v>
      </c>
      <c r="D2846">
        <v>0</v>
      </c>
      <c r="E2846">
        <v>57</v>
      </c>
      <c r="F2846">
        <v>1</v>
      </c>
      <c r="G2846">
        <v>3.0747209999999998</v>
      </c>
      <c r="H2846">
        <v>0.91820500000000005</v>
      </c>
      <c r="I2846">
        <v>1.782065</v>
      </c>
      <c r="J2846">
        <v>3.1822999999999997E-2</v>
      </c>
      <c r="K2846" t="str">
        <f t="shared" si="47"/>
        <v>2</v>
      </c>
      <c r="L2846" t="s">
        <v>52</v>
      </c>
      <c r="M2846" t="s">
        <v>53</v>
      </c>
      <c r="N28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846" s="10" t="e">
        <f>VLOOKUP(TableOMP[[#This Row],[Label]],TableAvg[],2,FALSE)</f>
        <v>#N/A</v>
      </c>
      <c r="P2846" s="10" t="e">
        <f>VLOOKUP(TableOMP[[#This Row],[Label]],TableAvg[],3,FALSE)</f>
        <v>#N/A</v>
      </c>
      <c r="Q2846" s="10" t="e">
        <f>TableOMP[[#This Row],[Avg]]-$U$2*TableOMP[[#This Row],[StdDev]]</f>
        <v>#N/A</v>
      </c>
      <c r="R2846" s="10" t="e">
        <f>TableOMP[[#This Row],[Avg]]+$U$2*TableOMP[[#This Row],[StdDev]]</f>
        <v>#N/A</v>
      </c>
      <c r="S2846" s="10" t="e">
        <f>IF(AND(TableOMP[[#This Row],[total_time]]&gt;=TableOMP[[#This Row],[Low]], TableOMP[[#This Row],[total_time]]&lt;=TableOMP[[#This Row],[High]]),1,0)</f>
        <v>#N/A</v>
      </c>
    </row>
    <row r="2847" spans="1:19" x14ac:dyDescent="0.25">
      <c r="A2847" t="s">
        <v>17</v>
      </c>
      <c r="B2847">
        <v>30000</v>
      </c>
      <c r="C2847">
        <v>0</v>
      </c>
      <c r="D2847">
        <v>0</v>
      </c>
      <c r="E2847">
        <v>56</v>
      </c>
      <c r="F2847">
        <v>1</v>
      </c>
      <c r="G2847">
        <v>2.763493</v>
      </c>
      <c r="H2847">
        <v>0.91527199999999997</v>
      </c>
      <c r="I2847">
        <v>2.2578779999999998</v>
      </c>
      <c r="J2847">
        <v>4.1051999999999998E-2</v>
      </c>
      <c r="K2847" t="str">
        <f t="shared" si="47"/>
        <v>2</v>
      </c>
      <c r="L2847" t="s">
        <v>52</v>
      </c>
      <c r="M2847" t="s">
        <v>53</v>
      </c>
      <c r="N28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847" s="10" t="e">
        <f>VLOOKUP(TableOMP[[#This Row],[Label]],TableAvg[],2,FALSE)</f>
        <v>#N/A</v>
      </c>
      <c r="P2847" s="10" t="e">
        <f>VLOOKUP(TableOMP[[#This Row],[Label]],TableAvg[],3,FALSE)</f>
        <v>#N/A</v>
      </c>
      <c r="Q2847" s="10" t="e">
        <f>TableOMP[[#This Row],[Avg]]-$U$2*TableOMP[[#This Row],[StdDev]]</f>
        <v>#N/A</v>
      </c>
      <c r="R2847" s="10" t="e">
        <f>TableOMP[[#This Row],[Avg]]+$U$2*TableOMP[[#This Row],[StdDev]]</f>
        <v>#N/A</v>
      </c>
      <c r="S2847" s="10" t="e">
        <f>IF(AND(TableOMP[[#This Row],[total_time]]&gt;=TableOMP[[#This Row],[Low]], TableOMP[[#This Row],[total_time]]&lt;=TableOMP[[#This Row],[High]]),1,0)</f>
        <v>#N/A</v>
      </c>
    </row>
    <row r="2848" spans="1:19" x14ac:dyDescent="0.25">
      <c r="A2848" t="s">
        <v>17</v>
      </c>
      <c r="B2848">
        <v>30000</v>
      </c>
      <c r="C2848">
        <v>0</v>
      </c>
      <c r="D2848">
        <v>0</v>
      </c>
      <c r="E2848">
        <v>55</v>
      </c>
      <c r="F2848">
        <v>1</v>
      </c>
      <c r="G2848">
        <v>2.7625829999999998</v>
      </c>
      <c r="H2848">
        <v>0.90577600000000003</v>
      </c>
      <c r="I2848">
        <v>1.739846</v>
      </c>
      <c r="J2848">
        <v>3.2218999999999998E-2</v>
      </c>
      <c r="K2848" t="str">
        <f t="shared" si="47"/>
        <v>2</v>
      </c>
      <c r="L2848" t="s">
        <v>52</v>
      </c>
      <c r="M2848" t="s">
        <v>53</v>
      </c>
      <c r="N28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848" s="10" t="e">
        <f>VLOOKUP(TableOMP[[#This Row],[Label]],TableAvg[],2,FALSE)</f>
        <v>#N/A</v>
      </c>
      <c r="P2848" s="10" t="e">
        <f>VLOOKUP(TableOMP[[#This Row],[Label]],TableAvg[],3,FALSE)</f>
        <v>#N/A</v>
      </c>
      <c r="Q2848" s="10" t="e">
        <f>TableOMP[[#This Row],[Avg]]-$U$2*TableOMP[[#This Row],[StdDev]]</f>
        <v>#N/A</v>
      </c>
      <c r="R2848" s="10" t="e">
        <f>TableOMP[[#This Row],[Avg]]+$U$2*TableOMP[[#This Row],[StdDev]]</f>
        <v>#N/A</v>
      </c>
      <c r="S2848" s="10" t="e">
        <f>IF(AND(TableOMP[[#This Row],[total_time]]&gt;=TableOMP[[#This Row],[Low]], TableOMP[[#This Row],[total_time]]&lt;=TableOMP[[#This Row],[High]]),1,0)</f>
        <v>#N/A</v>
      </c>
    </row>
    <row r="2849" spans="1:19" x14ac:dyDescent="0.25">
      <c r="A2849" t="s">
        <v>17</v>
      </c>
      <c r="B2849">
        <v>30000</v>
      </c>
      <c r="C2849">
        <v>0</v>
      </c>
      <c r="D2849">
        <v>0</v>
      </c>
      <c r="E2849">
        <v>54</v>
      </c>
      <c r="F2849">
        <v>1</v>
      </c>
      <c r="G2849">
        <v>2.9301360000000001</v>
      </c>
      <c r="H2849">
        <v>0.89261500000000005</v>
      </c>
      <c r="I2849">
        <v>2.0476610000000002</v>
      </c>
      <c r="J2849">
        <v>3.8635000000000003E-2</v>
      </c>
      <c r="K2849" t="str">
        <f t="shared" si="47"/>
        <v>2</v>
      </c>
      <c r="L2849" t="s">
        <v>52</v>
      </c>
      <c r="M2849" t="s">
        <v>53</v>
      </c>
      <c r="N28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849" s="10" t="e">
        <f>VLOOKUP(TableOMP[[#This Row],[Label]],TableAvg[],2,FALSE)</f>
        <v>#N/A</v>
      </c>
      <c r="P2849" s="10" t="e">
        <f>VLOOKUP(TableOMP[[#This Row],[Label]],TableAvg[],3,FALSE)</f>
        <v>#N/A</v>
      </c>
      <c r="Q2849" s="10" t="e">
        <f>TableOMP[[#This Row],[Avg]]-$U$2*TableOMP[[#This Row],[StdDev]]</f>
        <v>#N/A</v>
      </c>
      <c r="R2849" s="10" t="e">
        <f>TableOMP[[#This Row],[Avg]]+$U$2*TableOMP[[#This Row],[StdDev]]</f>
        <v>#N/A</v>
      </c>
      <c r="S2849" s="10" t="e">
        <f>IF(AND(TableOMP[[#This Row],[total_time]]&gt;=TableOMP[[#This Row],[Low]], TableOMP[[#This Row],[total_time]]&lt;=TableOMP[[#This Row],[High]]),1,0)</f>
        <v>#N/A</v>
      </c>
    </row>
    <row r="2850" spans="1:19" x14ac:dyDescent="0.25">
      <c r="A2850" t="s">
        <v>17</v>
      </c>
      <c r="B2850">
        <v>30000</v>
      </c>
      <c r="C2850">
        <v>0</v>
      </c>
      <c r="D2850">
        <v>0</v>
      </c>
      <c r="E2850">
        <v>53</v>
      </c>
      <c r="F2850">
        <v>1</v>
      </c>
      <c r="G2850">
        <v>2.6811959999999999</v>
      </c>
      <c r="H2850">
        <v>0.87192800000000004</v>
      </c>
      <c r="I2850">
        <v>1.6300939999999999</v>
      </c>
      <c r="J2850">
        <v>3.1348000000000001E-2</v>
      </c>
      <c r="K2850" t="str">
        <f t="shared" si="47"/>
        <v>2</v>
      </c>
      <c r="L2850" t="s">
        <v>52</v>
      </c>
      <c r="M2850" t="s">
        <v>53</v>
      </c>
      <c r="N28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850" s="10" t="e">
        <f>VLOOKUP(TableOMP[[#This Row],[Label]],TableAvg[],2,FALSE)</f>
        <v>#N/A</v>
      </c>
      <c r="P2850" s="10" t="e">
        <f>VLOOKUP(TableOMP[[#This Row],[Label]],TableAvg[],3,FALSE)</f>
        <v>#N/A</v>
      </c>
      <c r="Q2850" s="10" t="e">
        <f>TableOMP[[#This Row],[Avg]]-$U$2*TableOMP[[#This Row],[StdDev]]</f>
        <v>#N/A</v>
      </c>
      <c r="R2850" s="10" t="e">
        <f>TableOMP[[#This Row],[Avg]]+$U$2*TableOMP[[#This Row],[StdDev]]</f>
        <v>#N/A</v>
      </c>
      <c r="S2850" s="10" t="e">
        <f>IF(AND(TableOMP[[#This Row],[total_time]]&gt;=TableOMP[[#This Row],[Low]], TableOMP[[#This Row],[total_time]]&lt;=TableOMP[[#This Row],[High]]),1,0)</f>
        <v>#N/A</v>
      </c>
    </row>
    <row r="2851" spans="1:19" x14ac:dyDescent="0.25">
      <c r="A2851" t="s">
        <v>17</v>
      </c>
      <c r="B2851">
        <v>30000</v>
      </c>
      <c r="C2851">
        <v>0</v>
      </c>
      <c r="D2851">
        <v>0</v>
      </c>
      <c r="E2851">
        <v>52</v>
      </c>
      <c r="F2851">
        <v>1</v>
      </c>
      <c r="G2851">
        <v>2.9510510000000001</v>
      </c>
      <c r="H2851">
        <v>0.88622999999999996</v>
      </c>
      <c r="I2851">
        <v>1.991492</v>
      </c>
      <c r="J2851">
        <v>3.9049E-2</v>
      </c>
      <c r="K2851" t="str">
        <f t="shared" si="47"/>
        <v>2</v>
      </c>
      <c r="L2851" t="s">
        <v>52</v>
      </c>
      <c r="M2851" t="s">
        <v>53</v>
      </c>
      <c r="N28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851" s="10" t="e">
        <f>VLOOKUP(TableOMP[[#This Row],[Label]],TableAvg[],2,FALSE)</f>
        <v>#N/A</v>
      </c>
      <c r="P2851" s="10" t="e">
        <f>VLOOKUP(TableOMP[[#This Row],[Label]],TableAvg[],3,FALSE)</f>
        <v>#N/A</v>
      </c>
      <c r="Q2851" s="10" t="e">
        <f>TableOMP[[#This Row],[Avg]]-$U$2*TableOMP[[#This Row],[StdDev]]</f>
        <v>#N/A</v>
      </c>
      <c r="R2851" s="10" t="e">
        <f>TableOMP[[#This Row],[Avg]]+$U$2*TableOMP[[#This Row],[StdDev]]</f>
        <v>#N/A</v>
      </c>
      <c r="S2851" s="10" t="e">
        <f>IF(AND(TableOMP[[#This Row],[total_time]]&gt;=TableOMP[[#This Row],[Low]], TableOMP[[#This Row],[total_time]]&lt;=TableOMP[[#This Row],[High]]),1,0)</f>
        <v>#N/A</v>
      </c>
    </row>
    <row r="2852" spans="1:19" x14ac:dyDescent="0.25">
      <c r="A2852" t="s">
        <v>17</v>
      </c>
      <c r="B2852">
        <v>30000</v>
      </c>
      <c r="C2852">
        <v>0</v>
      </c>
      <c r="D2852">
        <v>0</v>
      </c>
      <c r="E2852">
        <v>51</v>
      </c>
      <c r="F2852">
        <v>1</v>
      </c>
      <c r="G2852">
        <v>2.728078</v>
      </c>
      <c r="H2852">
        <v>0.900814</v>
      </c>
      <c r="I2852">
        <v>2.3660570000000001</v>
      </c>
      <c r="J2852">
        <v>4.7321000000000002E-2</v>
      </c>
      <c r="K2852" t="str">
        <f t="shared" si="47"/>
        <v>2</v>
      </c>
      <c r="L2852" t="s">
        <v>52</v>
      </c>
      <c r="M2852" t="s">
        <v>53</v>
      </c>
      <c r="N28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852" s="10" t="e">
        <f>VLOOKUP(TableOMP[[#This Row],[Label]],TableAvg[],2,FALSE)</f>
        <v>#N/A</v>
      </c>
      <c r="P2852" s="10" t="e">
        <f>VLOOKUP(TableOMP[[#This Row],[Label]],TableAvg[],3,FALSE)</f>
        <v>#N/A</v>
      </c>
      <c r="Q2852" s="10" t="e">
        <f>TableOMP[[#This Row],[Avg]]-$U$2*TableOMP[[#This Row],[StdDev]]</f>
        <v>#N/A</v>
      </c>
      <c r="R2852" s="10" t="e">
        <f>TableOMP[[#This Row],[Avg]]+$U$2*TableOMP[[#This Row],[StdDev]]</f>
        <v>#N/A</v>
      </c>
      <c r="S2852" s="10" t="e">
        <f>IF(AND(TableOMP[[#This Row],[total_time]]&gt;=TableOMP[[#This Row],[Low]], TableOMP[[#This Row],[total_time]]&lt;=TableOMP[[#This Row],[High]]),1,0)</f>
        <v>#N/A</v>
      </c>
    </row>
    <row r="2853" spans="1:19" x14ac:dyDescent="0.25">
      <c r="A2853" t="s">
        <v>17</v>
      </c>
      <c r="B2853">
        <v>30000</v>
      </c>
      <c r="C2853">
        <v>0</v>
      </c>
      <c r="D2853">
        <v>0</v>
      </c>
      <c r="E2853">
        <v>50</v>
      </c>
      <c r="F2853">
        <v>1</v>
      </c>
      <c r="G2853">
        <v>2.7668439999999999</v>
      </c>
      <c r="H2853">
        <v>0.92337100000000005</v>
      </c>
      <c r="I2853">
        <v>2.0778340000000002</v>
      </c>
      <c r="J2853">
        <v>4.2404999999999998E-2</v>
      </c>
      <c r="K2853" t="str">
        <f t="shared" si="47"/>
        <v>2</v>
      </c>
      <c r="L2853" t="s">
        <v>52</v>
      </c>
      <c r="M2853" t="s">
        <v>53</v>
      </c>
      <c r="N28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853" s="10" t="e">
        <f>VLOOKUP(TableOMP[[#This Row],[Label]],TableAvg[],2,FALSE)</f>
        <v>#N/A</v>
      </c>
      <c r="P2853" s="10" t="e">
        <f>VLOOKUP(TableOMP[[#This Row],[Label]],TableAvg[],3,FALSE)</f>
        <v>#N/A</v>
      </c>
      <c r="Q2853" s="10" t="e">
        <f>TableOMP[[#This Row],[Avg]]-$U$2*TableOMP[[#This Row],[StdDev]]</f>
        <v>#N/A</v>
      </c>
      <c r="R2853" s="10" t="e">
        <f>TableOMP[[#This Row],[Avg]]+$U$2*TableOMP[[#This Row],[StdDev]]</f>
        <v>#N/A</v>
      </c>
      <c r="S2853" s="10" t="e">
        <f>IF(AND(TableOMP[[#This Row],[total_time]]&gt;=TableOMP[[#This Row],[Low]], TableOMP[[#This Row],[total_time]]&lt;=TableOMP[[#This Row],[High]]),1,0)</f>
        <v>#N/A</v>
      </c>
    </row>
    <row r="2854" spans="1:19" x14ac:dyDescent="0.25">
      <c r="A2854" t="s">
        <v>17</v>
      </c>
      <c r="B2854">
        <v>30000</v>
      </c>
      <c r="C2854">
        <v>0</v>
      </c>
      <c r="D2854">
        <v>0</v>
      </c>
      <c r="E2854">
        <v>49</v>
      </c>
      <c r="F2854">
        <v>1</v>
      </c>
      <c r="G2854">
        <v>2.7054499999999999</v>
      </c>
      <c r="H2854">
        <v>0.93113000000000001</v>
      </c>
      <c r="I2854">
        <v>2.6662789999999998</v>
      </c>
      <c r="J2854">
        <v>5.5546999999999999E-2</v>
      </c>
      <c r="K2854" t="str">
        <f t="shared" si="47"/>
        <v>2</v>
      </c>
      <c r="L2854" t="s">
        <v>52</v>
      </c>
      <c r="M2854" t="s">
        <v>53</v>
      </c>
      <c r="N28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854" s="10" t="e">
        <f>VLOOKUP(TableOMP[[#This Row],[Label]],TableAvg[],2,FALSE)</f>
        <v>#N/A</v>
      </c>
      <c r="P2854" s="10" t="e">
        <f>VLOOKUP(TableOMP[[#This Row],[Label]],TableAvg[],3,FALSE)</f>
        <v>#N/A</v>
      </c>
      <c r="Q2854" s="10" t="e">
        <f>TableOMP[[#This Row],[Avg]]-$U$2*TableOMP[[#This Row],[StdDev]]</f>
        <v>#N/A</v>
      </c>
      <c r="R2854" s="10" t="e">
        <f>TableOMP[[#This Row],[Avg]]+$U$2*TableOMP[[#This Row],[StdDev]]</f>
        <v>#N/A</v>
      </c>
      <c r="S2854" s="10" t="e">
        <f>IF(AND(TableOMP[[#This Row],[total_time]]&gt;=TableOMP[[#This Row],[Low]], TableOMP[[#This Row],[total_time]]&lt;=TableOMP[[#This Row],[High]]),1,0)</f>
        <v>#N/A</v>
      </c>
    </row>
    <row r="2855" spans="1:19" x14ac:dyDescent="0.25">
      <c r="A2855" t="s">
        <v>17</v>
      </c>
      <c r="B2855">
        <v>30000</v>
      </c>
      <c r="C2855">
        <v>0</v>
      </c>
      <c r="D2855">
        <v>0</v>
      </c>
      <c r="E2855">
        <v>48</v>
      </c>
      <c r="F2855">
        <v>1</v>
      </c>
      <c r="G2855">
        <v>2.6767820000000002</v>
      </c>
      <c r="H2855">
        <v>0.93510000000000004</v>
      </c>
      <c r="I2855">
        <v>2.1288960000000001</v>
      </c>
      <c r="J2855">
        <v>4.5296000000000003E-2</v>
      </c>
      <c r="K2855" t="str">
        <f t="shared" si="47"/>
        <v>2</v>
      </c>
      <c r="L2855" t="s">
        <v>52</v>
      </c>
      <c r="M2855" t="s">
        <v>53</v>
      </c>
      <c r="N28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855" s="10" t="e">
        <f>VLOOKUP(TableOMP[[#This Row],[Label]],TableAvg[],2,FALSE)</f>
        <v>#N/A</v>
      </c>
      <c r="P2855" s="10" t="e">
        <f>VLOOKUP(TableOMP[[#This Row],[Label]],TableAvg[],3,FALSE)</f>
        <v>#N/A</v>
      </c>
      <c r="Q2855" s="10" t="e">
        <f>TableOMP[[#This Row],[Avg]]-$U$2*TableOMP[[#This Row],[StdDev]]</f>
        <v>#N/A</v>
      </c>
      <c r="R2855" s="10" t="e">
        <f>TableOMP[[#This Row],[Avg]]+$U$2*TableOMP[[#This Row],[StdDev]]</f>
        <v>#N/A</v>
      </c>
      <c r="S2855" s="10" t="e">
        <f>IF(AND(TableOMP[[#This Row],[total_time]]&gt;=TableOMP[[#This Row],[Low]], TableOMP[[#This Row],[total_time]]&lt;=TableOMP[[#This Row],[High]]),1,0)</f>
        <v>#N/A</v>
      </c>
    </row>
    <row r="2856" spans="1:19" x14ac:dyDescent="0.25">
      <c r="A2856" t="s">
        <v>17</v>
      </c>
      <c r="B2856">
        <v>30000</v>
      </c>
      <c r="C2856">
        <v>0</v>
      </c>
      <c r="D2856">
        <v>0</v>
      </c>
      <c r="E2856">
        <v>47</v>
      </c>
      <c r="F2856">
        <v>1</v>
      </c>
      <c r="G2856">
        <v>2.8471709999999999</v>
      </c>
      <c r="H2856">
        <v>0.94752499999999995</v>
      </c>
      <c r="I2856">
        <v>2.0230869999999999</v>
      </c>
      <c r="J2856">
        <v>4.3979999999999998E-2</v>
      </c>
      <c r="K2856" t="str">
        <f t="shared" si="47"/>
        <v>2</v>
      </c>
      <c r="L2856" t="s">
        <v>52</v>
      </c>
      <c r="M2856" t="s">
        <v>53</v>
      </c>
      <c r="N28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856" s="10" t="e">
        <f>VLOOKUP(TableOMP[[#This Row],[Label]],TableAvg[],2,FALSE)</f>
        <v>#N/A</v>
      </c>
      <c r="P2856" s="10" t="e">
        <f>VLOOKUP(TableOMP[[#This Row],[Label]],TableAvg[],3,FALSE)</f>
        <v>#N/A</v>
      </c>
      <c r="Q2856" s="10" t="e">
        <f>TableOMP[[#This Row],[Avg]]-$U$2*TableOMP[[#This Row],[StdDev]]</f>
        <v>#N/A</v>
      </c>
      <c r="R2856" s="10" t="e">
        <f>TableOMP[[#This Row],[Avg]]+$U$2*TableOMP[[#This Row],[StdDev]]</f>
        <v>#N/A</v>
      </c>
      <c r="S2856" s="10" t="e">
        <f>IF(AND(TableOMP[[#This Row],[total_time]]&gt;=TableOMP[[#This Row],[Low]], TableOMP[[#This Row],[total_time]]&lt;=TableOMP[[#This Row],[High]]),1,0)</f>
        <v>#N/A</v>
      </c>
    </row>
    <row r="2857" spans="1:19" x14ac:dyDescent="0.25">
      <c r="A2857" t="s">
        <v>17</v>
      </c>
      <c r="B2857">
        <v>30000</v>
      </c>
      <c r="C2857">
        <v>0</v>
      </c>
      <c r="D2857">
        <v>0</v>
      </c>
      <c r="E2857">
        <v>46</v>
      </c>
      <c r="F2857">
        <v>1</v>
      </c>
      <c r="G2857">
        <v>2.70932</v>
      </c>
      <c r="H2857">
        <v>0.91309600000000002</v>
      </c>
      <c r="I2857">
        <v>1.583839</v>
      </c>
      <c r="J2857">
        <v>3.5195999999999998E-2</v>
      </c>
      <c r="K2857" t="str">
        <f t="shared" si="47"/>
        <v>2</v>
      </c>
      <c r="L2857" t="s">
        <v>52</v>
      </c>
      <c r="M2857" t="s">
        <v>53</v>
      </c>
      <c r="N28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857" s="10" t="e">
        <f>VLOOKUP(TableOMP[[#This Row],[Label]],TableAvg[],2,FALSE)</f>
        <v>#N/A</v>
      </c>
      <c r="P2857" s="10" t="e">
        <f>VLOOKUP(TableOMP[[#This Row],[Label]],TableAvg[],3,FALSE)</f>
        <v>#N/A</v>
      </c>
      <c r="Q2857" s="10" t="e">
        <f>TableOMP[[#This Row],[Avg]]-$U$2*TableOMP[[#This Row],[StdDev]]</f>
        <v>#N/A</v>
      </c>
      <c r="R2857" s="10" t="e">
        <f>TableOMP[[#This Row],[Avg]]+$U$2*TableOMP[[#This Row],[StdDev]]</f>
        <v>#N/A</v>
      </c>
      <c r="S2857" s="10" t="e">
        <f>IF(AND(TableOMP[[#This Row],[total_time]]&gt;=TableOMP[[#This Row],[Low]], TableOMP[[#This Row],[total_time]]&lt;=TableOMP[[#This Row],[High]]),1,0)</f>
        <v>#N/A</v>
      </c>
    </row>
    <row r="2858" spans="1:19" x14ac:dyDescent="0.25">
      <c r="A2858" t="s">
        <v>17</v>
      </c>
      <c r="B2858">
        <v>30000</v>
      </c>
      <c r="C2858">
        <v>0</v>
      </c>
      <c r="D2858">
        <v>0</v>
      </c>
      <c r="E2858">
        <v>45</v>
      </c>
      <c r="F2858">
        <v>1</v>
      </c>
      <c r="G2858">
        <v>2.7072090000000002</v>
      </c>
      <c r="H2858">
        <v>0.92465399999999998</v>
      </c>
      <c r="I2858">
        <v>1.971827</v>
      </c>
      <c r="J2858">
        <v>4.4814E-2</v>
      </c>
      <c r="K2858" t="str">
        <f t="shared" si="47"/>
        <v>2</v>
      </c>
      <c r="L2858" t="s">
        <v>52</v>
      </c>
      <c r="M2858" t="s">
        <v>53</v>
      </c>
      <c r="N28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858" s="10" t="e">
        <f>VLOOKUP(TableOMP[[#This Row],[Label]],TableAvg[],2,FALSE)</f>
        <v>#N/A</v>
      </c>
      <c r="P2858" s="10" t="e">
        <f>VLOOKUP(TableOMP[[#This Row],[Label]],TableAvg[],3,FALSE)</f>
        <v>#N/A</v>
      </c>
      <c r="Q2858" s="10" t="e">
        <f>TableOMP[[#This Row],[Avg]]-$U$2*TableOMP[[#This Row],[StdDev]]</f>
        <v>#N/A</v>
      </c>
      <c r="R2858" s="10" t="e">
        <f>TableOMP[[#This Row],[Avg]]+$U$2*TableOMP[[#This Row],[StdDev]]</f>
        <v>#N/A</v>
      </c>
      <c r="S2858" s="10" t="e">
        <f>IF(AND(TableOMP[[#This Row],[total_time]]&gt;=TableOMP[[#This Row],[Low]], TableOMP[[#This Row],[total_time]]&lt;=TableOMP[[#This Row],[High]]),1,0)</f>
        <v>#N/A</v>
      </c>
    </row>
    <row r="2859" spans="1:19" x14ac:dyDescent="0.25">
      <c r="A2859" t="s">
        <v>17</v>
      </c>
      <c r="B2859">
        <v>30000</v>
      </c>
      <c r="C2859">
        <v>0</v>
      </c>
      <c r="D2859">
        <v>0</v>
      </c>
      <c r="E2859">
        <v>44</v>
      </c>
      <c r="F2859">
        <v>1</v>
      </c>
      <c r="G2859">
        <v>2.7511649999999999</v>
      </c>
      <c r="H2859">
        <v>0.90360700000000005</v>
      </c>
      <c r="I2859">
        <v>1.8154509999999999</v>
      </c>
      <c r="J2859">
        <v>4.2220000000000001E-2</v>
      </c>
      <c r="K2859" t="str">
        <f t="shared" si="47"/>
        <v>2</v>
      </c>
      <c r="L2859" t="s">
        <v>52</v>
      </c>
      <c r="M2859" t="s">
        <v>53</v>
      </c>
      <c r="N28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859" s="10" t="e">
        <f>VLOOKUP(TableOMP[[#This Row],[Label]],TableAvg[],2,FALSE)</f>
        <v>#N/A</v>
      </c>
      <c r="P2859" s="10" t="e">
        <f>VLOOKUP(TableOMP[[#This Row],[Label]],TableAvg[],3,FALSE)</f>
        <v>#N/A</v>
      </c>
      <c r="Q2859" s="10" t="e">
        <f>TableOMP[[#This Row],[Avg]]-$U$2*TableOMP[[#This Row],[StdDev]]</f>
        <v>#N/A</v>
      </c>
      <c r="R2859" s="10" t="e">
        <f>TableOMP[[#This Row],[Avg]]+$U$2*TableOMP[[#This Row],[StdDev]]</f>
        <v>#N/A</v>
      </c>
      <c r="S2859" s="10" t="e">
        <f>IF(AND(TableOMP[[#This Row],[total_time]]&gt;=TableOMP[[#This Row],[Low]], TableOMP[[#This Row],[total_time]]&lt;=TableOMP[[#This Row],[High]]),1,0)</f>
        <v>#N/A</v>
      </c>
    </row>
    <row r="2860" spans="1:19" x14ac:dyDescent="0.25">
      <c r="A2860" t="s">
        <v>17</v>
      </c>
      <c r="B2860">
        <v>30000</v>
      </c>
      <c r="C2860">
        <v>0</v>
      </c>
      <c r="D2860">
        <v>0</v>
      </c>
      <c r="E2860">
        <v>43</v>
      </c>
      <c r="F2860">
        <v>1</v>
      </c>
      <c r="G2860">
        <v>2.758378</v>
      </c>
      <c r="H2860">
        <v>0.898895</v>
      </c>
      <c r="I2860">
        <v>1.8760349999999999</v>
      </c>
      <c r="J2860">
        <v>4.4666999999999998E-2</v>
      </c>
      <c r="K2860" t="str">
        <f t="shared" si="47"/>
        <v>2</v>
      </c>
      <c r="L2860" t="s">
        <v>52</v>
      </c>
      <c r="M2860" t="s">
        <v>53</v>
      </c>
      <c r="N28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860" s="10" t="e">
        <f>VLOOKUP(TableOMP[[#This Row],[Label]],TableAvg[],2,FALSE)</f>
        <v>#N/A</v>
      </c>
      <c r="P2860" s="10" t="e">
        <f>VLOOKUP(TableOMP[[#This Row],[Label]],TableAvg[],3,FALSE)</f>
        <v>#N/A</v>
      </c>
      <c r="Q2860" s="10" t="e">
        <f>TableOMP[[#This Row],[Avg]]-$U$2*TableOMP[[#This Row],[StdDev]]</f>
        <v>#N/A</v>
      </c>
      <c r="R2860" s="10" t="e">
        <f>TableOMP[[#This Row],[Avg]]+$U$2*TableOMP[[#This Row],[StdDev]]</f>
        <v>#N/A</v>
      </c>
      <c r="S2860" s="10" t="e">
        <f>IF(AND(TableOMP[[#This Row],[total_time]]&gt;=TableOMP[[#This Row],[Low]], TableOMP[[#This Row],[total_time]]&lt;=TableOMP[[#This Row],[High]]),1,0)</f>
        <v>#N/A</v>
      </c>
    </row>
    <row r="2861" spans="1:19" x14ac:dyDescent="0.25">
      <c r="A2861" t="s">
        <v>17</v>
      </c>
      <c r="B2861">
        <v>30000</v>
      </c>
      <c r="C2861">
        <v>0</v>
      </c>
      <c r="D2861">
        <v>0</v>
      </c>
      <c r="E2861">
        <v>42</v>
      </c>
      <c r="F2861">
        <v>1</v>
      </c>
      <c r="G2861">
        <v>2.7496070000000001</v>
      </c>
      <c r="H2861">
        <v>0.94568399999999997</v>
      </c>
      <c r="I2861">
        <v>1.7221679999999999</v>
      </c>
      <c r="J2861">
        <v>4.2004E-2</v>
      </c>
      <c r="K2861" t="str">
        <f t="shared" si="47"/>
        <v>2</v>
      </c>
      <c r="L2861" t="s">
        <v>52</v>
      </c>
      <c r="M2861" t="s">
        <v>53</v>
      </c>
      <c r="N28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861" s="10" t="e">
        <f>VLOOKUP(TableOMP[[#This Row],[Label]],TableAvg[],2,FALSE)</f>
        <v>#N/A</v>
      </c>
      <c r="P2861" s="10" t="e">
        <f>VLOOKUP(TableOMP[[#This Row],[Label]],TableAvg[],3,FALSE)</f>
        <v>#N/A</v>
      </c>
      <c r="Q2861" s="10" t="e">
        <f>TableOMP[[#This Row],[Avg]]-$U$2*TableOMP[[#This Row],[StdDev]]</f>
        <v>#N/A</v>
      </c>
      <c r="R2861" s="10" t="e">
        <f>TableOMP[[#This Row],[Avg]]+$U$2*TableOMP[[#This Row],[StdDev]]</f>
        <v>#N/A</v>
      </c>
      <c r="S2861" s="10" t="e">
        <f>IF(AND(TableOMP[[#This Row],[total_time]]&gt;=TableOMP[[#This Row],[Low]], TableOMP[[#This Row],[total_time]]&lt;=TableOMP[[#This Row],[High]]),1,0)</f>
        <v>#N/A</v>
      </c>
    </row>
    <row r="2862" spans="1:19" x14ac:dyDescent="0.25">
      <c r="A2862" t="s">
        <v>17</v>
      </c>
      <c r="B2862">
        <v>30000</v>
      </c>
      <c r="C2862">
        <v>0</v>
      </c>
      <c r="D2862">
        <v>0</v>
      </c>
      <c r="E2862">
        <v>41</v>
      </c>
      <c r="F2862">
        <v>1</v>
      </c>
      <c r="G2862">
        <v>2.789472</v>
      </c>
      <c r="H2862">
        <v>0.90330600000000005</v>
      </c>
      <c r="I2862">
        <v>1.721875</v>
      </c>
      <c r="J2862">
        <v>4.3047000000000002E-2</v>
      </c>
      <c r="K2862" t="str">
        <f t="shared" si="47"/>
        <v>2</v>
      </c>
      <c r="L2862" t="s">
        <v>52</v>
      </c>
      <c r="M2862" t="s">
        <v>53</v>
      </c>
      <c r="N28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862" s="10" t="e">
        <f>VLOOKUP(TableOMP[[#This Row],[Label]],TableAvg[],2,FALSE)</f>
        <v>#N/A</v>
      </c>
      <c r="P2862" s="10" t="e">
        <f>VLOOKUP(TableOMP[[#This Row],[Label]],TableAvg[],3,FALSE)</f>
        <v>#N/A</v>
      </c>
      <c r="Q2862" s="10" t="e">
        <f>TableOMP[[#This Row],[Avg]]-$U$2*TableOMP[[#This Row],[StdDev]]</f>
        <v>#N/A</v>
      </c>
      <c r="R2862" s="10" t="e">
        <f>TableOMP[[#This Row],[Avg]]+$U$2*TableOMP[[#This Row],[StdDev]]</f>
        <v>#N/A</v>
      </c>
      <c r="S2862" s="10" t="e">
        <f>IF(AND(TableOMP[[#This Row],[total_time]]&gt;=TableOMP[[#This Row],[Low]], TableOMP[[#This Row],[total_time]]&lt;=TableOMP[[#This Row],[High]]),1,0)</f>
        <v>#N/A</v>
      </c>
    </row>
    <row r="2863" spans="1:19" x14ac:dyDescent="0.25">
      <c r="A2863" t="s">
        <v>17</v>
      </c>
      <c r="B2863">
        <v>30000</v>
      </c>
      <c r="C2863">
        <v>0</v>
      </c>
      <c r="D2863">
        <v>0</v>
      </c>
      <c r="E2863">
        <v>40</v>
      </c>
      <c r="F2863">
        <v>1</v>
      </c>
      <c r="G2863">
        <v>2.7883249999999999</v>
      </c>
      <c r="H2863">
        <v>0.98031000000000001</v>
      </c>
      <c r="I2863">
        <v>1.4488099999999999</v>
      </c>
      <c r="J2863">
        <v>3.7149000000000001E-2</v>
      </c>
      <c r="K2863" t="str">
        <f t="shared" si="47"/>
        <v>2</v>
      </c>
      <c r="L2863" t="s">
        <v>52</v>
      </c>
      <c r="M2863" t="s">
        <v>53</v>
      </c>
      <c r="N28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863" s="10" t="e">
        <f>VLOOKUP(TableOMP[[#This Row],[Label]],TableAvg[],2,FALSE)</f>
        <v>#N/A</v>
      </c>
      <c r="P2863" s="10" t="e">
        <f>VLOOKUP(TableOMP[[#This Row],[Label]],TableAvg[],3,FALSE)</f>
        <v>#N/A</v>
      </c>
      <c r="Q2863" s="10" t="e">
        <f>TableOMP[[#This Row],[Avg]]-$U$2*TableOMP[[#This Row],[StdDev]]</f>
        <v>#N/A</v>
      </c>
      <c r="R2863" s="10" t="e">
        <f>TableOMP[[#This Row],[Avg]]+$U$2*TableOMP[[#This Row],[StdDev]]</f>
        <v>#N/A</v>
      </c>
      <c r="S2863" s="10" t="e">
        <f>IF(AND(TableOMP[[#This Row],[total_time]]&gt;=TableOMP[[#This Row],[Low]], TableOMP[[#This Row],[total_time]]&lt;=TableOMP[[#This Row],[High]]),1,0)</f>
        <v>#N/A</v>
      </c>
    </row>
    <row r="2864" spans="1:19" x14ac:dyDescent="0.25">
      <c r="A2864" t="s">
        <v>17</v>
      </c>
      <c r="B2864">
        <v>30000</v>
      </c>
      <c r="C2864">
        <v>0</v>
      </c>
      <c r="D2864">
        <v>0</v>
      </c>
      <c r="E2864">
        <v>39</v>
      </c>
      <c r="F2864">
        <v>1</v>
      </c>
      <c r="G2864">
        <v>2.8190759999999999</v>
      </c>
      <c r="H2864">
        <v>1.045471</v>
      </c>
      <c r="I2864">
        <v>1.1776850000000001</v>
      </c>
      <c r="J2864">
        <v>3.0991999999999999E-2</v>
      </c>
      <c r="K2864" t="str">
        <f t="shared" si="47"/>
        <v>2</v>
      </c>
      <c r="L2864" t="s">
        <v>52</v>
      </c>
      <c r="M2864" t="s">
        <v>53</v>
      </c>
      <c r="N28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864" s="10" t="e">
        <f>VLOOKUP(TableOMP[[#This Row],[Label]],TableAvg[],2,FALSE)</f>
        <v>#N/A</v>
      </c>
      <c r="P2864" s="10" t="e">
        <f>VLOOKUP(TableOMP[[#This Row],[Label]],TableAvg[],3,FALSE)</f>
        <v>#N/A</v>
      </c>
      <c r="Q2864" s="10" t="e">
        <f>TableOMP[[#This Row],[Avg]]-$U$2*TableOMP[[#This Row],[StdDev]]</f>
        <v>#N/A</v>
      </c>
      <c r="R2864" s="10" t="e">
        <f>TableOMP[[#This Row],[Avg]]+$U$2*TableOMP[[#This Row],[StdDev]]</f>
        <v>#N/A</v>
      </c>
      <c r="S2864" s="10" t="e">
        <f>IF(AND(TableOMP[[#This Row],[total_time]]&gt;=TableOMP[[#This Row],[Low]], TableOMP[[#This Row],[total_time]]&lt;=TableOMP[[#This Row],[High]]),1,0)</f>
        <v>#N/A</v>
      </c>
    </row>
    <row r="2865" spans="1:19" x14ac:dyDescent="0.25">
      <c r="A2865" t="s">
        <v>17</v>
      </c>
      <c r="B2865">
        <v>30000</v>
      </c>
      <c r="C2865">
        <v>0</v>
      </c>
      <c r="D2865">
        <v>0</v>
      </c>
      <c r="E2865">
        <v>38</v>
      </c>
      <c r="F2865">
        <v>1</v>
      </c>
      <c r="G2865">
        <v>2.8681450000000002</v>
      </c>
      <c r="H2865">
        <v>1.0334239999999999</v>
      </c>
      <c r="I2865">
        <v>1.0967990000000001</v>
      </c>
      <c r="J2865">
        <v>2.9642999999999999E-2</v>
      </c>
      <c r="K2865" t="str">
        <f t="shared" si="47"/>
        <v>2</v>
      </c>
      <c r="L2865" t="s">
        <v>52</v>
      </c>
      <c r="M2865" t="s">
        <v>53</v>
      </c>
      <c r="N28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865" s="10" t="e">
        <f>VLOOKUP(TableOMP[[#This Row],[Label]],TableAvg[],2,FALSE)</f>
        <v>#N/A</v>
      </c>
      <c r="P2865" s="10" t="e">
        <f>VLOOKUP(TableOMP[[#This Row],[Label]],TableAvg[],3,FALSE)</f>
        <v>#N/A</v>
      </c>
      <c r="Q2865" s="10" t="e">
        <f>TableOMP[[#This Row],[Avg]]-$U$2*TableOMP[[#This Row],[StdDev]]</f>
        <v>#N/A</v>
      </c>
      <c r="R2865" s="10" t="e">
        <f>TableOMP[[#This Row],[Avg]]+$U$2*TableOMP[[#This Row],[StdDev]]</f>
        <v>#N/A</v>
      </c>
      <c r="S2865" s="10" t="e">
        <f>IF(AND(TableOMP[[#This Row],[total_time]]&gt;=TableOMP[[#This Row],[Low]], TableOMP[[#This Row],[total_time]]&lt;=TableOMP[[#This Row],[High]]),1,0)</f>
        <v>#N/A</v>
      </c>
    </row>
    <row r="2866" spans="1:19" x14ac:dyDescent="0.25">
      <c r="A2866" t="s">
        <v>17</v>
      </c>
      <c r="B2866">
        <v>30000</v>
      </c>
      <c r="C2866">
        <v>0</v>
      </c>
      <c r="D2866">
        <v>0</v>
      </c>
      <c r="E2866">
        <v>37</v>
      </c>
      <c r="F2866">
        <v>1</v>
      </c>
      <c r="G2866">
        <v>2.8405360000000002</v>
      </c>
      <c r="H2866">
        <v>1.013501</v>
      </c>
      <c r="I2866">
        <v>1.176409</v>
      </c>
      <c r="J2866">
        <v>3.2677999999999999E-2</v>
      </c>
      <c r="K2866" t="str">
        <f t="shared" si="47"/>
        <v>2</v>
      </c>
      <c r="L2866" t="s">
        <v>52</v>
      </c>
      <c r="M2866" t="s">
        <v>53</v>
      </c>
      <c r="N28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866" s="10" t="e">
        <f>VLOOKUP(TableOMP[[#This Row],[Label]],TableAvg[],2,FALSE)</f>
        <v>#N/A</v>
      </c>
      <c r="P2866" s="10" t="e">
        <f>VLOOKUP(TableOMP[[#This Row],[Label]],TableAvg[],3,FALSE)</f>
        <v>#N/A</v>
      </c>
      <c r="Q2866" s="10" t="e">
        <f>TableOMP[[#This Row],[Avg]]-$U$2*TableOMP[[#This Row],[StdDev]]</f>
        <v>#N/A</v>
      </c>
      <c r="R2866" s="10" t="e">
        <f>TableOMP[[#This Row],[Avg]]+$U$2*TableOMP[[#This Row],[StdDev]]</f>
        <v>#N/A</v>
      </c>
      <c r="S2866" s="10" t="e">
        <f>IF(AND(TableOMP[[#This Row],[total_time]]&gt;=TableOMP[[#This Row],[Low]], TableOMP[[#This Row],[total_time]]&lt;=TableOMP[[#This Row],[High]]),1,0)</f>
        <v>#N/A</v>
      </c>
    </row>
    <row r="2867" spans="1:19" x14ac:dyDescent="0.25">
      <c r="A2867" t="s">
        <v>17</v>
      </c>
      <c r="B2867">
        <v>30000</v>
      </c>
      <c r="C2867">
        <v>0</v>
      </c>
      <c r="D2867">
        <v>0</v>
      </c>
      <c r="E2867">
        <v>36</v>
      </c>
      <c r="F2867">
        <v>1</v>
      </c>
      <c r="G2867">
        <v>2.8160639999999999</v>
      </c>
      <c r="H2867">
        <v>1.059312</v>
      </c>
      <c r="I2867">
        <v>1.164426</v>
      </c>
      <c r="J2867">
        <v>3.3269E-2</v>
      </c>
      <c r="K2867" t="str">
        <f t="shared" si="47"/>
        <v>2</v>
      </c>
      <c r="L2867" t="s">
        <v>52</v>
      </c>
      <c r="M2867" t="s">
        <v>53</v>
      </c>
      <c r="N28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867" s="10" t="e">
        <f>VLOOKUP(TableOMP[[#This Row],[Label]],TableAvg[],2,FALSE)</f>
        <v>#N/A</v>
      </c>
      <c r="P2867" s="10" t="e">
        <f>VLOOKUP(TableOMP[[#This Row],[Label]],TableAvg[],3,FALSE)</f>
        <v>#N/A</v>
      </c>
      <c r="Q2867" s="10" t="e">
        <f>TableOMP[[#This Row],[Avg]]-$U$2*TableOMP[[#This Row],[StdDev]]</f>
        <v>#N/A</v>
      </c>
      <c r="R2867" s="10" t="e">
        <f>TableOMP[[#This Row],[Avg]]+$U$2*TableOMP[[#This Row],[StdDev]]</f>
        <v>#N/A</v>
      </c>
      <c r="S2867" s="10" t="e">
        <f>IF(AND(TableOMP[[#This Row],[total_time]]&gt;=TableOMP[[#This Row],[Low]], TableOMP[[#This Row],[total_time]]&lt;=TableOMP[[#This Row],[High]]),1,0)</f>
        <v>#N/A</v>
      </c>
    </row>
    <row r="2868" spans="1:19" x14ac:dyDescent="0.25">
      <c r="A2868" t="s">
        <v>17</v>
      </c>
      <c r="B2868">
        <v>30000</v>
      </c>
      <c r="C2868">
        <v>0</v>
      </c>
      <c r="D2868">
        <v>0</v>
      </c>
      <c r="E2868">
        <v>35</v>
      </c>
      <c r="F2868">
        <v>1</v>
      </c>
      <c r="G2868">
        <v>2.7375099999999999</v>
      </c>
      <c r="H2868">
        <v>0.989147</v>
      </c>
      <c r="I2868">
        <v>1.166571</v>
      </c>
      <c r="J2868">
        <v>3.4311000000000001E-2</v>
      </c>
      <c r="K2868" t="str">
        <f t="shared" si="47"/>
        <v>2</v>
      </c>
      <c r="L2868" t="s">
        <v>52</v>
      </c>
      <c r="M2868" t="s">
        <v>53</v>
      </c>
      <c r="N28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868" s="10" t="e">
        <f>VLOOKUP(TableOMP[[#This Row],[Label]],TableAvg[],2,FALSE)</f>
        <v>#N/A</v>
      </c>
      <c r="P2868" s="10" t="e">
        <f>VLOOKUP(TableOMP[[#This Row],[Label]],TableAvg[],3,FALSE)</f>
        <v>#N/A</v>
      </c>
      <c r="Q2868" s="10" t="e">
        <f>TableOMP[[#This Row],[Avg]]-$U$2*TableOMP[[#This Row],[StdDev]]</f>
        <v>#N/A</v>
      </c>
      <c r="R2868" s="10" t="e">
        <f>TableOMP[[#This Row],[Avg]]+$U$2*TableOMP[[#This Row],[StdDev]]</f>
        <v>#N/A</v>
      </c>
      <c r="S2868" s="10" t="e">
        <f>IF(AND(TableOMP[[#This Row],[total_time]]&gt;=TableOMP[[#This Row],[Low]], TableOMP[[#This Row],[total_time]]&lt;=TableOMP[[#This Row],[High]]),1,0)</f>
        <v>#N/A</v>
      </c>
    </row>
    <row r="2869" spans="1:19" x14ac:dyDescent="0.25">
      <c r="A2869" t="s">
        <v>17</v>
      </c>
      <c r="B2869">
        <v>30000</v>
      </c>
      <c r="C2869">
        <v>0</v>
      </c>
      <c r="D2869">
        <v>0</v>
      </c>
      <c r="E2869">
        <v>34</v>
      </c>
      <c r="F2869">
        <v>1</v>
      </c>
      <c r="G2869">
        <v>2.8694709999999999</v>
      </c>
      <c r="H2869">
        <v>1.0219240000000001</v>
      </c>
      <c r="I2869">
        <v>1.31931</v>
      </c>
      <c r="J2869">
        <v>3.9979000000000001E-2</v>
      </c>
      <c r="K2869" t="str">
        <f t="shared" si="47"/>
        <v>2</v>
      </c>
      <c r="L2869" t="s">
        <v>52</v>
      </c>
      <c r="M2869" t="s">
        <v>53</v>
      </c>
      <c r="N28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869" s="10" t="e">
        <f>VLOOKUP(TableOMP[[#This Row],[Label]],TableAvg[],2,FALSE)</f>
        <v>#N/A</v>
      </c>
      <c r="P2869" s="10" t="e">
        <f>VLOOKUP(TableOMP[[#This Row],[Label]],TableAvg[],3,FALSE)</f>
        <v>#N/A</v>
      </c>
      <c r="Q2869" s="10" t="e">
        <f>TableOMP[[#This Row],[Avg]]-$U$2*TableOMP[[#This Row],[StdDev]]</f>
        <v>#N/A</v>
      </c>
      <c r="R2869" s="10" t="e">
        <f>TableOMP[[#This Row],[Avg]]+$U$2*TableOMP[[#This Row],[StdDev]]</f>
        <v>#N/A</v>
      </c>
      <c r="S2869" s="10" t="e">
        <f>IF(AND(TableOMP[[#This Row],[total_time]]&gt;=TableOMP[[#This Row],[Low]], TableOMP[[#This Row],[total_time]]&lt;=TableOMP[[#This Row],[High]]),1,0)</f>
        <v>#N/A</v>
      </c>
    </row>
    <row r="2870" spans="1:19" x14ac:dyDescent="0.25">
      <c r="A2870" t="s">
        <v>17</v>
      </c>
      <c r="B2870">
        <v>30000</v>
      </c>
      <c r="C2870">
        <v>0</v>
      </c>
      <c r="D2870">
        <v>0</v>
      </c>
      <c r="E2870">
        <v>33</v>
      </c>
      <c r="F2870">
        <v>1</v>
      </c>
      <c r="G2870">
        <v>2.7025480000000002</v>
      </c>
      <c r="H2870">
        <v>0.98774300000000004</v>
      </c>
      <c r="I2870">
        <v>1.1994320000000001</v>
      </c>
      <c r="J2870">
        <v>3.7482000000000001E-2</v>
      </c>
      <c r="K2870" t="str">
        <f t="shared" si="47"/>
        <v>2</v>
      </c>
      <c r="L2870" t="s">
        <v>52</v>
      </c>
      <c r="M2870" t="s">
        <v>53</v>
      </c>
      <c r="N28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870" s="10" t="e">
        <f>VLOOKUP(TableOMP[[#This Row],[Label]],TableAvg[],2,FALSE)</f>
        <v>#N/A</v>
      </c>
      <c r="P2870" s="10" t="e">
        <f>VLOOKUP(TableOMP[[#This Row],[Label]],TableAvg[],3,FALSE)</f>
        <v>#N/A</v>
      </c>
      <c r="Q2870" s="10" t="e">
        <f>TableOMP[[#This Row],[Avg]]-$U$2*TableOMP[[#This Row],[StdDev]]</f>
        <v>#N/A</v>
      </c>
      <c r="R2870" s="10" t="e">
        <f>TableOMP[[#This Row],[Avg]]+$U$2*TableOMP[[#This Row],[StdDev]]</f>
        <v>#N/A</v>
      </c>
      <c r="S2870" s="10" t="e">
        <f>IF(AND(TableOMP[[#This Row],[total_time]]&gt;=TableOMP[[#This Row],[Low]], TableOMP[[#This Row],[total_time]]&lt;=TableOMP[[#This Row],[High]]),1,0)</f>
        <v>#N/A</v>
      </c>
    </row>
    <row r="2871" spans="1:19" x14ac:dyDescent="0.25">
      <c r="A2871" t="s">
        <v>17</v>
      </c>
      <c r="B2871">
        <v>30000</v>
      </c>
      <c r="C2871">
        <v>0</v>
      </c>
      <c r="D2871">
        <v>0</v>
      </c>
      <c r="E2871">
        <v>32</v>
      </c>
      <c r="F2871">
        <v>1</v>
      </c>
      <c r="G2871">
        <v>2.7822909999999998</v>
      </c>
      <c r="H2871">
        <v>1.0062009999999999</v>
      </c>
      <c r="I2871">
        <v>1.1366350000000001</v>
      </c>
      <c r="J2871">
        <v>3.6665999999999997E-2</v>
      </c>
      <c r="K2871" t="str">
        <f t="shared" si="47"/>
        <v>2</v>
      </c>
      <c r="L2871" t="s">
        <v>52</v>
      </c>
      <c r="M2871" t="s">
        <v>53</v>
      </c>
      <c r="N28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871" s="10" t="e">
        <f>VLOOKUP(TableOMP[[#This Row],[Label]],TableAvg[],2,FALSE)</f>
        <v>#N/A</v>
      </c>
      <c r="P2871" s="10" t="e">
        <f>VLOOKUP(TableOMP[[#This Row],[Label]],TableAvg[],3,FALSE)</f>
        <v>#N/A</v>
      </c>
      <c r="Q2871" s="10" t="e">
        <f>TableOMP[[#This Row],[Avg]]-$U$2*TableOMP[[#This Row],[StdDev]]</f>
        <v>#N/A</v>
      </c>
      <c r="R2871" s="10" t="e">
        <f>TableOMP[[#This Row],[Avg]]+$U$2*TableOMP[[#This Row],[StdDev]]</f>
        <v>#N/A</v>
      </c>
      <c r="S2871" s="10" t="e">
        <f>IF(AND(TableOMP[[#This Row],[total_time]]&gt;=TableOMP[[#This Row],[Low]], TableOMP[[#This Row],[total_time]]&lt;=TableOMP[[#This Row],[High]]),1,0)</f>
        <v>#N/A</v>
      </c>
    </row>
    <row r="2872" spans="1:19" x14ac:dyDescent="0.25">
      <c r="A2872" t="s">
        <v>17</v>
      </c>
      <c r="B2872">
        <v>30000</v>
      </c>
      <c r="C2872">
        <v>0</v>
      </c>
      <c r="D2872">
        <v>0</v>
      </c>
      <c r="E2872">
        <v>31</v>
      </c>
      <c r="F2872">
        <v>1</v>
      </c>
      <c r="G2872">
        <v>2.5965259999999999</v>
      </c>
      <c r="H2872">
        <v>0.85336699999999999</v>
      </c>
      <c r="I2872">
        <v>1.333852</v>
      </c>
      <c r="J2872">
        <v>4.4462000000000002E-2</v>
      </c>
      <c r="K2872" t="str">
        <f t="shared" si="47"/>
        <v>2</v>
      </c>
      <c r="L2872" t="s">
        <v>52</v>
      </c>
      <c r="M2872" t="s">
        <v>53</v>
      </c>
      <c r="N28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2872" s="10" t="e">
        <f>VLOOKUP(TableOMP[[#This Row],[Label]],TableAvg[],2,FALSE)</f>
        <v>#N/A</v>
      </c>
      <c r="P2872" s="10" t="e">
        <f>VLOOKUP(TableOMP[[#This Row],[Label]],TableAvg[],3,FALSE)</f>
        <v>#N/A</v>
      </c>
      <c r="Q2872" s="10" t="e">
        <f>TableOMP[[#This Row],[Avg]]-$U$2*TableOMP[[#This Row],[StdDev]]</f>
        <v>#N/A</v>
      </c>
      <c r="R2872" s="10" t="e">
        <f>TableOMP[[#This Row],[Avg]]+$U$2*TableOMP[[#This Row],[StdDev]]</f>
        <v>#N/A</v>
      </c>
      <c r="S2872" s="10" t="e">
        <f>IF(AND(TableOMP[[#This Row],[total_time]]&gt;=TableOMP[[#This Row],[Low]], TableOMP[[#This Row],[total_time]]&lt;=TableOMP[[#This Row],[High]]),1,0)</f>
        <v>#N/A</v>
      </c>
    </row>
    <row r="2873" spans="1:19" x14ac:dyDescent="0.25">
      <c r="A2873" t="s">
        <v>17</v>
      </c>
      <c r="B2873">
        <v>30000</v>
      </c>
      <c r="C2873">
        <v>0</v>
      </c>
      <c r="D2873">
        <v>0</v>
      </c>
      <c r="E2873">
        <v>30</v>
      </c>
      <c r="F2873">
        <v>1</v>
      </c>
      <c r="G2873">
        <v>2.712653</v>
      </c>
      <c r="H2873">
        <v>0.96704900000000005</v>
      </c>
      <c r="I2873">
        <v>1.302324</v>
      </c>
      <c r="J2873">
        <v>4.4908000000000003E-2</v>
      </c>
      <c r="K2873" t="str">
        <f t="shared" si="47"/>
        <v>2</v>
      </c>
      <c r="L2873" t="s">
        <v>52</v>
      </c>
      <c r="M2873" t="s">
        <v>53</v>
      </c>
      <c r="N28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2873" s="10" t="e">
        <f>VLOOKUP(TableOMP[[#This Row],[Label]],TableAvg[],2,FALSE)</f>
        <v>#N/A</v>
      </c>
      <c r="P2873" s="10" t="e">
        <f>VLOOKUP(TableOMP[[#This Row],[Label]],TableAvg[],3,FALSE)</f>
        <v>#N/A</v>
      </c>
      <c r="Q2873" s="10" t="e">
        <f>TableOMP[[#This Row],[Avg]]-$U$2*TableOMP[[#This Row],[StdDev]]</f>
        <v>#N/A</v>
      </c>
      <c r="R2873" s="10" t="e">
        <f>TableOMP[[#This Row],[Avg]]+$U$2*TableOMP[[#This Row],[StdDev]]</f>
        <v>#N/A</v>
      </c>
      <c r="S2873" s="10" t="e">
        <f>IF(AND(TableOMP[[#This Row],[total_time]]&gt;=TableOMP[[#This Row],[Low]], TableOMP[[#This Row],[total_time]]&lt;=TableOMP[[#This Row],[High]]),1,0)</f>
        <v>#N/A</v>
      </c>
    </row>
    <row r="2874" spans="1:19" x14ac:dyDescent="0.25">
      <c r="A2874" t="s">
        <v>17</v>
      </c>
      <c r="B2874">
        <v>30000</v>
      </c>
      <c r="C2874">
        <v>0</v>
      </c>
      <c r="D2874">
        <v>0</v>
      </c>
      <c r="E2874">
        <v>29</v>
      </c>
      <c r="F2874">
        <v>1</v>
      </c>
      <c r="G2874">
        <v>3.5075289999999999</v>
      </c>
      <c r="H2874">
        <v>0.952928</v>
      </c>
      <c r="I2874">
        <v>1.518356</v>
      </c>
      <c r="J2874">
        <v>5.4226999999999997E-2</v>
      </c>
      <c r="K2874" t="str">
        <f t="shared" si="47"/>
        <v>2</v>
      </c>
      <c r="L2874" t="s">
        <v>52</v>
      </c>
      <c r="M2874" t="s">
        <v>53</v>
      </c>
      <c r="N28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2874" s="10" t="e">
        <f>VLOOKUP(TableOMP[[#This Row],[Label]],TableAvg[],2,FALSE)</f>
        <v>#N/A</v>
      </c>
      <c r="P2874" s="10" t="e">
        <f>VLOOKUP(TableOMP[[#This Row],[Label]],TableAvg[],3,FALSE)</f>
        <v>#N/A</v>
      </c>
      <c r="Q2874" s="10" t="e">
        <f>TableOMP[[#This Row],[Avg]]-$U$2*TableOMP[[#This Row],[StdDev]]</f>
        <v>#N/A</v>
      </c>
      <c r="R2874" s="10" t="e">
        <f>TableOMP[[#This Row],[Avg]]+$U$2*TableOMP[[#This Row],[StdDev]]</f>
        <v>#N/A</v>
      </c>
      <c r="S2874" s="10" t="e">
        <f>IF(AND(TableOMP[[#This Row],[total_time]]&gt;=TableOMP[[#This Row],[Low]], TableOMP[[#This Row],[total_time]]&lt;=TableOMP[[#This Row],[High]]),1,0)</f>
        <v>#N/A</v>
      </c>
    </row>
    <row r="2875" spans="1:19" x14ac:dyDescent="0.25">
      <c r="A2875" t="s">
        <v>17</v>
      </c>
      <c r="B2875">
        <v>30000</v>
      </c>
      <c r="C2875">
        <v>0</v>
      </c>
      <c r="D2875">
        <v>0</v>
      </c>
      <c r="E2875">
        <v>28</v>
      </c>
      <c r="F2875">
        <v>1</v>
      </c>
      <c r="G2875">
        <v>3.287617</v>
      </c>
      <c r="H2875">
        <v>1.2982039999999999</v>
      </c>
      <c r="I2875">
        <v>1.2111339999999999</v>
      </c>
      <c r="J2875">
        <v>4.4857000000000001E-2</v>
      </c>
      <c r="K2875" t="str">
        <f t="shared" si="47"/>
        <v>2</v>
      </c>
      <c r="L2875" t="s">
        <v>52</v>
      </c>
      <c r="M2875" t="s">
        <v>53</v>
      </c>
      <c r="N28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2875" s="10" t="e">
        <f>VLOOKUP(TableOMP[[#This Row],[Label]],TableAvg[],2,FALSE)</f>
        <v>#N/A</v>
      </c>
      <c r="P2875" s="10" t="e">
        <f>VLOOKUP(TableOMP[[#This Row],[Label]],TableAvg[],3,FALSE)</f>
        <v>#N/A</v>
      </c>
      <c r="Q2875" s="10" t="e">
        <f>TableOMP[[#This Row],[Avg]]-$U$2*TableOMP[[#This Row],[StdDev]]</f>
        <v>#N/A</v>
      </c>
      <c r="R2875" s="10" t="e">
        <f>TableOMP[[#This Row],[Avg]]+$U$2*TableOMP[[#This Row],[StdDev]]</f>
        <v>#N/A</v>
      </c>
      <c r="S2875" s="10" t="e">
        <f>IF(AND(TableOMP[[#This Row],[total_time]]&gt;=TableOMP[[#This Row],[Low]], TableOMP[[#This Row],[total_time]]&lt;=TableOMP[[#This Row],[High]]),1,0)</f>
        <v>#N/A</v>
      </c>
    </row>
    <row r="2876" spans="1:19" x14ac:dyDescent="0.25">
      <c r="A2876" t="s">
        <v>17</v>
      </c>
      <c r="B2876">
        <v>30000</v>
      </c>
      <c r="C2876">
        <v>0</v>
      </c>
      <c r="D2876">
        <v>0</v>
      </c>
      <c r="E2876">
        <v>27</v>
      </c>
      <c r="F2876">
        <v>1</v>
      </c>
      <c r="G2876">
        <v>2.6790560000000001</v>
      </c>
      <c r="H2876">
        <v>0.95325499999999996</v>
      </c>
      <c r="I2876">
        <v>1.0523100000000001</v>
      </c>
      <c r="J2876">
        <v>4.0473000000000002E-2</v>
      </c>
      <c r="K2876" t="str">
        <f t="shared" si="47"/>
        <v>2</v>
      </c>
      <c r="L2876" t="s">
        <v>52</v>
      </c>
      <c r="M2876" t="s">
        <v>53</v>
      </c>
      <c r="N28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2876" s="10" t="e">
        <f>VLOOKUP(TableOMP[[#This Row],[Label]],TableAvg[],2,FALSE)</f>
        <v>#N/A</v>
      </c>
      <c r="P2876" s="10" t="e">
        <f>VLOOKUP(TableOMP[[#This Row],[Label]],TableAvg[],3,FALSE)</f>
        <v>#N/A</v>
      </c>
      <c r="Q2876" s="10" t="e">
        <f>TableOMP[[#This Row],[Avg]]-$U$2*TableOMP[[#This Row],[StdDev]]</f>
        <v>#N/A</v>
      </c>
      <c r="R2876" s="10" t="e">
        <f>TableOMP[[#This Row],[Avg]]+$U$2*TableOMP[[#This Row],[StdDev]]</f>
        <v>#N/A</v>
      </c>
      <c r="S2876" s="10" t="e">
        <f>IF(AND(TableOMP[[#This Row],[total_time]]&gt;=TableOMP[[#This Row],[Low]], TableOMP[[#This Row],[total_time]]&lt;=TableOMP[[#This Row],[High]]),1,0)</f>
        <v>#N/A</v>
      </c>
    </row>
    <row r="2877" spans="1:19" x14ac:dyDescent="0.25">
      <c r="A2877" t="s">
        <v>17</v>
      </c>
      <c r="B2877">
        <v>30000</v>
      </c>
      <c r="C2877">
        <v>0</v>
      </c>
      <c r="D2877">
        <v>0</v>
      </c>
      <c r="E2877">
        <v>26</v>
      </c>
      <c r="F2877">
        <v>1</v>
      </c>
      <c r="G2877">
        <v>2.7370399999999999</v>
      </c>
      <c r="H2877">
        <v>1.012024</v>
      </c>
      <c r="I2877">
        <v>1.0378430000000001</v>
      </c>
      <c r="J2877">
        <v>4.1514000000000002E-2</v>
      </c>
      <c r="K2877" t="str">
        <f t="shared" si="47"/>
        <v>2</v>
      </c>
      <c r="L2877" t="s">
        <v>52</v>
      </c>
      <c r="M2877" t="s">
        <v>53</v>
      </c>
      <c r="N28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2877" s="10" t="e">
        <f>VLOOKUP(TableOMP[[#This Row],[Label]],TableAvg[],2,FALSE)</f>
        <v>#N/A</v>
      </c>
      <c r="P2877" s="10" t="e">
        <f>VLOOKUP(TableOMP[[#This Row],[Label]],TableAvg[],3,FALSE)</f>
        <v>#N/A</v>
      </c>
      <c r="Q2877" s="10" t="e">
        <f>TableOMP[[#This Row],[Avg]]-$U$2*TableOMP[[#This Row],[StdDev]]</f>
        <v>#N/A</v>
      </c>
      <c r="R2877" s="10" t="e">
        <f>TableOMP[[#This Row],[Avg]]+$U$2*TableOMP[[#This Row],[StdDev]]</f>
        <v>#N/A</v>
      </c>
      <c r="S2877" s="10" t="e">
        <f>IF(AND(TableOMP[[#This Row],[total_time]]&gt;=TableOMP[[#This Row],[Low]], TableOMP[[#This Row],[total_time]]&lt;=TableOMP[[#This Row],[High]]),1,0)</f>
        <v>#N/A</v>
      </c>
    </row>
    <row r="2878" spans="1:19" x14ac:dyDescent="0.25">
      <c r="A2878" t="s">
        <v>17</v>
      </c>
      <c r="B2878">
        <v>30000</v>
      </c>
      <c r="C2878">
        <v>0</v>
      </c>
      <c r="D2878">
        <v>0</v>
      </c>
      <c r="E2878">
        <v>25</v>
      </c>
      <c r="F2878">
        <v>1</v>
      </c>
      <c r="G2878">
        <v>3.2061760000000001</v>
      </c>
      <c r="H2878">
        <v>0.99460199999999999</v>
      </c>
      <c r="I2878">
        <v>1.0992759999999999</v>
      </c>
      <c r="J2878">
        <v>4.5803000000000003E-2</v>
      </c>
      <c r="K2878" t="str">
        <f t="shared" si="47"/>
        <v>2</v>
      </c>
      <c r="L2878" t="s">
        <v>52</v>
      </c>
      <c r="M2878" t="s">
        <v>53</v>
      </c>
      <c r="N28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2878" s="10" t="e">
        <f>VLOOKUP(TableOMP[[#This Row],[Label]],TableAvg[],2,FALSE)</f>
        <v>#N/A</v>
      </c>
      <c r="P2878" s="10" t="e">
        <f>VLOOKUP(TableOMP[[#This Row],[Label]],TableAvg[],3,FALSE)</f>
        <v>#N/A</v>
      </c>
      <c r="Q2878" s="10" t="e">
        <f>TableOMP[[#This Row],[Avg]]-$U$2*TableOMP[[#This Row],[StdDev]]</f>
        <v>#N/A</v>
      </c>
      <c r="R2878" s="10" t="e">
        <f>TableOMP[[#This Row],[Avg]]+$U$2*TableOMP[[#This Row],[StdDev]]</f>
        <v>#N/A</v>
      </c>
      <c r="S2878" s="10" t="e">
        <f>IF(AND(TableOMP[[#This Row],[total_time]]&gt;=TableOMP[[#This Row],[Low]], TableOMP[[#This Row],[total_time]]&lt;=TableOMP[[#This Row],[High]]),1,0)</f>
        <v>#N/A</v>
      </c>
    </row>
    <row r="2879" spans="1:19" x14ac:dyDescent="0.25">
      <c r="A2879" t="s">
        <v>17</v>
      </c>
      <c r="B2879">
        <v>30000</v>
      </c>
      <c r="C2879">
        <v>0</v>
      </c>
      <c r="D2879">
        <v>0</v>
      </c>
      <c r="E2879">
        <v>24</v>
      </c>
      <c r="F2879">
        <v>1</v>
      </c>
      <c r="G2879">
        <v>3.11978</v>
      </c>
      <c r="H2879">
        <v>0.91006399999999998</v>
      </c>
      <c r="I2879">
        <v>1.4510000000000001</v>
      </c>
      <c r="J2879">
        <v>6.3087000000000004E-2</v>
      </c>
      <c r="K2879" t="str">
        <f t="shared" si="47"/>
        <v>2</v>
      </c>
      <c r="L2879" t="s">
        <v>52</v>
      </c>
      <c r="M2879" t="s">
        <v>53</v>
      </c>
      <c r="N28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2879" s="10" t="e">
        <f>VLOOKUP(TableOMP[[#This Row],[Label]],TableAvg[],2,FALSE)</f>
        <v>#N/A</v>
      </c>
      <c r="P2879" s="10" t="e">
        <f>VLOOKUP(TableOMP[[#This Row],[Label]],TableAvg[],3,FALSE)</f>
        <v>#N/A</v>
      </c>
      <c r="Q2879" s="10" t="e">
        <f>TableOMP[[#This Row],[Avg]]-$U$2*TableOMP[[#This Row],[StdDev]]</f>
        <v>#N/A</v>
      </c>
      <c r="R2879" s="10" t="e">
        <f>TableOMP[[#This Row],[Avg]]+$U$2*TableOMP[[#This Row],[StdDev]]</f>
        <v>#N/A</v>
      </c>
      <c r="S2879" s="10" t="e">
        <f>IF(AND(TableOMP[[#This Row],[total_time]]&gt;=TableOMP[[#This Row],[Low]], TableOMP[[#This Row],[total_time]]&lt;=TableOMP[[#This Row],[High]]),1,0)</f>
        <v>#N/A</v>
      </c>
    </row>
    <row r="2880" spans="1:19" x14ac:dyDescent="0.25">
      <c r="A2880" t="s">
        <v>17</v>
      </c>
      <c r="B2880">
        <v>30000</v>
      </c>
      <c r="C2880">
        <v>0</v>
      </c>
      <c r="D2880">
        <v>0</v>
      </c>
      <c r="E2880">
        <v>23</v>
      </c>
      <c r="F2880">
        <v>1</v>
      </c>
      <c r="G2880">
        <v>2.7903790000000002</v>
      </c>
      <c r="H2880">
        <v>0.97053299999999998</v>
      </c>
      <c r="I2880">
        <v>1.0658989999999999</v>
      </c>
      <c r="J2880">
        <v>4.845E-2</v>
      </c>
      <c r="K2880" t="str">
        <f t="shared" si="47"/>
        <v>2</v>
      </c>
      <c r="L2880" t="s">
        <v>52</v>
      </c>
      <c r="M2880" t="s">
        <v>53</v>
      </c>
      <c r="N28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2880" s="10" t="e">
        <f>VLOOKUP(TableOMP[[#This Row],[Label]],TableAvg[],2,FALSE)</f>
        <v>#N/A</v>
      </c>
      <c r="P2880" s="10" t="e">
        <f>VLOOKUP(TableOMP[[#This Row],[Label]],TableAvg[],3,FALSE)</f>
        <v>#N/A</v>
      </c>
      <c r="Q2880" s="10" t="e">
        <f>TableOMP[[#This Row],[Avg]]-$U$2*TableOMP[[#This Row],[StdDev]]</f>
        <v>#N/A</v>
      </c>
      <c r="R2880" s="10" t="e">
        <f>TableOMP[[#This Row],[Avg]]+$U$2*TableOMP[[#This Row],[StdDev]]</f>
        <v>#N/A</v>
      </c>
      <c r="S2880" s="10" t="e">
        <f>IF(AND(TableOMP[[#This Row],[total_time]]&gt;=TableOMP[[#This Row],[Low]], TableOMP[[#This Row],[total_time]]&lt;=TableOMP[[#This Row],[High]]),1,0)</f>
        <v>#N/A</v>
      </c>
    </row>
    <row r="2881" spans="1:19" x14ac:dyDescent="0.25">
      <c r="A2881" t="s">
        <v>17</v>
      </c>
      <c r="B2881">
        <v>30000</v>
      </c>
      <c r="C2881">
        <v>0</v>
      </c>
      <c r="D2881">
        <v>0</v>
      </c>
      <c r="E2881">
        <v>22</v>
      </c>
      <c r="F2881">
        <v>1</v>
      </c>
      <c r="G2881">
        <v>2.8070840000000001</v>
      </c>
      <c r="H2881">
        <v>0.92967200000000005</v>
      </c>
      <c r="I2881">
        <v>1.030651</v>
      </c>
      <c r="J2881">
        <v>4.9078999999999998E-2</v>
      </c>
      <c r="K2881" t="str">
        <f t="shared" si="47"/>
        <v>2</v>
      </c>
      <c r="L2881" t="s">
        <v>52</v>
      </c>
      <c r="M2881" t="s">
        <v>53</v>
      </c>
      <c r="N28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2881" s="10" t="e">
        <f>VLOOKUP(TableOMP[[#This Row],[Label]],TableAvg[],2,FALSE)</f>
        <v>#N/A</v>
      </c>
      <c r="P2881" s="10" t="e">
        <f>VLOOKUP(TableOMP[[#This Row],[Label]],TableAvg[],3,FALSE)</f>
        <v>#N/A</v>
      </c>
      <c r="Q2881" s="10" t="e">
        <f>TableOMP[[#This Row],[Avg]]-$U$2*TableOMP[[#This Row],[StdDev]]</f>
        <v>#N/A</v>
      </c>
      <c r="R2881" s="10" t="e">
        <f>TableOMP[[#This Row],[Avg]]+$U$2*TableOMP[[#This Row],[StdDev]]</f>
        <v>#N/A</v>
      </c>
      <c r="S2881" s="10" t="e">
        <f>IF(AND(TableOMP[[#This Row],[total_time]]&gt;=TableOMP[[#This Row],[Low]], TableOMP[[#This Row],[total_time]]&lt;=TableOMP[[#This Row],[High]]),1,0)</f>
        <v>#N/A</v>
      </c>
    </row>
    <row r="2882" spans="1:19" x14ac:dyDescent="0.25">
      <c r="A2882" t="s">
        <v>17</v>
      </c>
      <c r="B2882">
        <v>30000</v>
      </c>
      <c r="C2882">
        <v>0</v>
      </c>
      <c r="D2882">
        <v>0</v>
      </c>
      <c r="E2882">
        <v>21</v>
      </c>
      <c r="F2882">
        <v>1</v>
      </c>
      <c r="G2882">
        <v>3.007787</v>
      </c>
      <c r="H2882">
        <v>0.91827899999999996</v>
      </c>
      <c r="I2882">
        <v>1.1319889999999999</v>
      </c>
      <c r="J2882">
        <v>5.6598999999999997E-2</v>
      </c>
      <c r="K2882" t="str">
        <f t="shared" si="47"/>
        <v>2</v>
      </c>
      <c r="L2882" t="s">
        <v>52</v>
      </c>
      <c r="M2882" t="s">
        <v>53</v>
      </c>
      <c r="N28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2882" s="10" t="e">
        <f>VLOOKUP(TableOMP[[#This Row],[Label]],TableAvg[],2,FALSE)</f>
        <v>#N/A</v>
      </c>
      <c r="P2882" s="10" t="e">
        <f>VLOOKUP(TableOMP[[#This Row],[Label]],TableAvg[],3,FALSE)</f>
        <v>#N/A</v>
      </c>
      <c r="Q2882" s="10" t="e">
        <f>TableOMP[[#This Row],[Avg]]-$U$2*TableOMP[[#This Row],[StdDev]]</f>
        <v>#N/A</v>
      </c>
      <c r="R2882" s="10" t="e">
        <f>TableOMP[[#This Row],[Avg]]+$U$2*TableOMP[[#This Row],[StdDev]]</f>
        <v>#N/A</v>
      </c>
      <c r="S2882" s="10" t="e">
        <f>IF(AND(TableOMP[[#This Row],[total_time]]&gt;=TableOMP[[#This Row],[Low]], TableOMP[[#This Row],[total_time]]&lt;=TableOMP[[#This Row],[High]]),1,0)</f>
        <v>#N/A</v>
      </c>
    </row>
    <row r="2883" spans="1:19" x14ac:dyDescent="0.25">
      <c r="A2883" t="s">
        <v>17</v>
      </c>
      <c r="B2883">
        <v>30000</v>
      </c>
      <c r="C2883">
        <v>0</v>
      </c>
      <c r="D2883">
        <v>0</v>
      </c>
      <c r="E2883">
        <v>20</v>
      </c>
      <c r="F2883">
        <v>1</v>
      </c>
      <c r="G2883">
        <v>3.18113</v>
      </c>
      <c r="H2883">
        <v>0.89914099999999997</v>
      </c>
      <c r="I2883">
        <v>1.301906</v>
      </c>
      <c r="J2883">
        <v>6.8520999999999999E-2</v>
      </c>
      <c r="K2883" t="str">
        <f t="shared" si="47"/>
        <v>2</v>
      </c>
      <c r="L2883" t="s">
        <v>52</v>
      </c>
      <c r="M2883" t="s">
        <v>53</v>
      </c>
      <c r="N28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2883" s="10" t="e">
        <f>VLOOKUP(TableOMP[[#This Row],[Label]],TableAvg[],2,FALSE)</f>
        <v>#N/A</v>
      </c>
      <c r="P2883" s="10" t="e">
        <f>VLOOKUP(TableOMP[[#This Row],[Label]],TableAvg[],3,FALSE)</f>
        <v>#N/A</v>
      </c>
      <c r="Q2883" s="10" t="e">
        <f>TableOMP[[#This Row],[Avg]]-$U$2*TableOMP[[#This Row],[StdDev]]</f>
        <v>#N/A</v>
      </c>
      <c r="R2883" s="10" t="e">
        <f>TableOMP[[#This Row],[Avg]]+$U$2*TableOMP[[#This Row],[StdDev]]</f>
        <v>#N/A</v>
      </c>
      <c r="S2883" s="10" t="e">
        <f>IF(AND(TableOMP[[#This Row],[total_time]]&gt;=TableOMP[[#This Row],[Low]], TableOMP[[#This Row],[total_time]]&lt;=TableOMP[[#This Row],[High]]),1,0)</f>
        <v>#N/A</v>
      </c>
    </row>
    <row r="2884" spans="1:19" x14ac:dyDescent="0.25">
      <c r="A2884" t="s">
        <v>17</v>
      </c>
      <c r="B2884">
        <v>30000</v>
      </c>
      <c r="C2884">
        <v>0</v>
      </c>
      <c r="D2884">
        <v>0</v>
      </c>
      <c r="E2884">
        <v>19</v>
      </c>
      <c r="F2884">
        <v>1</v>
      </c>
      <c r="G2884">
        <v>3.4925839999999999</v>
      </c>
      <c r="H2884">
        <v>1.5245249999999999</v>
      </c>
      <c r="I2884">
        <v>1.245609</v>
      </c>
      <c r="J2884">
        <v>6.9199999999999998E-2</v>
      </c>
      <c r="K2884" t="str">
        <f t="shared" si="47"/>
        <v>2</v>
      </c>
      <c r="L2884" t="s">
        <v>52</v>
      </c>
      <c r="M2884" t="s">
        <v>53</v>
      </c>
      <c r="N28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2884" s="10" t="e">
        <f>VLOOKUP(TableOMP[[#This Row],[Label]],TableAvg[],2,FALSE)</f>
        <v>#N/A</v>
      </c>
      <c r="P2884" s="10" t="e">
        <f>VLOOKUP(TableOMP[[#This Row],[Label]],TableAvg[],3,FALSE)</f>
        <v>#N/A</v>
      </c>
      <c r="Q2884" s="10" t="e">
        <f>TableOMP[[#This Row],[Avg]]-$U$2*TableOMP[[#This Row],[StdDev]]</f>
        <v>#N/A</v>
      </c>
      <c r="R2884" s="10" t="e">
        <f>TableOMP[[#This Row],[Avg]]+$U$2*TableOMP[[#This Row],[StdDev]]</f>
        <v>#N/A</v>
      </c>
      <c r="S2884" s="10" t="e">
        <f>IF(AND(TableOMP[[#This Row],[total_time]]&gt;=TableOMP[[#This Row],[Low]], TableOMP[[#This Row],[total_time]]&lt;=TableOMP[[#This Row],[High]]),1,0)</f>
        <v>#N/A</v>
      </c>
    </row>
    <row r="2885" spans="1:19" x14ac:dyDescent="0.25">
      <c r="A2885" t="s">
        <v>17</v>
      </c>
      <c r="B2885">
        <v>30000</v>
      </c>
      <c r="C2885">
        <v>0</v>
      </c>
      <c r="D2885">
        <v>0</v>
      </c>
      <c r="E2885">
        <v>18</v>
      </c>
      <c r="F2885">
        <v>1</v>
      </c>
      <c r="G2885">
        <v>3.1759469999999999</v>
      </c>
      <c r="H2885">
        <v>0.854769</v>
      </c>
      <c r="I2885">
        <v>1.3725959999999999</v>
      </c>
      <c r="J2885">
        <v>8.0740999999999993E-2</v>
      </c>
      <c r="K2885" t="str">
        <f t="shared" si="47"/>
        <v>2</v>
      </c>
      <c r="L2885" t="s">
        <v>52</v>
      </c>
      <c r="M2885" t="s">
        <v>53</v>
      </c>
      <c r="N28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2885" s="10" t="e">
        <f>VLOOKUP(TableOMP[[#This Row],[Label]],TableAvg[],2,FALSE)</f>
        <v>#N/A</v>
      </c>
      <c r="P2885" s="10" t="e">
        <f>VLOOKUP(TableOMP[[#This Row],[Label]],TableAvg[],3,FALSE)</f>
        <v>#N/A</v>
      </c>
      <c r="Q2885" s="10" t="e">
        <f>TableOMP[[#This Row],[Avg]]-$U$2*TableOMP[[#This Row],[StdDev]]</f>
        <v>#N/A</v>
      </c>
      <c r="R2885" s="10" t="e">
        <f>TableOMP[[#This Row],[Avg]]+$U$2*TableOMP[[#This Row],[StdDev]]</f>
        <v>#N/A</v>
      </c>
      <c r="S2885" s="10" t="e">
        <f>IF(AND(TableOMP[[#This Row],[total_time]]&gt;=TableOMP[[#This Row],[Low]], TableOMP[[#This Row],[total_time]]&lt;=TableOMP[[#This Row],[High]]),1,0)</f>
        <v>#N/A</v>
      </c>
    </row>
    <row r="2886" spans="1:19" x14ac:dyDescent="0.25">
      <c r="A2886" t="s">
        <v>17</v>
      </c>
      <c r="B2886">
        <v>30000</v>
      </c>
      <c r="C2886">
        <v>0</v>
      </c>
      <c r="D2886">
        <v>0</v>
      </c>
      <c r="E2886">
        <v>17</v>
      </c>
      <c r="F2886">
        <v>1</v>
      </c>
      <c r="G2886">
        <v>3.4188999999999998</v>
      </c>
      <c r="H2886">
        <v>0.95942400000000005</v>
      </c>
      <c r="I2886">
        <v>1.3565100000000001</v>
      </c>
      <c r="J2886">
        <v>8.4781999999999996E-2</v>
      </c>
      <c r="K2886" t="str">
        <f t="shared" si="47"/>
        <v>2</v>
      </c>
      <c r="L2886" t="s">
        <v>52</v>
      </c>
      <c r="M2886" t="s">
        <v>53</v>
      </c>
      <c r="N28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2886" s="10" t="e">
        <f>VLOOKUP(TableOMP[[#This Row],[Label]],TableAvg[],2,FALSE)</f>
        <v>#N/A</v>
      </c>
      <c r="P2886" s="10" t="e">
        <f>VLOOKUP(TableOMP[[#This Row],[Label]],TableAvg[],3,FALSE)</f>
        <v>#N/A</v>
      </c>
      <c r="Q2886" s="10" t="e">
        <f>TableOMP[[#This Row],[Avg]]-$U$2*TableOMP[[#This Row],[StdDev]]</f>
        <v>#N/A</v>
      </c>
      <c r="R2886" s="10" t="e">
        <f>TableOMP[[#This Row],[Avg]]+$U$2*TableOMP[[#This Row],[StdDev]]</f>
        <v>#N/A</v>
      </c>
      <c r="S2886" s="10" t="e">
        <f>IF(AND(TableOMP[[#This Row],[total_time]]&gt;=TableOMP[[#This Row],[Low]], TableOMP[[#This Row],[total_time]]&lt;=TableOMP[[#This Row],[High]]),1,0)</f>
        <v>#N/A</v>
      </c>
    </row>
    <row r="2887" spans="1:19" x14ac:dyDescent="0.25">
      <c r="A2887" t="s">
        <v>17</v>
      </c>
      <c r="B2887">
        <v>30000</v>
      </c>
      <c r="C2887">
        <v>0</v>
      </c>
      <c r="D2887">
        <v>0</v>
      </c>
      <c r="E2887">
        <v>16</v>
      </c>
      <c r="F2887">
        <v>1</v>
      </c>
      <c r="G2887">
        <v>3.5290720000000002</v>
      </c>
      <c r="H2887">
        <v>1.1453329999999999</v>
      </c>
      <c r="I2887">
        <v>1.1622669999999999</v>
      </c>
      <c r="J2887">
        <v>7.7483999999999997E-2</v>
      </c>
      <c r="K2887" t="str">
        <f t="shared" si="47"/>
        <v>2</v>
      </c>
      <c r="L2887" t="s">
        <v>52</v>
      </c>
      <c r="M2887" t="s">
        <v>53</v>
      </c>
      <c r="N28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2887" s="10" t="e">
        <f>VLOOKUP(TableOMP[[#This Row],[Label]],TableAvg[],2,FALSE)</f>
        <v>#N/A</v>
      </c>
      <c r="P2887" s="10" t="e">
        <f>VLOOKUP(TableOMP[[#This Row],[Label]],TableAvg[],3,FALSE)</f>
        <v>#N/A</v>
      </c>
      <c r="Q2887" s="10" t="e">
        <f>TableOMP[[#This Row],[Avg]]-$U$2*TableOMP[[#This Row],[StdDev]]</f>
        <v>#N/A</v>
      </c>
      <c r="R2887" s="10" t="e">
        <f>TableOMP[[#This Row],[Avg]]+$U$2*TableOMP[[#This Row],[StdDev]]</f>
        <v>#N/A</v>
      </c>
      <c r="S2887" s="10" t="e">
        <f>IF(AND(TableOMP[[#This Row],[total_time]]&gt;=TableOMP[[#This Row],[Low]], TableOMP[[#This Row],[total_time]]&lt;=TableOMP[[#This Row],[High]]),1,0)</f>
        <v>#N/A</v>
      </c>
    </row>
    <row r="2888" spans="1:19" x14ac:dyDescent="0.25">
      <c r="A2888" t="s">
        <v>17</v>
      </c>
      <c r="B2888">
        <v>30000</v>
      </c>
      <c r="C2888">
        <v>0</v>
      </c>
      <c r="D2888">
        <v>0</v>
      </c>
      <c r="E2888">
        <v>15</v>
      </c>
      <c r="F2888">
        <v>1</v>
      </c>
      <c r="G2888">
        <v>3.0763240000000001</v>
      </c>
      <c r="H2888">
        <v>0.97156100000000001</v>
      </c>
      <c r="I2888">
        <v>0.753969</v>
      </c>
      <c r="J2888">
        <v>5.3855E-2</v>
      </c>
      <c r="K2888" t="str">
        <f t="shared" si="47"/>
        <v>2</v>
      </c>
      <c r="L2888" t="s">
        <v>52</v>
      </c>
      <c r="M2888" t="s">
        <v>53</v>
      </c>
      <c r="N28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2888" s="10" t="e">
        <f>VLOOKUP(TableOMP[[#This Row],[Label]],TableAvg[],2,FALSE)</f>
        <v>#N/A</v>
      </c>
      <c r="P2888" s="10" t="e">
        <f>VLOOKUP(TableOMP[[#This Row],[Label]],TableAvg[],3,FALSE)</f>
        <v>#N/A</v>
      </c>
      <c r="Q2888" s="10" t="e">
        <f>TableOMP[[#This Row],[Avg]]-$U$2*TableOMP[[#This Row],[StdDev]]</f>
        <v>#N/A</v>
      </c>
      <c r="R2888" s="10" t="e">
        <f>TableOMP[[#This Row],[Avg]]+$U$2*TableOMP[[#This Row],[StdDev]]</f>
        <v>#N/A</v>
      </c>
      <c r="S2888" s="10" t="e">
        <f>IF(AND(TableOMP[[#This Row],[total_time]]&gt;=TableOMP[[#This Row],[Low]], TableOMP[[#This Row],[total_time]]&lt;=TableOMP[[#This Row],[High]]),1,0)</f>
        <v>#N/A</v>
      </c>
    </row>
    <row r="2889" spans="1:19" x14ac:dyDescent="0.25">
      <c r="A2889" t="s">
        <v>17</v>
      </c>
      <c r="B2889">
        <v>30000</v>
      </c>
      <c r="C2889">
        <v>0</v>
      </c>
      <c r="D2889">
        <v>0</v>
      </c>
      <c r="E2889">
        <v>14</v>
      </c>
      <c r="F2889">
        <v>1</v>
      </c>
      <c r="G2889">
        <v>3.1886920000000001</v>
      </c>
      <c r="H2889">
        <v>1.0136499999999999</v>
      </c>
      <c r="I2889">
        <v>0.73281099999999999</v>
      </c>
      <c r="J2889">
        <v>5.6370000000000003E-2</v>
      </c>
      <c r="K2889" t="str">
        <f t="shared" si="47"/>
        <v>2</v>
      </c>
      <c r="L2889" t="s">
        <v>52</v>
      </c>
      <c r="M2889" t="s">
        <v>53</v>
      </c>
      <c r="N28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2889" s="10" t="e">
        <f>VLOOKUP(TableOMP[[#This Row],[Label]],TableAvg[],2,FALSE)</f>
        <v>#N/A</v>
      </c>
      <c r="P2889" s="10" t="e">
        <f>VLOOKUP(TableOMP[[#This Row],[Label]],TableAvg[],3,FALSE)</f>
        <v>#N/A</v>
      </c>
      <c r="Q2889" s="10" t="e">
        <f>TableOMP[[#This Row],[Avg]]-$U$2*TableOMP[[#This Row],[StdDev]]</f>
        <v>#N/A</v>
      </c>
      <c r="R2889" s="10" t="e">
        <f>TableOMP[[#This Row],[Avg]]+$U$2*TableOMP[[#This Row],[StdDev]]</f>
        <v>#N/A</v>
      </c>
      <c r="S2889" s="10" t="e">
        <f>IF(AND(TableOMP[[#This Row],[total_time]]&gt;=TableOMP[[#This Row],[Low]], TableOMP[[#This Row],[total_time]]&lt;=TableOMP[[#This Row],[High]]),1,0)</f>
        <v>#N/A</v>
      </c>
    </row>
    <row r="2890" spans="1:19" x14ac:dyDescent="0.25">
      <c r="A2890" t="s">
        <v>17</v>
      </c>
      <c r="B2890">
        <v>30000</v>
      </c>
      <c r="C2890">
        <v>0</v>
      </c>
      <c r="D2890">
        <v>0</v>
      </c>
      <c r="E2890">
        <v>13</v>
      </c>
      <c r="F2890">
        <v>1</v>
      </c>
      <c r="G2890">
        <v>3.1188440000000002</v>
      </c>
      <c r="H2890">
        <v>0.91883999999999999</v>
      </c>
      <c r="I2890">
        <v>0.76561900000000005</v>
      </c>
      <c r="J2890">
        <v>6.3801999999999998E-2</v>
      </c>
      <c r="K2890" t="str">
        <f t="shared" si="47"/>
        <v>2</v>
      </c>
      <c r="L2890" t="s">
        <v>52</v>
      </c>
      <c r="M2890" t="s">
        <v>53</v>
      </c>
      <c r="N28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2890" s="10" t="e">
        <f>VLOOKUP(TableOMP[[#This Row],[Label]],TableAvg[],2,FALSE)</f>
        <v>#N/A</v>
      </c>
      <c r="P2890" s="10" t="e">
        <f>VLOOKUP(TableOMP[[#This Row],[Label]],TableAvg[],3,FALSE)</f>
        <v>#N/A</v>
      </c>
      <c r="Q2890" s="10" t="e">
        <f>TableOMP[[#This Row],[Avg]]-$U$2*TableOMP[[#This Row],[StdDev]]</f>
        <v>#N/A</v>
      </c>
      <c r="R2890" s="10" t="e">
        <f>TableOMP[[#This Row],[Avg]]+$U$2*TableOMP[[#This Row],[StdDev]]</f>
        <v>#N/A</v>
      </c>
      <c r="S2890" s="10" t="e">
        <f>IF(AND(TableOMP[[#This Row],[total_time]]&gt;=TableOMP[[#This Row],[Low]], TableOMP[[#This Row],[total_time]]&lt;=TableOMP[[#This Row],[High]]),1,0)</f>
        <v>#N/A</v>
      </c>
    </row>
    <row r="2891" spans="1:19" x14ac:dyDescent="0.25">
      <c r="A2891" t="s">
        <v>17</v>
      </c>
      <c r="B2891">
        <v>30000</v>
      </c>
      <c r="C2891">
        <v>0</v>
      </c>
      <c r="D2891">
        <v>0</v>
      </c>
      <c r="E2891">
        <v>12</v>
      </c>
      <c r="F2891">
        <v>1</v>
      </c>
      <c r="G2891">
        <v>3.2866689999999998</v>
      </c>
      <c r="H2891">
        <v>0.958708</v>
      </c>
      <c r="I2891">
        <v>0.78129700000000002</v>
      </c>
      <c r="J2891">
        <v>7.1027000000000007E-2</v>
      </c>
      <c r="K2891" t="str">
        <f t="shared" si="47"/>
        <v>2</v>
      </c>
      <c r="L2891" t="s">
        <v>52</v>
      </c>
      <c r="M2891" t="s">
        <v>53</v>
      </c>
      <c r="N28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2891" s="10" t="e">
        <f>VLOOKUP(TableOMP[[#This Row],[Label]],TableAvg[],2,FALSE)</f>
        <v>#N/A</v>
      </c>
      <c r="P2891" s="10" t="e">
        <f>VLOOKUP(TableOMP[[#This Row],[Label]],TableAvg[],3,FALSE)</f>
        <v>#N/A</v>
      </c>
      <c r="Q2891" s="10" t="e">
        <f>TableOMP[[#This Row],[Avg]]-$U$2*TableOMP[[#This Row],[StdDev]]</f>
        <v>#N/A</v>
      </c>
      <c r="R2891" s="10" t="e">
        <f>TableOMP[[#This Row],[Avg]]+$U$2*TableOMP[[#This Row],[StdDev]]</f>
        <v>#N/A</v>
      </c>
      <c r="S2891" s="10" t="e">
        <f>IF(AND(TableOMP[[#This Row],[total_time]]&gt;=TableOMP[[#This Row],[Low]], TableOMP[[#This Row],[total_time]]&lt;=TableOMP[[#This Row],[High]]),1,0)</f>
        <v>#N/A</v>
      </c>
    </row>
    <row r="2892" spans="1:19" x14ac:dyDescent="0.25">
      <c r="A2892" t="s">
        <v>17</v>
      </c>
      <c r="B2892">
        <v>30000</v>
      </c>
      <c r="C2892">
        <v>0</v>
      </c>
      <c r="D2892">
        <v>0</v>
      </c>
      <c r="E2892">
        <v>11</v>
      </c>
      <c r="F2892">
        <v>1</v>
      </c>
      <c r="G2892">
        <v>3.3513850000000001</v>
      </c>
      <c r="H2892">
        <v>0.96257899999999996</v>
      </c>
      <c r="I2892">
        <v>0.72885599999999995</v>
      </c>
      <c r="J2892">
        <v>7.2886000000000006E-2</v>
      </c>
      <c r="K2892" t="str">
        <f t="shared" si="47"/>
        <v>2</v>
      </c>
      <c r="L2892" t="s">
        <v>52</v>
      </c>
      <c r="M2892" t="s">
        <v>53</v>
      </c>
      <c r="N28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2892" s="10" t="e">
        <f>VLOOKUP(TableOMP[[#This Row],[Label]],TableAvg[],2,FALSE)</f>
        <v>#N/A</v>
      </c>
      <c r="P2892" s="10" t="e">
        <f>VLOOKUP(TableOMP[[#This Row],[Label]],TableAvg[],3,FALSE)</f>
        <v>#N/A</v>
      </c>
      <c r="Q2892" s="10" t="e">
        <f>TableOMP[[#This Row],[Avg]]-$U$2*TableOMP[[#This Row],[StdDev]]</f>
        <v>#N/A</v>
      </c>
      <c r="R2892" s="10" t="e">
        <f>TableOMP[[#This Row],[Avg]]+$U$2*TableOMP[[#This Row],[StdDev]]</f>
        <v>#N/A</v>
      </c>
      <c r="S2892" s="10" t="e">
        <f>IF(AND(TableOMP[[#This Row],[total_time]]&gt;=TableOMP[[#This Row],[Low]], TableOMP[[#This Row],[total_time]]&lt;=TableOMP[[#This Row],[High]]),1,0)</f>
        <v>#N/A</v>
      </c>
    </row>
    <row r="2893" spans="1:19" x14ac:dyDescent="0.25">
      <c r="A2893" t="s">
        <v>17</v>
      </c>
      <c r="B2893">
        <v>30000</v>
      </c>
      <c r="C2893">
        <v>0</v>
      </c>
      <c r="D2893">
        <v>0</v>
      </c>
      <c r="E2893">
        <v>10</v>
      </c>
      <c r="F2893">
        <v>1</v>
      </c>
      <c r="G2893">
        <v>3.49796</v>
      </c>
      <c r="H2893">
        <v>0.97268900000000003</v>
      </c>
      <c r="I2893">
        <v>0.69107600000000002</v>
      </c>
      <c r="J2893">
        <v>7.6785999999999993E-2</v>
      </c>
      <c r="K2893" t="str">
        <f t="shared" si="47"/>
        <v>2</v>
      </c>
      <c r="L2893" t="s">
        <v>52</v>
      </c>
      <c r="M2893" t="s">
        <v>53</v>
      </c>
      <c r="N28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2893" s="10" t="e">
        <f>VLOOKUP(TableOMP[[#This Row],[Label]],TableAvg[],2,FALSE)</f>
        <v>#N/A</v>
      </c>
      <c r="P2893" s="10" t="e">
        <f>VLOOKUP(TableOMP[[#This Row],[Label]],TableAvg[],3,FALSE)</f>
        <v>#N/A</v>
      </c>
      <c r="Q2893" s="10" t="e">
        <f>TableOMP[[#This Row],[Avg]]-$U$2*TableOMP[[#This Row],[StdDev]]</f>
        <v>#N/A</v>
      </c>
      <c r="R2893" s="10" t="e">
        <f>TableOMP[[#This Row],[Avg]]+$U$2*TableOMP[[#This Row],[StdDev]]</f>
        <v>#N/A</v>
      </c>
      <c r="S2893" s="10" t="e">
        <f>IF(AND(TableOMP[[#This Row],[total_time]]&gt;=TableOMP[[#This Row],[Low]], TableOMP[[#This Row],[total_time]]&lt;=TableOMP[[#This Row],[High]]),1,0)</f>
        <v>#N/A</v>
      </c>
    </row>
    <row r="2894" spans="1:19" x14ac:dyDescent="0.25">
      <c r="A2894" t="s">
        <v>17</v>
      </c>
      <c r="B2894">
        <v>30000</v>
      </c>
      <c r="C2894">
        <v>0</v>
      </c>
      <c r="D2894">
        <v>0</v>
      </c>
      <c r="E2894">
        <v>9</v>
      </c>
      <c r="F2894">
        <v>1</v>
      </c>
      <c r="G2894">
        <v>3.8755890000000002</v>
      </c>
      <c r="H2894">
        <v>0.98699999999999999</v>
      </c>
      <c r="I2894">
        <v>0.81967000000000001</v>
      </c>
      <c r="J2894">
        <v>0.10245899999999999</v>
      </c>
      <c r="K2894" t="str">
        <f t="shared" si="47"/>
        <v>2</v>
      </c>
      <c r="L2894" t="s">
        <v>52</v>
      </c>
      <c r="M2894" t="s">
        <v>53</v>
      </c>
      <c r="N28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2894" s="10" t="e">
        <f>VLOOKUP(TableOMP[[#This Row],[Label]],TableAvg[],2,FALSE)</f>
        <v>#N/A</v>
      </c>
      <c r="P2894" s="10" t="e">
        <f>VLOOKUP(TableOMP[[#This Row],[Label]],TableAvg[],3,FALSE)</f>
        <v>#N/A</v>
      </c>
      <c r="Q2894" s="10" t="e">
        <f>TableOMP[[#This Row],[Avg]]-$U$2*TableOMP[[#This Row],[StdDev]]</f>
        <v>#N/A</v>
      </c>
      <c r="R2894" s="10" t="e">
        <f>TableOMP[[#This Row],[Avg]]+$U$2*TableOMP[[#This Row],[StdDev]]</f>
        <v>#N/A</v>
      </c>
      <c r="S2894" s="10" t="e">
        <f>IF(AND(TableOMP[[#This Row],[total_time]]&gt;=TableOMP[[#This Row],[Low]], TableOMP[[#This Row],[total_time]]&lt;=TableOMP[[#This Row],[High]]),1,0)</f>
        <v>#N/A</v>
      </c>
    </row>
    <row r="2895" spans="1:19" x14ac:dyDescent="0.25">
      <c r="A2895" t="s">
        <v>17</v>
      </c>
      <c r="B2895">
        <v>30000</v>
      </c>
      <c r="C2895">
        <v>0</v>
      </c>
      <c r="D2895">
        <v>0</v>
      </c>
      <c r="E2895">
        <v>8</v>
      </c>
      <c r="F2895">
        <v>1</v>
      </c>
      <c r="G2895">
        <v>3.9307840000000001</v>
      </c>
      <c r="H2895">
        <v>1.044718</v>
      </c>
      <c r="I2895">
        <v>0.63442299999999996</v>
      </c>
      <c r="J2895">
        <v>9.0632000000000004E-2</v>
      </c>
      <c r="K2895" t="str">
        <f t="shared" si="47"/>
        <v>2</v>
      </c>
      <c r="L2895" t="s">
        <v>52</v>
      </c>
      <c r="M2895" t="s">
        <v>53</v>
      </c>
      <c r="N28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2895" s="10" t="e">
        <f>VLOOKUP(TableOMP[[#This Row],[Label]],TableAvg[],2,FALSE)</f>
        <v>#N/A</v>
      </c>
      <c r="P2895" s="10" t="e">
        <f>VLOOKUP(TableOMP[[#This Row],[Label]],TableAvg[],3,FALSE)</f>
        <v>#N/A</v>
      </c>
      <c r="Q2895" s="10" t="e">
        <f>TableOMP[[#This Row],[Avg]]-$U$2*TableOMP[[#This Row],[StdDev]]</f>
        <v>#N/A</v>
      </c>
      <c r="R2895" s="10" t="e">
        <f>TableOMP[[#This Row],[Avg]]+$U$2*TableOMP[[#This Row],[StdDev]]</f>
        <v>#N/A</v>
      </c>
      <c r="S2895" s="10" t="e">
        <f>IF(AND(TableOMP[[#This Row],[total_time]]&gt;=TableOMP[[#This Row],[Low]], TableOMP[[#This Row],[total_time]]&lt;=TableOMP[[#This Row],[High]]),1,0)</f>
        <v>#N/A</v>
      </c>
    </row>
    <row r="2896" spans="1:19" x14ac:dyDescent="0.25">
      <c r="A2896" t="s">
        <v>17</v>
      </c>
      <c r="B2896">
        <v>30000</v>
      </c>
      <c r="C2896">
        <v>0</v>
      </c>
      <c r="D2896">
        <v>0</v>
      </c>
      <c r="E2896">
        <v>7</v>
      </c>
      <c r="F2896">
        <v>1</v>
      </c>
      <c r="G2896">
        <v>4.1494450000000001</v>
      </c>
      <c r="H2896">
        <v>1.0109090000000001</v>
      </c>
      <c r="I2896">
        <v>0.54756199999999999</v>
      </c>
      <c r="J2896">
        <v>9.1259999999999994E-2</v>
      </c>
      <c r="K2896" t="str">
        <f t="shared" si="47"/>
        <v>2</v>
      </c>
      <c r="L2896" t="s">
        <v>52</v>
      </c>
      <c r="M2896" t="s">
        <v>53</v>
      </c>
      <c r="N28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2896" s="10" t="e">
        <f>VLOOKUP(TableOMP[[#This Row],[Label]],TableAvg[],2,FALSE)</f>
        <v>#N/A</v>
      </c>
      <c r="P2896" s="10" t="e">
        <f>VLOOKUP(TableOMP[[#This Row],[Label]],TableAvg[],3,FALSE)</f>
        <v>#N/A</v>
      </c>
      <c r="Q2896" s="10" t="e">
        <f>TableOMP[[#This Row],[Avg]]-$U$2*TableOMP[[#This Row],[StdDev]]</f>
        <v>#N/A</v>
      </c>
      <c r="R2896" s="10" t="e">
        <f>TableOMP[[#This Row],[Avg]]+$U$2*TableOMP[[#This Row],[StdDev]]</f>
        <v>#N/A</v>
      </c>
      <c r="S2896" s="10" t="e">
        <f>IF(AND(TableOMP[[#This Row],[total_time]]&gt;=TableOMP[[#This Row],[Low]], TableOMP[[#This Row],[total_time]]&lt;=TableOMP[[#This Row],[High]]),1,0)</f>
        <v>#N/A</v>
      </c>
    </row>
    <row r="2897" spans="1:19" x14ac:dyDescent="0.25">
      <c r="A2897" t="s">
        <v>17</v>
      </c>
      <c r="B2897">
        <v>30000</v>
      </c>
      <c r="C2897">
        <v>0</v>
      </c>
      <c r="D2897">
        <v>0</v>
      </c>
      <c r="E2897">
        <v>6</v>
      </c>
      <c r="F2897">
        <v>1</v>
      </c>
      <c r="G2897">
        <v>4.4164940000000001</v>
      </c>
      <c r="H2897">
        <v>0.97861799999999999</v>
      </c>
      <c r="I2897">
        <v>0.53033399999999997</v>
      </c>
      <c r="J2897">
        <v>0.10606699999999999</v>
      </c>
      <c r="K2897" t="str">
        <f t="shared" si="47"/>
        <v>2</v>
      </c>
      <c r="L2897" t="s">
        <v>52</v>
      </c>
      <c r="M2897" t="s">
        <v>53</v>
      </c>
      <c r="N28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2897" s="10" t="e">
        <f>VLOOKUP(TableOMP[[#This Row],[Label]],TableAvg[],2,FALSE)</f>
        <v>#N/A</v>
      </c>
      <c r="P2897" s="10" t="e">
        <f>VLOOKUP(TableOMP[[#This Row],[Label]],TableAvg[],3,FALSE)</f>
        <v>#N/A</v>
      </c>
      <c r="Q2897" s="10" t="e">
        <f>TableOMP[[#This Row],[Avg]]-$U$2*TableOMP[[#This Row],[StdDev]]</f>
        <v>#N/A</v>
      </c>
      <c r="R2897" s="10" t="e">
        <f>TableOMP[[#This Row],[Avg]]+$U$2*TableOMP[[#This Row],[StdDev]]</f>
        <v>#N/A</v>
      </c>
      <c r="S2897" s="10" t="e">
        <f>IF(AND(TableOMP[[#This Row],[total_time]]&gt;=TableOMP[[#This Row],[Low]], TableOMP[[#This Row],[total_time]]&lt;=TableOMP[[#This Row],[High]]),1,0)</f>
        <v>#N/A</v>
      </c>
    </row>
    <row r="2898" spans="1:19" x14ac:dyDescent="0.25">
      <c r="A2898" t="s">
        <v>17</v>
      </c>
      <c r="B2898">
        <v>30000</v>
      </c>
      <c r="C2898">
        <v>0</v>
      </c>
      <c r="D2898">
        <v>0</v>
      </c>
      <c r="E2898">
        <v>5</v>
      </c>
      <c r="F2898">
        <v>1</v>
      </c>
      <c r="G2898">
        <v>4.8829950000000002</v>
      </c>
      <c r="H2898">
        <v>0.989819</v>
      </c>
      <c r="I2898">
        <v>0.49297000000000002</v>
      </c>
      <c r="J2898">
        <v>0.12324300000000001</v>
      </c>
      <c r="K2898" t="str">
        <f t="shared" si="47"/>
        <v>2</v>
      </c>
      <c r="L2898" t="s">
        <v>52</v>
      </c>
      <c r="M2898" t="s">
        <v>53</v>
      </c>
      <c r="N28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2898" s="10" t="e">
        <f>VLOOKUP(TableOMP[[#This Row],[Label]],TableAvg[],2,FALSE)</f>
        <v>#N/A</v>
      </c>
      <c r="P2898" s="10" t="e">
        <f>VLOOKUP(TableOMP[[#This Row],[Label]],TableAvg[],3,FALSE)</f>
        <v>#N/A</v>
      </c>
      <c r="Q2898" s="10" t="e">
        <f>TableOMP[[#This Row],[Avg]]-$U$2*TableOMP[[#This Row],[StdDev]]</f>
        <v>#N/A</v>
      </c>
      <c r="R2898" s="10" t="e">
        <f>TableOMP[[#This Row],[Avg]]+$U$2*TableOMP[[#This Row],[StdDev]]</f>
        <v>#N/A</v>
      </c>
      <c r="S2898" s="10" t="e">
        <f>IF(AND(TableOMP[[#This Row],[total_time]]&gt;=TableOMP[[#This Row],[Low]], TableOMP[[#This Row],[total_time]]&lt;=TableOMP[[#This Row],[High]]),1,0)</f>
        <v>#N/A</v>
      </c>
    </row>
    <row r="2899" spans="1:19" x14ac:dyDescent="0.25">
      <c r="A2899" t="s">
        <v>17</v>
      </c>
      <c r="B2899">
        <v>30000</v>
      </c>
      <c r="C2899">
        <v>0</v>
      </c>
      <c r="D2899">
        <v>0</v>
      </c>
      <c r="E2899">
        <v>4</v>
      </c>
      <c r="F2899">
        <v>1</v>
      </c>
      <c r="G2899">
        <v>5.6057689999999996</v>
      </c>
      <c r="H2899">
        <v>1.0177160000000001</v>
      </c>
      <c r="I2899">
        <v>0.45902399999999999</v>
      </c>
      <c r="J2899">
        <v>0.15300800000000001</v>
      </c>
      <c r="K2899" t="str">
        <f t="shared" si="47"/>
        <v>2</v>
      </c>
      <c r="L2899" t="s">
        <v>52</v>
      </c>
      <c r="M2899" t="s">
        <v>53</v>
      </c>
      <c r="N28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2899" s="10" t="e">
        <f>VLOOKUP(TableOMP[[#This Row],[Label]],TableAvg[],2,FALSE)</f>
        <v>#N/A</v>
      </c>
      <c r="P2899" s="10" t="e">
        <f>VLOOKUP(TableOMP[[#This Row],[Label]],TableAvg[],3,FALSE)</f>
        <v>#N/A</v>
      </c>
      <c r="Q2899" s="10" t="e">
        <f>TableOMP[[#This Row],[Avg]]-$U$2*TableOMP[[#This Row],[StdDev]]</f>
        <v>#N/A</v>
      </c>
      <c r="R2899" s="10" t="e">
        <f>TableOMP[[#This Row],[Avg]]+$U$2*TableOMP[[#This Row],[StdDev]]</f>
        <v>#N/A</v>
      </c>
      <c r="S2899" s="10" t="e">
        <f>IF(AND(TableOMP[[#This Row],[total_time]]&gt;=TableOMP[[#This Row],[Low]], TableOMP[[#This Row],[total_time]]&lt;=TableOMP[[#This Row],[High]]),1,0)</f>
        <v>#N/A</v>
      </c>
    </row>
    <row r="2900" spans="1:19" x14ac:dyDescent="0.25">
      <c r="A2900" t="s">
        <v>17</v>
      </c>
      <c r="B2900">
        <v>30000</v>
      </c>
      <c r="C2900">
        <v>0</v>
      </c>
      <c r="D2900">
        <v>0</v>
      </c>
      <c r="E2900">
        <v>3</v>
      </c>
      <c r="F2900">
        <v>1</v>
      </c>
      <c r="G2900">
        <v>6.9907459999999997</v>
      </c>
      <c r="H2900">
        <v>1.1575679999999999</v>
      </c>
      <c r="I2900">
        <v>0.3881</v>
      </c>
      <c r="J2900">
        <v>0.19405</v>
      </c>
      <c r="K2900" t="str">
        <f t="shared" si="47"/>
        <v>2</v>
      </c>
      <c r="L2900" t="s">
        <v>52</v>
      </c>
      <c r="M2900" t="s">
        <v>53</v>
      </c>
      <c r="N29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2900" s="10" t="e">
        <f>VLOOKUP(TableOMP[[#This Row],[Label]],TableAvg[],2,FALSE)</f>
        <v>#N/A</v>
      </c>
      <c r="P2900" s="10" t="e">
        <f>VLOOKUP(TableOMP[[#This Row],[Label]],TableAvg[],3,FALSE)</f>
        <v>#N/A</v>
      </c>
      <c r="Q2900" s="10" t="e">
        <f>TableOMP[[#This Row],[Avg]]-$U$2*TableOMP[[#This Row],[StdDev]]</f>
        <v>#N/A</v>
      </c>
      <c r="R2900" s="10" t="e">
        <f>TableOMP[[#This Row],[Avg]]+$U$2*TableOMP[[#This Row],[StdDev]]</f>
        <v>#N/A</v>
      </c>
      <c r="S2900" s="10" t="e">
        <f>IF(AND(TableOMP[[#This Row],[total_time]]&gt;=TableOMP[[#This Row],[Low]], TableOMP[[#This Row],[total_time]]&lt;=TableOMP[[#This Row],[High]]),1,0)</f>
        <v>#N/A</v>
      </c>
    </row>
    <row r="2901" spans="1:19" x14ac:dyDescent="0.25">
      <c r="A2901" t="s">
        <v>17</v>
      </c>
      <c r="B2901">
        <v>30000</v>
      </c>
      <c r="C2901">
        <v>0</v>
      </c>
      <c r="D2901">
        <v>0</v>
      </c>
      <c r="E2901">
        <v>2</v>
      </c>
      <c r="F2901">
        <v>1</v>
      </c>
      <c r="G2901">
        <v>9.4103429999999992</v>
      </c>
      <c r="H2901">
        <v>1.302875</v>
      </c>
      <c r="I2901">
        <v>0.28481699999999999</v>
      </c>
      <c r="J2901">
        <v>0.28481699999999999</v>
      </c>
      <c r="K2901" t="str">
        <f t="shared" si="47"/>
        <v>2</v>
      </c>
      <c r="L2901" t="s">
        <v>52</v>
      </c>
      <c r="M2901" t="s">
        <v>53</v>
      </c>
      <c r="N29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2901" s="10" t="e">
        <f>VLOOKUP(TableOMP[[#This Row],[Label]],TableAvg[],2,FALSE)</f>
        <v>#N/A</v>
      </c>
      <c r="P2901" s="10" t="e">
        <f>VLOOKUP(TableOMP[[#This Row],[Label]],TableAvg[],3,FALSE)</f>
        <v>#N/A</v>
      </c>
      <c r="Q2901" s="10" t="e">
        <f>TableOMP[[#This Row],[Avg]]-$U$2*TableOMP[[#This Row],[StdDev]]</f>
        <v>#N/A</v>
      </c>
      <c r="R2901" s="10" t="e">
        <f>TableOMP[[#This Row],[Avg]]+$U$2*TableOMP[[#This Row],[StdDev]]</f>
        <v>#N/A</v>
      </c>
      <c r="S2901" s="10" t="e">
        <f>IF(AND(TableOMP[[#This Row],[total_time]]&gt;=TableOMP[[#This Row],[Low]], TableOMP[[#This Row],[total_time]]&lt;=TableOMP[[#This Row],[High]]),1,0)</f>
        <v>#N/A</v>
      </c>
    </row>
    <row r="2902" spans="1:19" x14ac:dyDescent="0.25">
      <c r="A2902" t="s">
        <v>17</v>
      </c>
      <c r="B2902">
        <v>30000</v>
      </c>
      <c r="C2902">
        <v>0</v>
      </c>
      <c r="D2902">
        <v>0</v>
      </c>
      <c r="E2902">
        <v>1</v>
      </c>
      <c r="F2902">
        <v>1</v>
      </c>
      <c r="G2902">
        <v>15.895916</v>
      </c>
      <c r="H2902">
        <v>0.68748900000000002</v>
      </c>
      <c r="I2902">
        <v>0</v>
      </c>
      <c r="J2902">
        <v>0</v>
      </c>
      <c r="K2902" t="str">
        <f t="shared" si="47"/>
        <v>2</v>
      </c>
      <c r="L2902" t="s">
        <v>52</v>
      </c>
      <c r="M2902" t="s">
        <v>53</v>
      </c>
      <c r="N29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2902" s="10" t="e">
        <f>VLOOKUP(TableOMP[[#This Row],[Label]],TableAvg[],2,FALSE)</f>
        <v>#N/A</v>
      </c>
      <c r="P2902" s="10" t="e">
        <f>VLOOKUP(TableOMP[[#This Row],[Label]],TableAvg[],3,FALSE)</f>
        <v>#N/A</v>
      </c>
      <c r="Q2902" s="10" t="e">
        <f>TableOMP[[#This Row],[Avg]]-$U$2*TableOMP[[#This Row],[StdDev]]</f>
        <v>#N/A</v>
      </c>
      <c r="R2902" s="10" t="e">
        <f>TableOMP[[#This Row],[Avg]]+$U$2*TableOMP[[#This Row],[StdDev]]</f>
        <v>#N/A</v>
      </c>
      <c r="S2902" s="10" t="e">
        <f>IF(AND(TableOMP[[#This Row],[total_time]]&gt;=TableOMP[[#This Row],[Low]], TableOMP[[#This Row],[total_time]]&lt;=TableOMP[[#This Row],[High]]),1,0)</f>
        <v>#N/A</v>
      </c>
    </row>
    <row r="2903" spans="1:19" x14ac:dyDescent="0.25">
      <c r="A2903" t="s">
        <v>17</v>
      </c>
      <c r="B2903">
        <v>30000</v>
      </c>
      <c r="C2903">
        <v>0</v>
      </c>
      <c r="D2903">
        <v>0</v>
      </c>
      <c r="E2903">
        <v>64</v>
      </c>
      <c r="F2903">
        <v>1</v>
      </c>
      <c r="G2903">
        <v>2.8478880000000002</v>
      </c>
      <c r="H2903">
        <v>1.0039370000000001</v>
      </c>
      <c r="I2903">
        <v>3.0131250000000001</v>
      </c>
      <c r="J2903">
        <v>4.7827000000000001E-2</v>
      </c>
      <c r="K2903" t="str">
        <f t="shared" si="47"/>
        <v>2</v>
      </c>
      <c r="L2903" t="s">
        <v>52</v>
      </c>
      <c r="M2903" t="s">
        <v>53</v>
      </c>
      <c r="N29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903" s="10" t="e">
        <f>VLOOKUP(TableOMP[[#This Row],[Label]],TableAvg[],2,FALSE)</f>
        <v>#N/A</v>
      </c>
      <c r="P2903" s="10" t="e">
        <f>VLOOKUP(TableOMP[[#This Row],[Label]],TableAvg[],3,FALSE)</f>
        <v>#N/A</v>
      </c>
      <c r="Q2903" s="10" t="e">
        <f>TableOMP[[#This Row],[Avg]]-$U$2*TableOMP[[#This Row],[StdDev]]</f>
        <v>#N/A</v>
      </c>
      <c r="R2903" s="10" t="e">
        <f>TableOMP[[#This Row],[Avg]]+$U$2*TableOMP[[#This Row],[StdDev]]</f>
        <v>#N/A</v>
      </c>
      <c r="S2903" s="10" t="e">
        <f>IF(AND(TableOMP[[#This Row],[total_time]]&gt;=TableOMP[[#This Row],[Low]], TableOMP[[#This Row],[total_time]]&lt;=TableOMP[[#This Row],[High]]),1,0)</f>
        <v>#N/A</v>
      </c>
    </row>
    <row r="2904" spans="1:19" x14ac:dyDescent="0.25">
      <c r="A2904" t="s">
        <v>17</v>
      </c>
      <c r="B2904">
        <v>30000</v>
      </c>
      <c r="C2904">
        <v>0</v>
      </c>
      <c r="D2904">
        <v>0</v>
      </c>
      <c r="E2904">
        <v>63</v>
      </c>
      <c r="F2904">
        <v>1</v>
      </c>
      <c r="G2904">
        <v>2.4896440000000002</v>
      </c>
      <c r="H2904">
        <v>0.94354499999999997</v>
      </c>
      <c r="I2904">
        <v>1.388639</v>
      </c>
      <c r="J2904">
        <v>2.2397E-2</v>
      </c>
      <c r="K2904" t="str">
        <f t="shared" ref="K2904:K2967" si="48">MID(M2904,22,1)</f>
        <v>2</v>
      </c>
      <c r="L2904" t="s">
        <v>52</v>
      </c>
      <c r="M2904" t="s">
        <v>53</v>
      </c>
      <c r="N29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904" s="10" t="e">
        <f>VLOOKUP(TableOMP[[#This Row],[Label]],TableAvg[],2,FALSE)</f>
        <v>#N/A</v>
      </c>
      <c r="P2904" s="10" t="e">
        <f>VLOOKUP(TableOMP[[#This Row],[Label]],TableAvg[],3,FALSE)</f>
        <v>#N/A</v>
      </c>
      <c r="Q2904" s="10" t="e">
        <f>TableOMP[[#This Row],[Avg]]-$U$2*TableOMP[[#This Row],[StdDev]]</f>
        <v>#N/A</v>
      </c>
      <c r="R2904" s="10" t="e">
        <f>TableOMP[[#This Row],[Avg]]+$U$2*TableOMP[[#This Row],[StdDev]]</f>
        <v>#N/A</v>
      </c>
      <c r="S2904" s="10" t="e">
        <f>IF(AND(TableOMP[[#This Row],[total_time]]&gt;=TableOMP[[#This Row],[Low]], TableOMP[[#This Row],[total_time]]&lt;=TableOMP[[#This Row],[High]]),1,0)</f>
        <v>#N/A</v>
      </c>
    </row>
    <row r="2905" spans="1:19" x14ac:dyDescent="0.25">
      <c r="A2905" t="s">
        <v>17</v>
      </c>
      <c r="B2905">
        <v>30000</v>
      </c>
      <c r="C2905">
        <v>0</v>
      </c>
      <c r="D2905">
        <v>0</v>
      </c>
      <c r="E2905">
        <v>62</v>
      </c>
      <c r="F2905">
        <v>1</v>
      </c>
      <c r="G2905">
        <v>2.4949119999999998</v>
      </c>
      <c r="H2905">
        <v>0.92902099999999999</v>
      </c>
      <c r="I2905">
        <v>1.414687</v>
      </c>
      <c r="J2905">
        <v>2.3192000000000001E-2</v>
      </c>
      <c r="K2905" t="str">
        <f t="shared" si="48"/>
        <v>2</v>
      </c>
      <c r="L2905" t="s">
        <v>52</v>
      </c>
      <c r="M2905" t="s">
        <v>53</v>
      </c>
      <c r="N29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905" s="10" t="e">
        <f>VLOOKUP(TableOMP[[#This Row],[Label]],TableAvg[],2,FALSE)</f>
        <v>#N/A</v>
      </c>
      <c r="P2905" s="10" t="e">
        <f>VLOOKUP(TableOMP[[#This Row],[Label]],TableAvg[],3,FALSE)</f>
        <v>#N/A</v>
      </c>
      <c r="Q2905" s="10" t="e">
        <f>TableOMP[[#This Row],[Avg]]-$U$2*TableOMP[[#This Row],[StdDev]]</f>
        <v>#N/A</v>
      </c>
      <c r="R2905" s="10" t="e">
        <f>TableOMP[[#This Row],[Avg]]+$U$2*TableOMP[[#This Row],[StdDev]]</f>
        <v>#N/A</v>
      </c>
      <c r="S2905" s="10" t="e">
        <f>IF(AND(TableOMP[[#This Row],[total_time]]&gt;=TableOMP[[#This Row],[Low]], TableOMP[[#This Row],[total_time]]&lt;=TableOMP[[#This Row],[High]]),1,0)</f>
        <v>#N/A</v>
      </c>
    </row>
    <row r="2906" spans="1:19" x14ac:dyDescent="0.25">
      <c r="A2906" t="s">
        <v>17</v>
      </c>
      <c r="B2906">
        <v>30000</v>
      </c>
      <c r="C2906">
        <v>0</v>
      </c>
      <c r="D2906">
        <v>0</v>
      </c>
      <c r="E2906">
        <v>61</v>
      </c>
      <c r="F2906">
        <v>1</v>
      </c>
      <c r="G2906">
        <v>2.6669800000000001</v>
      </c>
      <c r="H2906">
        <v>1.103715</v>
      </c>
      <c r="I2906">
        <v>1.5015210000000001</v>
      </c>
      <c r="J2906">
        <v>2.5024999999999999E-2</v>
      </c>
      <c r="K2906" t="str">
        <f t="shared" si="48"/>
        <v>2</v>
      </c>
      <c r="L2906" t="s">
        <v>52</v>
      </c>
      <c r="M2906" t="s">
        <v>53</v>
      </c>
      <c r="N29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906" s="10" t="e">
        <f>VLOOKUP(TableOMP[[#This Row],[Label]],TableAvg[],2,FALSE)</f>
        <v>#N/A</v>
      </c>
      <c r="P2906" s="10" t="e">
        <f>VLOOKUP(TableOMP[[#This Row],[Label]],TableAvg[],3,FALSE)</f>
        <v>#N/A</v>
      </c>
      <c r="Q2906" s="10" t="e">
        <f>TableOMP[[#This Row],[Avg]]-$U$2*TableOMP[[#This Row],[StdDev]]</f>
        <v>#N/A</v>
      </c>
      <c r="R2906" s="10" t="e">
        <f>TableOMP[[#This Row],[Avg]]+$U$2*TableOMP[[#This Row],[StdDev]]</f>
        <v>#N/A</v>
      </c>
      <c r="S2906" s="10" t="e">
        <f>IF(AND(TableOMP[[#This Row],[total_time]]&gt;=TableOMP[[#This Row],[Low]], TableOMP[[#This Row],[total_time]]&lt;=TableOMP[[#This Row],[High]]),1,0)</f>
        <v>#N/A</v>
      </c>
    </row>
    <row r="2907" spans="1:19" x14ac:dyDescent="0.25">
      <c r="A2907" t="s">
        <v>17</v>
      </c>
      <c r="B2907">
        <v>30000</v>
      </c>
      <c r="C2907">
        <v>0</v>
      </c>
      <c r="D2907">
        <v>0</v>
      </c>
      <c r="E2907">
        <v>60</v>
      </c>
      <c r="F2907">
        <v>1</v>
      </c>
      <c r="G2907">
        <v>2.5117620000000001</v>
      </c>
      <c r="H2907">
        <v>0.96819999999999995</v>
      </c>
      <c r="I2907">
        <v>1.418798</v>
      </c>
      <c r="J2907">
        <v>2.4046999999999999E-2</v>
      </c>
      <c r="K2907" t="str">
        <f t="shared" si="48"/>
        <v>2</v>
      </c>
      <c r="L2907" t="s">
        <v>52</v>
      </c>
      <c r="M2907" t="s">
        <v>53</v>
      </c>
      <c r="N29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907" s="10" t="e">
        <f>VLOOKUP(TableOMP[[#This Row],[Label]],TableAvg[],2,FALSE)</f>
        <v>#N/A</v>
      </c>
      <c r="P2907" s="10" t="e">
        <f>VLOOKUP(TableOMP[[#This Row],[Label]],TableAvg[],3,FALSE)</f>
        <v>#N/A</v>
      </c>
      <c r="Q2907" s="10" t="e">
        <f>TableOMP[[#This Row],[Avg]]-$U$2*TableOMP[[#This Row],[StdDev]]</f>
        <v>#N/A</v>
      </c>
      <c r="R2907" s="10" t="e">
        <f>TableOMP[[#This Row],[Avg]]+$U$2*TableOMP[[#This Row],[StdDev]]</f>
        <v>#N/A</v>
      </c>
      <c r="S2907" s="10" t="e">
        <f>IF(AND(TableOMP[[#This Row],[total_time]]&gt;=TableOMP[[#This Row],[Low]], TableOMP[[#This Row],[total_time]]&lt;=TableOMP[[#This Row],[High]]),1,0)</f>
        <v>#N/A</v>
      </c>
    </row>
    <row r="2908" spans="1:19" x14ac:dyDescent="0.25">
      <c r="A2908" t="s">
        <v>17</v>
      </c>
      <c r="B2908">
        <v>30000</v>
      </c>
      <c r="C2908">
        <v>0</v>
      </c>
      <c r="D2908">
        <v>0</v>
      </c>
      <c r="E2908">
        <v>59</v>
      </c>
      <c r="F2908">
        <v>1</v>
      </c>
      <c r="G2908">
        <v>2.7038129999999998</v>
      </c>
      <c r="H2908">
        <v>0.90138799999999997</v>
      </c>
      <c r="I2908">
        <v>1.676002</v>
      </c>
      <c r="J2908">
        <v>2.8896999999999999E-2</v>
      </c>
      <c r="K2908" t="str">
        <f t="shared" si="48"/>
        <v>2</v>
      </c>
      <c r="L2908" t="s">
        <v>52</v>
      </c>
      <c r="M2908" t="s">
        <v>53</v>
      </c>
      <c r="N29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908" s="10" t="e">
        <f>VLOOKUP(TableOMP[[#This Row],[Label]],TableAvg[],2,FALSE)</f>
        <v>#N/A</v>
      </c>
      <c r="P2908" s="10" t="e">
        <f>VLOOKUP(TableOMP[[#This Row],[Label]],TableAvg[],3,FALSE)</f>
        <v>#N/A</v>
      </c>
      <c r="Q2908" s="10" t="e">
        <f>TableOMP[[#This Row],[Avg]]-$U$2*TableOMP[[#This Row],[StdDev]]</f>
        <v>#N/A</v>
      </c>
      <c r="R2908" s="10" t="e">
        <f>TableOMP[[#This Row],[Avg]]+$U$2*TableOMP[[#This Row],[StdDev]]</f>
        <v>#N/A</v>
      </c>
      <c r="S2908" s="10" t="e">
        <f>IF(AND(TableOMP[[#This Row],[total_time]]&gt;=TableOMP[[#This Row],[Low]], TableOMP[[#This Row],[total_time]]&lt;=TableOMP[[#This Row],[High]]),1,0)</f>
        <v>#N/A</v>
      </c>
    </row>
    <row r="2909" spans="1:19" x14ac:dyDescent="0.25">
      <c r="A2909" t="s">
        <v>17</v>
      </c>
      <c r="B2909">
        <v>30000</v>
      </c>
      <c r="C2909">
        <v>0</v>
      </c>
      <c r="D2909">
        <v>0</v>
      </c>
      <c r="E2909">
        <v>58</v>
      </c>
      <c r="F2909">
        <v>1</v>
      </c>
      <c r="G2909">
        <v>3.3966479999999999</v>
      </c>
      <c r="H2909">
        <v>0.90700099999999995</v>
      </c>
      <c r="I2909">
        <v>2.5440399999999999</v>
      </c>
      <c r="J2909">
        <v>4.4631999999999998E-2</v>
      </c>
      <c r="K2909" t="str">
        <f t="shared" si="48"/>
        <v>2</v>
      </c>
      <c r="L2909" t="s">
        <v>52</v>
      </c>
      <c r="M2909" t="s">
        <v>53</v>
      </c>
      <c r="N29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909" s="10" t="e">
        <f>VLOOKUP(TableOMP[[#This Row],[Label]],TableAvg[],2,FALSE)</f>
        <v>#N/A</v>
      </c>
      <c r="P2909" s="10" t="e">
        <f>VLOOKUP(TableOMP[[#This Row],[Label]],TableAvg[],3,FALSE)</f>
        <v>#N/A</v>
      </c>
      <c r="Q2909" s="10" t="e">
        <f>TableOMP[[#This Row],[Avg]]-$U$2*TableOMP[[#This Row],[StdDev]]</f>
        <v>#N/A</v>
      </c>
      <c r="R2909" s="10" t="e">
        <f>TableOMP[[#This Row],[Avg]]+$U$2*TableOMP[[#This Row],[StdDev]]</f>
        <v>#N/A</v>
      </c>
      <c r="S2909" s="10" t="e">
        <f>IF(AND(TableOMP[[#This Row],[total_time]]&gt;=TableOMP[[#This Row],[Low]], TableOMP[[#This Row],[total_time]]&lt;=TableOMP[[#This Row],[High]]),1,0)</f>
        <v>#N/A</v>
      </c>
    </row>
    <row r="2910" spans="1:19" x14ac:dyDescent="0.25">
      <c r="A2910" t="s">
        <v>17</v>
      </c>
      <c r="B2910">
        <v>30000</v>
      </c>
      <c r="C2910">
        <v>0</v>
      </c>
      <c r="D2910">
        <v>0</v>
      </c>
      <c r="E2910">
        <v>57</v>
      </c>
      <c r="F2910">
        <v>1</v>
      </c>
      <c r="G2910">
        <v>3.6207020000000001</v>
      </c>
      <c r="H2910">
        <v>1.3162050000000001</v>
      </c>
      <c r="I2910">
        <v>6.111923</v>
      </c>
      <c r="J2910">
        <v>0.109141</v>
      </c>
      <c r="K2910" t="str">
        <f t="shared" si="48"/>
        <v>2</v>
      </c>
      <c r="L2910" t="s">
        <v>52</v>
      </c>
      <c r="M2910" t="s">
        <v>53</v>
      </c>
      <c r="N29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910" s="10" t="e">
        <f>VLOOKUP(TableOMP[[#This Row],[Label]],TableAvg[],2,FALSE)</f>
        <v>#N/A</v>
      </c>
      <c r="P2910" s="10" t="e">
        <f>VLOOKUP(TableOMP[[#This Row],[Label]],TableAvg[],3,FALSE)</f>
        <v>#N/A</v>
      </c>
      <c r="Q2910" s="10" t="e">
        <f>TableOMP[[#This Row],[Avg]]-$U$2*TableOMP[[#This Row],[StdDev]]</f>
        <v>#N/A</v>
      </c>
      <c r="R2910" s="10" t="e">
        <f>TableOMP[[#This Row],[Avg]]+$U$2*TableOMP[[#This Row],[StdDev]]</f>
        <v>#N/A</v>
      </c>
      <c r="S2910" s="10" t="e">
        <f>IF(AND(TableOMP[[#This Row],[total_time]]&gt;=TableOMP[[#This Row],[Low]], TableOMP[[#This Row],[total_time]]&lt;=TableOMP[[#This Row],[High]]),1,0)</f>
        <v>#N/A</v>
      </c>
    </row>
    <row r="2911" spans="1:19" x14ac:dyDescent="0.25">
      <c r="A2911" t="s">
        <v>17</v>
      </c>
      <c r="B2911">
        <v>30000</v>
      </c>
      <c r="C2911">
        <v>0</v>
      </c>
      <c r="D2911">
        <v>0</v>
      </c>
      <c r="E2911">
        <v>56</v>
      </c>
      <c r="F2911">
        <v>1</v>
      </c>
      <c r="G2911">
        <v>3.1096970000000002</v>
      </c>
      <c r="H2911">
        <v>1.0425310000000001</v>
      </c>
      <c r="I2911">
        <v>2.1623600000000001</v>
      </c>
      <c r="J2911">
        <v>3.9315999999999997E-2</v>
      </c>
      <c r="K2911" t="str">
        <f t="shared" si="48"/>
        <v>2</v>
      </c>
      <c r="L2911" t="s">
        <v>52</v>
      </c>
      <c r="M2911" t="s">
        <v>53</v>
      </c>
      <c r="N29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911" s="10" t="e">
        <f>VLOOKUP(TableOMP[[#This Row],[Label]],TableAvg[],2,FALSE)</f>
        <v>#N/A</v>
      </c>
      <c r="P2911" s="10" t="e">
        <f>VLOOKUP(TableOMP[[#This Row],[Label]],TableAvg[],3,FALSE)</f>
        <v>#N/A</v>
      </c>
      <c r="Q2911" s="10" t="e">
        <f>TableOMP[[#This Row],[Avg]]-$U$2*TableOMP[[#This Row],[StdDev]]</f>
        <v>#N/A</v>
      </c>
      <c r="R2911" s="10" t="e">
        <f>TableOMP[[#This Row],[Avg]]+$U$2*TableOMP[[#This Row],[StdDev]]</f>
        <v>#N/A</v>
      </c>
      <c r="S2911" s="10" t="e">
        <f>IF(AND(TableOMP[[#This Row],[total_time]]&gt;=TableOMP[[#This Row],[Low]], TableOMP[[#This Row],[total_time]]&lt;=TableOMP[[#This Row],[High]]),1,0)</f>
        <v>#N/A</v>
      </c>
    </row>
    <row r="2912" spans="1:19" x14ac:dyDescent="0.25">
      <c r="A2912" t="s">
        <v>17</v>
      </c>
      <c r="B2912">
        <v>30000</v>
      </c>
      <c r="C2912">
        <v>0</v>
      </c>
      <c r="D2912">
        <v>0</v>
      </c>
      <c r="E2912">
        <v>55</v>
      </c>
      <c r="F2912">
        <v>1</v>
      </c>
      <c r="G2912">
        <v>2.9390999999999998</v>
      </c>
      <c r="H2912">
        <v>0.88920500000000002</v>
      </c>
      <c r="I2912">
        <v>1.8847750000000001</v>
      </c>
      <c r="J2912">
        <v>3.4903000000000003E-2</v>
      </c>
      <c r="K2912" t="str">
        <f t="shared" si="48"/>
        <v>2</v>
      </c>
      <c r="L2912" t="s">
        <v>52</v>
      </c>
      <c r="M2912" t="s">
        <v>53</v>
      </c>
      <c r="N29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912" s="10" t="e">
        <f>VLOOKUP(TableOMP[[#This Row],[Label]],TableAvg[],2,FALSE)</f>
        <v>#N/A</v>
      </c>
      <c r="P2912" s="10" t="e">
        <f>VLOOKUP(TableOMP[[#This Row],[Label]],TableAvg[],3,FALSE)</f>
        <v>#N/A</v>
      </c>
      <c r="Q2912" s="10" t="e">
        <f>TableOMP[[#This Row],[Avg]]-$U$2*TableOMP[[#This Row],[StdDev]]</f>
        <v>#N/A</v>
      </c>
      <c r="R2912" s="10" t="e">
        <f>TableOMP[[#This Row],[Avg]]+$U$2*TableOMP[[#This Row],[StdDev]]</f>
        <v>#N/A</v>
      </c>
      <c r="S2912" s="10" t="e">
        <f>IF(AND(TableOMP[[#This Row],[total_time]]&gt;=TableOMP[[#This Row],[Low]], TableOMP[[#This Row],[total_time]]&lt;=TableOMP[[#This Row],[High]]),1,0)</f>
        <v>#N/A</v>
      </c>
    </row>
    <row r="2913" spans="1:19" x14ac:dyDescent="0.25">
      <c r="A2913" t="s">
        <v>17</v>
      </c>
      <c r="B2913">
        <v>30000</v>
      </c>
      <c r="C2913">
        <v>0</v>
      </c>
      <c r="D2913">
        <v>0</v>
      </c>
      <c r="E2913">
        <v>54</v>
      </c>
      <c r="F2913">
        <v>1</v>
      </c>
      <c r="G2913">
        <v>3.4850919999999999</v>
      </c>
      <c r="H2913">
        <v>1.1908369999999999</v>
      </c>
      <c r="I2913">
        <v>1.7728680000000001</v>
      </c>
      <c r="J2913">
        <v>3.3450000000000001E-2</v>
      </c>
      <c r="K2913" t="str">
        <f t="shared" si="48"/>
        <v>2</v>
      </c>
      <c r="L2913" t="s">
        <v>52</v>
      </c>
      <c r="M2913" t="s">
        <v>53</v>
      </c>
      <c r="N29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913" s="10" t="e">
        <f>VLOOKUP(TableOMP[[#This Row],[Label]],TableAvg[],2,FALSE)</f>
        <v>#N/A</v>
      </c>
      <c r="P2913" s="10" t="e">
        <f>VLOOKUP(TableOMP[[#This Row],[Label]],TableAvg[],3,FALSE)</f>
        <v>#N/A</v>
      </c>
      <c r="Q2913" s="10" t="e">
        <f>TableOMP[[#This Row],[Avg]]-$U$2*TableOMP[[#This Row],[StdDev]]</f>
        <v>#N/A</v>
      </c>
      <c r="R2913" s="10" t="e">
        <f>TableOMP[[#This Row],[Avg]]+$U$2*TableOMP[[#This Row],[StdDev]]</f>
        <v>#N/A</v>
      </c>
      <c r="S2913" s="10" t="e">
        <f>IF(AND(TableOMP[[#This Row],[total_time]]&gt;=TableOMP[[#This Row],[Low]], TableOMP[[#This Row],[total_time]]&lt;=TableOMP[[#This Row],[High]]),1,0)</f>
        <v>#N/A</v>
      </c>
    </row>
    <row r="2914" spans="1:19" x14ac:dyDescent="0.25">
      <c r="A2914" t="s">
        <v>17</v>
      </c>
      <c r="B2914">
        <v>30000</v>
      </c>
      <c r="C2914">
        <v>0</v>
      </c>
      <c r="D2914">
        <v>0</v>
      </c>
      <c r="E2914">
        <v>53</v>
      </c>
      <c r="F2914">
        <v>1</v>
      </c>
      <c r="G2914">
        <v>3.0626389999999999</v>
      </c>
      <c r="H2914">
        <v>0.93384699999999998</v>
      </c>
      <c r="I2914">
        <v>2.075259</v>
      </c>
      <c r="J2914">
        <v>3.9909E-2</v>
      </c>
      <c r="K2914" t="str">
        <f t="shared" si="48"/>
        <v>2</v>
      </c>
      <c r="L2914" t="s">
        <v>52</v>
      </c>
      <c r="M2914" t="s">
        <v>53</v>
      </c>
      <c r="N29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914" s="10" t="e">
        <f>VLOOKUP(TableOMP[[#This Row],[Label]],TableAvg[],2,FALSE)</f>
        <v>#N/A</v>
      </c>
      <c r="P2914" s="10" t="e">
        <f>VLOOKUP(TableOMP[[#This Row],[Label]],TableAvg[],3,FALSE)</f>
        <v>#N/A</v>
      </c>
      <c r="Q2914" s="10" t="e">
        <f>TableOMP[[#This Row],[Avg]]-$U$2*TableOMP[[#This Row],[StdDev]]</f>
        <v>#N/A</v>
      </c>
      <c r="R2914" s="10" t="e">
        <f>TableOMP[[#This Row],[Avg]]+$U$2*TableOMP[[#This Row],[StdDev]]</f>
        <v>#N/A</v>
      </c>
      <c r="S2914" s="10" t="e">
        <f>IF(AND(TableOMP[[#This Row],[total_time]]&gt;=TableOMP[[#This Row],[Low]], TableOMP[[#This Row],[total_time]]&lt;=TableOMP[[#This Row],[High]]),1,0)</f>
        <v>#N/A</v>
      </c>
    </row>
    <row r="2915" spans="1:19" x14ac:dyDescent="0.25">
      <c r="A2915" t="s">
        <v>17</v>
      </c>
      <c r="B2915">
        <v>30000</v>
      </c>
      <c r="C2915">
        <v>0</v>
      </c>
      <c r="D2915">
        <v>0</v>
      </c>
      <c r="E2915">
        <v>52</v>
      </c>
      <c r="F2915">
        <v>1</v>
      </c>
      <c r="G2915">
        <v>3.1277059999999999</v>
      </c>
      <c r="H2915">
        <v>0.96213700000000002</v>
      </c>
      <c r="I2915">
        <v>2.2083879999999998</v>
      </c>
      <c r="J2915">
        <v>4.3302E-2</v>
      </c>
      <c r="K2915" t="str">
        <f t="shared" si="48"/>
        <v>2</v>
      </c>
      <c r="L2915" t="s">
        <v>52</v>
      </c>
      <c r="M2915" t="s">
        <v>53</v>
      </c>
      <c r="N29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915" s="10" t="e">
        <f>VLOOKUP(TableOMP[[#This Row],[Label]],TableAvg[],2,FALSE)</f>
        <v>#N/A</v>
      </c>
      <c r="P2915" s="10" t="e">
        <f>VLOOKUP(TableOMP[[#This Row],[Label]],TableAvg[],3,FALSE)</f>
        <v>#N/A</v>
      </c>
      <c r="Q2915" s="10" t="e">
        <f>TableOMP[[#This Row],[Avg]]-$U$2*TableOMP[[#This Row],[StdDev]]</f>
        <v>#N/A</v>
      </c>
      <c r="R2915" s="10" t="e">
        <f>TableOMP[[#This Row],[Avg]]+$U$2*TableOMP[[#This Row],[StdDev]]</f>
        <v>#N/A</v>
      </c>
      <c r="S2915" s="10" t="e">
        <f>IF(AND(TableOMP[[#This Row],[total_time]]&gt;=TableOMP[[#This Row],[Low]], TableOMP[[#This Row],[total_time]]&lt;=TableOMP[[#This Row],[High]]),1,0)</f>
        <v>#N/A</v>
      </c>
    </row>
    <row r="2916" spans="1:19" x14ac:dyDescent="0.25">
      <c r="A2916" t="s">
        <v>17</v>
      </c>
      <c r="B2916">
        <v>30000</v>
      </c>
      <c r="C2916">
        <v>0</v>
      </c>
      <c r="D2916">
        <v>0</v>
      </c>
      <c r="E2916">
        <v>51</v>
      </c>
      <c r="F2916">
        <v>1</v>
      </c>
      <c r="G2916">
        <v>3.3499789999999998</v>
      </c>
      <c r="H2916">
        <v>1.1883840000000001</v>
      </c>
      <c r="I2916">
        <v>1.6264590000000001</v>
      </c>
      <c r="J2916">
        <v>3.2529000000000002E-2</v>
      </c>
      <c r="K2916" t="str">
        <f t="shared" si="48"/>
        <v>2</v>
      </c>
      <c r="L2916" t="s">
        <v>52</v>
      </c>
      <c r="M2916" t="s">
        <v>53</v>
      </c>
      <c r="N29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916" s="10" t="e">
        <f>VLOOKUP(TableOMP[[#This Row],[Label]],TableAvg[],2,FALSE)</f>
        <v>#N/A</v>
      </c>
      <c r="P2916" s="10" t="e">
        <f>VLOOKUP(TableOMP[[#This Row],[Label]],TableAvg[],3,FALSE)</f>
        <v>#N/A</v>
      </c>
      <c r="Q2916" s="10" t="e">
        <f>TableOMP[[#This Row],[Avg]]-$U$2*TableOMP[[#This Row],[StdDev]]</f>
        <v>#N/A</v>
      </c>
      <c r="R2916" s="10" t="e">
        <f>TableOMP[[#This Row],[Avg]]+$U$2*TableOMP[[#This Row],[StdDev]]</f>
        <v>#N/A</v>
      </c>
      <c r="S2916" s="10" t="e">
        <f>IF(AND(TableOMP[[#This Row],[total_time]]&gt;=TableOMP[[#This Row],[Low]], TableOMP[[#This Row],[total_time]]&lt;=TableOMP[[#This Row],[High]]),1,0)</f>
        <v>#N/A</v>
      </c>
    </row>
    <row r="2917" spans="1:19" x14ac:dyDescent="0.25">
      <c r="A2917" t="s">
        <v>17</v>
      </c>
      <c r="B2917">
        <v>30000</v>
      </c>
      <c r="C2917">
        <v>0</v>
      </c>
      <c r="D2917">
        <v>0</v>
      </c>
      <c r="E2917">
        <v>50</v>
      </c>
      <c r="F2917">
        <v>1</v>
      </c>
      <c r="G2917">
        <v>3.1804929999999998</v>
      </c>
      <c r="H2917">
        <v>0.97975199999999996</v>
      </c>
      <c r="I2917">
        <v>2.432985</v>
      </c>
      <c r="J2917">
        <v>4.9653000000000003E-2</v>
      </c>
      <c r="K2917" t="str">
        <f t="shared" si="48"/>
        <v>2</v>
      </c>
      <c r="L2917" t="s">
        <v>52</v>
      </c>
      <c r="M2917" t="s">
        <v>53</v>
      </c>
      <c r="N29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917" s="10" t="e">
        <f>VLOOKUP(TableOMP[[#This Row],[Label]],TableAvg[],2,FALSE)</f>
        <v>#N/A</v>
      </c>
      <c r="P2917" s="10" t="e">
        <f>VLOOKUP(TableOMP[[#This Row],[Label]],TableAvg[],3,FALSE)</f>
        <v>#N/A</v>
      </c>
      <c r="Q2917" s="10" t="e">
        <f>TableOMP[[#This Row],[Avg]]-$U$2*TableOMP[[#This Row],[StdDev]]</f>
        <v>#N/A</v>
      </c>
      <c r="R2917" s="10" t="e">
        <f>TableOMP[[#This Row],[Avg]]+$U$2*TableOMP[[#This Row],[StdDev]]</f>
        <v>#N/A</v>
      </c>
      <c r="S2917" s="10" t="e">
        <f>IF(AND(TableOMP[[#This Row],[total_time]]&gt;=TableOMP[[#This Row],[Low]], TableOMP[[#This Row],[total_time]]&lt;=TableOMP[[#This Row],[High]]),1,0)</f>
        <v>#N/A</v>
      </c>
    </row>
    <row r="2918" spans="1:19" x14ac:dyDescent="0.25">
      <c r="A2918" t="s">
        <v>17</v>
      </c>
      <c r="B2918">
        <v>30000</v>
      </c>
      <c r="C2918">
        <v>0</v>
      </c>
      <c r="D2918">
        <v>0</v>
      </c>
      <c r="E2918">
        <v>49</v>
      </c>
      <c r="F2918">
        <v>1</v>
      </c>
      <c r="G2918">
        <v>2.9458259999999998</v>
      </c>
      <c r="H2918">
        <v>1.168733</v>
      </c>
      <c r="I2918">
        <v>5.4486949999999998</v>
      </c>
      <c r="J2918">
        <v>0.113514</v>
      </c>
      <c r="K2918" t="str">
        <f t="shared" si="48"/>
        <v>2</v>
      </c>
      <c r="L2918" t="s">
        <v>52</v>
      </c>
      <c r="M2918" t="s">
        <v>53</v>
      </c>
      <c r="N29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918" s="10" t="e">
        <f>VLOOKUP(TableOMP[[#This Row],[Label]],TableAvg[],2,FALSE)</f>
        <v>#N/A</v>
      </c>
      <c r="P2918" s="10" t="e">
        <f>VLOOKUP(TableOMP[[#This Row],[Label]],TableAvg[],3,FALSE)</f>
        <v>#N/A</v>
      </c>
      <c r="Q2918" s="10" t="e">
        <f>TableOMP[[#This Row],[Avg]]-$U$2*TableOMP[[#This Row],[StdDev]]</f>
        <v>#N/A</v>
      </c>
      <c r="R2918" s="10" t="e">
        <f>TableOMP[[#This Row],[Avg]]+$U$2*TableOMP[[#This Row],[StdDev]]</f>
        <v>#N/A</v>
      </c>
      <c r="S2918" s="10" t="e">
        <f>IF(AND(TableOMP[[#This Row],[total_time]]&gt;=TableOMP[[#This Row],[Low]], TableOMP[[#This Row],[total_time]]&lt;=TableOMP[[#This Row],[High]]),1,0)</f>
        <v>#N/A</v>
      </c>
    </row>
    <row r="2919" spans="1:19" x14ac:dyDescent="0.25">
      <c r="A2919" t="s">
        <v>17</v>
      </c>
      <c r="B2919">
        <v>30000</v>
      </c>
      <c r="C2919">
        <v>0</v>
      </c>
      <c r="D2919">
        <v>0</v>
      </c>
      <c r="E2919">
        <v>48</v>
      </c>
      <c r="F2919">
        <v>1</v>
      </c>
      <c r="G2919">
        <v>3.5180189999999998</v>
      </c>
      <c r="H2919">
        <v>0.92656700000000003</v>
      </c>
      <c r="I2919">
        <v>1.5805819999999999</v>
      </c>
      <c r="J2919">
        <v>3.3628999999999999E-2</v>
      </c>
      <c r="K2919" t="str">
        <f t="shared" si="48"/>
        <v>2</v>
      </c>
      <c r="L2919" t="s">
        <v>52</v>
      </c>
      <c r="M2919" t="s">
        <v>53</v>
      </c>
      <c r="N29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919" s="10" t="e">
        <f>VLOOKUP(TableOMP[[#This Row],[Label]],TableAvg[],2,FALSE)</f>
        <v>#N/A</v>
      </c>
      <c r="P2919" s="10" t="e">
        <f>VLOOKUP(TableOMP[[#This Row],[Label]],TableAvg[],3,FALSE)</f>
        <v>#N/A</v>
      </c>
      <c r="Q2919" s="10" t="e">
        <f>TableOMP[[#This Row],[Avg]]-$U$2*TableOMP[[#This Row],[StdDev]]</f>
        <v>#N/A</v>
      </c>
      <c r="R2919" s="10" t="e">
        <f>TableOMP[[#This Row],[Avg]]+$U$2*TableOMP[[#This Row],[StdDev]]</f>
        <v>#N/A</v>
      </c>
      <c r="S2919" s="10" t="e">
        <f>IF(AND(TableOMP[[#This Row],[total_time]]&gt;=TableOMP[[#This Row],[Low]], TableOMP[[#This Row],[total_time]]&lt;=TableOMP[[#This Row],[High]]),1,0)</f>
        <v>#N/A</v>
      </c>
    </row>
    <row r="2920" spans="1:19" x14ac:dyDescent="0.25">
      <c r="A2920" t="s">
        <v>17</v>
      </c>
      <c r="B2920">
        <v>30000</v>
      </c>
      <c r="C2920">
        <v>0</v>
      </c>
      <c r="D2920">
        <v>0</v>
      </c>
      <c r="E2920">
        <v>47</v>
      </c>
      <c r="F2920">
        <v>1</v>
      </c>
      <c r="G2920">
        <v>4.2493949999999998</v>
      </c>
      <c r="H2920">
        <v>1.319345</v>
      </c>
      <c r="I2920">
        <v>1.7047490000000001</v>
      </c>
      <c r="J2920">
        <v>3.7060000000000003E-2</v>
      </c>
      <c r="K2920" t="str">
        <f t="shared" si="48"/>
        <v>2</v>
      </c>
      <c r="L2920" t="s">
        <v>52</v>
      </c>
      <c r="M2920" t="s">
        <v>53</v>
      </c>
      <c r="N29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920" s="10" t="e">
        <f>VLOOKUP(TableOMP[[#This Row],[Label]],TableAvg[],2,FALSE)</f>
        <v>#N/A</v>
      </c>
      <c r="P2920" s="10" t="e">
        <f>VLOOKUP(TableOMP[[#This Row],[Label]],TableAvg[],3,FALSE)</f>
        <v>#N/A</v>
      </c>
      <c r="Q2920" s="10" t="e">
        <f>TableOMP[[#This Row],[Avg]]-$U$2*TableOMP[[#This Row],[StdDev]]</f>
        <v>#N/A</v>
      </c>
      <c r="R2920" s="10" t="e">
        <f>TableOMP[[#This Row],[Avg]]+$U$2*TableOMP[[#This Row],[StdDev]]</f>
        <v>#N/A</v>
      </c>
      <c r="S2920" s="10" t="e">
        <f>IF(AND(TableOMP[[#This Row],[total_time]]&gt;=TableOMP[[#This Row],[Low]], TableOMP[[#This Row],[total_time]]&lt;=TableOMP[[#This Row],[High]]),1,0)</f>
        <v>#N/A</v>
      </c>
    </row>
    <row r="2921" spans="1:19" x14ac:dyDescent="0.25">
      <c r="A2921" t="s">
        <v>17</v>
      </c>
      <c r="B2921">
        <v>30000</v>
      </c>
      <c r="C2921">
        <v>0</v>
      </c>
      <c r="D2921">
        <v>0</v>
      </c>
      <c r="E2921">
        <v>46</v>
      </c>
      <c r="F2921">
        <v>1</v>
      </c>
      <c r="G2921">
        <v>3.4767800000000002</v>
      </c>
      <c r="H2921">
        <v>1.0094110000000001</v>
      </c>
      <c r="I2921">
        <v>1.4841219999999999</v>
      </c>
      <c r="J2921">
        <v>3.2980000000000002E-2</v>
      </c>
      <c r="K2921" t="str">
        <f t="shared" si="48"/>
        <v>2</v>
      </c>
      <c r="L2921" t="s">
        <v>52</v>
      </c>
      <c r="M2921" t="s">
        <v>53</v>
      </c>
      <c r="N29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921" s="10" t="e">
        <f>VLOOKUP(TableOMP[[#This Row],[Label]],TableAvg[],2,FALSE)</f>
        <v>#N/A</v>
      </c>
      <c r="P2921" s="10" t="e">
        <f>VLOOKUP(TableOMP[[#This Row],[Label]],TableAvg[],3,FALSE)</f>
        <v>#N/A</v>
      </c>
      <c r="Q2921" s="10" t="e">
        <f>TableOMP[[#This Row],[Avg]]-$U$2*TableOMP[[#This Row],[StdDev]]</f>
        <v>#N/A</v>
      </c>
      <c r="R2921" s="10" t="e">
        <f>TableOMP[[#This Row],[Avg]]+$U$2*TableOMP[[#This Row],[StdDev]]</f>
        <v>#N/A</v>
      </c>
      <c r="S2921" s="10" t="e">
        <f>IF(AND(TableOMP[[#This Row],[total_time]]&gt;=TableOMP[[#This Row],[Low]], TableOMP[[#This Row],[total_time]]&lt;=TableOMP[[#This Row],[High]]),1,0)</f>
        <v>#N/A</v>
      </c>
    </row>
    <row r="2922" spans="1:19" x14ac:dyDescent="0.25">
      <c r="A2922" t="s">
        <v>17</v>
      </c>
      <c r="B2922">
        <v>30000</v>
      </c>
      <c r="C2922">
        <v>0</v>
      </c>
      <c r="D2922">
        <v>0</v>
      </c>
      <c r="E2922">
        <v>45</v>
      </c>
      <c r="F2922">
        <v>1</v>
      </c>
      <c r="G2922">
        <v>3.53362</v>
      </c>
      <c r="H2922">
        <v>1.031582</v>
      </c>
      <c r="I2922">
        <v>3.8940899999999998</v>
      </c>
      <c r="J2922">
        <v>8.8501999999999997E-2</v>
      </c>
      <c r="K2922" t="str">
        <f t="shared" si="48"/>
        <v>2</v>
      </c>
      <c r="L2922" t="s">
        <v>52</v>
      </c>
      <c r="M2922" t="s">
        <v>53</v>
      </c>
      <c r="N29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922" s="10" t="e">
        <f>VLOOKUP(TableOMP[[#This Row],[Label]],TableAvg[],2,FALSE)</f>
        <v>#N/A</v>
      </c>
      <c r="P2922" s="10" t="e">
        <f>VLOOKUP(TableOMP[[#This Row],[Label]],TableAvg[],3,FALSE)</f>
        <v>#N/A</v>
      </c>
      <c r="Q2922" s="10" t="e">
        <f>TableOMP[[#This Row],[Avg]]-$U$2*TableOMP[[#This Row],[StdDev]]</f>
        <v>#N/A</v>
      </c>
      <c r="R2922" s="10" t="e">
        <f>TableOMP[[#This Row],[Avg]]+$U$2*TableOMP[[#This Row],[StdDev]]</f>
        <v>#N/A</v>
      </c>
      <c r="S2922" s="10" t="e">
        <f>IF(AND(TableOMP[[#This Row],[total_time]]&gt;=TableOMP[[#This Row],[Low]], TableOMP[[#This Row],[total_time]]&lt;=TableOMP[[#This Row],[High]]),1,0)</f>
        <v>#N/A</v>
      </c>
    </row>
    <row r="2923" spans="1:19" x14ac:dyDescent="0.25">
      <c r="A2923" t="s">
        <v>17</v>
      </c>
      <c r="B2923">
        <v>30000</v>
      </c>
      <c r="C2923">
        <v>0</v>
      </c>
      <c r="D2923">
        <v>0</v>
      </c>
      <c r="E2923">
        <v>44</v>
      </c>
      <c r="F2923">
        <v>1</v>
      </c>
      <c r="G2923">
        <v>3.168936</v>
      </c>
      <c r="H2923">
        <v>0.941581</v>
      </c>
      <c r="I2923">
        <v>2.0882719999999999</v>
      </c>
      <c r="J2923">
        <v>4.8564000000000003E-2</v>
      </c>
      <c r="K2923" t="str">
        <f t="shared" si="48"/>
        <v>2</v>
      </c>
      <c r="L2923" t="s">
        <v>52</v>
      </c>
      <c r="M2923" t="s">
        <v>53</v>
      </c>
      <c r="N29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923" s="10" t="e">
        <f>VLOOKUP(TableOMP[[#This Row],[Label]],TableAvg[],2,FALSE)</f>
        <v>#N/A</v>
      </c>
      <c r="P2923" s="10" t="e">
        <f>VLOOKUP(TableOMP[[#This Row],[Label]],TableAvg[],3,FALSE)</f>
        <v>#N/A</v>
      </c>
      <c r="Q2923" s="10" t="e">
        <f>TableOMP[[#This Row],[Avg]]-$U$2*TableOMP[[#This Row],[StdDev]]</f>
        <v>#N/A</v>
      </c>
      <c r="R2923" s="10" t="e">
        <f>TableOMP[[#This Row],[Avg]]+$U$2*TableOMP[[#This Row],[StdDev]]</f>
        <v>#N/A</v>
      </c>
      <c r="S2923" s="10" t="e">
        <f>IF(AND(TableOMP[[#This Row],[total_time]]&gt;=TableOMP[[#This Row],[Low]], TableOMP[[#This Row],[total_time]]&lt;=TableOMP[[#This Row],[High]]),1,0)</f>
        <v>#N/A</v>
      </c>
    </row>
    <row r="2924" spans="1:19" x14ac:dyDescent="0.25">
      <c r="A2924" t="s">
        <v>17</v>
      </c>
      <c r="B2924">
        <v>30000</v>
      </c>
      <c r="C2924">
        <v>0</v>
      </c>
      <c r="D2924">
        <v>0</v>
      </c>
      <c r="E2924">
        <v>43</v>
      </c>
      <c r="F2924">
        <v>1</v>
      </c>
      <c r="G2924">
        <v>3.065429</v>
      </c>
      <c r="H2924">
        <v>1.3621220000000001</v>
      </c>
      <c r="I2924">
        <v>4.8811980000000004</v>
      </c>
      <c r="J2924">
        <v>0.116219</v>
      </c>
      <c r="K2924" t="str">
        <f t="shared" si="48"/>
        <v>2</v>
      </c>
      <c r="L2924" t="s">
        <v>52</v>
      </c>
      <c r="M2924" t="s">
        <v>53</v>
      </c>
      <c r="N29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924" s="10" t="e">
        <f>VLOOKUP(TableOMP[[#This Row],[Label]],TableAvg[],2,FALSE)</f>
        <v>#N/A</v>
      </c>
      <c r="P2924" s="10" t="e">
        <f>VLOOKUP(TableOMP[[#This Row],[Label]],TableAvg[],3,FALSE)</f>
        <v>#N/A</v>
      </c>
      <c r="Q2924" s="10" t="e">
        <f>TableOMP[[#This Row],[Avg]]-$U$2*TableOMP[[#This Row],[StdDev]]</f>
        <v>#N/A</v>
      </c>
      <c r="R2924" s="10" t="e">
        <f>TableOMP[[#This Row],[Avg]]+$U$2*TableOMP[[#This Row],[StdDev]]</f>
        <v>#N/A</v>
      </c>
      <c r="S2924" s="10" t="e">
        <f>IF(AND(TableOMP[[#This Row],[total_time]]&gt;=TableOMP[[#This Row],[Low]], TableOMP[[#This Row],[total_time]]&lt;=TableOMP[[#This Row],[High]]),1,0)</f>
        <v>#N/A</v>
      </c>
    </row>
    <row r="2925" spans="1:19" x14ac:dyDescent="0.25">
      <c r="A2925" t="s">
        <v>17</v>
      </c>
      <c r="B2925">
        <v>30000</v>
      </c>
      <c r="C2925">
        <v>0</v>
      </c>
      <c r="D2925">
        <v>0</v>
      </c>
      <c r="E2925">
        <v>42</v>
      </c>
      <c r="F2925">
        <v>1</v>
      </c>
      <c r="G2925">
        <v>3.0494340000000002</v>
      </c>
      <c r="H2925">
        <v>0.917292</v>
      </c>
      <c r="I2925">
        <v>2.4308459999999998</v>
      </c>
      <c r="J2925">
        <v>5.9289000000000001E-2</v>
      </c>
      <c r="K2925" t="str">
        <f t="shared" si="48"/>
        <v>2</v>
      </c>
      <c r="L2925" t="s">
        <v>52</v>
      </c>
      <c r="M2925" t="s">
        <v>53</v>
      </c>
      <c r="N29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925" s="10" t="e">
        <f>VLOOKUP(TableOMP[[#This Row],[Label]],TableAvg[],2,FALSE)</f>
        <v>#N/A</v>
      </c>
      <c r="P2925" s="10" t="e">
        <f>VLOOKUP(TableOMP[[#This Row],[Label]],TableAvg[],3,FALSE)</f>
        <v>#N/A</v>
      </c>
      <c r="Q2925" s="10" t="e">
        <f>TableOMP[[#This Row],[Avg]]-$U$2*TableOMP[[#This Row],[StdDev]]</f>
        <v>#N/A</v>
      </c>
      <c r="R2925" s="10" t="e">
        <f>TableOMP[[#This Row],[Avg]]+$U$2*TableOMP[[#This Row],[StdDev]]</f>
        <v>#N/A</v>
      </c>
      <c r="S2925" s="10" t="e">
        <f>IF(AND(TableOMP[[#This Row],[total_time]]&gt;=TableOMP[[#This Row],[Low]], TableOMP[[#This Row],[total_time]]&lt;=TableOMP[[#This Row],[High]]),1,0)</f>
        <v>#N/A</v>
      </c>
    </row>
    <row r="2926" spans="1:19" x14ac:dyDescent="0.25">
      <c r="A2926" t="s">
        <v>17</v>
      </c>
      <c r="B2926">
        <v>30000</v>
      </c>
      <c r="C2926">
        <v>0</v>
      </c>
      <c r="D2926">
        <v>0</v>
      </c>
      <c r="E2926">
        <v>41</v>
      </c>
      <c r="F2926">
        <v>1</v>
      </c>
      <c r="G2926">
        <v>3.4554909999999999</v>
      </c>
      <c r="H2926">
        <v>0.97022900000000001</v>
      </c>
      <c r="I2926">
        <v>2.1652999999999998</v>
      </c>
      <c r="J2926">
        <v>5.4132E-2</v>
      </c>
      <c r="K2926" t="str">
        <f t="shared" si="48"/>
        <v>2</v>
      </c>
      <c r="L2926" t="s">
        <v>52</v>
      </c>
      <c r="M2926" t="s">
        <v>53</v>
      </c>
      <c r="N29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926" s="10" t="e">
        <f>VLOOKUP(TableOMP[[#This Row],[Label]],TableAvg[],2,FALSE)</f>
        <v>#N/A</v>
      </c>
      <c r="P2926" s="10" t="e">
        <f>VLOOKUP(TableOMP[[#This Row],[Label]],TableAvg[],3,FALSE)</f>
        <v>#N/A</v>
      </c>
      <c r="Q2926" s="10" t="e">
        <f>TableOMP[[#This Row],[Avg]]-$U$2*TableOMP[[#This Row],[StdDev]]</f>
        <v>#N/A</v>
      </c>
      <c r="R2926" s="10" t="e">
        <f>TableOMP[[#This Row],[Avg]]+$U$2*TableOMP[[#This Row],[StdDev]]</f>
        <v>#N/A</v>
      </c>
      <c r="S2926" s="10" t="e">
        <f>IF(AND(TableOMP[[#This Row],[total_time]]&gt;=TableOMP[[#This Row],[Low]], TableOMP[[#This Row],[total_time]]&lt;=TableOMP[[#This Row],[High]]),1,0)</f>
        <v>#N/A</v>
      </c>
    </row>
    <row r="2927" spans="1:19" x14ac:dyDescent="0.25">
      <c r="A2927" t="s">
        <v>17</v>
      </c>
      <c r="B2927">
        <v>30000</v>
      </c>
      <c r="C2927">
        <v>0</v>
      </c>
      <c r="D2927">
        <v>0</v>
      </c>
      <c r="E2927">
        <v>40</v>
      </c>
      <c r="F2927">
        <v>1</v>
      </c>
      <c r="G2927">
        <v>2.9447109999999999</v>
      </c>
      <c r="H2927">
        <v>0.88065000000000004</v>
      </c>
      <c r="I2927">
        <v>1.8387640000000001</v>
      </c>
      <c r="J2927">
        <v>4.7148000000000002E-2</v>
      </c>
      <c r="K2927" t="str">
        <f t="shared" si="48"/>
        <v>2</v>
      </c>
      <c r="L2927" t="s">
        <v>52</v>
      </c>
      <c r="M2927" t="s">
        <v>53</v>
      </c>
      <c r="N29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927" s="10" t="e">
        <f>VLOOKUP(TableOMP[[#This Row],[Label]],TableAvg[],2,FALSE)</f>
        <v>#N/A</v>
      </c>
      <c r="P2927" s="10" t="e">
        <f>VLOOKUP(TableOMP[[#This Row],[Label]],TableAvg[],3,FALSE)</f>
        <v>#N/A</v>
      </c>
      <c r="Q2927" s="10" t="e">
        <f>TableOMP[[#This Row],[Avg]]-$U$2*TableOMP[[#This Row],[StdDev]]</f>
        <v>#N/A</v>
      </c>
      <c r="R2927" s="10" t="e">
        <f>TableOMP[[#This Row],[Avg]]+$U$2*TableOMP[[#This Row],[StdDev]]</f>
        <v>#N/A</v>
      </c>
      <c r="S2927" s="10" t="e">
        <f>IF(AND(TableOMP[[#This Row],[total_time]]&gt;=TableOMP[[#This Row],[Low]], TableOMP[[#This Row],[total_time]]&lt;=TableOMP[[#This Row],[High]]),1,0)</f>
        <v>#N/A</v>
      </c>
    </row>
    <row r="2928" spans="1:19" x14ac:dyDescent="0.25">
      <c r="A2928" t="s">
        <v>17</v>
      </c>
      <c r="B2928">
        <v>30000</v>
      </c>
      <c r="C2928">
        <v>0</v>
      </c>
      <c r="D2928">
        <v>0</v>
      </c>
      <c r="E2928">
        <v>39</v>
      </c>
      <c r="F2928">
        <v>1</v>
      </c>
      <c r="G2928">
        <v>3.035536</v>
      </c>
      <c r="H2928">
        <v>0.89090000000000003</v>
      </c>
      <c r="I2928">
        <v>1.6353470000000001</v>
      </c>
      <c r="J2928">
        <v>4.3034999999999997E-2</v>
      </c>
      <c r="K2928" t="str">
        <f t="shared" si="48"/>
        <v>2</v>
      </c>
      <c r="L2928" t="s">
        <v>52</v>
      </c>
      <c r="M2928" t="s">
        <v>53</v>
      </c>
      <c r="N29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928" s="10" t="e">
        <f>VLOOKUP(TableOMP[[#This Row],[Label]],TableAvg[],2,FALSE)</f>
        <v>#N/A</v>
      </c>
      <c r="P2928" s="10" t="e">
        <f>VLOOKUP(TableOMP[[#This Row],[Label]],TableAvg[],3,FALSE)</f>
        <v>#N/A</v>
      </c>
      <c r="Q2928" s="10" t="e">
        <f>TableOMP[[#This Row],[Avg]]-$U$2*TableOMP[[#This Row],[StdDev]]</f>
        <v>#N/A</v>
      </c>
      <c r="R2928" s="10" t="e">
        <f>TableOMP[[#This Row],[Avg]]+$U$2*TableOMP[[#This Row],[StdDev]]</f>
        <v>#N/A</v>
      </c>
      <c r="S2928" s="10" t="e">
        <f>IF(AND(TableOMP[[#This Row],[total_time]]&gt;=TableOMP[[#This Row],[Low]], TableOMP[[#This Row],[total_time]]&lt;=TableOMP[[#This Row],[High]]),1,0)</f>
        <v>#N/A</v>
      </c>
    </row>
    <row r="2929" spans="1:19" x14ac:dyDescent="0.25">
      <c r="A2929" t="s">
        <v>17</v>
      </c>
      <c r="B2929">
        <v>30000</v>
      </c>
      <c r="C2929">
        <v>0</v>
      </c>
      <c r="D2929">
        <v>0</v>
      </c>
      <c r="E2929">
        <v>38</v>
      </c>
      <c r="F2929">
        <v>1</v>
      </c>
      <c r="G2929">
        <v>3.261136</v>
      </c>
      <c r="H2929">
        <v>1.004659</v>
      </c>
      <c r="I2929">
        <v>2.6751209999999999</v>
      </c>
      <c r="J2929">
        <v>7.2301000000000004E-2</v>
      </c>
      <c r="K2929" t="str">
        <f t="shared" si="48"/>
        <v>2</v>
      </c>
      <c r="L2929" t="s">
        <v>52</v>
      </c>
      <c r="M2929" t="s">
        <v>53</v>
      </c>
      <c r="N29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929" s="10" t="e">
        <f>VLOOKUP(TableOMP[[#This Row],[Label]],TableAvg[],2,FALSE)</f>
        <v>#N/A</v>
      </c>
      <c r="P2929" s="10" t="e">
        <f>VLOOKUP(TableOMP[[#This Row],[Label]],TableAvg[],3,FALSE)</f>
        <v>#N/A</v>
      </c>
      <c r="Q2929" s="10" t="e">
        <f>TableOMP[[#This Row],[Avg]]-$U$2*TableOMP[[#This Row],[StdDev]]</f>
        <v>#N/A</v>
      </c>
      <c r="R2929" s="10" t="e">
        <f>TableOMP[[#This Row],[Avg]]+$U$2*TableOMP[[#This Row],[StdDev]]</f>
        <v>#N/A</v>
      </c>
      <c r="S2929" s="10" t="e">
        <f>IF(AND(TableOMP[[#This Row],[total_time]]&gt;=TableOMP[[#This Row],[Low]], TableOMP[[#This Row],[total_time]]&lt;=TableOMP[[#This Row],[High]]),1,0)</f>
        <v>#N/A</v>
      </c>
    </row>
    <row r="2930" spans="1:19" x14ac:dyDescent="0.25">
      <c r="A2930" t="s">
        <v>17</v>
      </c>
      <c r="B2930">
        <v>30000</v>
      </c>
      <c r="C2930">
        <v>0</v>
      </c>
      <c r="D2930">
        <v>0</v>
      </c>
      <c r="E2930">
        <v>37</v>
      </c>
      <c r="F2930">
        <v>1</v>
      </c>
      <c r="G2930">
        <v>2.9400360000000001</v>
      </c>
      <c r="H2930">
        <v>0.91371500000000005</v>
      </c>
      <c r="I2930">
        <v>2.131332</v>
      </c>
      <c r="J2930">
        <v>5.9204E-2</v>
      </c>
      <c r="K2930" t="str">
        <f t="shared" si="48"/>
        <v>2</v>
      </c>
      <c r="L2930" t="s">
        <v>52</v>
      </c>
      <c r="M2930" t="s">
        <v>53</v>
      </c>
      <c r="N29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930" s="10" t="e">
        <f>VLOOKUP(TableOMP[[#This Row],[Label]],TableAvg[],2,FALSE)</f>
        <v>#N/A</v>
      </c>
      <c r="P2930" s="10" t="e">
        <f>VLOOKUP(TableOMP[[#This Row],[Label]],TableAvg[],3,FALSE)</f>
        <v>#N/A</v>
      </c>
      <c r="Q2930" s="10" t="e">
        <f>TableOMP[[#This Row],[Avg]]-$U$2*TableOMP[[#This Row],[StdDev]]</f>
        <v>#N/A</v>
      </c>
      <c r="R2930" s="10" t="e">
        <f>TableOMP[[#This Row],[Avg]]+$U$2*TableOMP[[#This Row],[StdDev]]</f>
        <v>#N/A</v>
      </c>
      <c r="S2930" s="10" t="e">
        <f>IF(AND(TableOMP[[#This Row],[total_time]]&gt;=TableOMP[[#This Row],[Low]], TableOMP[[#This Row],[total_time]]&lt;=TableOMP[[#This Row],[High]]),1,0)</f>
        <v>#N/A</v>
      </c>
    </row>
    <row r="2931" spans="1:19" x14ac:dyDescent="0.25">
      <c r="A2931" t="s">
        <v>17</v>
      </c>
      <c r="B2931">
        <v>30000</v>
      </c>
      <c r="C2931">
        <v>0</v>
      </c>
      <c r="D2931">
        <v>0</v>
      </c>
      <c r="E2931">
        <v>36</v>
      </c>
      <c r="F2931">
        <v>1</v>
      </c>
      <c r="G2931">
        <v>3.0390269999999999</v>
      </c>
      <c r="H2931">
        <v>0.87117800000000001</v>
      </c>
      <c r="I2931">
        <v>2.183799</v>
      </c>
      <c r="J2931">
        <v>6.2393999999999998E-2</v>
      </c>
      <c r="K2931" t="str">
        <f t="shared" si="48"/>
        <v>2</v>
      </c>
      <c r="L2931" t="s">
        <v>52</v>
      </c>
      <c r="M2931" t="s">
        <v>53</v>
      </c>
      <c r="N29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931" s="10" t="e">
        <f>VLOOKUP(TableOMP[[#This Row],[Label]],TableAvg[],2,FALSE)</f>
        <v>#N/A</v>
      </c>
      <c r="P2931" s="10" t="e">
        <f>VLOOKUP(TableOMP[[#This Row],[Label]],TableAvg[],3,FALSE)</f>
        <v>#N/A</v>
      </c>
      <c r="Q2931" s="10" t="e">
        <f>TableOMP[[#This Row],[Avg]]-$U$2*TableOMP[[#This Row],[StdDev]]</f>
        <v>#N/A</v>
      </c>
      <c r="R2931" s="10" t="e">
        <f>TableOMP[[#This Row],[Avg]]+$U$2*TableOMP[[#This Row],[StdDev]]</f>
        <v>#N/A</v>
      </c>
      <c r="S2931" s="10" t="e">
        <f>IF(AND(TableOMP[[#This Row],[total_time]]&gt;=TableOMP[[#This Row],[Low]], TableOMP[[#This Row],[total_time]]&lt;=TableOMP[[#This Row],[High]]),1,0)</f>
        <v>#N/A</v>
      </c>
    </row>
    <row r="2932" spans="1:19" x14ac:dyDescent="0.25">
      <c r="A2932" t="s">
        <v>17</v>
      </c>
      <c r="B2932">
        <v>30000</v>
      </c>
      <c r="C2932">
        <v>0</v>
      </c>
      <c r="D2932">
        <v>0</v>
      </c>
      <c r="E2932">
        <v>35</v>
      </c>
      <c r="F2932">
        <v>1</v>
      </c>
      <c r="G2932">
        <v>2.7874059999999998</v>
      </c>
      <c r="H2932">
        <v>0.94986400000000004</v>
      </c>
      <c r="I2932">
        <v>1.467285</v>
      </c>
      <c r="J2932">
        <v>4.3154999999999999E-2</v>
      </c>
      <c r="K2932" t="str">
        <f t="shared" si="48"/>
        <v>2</v>
      </c>
      <c r="L2932" t="s">
        <v>52</v>
      </c>
      <c r="M2932" t="s">
        <v>53</v>
      </c>
      <c r="N29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932" s="10" t="e">
        <f>VLOOKUP(TableOMP[[#This Row],[Label]],TableAvg[],2,FALSE)</f>
        <v>#N/A</v>
      </c>
      <c r="P2932" s="10" t="e">
        <f>VLOOKUP(TableOMP[[#This Row],[Label]],TableAvg[],3,FALSE)</f>
        <v>#N/A</v>
      </c>
      <c r="Q2932" s="10" t="e">
        <f>TableOMP[[#This Row],[Avg]]-$U$2*TableOMP[[#This Row],[StdDev]]</f>
        <v>#N/A</v>
      </c>
      <c r="R2932" s="10" t="e">
        <f>TableOMP[[#This Row],[Avg]]+$U$2*TableOMP[[#This Row],[StdDev]]</f>
        <v>#N/A</v>
      </c>
      <c r="S2932" s="10" t="e">
        <f>IF(AND(TableOMP[[#This Row],[total_time]]&gt;=TableOMP[[#This Row],[Low]], TableOMP[[#This Row],[total_time]]&lt;=TableOMP[[#This Row],[High]]),1,0)</f>
        <v>#N/A</v>
      </c>
    </row>
    <row r="2933" spans="1:19" x14ac:dyDescent="0.25">
      <c r="A2933" t="s">
        <v>17</v>
      </c>
      <c r="B2933">
        <v>30000</v>
      </c>
      <c r="C2933">
        <v>0</v>
      </c>
      <c r="D2933">
        <v>0</v>
      </c>
      <c r="E2933">
        <v>34</v>
      </c>
      <c r="F2933">
        <v>1</v>
      </c>
      <c r="G2933">
        <v>3.0715729999999999</v>
      </c>
      <c r="H2933">
        <v>0.86321000000000003</v>
      </c>
      <c r="I2933">
        <v>1.5295209999999999</v>
      </c>
      <c r="J2933">
        <v>4.6349000000000001E-2</v>
      </c>
      <c r="K2933" t="str">
        <f t="shared" si="48"/>
        <v>2</v>
      </c>
      <c r="L2933" t="s">
        <v>52</v>
      </c>
      <c r="M2933" t="s">
        <v>53</v>
      </c>
      <c r="N29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933" s="10" t="e">
        <f>VLOOKUP(TableOMP[[#This Row],[Label]],TableAvg[],2,FALSE)</f>
        <v>#N/A</v>
      </c>
      <c r="P2933" s="10" t="e">
        <f>VLOOKUP(TableOMP[[#This Row],[Label]],TableAvg[],3,FALSE)</f>
        <v>#N/A</v>
      </c>
      <c r="Q2933" s="10" t="e">
        <f>TableOMP[[#This Row],[Avg]]-$U$2*TableOMP[[#This Row],[StdDev]]</f>
        <v>#N/A</v>
      </c>
      <c r="R2933" s="10" t="e">
        <f>TableOMP[[#This Row],[Avg]]+$U$2*TableOMP[[#This Row],[StdDev]]</f>
        <v>#N/A</v>
      </c>
      <c r="S2933" s="10" t="e">
        <f>IF(AND(TableOMP[[#This Row],[total_time]]&gt;=TableOMP[[#This Row],[Low]], TableOMP[[#This Row],[total_time]]&lt;=TableOMP[[#This Row],[High]]),1,0)</f>
        <v>#N/A</v>
      </c>
    </row>
    <row r="2934" spans="1:19" x14ac:dyDescent="0.25">
      <c r="A2934" t="s">
        <v>17</v>
      </c>
      <c r="B2934">
        <v>30000</v>
      </c>
      <c r="C2934">
        <v>0</v>
      </c>
      <c r="D2934">
        <v>0</v>
      </c>
      <c r="E2934">
        <v>33</v>
      </c>
      <c r="F2934">
        <v>1</v>
      </c>
      <c r="G2934">
        <v>3.124037</v>
      </c>
      <c r="H2934">
        <v>1.01999</v>
      </c>
      <c r="I2934">
        <v>1.607353</v>
      </c>
      <c r="J2934">
        <v>5.0229999999999997E-2</v>
      </c>
      <c r="K2934" t="str">
        <f t="shared" si="48"/>
        <v>2</v>
      </c>
      <c r="L2934" t="s">
        <v>52</v>
      </c>
      <c r="M2934" t="s">
        <v>53</v>
      </c>
      <c r="N29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934" s="10" t="e">
        <f>VLOOKUP(TableOMP[[#This Row],[Label]],TableAvg[],2,FALSE)</f>
        <v>#N/A</v>
      </c>
      <c r="P2934" s="10" t="e">
        <f>VLOOKUP(TableOMP[[#This Row],[Label]],TableAvg[],3,FALSE)</f>
        <v>#N/A</v>
      </c>
      <c r="Q2934" s="10" t="e">
        <f>TableOMP[[#This Row],[Avg]]-$U$2*TableOMP[[#This Row],[StdDev]]</f>
        <v>#N/A</v>
      </c>
      <c r="R2934" s="10" t="e">
        <f>TableOMP[[#This Row],[Avg]]+$U$2*TableOMP[[#This Row],[StdDev]]</f>
        <v>#N/A</v>
      </c>
      <c r="S2934" s="10" t="e">
        <f>IF(AND(TableOMP[[#This Row],[total_time]]&gt;=TableOMP[[#This Row],[Low]], TableOMP[[#This Row],[total_time]]&lt;=TableOMP[[#This Row],[High]]),1,0)</f>
        <v>#N/A</v>
      </c>
    </row>
    <row r="2935" spans="1:19" x14ac:dyDescent="0.25">
      <c r="A2935" t="s">
        <v>17</v>
      </c>
      <c r="B2935">
        <v>30000</v>
      </c>
      <c r="C2935">
        <v>0</v>
      </c>
      <c r="D2935">
        <v>0</v>
      </c>
      <c r="E2935">
        <v>32</v>
      </c>
      <c r="F2935">
        <v>1</v>
      </c>
      <c r="G2935">
        <v>3.047409</v>
      </c>
      <c r="H2935">
        <v>0.92625599999999997</v>
      </c>
      <c r="I2935">
        <v>1.595553</v>
      </c>
      <c r="J2935">
        <v>5.1469000000000001E-2</v>
      </c>
      <c r="K2935" t="str">
        <f t="shared" si="48"/>
        <v>2</v>
      </c>
      <c r="L2935" t="s">
        <v>52</v>
      </c>
      <c r="M2935" t="s">
        <v>53</v>
      </c>
      <c r="N29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935" s="10" t="e">
        <f>VLOOKUP(TableOMP[[#This Row],[Label]],TableAvg[],2,FALSE)</f>
        <v>#N/A</v>
      </c>
      <c r="P2935" s="10" t="e">
        <f>VLOOKUP(TableOMP[[#This Row],[Label]],TableAvg[],3,FALSE)</f>
        <v>#N/A</v>
      </c>
      <c r="Q2935" s="10" t="e">
        <f>TableOMP[[#This Row],[Avg]]-$U$2*TableOMP[[#This Row],[StdDev]]</f>
        <v>#N/A</v>
      </c>
      <c r="R2935" s="10" t="e">
        <f>TableOMP[[#This Row],[Avg]]+$U$2*TableOMP[[#This Row],[StdDev]]</f>
        <v>#N/A</v>
      </c>
      <c r="S2935" s="10" t="e">
        <f>IF(AND(TableOMP[[#This Row],[total_time]]&gt;=TableOMP[[#This Row],[Low]], TableOMP[[#This Row],[total_time]]&lt;=TableOMP[[#This Row],[High]]),1,0)</f>
        <v>#N/A</v>
      </c>
    </row>
    <row r="2936" spans="1:19" x14ac:dyDescent="0.25">
      <c r="A2936" t="s">
        <v>17</v>
      </c>
      <c r="B2936">
        <v>30000</v>
      </c>
      <c r="C2936">
        <v>0</v>
      </c>
      <c r="D2936">
        <v>0</v>
      </c>
      <c r="E2936">
        <v>31</v>
      </c>
      <c r="F2936">
        <v>1</v>
      </c>
      <c r="G2936">
        <v>3.5044040000000001</v>
      </c>
      <c r="H2936">
        <v>0.94821699999999998</v>
      </c>
      <c r="I2936">
        <v>2.1515110000000002</v>
      </c>
      <c r="J2936">
        <v>7.1717000000000003E-2</v>
      </c>
      <c r="K2936" t="str">
        <f t="shared" si="48"/>
        <v>2</v>
      </c>
      <c r="L2936" t="s">
        <v>52</v>
      </c>
      <c r="M2936" t="s">
        <v>53</v>
      </c>
      <c r="N29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2936" s="10" t="e">
        <f>VLOOKUP(TableOMP[[#This Row],[Label]],TableAvg[],2,FALSE)</f>
        <v>#N/A</v>
      </c>
      <c r="P2936" s="10" t="e">
        <f>VLOOKUP(TableOMP[[#This Row],[Label]],TableAvg[],3,FALSE)</f>
        <v>#N/A</v>
      </c>
      <c r="Q2936" s="10" t="e">
        <f>TableOMP[[#This Row],[Avg]]-$U$2*TableOMP[[#This Row],[StdDev]]</f>
        <v>#N/A</v>
      </c>
      <c r="R2936" s="10" t="e">
        <f>TableOMP[[#This Row],[Avg]]+$U$2*TableOMP[[#This Row],[StdDev]]</f>
        <v>#N/A</v>
      </c>
      <c r="S2936" s="10" t="e">
        <f>IF(AND(TableOMP[[#This Row],[total_time]]&gt;=TableOMP[[#This Row],[Low]], TableOMP[[#This Row],[total_time]]&lt;=TableOMP[[#This Row],[High]]),1,0)</f>
        <v>#N/A</v>
      </c>
    </row>
    <row r="2937" spans="1:19" x14ac:dyDescent="0.25">
      <c r="A2937" t="s">
        <v>17</v>
      </c>
      <c r="B2937">
        <v>30000</v>
      </c>
      <c r="C2937">
        <v>0</v>
      </c>
      <c r="D2937">
        <v>0</v>
      </c>
      <c r="E2937">
        <v>30</v>
      </c>
      <c r="F2937">
        <v>1</v>
      </c>
      <c r="G2937">
        <v>2.9482870000000001</v>
      </c>
      <c r="H2937">
        <v>0.94986599999999999</v>
      </c>
      <c r="I2937">
        <v>1.9816609999999999</v>
      </c>
      <c r="J2937">
        <v>6.8333000000000005E-2</v>
      </c>
      <c r="K2937" t="str">
        <f t="shared" si="48"/>
        <v>2</v>
      </c>
      <c r="L2937" t="s">
        <v>52</v>
      </c>
      <c r="M2937" t="s">
        <v>53</v>
      </c>
      <c r="N29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2937" s="10" t="e">
        <f>VLOOKUP(TableOMP[[#This Row],[Label]],TableAvg[],2,FALSE)</f>
        <v>#N/A</v>
      </c>
      <c r="P2937" s="10" t="e">
        <f>VLOOKUP(TableOMP[[#This Row],[Label]],TableAvg[],3,FALSE)</f>
        <v>#N/A</v>
      </c>
      <c r="Q2937" s="10" t="e">
        <f>TableOMP[[#This Row],[Avg]]-$U$2*TableOMP[[#This Row],[StdDev]]</f>
        <v>#N/A</v>
      </c>
      <c r="R2937" s="10" t="e">
        <f>TableOMP[[#This Row],[Avg]]+$U$2*TableOMP[[#This Row],[StdDev]]</f>
        <v>#N/A</v>
      </c>
      <c r="S2937" s="10" t="e">
        <f>IF(AND(TableOMP[[#This Row],[total_time]]&gt;=TableOMP[[#This Row],[Low]], TableOMP[[#This Row],[total_time]]&lt;=TableOMP[[#This Row],[High]]),1,0)</f>
        <v>#N/A</v>
      </c>
    </row>
    <row r="2938" spans="1:19" x14ac:dyDescent="0.25">
      <c r="A2938" t="s">
        <v>17</v>
      </c>
      <c r="B2938">
        <v>30000</v>
      </c>
      <c r="C2938">
        <v>0</v>
      </c>
      <c r="D2938">
        <v>0</v>
      </c>
      <c r="E2938">
        <v>29</v>
      </c>
      <c r="F2938">
        <v>1</v>
      </c>
      <c r="G2938">
        <v>3.1796799999999998</v>
      </c>
      <c r="H2938">
        <v>1.0703469999999999</v>
      </c>
      <c r="I2938">
        <v>1.7501310000000001</v>
      </c>
      <c r="J2938">
        <v>6.2505000000000005E-2</v>
      </c>
      <c r="K2938" t="str">
        <f t="shared" si="48"/>
        <v>2</v>
      </c>
      <c r="L2938" t="s">
        <v>52</v>
      </c>
      <c r="M2938" t="s">
        <v>53</v>
      </c>
      <c r="N29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2938" s="10" t="e">
        <f>VLOOKUP(TableOMP[[#This Row],[Label]],TableAvg[],2,FALSE)</f>
        <v>#N/A</v>
      </c>
      <c r="P2938" s="10" t="e">
        <f>VLOOKUP(TableOMP[[#This Row],[Label]],TableAvg[],3,FALSE)</f>
        <v>#N/A</v>
      </c>
      <c r="Q2938" s="10" t="e">
        <f>TableOMP[[#This Row],[Avg]]-$U$2*TableOMP[[#This Row],[StdDev]]</f>
        <v>#N/A</v>
      </c>
      <c r="R2938" s="10" t="e">
        <f>TableOMP[[#This Row],[Avg]]+$U$2*TableOMP[[#This Row],[StdDev]]</f>
        <v>#N/A</v>
      </c>
      <c r="S2938" s="10" t="e">
        <f>IF(AND(TableOMP[[#This Row],[total_time]]&gt;=TableOMP[[#This Row],[Low]], TableOMP[[#This Row],[total_time]]&lt;=TableOMP[[#This Row],[High]]),1,0)</f>
        <v>#N/A</v>
      </c>
    </row>
    <row r="2939" spans="1:19" x14ac:dyDescent="0.25">
      <c r="A2939" t="s">
        <v>17</v>
      </c>
      <c r="B2939">
        <v>30000</v>
      </c>
      <c r="C2939">
        <v>0</v>
      </c>
      <c r="D2939">
        <v>0</v>
      </c>
      <c r="E2939">
        <v>28</v>
      </c>
      <c r="F2939">
        <v>1</v>
      </c>
      <c r="G2939">
        <v>2.7719999999999998</v>
      </c>
      <c r="H2939">
        <v>0.949241</v>
      </c>
      <c r="I2939">
        <v>1.282421</v>
      </c>
      <c r="J2939">
        <v>4.7496999999999998E-2</v>
      </c>
      <c r="K2939" t="str">
        <f t="shared" si="48"/>
        <v>2</v>
      </c>
      <c r="L2939" t="s">
        <v>52</v>
      </c>
      <c r="M2939" t="s">
        <v>53</v>
      </c>
      <c r="N29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2939" s="10" t="e">
        <f>VLOOKUP(TableOMP[[#This Row],[Label]],TableAvg[],2,FALSE)</f>
        <v>#N/A</v>
      </c>
      <c r="P2939" s="10" t="e">
        <f>VLOOKUP(TableOMP[[#This Row],[Label]],TableAvg[],3,FALSE)</f>
        <v>#N/A</v>
      </c>
      <c r="Q2939" s="10" t="e">
        <f>TableOMP[[#This Row],[Avg]]-$U$2*TableOMP[[#This Row],[StdDev]]</f>
        <v>#N/A</v>
      </c>
      <c r="R2939" s="10" t="e">
        <f>TableOMP[[#This Row],[Avg]]+$U$2*TableOMP[[#This Row],[StdDev]]</f>
        <v>#N/A</v>
      </c>
      <c r="S2939" s="10" t="e">
        <f>IF(AND(TableOMP[[#This Row],[total_time]]&gt;=TableOMP[[#This Row],[Low]], TableOMP[[#This Row],[total_time]]&lt;=TableOMP[[#This Row],[High]]),1,0)</f>
        <v>#N/A</v>
      </c>
    </row>
    <row r="2940" spans="1:19" x14ac:dyDescent="0.25">
      <c r="A2940" t="s">
        <v>17</v>
      </c>
      <c r="B2940">
        <v>30000</v>
      </c>
      <c r="C2940">
        <v>0</v>
      </c>
      <c r="D2940">
        <v>0</v>
      </c>
      <c r="E2940">
        <v>27</v>
      </c>
      <c r="F2940">
        <v>1</v>
      </c>
      <c r="G2940">
        <v>2.6796340000000001</v>
      </c>
      <c r="H2940">
        <v>0.92110099999999995</v>
      </c>
      <c r="I2940">
        <v>1.202582</v>
      </c>
      <c r="J2940">
        <v>4.6253000000000002E-2</v>
      </c>
      <c r="K2940" t="str">
        <f t="shared" si="48"/>
        <v>2</v>
      </c>
      <c r="L2940" t="s">
        <v>52</v>
      </c>
      <c r="M2940" t="s">
        <v>53</v>
      </c>
      <c r="N29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2940" s="10" t="e">
        <f>VLOOKUP(TableOMP[[#This Row],[Label]],TableAvg[],2,FALSE)</f>
        <v>#N/A</v>
      </c>
      <c r="P2940" s="10" t="e">
        <f>VLOOKUP(TableOMP[[#This Row],[Label]],TableAvg[],3,FALSE)</f>
        <v>#N/A</v>
      </c>
      <c r="Q2940" s="10" t="e">
        <f>TableOMP[[#This Row],[Avg]]-$U$2*TableOMP[[#This Row],[StdDev]]</f>
        <v>#N/A</v>
      </c>
      <c r="R2940" s="10" t="e">
        <f>TableOMP[[#This Row],[Avg]]+$U$2*TableOMP[[#This Row],[StdDev]]</f>
        <v>#N/A</v>
      </c>
      <c r="S2940" s="10" t="e">
        <f>IF(AND(TableOMP[[#This Row],[total_time]]&gt;=TableOMP[[#This Row],[Low]], TableOMP[[#This Row],[total_time]]&lt;=TableOMP[[#This Row],[High]]),1,0)</f>
        <v>#N/A</v>
      </c>
    </row>
    <row r="2941" spans="1:19" x14ac:dyDescent="0.25">
      <c r="A2941" t="s">
        <v>17</v>
      </c>
      <c r="B2941">
        <v>30000</v>
      </c>
      <c r="C2941">
        <v>0</v>
      </c>
      <c r="D2941">
        <v>0</v>
      </c>
      <c r="E2941">
        <v>26</v>
      </c>
      <c r="F2941">
        <v>1</v>
      </c>
      <c r="G2941">
        <v>2.6840329999999999</v>
      </c>
      <c r="H2941">
        <v>0.91582600000000003</v>
      </c>
      <c r="I2941">
        <v>1.330141</v>
      </c>
      <c r="J2941">
        <v>5.3206000000000003E-2</v>
      </c>
      <c r="K2941" t="str">
        <f t="shared" si="48"/>
        <v>2</v>
      </c>
      <c r="L2941" t="s">
        <v>52</v>
      </c>
      <c r="M2941" t="s">
        <v>53</v>
      </c>
      <c r="N29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2941" s="10" t="e">
        <f>VLOOKUP(TableOMP[[#This Row],[Label]],TableAvg[],2,FALSE)</f>
        <v>#N/A</v>
      </c>
      <c r="P2941" s="10" t="e">
        <f>VLOOKUP(TableOMP[[#This Row],[Label]],TableAvg[],3,FALSE)</f>
        <v>#N/A</v>
      </c>
      <c r="Q2941" s="10" t="e">
        <f>TableOMP[[#This Row],[Avg]]-$U$2*TableOMP[[#This Row],[StdDev]]</f>
        <v>#N/A</v>
      </c>
      <c r="R2941" s="10" t="e">
        <f>TableOMP[[#This Row],[Avg]]+$U$2*TableOMP[[#This Row],[StdDev]]</f>
        <v>#N/A</v>
      </c>
      <c r="S2941" s="10" t="e">
        <f>IF(AND(TableOMP[[#This Row],[total_time]]&gt;=TableOMP[[#This Row],[Low]], TableOMP[[#This Row],[total_time]]&lt;=TableOMP[[#This Row],[High]]),1,0)</f>
        <v>#N/A</v>
      </c>
    </row>
    <row r="2942" spans="1:19" x14ac:dyDescent="0.25">
      <c r="A2942" t="s">
        <v>17</v>
      </c>
      <c r="B2942">
        <v>30000</v>
      </c>
      <c r="C2942">
        <v>0</v>
      </c>
      <c r="D2942">
        <v>0</v>
      </c>
      <c r="E2942">
        <v>25</v>
      </c>
      <c r="F2942">
        <v>1</v>
      </c>
      <c r="G2942">
        <v>2.7895430000000001</v>
      </c>
      <c r="H2942">
        <v>0.97597500000000004</v>
      </c>
      <c r="I2942">
        <v>1.178976</v>
      </c>
      <c r="J2942">
        <v>4.9124000000000001E-2</v>
      </c>
      <c r="K2942" t="str">
        <f t="shared" si="48"/>
        <v>2</v>
      </c>
      <c r="L2942" t="s">
        <v>52</v>
      </c>
      <c r="M2942" t="s">
        <v>53</v>
      </c>
      <c r="N29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2942" s="10" t="e">
        <f>VLOOKUP(TableOMP[[#This Row],[Label]],TableAvg[],2,FALSE)</f>
        <v>#N/A</v>
      </c>
      <c r="P2942" s="10" t="e">
        <f>VLOOKUP(TableOMP[[#This Row],[Label]],TableAvg[],3,FALSE)</f>
        <v>#N/A</v>
      </c>
      <c r="Q2942" s="10" t="e">
        <f>TableOMP[[#This Row],[Avg]]-$U$2*TableOMP[[#This Row],[StdDev]]</f>
        <v>#N/A</v>
      </c>
      <c r="R2942" s="10" t="e">
        <f>TableOMP[[#This Row],[Avg]]+$U$2*TableOMP[[#This Row],[StdDev]]</f>
        <v>#N/A</v>
      </c>
      <c r="S2942" s="10" t="e">
        <f>IF(AND(TableOMP[[#This Row],[total_time]]&gt;=TableOMP[[#This Row],[Low]], TableOMP[[#This Row],[total_time]]&lt;=TableOMP[[#This Row],[High]]),1,0)</f>
        <v>#N/A</v>
      </c>
    </row>
    <row r="2943" spans="1:19" x14ac:dyDescent="0.25">
      <c r="A2943" t="s">
        <v>17</v>
      </c>
      <c r="B2943">
        <v>30000</v>
      </c>
      <c r="C2943">
        <v>0</v>
      </c>
      <c r="D2943">
        <v>0</v>
      </c>
      <c r="E2943">
        <v>24</v>
      </c>
      <c r="F2943">
        <v>1</v>
      </c>
      <c r="G2943">
        <v>2.8120240000000001</v>
      </c>
      <c r="H2943">
        <v>0.97241900000000003</v>
      </c>
      <c r="I2943">
        <v>1.217271</v>
      </c>
      <c r="J2943">
        <v>5.2925E-2</v>
      </c>
      <c r="K2943" t="str">
        <f t="shared" si="48"/>
        <v>2</v>
      </c>
      <c r="L2943" t="s">
        <v>52</v>
      </c>
      <c r="M2943" t="s">
        <v>53</v>
      </c>
      <c r="N29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2943" s="10" t="e">
        <f>VLOOKUP(TableOMP[[#This Row],[Label]],TableAvg[],2,FALSE)</f>
        <v>#N/A</v>
      </c>
      <c r="P2943" s="10" t="e">
        <f>VLOOKUP(TableOMP[[#This Row],[Label]],TableAvg[],3,FALSE)</f>
        <v>#N/A</v>
      </c>
      <c r="Q2943" s="10" t="e">
        <f>TableOMP[[#This Row],[Avg]]-$U$2*TableOMP[[#This Row],[StdDev]]</f>
        <v>#N/A</v>
      </c>
      <c r="R2943" s="10" t="e">
        <f>TableOMP[[#This Row],[Avg]]+$U$2*TableOMP[[#This Row],[StdDev]]</f>
        <v>#N/A</v>
      </c>
      <c r="S2943" s="10" t="e">
        <f>IF(AND(TableOMP[[#This Row],[total_time]]&gt;=TableOMP[[#This Row],[Low]], TableOMP[[#This Row],[total_time]]&lt;=TableOMP[[#This Row],[High]]),1,0)</f>
        <v>#N/A</v>
      </c>
    </row>
    <row r="2944" spans="1:19" x14ac:dyDescent="0.25">
      <c r="A2944" t="s">
        <v>17</v>
      </c>
      <c r="B2944">
        <v>30000</v>
      </c>
      <c r="C2944">
        <v>0</v>
      </c>
      <c r="D2944">
        <v>0</v>
      </c>
      <c r="E2944">
        <v>23</v>
      </c>
      <c r="F2944">
        <v>1</v>
      </c>
      <c r="G2944">
        <v>3.2774779999999999</v>
      </c>
      <c r="H2944">
        <v>1.0158670000000001</v>
      </c>
      <c r="I2944">
        <v>1.4684569999999999</v>
      </c>
      <c r="J2944">
        <v>6.6748000000000002E-2</v>
      </c>
      <c r="K2944" t="str">
        <f t="shared" si="48"/>
        <v>2</v>
      </c>
      <c r="L2944" t="s">
        <v>52</v>
      </c>
      <c r="M2944" t="s">
        <v>53</v>
      </c>
      <c r="N29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2944" s="10" t="e">
        <f>VLOOKUP(TableOMP[[#This Row],[Label]],TableAvg[],2,FALSE)</f>
        <v>#N/A</v>
      </c>
      <c r="P2944" s="10" t="e">
        <f>VLOOKUP(TableOMP[[#This Row],[Label]],TableAvg[],3,FALSE)</f>
        <v>#N/A</v>
      </c>
      <c r="Q2944" s="10" t="e">
        <f>TableOMP[[#This Row],[Avg]]-$U$2*TableOMP[[#This Row],[StdDev]]</f>
        <v>#N/A</v>
      </c>
      <c r="R2944" s="10" t="e">
        <f>TableOMP[[#This Row],[Avg]]+$U$2*TableOMP[[#This Row],[StdDev]]</f>
        <v>#N/A</v>
      </c>
      <c r="S2944" s="10" t="e">
        <f>IF(AND(TableOMP[[#This Row],[total_time]]&gt;=TableOMP[[#This Row],[Low]], TableOMP[[#This Row],[total_time]]&lt;=TableOMP[[#This Row],[High]]),1,0)</f>
        <v>#N/A</v>
      </c>
    </row>
    <row r="2945" spans="1:19" x14ac:dyDescent="0.25">
      <c r="A2945" t="s">
        <v>17</v>
      </c>
      <c r="B2945">
        <v>30000</v>
      </c>
      <c r="C2945">
        <v>0</v>
      </c>
      <c r="D2945">
        <v>0</v>
      </c>
      <c r="E2945">
        <v>22</v>
      </c>
      <c r="F2945">
        <v>1</v>
      </c>
      <c r="G2945">
        <v>3.2116950000000002</v>
      </c>
      <c r="H2945">
        <v>0.94567699999999999</v>
      </c>
      <c r="I2945">
        <v>1.3414900000000001</v>
      </c>
      <c r="J2945">
        <v>6.3880000000000006E-2</v>
      </c>
      <c r="K2945" t="str">
        <f t="shared" si="48"/>
        <v>2</v>
      </c>
      <c r="L2945" t="s">
        <v>52</v>
      </c>
      <c r="M2945" t="s">
        <v>53</v>
      </c>
      <c r="N29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2945" s="10" t="e">
        <f>VLOOKUP(TableOMP[[#This Row],[Label]],TableAvg[],2,FALSE)</f>
        <v>#N/A</v>
      </c>
      <c r="P2945" s="10" t="e">
        <f>VLOOKUP(TableOMP[[#This Row],[Label]],TableAvg[],3,FALSE)</f>
        <v>#N/A</v>
      </c>
      <c r="Q2945" s="10" t="e">
        <f>TableOMP[[#This Row],[Avg]]-$U$2*TableOMP[[#This Row],[StdDev]]</f>
        <v>#N/A</v>
      </c>
      <c r="R2945" s="10" t="e">
        <f>TableOMP[[#This Row],[Avg]]+$U$2*TableOMP[[#This Row],[StdDev]]</f>
        <v>#N/A</v>
      </c>
      <c r="S2945" s="10" t="e">
        <f>IF(AND(TableOMP[[#This Row],[total_time]]&gt;=TableOMP[[#This Row],[Low]], TableOMP[[#This Row],[total_time]]&lt;=TableOMP[[#This Row],[High]]),1,0)</f>
        <v>#N/A</v>
      </c>
    </row>
    <row r="2946" spans="1:19" x14ac:dyDescent="0.25">
      <c r="A2946" t="s">
        <v>17</v>
      </c>
      <c r="B2946">
        <v>30000</v>
      </c>
      <c r="C2946">
        <v>0</v>
      </c>
      <c r="D2946">
        <v>0</v>
      </c>
      <c r="E2946">
        <v>21</v>
      </c>
      <c r="F2946">
        <v>1</v>
      </c>
      <c r="G2946">
        <v>2.980003</v>
      </c>
      <c r="H2946">
        <v>1.09615</v>
      </c>
      <c r="I2946">
        <v>0.96441299999999996</v>
      </c>
      <c r="J2946">
        <v>4.8221E-2</v>
      </c>
      <c r="K2946" t="str">
        <f t="shared" si="48"/>
        <v>2</v>
      </c>
      <c r="L2946" t="s">
        <v>52</v>
      </c>
      <c r="M2946" t="s">
        <v>53</v>
      </c>
      <c r="N29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2946" s="10" t="e">
        <f>VLOOKUP(TableOMP[[#This Row],[Label]],TableAvg[],2,FALSE)</f>
        <v>#N/A</v>
      </c>
      <c r="P2946" s="10" t="e">
        <f>VLOOKUP(TableOMP[[#This Row],[Label]],TableAvg[],3,FALSE)</f>
        <v>#N/A</v>
      </c>
      <c r="Q2946" s="10" t="e">
        <f>TableOMP[[#This Row],[Avg]]-$U$2*TableOMP[[#This Row],[StdDev]]</f>
        <v>#N/A</v>
      </c>
      <c r="R2946" s="10" t="e">
        <f>TableOMP[[#This Row],[Avg]]+$U$2*TableOMP[[#This Row],[StdDev]]</f>
        <v>#N/A</v>
      </c>
      <c r="S2946" s="10" t="e">
        <f>IF(AND(TableOMP[[#This Row],[total_time]]&gt;=TableOMP[[#This Row],[Low]], TableOMP[[#This Row],[total_time]]&lt;=TableOMP[[#This Row],[High]]),1,0)</f>
        <v>#N/A</v>
      </c>
    </row>
    <row r="2947" spans="1:19" x14ac:dyDescent="0.25">
      <c r="A2947" t="s">
        <v>17</v>
      </c>
      <c r="B2947">
        <v>30000</v>
      </c>
      <c r="C2947">
        <v>0</v>
      </c>
      <c r="D2947">
        <v>0</v>
      </c>
      <c r="E2947">
        <v>20</v>
      </c>
      <c r="F2947">
        <v>1</v>
      </c>
      <c r="G2947">
        <v>3.1504560000000001</v>
      </c>
      <c r="H2947">
        <v>0.98043599999999997</v>
      </c>
      <c r="I2947">
        <v>1.176771</v>
      </c>
      <c r="J2947">
        <v>6.1934999999999997E-2</v>
      </c>
      <c r="K2947" t="str">
        <f t="shared" si="48"/>
        <v>2</v>
      </c>
      <c r="L2947" t="s">
        <v>52</v>
      </c>
      <c r="M2947" t="s">
        <v>53</v>
      </c>
      <c r="N29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2947" s="10" t="e">
        <f>VLOOKUP(TableOMP[[#This Row],[Label]],TableAvg[],2,FALSE)</f>
        <v>#N/A</v>
      </c>
      <c r="P2947" s="10" t="e">
        <f>VLOOKUP(TableOMP[[#This Row],[Label]],TableAvg[],3,FALSE)</f>
        <v>#N/A</v>
      </c>
      <c r="Q2947" s="10" t="e">
        <f>TableOMP[[#This Row],[Avg]]-$U$2*TableOMP[[#This Row],[StdDev]]</f>
        <v>#N/A</v>
      </c>
      <c r="R2947" s="10" t="e">
        <f>TableOMP[[#This Row],[Avg]]+$U$2*TableOMP[[#This Row],[StdDev]]</f>
        <v>#N/A</v>
      </c>
      <c r="S2947" s="10" t="e">
        <f>IF(AND(TableOMP[[#This Row],[total_time]]&gt;=TableOMP[[#This Row],[Low]], TableOMP[[#This Row],[total_time]]&lt;=TableOMP[[#This Row],[High]]),1,0)</f>
        <v>#N/A</v>
      </c>
    </row>
    <row r="2948" spans="1:19" x14ac:dyDescent="0.25">
      <c r="A2948" t="s">
        <v>17</v>
      </c>
      <c r="B2948">
        <v>30000</v>
      </c>
      <c r="C2948">
        <v>0</v>
      </c>
      <c r="D2948">
        <v>0</v>
      </c>
      <c r="E2948">
        <v>19</v>
      </c>
      <c r="F2948">
        <v>1</v>
      </c>
      <c r="G2948">
        <v>3.6085379999999998</v>
      </c>
      <c r="H2948">
        <v>0.97508099999999998</v>
      </c>
      <c r="I2948">
        <v>1.4709490000000001</v>
      </c>
      <c r="J2948">
        <v>8.1719E-2</v>
      </c>
      <c r="K2948" t="str">
        <f t="shared" si="48"/>
        <v>2</v>
      </c>
      <c r="L2948" t="s">
        <v>52</v>
      </c>
      <c r="M2948" t="s">
        <v>53</v>
      </c>
      <c r="N29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2948" s="10" t="e">
        <f>VLOOKUP(TableOMP[[#This Row],[Label]],TableAvg[],2,FALSE)</f>
        <v>#N/A</v>
      </c>
      <c r="P2948" s="10" t="e">
        <f>VLOOKUP(TableOMP[[#This Row],[Label]],TableAvg[],3,FALSE)</f>
        <v>#N/A</v>
      </c>
      <c r="Q2948" s="10" t="e">
        <f>TableOMP[[#This Row],[Avg]]-$U$2*TableOMP[[#This Row],[StdDev]]</f>
        <v>#N/A</v>
      </c>
      <c r="R2948" s="10" t="e">
        <f>TableOMP[[#This Row],[Avg]]+$U$2*TableOMP[[#This Row],[StdDev]]</f>
        <v>#N/A</v>
      </c>
      <c r="S2948" s="10" t="e">
        <f>IF(AND(TableOMP[[#This Row],[total_time]]&gt;=TableOMP[[#This Row],[Low]], TableOMP[[#This Row],[total_time]]&lt;=TableOMP[[#This Row],[High]]),1,0)</f>
        <v>#N/A</v>
      </c>
    </row>
    <row r="2949" spans="1:19" x14ac:dyDescent="0.25">
      <c r="A2949" t="s">
        <v>17</v>
      </c>
      <c r="B2949">
        <v>30000</v>
      </c>
      <c r="C2949">
        <v>0</v>
      </c>
      <c r="D2949">
        <v>0</v>
      </c>
      <c r="E2949">
        <v>18</v>
      </c>
      <c r="F2949">
        <v>1</v>
      </c>
      <c r="G2949">
        <v>3.3824329999999998</v>
      </c>
      <c r="H2949">
        <v>1.0500320000000001</v>
      </c>
      <c r="I2949">
        <v>1.219959</v>
      </c>
      <c r="J2949">
        <v>7.1762000000000006E-2</v>
      </c>
      <c r="K2949" t="str">
        <f t="shared" si="48"/>
        <v>2</v>
      </c>
      <c r="L2949" t="s">
        <v>52</v>
      </c>
      <c r="M2949" t="s">
        <v>53</v>
      </c>
      <c r="N29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2949" s="10" t="e">
        <f>VLOOKUP(TableOMP[[#This Row],[Label]],TableAvg[],2,FALSE)</f>
        <v>#N/A</v>
      </c>
      <c r="P2949" s="10" t="e">
        <f>VLOOKUP(TableOMP[[#This Row],[Label]],TableAvg[],3,FALSE)</f>
        <v>#N/A</v>
      </c>
      <c r="Q2949" s="10" t="e">
        <f>TableOMP[[#This Row],[Avg]]-$U$2*TableOMP[[#This Row],[StdDev]]</f>
        <v>#N/A</v>
      </c>
      <c r="R2949" s="10" t="e">
        <f>TableOMP[[#This Row],[Avg]]+$U$2*TableOMP[[#This Row],[StdDev]]</f>
        <v>#N/A</v>
      </c>
      <c r="S2949" s="10" t="e">
        <f>IF(AND(TableOMP[[#This Row],[total_time]]&gt;=TableOMP[[#This Row],[Low]], TableOMP[[#This Row],[total_time]]&lt;=TableOMP[[#This Row],[High]]),1,0)</f>
        <v>#N/A</v>
      </c>
    </row>
    <row r="2950" spans="1:19" x14ac:dyDescent="0.25">
      <c r="A2950" t="s">
        <v>17</v>
      </c>
      <c r="B2950">
        <v>30000</v>
      </c>
      <c r="C2950">
        <v>0</v>
      </c>
      <c r="D2950">
        <v>0</v>
      </c>
      <c r="E2950">
        <v>17</v>
      </c>
      <c r="F2950">
        <v>1</v>
      </c>
      <c r="G2950">
        <v>3.730979</v>
      </c>
      <c r="H2950">
        <v>0.95661099999999999</v>
      </c>
      <c r="I2950">
        <v>1.408587</v>
      </c>
      <c r="J2950">
        <v>8.8037000000000004E-2</v>
      </c>
      <c r="K2950" t="str">
        <f t="shared" si="48"/>
        <v>2</v>
      </c>
      <c r="L2950" t="s">
        <v>52</v>
      </c>
      <c r="M2950" t="s">
        <v>53</v>
      </c>
      <c r="N29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2950" s="10" t="e">
        <f>VLOOKUP(TableOMP[[#This Row],[Label]],TableAvg[],2,FALSE)</f>
        <v>#N/A</v>
      </c>
      <c r="P2950" s="10" t="e">
        <f>VLOOKUP(TableOMP[[#This Row],[Label]],TableAvg[],3,FALSE)</f>
        <v>#N/A</v>
      </c>
      <c r="Q2950" s="10" t="e">
        <f>TableOMP[[#This Row],[Avg]]-$U$2*TableOMP[[#This Row],[StdDev]]</f>
        <v>#N/A</v>
      </c>
      <c r="R2950" s="10" t="e">
        <f>TableOMP[[#This Row],[Avg]]+$U$2*TableOMP[[#This Row],[StdDev]]</f>
        <v>#N/A</v>
      </c>
      <c r="S2950" s="10" t="e">
        <f>IF(AND(TableOMP[[#This Row],[total_time]]&gt;=TableOMP[[#This Row],[Low]], TableOMP[[#This Row],[total_time]]&lt;=TableOMP[[#This Row],[High]]),1,0)</f>
        <v>#N/A</v>
      </c>
    </row>
    <row r="2951" spans="1:19" x14ac:dyDescent="0.25">
      <c r="A2951" t="s">
        <v>17</v>
      </c>
      <c r="B2951">
        <v>30000</v>
      </c>
      <c r="C2951">
        <v>0</v>
      </c>
      <c r="D2951">
        <v>0</v>
      </c>
      <c r="E2951">
        <v>16</v>
      </c>
      <c r="F2951">
        <v>1</v>
      </c>
      <c r="G2951">
        <v>3.3663479999999999</v>
      </c>
      <c r="H2951">
        <v>0.95374800000000004</v>
      </c>
      <c r="I2951">
        <v>1.2872110000000001</v>
      </c>
      <c r="J2951">
        <v>8.5814000000000001E-2</v>
      </c>
      <c r="K2951" t="str">
        <f t="shared" si="48"/>
        <v>2</v>
      </c>
      <c r="L2951" t="s">
        <v>52</v>
      </c>
      <c r="M2951" t="s">
        <v>53</v>
      </c>
      <c r="N29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2951" s="10" t="e">
        <f>VLOOKUP(TableOMP[[#This Row],[Label]],TableAvg[],2,FALSE)</f>
        <v>#N/A</v>
      </c>
      <c r="P2951" s="10" t="e">
        <f>VLOOKUP(TableOMP[[#This Row],[Label]],TableAvg[],3,FALSE)</f>
        <v>#N/A</v>
      </c>
      <c r="Q2951" s="10" t="e">
        <f>TableOMP[[#This Row],[Avg]]-$U$2*TableOMP[[#This Row],[StdDev]]</f>
        <v>#N/A</v>
      </c>
      <c r="R2951" s="10" t="e">
        <f>TableOMP[[#This Row],[Avg]]+$U$2*TableOMP[[#This Row],[StdDev]]</f>
        <v>#N/A</v>
      </c>
      <c r="S2951" s="10" t="e">
        <f>IF(AND(TableOMP[[#This Row],[total_time]]&gt;=TableOMP[[#This Row],[Low]], TableOMP[[#This Row],[total_time]]&lt;=TableOMP[[#This Row],[High]]),1,0)</f>
        <v>#N/A</v>
      </c>
    </row>
    <row r="2952" spans="1:19" x14ac:dyDescent="0.25">
      <c r="A2952" t="s">
        <v>17</v>
      </c>
      <c r="B2952">
        <v>30000</v>
      </c>
      <c r="C2952">
        <v>0</v>
      </c>
      <c r="D2952">
        <v>0</v>
      </c>
      <c r="E2952">
        <v>15</v>
      </c>
      <c r="F2952">
        <v>1</v>
      </c>
      <c r="G2952">
        <v>3.1323979999999998</v>
      </c>
      <c r="H2952">
        <v>1.0332920000000001</v>
      </c>
      <c r="I2952">
        <v>0.83383099999999999</v>
      </c>
      <c r="J2952">
        <v>5.9559000000000001E-2</v>
      </c>
      <c r="K2952" t="str">
        <f t="shared" si="48"/>
        <v>2</v>
      </c>
      <c r="L2952" t="s">
        <v>52</v>
      </c>
      <c r="M2952" t="s">
        <v>53</v>
      </c>
      <c r="N29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2952" s="10" t="e">
        <f>VLOOKUP(TableOMP[[#This Row],[Label]],TableAvg[],2,FALSE)</f>
        <v>#N/A</v>
      </c>
      <c r="P2952" s="10" t="e">
        <f>VLOOKUP(TableOMP[[#This Row],[Label]],TableAvg[],3,FALSE)</f>
        <v>#N/A</v>
      </c>
      <c r="Q2952" s="10" t="e">
        <f>TableOMP[[#This Row],[Avg]]-$U$2*TableOMP[[#This Row],[StdDev]]</f>
        <v>#N/A</v>
      </c>
      <c r="R2952" s="10" t="e">
        <f>TableOMP[[#This Row],[Avg]]+$U$2*TableOMP[[#This Row],[StdDev]]</f>
        <v>#N/A</v>
      </c>
      <c r="S2952" s="10" t="e">
        <f>IF(AND(TableOMP[[#This Row],[total_time]]&gt;=TableOMP[[#This Row],[Low]], TableOMP[[#This Row],[total_time]]&lt;=TableOMP[[#This Row],[High]]),1,0)</f>
        <v>#N/A</v>
      </c>
    </row>
    <row r="2953" spans="1:19" x14ac:dyDescent="0.25">
      <c r="A2953" t="s">
        <v>17</v>
      </c>
      <c r="B2953">
        <v>30000</v>
      </c>
      <c r="C2953">
        <v>0</v>
      </c>
      <c r="D2953">
        <v>0</v>
      </c>
      <c r="E2953">
        <v>14</v>
      </c>
      <c r="F2953">
        <v>1</v>
      </c>
      <c r="G2953">
        <v>3.1925569999999999</v>
      </c>
      <c r="H2953">
        <v>1.064071</v>
      </c>
      <c r="I2953">
        <v>0.78062500000000001</v>
      </c>
      <c r="J2953">
        <v>6.0047999999999997E-2</v>
      </c>
      <c r="K2953" t="str">
        <f t="shared" si="48"/>
        <v>2</v>
      </c>
      <c r="L2953" t="s">
        <v>52</v>
      </c>
      <c r="M2953" t="s">
        <v>53</v>
      </c>
      <c r="N29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2953" s="10" t="e">
        <f>VLOOKUP(TableOMP[[#This Row],[Label]],TableAvg[],2,FALSE)</f>
        <v>#N/A</v>
      </c>
      <c r="P2953" s="10" t="e">
        <f>VLOOKUP(TableOMP[[#This Row],[Label]],TableAvg[],3,FALSE)</f>
        <v>#N/A</v>
      </c>
      <c r="Q2953" s="10" t="e">
        <f>TableOMP[[#This Row],[Avg]]-$U$2*TableOMP[[#This Row],[StdDev]]</f>
        <v>#N/A</v>
      </c>
      <c r="R2953" s="10" t="e">
        <f>TableOMP[[#This Row],[Avg]]+$U$2*TableOMP[[#This Row],[StdDev]]</f>
        <v>#N/A</v>
      </c>
      <c r="S2953" s="10" t="e">
        <f>IF(AND(TableOMP[[#This Row],[total_time]]&gt;=TableOMP[[#This Row],[Low]], TableOMP[[#This Row],[total_time]]&lt;=TableOMP[[#This Row],[High]]),1,0)</f>
        <v>#N/A</v>
      </c>
    </row>
    <row r="2954" spans="1:19" x14ac:dyDescent="0.25">
      <c r="A2954" t="s">
        <v>17</v>
      </c>
      <c r="B2954">
        <v>30000</v>
      </c>
      <c r="C2954">
        <v>0</v>
      </c>
      <c r="D2954">
        <v>0</v>
      </c>
      <c r="E2954">
        <v>13</v>
      </c>
      <c r="F2954">
        <v>1</v>
      </c>
      <c r="G2954">
        <v>3.2633179999999999</v>
      </c>
      <c r="H2954">
        <v>1.0453809999999999</v>
      </c>
      <c r="I2954">
        <v>0.72000900000000001</v>
      </c>
      <c r="J2954">
        <v>6.0000999999999999E-2</v>
      </c>
      <c r="K2954" t="str">
        <f t="shared" si="48"/>
        <v>2</v>
      </c>
      <c r="L2954" t="s">
        <v>52</v>
      </c>
      <c r="M2954" t="s">
        <v>53</v>
      </c>
      <c r="N29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2954" s="10" t="e">
        <f>VLOOKUP(TableOMP[[#This Row],[Label]],TableAvg[],2,FALSE)</f>
        <v>#N/A</v>
      </c>
      <c r="P2954" s="10" t="e">
        <f>VLOOKUP(TableOMP[[#This Row],[Label]],TableAvg[],3,FALSE)</f>
        <v>#N/A</v>
      </c>
      <c r="Q2954" s="10" t="e">
        <f>TableOMP[[#This Row],[Avg]]-$U$2*TableOMP[[#This Row],[StdDev]]</f>
        <v>#N/A</v>
      </c>
      <c r="R2954" s="10" t="e">
        <f>TableOMP[[#This Row],[Avg]]+$U$2*TableOMP[[#This Row],[StdDev]]</f>
        <v>#N/A</v>
      </c>
      <c r="S2954" s="10" t="e">
        <f>IF(AND(TableOMP[[#This Row],[total_time]]&gt;=TableOMP[[#This Row],[Low]], TableOMP[[#This Row],[total_time]]&lt;=TableOMP[[#This Row],[High]]),1,0)</f>
        <v>#N/A</v>
      </c>
    </row>
    <row r="2955" spans="1:19" x14ac:dyDescent="0.25">
      <c r="A2955" t="s">
        <v>17</v>
      </c>
      <c r="B2955">
        <v>30000</v>
      </c>
      <c r="C2955">
        <v>0</v>
      </c>
      <c r="D2955">
        <v>0</v>
      </c>
      <c r="E2955">
        <v>12</v>
      </c>
      <c r="F2955">
        <v>1</v>
      </c>
      <c r="G2955">
        <v>3.277568</v>
      </c>
      <c r="H2955">
        <v>0.96484099999999995</v>
      </c>
      <c r="I2955">
        <v>0.76609799999999995</v>
      </c>
      <c r="J2955">
        <v>6.9644999999999999E-2</v>
      </c>
      <c r="K2955" t="str">
        <f t="shared" si="48"/>
        <v>2</v>
      </c>
      <c r="L2955" t="s">
        <v>52</v>
      </c>
      <c r="M2955" t="s">
        <v>53</v>
      </c>
      <c r="N29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2955" s="10" t="e">
        <f>VLOOKUP(TableOMP[[#This Row],[Label]],TableAvg[],2,FALSE)</f>
        <v>#N/A</v>
      </c>
      <c r="P2955" s="10" t="e">
        <f>VLOOKUP(TableOMP[[#This Row],[Label]],TableAvg[],3,FALSE)</f>
        <v>#N/A</v>
      </c>
      <c r="Q2955" s="10" t="e">
        <f>TableOMP[[#This Row],[Avg]]-$U$2*TableOMP[[#This Row],[StdDev]]</f>
        <v>#N/A</v>
      </c>
      <c r="R2955" s="10" t="e">
        <f>TableOMP[[#This Row],[Avg]]+$U$2*TableOMP[[#This Row],[StdDev]]</f>
        <v>#N/A</v>
      </c>
      <c r="S2955" s="10" t="e">
        <f>IF(AND(TableOMP[[#This Row],[total_time]]&gt;=TableOMP[[#This Row],[Low]], TableOMP[[#This Row],[total_time]]&lt;=TableOMP[[#This Row],[High]]),1,0)</f>
        <v>#N/A</v>
      </c>
    </row>
    <row r="2956" spans="1:19" x14ac:dyDescent="0.25">
      <c r="A2956" t="s">
        <v>17</v>
      </c>
      <c r="B2956">
        <v>30000</v>
      </c>
      <c r="C2956">
        <v>0</v>
      </c>
      <c r="D2956">
        <v>0</v>
      </c>
      <c r="E2956">
        <v>11</v>
      </c>
      <c r="F2956">
        <v>1</v>
      </c>
      <c r="G2956">
        <v>3.389033</v>
      </c>
      <c r="H2956">
        <v>0.92250399999999999</v>
      </c>
      <c r="I2956">
        <v>0.65313299999999996</v>
      </c>
      <c r="J2956">
        <v>6.5312999999999996E-2</v>
      </c>
      <c r="K2956" t="str">
        <f t="shared" si="48"/>
        <v>2</v>
      </c>
      <c r="L2956" t="s">
        <v>52</v>
      </c>
      <c r="M2956" t="s">
        <v>53</v>
      </c>
      <c r="N29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2956" s="10" t="e">
        <f>VLOOKUP(TableOMP[[#This Row],[Label]],TableAvg[],2,FALSE)</f>
        <v>#N/A</v>
      </c>
      <c r="P2956" s="10" t="e">
        <f>VLOOKUP(TableOMP[[#This Row],[Label]],TableAvg[],3,FALSE)</f>
        <v>#N/A</v>
      </c>
      <c r="Q2956" s="10" t="e">
        <f>TableOMP[[#This Row],[Avg]]-$U$2*TableOMP[[#This Row],[StdDev]]</f>
        <v>#N/A</v>
      </c>
      <c r="R2956" s="10" t="e">
        <f>TableOMP[[#This Row],[Avg]]+$U$2*TableOMP[[#This Row],[StdDev]]</f>
        <v>#N/A</v>
      </c>
      <c r="S2956" s="10" t="e">
        <f>IF(AND(TableOMP[[#This Row],[total_time]]&gt;=TableOMP[[#This Row],[Low]], TableOMP[[#This Row],[total_time]]&lt;=TableOMP[[#This Row],[High]]),1,0)</f>
        <v>#N/A</v>
      </c>
    </row>
    <row r="2957" spans="1:19" x14ac:dyDescent="0.25">
      <c r="A2957" t="s">
        <v>17</v>
      </c>
      <c r="B2957">
        <v>30000</v>
      </c>
      <c r="C2957">
        <v>0</v>
      </c>
      <c r="D2957">
        <v>0</v>
      </c>
      <c r="E2957">
        <v>10</v>
      </c>
      <c r="F2957">
        <v>1</v>
      </c>
      <c r="G2957">
        <v>3.6272060000000002</v>
      </c>
      <c r="H2957">
        <v>1.023393</v>
      </c>
      <c r="I2957">
        <v>0.592302</v>
      </c>
      <c r="J2957">
        <v>6.5810999999999995E-2</v>
      </c>
      <c r="K2957" t="str">
        <f t="shared" si="48"/>
        <v>2</v>
      </c>
      <c r="L2957" t="s">
        <v>52</v>
      </c>
      <c r="M2957" t="s">
        <v>53</v>
      </c>
      <c r="N29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2957" s="10" t="e">
        <f>VLOOKUP(TableOMP[[#This Row],[Label]],TableAvg[],2,FALSE)</f>
        <v>#N/A</v>
      </c>
      <c r="P2957" s="10" t="e">
        <f>VLOOKUP(TableOMP[[#This Row],[Label]],TableAvg[],3,FALSE)</f>
        <v>#N/A</v>
      </c>
      <c r="Q2957" s="10" t="e">
        <f>TableOMP[[#This Row],[Avg]]-$U$2*TableOMP[[#This Row],[StdDev]]</f>
        <v>#N/A</v>
      </c>
      <c r="R2957" s="10" t="e">
        <f>TableOMP[[#This Row],[Avg]]+$U$2*TableOMP[[#This Row],[StdDev]]</f>
        <v>#N/A</v>
      </c>
      <c r="S2957" s="10" t="e">
        <f>IF(AND(TableOMP[[#This Row],[total_time]]&gt;=TableOMP[[#This Row],[Low]], TableOMP[[#This Row],[total_time]]&lt;=TableOMP[[#This Row],[High]]),1,0)</f>
        <v>#N/A</v>
      </c>
    </row>
    <row r="2958" spans="1:19" x14ac:dyDescent="0.25">
      <c r="A2958" t="s">
        <v>17</v>
      </c>
      <c r="B2958">
        <v>30000</v>
      </c>
      <c r="C2958">
        <v>0</v>
      </c>
      <c r="D2958">
        <v>0</v>
      </c>
      <c r="E2958">
        <v>9</v>
      </c>
      <c r="F2958">
        <v>1</v>
      </c>
      <c r="G2958">
        <v>3.6639590000000002</v>
      </c>
      <c r="H2958">
        <v>0.98126899999999995</v>
      </c>
      <c r="I2958">
        <v>0.62882199999999999</v>
      </c>
      <c r="J2958">
        <v>7.8603000000000006E-2</v>
      </c>
      <c r="K2958" t="str">
        <f t="shared" si="48"/>
        <v>2</v>
      </c>
      <c r="L2958" t="s">
        <v>52</v>
      </c>
      <c r="M2958" t="s">
        <v>53</v>
      </c>
      <c r="N29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2958" s="10" t="e">
        <f>VLOOKUP(TableOMP[[#This Row],[Label]],TableAvg[],2,FALSE)</f>
        <v>#N/A</v>
      </c>
      <c r="P2958" s="10" t="e">
        <f>VLOOKUP(TableOMP[[#This Row],[Label]],TableAvg[],3,FALSE)</f>
        <v>#N/A</v>
      </c>
      <c r="Q2958" s="10" t="e">
        <f>TableOMP[[#This Row],[Avg]]-$U$2*TableOMP[[#This Row],[StdDev]]</f>
        <v>#N/A</v>
      </c>
      <c r="R2958" s="10" t="e">
        <f>TableOMP[[#This Row],[Avg]]+$U$2*TableOMP[[#This Row],[StdDev]]</f>
        <v>#N/A</v>
      </c>
      <c r="S2958" s="10" t="e">
        <f>IF(AND(TableOMP[[#This Row],[total_time]]&gt;=TableOMP[[#This Row],[Low]], TableOMP[[#This Row],[total_time]]&lt;=TableOMP[[#This Row],[High]]),1,0)</f>
        <v>#N/A</v>
      </c>
    </row>
    <row r="2959" spans="1:19" x14ac:dyDescent="0.25">
      <c r="A2959" t="s">
        <v>17</v>
      </c>
      <c r="B2959">
        <v>30000</v>
      </c>
      <c r="C2959">
        <v>0</v>
      </c>
      <c r="D2959">
        <v>0</v>
      </c>
      <c r="E2959">
        <v>8</v>
      </c>
      <c r="F2959">
        <v>1</v>
      </c>
      <c r="G2959">
        <v>3.867308</v>
      </c>
      <c r="H2959">
        <v>0.98632200000000003</v>
      </c>
      <c r="I2959">
        <v>0.64621799999999996</v>
      </c>
      <c r="J2959">
        <v>9.2316999999999996E-2</v>
      </c>
      <c r="K2959" t="str">
        <f t="shared" si="48"/>
        <v>2</v>
      </c>
      <c r="L2959" t="s">
        <v>52</v>
      </c>
      <c r="M2959" t="s">
        <v>53</v>
      </c>
      <c r="N29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2959" s="10" t="e">
        <f>VLOOKUP(TableOMP[[#This Row],[Label]],TableAvg[],2,FALSE)</f>
        <v>#N/A</v>
      </c>
      <c r="P2959" s="10" t="e">
        <f>VLOOKUP(TableOMP[[#This Row],[Label]],TableAvg[],3,FALSE)</f>
        <v>#N/A</v>
      </c>
      <c r="Q2959" s="10" t="e">
        <f>TableOMP[[#This Row],[Avg]]-$U$2*TableOMP[[#This Row],[StdDev]]</f>
        <v>#N/A</v>
      </c>
      <c r="R2959" s="10" t="e">
        <f>TableOMP[[#This Row],[Avg]]+$U$2*TableOMP[[#This Row],[StdDev]]</f>
        <v>#N/A</v>
      </c>
      <c r="S2959" s="10" t="e">
        <f>IF(AND(TableOMP[[#This Row],[total_time]]&gt;=TableOMP[[#This Row],[Low]], TableOMP[[#This Row],[total_time]]&lt;=TableOMP[[#This Row],[High]]),1,0)</f>
        <v>#N/A</v>
      </c>
    </row>
    <row r="2960" spans="1:19" x14ac:dyDescent="0.25">
      <c r="A2960" t="s">
        <v>17</v>
      </c>
      <c r="B2960">
        <v>30000</v>
      </c>
      <c r="C2960">
        <v>0</v>
      </c>
      <c r="D2960">
        <v>0</v>
      </c>
      <c r="E2960">
        <v>7</v>
      </c>
      <c r="F2960">
        <v>1</v>
      </c>
      <c r="G2960">
        <v>4.2957190000000001</v>
      </c>
      <c r="H2960">
        <v>1.0568839999999999</v>
      </c>
      <c r="I2960">
        <v>0.52703599999999995</v>
      </c>
      <c r="J2960">
        <v>8.7839E-2</v>
      </c>
      <c r="K2960" t="str">
        <f t="shared" si="48"/>
        <v>2</v>
      </c>
      <c r="L2960" t="s">
        <v>52</v>
      </c>
      <c r="M2960" t="s">
        <v>53</v>
      </c>
      <c r="N29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2960" s="10" t="e">
        <f>VLOOKUP(TableOMP[[#This Row],[Label]],TableAvg[],2,FALSE)</f>
        <v>#N/A</v>
      </c>
      <c r="P2960" s="10" t="e">
        <f>VLOOKUP(TableOMP[[#This Row],[Label]],TableAvg[],3,FALSE)</f>
        <v>#N/A</v>
      </c>
      <c r="Q2960" s="10" t="e">
        <f>TableOMP[[#This Row],[Avg]]-$U$2*TableOMP[[#This Row],[StdDev]]</f>
        <v>#N/A</v>
      </c>
      <c r="R2960" s="10" t="e">
        <f>TableOMP[[#This Row],[Avg]]+$U$2*TableOMP[[#This Row],[StdDev]]</f>
        <v>#N/A</v>
      </c>
      <c r="S2960" s="10" t="e">
        <f>IF(AND(TableOMP[[#This Row],[total_time]]&gt;=TableOMP[[#This Row],[Low]], TableOMP[[#This Row],[total_time]]&lt;=TableOMP[[#This Row],[High]]),1,0)</f>
        <v>#N/A</v>
      </c>
    </row>
    <row r="2961" spans="1:19" x14ac:dyDescent="0.25">
      <c r="A2961" t="s">
        <v>17</v>
      </c>
      <c r="B2961">
        <v>30000</v>
      </c>
      <c r="C2961">
        <v>0</v>
      </c>
      <c r="D2961">
        <v>0</v>
      </c>
      <c r="E2961">
        <v>6</v>
      </c>
      <c r="F2961">
        <v>1</v>
      </c>
      <c r="G2961">
        <v>4.4461409999999999</v>
      </c>
      <c r="H2961">
        <v>1.0153110000000001</v>
      </c>
      <c r="I2961">
        <v>0.54636600000000002</v>
      </c>
      <c r="J2961">
        <v>0.109273</v>
      </c>
      <c r="K2961" t="str">
        <f t="shared" si="48"/>
        <v>2</v>
      </c>
      <c r="L2961" t="s">
        <v>52</v>
      </c>
      <c r="M2961" t="s">
        <v>53</v>
      </c>
      <c r="N29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2961" s="10" t="e">
        <f>VLOOKUP(TableOMP[[#This Row],[Label]],TableAvg[],2,FALSE)</f>
        <v>#N/A</v>
      </c>
      <c r="P2961" s="10" t="e">
        <f>VLOOKUP(TableOMP[[#This Row],[Label]],TableAvg[],3,FALSE)</f>
        <v>#N/A</v>
      </c>
      <c r="Q2961" s="10" t="e">
        <f>TableOMP[[#This Row],[Avg]]-$U$2*TableOMP[[#This Row],[StdDev]]</f>
        <v>#N/A</v>
      </c>
      <c r="R2961" s="10" t="e">
        <f>TableOMP[[#This Row],[Avg]]+$U$2*TableOMP[[#This Row],[StdDev]]</f>
        <v>#N/A</v>
      </c>
      <c r="S2961" s="10" t="e">
        <f>IF(AND(TableOMP[[#This Row],[total_time]]&gt;=TableOMP[[#This Row],[Low]], TableOMP[[#This Row],[total_time]]&lt;=TableOMP[[#This Row],[High]]),1,0)</f>
        <v>#N/A</v>
      </c>
    </row>
    <row r="2962" spans="1:19" x14ac:dyDescent="0.25">
      <c r="A2962" t="s">
        <v>17</v>
      </c>
      <c r="B2962">
        <v>30000</v>
      </c>
      <c r="C2962">
        <v>0</v>
      </c>
      <c r="D2962">
        <v>0</v>
      </c>
      <c r="E2962">
        <v>5</v>
      </c>
      <c r="F2962">
        <v>1</v>
      </c>
      <c r="G2962">
        <v>4.878876</v>
      </c>
      <c r="H2962">
        <v>0.991151</v>
      </c>
      <c r="I2962">
        <v>0.517513</v>
      </c>
      <c r="J2962">
        <v>0.12937799999999999</v>
      </c>
      <c r="K2962" t="str">
        <f t="shared" si="48"/>
        <v>2</v>
      </c>
      <c r="L2962" t="s">
        <v>52</v>
      </c>
      <c r="M2962" t="s">
        <v>53</v>
      </c>
      <c r="N29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2962" s="10" t="e">
        <f>VLOOKUP(TableOMP[[#This Row],[Label]],TableAvg[],2,FALSE)</f>
        <v>#N/A</v>
      </c>
      <c r="P2962" s="10" t="e">
        <f>VLOOKUP(TableOMP[[#This Row],[Label]],TableAvg[],3,FALSE)</f>
        <v>#N/A</v>
      </c>
      <c r="Q2962" s="10" t="e">
        <f>TableOMP[[#This Row],[Avg]]-$U$2*TableOMP[[#This Row],[StdDev]]</f>
        <v>#N/A</v>
      </c>
      <c r="R2962" s="10" t="e">
        <f>TableOMP[[#This Row],[Avg]]+$U$2*TableOMP[[#This Row],[StdDev]]</f>
        <v>#N/A</v>
      </c>
      <c r="S2962" s="10" t="e">
        <f>IF(AND(TableOMP[[#This Row],[total_time]]&gt;=TableOMP[[#This Row],[Low]], TableOMP[[#This Row],[total_time]]&lt;=TableOMP[[#This Row],[High]]),1,0)</f>
        <v>#N/A</v>
      </c>
    </row>
    <row r="2963" spans="1:19" x14ac:dyDescent="0.25">
      <c r="A2963" t="s">
        <v>17</v>
      </c>
      <c r="B2963">
        <v>30000</v>
      </c>
      <c r="C2963">
        <v>0</v>
      </c>
      <c r="D2963">
        <v>0</v>
      </c>
      <c r="E2963">
        <v>4</v>
      </c>
      <c r="F2963">
        <v>1</v>
      </c>
      <c r="G2963">
        <v>5.5883510000000003</v>
      </c>
      <c r="H2963">
        <v>1.0507219999999999</v>
      </c>
      <c r="I2963">
        <v>0.55572999999999995</v>
      </c>
      <c r="J2963">
        <v>0.18524299999999999</v>
      </c>
      <c r="K2963" t="str">
        <f t="shared" si="48"/>
        <v>2</v>
      </c>
      <c r="L2963" t="s">
        <v>52</v>
      </c>
      <c r="M2963" t="s">
        <v>53</v>
      </c>
      <c r="N29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2963" s="10" t="e">
        <f>VLOOKUP(TableOMP[[#This Row],[Label]],TableAvg[],2,FALSE)</f>
        <v>#N/A</v>
      </c>
      <c r="P2963" s="10" t="e">
        <f>VLOOKUP(TableOMP[[#This Row],[Label]],TableAvg[],3,FALSE)</f>
        <v>#N/A</v>
      </c>
      <c r="Q2963" s="10" t="e">
        <f>TableOMP[[#This Row],[Avg]]-$U$2*TableOMP[[#This Row],[StdDev]]</f>
        <v>#N/A</v>
      </c>
      <c r="R2963" s="10" t="e">
        <f>TableOMP[[#This Row],[Avg]]+$U$2*TableOMP[[#This Row],[StdDev]]</f>
        <v>#N/A</v>
      </c>
      <c r="S2963" s="10" t="e">
        <f>IF(AND(TableOMP[[#This Row],[total_time]]&gt;=TableOMP[[#This Row],[Low]], TableOMP[[#This Row],[total_time]]&lt;=TableOMP[[#This Row],[High]]),1,0)</f>
        <v>#N/A</v>
      </c>
    </row>
    <row r="2964" spans="1:19" x14ac:dyDescent="0.25">
      <c r="A2964" t="s">
        <v>17</v>
      </c>
      <c r="B2964">
        <v>30000</v>
      </c>
      <c r="C2964">
        <v>0</v>
      </c>
      <c r="D2964">
        <v>0</v>
      </c>
      <c r="E2964">
        <v>3</v>
      </c>
      <c r="F2964">
        <v>1</v>
      </c>
      <c r="G2964">
        <v>6.8490070000000003</v>
      </c>
      <c r="H2964">
        <v>1.1095489999999999</v>
      </c>
      <c r="I2964">
        <v>0.38533400000000001</v>
      </c>
      <c r="J2964">
        <v>0.192667</v>
      </c>
      <c r="K2964" t="str">
        <f t="shared" si="48"/>
        <v>2</v>
      </c>
      <c r="L2964" t="s">
        <v>52</v>
      </c>
      <c r="M2964" t="s">
        <v>53</v>
      </c>
      <c r="N29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2964" s="10" t="e">
        <f>VLOOKUP(TableOMP[[#This Row],[Label]],TableAvg[],2,FALSE)</f>
        <v>#N/A</v>
      </c>
      <c r="P2964" s="10" t="e">
        <f>VLOOKUP(TableOMP[[#This Row],[Label]],TableAvg[],3,FALSE)</f>
        <v>#N/A</v>
      </c>
      <c r="Q2964" s="10" t="e">
        <f>TableOMP[[#This Row],[Avg]]-$U$2*TableOMP[[#This Row],[StdDev]]</f>
        <v>#N/A</v>
      </c>
      <c r="R2964" s="10" t="e">
        <f>TableOMP[[#This Row],[Avg]]+$U$2*TableOMP[[#This Row],[StdDev]]</f>
        <v>#N/A</v>
      </c>
      <c r="S2964" s="10" t="e">
        <f>IF(AND(TableOMP[[#This Row],[total_time]]&gt;=TableOMP[[#This Row],[Low]], TableOMP[[#This Row],[total_time]]&lt;=TableOMP[[#This Row],[High]]),1,0)</f>
        <v>#N/A</v>
      </c>
    </row>
    <row r="2965" spans="1:19" x14ac:dyDescent="0.25">
      <c r="A2965" t="s">
        <v>17</v>
      </c>
      <c r="B2965">
        <v>30000</v>
      </c>
      <c r="C2965">
        <v>0</v>
      </c>
      <c r="D2965">
        <v>0</v>
      </c>
      <c r="E2965">
        <v>2</v>
      </c>
      <c r="F2965">
        <v>1</v>
      </c>
      <c r="G2965">
        <v>9.2034280000000006</v>
      </c>
      <c r="H2965">
        <v>1.118339</v>
      </c>
      <c r="I2965">
        <v>0.27437600000000001</v>
      </c>
      <c r="J2965">
        <v>0.27437600000000001</v>
      </c>
      <c r="K2965" t="str">
        <f t="shared" si="48"/>
        <v>2</v>
      </c>
      <c r="L2965" t="s">
        <v>52</v>
      </c>
      <c r="M2965" t="s">
        <v>53</v>
      </c>
      <c r="N29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2965" s="10" t="e">
        <f>VLOOKUP(TableOMP[[#This Row],[Label]],TableAvg[],2,FALSE)</f>
        <v>#N/A</v>
      </c>
      <c r="P2965" s="10" t="e">
        <f>VLOOKUP(TableOMP[[#This Row],[Label]],TableAvg[],3,FALSE)</f>
        <v>#N/A</v>
      </c>
      <c r="Q2965" s="10" t="e">
        <f>TableOMP[[#This Row],[Avg]]-$U$2*TableOMP[[#This Row],[StdDev]]</f>
        <v>#N/A</v>
      </c>
      <c r="R2965" s="10" t="e">
        <f>TableOMP[[#This Row],[Avg]]+$U$2*TableOMP[[#This Row],[StdDev]]</f>
        <v>#N/A</v>
      </c>
      <c r="S2965" s="10" t="e">
        <f>IF(AND(TableOMP[[#This Row],[total_time]]&gt;=TableOMP[[#This Row],[Low]], TableOMP[[#This Row],[total_time]]&lt;=TableOMP[[#This Row],[High]]),1,0)</f>
        <v>#N/A</v>
      </c>
    </row>
    <row r="2966" spans="1:19" x14ac:dyDescent="0.25">
      <c r="A2966" t="s">
        <v>17</v>
      </c>
      <c r="B2966">
        <v>30000</v>
      </c>
      <c r="C2966">
        <v>0</v>
      </c>
      <c r="D2966">
        <v>0</v>
      </c>
      <c r="E2966">
        <v>1</v>
      </c>
      <c r="F2966">
        <v>1</v>
      </c>
      <c r="G2966">
        <v>15.898683999999999</v>
      </c>
      <c r="H2966">
        <v>0.63575199999999998</v>
      </c>
      <c r="I2966">
        <v>0</v>
      </c>
      <c r="J2966">
        <v>0</v>
      </c>
      <c r="K2966" t="str">
        <f t="shared" si="48"/>
        <v>2</v>
      </c>
      <c r="L2966" t="s">
        <v>52</v>
      </c>
      <c r="M2966" t="s">
        <v>53</v>
      </c>
      <c r="N29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2966" s="10" t="e">
        <f>VLOOKUP(TableOMP[[#This Row],[Label]],TableAvg[],2,FALSE)</f>
        <v>#N/A</v>
      </c>
      <c r="P2966" s="10" t="e">
        <f>VLOOKUP(TableOMP[[#This Row],[Label]],TableAvg[],3,FALSE)</f>
        <v>#N/A</v>
      </c>
      <c r="Q2966" s="10" t="e">
        <f>TableOMP[[#This Row],[Avg]]-$U$2*TableOMP[[#This Row],[StdDev]]</f>
        <v>#N/A</v>
      </c>
      <c r="R2966" s="10" t="e">
        <f>TableOMP[[#This Row],[Avg]]+$U$2*TableOMP[[#This Row],[StdDev]]</f>
        <v>#N/A</v>
      </c>
      <c r="S2966" s="10" t="e">
        <f>IF(AND(TableOMP[[#This Row],[total_time]]&gt;=TableOMP[[#This Row],[Low]], TableOMP[[#This Row],[total_time]]&lt;=TableOMP[[#This Row],[High]]),1,0)</f>
        <v>#N/A</v>
      </c>
    </row>
    <row r="2967" spans="1:19" x14ac:dyDescent="0.25">
      <c r="A2967" t="s">
        <v>17</v>
      </c>
      <c r="B2967">
        <v>30000</v>
      </c>
      <c r="C2967">
        <v>0</v>
      </c>
      <c r="D2967">
        <v>0</v>
      </c>
      <c r="E2967">
        <v>64</v>
      </c>
      <c r="F2967">
        <v>1</v>
      </c>
      <c r="G2967">
        <v>2.8106529999999998</v>
      </c>
      <c r="H2967">
        <v>1.230442</v>
      </c>
      <c r="I2967">
        <v>1.6225480000000001</v>
      </c>
      <c r="J2967">
        <v>2.5755E-2</v>
      </c>
      <c r="K2967" t="str">
        <f t="shared" si="48"/>
        <v>2</v>
      </c>
      <c r="L2967" t="s">
        <v>52</v>
      </c>
      <c r="M2967" t="s">
        <v>53</v>
      </c>
      <c r="N29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967" s="10" t="e">
        <f>VLOOKUP(TableOMP[[#This Row],[Label]],TableAvg[],2,FALSE)</f>
        <v>#N/A</v>
      </c>
      <c r="P2967" s="10" t="e">
        <f>VLOOKUP(TableOMP[[#This Row],[Label]],TableAvg[],3,FALSE)</f>
        <v>#N/A</v>
      </c>
      <c r="Q2967" s="10" t="e">
        <f>TableOMP[[#This Row],[Avg]]-$U$2*TableOMP[[#This Row],[StdDev]]</f>
        <v>#N/A</v>
      </c>
      <c r="R2967" s="10" t="e">
        <f>TableOMP[[#This Row],[Avg]]+$U$2*TableOMP[[#This Row],[StdDev]]</f>
        <v>#N/A</v>
      </c>
      <c r="S2967" s="10" t="e">
        <f>IF(AND(TableOMP[[#This Row],[total_time]]&gt;=TableOMP[[#This Row],[Low]], TableOMP[[#This Row],[total_time]]&lt;=TableOMP[[#This Row],[High]]),1,0)</f>
        <v>#N/A</v>
      </c>
    </row>
    <row r="2968" spans="1:19" x14ac:dyDescent="0.25">
      <c r="A2968" t="s">
        <v>17</v>
      </c>
      <c r="B2968">
        <v>30000</v>
      </c>
      <c r="C2968">
        <v>0</v>
      </c>
      <c r="D2968">
        <v>0</v>
      </c>
      <c r="E2968">
        <v>63</v>
      </c>
      <c r="F2968">
        <v>1</v>
      </c>
      <c r="G2968">
        <v>2.5428570000000001</v>
      </c>
      <c r="H2968">
        <v>0.94498800000000005</v>
      </c>
      <c r="I2968">
        <v>1.521055</v>
      </c>
      <c r="J2968">
        <v>2.4532999999999999E-2</v>
      </c>
      <c r="K2968" t="str">
        <f t="shared" ref="K2968:K3031" si="49">MID(M2968,22,1)</f>
        <v>2</v>
      </c>
      <c r="L2968" t="s">
        <v>52</v>
      </c>
      <c r="M2968" t="s">
        <v>53</v>
      </c>
      <c r="N29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968" s="10" t="e">
        <f>VLOOKUP(TableOMP[[#This Row],[Label]],TableAvg[],2,FALSE)</f>
        <v>#N/A</v>
      </c>
      <c r="P2968" s="10" t="e">
        <f>VLOOKUP(TableOMP[[#This Row],[Label]],TableAvg[],3,FALSE)</f>
        <v>#N/A</v>
      </c>
      <c r="Q2968" s="10" t="e">
        <f>TableOMP[[#This Row],[Avg]]-$U$2*TableOMP[[#This Row],[StdDev]]</f>
        <v>#N/A</v>
      </c>
      <c r="R2968" s="10" t="e">
        <f>TableOMP[[#This Row],[Avg]]+$U$2*TableOMP[[#This Row],[StdDev]]</f>
        <v>#N/A</v>
      </c>
      <c r="S2968" s="10" t="e">
        <f>IF(AND(TableOMP[[#This Row],[total_time]]&gt;=TableOMP[[#This Row],[Low]], TableOMP[[#This Row],[total_time]]&lt;=TableOMP[[#This Row],[High]]),1,0)</f>
        <v>#N/A</v>
      </c>
    </row>
    <row r="2969" spans="1:19" x14ac:dyDescent="0.25">
      <c r="A2969" t="s">
        <v>17</v>
      </c>
      <c r="B2969">
        <v>30000</v>
      </c>
      <c r="C2969">
        <v>0</v>
      </c>
      <c r="D2969">
        <v>0</v>
      </c>
      <c r="E2969">
        <v>62</v>
      </c>
      <c r="F2969">
        <v>1</v>
      </c>
      <c r="G2969">
        <v>2.5694819999999998</v>
      </c>
      <c r="H2969">
        <v>0.99446900000000005</v>
      </c>
      <c r="I2969">
        <v>0.96753</v>
      </c>
      <c r="J2969">
        <v>1.5861E-2</v>
      </c>
      <c r="K2969" t="str">
        <f t="shared" si="49"/>
        <v>2</v>
      </c>
      <c r="L2969" t="s">
        <v>52</v>
      </c>
      <c r="M2969" t="s">
        <v>53</v>
      </c>
      <c r="N29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969" s="10" t="e">
        <f>VLOOKUP(TableOMP[[#This Row],[Label]],TableAvg[],2,FALSE)</f>
        <v>#N/A</v>
      </c>
      <c r="P2969" s="10" t="e">
        <f>VLOOKUP(TableOMP[[#This Row],[Label]],TableAvg[],3,FALSE)</f>
        <v>#N/A</v>
      </c>
      <c r="Q2969" s="10" t="e">
        <f>TableOMP[[#This Row],[Avg]]-$U$2*TableOMP[[#This Row],[StdDev]]</f>
        <v>#N/A</v>
      </c>
      <c r="R2969" s="10" t="e">
        <f>TableOMP[[#This Row],[Avg]]+$U$2*TableOMP[[#This Row],[StdDev]]</f>
        <v>#N/A</v>
      </c>
      <c r="S2969" s="10" t="e">
        <f>IF(AND(TableOMP[[#This Row],[total_time]]&gt;=TableOMP[[#This Row],[Low]], TableOMP[[#This Row],[total_time]]&lt;=TableOMP[[#This Row],[High]]),1,0)</f>
        <v>#N/A</v>
      </c>
    </row>
    <row r="2970" spans="1:19" x14ac:dyDescent="0.25">
      <c r="A2970" t="s">
        <v>17</v>
      </c>
      <c r="B2970">
        <v>30000</v>
      </c>
      <c r="C2970">
        <v>0</v>
      </c>
      <c r="D2970">
        <v>0</v>
      </c>
      <c r="E2970">
        <v>61</v>
      </c>
      <c r="F2970">
        <v>1</v>
      </c>
      <c r="G2970">
        <v>2.5297139999999998</v>
      </c>
      <c r="H2970">
        <v>0.98438400000000004</v>
      </c>
      <c r="I2970">
        <v>1.2307920000000001</v>
      </c>
      <c r="J2970">
        <v>2.0513E-2</v>
      </c>
      <c r="K2970" t="str">
        <f t="shared" si="49"/>
        <v>2</v>
      </c>
      <c r="L2970" t="s">
        <v>52</v>
      </c>
      <c r="M2970" t="s">
        <v>53</v>
      </c>
      <c r="N29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970" s="10" t="e">
        <f>VLOOKUP(TableOMP[[#This Row],[Label]],TableAvg[],2,FALSE)</f>
        <v>#N/A</v>
      </c>
      <c r="P2970" s="10" t="e">
        <f>VLOOKUP(TableOMP[[#This Row],[Label]],TableAvg[],3,FALSE)</f>
        <v>#N/A</v>
      </c>
      <c r="Q2970" s="10" t="e">
        <f>TableOMP[[#This Row],[Avg]]-$U$2*TableOMP[[#This Row],[StdDev]]</f>
        <v>#N/A</v>
      </c>
      <c r="R2970" s="10" t="e">
        <f>TableOMP[[#This Row],[Avg]]+$U$2*TableOMP[[#This Row],[StdDev]]</f>
        <v>#N/A</v>
      </c>
      <c r="S2970" s="10" t="e">
        <f>IF(AND(TableOMP[[#This Row],[total_time]]&gt;=TableOMP[[#This Row],[Low]], TableOMP[[#This Row],[total_time]]&lt;=TableOMP[[#This Row],[High]]),1,0)</f>
        <v>#N/A</v>
      </c>
    </row>
    <row r="2971" spans="1:19" x14ac:dyDescent="0.25">
      <c r="A2971" t="s">
        <v>17</v>
      </c>
      <c r="B2971">
        <v>30000</v>
      </c>
      <c r="C2971">
        <v>0</v>
      </c>
      <c r="D2971">
        <v>0</v>
      </c>
      <c r="E2971">
        <v>60</v>
      </c>
      <c r="F2971">
        <v>1</v>
      </c>
      <c r="G2971">
        <v>2.483768</v>
      </c>
      <c r="H2971">
        <v>0.98061399999999999</v>
      </c>
      <c r="I2971">
        <v>1.0272920000000001</v>
      </c>
      <c r="J2971">
        <v>1.7412E-2</v>
      </c>
      <c r="K2971" t="str">
        <f t="shared" si="49"/>
        <v>2</v>
      </c>
      <c r="L2971" t="s">
        <v>52</v>
      </c>
      <c r="M2971" t="s">
        <v>53</v>
      </c>
      <c r="N29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971" s="10" t="e">
        <f>VLOOKUP(TableOMP[[#This Row],[Label]],TableAvg[],2,FALSE)</f>
        <v>#N/A</v>
      </c>
      <c r="P2971" s="10" t="e">
        <f>VLOOKUP(TableOMP[[#This Row],[Label]],TableAvg[],3,FALSE)</f>
        <v>#N/A</v>
      </c>
      <c r="Q2971" s="10" t="e">
        <f>TableOMP[[#This Row],[Avg]]-$U$2*TableOMP[[#This Row],[StdDev]]</f>
        <v>#N/A</v>
      </c>
      <c r="R2971" s="10" t="e">
        <f>TableOMP[[#This Row],[Avg]]+$U$2*TableOMP[[#This Row],[StdDev]]</f>
        <v>#N/A</v>
      </c>
      <c r="S2971" s="10" t="e">
        <f>IF(AND(TableOMP[[#This Row],[total_time]]&gt;=TableOMP[[#This Row],[Low]], TableOMP[[#This Row],[total_time]]&lt;=TableOMP[[#This Row],[High]]),1,0)</f>
        <v>#N/A</v>
      </c>
    </row>
    <row r="2972" spans="1:19" x14ac:dyDescent="0.25">
      <c r="A2972" t="s">
        <v>17</v>
      </c>
      <c r="B2972">
        <v>30000</v>
      </c>
      <c r="C2972">
        <v>0</v>
      </c>
      <c r="D2972">
        <v>0</v>
      </c>
      <c r="E2972">
        <v>59</v>
      </c>
      <c r="F2972">
        <v>1</v>
      </c>
      <c r="G2972">
        <v>2.6937829999999998</v>
      </c>
      <c r="H2972">
        <v>0.93389100000000003</v>
      </c>
      <c r="I2972">
        <v>3.4494020000000001</v>
      </c>
      <c r="J2972">
        <v>5.9471999999999997E-2</v>
      </c>
      <c r="K2972" t="str">
        <f t="shared" si="49"/>
        <v>2</v>
      </c>
      <c r="L2972" t="s">
        <v>52</v>
      </c>
      <c r="M2972" t="s">
        <v>53</v>
      </c>
      <c r="N29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972" s="10" t="e">
        <f>VLOOKUP(TableOMP[[#This Row],[Label]],TableAvg[],2,FALSE)</f>
        <v>#N/A</v>
      </c>
      <c r="P2972" s="10" t="e">
        <f>VLOOKUP(TableOMP[[#This Row],[Label]],TableAvg[],3,FALSE)</f>
        <v>#N/A</v>
      </c>
      <c r="Q2972" s="10" t="e">
        <f>TableOMP[[#This Row],[Avg]]-$U$2*TableOMP[[#This Row],[StdDev]]</f>
        <v>#N/A</v>
      </c>
      <c r="R2972" s="10" t="e">
        <f>TableOMP[[#This Row],[Avg]]+$U$2*TableOMP[[#This Row],[StdDev]]</f>
        <v>#N/A</v>
      </c>
      <c r="S2972" s="10" t="e">
        <f>IF(AND(TableOMP[[#This Row],[total_time]]&gt;=TableOMP[[#This Row],[Low]], TableOMP[[#This Row],[total_time]]&lt;=TableOMP[[#This Row],[High]]),1,0)</f>
        <v>#N/A</v>
      </c>
    </row>
    <row r="2973" spans="1:19" x14ac:dyDescent="0.25">
      <c r="A2973" t="s">
        <v>17</v>
      </c>
      <c r="B2973">
        <v>30000</v>
      </c>
      <c r="C2973">
        <v>0</v>
      </c>
      <c r="D2973">
        <v>0</v>
      </c>
      <c r="E2973">
        <v>58</v>
      </c>
      <c r="F2973">
        <v>1</v>
      </c>
      <c r="G2973">
        <v>3.0036849999999999</v>
      </c>
      <c r="H2973">
        <v>1.4045129999999999</v>
      </c>
      <c r="I2973">
        <v>1.0226980000000001</v>
      </c>
      <c r="J2973">
        <v>1.7942E-2</v>
      </c>
      <c r="K2973" t="str">
        <f t="shared" si="49"/>
        <v>2</v>
      </c>
      <c r="L2973" t="s">
        <v>52</v>
      </c>
      <c r="M2973" t="s">
        <v>53</v>
      </c>
      <c r="N29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973" s="10" t="e">
        <f>VLOOKUP(TableOMP[[#This Row],[Label]],TableAvg[],2,FALSE)</f>
        <v>#N/A</v>
      </c>
      <c r="P2973" s="10" t="e">
        <f>VLOOKUP(TableOMP[[#This Row],[Label]],TableAvg[],3,FALSE)</f>
        <v>#N/A</v>
      </c>
      <c r="Q2973" s="10" t="e">
        <f>TableOMP[[#This Row],[Avg]]-$U$2*TableOMP[[#This Row],[StdDev]]</f>
        <v>#N/A</v>
      </c>
      <c r="R2973" s="10" t="e">
        <f>TableOMP[[#This Row],[Avg]]+$U$2*TableOMP[[#This Row],[StdDev]]</f>
        <v>#N/A</v>
      </c>
      <c r="S2973" s="10" t="e">
        <f>IF(AND(TableOMP[[#This Row],[total_time]]&gt;=TableOMP[[#This Row],[Low]], TableOMP[[#This Row],[total_time]]&lt;=TableOMP[[#This Row],[High]]),1,0)</f>
        <v>#N/A</v>
      </c>
    </row>
    <row r="2974" spans="1:19" x14ac:dyDescent="0.25">
      <c r="A2974" t="s">
        <v>17</v>
      </c>
      <c r="B2974">
        <v>30000</v>
      </c>
      <c r="C2974">
        <v>0</v>
      </c>
      <c r="D2974">
        <v>0</v>
      </c>
      <c r="E2974">
        <v>57</v>
      </c>
      <c r="F2974">
        <v>1</v>
      </c>
      <c r="G2974">
        <v>4.0886849999999999</v>
      </c>
      <c r="H2974">
        <v>1.150102</v>
      </c>
      <c r="I2974">
        <v>2.557172</v>
      </c>
      <c r="J2974">
        <v>4.5664000000000003E-2</v>
      </c>
      <c r="K2974" t="str">
        <f t="shared" si="49"/>
        <v>2</v>
      </c>
      <c r="L2974" t="s">
        <v>52</v>
      </c>
      <c r="M2974" t="s">
        <v>53</v>
      </c>
      <c r="N29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974" s="10" t="e">
        <f>VLOOKUP(TableOMP[[#This Row],[Label]],TableAvg[],2,FALSE)</f>
        <v>#N/A</v>
      </c>
      <c r="P2974" s="10" t="e">
        <f>VLOOKUP(TableOMP[[#This Row],[Label]],TableAvg[],3,FALSE)</f>
        <v>#N/A</v>
      </c>
      <c r="Q2974" s="10" t="e">
        <f>TableOMP[[#This Row],[Avg]]-$U$2*TableOMP[[#This Row],[StdDev]]</f>
        <v>#N/A</v>
      </c>
      <c r="R2974" s="10" t="e">
        <f>TableOMP[[#This Row],[Avg]]+$U$2*TableOMP[[#This Row],[StdDev]]</f>
        <v>#N/A</v>
      </c>
      <c r="S2974" s="10" t="e">
        <f>IF(AND(TableOMP[[#This Row],[total_time]]&gt;=TableOMP[[#This Row],[Low]], TableOMP[[#This Row],[total_time]]&lt;=TableOMP[[#This Row],[High]]),1,0)</f>
        <v>#N/A</v>
      </c>
    </row>
    <row r="2975" spans="1:19" x14ac:dyDescent="0.25">
      <c r="A2975" t="s">
        <v>17</v>
      </c>
      <c r="B2975">
        <v>30000</v>
      </c>
      <c r="C2975">
        <v>0</v>
      </c>
      <c r="D2975">
        <v>0</v>
      </c>
      <c r="E2975">
        <v>56</v>
      </c>
      <c r="F2975">
        <v>1</v>
      </c>
      <c r="G2975">
        <v>2.9182899999999998</v>
      </c>
      <c r="H2975">
        <v>0.99546500000000004</v>
      </c>
      <c r="I2975">
        <v>2.232898</v>
      </c>
      <c r="J2975">
        <v>4.0598000000000002E-2</v>
      </c>
      <c r="K2975" t="str">
        <f t="shared" si="49"/>
        <v>2</v>
      </c>
      <c r="L2975" t="s">
        <v>52</v>
      </c>
      <c r="M2975" t="s">
        <v>53</v>
      </c>
      <c r="N29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975" s="10" t="e">
        <f>VLOOKUP(TableOMP[[#This Row],[Label]],TableAvg[],2,FALSE)</f>
        <v>#N/A</v>
      </c>
      <c r="P2975" s="10" t="e">
        <f>VLOOKUP(TableOMP[[#This Row],[Label]],TableAvg[],3,FALSE)</f>
        <v>#N/A</v>
      </c>
      <c r="Q2975" s="10" t="e">
        <f>TableOMP[[#This Row],[Avg]]-$U$2*TableOMP[[#This Row],[StdDev]]</f>
        <v>#N/A</v>
      </c>
      <c r="R2975" s="10" t="e">
        <f>TableOMP[[#This Row],[Avg]]+$U$2*TableOMP[[#This Row],[StdDev]]</f>
        <v>#N/A</v>
      </c>
      <c r="S2975" s="10" t="e">
        <f>IF(AND(TableOMP[[#This Row],[total_time]]&gt;=TableOMP[[#This Row],[Low]], TableOMP[[#This Row],[total_time]]&lt;=TableOMP[[#This Row],[High]]),1,0)</f>
        <v>#N/A</v>
      </c>
    </row>
    <row r="2976" spans="1:19" x14ac:dyDescent="0.25">
      <c r="A2976" t="s">
        <v>17</v>
      </c>
      <c r="B2976">
        <v>30000</v>
      </c>
      <c r="C2976">
        <v>0</v>
      </c>
      <c r="D2976">
        <v>0</v>
      </c>
      <c r="E2976">
        <v>55</v>
      </c>
      <c r="F2976">
        <v>1</v>
      </c>
      <c r="G2976">
        <v>2.9377149999999999</v>
      </c>
      <c r="H2976">
        <v>1.0580210000000001</v>
      </c>
      <c r="I2976">
        <v>1.2210559999999999</v>
      </c>
      <c r="J2976">
        <v>2.2612E-2</v>
      </c>
      <c r="K2976" t="str">
        <f t="shared" si="49"/>
        <v>2</v>
      </c>
      <c r="L2976" t="s">
        <v>52</v>
      </c>
      <c r="M2976" t="s">
        <v>53</v>
      </c>
      <c r="N29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976" s="10" t="e">
        <f>VLOOKUP(TableOMP[[#This Row],[Label]],TableAvg[],2,FALSE)</f>
        <v>#N/A</v>
      </c>
      <c r="P2976" s="10" t="e">
        <f>VLOOKUP(TableOMP[[#This Row],[Label]],TableAvg[],3,FALSE)</f>
        <v>#N/A</v>
      </c>
      <c r="Q2976" s="10" t="e">
        <f>TableOMP[[#This Row],[Avg]]-$U$2*TableOMP[[#This Row],[StdDev]]</f>
        <v>#N/A</v>
      </c>
      <c r="R2976" s="10" t="e">
        <f>TableOMP[[#This Row],[Avg]]+$U$2*TableOMP[[#This Row],[StdDev]]</f>
        <v>#N/A</v>
      </c>
      <c r="S2976" s="10" t="e">
        <f>IF(AND(TableOMP[[#This Row],[total_time]]&gt;=TableOMP[[#This Row],[Low]], TableOMP[[#This Row],[total_time]]&lt;=TableOMP[[#This Row],[High]]),1,0)</f>
        <v>#N/A</v>
      </c>
    </row>
    <row r="2977" spans="1:19" x14ac:dyDescent="0.25">
      <c r="A2977" t="s">
        <v>17</v>
      </c>
      <c r="B2977">
        <v>30000</v>
      </c>
      <c r="C2977">
        <v>0</v>
      </c>
      <c r="D2977">
        <v>0</v>
      </c>
      <c r="E2977">
        <v>54</v>
      </c>
      <c r="F2977">
        <v>1</v>
      </c>
      <c r="G2977">
        <v>2.7732250000000001</v>
      </c>
      <c r="H2977">
        <v>0.88560399999999995</v>
      </c>
      <c r="I2977">
        <v>2.153184</v>
      </c>
      <c r="J2977">
        <v>4.0626000000000002E-2</v>
      </c>
      <c r="K2977" t="str">
        <f t="shared" si="49"/>
        <v>2</v>
      </c>
      <c r="L2977" t="s">
        <v>52</v>
      </c>
      <c r="M2977" t="s">
        <v>53</v>
      </c>
      <c r="N29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977" s="10" t="e">
        <f>VLOOKUP(TableOMP[[#This Row],[Label]],TableAvg[],2,FALSE)</f>
        <v>#N/A</v>
      </c>
      <c r="P2977" s="10" t="e">
        <f>VLOOKUP(TableOMP[[#This Row],[Label]],TableAvg[],3,FALSE)</f>
        <v>#N/A</v>
      </c>
      <c r="Q2977" s="10" t="e">
        <f>TableOMP[[#This Row],[Avg]]-$U$2*TableOMP[[#This Row],[StdDev]]</f>
        <v>#N/A</v>
      </c>
      <c r="R2977" s="10" t="e">
        <f>TableOMP[[#This Row],[Avg]]+$U$2*TableOMP[[#This Row],[StdDev]]</f>
        <v>#N/A</v>
      </c>
      <c r="S2977" s="10" t="e">
        <f>IF(AND(TableOMP[[#This Row],[total_time]]&gt;=TableOMP[[#This Row],[Low]], TableOMP[[#This Row],[total_time]]&lt;=TableOMP[[#This Row],[High]]),1,0)</f>
        <v>#N/A</v>
      </c>
    </row>
    <row r="2978" spans="1:19" x14ac:dyDescent="0.25">
      <c r="A2978" t="s">
        <v>17</v>
      </c>
      <c r="B2978">
        <v>30000</v>
      </c>
      <c r="C2978">
        <v>0</v>
      </c>
      <c r="D2978">
        <v>0</v>
      </c>
      <c r="E2978">
        <v>53</v>
      </c>
      <c r="F2978">
        <v>1</v>
      </c>
      <c r="G2978">
        <v>4.0521310000000001</v>
      </c>
      <c r="H2978">
        <v>1.0644750000000001</v>
      </c>
      <c r="I2978">
        <v>2.1602969999999999</v>
      </c>
      <c r="J2978">
        <v>4.1543999999999998E-2</v>
      </c>
      <c r="K2978" t="str">
        <f t="shared" si="49"/>
        <v>2</v>
      </c>
      <c r="L2978" t="s">
        <v>52</v>
      </c>
      <c r="M2978" t="s">
        <v>53</v>
      </c>
      <c r="N29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978" s="10" t="e">
        <f>VLOOKUP(TableOMP[[#This Row],[Label]],TableAvg[],2,FALSE)</f>
        <v>#N/A</v>
      </c>
      <c r="P2978" s="10" t="e">
        <f>VLOOKUP(TableOMP[[#This Row],[Label]],TableAvg[],3,FALSE)</f>
        <v>#N/A</v>
      </c>
      <c r="Q2978" s="10" t="e">
        <f>TableOMP[[#This Row],[Avg]]-$U$2*TableOMP[[#This Row],[StdDev]]</f>
        <v>#N/A</v>
      </c>
      <c r="R2978" s="10" t="e">
        <f>TableOMP[[#This Row],[Avg]]+$U$2*TableOMP[[#This Row],[StdDev]]</f>
        <v>#N/A</v>
      </c>
      <c r="S2978" s="10" t="e">
        <f>IF(AND(TableOMP[[#This Row],[total_time]]&gt;=TableOMP[[#This Row],[Low]], TableOMP[[#This Row],[total_time]]&lt;=TableOMP[[#This Row],[High]]),1,0)</f>
        <v>#N/A</v>
      </c>
    </row>
    <row r="2979" spans="1:19" x14ac:dyDescent="0.25">
      <c r="A2979" t="s">
        <v>17</v>
      </c>
      <c r="B2979">
        <v>30000</v>
      </c>
      <c r="C2979">
        <v>0</v>
      </c>
      <c r="D2979">
        <v>0</v>
      </c>
      <c r="E2979">
        <v>52</v>
      </c>
      <c r="F2979">
        <v>1</v>
      </c>
      <c r="G2979">
        <v>3.0443370000000001</v>
      </c>
      <c r="H2979">
        <v>0.96870500000000004</v>
      </c>
      <c r="I2979">
        <v>1.66486</v>
      </c>
      <c r="J2979">
        <v>3.2643999999999999E-2</v>
      </c>
      <c r="K2979" t="str">
        <f t="shared" si="49"/>
        <v>2</v>
      </c>
      <c r="L2979" t="s">
        <v>52</v>
      </c>
      <c r="M2979" t="s">
        <v>53</v>
      </c>
      <c r="N29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979" s="10" t="e">
        <f>VLOOKUP(TableOMP[[#This Row],[Label]],TableAvg[],2,FALSE)</f>
        <v>#N/A</v>
      </c>
      <c r="P2979" s="10" t="e">
        <f>VLOOKUP(TableOMP[[#This Row],[Label]],TableAvg[],3,FALSE)</f>
        <v>#N/A</v>
      </c>
      <c r="Q2979" s="10" t="e">
        <f>TableOMP[[#This Row],[Avg]]-$U$2*TableOMP[[#This Row],[StdDev]]</f>
        <v>#N/A</v>
      </c>
      <c r="R2979" s="10" t="e">
        <f>TableOMP[[#This Row],[Avg]]+$U$2*TableOMP[[#This Row],[StdDev]]</f>
        <v>#N/A</v>
      </c>
      <c r="S2979" s="10" t="e">
        <f>IF(AND(TableOMP[[#This Row],[total_time]]&gt;=TableOMP[[#This Row],[Low]], TableOMP[[#This Row],[total_time]]&lt;=TableOMP[[#This Row],[High]]),1,0)</f>
        <v>#N/A</v>
      </c>
    </row>
    <row r="2980" spans="1:19" x14ac:dyDescent="0.25">
      <c r="A2980" t="s">
        <v>17</v>
      </c>
      <c r="B2980">
        <v>30000</v>
      </c>
      <c r="C2980">
        <v>0</v>
      </c>
      <c r="D2980">
        <v>0</v>
      </c>
      <c r="E2980">
        <v>51</v>
      </c>
      <c r="F2980">
        <v>1</v>
      </c>
      <c r="G2980">
        <v>3.5056259999999999</v>
      </c>
      <c r="H2980">
        <v>0.93446700000000005</v>
      </c>
      <c r="I2980">
        <v>2.3151120000000001</v>
      </c>
      <c r="J2980">
        <v>4.6302000000000003E-2</v>
      </c>
      <c r="K2980" t="str">
        <f t="shared" si="49"/>
        <v>2</v>
      </c>
      <c r="L2980" t="s">
        <v>52</v>
      </c>
      <c r="M2980" t="s">
        <v>53</v>
      </c>
      <c r="N29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980" s="10" t="e">
        <f>VLOOKUP(TableOMP[[#This Row],[Label]],TableAvg[],2,FALSE)</f>
        <v>#N/A</v>
      </c>
      <c r="P2980" s="10" t="e">
        <f>VLOOKUP(TableOMP[[#This Row],[Label]],TableAvg[],3,FALSE)</f>
        <v>#N/A</v>
      </c>
      <c r="Q2980" s="10" t="e">
        <f>TableOMP[[#This Row],[Avg]]-$U$2*TableOMP[[#This Row],[StdDev]]</f>
        <v>#N/A</v>
      </c>
      <c r="R2980" s="10" t="e">
        <f>TableOMP[[#This Row],[Avg]]+$U$2*TableOMP[[#This Row],[StdDev]]</f>
        <v>#N/A</v>
      </c>
      <c r="S2980" s="10" t="e">
        <f>IF(AND(TableOMP[[#This Row],[total_time]]&gt;=TableOMP[[#This Row],[Low]], TableOMP[[#This Row],[total_time]]&lt;=TableOMP[[#This Row],[High]]),1,0)</f>
        <v>#N/A</v>
      </c>
    </row>
    <row r="2981" spans="1:19" x14ac:dyDescent="0.25">
      <c r="A2981" t="s">
        <v>17</v>
      </c>
      <c r="B2981">
        <v>30000</v>
      </c>
      <c r="C2981">
        <v>0</v>
      </c>
      <c r="D2981">
        <v>0</v>
      </c>
      <c r="E2981">
        <v>50</v>
      </c>
      <c r="F2981">
        <v>1</v>
      </c>
      <c r="G2981">
        <v>3.281291</v>
      </c>
      <c r="H2981">
        <v>1.126309</v>
      </c>
      <c r="I2981">
        <v>2.4120759999999999</v>
      </c>
      <c r="J2981">
        <v>4.9225999999999999E-2</v>
      </c>
      <c r="K2981" t="str">
        <f t="shared" si="49"/>
        <v>2</v>
      </c>
      <c r="L2981" t="s">
        <v>52</v>
      </c>
      <c r="M2981" t="s">
        <v>53</v>
      </c>
      <c r="N29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981" s="10" t="e">
        <f>VLOOKUP(TableOMP[[#This Row],[Label]],TableAvg[],2,FALSE)</f>
        <v>#N/A</v>
      </c>
      <c r="P2981" s="10" t="e">
        <f>VLOOKUP(TableOMP[[#This Row],[Label]],TableAvg[],3,FALSE)</f>
        <v>#N/A</v>
      </c>
      <c r="Q2981" s="10" t="e">
        <f>TableOMP[[#This Row],[Avg]]-$U$2*TableOMP[[#This Row],[StdDev]]</f>
        <v>#N/A</v>
      </c>
      <c r="R2981" s="10" t="e">
        <f>TableOMP[[#This Row],[Avg]]+$U$2*TableOMP[[#This Row],[StdDev]]</f>
        <v>#N/A</v>
      </c>
      <c r="S2981" s="10" t="e">
        <f>IF(AND(TableOMP[[#This Row],[total_time]]&gt;=TableOMP[[#This Row],[Low]], TableOMP[[#This Row],[total_time]]&lt;=TableOMP[[#This Row],[High]]),1,0)</f>
        <v>#N/A</v>
      </c>
    </row>
    <row r="2982" spans="1:19" x14ac:dyDescent="0.25">
      <c r="A2982" t="s">
        <v>17</v>
      </c>
      <c r="B2982">
        <v>30000</v>
      </c>
      <c r="C2982">
        <v>0</v>
      </c>
      <c r="D2982">
        <v>0</v>
      </c>
      <c r="E2982">
        <v>49</v>
      </c>
      <c r="F2982">
        <v>1</v>
      </c>
      <c r="G2982">
        <v>3.6216219999999999</v>
      </c>
      <c r="H2982">
        <v>1.428256</v>
      </c>
      <c r="I2982">
        <v>1.7110939999999999</v>
      </c>
      <c r="J2982">
        <v>3.5647999999999999E-2</v>
      </c>
      <c r="K2982" t="str">
        <f t="shared" si="49"/>
        <v>2</v>
      </c>
      <c r="L2982" t="s">
        <v>52</v>
      </c>
      <c r="M2982" t="s">
        <v>53</v>
      </c>
      <c r="N29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982" s="10" t="e">
        <f>VLOOKUP(TableOMP[[#This Row],[Label]],TableAvg[],2,FALSE)</f>
        <v>#N/A</v>
      </c>
      <c r="P2982" s="10" t="e">
        <f>VLOOKUP(TableOMP[[#This Row],[Label]],TableAvg[],3,FALSE)</f>
        <v>#N/A</v>
      </c>
      <c r="Q2982" s="10" t="e">
        <f>TableOMP[[#This Row],[Avg]]-$U$2*TableOMP[[#This Row],[StdDev]]</f>
        <v>#N/A</v>
      </c>
      <c r="R2982" s="10" t="e">
        <f>TableOMP[[#This Row],[Avg]]+$U$2*TableOMP[[#This Row],[StdDev]]</f>
        <v>#N/A</v>
      </c>
      <c r="S2982" s="10" t="e">
        <f>IF(AND(TableOMP[[#This Row],[total_time]]&gt;=TableOMP[[#This Row],[Low]], TableOMP[[#This Row],[total_time]]&lt;=TableOMP[[#This Row],[High]]),1,0)</f>
        <v>#N/A</v>
      </c>
    </row>
    <row r="2983" spans="1:19" x14ac:dyDescent="0.25">
      <c r="A2983" t="s">
        <v>17</v>
      </c>
      <c r="B2983">
        <v>30000</v>
      </c>
      <c r="C2983">
        <v>0</v>
      </c>
      <c r="D2983">
        <v>0</v>
      </c>
      <c r="E2983">
        <v>48</v>
      </c>
      <c r="F2983">
        <v>1</v>
      </c>
      <c r="G2983">
        <v>3.366476</v>
      </c>
      <c r="H2983">
        <v>1.1854199999999999</v>
      </c>
      <c r="I2983">
        <v>1.6901390000000001</v>
      </c>
      <c r="J2983">
        <v>3.5959999999999999E-2</v>
      </c>
      <c r="K2983" t="str">
        <f t="shared" si="49"/>
        <v>2</v>
      </c>
      <c r="L2983" t="s">
        <v>52</v>
      </c>
      <c r="M2983" t="s">
        <v>53</v>
      </c>
      <c r="N29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983" s="10" t="e">
        <f>VLOOKUP(TableOMP[[#This Row],[Label]],TableAvg[],2,FALSE)</f>
        <v>#N/A</v>
      </c>
      <c r="P2983" s="10" t="e">
        <f>VLOOKUP(TableOMP[[#This Row],[Label]],TableAvg[],3,FALSE)</f>
        <v>#N/A</v>
      </c>
      <c r="Q2983" s="10" t="e">
        <f>TableOMP[[#This Row],[Avg]]-$U$2*TableOMP[[#This Row],[StdDev]]</f>
        <v>#N/A</v>
      </c>
      <c r="R2983" s="10" t="e">
        <f>TableOMP[[#This Row],[Avg]]+$U$2*TableOMP[[#This Row],[StdDev]]</f>
        <v>#N/A</v>
      </c>
      <c r="S2983" s="10" t="e">
        <f>IF(AND(TableOMP[[#This Row],[total_time]]&gt;=TableOMP[[#This Row],[Low]], TableOMP[[#This Row],[total_time]]&lt;=TableOMP[[#This Row],[High]]),1,0)</f>
        <v>#N/A</v>
      </c>
    </row>
    <row r="2984" spans="1:19" x14ac:dyDescent="0.25">
      <c r="A2984" t="s">
        <v>17</v>
      </c>
      <c r="B2984">
        <v>30000</v>
      </c>
      <c r="C2984">
        <v>0</v>
      </c>
      <c r="D2984">
        <v>0</v>
      </c>
      <c r="E2984">
        <v>47</v>
      </c>
      <c r="F2984">
        <v>1</v>
      </c>
      <c r="G2984">
        <v>3.279941</v>
      </c>
      <c r="H2984">
        <v>1.1030869999999999</v>
      </c>
      <c r="I2984">
        <v>2.655367</v>
      </c>
      <c r="J2984">
        <v>5.7724999999999999E-2</v>
      </c>
      <c r="K2984" t="str">
        <f t="shared" si="49"/>
        <v>2</v>
      </c>
      <c r="L2984" t="s">
        <v>52</v>
      </c>
      <c r="M2984" t="s">
        <v>53</v>
      </c>
      <c r="N29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984" s="10" t="e">
        <f>VLOOKUP(TableOMP[[#This Row],[Label]],TableAvg[],2,FALSE)</f>
        <v>#N/A</v>
      </c>
      <c r="P2984" s="10" t="e">
        <f>VLOOKUP(TableOMP[[#This Row],[Label]],TableAvg[],3,FALSE)</f>
        <v>#N/A</v>
      </c>
      <c r="Q2984" s="10" t="e">
        <f>TableOMP[[#This Row],[Avg]]-$U$2*TableOMP[[#This Row],[StdDev]]</f>
        <v>#N/A</v>
      </c>
      <c r="R2984" s="10" t="e">
        <f>TableOMP[[#This Row],[Avg]]+$U$2*TableOMP[[#This Row],[StdDev]]</f>
        <v>#N/A</v>
      </c>
      <c r="S2984" s="10" t="e">
        <f>IF(AND(TableOMP[[#This Row],[total_time]]&gt;=TableOMP[[#This Row],[Low]], TableOMP[[#This Row],[total_time]]&lt;=TableOMP[[#This Row],[High]]),1,0)</f>
        <v>#N/A</v>
      </c>
    </row>
    <row r="2985" spans="1:19" x14ac:dyDescent="0.25">
      <c r="A2985" t="s">
        <v>17</v>
      </c>
      <c r="B2985">
        <v>30000</v>
      </c>
      <c r="C2985">
        <v>0</v>
      </c>
      <c r="D2985">
        <v>0</v>
      </c>
      <c r="E2985">
        <v>46</v>
      </c>
      <c r="F2985">
        <v>1</v>
      </c>
      <c r="G2985">
        <v>3.4519009999999999</v>
      </c>
      <c r="H2985">
        <v>1.0392269999999999</v>
      </c>
      <c r="I2985">
        <v>2.4142510000000001</v>
      </c>
      <c r="J2985">
        <v>5.3650000000000003E-2</v>
      </c>
      <c r="K2985" t="str">
        <f t="shared" si="49"/>
        <v>2</v>
      </c>
      <c r="L2985" t="s">
        <v>52</v>
      </c>
      <c r="M2985" t="s">
        <v>53</v>
      </c>
      <c r="N29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985" s="10" t="e">
        <f>VLOOKUP(TableOMP[[#This Row],[Label]],TableAvg[],2,FALSE)</f>
        <v>#N/A</v>
      </c>
      <c r="P2985" s="10" t="e">
        <f>VLOOKUP(TableOMP[[#This Row],[Label]],TableAvg[],3,FALSE)</f>
        <v>#N/A</v>
      </c>
      <c r="Q2985" s="10" t="e">
        <f>TableOMP[[#This Row],[Avg]]-$U$2*TableOMP[[#This Row],[StdDev]]</f>
        <v>#N/A</v>
      </c>
      <c r="R2985" s="10" t="e">
        <f>TableOMP[[#This Row],[Avg]]+$U$2*TableOMP[[#This Row],[StdDev]]</f>
        <v>#N/A</v>
      </c>
      <c r="S2985" s="10" t="e">
        <f>IF(AND(TableOMP[[#This Row],[total_time]]&gt;=TableOMP[[#This Row],[Low]], TableOMP[[#This Row],[total_time]]&lt;=TableOMP[[#This Row],[High]]),1,0)</f>
        <v>#N/A</v>
      </c>
    </row>
    <row r="2986" spans="1:19" x14ac:dyDescent="0.25">
      <c r="A2986" t="s">
        <v>17</v>
      </c>
      <c r="B2986">
        <v>30000</v>
      </c>
      <c r="C2986">
        <v>0</v>
      </c>
      <c r="D2986">
        <v>0</v>
      </c>
      <c r="E2986">
        <v>45</v>
      </c>
      <c r="F2986">
        <v>1</v>
      </c>
      <c r="G2986">
        <v>2.8032729999999999</v>
      </c>
      <c r="H2986">
        <v>0.90660200000000002</v>
      </c>
      <c r="I2986">
        <v>1.378412</v>
      </c>
      <c r="J2986">
        <v>3.1328000000000002E-2</v>
      </c>
      <c r="K2986" t="str">
        <f t="shared" si="49"/>
        <v>2</v>
      </c>
      <c r="L2986" t="s">
        <v>52</v>
      </c>
      <c r="M2986" t="s">
        <v>53</v>
      </c>
      <c r="N29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986" s="10" t="e">
        <f>VLOOKUP(TableOMP[[#This Row],[Label]],TableAvg[],2,FALSE)</f>
        <v>#N/A</v>
      </c>
      <c r="P2986" s="10" t="e">
        <f>VLOOKUP(TableOMP[[#This Row],[Label]],TableAvg[],3,FALSE)</f>
        <v>#N/A</v>
      </c>
      <c r="Q2986" s="10" t="e">
        <f>TableOMP[[#This Row],[Avg]]-$U$2*TableOMP[[#This Row],[StdDev]]</f>
        <v>#N/A</v>
      </c>
      <c r="R2986" s="10" t="e">
        <f>TableOMP[[#This Row],[Avg]]+$U$2*TableOMP[[#This Row],[StdDev]]</f>
        <v>#N/A</v>
      </c>
      <c r="S2986" s="10" t="e">
        <f>IF(AND(TableOMP[[#This Row],[total_time]]&gt;=TableOMP[[#This Row],[Low]], TableOMP[[#This Row],[total_time]]&lt;=TableOMP[[#This Row],[High]]),1,0)</f>
        <v>#N/A</v>
      </c>
    </row>
    <row r="2987" spans="1:19" x14ac:dyDescent="0.25">
      <c r="A2987" t="s">
        <v>17</v>
      </c>
      <c r="B2987">
        <v>30000</v>
      </c>
      <c r="C2987">
        <v>0</v>
      </c>
      <c r="D2987">
        <v>0</v>
      </c>
      <c r="E2987">
        <v>44</v>
      </c>
      <c r="F2987">
        <v>1</v>
      </c>
      <c r="G2987">
        <v>3.1927810000000001</v>
      </c>
      <c r="H2987">
        <v>1.043722</v>
      </c>
      <c r="I2987">
        <v>2.0355150000000002</v>
      </c>
      <c r="J2987">
        <v>4.7337999999999998E-2</v>
      </c>
      <c r="K2987" t="str">
        <f t="shared" si="49"/>
        <v>2</v>
      </c>
      <c r="L2987" t="s">
        <v>52</v>
      </c>
      <c r="M2987" t="s">
        <v>53</v>
      </c>
      <c r="N29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987" s="10" t="e">
        <f>VLOOKUP(TableOMP[[#This Row],[Label]],TableAvg[],2,FALSE)</f>
        <v>#N/A</v>
      </c>
      <c r="P2987" s="10" t="e">
        <f>VLOOKUP(TableOMP[[#This Row],[Label]],TableAvg[],3,FALSE)</f>
        <v>#N/A</v>
      </c>
      <c r="Q2987" s="10" t="e">
        <f>TableOMP[[#This Row],[Avg]]-$U$2*TableOMP[[#This Row],[StdDev]]</f>
        <v>#N/A</v>
      </c>
      <c r="R2987" s="10" t="e">
        <f>TableOMP[[#This Row],[Avg]]+$U$2*TableOMP[[#This Row],[StdDev]]</f>
        <v>#N/A</v>
      </c>
      <c r="S2987" s="10" t="e">
        <f>IF(AND(TableOMP[[#This Row],[total_time]]&gt;=TableOMP[[#This Row],[Low]], TableOMP[[#This Row],[total_time]]&lt;=TableOMP[[#This Row],[High]]),1,0)</f>
        <v>#N/A</v>
      </c>
    </row>
    <row r="2988" spans="1:19" x14ac:dyDescent="0.25">
      <c r="A2988" t="s">
        <v>17</v>
      </c>
      <c r="B2988">
        <v>30000</v>
      </c>
      <c r="C2988">
        <v>0</v>
      </c>
      <c r="D2988">
        <v>0</v>
      </c>
      <c r="E2988">
        <v>43</v>
      </c>
      <c r="F2988">
        <v>1</v>
      </c>
      <c r="G2988">
        <v>2.819283</v>
      </c>
      <c r="H2988">
        <v>0.911215</v>
      </c>
      <c r="I2988">
        <v>1.6507289999999999</v>
      </c>
      <c r="J2988">
        <v>3.9302999999999998E-2</v>
      </c>
      <c r="K2988" t="str">
        <f t="shared" si="49"/>
        <v>2</v>
      </c>
      <c r="L2988" t="s">
        <v>52</v>
      </c>
      <c r="M2988" t="s">
        <v>53</v>
      </c>
      <c r="N29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988" s="10" t="e">
        <f>VLOOKUP(TableOMP[[#This Row],[Label]],TableAvg[],2,FALSE)</f>
        <v>#N/A</v>
      </c>
      <c r="P2988" s="10" t="e">
        <f>VLOOKUP(TableOMP[[#This Row],[Label]],TableAvg[],3,FALSE)</f>
        <v>#N/A</v>
      </c>
      <c r="Q2988" s="10" t="e">
        <f>TableOMP[[#This Row],[Avg]]-$U$2*TableOMP[[#This Row],[StdDev]]</f>
        <v>#N/A</v>
      </c>
      <c r="R2988" s="10" t="e">
        <f>TableOMP[[#This Row],[Avg]]+$U$2*TableOMP[[#This Row],[StdDev]]</f>
        <v>#N/A</v>
      </c>
      <c r="S2988" s="10" t="e">
        <f>IF(AND(TableOMP[[#This Row],[total_time]]&gt;=TableOMP[[#This Row],[Low]], TableOMP[[#This Row],[total_time]]&lt;=TableOMP[[#This Row],[High]]),1,0)</f>
        <v>#N/A</v>
      </c>
    </row>
    <row r="2989" spans="1:19" x14ac:dyDescent="0.25">
      <c r="A2989" t="s">
        <v>17</v>
      </c>
      <c r="B2989">
        <v>30000</v>
      </c>
      <c r="C2989">
        <v>0</v>
      </c>
      <c r="D2989">
        <v>0</v>
      </c>
      <c r="E2989">
        <v>42</v>
      </c>
      <c r="F2989">
        <v>1</v>
      </c>
      <c r="G2989">
        <v>2.6937000000000002</v>
      </c>
      <c r="H2989">
        <v>0.93725099999999995</v>
      </c>
      <c r="I2989">
        <v>1.504535</v>
      </c>
      <c r="J2989">
        <v>3.6695999999999999E-2</v>
      </c>
      <c r="K2989" t="str">
        <f t="shared" si="49"/>
        <v>2</v>
      </c>
      <c r="L2989" t="s">
        <v>52</v>
      </c>
      <c r="M2989" t="s">
        <v>53</v>
      </c>
      <c r="N29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989" s="10" t="e">
        <f>VLOOKUP(TableOMP[[#This Row],[Label]],TableAvg[],2,FALSE)</f>
        <v>#N/A</v>
      </c>
      <c r="P2989" s="10" t="e">
        <f>VLOOKUP(TableOMP[[#This Row],[Label]],TableAvg[],3,FALSE)</f>
        <v>#N/A</v>
      </c>
      <c r="Q2989" s="10" t="e">
        <f>TableOMP[[#This Row],[Avg]]-$U$2*TableOMP[[#This Row],[StdDev]]</f>
        <v>#N/A</v>
      </c>
      <c r="R2989" s="10" t="e">
        <f>TableOMP[[#This Row],[Avg]]+$U$2*TableOMP[[#This Row],[StdDev]]</f>
        <v>#N/A</v>
      </c>
      <c r="S2989" s="10" t="e">
        <f>IF(AND(TableOMP[[#This Row],[total_time]]&gt;=TableOMP[[#This Row],[Low]], TableOMP[[#This Row],[total_time]]&lt;=TableOMP[[#This Row],[High]]),1,0)</f>
        <v>#N/A</v>
      </c>
    </row>
    <row r="2990" spans="1:19" x14ac:dyDescent="0.25">
      <c r="A2990" t="s">
        <v>17</v>
      </c>
      <c r="B2990">
        <v>30000</v>
      </c>
      <c r="C2990">
        <v>0</v>
      </c>
      <c r="D2990">
        <v>0</v>
      </c>
      <c r="E2990">
        <v>41</v>
      </c>
      <c r="F2990">
        <v>1</v>
      </c>
      <c r="G2990">
        <v>2.7096680000000002</v>
      </c>
      <c r="H2990">
        <v>0.88170300000000001</v>
      </c>
      <c r="I2990">
        <v>1.4934160000000001</v>
      </c>
      <c r="J2990">
        <v>3.7335E-2</v>
      </c>
      <c r="K2990" t="str">
        <f t="shared" si="49"/>
        <v>2</v>
      </c>
      <c r="L2990" t="s">
        <v>52</v>
      </c>
      <c r="M2990" t="s">
        <v>53</v>
      </c>
      <c r="N29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990" s="10" t="e">
        <f>VLOOKUP(TableOMP[[#This Row],[Label]],TableAvg[],2,FALSE)</f>
        <v>#N/A</v>
      </c>
      <c r="P2990" s="10" t="e">
        <f>VLOOKUP(TableOMP[[#This Row],[Label]],TableAvg[],3,FALSE)</f>
        <v>#N/A</v>
      </c>
      <c r="Q2990" s="10" t="e">
        <f>TableOMP[[#This Row],[Avg]]-$U$2*TableOMP[[#This Row],[StdDev]]</f>
        <v>#N/A</v>
      </c>
      <c r="R2990" s="10" t="e">
        <f>TableOMP[[#This Row],[Avg]]+$U$2*TableOMP[[#This Row],[StdDev]]</f>
        <v>#N/A</v>
      </c>
      <c r="S2990" s="10" t="e">
        <f>IF(AND(TableOMP[[#This Row],[total_time]]&gt;=TableOMP[[#This Row],[Low]], TableOMP[[#This Row],[total_time]]&lt;=TableOMP[[#This Row],[High]]),1,0)</f>
        <v>#N/A</v>
      </c>
    </row>
    <row r="2991" spans="1:19" x14ac:dyDescent="0.25">
      <c r="A2991" t="s">
        <v>17</v>
      </c>
      <c r="B2991">
        <v>30000</v>
      </c>
      <c r="C2991">
        <v>0</v>
      </c>
      <c r="D2991">
        <v>0</v>
      </c>
      <c r="E2991">
        <v>40</v>
      </c>
      <c r="F2991">
        <v>1</v>
      </c>
      <c r="G2991">
        <v>3.33169</v>
      </c>
      <c r="H2991">
        <v>1.6313580000000001</v>
      </c>
      <c r="I2991">
        <v>1.8456319999999999</v>
      </c>
      <c r="J2991">
        <v>4.7323999999999998E-2</v>
      </c>
      <c r="K2991" t="str">
        <f t="shared" si="49"/>
        <v>2</v>
      </c>
      <c r="L2991" t="s">
        <v>52</v>
      </c>
      <c r="M2991" t="s">
        <v>53</v>
      </c>
      <c r="N29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991" s="10" t="e">
        <f>VLOOKUP(TableOMP[[#This Row],[Label]],TableAvg[],2,FALSE)</f>
        <v>#N/A</v>
      </c>
      <c r="P2991" s="10" t="e">
        <f>VLOOKUP(TableOMP[[#This Row],[Label]],TableAvg[],3,FALSE)</f>
        <v>#N/A</v>
      </c>
      <c r="Q2991" s="10" t="e">
        <f>TableOMP[[#This Row],[Avg]]-$U$2*TableOMP[[#This Row],[StdDev]]</f>
        <v>#N/A</v>
      </c>
      <c r="R2991" s="10" t="e">
        <f>TableOMP[[#This Row],[Avg]]+$U$2*TableOMP[[#This Row],[StdDev]]</f>
        <v>#N/A</v>
      </c>
      <c r="S2991" s="10" t="e">
        <f>IF(AND(TableOMP[[#This Row],[total_time]]&gt;=TableOMP[[#This Row],[Low]], TableOMP[[#This Row],[total_time]]&lt;=TableOMP[[#This Row],[High]]),1,0)</f>
        <v>#N/A</v>
      </c>
    </row>
    <row r="2992" spans="1:19" x14ac:dyDescent="0.25">
      <c r="A2992" t="s">
        <v>17</v>
      </c>
      <c r="B2992">
        <v>30000</v>
      </c>
      <c r="C2992">
        <v>0</v>
      </c>
      <c r="D2992">
        <v>0</v>
      </c>
      <c r="E2992">
        <v>39</v>
      </c>
      <c r="F2992">
        <v>1</v>
      </c>
      <c r="G2992">
        <v>3.2051029999999998</v>
      </c>
      <c r="H2992">
        <v>1.044289</v>
      </c>
      <c r="I2992">
        <v>1.9529730000000001</v>
      </c>
      <c r="J2992">
        <v>5.1394000000000002E-2</v>
      </c>
      <c r="K2992" t="str">
        <f t="shared" si="49"/>
        <v>2</v>
      </c>
      <c r="L2992" t="s">
        <v>52</v>
      </c>
      <c r="M2992" t="s">
        <v>53</v>
      </c>
      <c r="N29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992" s="10" t="e">
        <f>VLOOKUP(TableOMP[[#This Row],[Label]],TableAvg[],2,FALSE)</f>
        <v>#N/A</v>
      </c>
      <c r="P2992" s="10" t="e">
        <f>VLOOKUP(TableOMP[[#This Row],[Label]],TableAvg[],3,FALSE)</f>
        <v>#N/A</v>
      </c>
      <c r="Q2992" s="10" t="e">
        <f>TableOMP[[#This Row],[Avg]]-$U$2*TableOMP[[#This Row],[StdDev]]</f>
        <v>#N/A</v>
      </c>
      <c r="R2992" s="10" t="e">
        <f>TableOMP[[#This Row],[Avg]]+$U$2*TableOMP[[#This Row],[StdDev]]</f>
        <v>#N/A</v>
      </c>
      <c r="S2992" s="10" t="e">
        <f>IF(AND(TableOMP[[#This Row],[total_time]]&gt;=TableOMP[[#This Row],[Low]], TableOMP[[#This Row],[total_time]]&lt;=TableOMP[[#This Row],[High]]),1,0)</f>
        <v>#N/A</v>
      </c>
    </row>
    <row r="2993" spans="1:19" x14ac:dyDescent="0.25">
      <c r="A2993" t="s">
        <v>17</v>
      </c>
      <c r="B2993">
        <v>30000</v>
      </c>
      <c r="C2993">
        <v>0</v>
      </c>
      <c r="D2993">
        <v>0</v>
      </c>
      <c r="E2993">
        <v>38</v>
      </c>
      <c r="F2993">
        <v>1</v>
      </c>
      <c r="G2993">
        <v>2.8673009999999999</v>
      </c>
      <c r="H2993">
        <v>1.0122899999999999</v>
      </c>
      <c r="I2993">
        <v>1.910768</v>
      </c>
      <c r="J2993">
        <v>5.1642E-2</v>
      </c>
      <c r="K2993" t="str">
        <f t="shared" si="49"/>
        <v>2</v>
      </c>
      <c r="L2993" t="s">
        <v>52</v>
      </c>
      <c r="M2993" t="s">
        <v>53</v>
      </c>
      <c r="N29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993" s="10" t="e">
        <f>VLOOKUP(TableOMP[[#This Row],[Label]],TableAvg[],2,FALSE)</f>
        <v>#N/A</v>
      </c>
      <c r="P2993" s="10" t="e">
        <f>VLOOKUP(TableOMP[[#This Row],[Label]],TableAvg[],3,FALSE)</f>
        <v>#N/A</v>
      </c>
      <c r="Q2993" s="10" t="e">
        <f>TableOMP[[#This Row],[Avg]]-$U$2*TableOMP[[#This Row],[StdDev]]</f>
        <v>#N/A</v>
      </c>
      <c r="R2993" s="10" t="e">
        <f>TableOMP[[#This Row],[Avg]]+$U$2*TableOMP[[#This Row],[StdDev]]</f>
        <v>#N/A</v>
      </c>
      <c r="S2993" s="10" t="e">
        <f>IF(AND(TableOMP[[#This Row],[total_time]]&gt;=TableOMP[[#This Row],[Low]], TableOMP[[#This Row],[total_time]]&lt;=TableOMP[[#This Row],[High]]),1,0)</f>
        <v>#N/A</v>
      </c>
    </row>
    <row r="2994" spans="1:19" x14ac:dyDescent="0.25">
      <c r="A2994" t="s">
        <v>17</v>
      </c>
      <c r="B2994">
        <v>30000</v>
      </c>
      <c r="C2994">
        <v>0</v>
      </c>
      <c r="D2994">
        <v>0</v>
      </c>
      <c r="E2994">
        <v>37</v>
      </c>
      <c r="F2994">
        <v>1</v>
      </c>
      <c r="G2994">
        <v>3.1375410000000001</v>
      </c>
      <c r="H2994">
        <v>0.98748599999999997</v>
      </c>
      <c r="I2994">
        <v>2.0596489999999998</v>
      </c>
      <c r="J2994">
        <v>5.7211999999999999E-2</v>
      </c>
      <c r="K2994" t="str">
        <f t="shared" si="49"/>
        <v>2</v>
      </c>
      <c r="L2994" t="s">
        <v>52</v>
      </c>
      <c r="M2994" t="s">
        <v>53</v>
      </c>
      <c r="N29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994" s="10" t="e">
        <f>VLOOKUP(TableOMP[[#This Row],[Label]],TableAvg[],2,FALSE)</f>
        <v>#N/A</v>
      </c>
      <c r="P2994" s="10" t="e">
        <f>VLOOKUP(TableOMP[[#This Row],[Label]],TableAvg[],3,FALSE)</f>
        <v>#N/A</v>
      </c>
      <c r="Q2994" s="10" t="e">
        <f>TableOMP[[#This Row],[Avg]]-$U$2*TableOMP[[#This Row],[StdDev]]</f>
        <v>#N/A</v>
      </c>
      <c r="R2994" s="10" t="e">
        <f>TableOMP[[#This Row],[Avg]]+$U$2*TableOMP[[#This Row],[StdDev]]</f>
        <v>#N/A</v>
      </c>
      <c r="S2994" s="10" t="e">
        <f>IF(AND(TableOMP[[#This Row],[total_time]]&gt;=TableOMP[[#This Row],[Low]], TableOMP[[#This Row],[total_time]]&lt;=TableOMP[[#This Row],[High]]),1,0)</f>
        <v>#N/A</v>
      </c>
    </row>
    <row r="2995" spans="1:19" x14ac:dyDescent="0.25">
      <c r="A2995" t="s">
        <v>17</v>
      </c>
      <c r="B2995">
        <v>30000</v>
      </c>
      <c r="C2995">
        <v>0</v>
      </c>
      <c r="D2995">
        <v>0</v>
      </c>
      <c r="E2995">
        <v>36</v>
      </c>
      <c r="F2995">
        <v>1</v>
      </c>
      <c r="G2995">
        <v>3.5129359999999998</v>
      </c>
      <c r="H2995">
        <v>1.282324</v>
      </c>
      <c r="I2995">
        <v>1.6587670000000001</v>
      </c>
      <c r="J2995">
        <v>4.7392999999999998E-2</v>
      </c>
      <c r="K2995" t="str">
        <f t="shared" si="49"/>
        <v>2</v>
      </c>
      <c r="L2995" t="s">
        <v>52</v>
      </c>
      <c r="M2995" t="s">
        <v>53</v>
      </c>
      <c r="N29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995" s="10" t="e">
        <f>VLOOKUP(TableOMP[[#This Row],[Label]],TableAvg[],2,FALSE)</f>
        <v>#N/A</v>
      </c>
      <c r="P2995" s="10" t="e">
        <f>VLOOKUP(TableOMP[[#This Row],[Label]],TableAvg[],3,FALSE)</f>
        <v>#N/A</v>
      </c>
      <c r="Q2995" s="10" t="e">
        <f>TableOMP[[#This Row],[Avg]]-$U$2*TableOMP[[#This Row],[StdDev]]</f>
        <v>#N/A</v>
      </c>
      <c r="R2995" s="10" t="e">
        <f>TableOMP[[#This Row],[Avg]]+$U$2*TableOMP[[#This Row],[StdDev]]</f>
        <v>#N/A</v>
      </c>
      <c r="S2995" s="10" t="e">
        <f>IF(AND(TableOMP[[#This Row],[total_time]]&gt;=TableOMP[[#This Row],[Low]], TableOMP[[#This Row],[total_time]]&lt;=TableOMP[[#This Row],[High]]),1,0)</f>
        <v>#N/A</v>
      </c>
    </row>
    <row r="2996" spans="1:19" x14ac:dyDescent="0.25">
      <c r="A2996" t="s">
        <v>17</v>
      </c>
      <c r="B2996">
        <v>30000</v>
      </c>
      <c r="C2996">
        <v>0</v>
      </c>
      <c r="D2996">
        <v>0</v>
      </c>
      <c r="E2996">
        <v>35</v>
      </c>
      <c r="F2996">
        <v>1</v>
      </c>
      <c r="G2996">
        <v>2.8747729999999998</v>
      </c>
      <c r="H2996">
        <v>0.97494000000000003</v>
      </c>
      <c r="I2996">
        <v>1.7300549999999999</v>
      </c>
      <c r="J2996">
        <v>5.0883999999999999E-2</v>
      </c>
      <c r="K2996" t="str">
        <f t="shared" si="49"/>
        <v>2</v>
      </c>
      <c r="L2996" t="s">
        <v>52</v>
      </c>
      <c r="M2996" t="s">
        <v>53</v>
      </c>
      <c r="N29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996" s="10" t="e">
        <f>VLOOKUP(TableOMP[[#This Row],[Label]],TableAvg[],2,FALSE)</f>
        <v>#N/A</v>
      </c>
      <c r="P2996" s="10" t="e">
        <f>VLOOKUP(TableOMP[[#This Row],[Label]],TableAvg[],3,FALSE)</f>
        <v>#N/A</v>
      </c>
      <c r="Q2996" s="10" t="e">
        <f>TableOMP[[#This Row],[Avg]]-$U$2*TableOMP[[#This Row],[StdDev]]</f>
        <v>#N/A</v>
      </c>
      <c r="R2996" s="10" t="e">
        <f>TableOMP[[#This Row],[Avg]]+$U$2*TableOMP[[#This Row],[StdDev]]</f>
        <v>#N/A</v>
      </c>
      <c r="S2996" s="10" t="e">
        <f>IF(AND(TableOMP[[#This Row],[total_time]]&gt;=TableOMP[[#This Row],[Low]], TableOMP[[#This Row],[total_time]]&lt;=TableOMP[[#This Row],[High]]),1,0)</f>
        <v>#N/A</v>
      </c>
    </row>
    <row r="2997" spans="1:19" x14ac:dyDescent="0.25">
      <c r="A2997" t="s">
        <v>17</v>
      </c>
      <c r="B2997">
        <v>30000</v>
      </c>
      <c r="C2997">
        <v>0</v>
      </c>
      <c r="D2997">
        <v>0</v>
      </c>
      <c r="E2997">
        <v>34</v>
      </c>
      <c r="F2997">
        <v>1</v>
      </c>
      <c r="G2997">
        <v>3.0894059999999999</v>
      </c>
      <c r="H2997">
        <v>0.97818799999999995</v>
      </c>
      <c r="I2997">
        <v>1.7914289999999999</v>
      </c>
      <c r="J2997">
        <v>5.4286000000000001E-2</v>
      </c>
      <c r="K2997" t="str">
        <f t="shared" si="49"/>
        <v>2</v>
      </c>
      <c r="L2997" t="s">
        <v>52</v>
      </c>
      <c r="M2997" t="s">
        <v>53</v>
      </c>
      <c r="N29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997" s="10" t="e">
        <f>VLOOKUP(TableOMP[[#This Row],[Label]],TableAvg[],2,FALSE)</f>
        <v>#N/A</v>
      </c>
      <c r="P2997" s="10" t="e">
        <f>VLOOKUP(TableOMP[[#This Row],[Label]],TableAvg[],3,FALSE)</f>
        <v>#N/A</v>
      </c>
      <c r="Q2997" s="10" t="e">
        <f>TableOMP[[#This Row],[Avg]]-$U$2*TableOMP[[#This Row],[StdDev]]</f>
        <v>#N/A</v>
      </c>
      <c r="R2997" s="10" t="e">
        <f>TableOMP[[#This Row],[Avg]]+$U$2*TableOMP[[#This Row],[StdDev]]</f>
        <v>#N/A</v>
      </c>
      <c r="S2997" s="10" t="e">
        <f>IF(AND(TableOMP[[#This Row],[total_time]]&gt;=TableOMP[[#This Row],[Low]], TableOMP[[#This Row],[total_time]]&lt;=TableOMP[[#This Row],[High]]),1,0)</f>
        <v>#N/A</v>
      </c>
    </row>
    <row r="2998" spans="1:19" x14ac:dyDescent="0.25">
      <c r="A2998" t="s">
        <v>17</v>
      </c>
      <c r="B2998">
        <v>30000</v>
      </c>
      <c r="C2998">
        <v>0</v>
      </c>
      <c r="D2998">
        <v>0</v>
      </c>
      <c r="E2998">
        <v>33</v>
      </c>
      <c r="F2998">
        <v>1</v>
      </c>
      <c r="G2998">
        <v>3.2617430000000001</v>
      </c>
      <c r="H2998">
        <v>0.95116299999999998</v>
      </c>
      <c r="I2998">
        <v>1.5828089999999999</v>
      </c>
      <c r="J2998">
        <v>4.9463E-2</v>
      </c>
      <c r="K2998" t="str">
        <f t="shared" si="49"/>
        <v>2</v>
      </c>
      <c r="L2998" t="s">
        <v>52</v>
      </c>
      <c r="M2998" t="s">
        <v>53</v>
      </c>
      <c r="N29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998" s="10" t="e">
        <f>VLOOKUP(TableOMP[[#This Row],[Label]],TableAvg[],2,FALSE)</f>
        <v>#N/A</v>
      </c>
      <c r="P2998" s="10" t="e">
        <f>VLOOKUP(TableOMP[[#This Row],[Label]],TableAvg[],3,FALSE)</f>
        <v>#N/A</v>
      </c>
      <c r="Q2998" s="10" t="e">
        <f>TableOMP[[#This Row],[Avg]]-$U$2*TableOMP[[#This Row],[StdDev]]</f>
        <v>#N/A</v>
      </c>
      <c r="R2998" s="10" t="e">
        <f>TableOMP[[#This Row],[Avg]]+$U$2*TableOMP[[#This Row],[StdDev]]</f>
        <v>#N/A</v>
      </c>
      <c r="S2998" s="10" t="e">
        <f>IF(AND(TableOMP[[#This Row],[total_time]]&gt;=TableOMP[[#This Row],[Low]], TableOMP[[#This Row],[total_time]]&lt;=TableOMP[[#This Row],[High]]),1,0)</f>
        <v>#N/A</v>
      </c>
    </row>
    <row r="2999" spans="1:19" x14ac:dyDescent="0.25">
      <c r="A2999" t="s">
        <v>17</v>
      </c>
      <c r="B2999">
        <v>30000</v>
      </c>
      <c r="C2999">
        <v>0</v>
      </c>
      <c r="D2999">
        <v>0</v>
      </c>
      <c r="E2999">
        <v>32</v>
      </c>
      <c r="F2999">
        <v>1</v>
      </c>
      <c r="G2999">
        <v>3.0361090000000002</v>
      </c>
      <c r="H2999">
        <v>0.97410399999999997</v>
      </c>
      <c r="I2999">
        <v>4.3230240000000002</v>
      </c>
      <c r="J2999">
        <v>0.13945199999999999</v>
      </c>
      <c r="K2999" t="str">
        <f t="shared" si="49"/>
        <v>2</v>
      </c>
      <c r="L2999" t="s">
        <v>52</v>
      </c>
      <c r="M2999" t="s">
        <v>53</v>
      </c>
      <c r="N29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999" s="10" t="e">
        <f>VLOOKUP(TableOMP[[#This Row],[Label]],TableAvg[],2,FALSE)</f>
        <v>#N/A</v>
      </c>
      <c r="P2999" s="10" t="e">
        <f>VLOOKUP(TableOMP[[#This Row],[Label]],TableAvg[],3,FALSE)</f>
        <v>#N/A</v>
      </c>
      <c r="Q2999" s="10" t="e">
        <f>TableOMP[[#This Row],[Avg]]-$U$2*TableOMP[[#This Row],[StdDev]]</f>
        <v>#N/A</v>
      </c>
      <c r="R2999" s="10" t="e">
        <f>TableOMP[[#This Row],[Avg]]+$U$2*TableOMP[[#This Row],[StdDev]]</f>
        <v>#N/A</v>
      </c>
      <c r="S2999" s="10" t="e">
        <f>IF(AND(TableOMP[[#This Row],[total_time]]&gt;=TableOMP[[#This Row],[Low]], TableOMP[[#This Row],[total_time]]&lt;=TableOMP[[#This Row],[High]]),1,0)</f>
        <v>#N/A</v>
      </c>
    </row>
    <row r="3000" spans="1:19" x14ac:dyDescent="0.25">
      <c r="A3000" t="s">
        <v>17</v>
      </c>
      <c r="B3000">
        <v>30000</v>
      </c>
      <c r="C3000">
        <v>0</v>
      </c>
      <c r="D3000">
        <v>0</v>
      </c>
      <c r="E3000">
        <v>31</v>
      </c>
      <c r="F3000">
        <v>1</v>
      </c>
      <c r="G3000">
        <v>3.148593</v>
      </c>
      <c r="H3000">
        <v>0.93971199999999999</v>
      </c>
      <c r="I3000">
        <v>1.405532</v>
      </c>
      <c r="J3000">
        <v>4.6850999999999997E-2</v>
      </c>
      <c r="K3000" t="str">
        <f t="shared" si="49"/>
        <v>2</v>
      </c>
      <c r="L3000" t="s">
        <v>52</v>
      </c>
      <c r="M3000" t="s">
        <v>53</v>
      </c>
      <c r="N30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000" s="10" t="e">
        <f>VLOOKUP(TableOMP[[#This Row],[Label]],TableAvg[],2,FALSE)</f>
        <v>#N/A</v>
      </c>
      <c r="P3000" s="10" t="e">
        <f>VLOOKUP(TableOMP[[#This Row],[Label]],TableAvg[],3,FALSE)</f>
        <v>#N/A</v>
      </c>
      <c r="Q3000" s="10" t="e">
        <f>TableOMP[[#This Row],[Avg]]-$U$2*TableOMP[[#This Row],[StdDev]]</f>
        <v>#N/A</v>
      </c>
      <c r="R3000" s="10" t="e">
        <f>TableOMP[[#This Row],[Avg]]+$U$2*TableOMP[[#This Row],[StdDev]]</f>
        <v>#N/A</v>
      </c>
      <c r="S3000" s="10" t="e">
        <f>IF(AND(TableOMP[[#This Row],[total_time]]&gt;=TableOMP[[#This Row],[Low]], TableOMP[[#This Row],[total_time]]&lt;=TableOMP[[#This Row],[High]]),1,0)</f>
        <v>#N/A</v>
      </c>
    </row>
    <row r="3001" spans="1:19" x14ac:dyDescent="0.25">
      <c r="A3001" t="s">
        <v>17</v>
      </c>
      <c r="B3001">
        <v>30000</v>
      </c>
      <c r="C3001">
        <v>0</v>
      </c>
      <c r="D3001">
        <v>0</v>
      </c>
      <c r="E3001">
        <v>30</v>
      </c>
      <c r="F3001">
        <v>1</v>
      </c>
      <c r="G3001">
        <v>2.9736509999999998</v>
      </c>
      <c r="H3001">
        <v>1.0435430000000001</v>
      </c>
      <c r="I3001">
        <v>1.266777</v>
      </c>
      <c r="J3001">
        <v>4.3681999999999999E-2</v>
      </c>
      <c r="K3001" t="str">
        <f t="shared" si="49"/>
        <v>2</v>
      </c>
      <c r="L3001" t="s">
        <v>52</v>
      </c>
      <c r="M3001" t="s">
        <v>53</v>
      </c>
      <c r="N30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001" s="10" t="e">
        <f>VLOOKUP(TableOMP[[#This Row],[Label]],TableAvg[],2,FALSE)</f>
        <v>#N/A</v>
      </c>
      <c r="P3001" s="10" t="e">
        <f>VLOOKUP(TableOMP[[#This Row],[Label]],TableAvg[],3,FALSE)</f>
        <v>#N/A</v>
      </c>
      <c r="Q3001" s="10" t="e">
        <f>TableOMP[[#This Row],[Avg]]-$U$2*TableOMP[[#This Row],[StdDev]]</f>
        <v>#N/A</v>
      </c>
      <c r="R3001" s="10" t="e">
        <f>TableOMP[[#This Row],[Avg]]+$U$2*TableOMP[[#This Row],[StdDev]]</f>
        <v>#N/A</v>
      </c>
      <c r="S3001" s="10" t="e">
        <f>IF(AND(TableOMP[[#This Row],[total_time]]&gt;=TableOMP[[#This Row],[Low]], TableOMP[[#This Row],[total_time]]&lt;=TableOMP[[#This Row],[High]]),1,0)</f>
        <v>#N/A</v>
      </c>
    </row>
    <row r="3002" spans="1:19" x14ac:dyDescent="0.25">
      <c r="A3002" t="s">
        <v>17</v>
      </c>
      <c r="B3002">
        <v>30000</v>
      </c>
      <c r="C3002">
        <v>0</v>
      </c>
      <c r="D3002">
        <v>0</v>
      </c>
      <c r="E3002">
        <v>29</v>
      </c>
      <c r="F3002">
        <v>1</v>
      </c>
      <c r="G3002">
        <v>2.768745</v>
      </c>
      <c r="H3002">
        <v>1.0204</v>
      </c>
      <c r="I3002">
        <v>1.31613</v>
      </c>
      <c r="J3002">
        <v>4.7004999999999998E-2</v>
      </c>
      <c r="K3002" t="str">
        <f t="shared" si="49"/>
        <v>2</v>
      </c>
      <c r="L3002" t="s">
        <v>52</v>
      </c>
      <c r="M3002" t="s">
        <v>53</v>
      </c>
      <c r="N30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002" s="10" t="e">
        <f>VLOOKUP(TableOMP[[#This Row],[Label]],TableAvg[],2,FALSE)</f>
        <v>#N/A</v>
      </c>
      <c r="P3002" s="10" t="e">
        <f>VLOOKUP(TableOMP[[#This Row],[Label]],TableAvg[],3,FALSE)</f>
        <v>#N/A</v>
      </c>
      <c r="Q3002" s="10" t="e">
        <f>TableOMP[[#This Row],[Avg]]-$U$2*TableOMP[[#This Row],[StdDev]]</f>
        <v>#N/A</v>
      </c>
      <c r="R3002" s="10" t="e">
        <f>TableOMP[[#This Row],[Avg]]+$U$2*TableOMP[[#This Row],[StdDev]]</f>
        <v>#N/A</v>
      </c>
      <c r="S3002" s="10" t="e">
        <f>IF(AND(TableOMP[[#This Row],[total_time]]&gt;=TableOMP[[#This Row],[Low]], TableOMP[[#This Row],[total_time]]&lt;=TableOMP[[#This Row],[High]]),1,0)</f>
        <v>#N/A</v>
      </c>
    </row>
    <row r="3003" spans="1:19" x14ac:dyDescent="0.25">
      <c r="A3003" t="s">
        <v>17</v>
      </c>
      <c r="B3003">
        <v>30000</v>
      </c>
      <c r="C3003">
        <v>0</v>
      </c>
      <c r="D3003">
        <v>0</v>
      </c>
      <c r="E3003">
        <v>28</v>
      </c>
      <c r="F3003">
        <v>1</v>
      </c>
      <c r="G3003">
        <v>2.8207309999999999</v>
      </c>
      <c r="H3003">
        <v>0.99720699999999995</v>
      </c>
      <c r="I3003">
        <v>1.1335</v>
      </c>
      <c r="J3003">
        <v>4.1980999999999997E-2</v>
      </c>
      <c r="K3003" t="str">
        <f t="shared" si="49"/>
        <v>2</v>
      </c>
      <c r="L3003" t="s">
        <v>52</v>
      </c>
      <c r="M3003" t="s">
        <v>53</v>
      </c>
      <c r="N30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003" s="10" t="e">
        <f>VLOOKUP(TableOMP[[#This Row],[Label]],TableAvg[],2,FALSE)</f>
        <v>#N/A</v>
      </c>
      <c r="P3003" s="10" t="e">
        <f>VLOOKUP(TableOMP[[#This Row],[Label]],TableAvg[],3,FALSE)</f>
        <v>#N/A</v>
      </c>
      <c r="Q3003" s="10" t="e">
        <f>TableOMP[[#This Row],[Avg]]-$U$2*TableOMP[[#This Row],[StdDev]]</f>
        <v>#N/A</v>
      </c>
      <c r="R3003" s="10" t="e">
        <f>TableOMP[[#This Row],[Avg]]+$U$2*TableOMP[[#This Row],[StdDev]]</f>
        <v>#N/A</v>
      </c>
      <c r="S3003" s="10" t="e">
        <f>IF(AND(TableOMP[[#This Row],[total_time]]&gt;=TableOMP[[#This Row],[Low]], TableOMP[[#This Row],[total_time]]&lt;=TableOMP[[#This Row],[High]]),1,0)</f>
        <v>#N/A</v>
      </c>
    </row>
    <row r="3004" spans="1:19" x14ac:dyDescent="0.25">
      <c r="A3004" t="s">
        <v>17</v>
      </c>
      <c r="B3004">
        <v>30000</v>
      </c>
      <c r="C3004">
        <v>0</v>
      </c>
      <c r="D3004">
        <v>0</v>
      </c>
      <c r="E3004">
        <v>27</v>
      </c>
      <c r="F3004">
        <v>1</v>
      </c>
      <c r="G3004">
        <v>3.189994</v>
      </c>
      <c r="H3004">
        <v>1.0749759999999999</v>
      </c>
      <c r="I3004">
        <v>1.430936</v>
      </c>
      <c r="J3004">
        <v>5.5036000000000002E-2</v>
      </c>
      <c r="K3004" t="str">
        <f t="shared" si="49"/>
        <v>2</v>
      </c>
      <c r="L3004" t="s">
        <v>52</v>
      </c>
      <c r="M3004" t="s">
        <v>53</v>
      </c>
      <c r="N30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004" s="10" t="e">
        <f>VLOOKUP(TableOMP[[#This Row],[Label]],TableAvg[],2,FALSE)</f>
        <v>#N/A</v>
      </c>
      <c r="P3004" s="10" t="e">
        <f>VLOOKUP(TableOMP[[#This Row],[Label]],TableAvg[],3,FALSE)</f>
        <v>#N/A</v>
      </c>
      <c r="Q3004" s="10" t="e">
        <f>TableOMP[[#This Row],[Avg]]-$U$2*TableOMP[[#This Row],[StdDev]]</f>
        <v>#N/A</v>
      </c>
      <c r="R3004" s="10" t="e">
        <f>TableOMP[[#This Row],[Avg]]+$U$2*TableOMP[[#This Row],[StdDev]]</f>
        <v>#N/A</v>
      </c>
      <c r="S3004" s="10" t="e">
        <f>IF(AND(TableOMP[[#This Row],[total_time]]&gt;=TableOMP[[#This Row],[Low]], TableOMP[[#This Row],[total_time]]&lt;=TableOMP[[#This Row],[High]]),1,0)</f>
        <v>#N/A</v>
      </c>
    </row>
    <row r="3005" spans="1:19" x14ac:dyDescent="0.25">
      <c r="A3005" t="s">
        <v>17</v>
      </c>
      <c r="B3005">
        <v>30000</v>
      </c>
      <c r="C3005">
        <v>0</v>
      </c>
      <c r="D3005">
        <v>0</v>
      </c>
      <c r="E3005">
        <v>26</v>
      </c>
      <c r="F3005">
        <v>1</v>
      </c>
      <c r="G3005">
        <v>3.3002639999999999</v>
      </c>
      <c r="H3005">
        <v>1.0974250000000001</v>
      </c>
      <c r="I3005">
        <v>1.591742</v>
      </c>
      <c r="J3005">
        <v>6.3670000000000004E-2</v>
      </c>
      <c r="K3005" t="str">
        <f t="shared" si="49"/>
        <v>2</v>
      </c>
      <c r="L3005" t="s">
        <v>52</v>
      </c>
      <c r="M3005" t="s">
        <v>53</v>
      </c>
      <c r="N30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005" s="10" t="e">
        <f>VLOOKUP(TableOMP[[#This Row],[Label]],TableAvg[],2,FALSE)</f>
        <v>#N/A</v>
      </c>
      <c r="P3005" s="10" t="e">
        <f>VLOOKUP(TableOMP[[#This Row],[Label]],TableAvg[],3,FALSE)</f>
        <v>#N/A</v>
      </c>
      <c r="Q3005" s="10" t="e">
        <f>TableOMP[[#This Row],[Avg]]-$U$2*TableOMP[[#This Row],[StdDev]]</f>
        <v>#N/A</v>
      </c>
      <c r="R3005" s="10" t="e">
        <f>TableOMP[[#This Row],[Avg]]+$U$2*TableOMP[[#This Row],[StdDev]]</f>
        <v>#N/A</v>
      </c>
      <c r="S3005" s="10" t="e">
        <f>IF(AND(TableOMP[[#This Row],[total_time]]&gt;=TableOMP[[#This Row],[Low]], TableOMP[[#This Row],[total_time]]&lt;=TableOMP[[#This Row],[High]]),1,0)</f>
        <v>#N/A</v>
      </c>
    </row>
    <row r="3006" spans="1:19" x14ac:dyDescent="0.25">
      <c r="A3006" t="s">
        <v>17</v>
      </c>
      <c r="B3006">
        <v>30000</v>
      </c>
      <c r="C3006">
        <v>0</v>
      </c>
      <c r="D3006">
        <v>0</v>
      </c>
      <c r="E3006">
        <v>25</v>
      </c>
      <c r="F3006">
        <v>1</v>
      </c>
      <c r="G3006">
        <v>3.060603</v>
      </c>
      <c r="H3006">
        <v>0.91808299999999998</v>
      </c>
      <c r="I3006">
        <v>1.5087569999999999</v>
      </c>
      <c r="J3006">
        <v>6.2865000000000004E-2</v>
      </c>
      <c r="K3006" t="str">
        <f t="shared" si="49"/>
        <v>2</v>
      </c>
      <c r="L3006" t="s">
        <v>52</v>
      </c>
      <c r="M3006" t="s">
        <v>53</v>
      </c>
      <c r="N30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006" s="10" t="e">
        <f>VLOOKUP(TableOMP[[#This Row],[Label]],TableAvg[],2,FALSE)</f>
        <v>#N/A</v>
      </c>
      <c r="P3006" s="10" t="e">
        <f>VLOOKUP(TableOMP[[#This Row],[Label]],TableAvg[],3,FALSE)</f>
        <v>#N/A</v>
      </c>
      <c r="Q3006" s="10" t="e">
        <f>TableOMP[[#This Row],[Avg]]-$U$2*TableOMP[[#This Row],[StdDev]]</f>
        <v>#N/A</v>
      </c>
      <c r="R3006" s="10" t="e">
        <f>TableOMP[[#This Row],[Avg]]+$U$2*TableOMP[[#This Row],[StdDev]]</f>
        <v>#N/A</v>
      </c>
      <c r="S3006" s="10" t="e">
        <f>IF(AND(TableOMP[[#This Row],[total_time]]&gt;=TableOMP[[#This Row],[Low]], TableOMP[[#This Row],[total_time]]&lt;=TableOMP[[#This Row],[High]]),1,0)</f>
        <v>#N/A</v>
      </c>
    </row>
    <row r="3007" spans="1:19" x14ac:dyDescent="0.25">
      <c r="A3007" t="s">
        <v>17</v>
      </c>
      <c r="B3007">
        <v>30000</v>
      </c>
      <c r="C3007">
        <v>0</v>
      </c>
      <c r="D3007">
        <v>0</v>
      </c>
      <c r="E3007">
        <v>24</v>
      </c>
      <c r="F3007">
        <v>1</v>
      </c>
      <c r="G3007">
        <v>2.951597</v>
      </c>
      <c r="H3007">
        <v>0.90396799999999999</v>
      </c>
      <c r="I3007">
        <v>1.498982</v>
      </c>
      <c r="J3007">
        <v>6.5172999999999995E-2</v>
      </c>
      <c r="K3007" t="str">
        <f t="shared" si="49"/>
        <v>2</v>
      </c>
      <c r="L3007" t="s">
        <v>52</v>
      </c>
      <c r="M3007" t="s">
        <v>53</v>
      </c>
      <c r="N30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007" s="10" t="e">
        <f>VLOOKUP(TableOMP[[#This Row],[Label]],TableAvg[],2,FALSE)</f>
        <v>#N/A</v>
      </c>
      <c r="P3007" s="10" t="e">
        <f>VLOOKUP(TableOMP[[#This Row],[Label]],TableAvg[],3,FALSE)</f>
        <v>#N/A</v>
      </c>
      <c r="Q3007" s="10" t="e">
        <f>TableOMP[[#This Row],[Avg]]-$U$2*TableOMP[[#This Row],[StdDev]]</f>
        <v>#N/A</v>
      </c>
      <c r="R3007" s="10" t="e">
        <f>TableOMP[[#This Row],[Avg]]+$U$2*TableOMP[[#This Row],[StdDev]]</f>
        <v>#N/A</v>
      </c>
      <c r="S3007" s="10" t="e">
        <f>IF(AND(TableOMP[[#This Row],[total_time]]&gt;=TableOMP[[#This Row],[Low]], TableOMP[[#This Row],[total_time]]&lt;=TableOMP[[#This Row],[High]]),1,0)</f>
        <v>#N/A</v>
      </c>
    </row>
    <row r="3008" spans="1:19" x14ac:dyDescent="0.25">
      <c r="A3008" t="s">
        <v>17</v>
      </c>
      <c r="B3008">
        <v>30000</v>
      </c>
      <c r="C3008">
        <v>0</v>
      </c>
      <c r="D3008">
        <v>0</v>
      </c>
      <c r="E3008">
        <v>23</v>
      </c>
      <c r="F3008">
        <v>1</v>
      </c>
      <c r="G3008">
        <v>3.5243910000000001</v>
      </c>
      <c r="H3008">
        <v>1.4809619999999999</v>
      </c>
      <c r="I3008">
        <v>0.97141599999999995</v>
      </c>
      <c r="J3008">
        <v>4.4155E-2</v>
      </c>
      <c r="K3008" t="str">
        <f t="shared" si="49"/>
        <v>2</v>
      </c>
      <c r="L3008" t="s">
        <v>52</v>
      </c>
      <c r="M3008" t="s">
        <v>53</v>
      </c>
      <c r="N30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008" s="10" t="e">
        <f>VLOOKUP(TableOMP[[#This Row],[Label]],TableAvg[],2,FALSE)</f>
        <v>#N/A</v>
      </c>
      <c r="P3008" s="10" t="e">
        <f>VLOOKUP(TableOMP[[#This Row],[Label]],TableAvg[],3,FALSE)</f>
        <v>#N/A</v>
      </c>
      <c r="Q3008" s="10" t="e">
        <f>TableOMP[[#This Row],[Avg]]-$U$2*TableOMP[[#This Row],[StdDev]]</f>
        <v>#N/A</v>
      </c>
      <c r="R3008" s="10" t="e">
        <f>TableOMP[[#This Row],[Avg]]+$U$2*TableOMP[[#This Row],[StdDev]]</f>
        <v>#N/A</v>
      </c>
      <c r="S3008" s="10" t="e">
        <f>IF(AND(TableOMP[[#This Row],[total_time]]&gt;=TableOMP[[#This Row],[Low]], TableOMP[[#This Row],[total_time]]&lt;=TableOMP[[#This Row],[High]]),1,0)</f>
        <v>#N/A</v>
      </c>
    </row>
    <row r="3009" spans="1:19" x14ac:dyDescent="0.25">
      <c r="A3009" t="s">
        <v>17</v>
      </c>
      <c r="B3009">
        <v>30000</v>
      </c>
      <c r="C3009">
        <v>0</v>
      </c>
      <c r="D3009">
        <v>0</v>
      </c>
      <c r="E3009">
        <v>22</v>
      </c>
      <c r="F3009">
        <v>1</v>
      </c>
      <c r="G3009">
        <v>3.0425680000000002</v>
      </c>
      <c r="H3009">
        <v>0.90030200000000005</v>
      </c>
      <c r="I3009">
        <v>1.1979379999999999</v>
      </c>
      <c r="J3009">
        <v>5.7044999999999998E-2</v>
      </c>
      <c r="K3009" t="str">
        <f t="shared" si="49"/>
        <v>2</v>
      </c>
      <c r="L3009" t="s">
        <v>52</v>
      </c>
      <c r="M3009" t="s">
        <v>53</v>
      </c>
      <c r="N30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009" s="10" t="e">
        <f>VLOOKUP(TableOMP[[#This Row],[Label]],TableAvg[],2,FALSE)</f>
        <v>#N/A</v>
      </c>
      <c r="P3009" s="10" t="e">
        <f>VLOOKUP(TableOMP[[#This Row],[Label]],TableAvg[],3,FALSE)</f>
        <v>#N/A</v>
      </c>
      <c r="Q3009" s="10" t="e">
        <f>TableOMP[[#This Row],[Avg]]-$U$2*TableOMP[[#This Row],[StdDev]]</f>
        <v>#N/A</v>
      </c>
      <c r="R3009" s="10" t="e">
        <f>TableOMP[[#This Row],[Avg]]+$U$2*TableOMP[[#This Row],[StdDev]]</f>
        <v>#N/A</v>
      </c>
      <c r="S3009" s="10" t="e">
        <f>IF(AND(TableOMP[[#This Row],[total_time]]&gt;=TableOMP[[#This Row],[Low]], TableOMP[[#This Row],[total_time]]&lt;=TableOMP[[#This Row],[High]]),1,0)</f>
        <v>#N/A</v>
      </c>
    </row>
    <row r="3010" spans="1:19" x14ac:dyDescent="0.25">
      <c r="A3010" t="s">
        <v>17</v>
      </c>
      <c r="B3010">
        <v>30000</v>
      </c>
      <c r="C3010">
        <v>0</v>
      </c>
      <c r="D3010">
        <v>0</v>
      </c>
      <c r="E3010">
        <v>21</v>
      </c>
      <c r="F3010">
        <v>1</v>
      </c>
      <c r="G3010">
        <v>2.8526410000000002</v>
      </c>
      <c r="H3010">
        <v>0.99725399999999997</v>
      </c>
      <c r="I3010">
        <v>0.88504000000000005</v>
      </c>
      <c r="J3010">
        <v>4.4252E-2</v>
      </c>
      <c r="K3010" t="str">
        <f t="shared" si="49"/>
        <v>2</v>
      </c>
      <c r="L3010" t="s">
        <v>52</v>
      </c>
      <c r="M3010" t="s">
        <v>53</v>
      </c>
      <c r="N30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010" s="10" t="e">
        <f>VLOOKUP(TableOMP[[#This Row],[Label]],TableAvg[],2,FALSE)</f>
        <v>#N/A</v>
      </c>
      <c r="P3010" s="10" t="e">
        <f>VLOOKUP(TableOMP[[#This Row],[Label]],TableAvg[],3,FALSE)</f>
        <v>#N/A</v>
      </c>
      <c r="Q3010" s="10" t="e">
        <f>TableOMP[[#This Row],[Avg]]-$U$2*TableOMP[[#This Row],[StdDev]]</f>
        <v>#N/A</v>
      </c>
      <c r="R3010" s="10" t="e">
        <f>TableOMP[[#This Row],[Avg]]+$U$2*TableOMP[[#This Row],[StdDev]]</f>
        <v>#N/A</v>
      </c>
      <c r="S3010" s="10" t="e">
        <f>IF(AND(TableOMP[[#This Row],[total_time]]&gt;=TableOMP[[#This Row],[Low]], TableOMP[[#This Row],[total_time]]&lt;=TableOMP[[#This Row],[High]]),1,0)</f>
        <v>#N/A</v>
      </c>
    </row>
    <row r="3011" spans="1:19" x14ac:dyDescent="0.25">
      <c r="A3011" t="s">
        <v>17</v>
      </c>
      <c r="B3011">
        <v>30000</v>
      </c>
      <c r="C3011">
        <v>0</v>
      </c>
      <c r="D3011">
        <v>0</v>
      </c>
      <c r="E3011">
        <v>20</v>
      </c>
      <c r="F3011">
        <v>1</v>
      </c>
      <c r="G3011">
        <v>2.952477</v>
      </c>
      <c r="H3011">
        <v>1.0323439999999999</v>
      </c>
      <c r="I3011">
        <v>0.98441000000000001</v>
      </c>
      <c r="J3011">
        <v>5.1811000000000003E-2</v>
      </c>
      <c r="K3011" t="str">
        <f t="shared" si="49"/>
        <v>2</v>
      </c>
      <c r="L3011" t="s">
        <v>52</v>
      </c>
      <c r="M3011" t="s">
        <v>53</v>
      </c>
      <c r="N30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011" s="10" t="e">
        <f>VLOOKUP(TableOMP[[#This Row],[Label]],TableAvg[],2,FALSE)</f>
        <v>#N/A</v>
      </c>
      <c r="P3011" s="10" t="e">
        <f>VLOOKUP(TableOMP[[#This Row],[Label]],TableAvg[],3,FALSE)</f>
        <v>#N/A</v>
      </c>
      <c r="Q3011" s="10" t="e">
        <f>TableOMP[[#This Row],[Avg]]-$U$2*TableOMP[[#This Row],[StdDev]]</f>
        <v>#N/A</v>
      </c>
      <c r="R3011" s="10" t="e">
        <f>TableOMP[[#This Row],[Avg]]+$U$2*TableOMP[[#This Row],[StdDev]]</f>
        <v>#N/A</v>
      </c>
      <c r="S3011" s="10" t="e">
        <f>IF(AND(TableOMP[[#This Row],[total_time]]&gt;=TableOMP[[#This Row],[Low]], TableOMP[[#This Row],[total_time]]&lt;=TableOMP[[#This Row],[High]]),1,0)</f>
        <v>#N/A</v>
      </c>
    </row>
    <row r="3012" spans="1:19" x14ac:dyDescent="0.25">
      <c r="A3012" t="s">
        <v>17</v>
      </c>
      <c r="B3012">
        <v>30000</v>
      </c>
      <c r="C3012">
        <v>0</v>
      </c>
      <c r="D3012">
        <v>0</v>
      </c>
      <c r="E3012">
        <v>19</v>
      </c>
      <c r="F3012">
        <v>1</v>
      </c>
      <c r="G3012">
        <v>3.1491349999999998</v>
      </c>
      <c r="H3012">
        <v>1.010508</v>
      </c>
      <c r="I3012">
        <v>1.0764860000000001</v>
      </c>
      <c r="J3012">
        <v>5.9804999999999997E-2</v>
      </c>
      <c r="K3012" t="str">
        <f t="shared" si="49"/>
        <v>2</v>
      </c>
      <c r="L3012" t="s">
        <v>52</v>
      </c>
      <c r="M3012" t="s">
        <v>53</v>
      </c>
      <c r="N30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012" s="10" t="e">
        <f>VLOOKUP(TableOMP[[#This Row],[Label]],TableAvg[],2,FALSE)</f>
        <v>#N/A</v>
      </c>
      <c r="P3012" s="10" t="e">
        <f>VLOOKUP(TableOMP[[#This Row],[Label]],TableAvg[],3,FALSE)</f>
        <v>#N/A</v>
      </c>
      <c r="Q3012" s="10" t="e">
        <f>TableOMP[[#This Row],[Avg]]-$U$2*TableOMP[[#This Row],[StdDev]]</f>
        <v>#N/A</v>
      </c>
      <c r="R3012" s="10" t="e">
        <f>TableOMP[[#This Row],[Avg]]+$U$2*TableOMP[[#This Row],[StdDev]]</f>
        <v>#N/A</v>
      </c>
      <c r="S3012" s="10" t="e">
        <f>IF(AND(TableOMP[[#This Row],[total_time]]&gt;=TableOMP[[#This Row],[Low]], TableOMP[[#This Row],[total_time]]&lt;=TableOMP[[#This Row],[High]]),1,0)</f>
        <v>#N/A</v>
      </c>
    </row>
    <row r="3013" spans="1:19" x14ac:dyDescent="0.25">
      <c r="A3013" t="s">
        <v>17</v>
      </c>
      <c r="B3013">
        <v>30000</v>
      </c>
      <c r="C3013">
        <v>0</v>
      </c>
      <c r="D3013">
        <v>0</v>
      </c>
      <c r="E3013">
        <v>18</v>
      </c>
      <c r="F3013">
        <v>1</v>
      </c>
      <c r="G3013">
        <v>3.917462</v>
      </c>
      <c r="H3013">
        <v>1.9175960000000001</v>
      </c>
      <c r="I3013">
        <v>0.89059299999999997</v>
      </c>
      <c r="J3013">
        <v>5.2387999999999997E-2</v>
      </c>
      <c r="K3013" t="str">
        <f t="shared" si="49"/>
        <v>2</v>
      </c>
      <c r="L3013" t="s">
        <v>52</v>
      </c>
      <c r="M3013" t="s">
        <v>53</v>
      </c>
      <c r="N30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013" s="10" t="e">
        <f>VLOOKUP(TableOMP[[#This Row],[Label]],TableAvg[],2,FALSE)</f>
        <v>#N/A</v>
      </c>
      <c r="P3013" s="10" t="e">
        <f>VLOOKUP(TableOMP[[#This Row],[Label]],TableAvg[],3,FALSE)</f>
        <v>#N/A</v>
      </c>
      <c r="Q3013" s="10" t="e">
        <f>TableOMP[[#This Row],[Avg]]-$U$2*TableOMP[[#This Row],[StdDev]]</f>
        <v>#N/A</v>
      </c>
      <c r="R3013" s="10" t="e">
        <f>TableOMP[[#This Row],[Avg]]+$U$2*TableOMP[[#This Row],[StdDev]]</f>
        <v>#N/A</v>
      </c>
      <c r="S3013" s="10" t="e">
        <f>IF(AND(TableOMP[[#This Row],[total_time]]&gt;=TableOMP[[#This Row],[Low]], TableOMP[[#This Row],[total_time]]&lt;=TableOMP[[#This Row],[High]]),1,0)</f>
        <v>#N/A</v>
      </c>
    </row>
    <row r="3014" spans="1:19" x14ac:dyDescent="0.25">
      <c r="A3014" t="s">
        <v>17</v>
      </c>
      <c r="B3014">
        <v>30000</v>
      </c>
      <c r="C3014">
        <v>0</v>
      </c>
      <c r="D3014">
        <v>0</v>
      </c>
      <c r="E3014">
        <v>17</v>
      </c>
      <c r="F3014">
        <v>1</v>
      </c>
      <c r="G3014">
        <v>3.2004190000000001</v>
      </c>
      <c r="H3014">
        <v>0.95616800000000002</v>
      </c>
      <c r="I3014">
        <v>0.99400200000000005</v>
      </c>
      <c r="J3014">
        <v>6.2125E-2</v>
      </c>
      <c r="K3014" t="str">
        <f t="shared" si="49"/>
        <v>2</v>
      </c>
      <c r="L3014" t="s">
        <v>52</v>
      </c>
      <c r="M3014" t="s">
        <v>53</v>
      </c>
      <c r="N30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014" s="10" t="e">
        <f>VLOOKUP(TableOMP[[#This Row],[Label]],TableAvg[],2,FALSE)</f>
        <v>#N/A</v>
      </c>
      <c r="P3014" s="10" t="e">
        <f>VLOOKUP(TableOMP[[#This Row],[Label]],TableAvg[],3,FALSE)</f>
        <v>#N/A</v>
      </c>
      <c r="Q3014" s="10" t="e">
        <f>TableOMP[[#This Row],[Avg]]-$U$2*TableOMP[[#This Row],[StdDev]]</f>
        <v>#N/A</v>
      </c>
      <c r="R3014" s="10" t="e">
        <f>TableOMP[[#This Row],[Avg]]+$U$2*TableOMP[[#This Row],[StdDev]]</f>
        <v>#N/A</v>
      </c>
      <c r="S3014" s="10" t="e">
        <f>IF(AND(TableOMP[[#This Row],[total_time]]&gt;=TableOMP[[#This Row],[Low]], TableOMP[[#This Row],[total_time]]&lt;=TableOMP[[#This Row],[High]]),1,0)</f>
        <v>#N/A</v>
      </c>
    </row>
    <row r="3015" spans="1:19" x14ac:dyDescent="0.25">
      <c r="A3015" t="s">
        <v>17</v>
      </c>
      <c r="B3015">
        <v>30000</v>
      </c>
      <c r="C3015">
        <v>0</v>
      </c>
      <c r="D3015">
        <v>0</v>
      </c>
      <c r="E3015">
        <v>16</v>
      </c>
      <c r="F3015">
        <v>1</v>
      </c>
      <c r="G3015">
        <v>3.6171720000000001</v>
      </c>
      <c r="H3015">
        <v>1.2256279999999999</v>
      </c>
      <c r="I3015">
        <v>1.2599050000000001</v>
      </c>
      <c r="J3015">
        <v>8.3993999999999999E-2</v>
      </c>
      <c r="K3015" t="str">
        <f t="shared" si="49"/>
        <v>2</v>
      </c>
      <c r="L3015" t="s">
        <v>52</v>
      </c>
      <c r="M3015" t="s">
        <v>53</v>
      </c>
      <c r="N30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015" s="10" t="e">
        <f>VLOOKUP(TableOMP[[#This Row],[Label]],TableAvg[],2,FALSE)</f>
        <v>#N/A</v>
      </c>
      <c r="P3015" s="10" t="e">
        <f>VLOOKUP(TableOMP[[#This Row],[Label]],TableAvg[],3,FALSE)</f>
        <v>#N/A</v>
      </c>
      <c r="Q3015" s="10" t="e">
        <f>TableOMP[[#This Row],[Avg]]-$U$2*TableOMP[[#This Row],[StdDev]]</f>
        <v>#N/A</v>
      </c>
      <c r="R3015" s="10" t="e">
        <f>TableOMP[[#This Row],[Avg]]+$U$2*TableOMP[[#This Row],[StdDev]]</f>
        <v>#N/A</v>
      </c>
      <c r="S3015" s="10" t="e">
        <f>IF(AND(TableOMP[[#This Row],[total_time]]&gt;=TableOMP[[#This Row],[Low]], TableOMP[[#This Row],[total_time]]&lt;=TableOMP[[#This Row],[High]]),1,0)</f>
        <v>#N/A</v>
      </c>
    </row>
    <row r="3016" spans="1:19" x14ac:dyDescent="0.25">
      <c r="A3016" t="s">
        <v>17</v>
      </c>
      <c r="B3016">
        <v>30000</v>
      </c>
      <c r="C3016">
        <v>0</v>
      </c>
      <c r="D3016">
        <v>0</v>
      </c>
      <c r="E3016">
        <v>15</v>
      </c>
      <c r="F3016">
        <v>1</v>
      </c>
      <c r="G3016">
        <v>3.0388440000000001</v>
      </c>
      <c r="H3016">
        <v>0.91207499999999997</v>
      </c>
      <c r="I3016">
        <v>0.79072900000000002</v>
      </c>
      <c r="J3016">
        <v>5.6481000000000003E-2</v>
      </c>
      <c r="K3016" t="str">
        <f t="shared" si="49"/>
        <v>2</v>
      </c>
      <c r="L3016" t="s">
        <v>52</v>
      </c>
      <c r="M3016" t="s">
        <v>53</v>
      </c>
      <c r="N30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016" s="10" t="e">
        <f>VLOOKUP(TableOMP[[#This Row],[Label]],TableAvg[],2,FALSE)</f>
        <v>#N/A</v>
      </c>
      <c r="P3016" s="10" t="e">
        <f>VLOOKUP(TableOMP[[#This Row],[Label]],TableAvg[],3,FALSE)</f>
        <v>#N/A</v>
      </c>
      <c r="Q3016" s="10" t="e">
        <f>TableOMP[[#This Row],[Avg]]-$U$2*TableOMP[[#This Row],[StdDev]]</f>
        <v>#N/A</v>
      </c>
      <c r="R3016" s="10" t="e">
        <f>TableOMP[[#This Row],[Avg]]+$U$2*TableOMP[[#This Row],[StdDev]]</f>
        <v>#N/A</v>
      </c>
      <c r="S3016" s="10" t="e">
        <f>IF(AND(TableOMP[[#This Row],[total_time]]&gt;=TableOMP[[#This Row],[Low]], TableOMP[[#This Row],[total_time]]&lt;=TableOMP[[#This Row],[High]]),1,0)</f>
        <v>#N/A</v>
      </c>
    </row>
    <row r="3017" spans="1:19" x14ac:dyDescent="0.25">
      <c r="A3017" t="s">
        <v>17</v>
      </c>
      <c r="B3017">
        <v>30000</v>
      </c>
      <c r="C3017">
        <v>0</v>
      </c>
      <c r="D3017">
        <v>0</v>
      </c>
      <c r="E3017">
        <v>14</v>
      </c>
      <c r="F3017">
        <v>1</v>
      </c>
      <c r="G3017">
        <v>3.2033839999999998</v>
      </c>
      <c r="H3017">
        <v>1.041917</v>
      </c>
      <c r="I3017">
        <v>0.76724700000000001</v>
      </c>
      <c r="J3017">
        <v>5.9019000000000002E-2</v>
      </c>
      <c r="K3017" t="str">
        <f t="shared" si="49"/>
        <v>2</v>
      </c>
      <c r="L3017" t="s">
        <v>52</v>
      </c>
      <c r="M3017" t="s">
        <v>53</v>
      </c>
      <c r="N30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017" s="10" t="e">
        <f>VLOOKUP(TableOMP[[#This Row],[Label]],TableAvg[],2,FALSE)</f>
        <v>#N/A</v>
      </c>
      <c r="P3017" s="10" t="e">
        <f>VLOOKUP(TableOMP[[#This Row],[Label]],TableAvg[],3,FALSE)</f>
        <v>#N/A</v>
      </c>
      <c r="Q3017" s="10" t="e">
        <f>TableOMP[[#This Row],[Avg]]-$U$2*TableOMP[[#This Row],[StdDev]]</f>
        <v>#N/A</v>
      </c>
      <c r="R3017" s="10" t="e">
        <f>TableOMP[[#This Row],[Avg]]+$U$2*TableOMP[[#This Row],[StdDev]]</f>
        <v>#N/A</v>
      </c>
      <c r="S3017" s="10" t="e">
        <f>IF(AND(TableOMP[[#This Row],[total_time]]&gt;=TableOMP[[#This Row],[Low]], TableOMP[[#This Row],[total_time]]&lt;=TableOMP[[#This Row],[High]]),1,0)</f>
        <v>#N/A</v>
      </c>
    </row>
    <row r="3018" spans="1:19" x14ac:dyDescent="0.25">
      <c r="A3018" t="s">
        <v>17</v>
      </c>
      <c r="B3018">
        <v>30000</v>
      </c>
      <c r="C3018">
        <v>0</v>
      </c>
      <c r="D3018">
        <v>0</v>
      </c>
      <c r="E3018">
        <v>13</v>
      </c>
      <c r="F3018">
        <v>1</v>
      </c>
      <c r="G3018">
        <v>3.2577159999999998</v>
      </c>
      <c r="H3018">
        <v>1.040251</v>
      </c>
      <c r="I3018">
        <v>0.78352900000000003</v>
      </c>
      <c r="J3018">
        <v>6.5294000000000005E-2</v>
      </c>
      <c r="K3018" t="str">
        <f t="shared" si="49"/>
        <v>2</v>
      </c>
      <c r="L3018" t="s">
        <v>52</v>
      </c>
      <c r="M3018" t="s">
        <v>53</v>
      </c>
      <c r="N30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018" s="10" t="e">
        <f>VLOOKUP(TableOMP[[#This Row],[Label]],TableAvg[],2,FALSE)</f>
        <v>#N/A</v>
      </c>
      <c r="P3018" s="10" t="e">
        <f>VLOOKUP(TableOMP[[#This Row],[Label]],TableAvg[],3,FALSE)</f>
        <v>#N/A</v>
      </c>
      <c r="Q3018" s="10" t="e">
        <f>TableOMP[[#This Row],[Avg]]-$U$2*TableOMP[[#This Row],[StdDev]]</f>
        <v>#N/A</v>
      </c>
      <c r="R3018" s="10" t="e">
        <f>TableOMP[[#This Row],[Avg]]+$U$2*TableOMP[[#This Row],[StdDev]]</f>
        <v>#N/A</v>
      </c>
      <c r="S3018" s="10" t="e">
        <f>IF(AND(TableOMP[[#This Row],[total_time]]&gt;=TableOMP[[#This Row],[Low]], TableOMP[[#This Row],[total_time]]&lt;=TableOMP[[#This Row],[High]]),1,0)</f>
        <v>#N/A</v>
      </c>
    </row>
    <row r="3019" spans="1:19" x14ac:dyDescent="0.25">
      <c r="A3019" t="s">
        <v>17</v>
      </c>
      <c r="B3019">
        <v>30000</v>
      </c>
      <c r="C3019">
        <v>0</v>
      </c>
      <c r="D3019">
        <v>0</v>
      </c>
      <c r="E3019">
        <v>12</v>
      </c>
      <c r="F3019">
        <v>1</v>
      </c>
      <c r="G3019">
        <v>3.7812809999999999</v>
      </c>
      <c r="H3019">
        <v>1.021379</v>
      </c>
      <c r="I3019">
        <v>0.68829700000000005</v>
      </c>
      <c r="J3019">
        <v>6.2572000000000003E-2</v>
      </c>
      <c r="K3019" t="str">
        <f t="shared" si="49"/>
        <v>2</v>
      </c>
      <c r="L3019" t="s">
        <v>52</v>
      </c>
      <c r="M3019" t="s">
        <v>53</v>
      </c>
      <c r="N30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019" s="10" t="e">
        <f>VLOOKUP(TableOMP[[#This Row],[Label]],TableAvg[],2,FALSE)</f>
        <v>#N/A</v>
      </c>
      <c r="P3019" s="10" t="e">
        <f>VLOOKUP(TableOMP[[#This Row],[Label]],TableAvg[],3,FALSE)</f>
        <v>#N/A</v>
      </c>
      <c r="Q3019" s="10" t="e">
        <f>TableOMP[[#This Row],[Avg]]-$U$2*TableOMP[[#This Row],[StdDev]]</f>
        <v>#N/A</v>
      </c>
      <c r="R3019" s="10" t="e">
        <f>TableOMP[[#This Row],[Avg]]+$U$2*TableOMP[[#This Row],[StdDev]]</f>
        <v>#N/A</v>
      </c>
      <c r="S3019" s="10" t="e">
        <f>IF(AND(TableOMP[[#This Row],[total_time]]&gt;=TableOMP[[#This Row],[Low]], TableOMP[[#This Row],[total_time]]&lt;=TableOMP[[#This Row],[High]]),1,0)</f>
        <v>#N/A</v>
      </c>
    </row>
    <row r="3020" spans="1:19" x14ac:dyDescent="0.25">
      <c r="A3020" t="s">
        <v>17</v>
      </c>
      <c r="B3020">
        <v>30000</v>
      </c>
      <c r="C3020">
        <v>0</v>
      </c>
      <c r="D3020">
        <v>0</v>
      </c>
      <c r="E3020">
        <v>11</v>
      </c>
      <c r="F3020">
        <v>1</v>
      </c>
      <c r="G3020">
        <v>3.4050210000000001</v>
      </c>
      <c r="H3020">
        <v>0.95535899999999996</v>
      </c>
      <c r="I3020">
        <v>0.676817</v>
      </c>
      <c r="J3020">
        <v>6.7682000000000006E-2</v>
      </c>
      <c r="K3020" t="str">
        <f t="shared" si="49"/>
        <v>2</v>
      </c>
      <c r="L3020" t="s">
        <v>52</v>
      </c>
      <c r="M3020" t="s">
        <v>53</v>
      </c>
      <c r="N30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020" s="10" t="e">
        <f>VLOOKUP(TableOMP[[#This Row],[Label]],TableAvg[],2,FALSE)</f>
        <v>#N/A</v>
      </c>
      <c r="P3020" s="10" t="e">
        <f>VLOOKUP(TableOMP[[#This Row],[Label]],TableAvg[],3,FALSE)</f>
        <v>#N/A</v>
      </c>
      <c r="Q3020" s="10" t="e">
        <f>TableOMP[[#This Row],[Avg]]-$U$2*TableOMP[[#This Row],[StdDev]]</f>
        <v>#N/A</v>
      </c>
      <c r="R3020" s="10" t="e">
        <f>TableOMP[[#This Row],[Avg]]+$U$2*TableOMP[[#This Row],[StdDev]]</f>
        <v>#N/A</v>
      </c>
      <c r="S3020" s="10" t="e">
        <f>IF(AND(TableOMP[[#This Row],[total_time]]&gt;=TableOMP[[#This Row],[Low]], TableOMP[[#This Row],[total_time]]&lt;=TableOMP[[#This Row],[High]]),1,0)</f>
        <v>#N/A</v>
      </c>
    </row>
    <row r="3021" spans="1:19" x14ac:dyDescent="0.25">
      <c r="A3021" t="s">
        <v>17</v>
      </c>
      <c r="B3021">
        <v>30000</v>
      </c>
      <c r="C3021">
        <v>0</v>
      </c>
      <c r="D3021">
        <v>0</v>
      </c>
      <c r="E3021">
        <v>10</v>
      </c>
      <c r="F3021">
        <v>1</v>
      </c>
      <c r="G3021">
        <v>3.5441690000000001</v>
      </c>
      <c r="H3021">
        <v>0.9133</v>
      </c>
      <c r="I3021">
        <v>0.62270400000000004</v>
      </c>
      <c r="J3021">
        <v>6.9189000000000001E-2</v>
      </c>
      <c r="K3021" t="str">
        <f t="shared" si="49"/>
        <v>2</v>
      </c>
      <c r="L3021" t="s">
        <v>52</v>
      </c>
      <c r="M3021" t="s">
        <v>53</v>
      </c>
      <c r="N30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021" s="10" t="e">
        <f>VLOOKUP(TableOMP[[#This Row],[Label]],TableAvg[],2,FALSE)</f>
        <v>#N/A</v>
      </c>
      <c r="P3021" s="10" t="e">
        <f>VLOOKUP(TableOMP[[#This Row],[Label]],TableAvg[],3,FALSE)</f>
        <v>#N/A</v>
      </c>
      <c r="Q3021" s="10" t="e">
        <f>TableOMP[[#This Row],[Avg]]-$U$2*TableOMP[[#This Row],[StdDev]]</f>
        <v>#N/A</v>
      </c>
      <c r="R3021" s="10" t="e">
        <f>TableOMP[[#This Row],[Avg]]+$U$2*TableOMP[[#This Row],[StdDev]]</f>
        <v>#N/A</v>
      </c>
      <c r="S3021" s="10" t="e">
        <f>IF(AND(TableOMP[[#This Row],[total_time]]&gt;=TableOMP[[#This Row],[Low]], TableOMP[[#This Row],[total_time]]&lt;=TableOMP[[#This Row],[High]]),1,0)</f>
        <v>#N/A</v>
      </c>
    </row>
    <row r="3022" spans="1:19" x14ac:dyDescent="0.25">
      <c r="A3022" t="s">
        <v>17</v>
      </c>
      <c r="B3022">
        <v>30000</v>
      </c>
      <c r="C3022">
        <v>0</v>
      </c>
      <c r="D3022">
        <v>0</v>
      </c>
      <c r="E3022">
        <v>9</v>
      </c>
      <c r="F3022">
        <v>1</v>
      </c>
      <c r="G3022">
        <v>3.9889019999999999</v>
      </c>
      <c r="H3022">
        <v>1.227868</v>
      </c>
      <c r="I3022">
        <v>0.66936399999999996</v>
      </c>
      <c r="J3022">
        <v>8.3669999999999994E-2</v>
      </c>
      <c r="K3022" t="str">
        <f t="shared" si="49"/>
        <v>2</v>
      </c>
      <c r="L3022" t="s">
        <v>52</v>
      </c>
      <c r="M3022" t="s">
        <v>53</v>
      </c>
      <c r="N30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022" s="10" t="e">
        <f>VLOOKUP(TableOMP[[#This Row],[Label]],TableAvg[],2,FALSE)</f>
        <v>#N/A</v>
      </c>
      <c r="P3022" s="10" t="e">
        <f>VLOOKUP(TableOMP[[#This Row],[Label]],TableAvg[],3,FALSE)</f>
        <v>#N/A</v>
      </c>
      <c r="Q3022" s="10" t="e">
        <f>TableOMP[[#This Row],[Avg]]-$U$2*TableOMP[[#This Row],[StdDev]]</f>
        <v>#N/A</v>
      </c>
      <c r="R3022" s="10" t="e">
        <f>TableOMP[[#This Row],[Avg]]+$U$2*TableOMP[[#This Row],[StdDev]]</f>
        <v>#N/A</v>
      </c>
      <c r="S3022" s="10" t="e">
        <f>IF(AND(TableOMP[[#This Row],[total_time]]&gt;=TableOMP[[#This Row],[Low]], TableOMP[[#This Row],[total_time]]&lt;=TableOMP[[#This Row],[High]]),1,0)</f>
        <v>#N/A</v>
      </c>
    </row>
    <row r="3023" spans="1:19" x14ac:dyDescent="0.25">
      <c r="A3023" t="s">
        <v>17</v>
      </c>
      <c r="B3023">
        <v>30000</v>
      </c>
      <c r="C3023">
        <v>0</v>
      </c>
      <c r="D3023">
        <v>0</v>
      </c>
      <c r="E3023">
        <v>8</v>
      </c>
      <c r="F3023">
        <v>1</v>
      </c>
      <c r="G3023">
        <v>3.8409710000000001</v>
      </c>
      <c r="H3023">
        <v>0.95853600000000005</v>
      </c>
      <c r="I3023">
        <v>0.629695</v>
      </c>
      <c r="J3023">
        <v>8.9955999999999994E-2</v>
      </c>
      <c r="K3023" t="str">
        <f t="shared" si="49"/>
        <v>2</v>
      </c>
      <c r="L3023" t="s">
        <v>52</v>
      </c>
      <c r="M3023" t="s">
        <v>53</v>
      </c>
      <c r="N30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023" s="10" t="e">
        <f>VLOOKUP(TableOMP[[#This Row],[Label]],TableAvg[],2,FALSE)</f>
        <v>#N/A</v>
      </c>
      <c r="P3023" s="10" t="e">
        <f>VLOOKUP(TableOMP[[#This Row],[Label]],TableAvg[],3,FALSE)</f>
        <v>#N/A</v>
      </c>
      <c r="Q3023" s="10" t="e">
        <f>TableOMP[[#This Row],[Avg]]-$U$2*TableOMP[[#This Row],[StdDev]]</f>
        <v>#N/A</v>
      </c>
      <c r="R3023" s="10" t="e">
        <f>TableOMP[[#This Row],[Avg]]+$U$2*TableOMP[[#This Row],[StdDev]]</f>
        <v>#N/A</v>
      </c>
      <c r="S3023" s="10" t="e">
        <f>IF(AND(TableOMP[[#This Row],[total_time]]&gt;=TableOMP[[#This Row],[Low]], TableOMP[[#This Row],[total_time]]&lt;=TableOMP[[#This Row],[High]]),1,0)</f>
        <v>#N/A</v>
      </c>
    </row>
    <row r="3024" spans="1:19" x14ac:dyDescent="0.25">
      <c r="A3024" t="s">
        <v>17</v>
      </c>
      <c r="B3024">
        <v>30000</v>
      </c>
      <c r="C3024">
        <v>0</v>
      </c>
      <c r="D3024">
        <v>0</v>
      </c>
      <c r="E3024">
        <v>7</v>
      </c>
      <c r="F3024">
        <v>1</v>
      </c>
      <c r="G3024">
        <v>4.1149089999999999</v>
      </c>
      <c r="H3024">
        <v>1.003336</v>
      </c>
      <c r="I3024">
        <v>0.653057</v>
      </c>
      <c r="J3024">
        <v>0.108843</v>
      </c>
      <c r="K3024" t="str">
        <f t="shared" si="49"/>
        <v>2</v>
      </c>
      <c r="L3024" t="s">
        <v>52</v>
      </c>
      <c r="M3024" t="s">
        <v>53</v>
      </c>
      <c r="N30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024" s="10" t="e">
        <f>VLOOKUP(TableOMP[[#This Row],[Label]],TableAvg[],2,FALSE)</f>
        <v>#N/A</v>
      </c>
      <c r="P3024" s="10" t="e">
        <f>VLOOKUP(TableOMP[[#This Row],[Label]],TableAvg[],3,FALSE)</f>
        <v>#N/A</v>
      </c>
      <c r="Q3024" s="10" t="e">
        <f>TableOMP[[#This Row],[Avg]]-$U$2*TableOMP[[#This Row],[StdDev]]</f>
        <v>#N/A</v>
      </c>
      <c r="R3024" s="10" t="e">
        <f>TableOMP[[#This Row],[Avg]]+$U$2*TableOMP[[#This Row],[StdDev]]</f>
        <v>#N/A</v>
      </c>
      <c r="S3024" s="10" t="e">
        <f>IF(AND(TableOMP[[#This Row],[total_time]]&gt;=TableOMP[[#This Row],[Low]], TableOMP[[#This Row],[total_time]]&lt;=TableOMP[[#This Row],[High]]),1,0)</f>
        <v>#N/A</v>
      </c>
    </row>
    <row r="3025" spans="1:19" x14ac:dyDescent="0.25">
      <c r="A3025" t="s">
        <v>17</v>
      </c>
      <c r="B3025">
        <v>30000</v>
      </c>
      <c r="C3025">
        <v>0</v>
      </c>
      <c r="D3025">
        <v>0</v>
      </c>
      <c r="E3025">
        <v>6</v>
      </c>
      <c r="F3025">
        <v>1</v>
      </c>
      <c r="G3025">
        <v>4.4231379999999998</v>
      </c>
      <c r="H3025">
        <v>0.984321</v>
      </c>
      <c r="I3025">
        <v>0.53280499999999997</v>
      </c>
      <c r="J3025">
        <v>0.106561</v>
      </c>
      <c r="K3025" t="str">
        <f t="shared" si="49"/>
        <v>2</v>
      </c>
      <c r="L3025" t="s">
        <v>52</v>
      </c>
      <c r="M3025" t="s">
        <v>53</v>
      </c>
      <c r="N30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025" s="10" t="e">
        <f>VLOOKUP(TableOMP[[#This Row],[Label]],TableAvg[],2,FALSE)</f>
        <v>#N/A</v>
      </c>
      <c r="P3025" s="10" t="e">
        <f>VLOOKUP(TableOMP[[#This Row],[Label]],TableAvg[],3,FALSE)</f>
        <v>#N/A</v>
      </c>
      <c r="Q3025" s="10" t="e">
        <f>TableOMP[[#This Row],[Avg]]-$U$2*TableOMP[[#This Row],[StdDev]]</f>
        <v>#N/A</v>
      </c>
      <c r="R3025" s="10" t="e">
        <f>TableOMP[[#This Row],[Avg]]+$U$2*TableOMP[[#This Row],[StdDev]]</f>
        <v>#N/A</v>
      </c>
      <c r="S3025" s="10" t="e">
        <f>IF(AND(TableOMP[[#This Row],[total_time]]&gt;=TableOMP[[#This Row],[Low]], TableOMP[[#This Row],[total_time]]&lt;=TableOMP[[#This Row],[High]]),1,0)</f>
        <v>#N/A</v>
      </c>
    </row>
    <row r="3026" spans="1:19" x14ac:dyDescent="0.25">
      <c r="A3026" t="s">
        <v>17</v>
      </c>
      <c r="B3026">
        <v>30000</v>
      </c>
      <c r="C3026">
        <v>0</v>
      </c>
      <c r="D3026">
        <v>0</v>
      </c>
      <c r="E3026">
        <v>5</v>
      </c>
      <c r="F3026">
        <v>1</v>
      </c>
      <c r="G3026">
        <v>4.988766</v>
      </c>
      <c r="H3026">
        <v>1.1105020000000001</v>
      </c>
      <c r="I3026">
        <v>0.63345499999999999</v>
      </c>
      <c r="J3026">
        <v>0.158364</v>
      </c>
      <c r="K3026" t="str">
        <f t="shared" si="49"/>
        <v>2</v>
      </c>
      <c r="L3026" t="s">
        <v>52</v>
      </c>
      <c r="M3026" t="s">
        <v>53</v>
      </c>
      <c r="N30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026" s="10" t="e">
        <f>VLOOKUP(TableOMP[[#This Row],[Label]],TableAvg[],2,FALSE)</f>
        <v>#N/A</v>
      </c>
      <c r="P3026" s="10" t="e">
        <f>VLOOKUP(TableOMP[[#This Row],[Label]],TableAvg[],3,FALSE)</f>
        <v>#N/A</v>
      </c>
      <c r="Q3026" s="10" t="e">
        <f>TableOMP[[#This Row],[Avg]]-$U$2*TableOMP[[#This Row],[StdDev]]</f>
        <v>#N/A</v>
      </c>
      <c r="R3026" s="10" t="e">
        <f>TableOMP[[#This Row],[Avg]]+$U$2*TableOMP[[#This Row],[StdDev]]</f>
        <v>#N/A</v>
      </c>
      <c r="S3026" s="10" t="e">
        <f>IF(AND(TableOMP[[#This Row],[total_time]]&gt;=TableOMP[[#This Row],[Low]], TableOMP[[#This Row],[total_time]]&lt;=TableOMP[[#This Row],[High]]),1,0)</f>
        <v>#N/A</v>
      </c>
    </row>
    <row r="3027" spans="1:19" x14ac:dyDescent="0.25">
      <c r="A3027" t="s">
        <v>17</v>
      </c>
      <c r="B3027">
        <v>30000</v>
      </c>
      <c r="C3027">
        <v>0</v>
      </c>
      <c r="D3027">
        <v>0</v>
      </c>
      <c r="E3027">
        <v>4</v>
      </c>
      <c r="F3027">
        <v>1</v>
      </c>
      <c r="G3027">
        <v>5.6040089999999996</v>
      </c>
      <c r="H3027">
        <v>1.0141549999999999</v>
      </c>
      <c r="I3027">
        <v>0.471636</v>
      </c>
      <c r="J3027">
        <v>0.15721199999999999</v>
      </c>
      <c r="K3027" t="str">
        <f t="shared" si="49"/>
        <v>2</v>
      </c>
      <c r="L3027" t="s">
        <v>52</v>
      </c>
      <c r="M3027" t="s">
        <v>53</v>
      </c>
      <c r="N30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027" s="10" t="e">
        <f>VLOOKUP(TableOMP[[#This Row],[Label]],TableAvg[],2,FALSE)</f>
        <v>#N/A</v>
      </c>
      <c r="P3027" s="10" t="e">
        <f>VLOOKUP(TableOMP[[#This Row],[Label]],TableAvg[],3,FALSE)</f>
        <v>#N/A</v>
      </c>
      <c r="Q3027" s="10" t="e">
        <f>TableOMP[[#This Row],[Avg]]-$U$2*TableOMP[[#This Row],[StdDev]]</f>
        <v>#N/A</v>
      </c>
      <c r="R3027" s="10" t="e">
        <f>TableOMP[[#This Row],[Avg]]+$U$2*TableOMP[[#This Row],[StdDev]]</f>
        <v>#N/A</v>
      </c>
      <c r="S3027" s="10" t="e">
        <f>IF(AND(TableOMP[[#This Row],[total_time]]&gt;=TableOMP[[#This Row],[Low]], TableOMP[[#This Row],[total_time]]&lt;=TableOMP[[#This Row],[High]]),1,0)</f>
        <v>#N/A</v>
      </c>
    </row>
    <row r="3028" spans="1:19" x14ac:dyDescent="0.25">
      <c r="A3028" t="s">
        <v>17</v>
      </c>
      <c r="B3028">
        <v>30000</v>
      </c>
      <c r="C3028">
        <v>0</v>
      </c>
      <c r="D3028">
        <v>0</v>
      </c>
      <c r="E3028">
        <v>3</v>
      </c>
      <c r="F3028">
        <v>1</v>
      </c>
      <c r="G3028">
        <v>7.1467689999999999</v>
      </c>
      <c r="H3028">
        <v>1.0608470000000001</v>
      </c>
      <c r="I3028">
        <v>0.37847700000000001</v>
      </c>
      <c r="J3028">
        <v>0.18923899999999999</v>
      </c>
      <c r="K3028" t="str">
        <f t="shared" si="49"/>
        <v>2</v>
      </c>
      <c r="L3028" t="s">
        <v>52</v>
      </c>
      <c r="M3028" t="s">
        <v>53</v>
      </c>
      <c r="N30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028" s="10" t="e">
        <f>VLOOKUP(TableOMP[[#This Row],[Label]],TableAvg[],2,FALSE)</f>
        <v>#N/A</v>
      </c>
      <c r="P3028" s="10" t="e">
        <f>VLOOKUP(TableOMP[[#This Row],[Label]],TableAvg[],3,FALSE)</f>
        <v>#N/A</v>
      </c>
      <c r="Q3028" s="10" t="e">
        <f>TableOMP[[#This Row],[Avg]]-$U$2*TableOMP[[#This Row],[StdDev]]</f>
        <v>#N/A</v>
      </c>
      <c r="R3028" s="10" t="e">
        <f>TableOMP[[#This Row],[Avg]]+$U$2*TableOMP[[#This Row],[StdDev]]</f>
        <v>#N/A</v>
      </c>
      <c r="S3028" s="10" t="e">
        <f>IF(AND(TableOMP[[#This Row],[total_time]]&gt;=TableOMP[[#This Row],[Low]], TableOMP[[#This Row],[total_time]]&lt;=TableOMP[[#This Row],[High]]),1,0)</f>
        <v>#N/A</v>
      </c>
    </row>
    <row r="3029" spans="1:19" x14ac:dyDescent="0.25">
      <c r="A3029" t="s">
        <v>17</v>
      </c>
      <c r="B3029">
        <v>30000</v>
      </c>
      <c r="C3029">
        <v>0</v>
      </c>
      <c r="D3029">
        <v>0</v>
      </c>
      <c r="E3029">
        <v>2</v>
      </c>
      <c r="F3029">
        <v>1</v>
      </c>
      <c r="G3029">
        <v>9.3707829999999994</v>
      </c>
      <c r="H3029">
        <v>1.2234689999999999</v>
      </c>
      <c r="I3029">
        <v>0.33540700000000001</v>
      </c>
      <c r="J3029">
        <v>0.33540700000000001</v>
      </c>
      <c r="K3029" t="str">
        <f t="shared" si="49"/>
        <v>2</v>
      </c>
      <c r="L3029" t="s">
        <v>52</v>
      </c>
      <c r="M3029" t="s">
        <v>53</v>
      </c>
      <c r="N30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029" s="10" t="e">
        <f>VLOOKUP(TableOMP[[#This Row],[Label]],TableAvg[],2,FALSE)</f>
        <v>#N/A</v>
      </c>
      <c r="P3029" s="10" t="e">
        <f>VLOOKUP(TableOMP[[#This Row],[Label]],TableAvg[],3,FALSE)</f>
        <v>#N/A</v>
      </c>
      <c r="Q3029" s="10" t="e">
        <f>TableOMP[[#This Row],[Avg]]-$U$2*TableOMP[[#This Row],[StdDev]]</f>
        <v>#N/A</v>
      </c>
      <c r="R3029" s="10" t="e">
        <f>TableOMP[[#This Row],[Avg]]+$U$2*TableOMP[[#This Row],[StdDev]]</f>
        <v>#N/A</v>
      </c>
      <c r="S3029" s="10" t="e">
        <f>IF(AND(TableOMP[[#This Row],[total_time]]&gt;=TableOMP[[#This Row],[Low]], TableOMP[[#This Row],[total_time]]&lt;=TableOMP[[#This Row],[High]]),1,0)</f>
        <v>#N/A</v>
      </c>
    </row>
    <row r="3030" spans="1:19" x14ac:dyDescent="0.25">
      <c r="A3030" t="s">
        <v>17</v>
      </c>
      <c r="B3030">
        <v>30000</v>
      </c>
      <c r="C3030">
        <v>0</v>
      </c>
      <c r="D3030">
        <v>0</v>
      </c>
      <c r="E3030">
        <v>1</v>
      </c>
      <c r="F3030">
        <v>1</v>
      </c>
      <c r="G3030">
        <v>15.904828999999999</v>
      </c>
      <c r="H3030">
        <v>0.639602</v>
      </c>
      <c r="I3030">
        <v>0</v>
      </c>
      <c r="J3030">
        <v>0</v>
      </c>
      <c r="K3030" t="str">
        <f t="shared" si="49"/>
        <v>2</v>
      </c>
      <c r="L3030" t="s">
        <v>52</v>
      </c>
      <c r="M3030" t="s">
        <v>53</v>
      </c>
      <c r="N30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030" s="10" t="e">
        <f>VLOOKUP(TableOMP[[#This Row],[Label]],TableAvg[],2,FALSE)</f>
        <v>#N/A</v>
      </c>
      <c r="P3030" s="10" t="e">
        <f>VLOOKUP(TableOMP[[#This Row],[Label]],TableAvg[],3,FALSE)</f>
        <v>#N/A</v>
      </c>
      <c r="Q3030" s="10" t="e">
        <f>TableOMP[[#This Row],[Avg]]-$U$2*TableOMP[[#This Row],[StdDev]]</f>
        <v>#N/A</v>
      </c>
      <c r="R3030" s="10" t="e">
        <f>TableOMP[[#This Row],[Avg]]+$U$2*TableOMP[[#This Row],[StdDev]]</f>
        <v>#N/A</v>
      </c>
      <c r="S3030" s="10" t="e">
        <f>IF(AND(TableOMP[[#This Row],[total_time]]&gt;=TableOMP[[#This Row],[Low]], TableOMP[[#This Row],[total_time]]&lt;=TableOMP[[#This Row],[High]]),1,0)</f>
        <v>#N/A</v>
      </c>
    </row>
    <row r="3031" spans="1:19" x14ac:dyDescent="0.25">
      <c r="A3031" t="s">
        <v>17</v>
      </c>
      <c r="B3031">
        <v>30000</v>
      </c>
      <c r="C3031">
        <v>0</v>
      </c>
      <c r="D3031">
        <v>0</v>
      </c>
      <c r="E3031">
        <v>64</v>
      </c>
      <c r="F3031">
        <v>1</v>
      </c>
      <c r="G3031">
        <v>3.0448900000000001</v>
      </c>
      <c r="H3031">
        <v>1.16614</v>
      </c>
      <c r="I3031">
        <v>1.5848679999999999</v>
      </c>
      <c r="J3031">
        <v>2.5156999999999999E-2</v>
      </c>
      <c r="K3031" t="str">
        <f t="shared" si="49"/>
        <v>2</v>
      </c>
      <c r="L3031" t="s">
        <v>52</v>
      </c>
      <c r="M3031" t="s">
        <v>53</v>
      </c>
      <c r="N30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3031" s="10" t="e">
        <f>VLOOKUP(TableOMP[[#This Row],[Label]],TableAvg[],2,FALSE)</f>
        <v>#N/A</v>
      </c>
      <c r="P3031" s="10" t="e">
        <f>VLOOKUP(TableOMP[[#This Row],[Label]],TableAvg[],3,FALSE)</f>
        <v>#N/A</v>
      </c>
      <c r="Q3031" s="10" t="e">
        <f>TableOMP[[#This Row],[Avg]]-$U$2*TableOMP[[#This Row],[StdDev]]</f>
        <v>#N/A</v>
      </c>
      <c r="R3031" s="10" t="e">
        <f>TableOMP[[#This Row],[Avg]]+$U$2*TableOMP[[#This Row],[StdDev]]</f>
        <v>#N/A</v>
      </c>
      <c r="S3031" s="10" t="e">
        <f>IF(AND(TableOMP[[#This Row],[total_time]]&gt;=TableOMP[[#This Row],[Low]], TableOMP[[#This Row],[total_time]]&lt;=TableOMP[[#This Row],[High]]),1,0)</f>
        <v>#N/A</v>
      </c>
    </row>
    <row r="3032" spans="1:19" x14ac:dyDescent="0.25">
      <c r="A3032" t="s">
        <v>17</v>
      </c>
      <c r="B3032">
        <v>30000</v>
      </c>
      <c r="C3032">
        <v>0</v>
      </c>
      <c r="D3032">
        <v>0</v>
      </c>
      <c r="E3032">
        <v>63</v>
      </c>
      <c r="F3032">
        <v>1</v>
      </c>
      <c r="G3032">
        <v>2.7356220000000002</v>
      </c>
      <c r="H3032">
        <v>1.0132540000000001</v>
      </c>
      <c r="I3032">
        <v>1.382819</v>
      </c>
      <c r="J3032">
        <v>2.2304000000000001E-2</v>
      </c>
      <c r="K3032" t="str">
        <f t="shared" ref="K3032:K3095" si="50">MID(M3032,22,1)</f>
        <v>2</v>
      </c>
      <c r="L3032" t="s">
        <v>52</v>
      </c>
      <c r="M3032" t="s">
        <v>53</v>
      </c>
      <c r="N30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3032" s="10" t="e">
        <f>VLOOKUP(TableOMP[[#This Row],[Label]],TableAvg[],2,FALSE)</f>
        <v>#N/A</v>
      </c>
      <c r="P3032" s="10" t="e">
        <f>VLOOKUP(TableOMP[[#This Row],[Label]],TableAvg[],3,FALSE)</f>
        <v>#N/A</v>
      </c>
      <c r="Q3032" s="10" t="e">
        <f>TableOMP[[#This Row],[Avg]]-$U$2*TableOMP[[#This Row],[StdDev]]</f>
        <v>#N/A</v>
      </c>
      <c r="R3032" s="10" t="e">
        <f>TableOMP[[#This Row],[Avg]]+$U$2*TableOMP[[#This Row],[StdDev]]</f>
        <v>#N/A</v>
      </c>
      <c r="S3032" s="10" t="e">
        <f>IF(AND(TableOMP[[#This Row],[total_time]]&gt;=TableOMP[[#This Row],[Low]], TableOMP[[#This Row],[total_time]]&lt;=TableOMP[[#This Row],[High]]),1,0)</f>
        <v>#N/A</v>
      </c>
    </row>
    <row r="3033" spans="1:19" x14ac:dyDescent="0.25">
      <c r="A3033" t="s">
        <v>17</v>
      </c>
      <c r="B3033">
        <v>30000</v>
      </c>
      <c r="C3033">
        <v>0</v>
      </c>
      <c r="D3033">
        <v>0</v>
      </c>
      <c r="E3033">
        <v>62</v>
      </c>
      <c r="F3033">
        <v>1</v>
      </c>
      <c r="G3033">
        <v>2.4197959999999998</v>
      </c>
      <c r="H3033">
        <v>0.87256</v>
      </c>
      <c r="I3033">
        <v>1.5326900000000001</v>
      </c>
      <c r="J3033">
        <v>2.5125999999999999E-2</v>
      </c>
      <c r="K3033" t="str">
        <f t="shared" si="50"/>
        <v>2</v>
      </c>
      <c r="L3033" t="s">
        <v>52</v>
      </c>
      <c r="M3033" t="s">
        <v>53</v>
      </c>
      <c r="N30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3033" s="10" t="e">
        <f>VLOOKUP(TableOMP[[#This Row],[Label]],TableAvg[],2,FALSE)</f>
        <v>#N/A</v>
      </c>
      <c r="P3033" s="10" t="e">
        <f>VLOOKUP(TableOMP[[#This Row],[Label]],TableAvg[],3,FALSE)</f>
        <v>#N/A</v>
      </c>
      <c r="Q3033" s="10" t="e">
        <f>TableOMP[[#This Row],[Avg]]-$U$2*TableOMP[[#This Row],[StdDev]]</f>
        <v>#N/A</v>
      </c>
      <c r="R3033" s="10" t="e">
        <f>TableOMP[[#This Row],[Avg]]+$U$2*TableOMP[[#This Row],[StdDev]]</f>
        <v>#N/A</v>
      </c>
      <c r="S3033" s="10" t="e">
        <f>IF(AND(TableOMP[[#This Row],[total_time]]&gt;=TableOMP[[#This Row],[Low]], TableOMP[[#This Row],[total_time]]&lt;=TableOMP[[#This Row],[High]]),1,0)</f>
        <v>#N/A</v>
      </c>
    </row>
    <row r="3034" spans="1:19" x14ac:dyDescent="0.25">
      <c r="A3034" t="s">
        <v>17</v>
      </c>
      <c r="B3034">
        <v>30000</v>
      </c>
      <c r="C3034">
        <v>0</v>
      </c>
      <c r="D3034">
        <v>0</v>
      </c>
      <c r="E3034">
        <v>61</v>
      </c>
      <c r="F3034">
        <v>1</v>
      </c>
      <c r="G3034">
        <v>3.0239020000000001</v>
      </c>
      <c r="H3034">
        <v>0.92005099999999995</v>
      </c>
      <c r="I3034">
        <v>1.5679240000000001</v>
      </c>
      <c r="J3034">
        <v>2.6131999999999999E-2</v>
      </c>
      <c r="K3034" t="str">
        <f t="shared" si="50"/>
        <v>2</v>
      </c>
      <c r="L3034" t="s">
        <v>52</v>
      </c>
      <c r="M3034" t="s">
        <v>53</v>
      </c>
      <c r="N30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3034" s="10" t="e">
        <f>VLOOKUP(TableOMP[[#This Row],[Label]],TableAvg[],2,FALSE)</f>
        <v>#N/A</v>
      </c>
      <c r="P3034" s="10" t="e">
        <f>VLOOKUP(TableOMP[[#This Row],[Label]],TableAvg[],3,FALSE)</f>
        <v>#N/A</v>
      </c>
      <c r="Q3034" s="10" t="e">
        <f>TableOMP[[#This Row],[Avg]]-$U$2*TableOMP[[#This Row],[StdDev]]</f>
        <v>#N/A</v>
      </c>
      <c r="R3034" s="10" t="e">
        <f>TableOMP[[#This Row],[Avg]]+$U$2*TableOMP[[#This Row],[StdDev]]</f>
        <v>#N/A</v>
      </c>
      <c r="S3034" s="10" t="e">
        <f>IF(AND(TableOMP[[#This Row],[total_time]]&gt;=TableOMP[[#This Row],[Low]], TableOMP[[#This Row],[total_time]]&lt;=TableOMP[[#This Row],[High]]),1,0)</f>
        <v>#N/A</v>
      </c>
    </row>
    <row r="3035" spans="1:19" x14ac:dyDescent="0.25">
      <c r="A3035" t="s">
        <v>17</v>
      </c>
      <c r="B3035">
        <v>30000</v>
      </c>
      <c r="C3035">
        <v>0</v>
      </c>
      <c r="D3035">
        <v>0</v>
      </c>
      <c r="E3035">
        <v>60</v>
      </c>
      <c r="F3035">
        <v>1</v>
      </c>
      <c r="G3035">
        <v>2.6090179999999998</v>
      </c>
      <c r="H3035">
        <v>1.114816</v>
      </c>
      <c r="I3035">
        <v>0.98064300000000004</v>
      </c>
      <c r="J3035">
        <v>1.6621E-2</v>
      </c>
      <c r="K3035" t="str">
        <f t="shared" si="50"/>
        <v>2</v>
      </c>
      <c r="L3035" t="s">
        <v>52</v>
      </c>
      <c r="M3035" t="s">
        <v>53</v>
      </c>
      <c r="N30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3035" s="10" t="e">
        <f>VLOOKUP(TableOMP[[#This Row],[Label]],TableAvg[],2,FALSE)</f>
        <v>#N/A</v>
      </c>
      <c r="P3035" s="10" t="e">
        <f>VLOOKUP(TableOMP[[#This Row],[Label]],TableAvg[],3,FALSE)</f>
        <v>#N/A</v>
      </c>
      <c r="Q3035" s="10" t="e">
        <f>TableOMP[[#This Row],[Avg]]-$U$2*TableOMP[[#This Row],[StdDev]]</f>
        <v>#N/A</v>
      </c>
      <c r="R3035" s="10" t="e">
        <f>TableOMP[[#This Row],[Avg]]+$U$2*TableOMP[[#This Row],[StdDev]]</f>
        <v>#N/A</v>
      </c>
      <c r="S3035" s="10" t="e">
        <f>IF(AND(TableOMP[[#This Row],[total_time]]&gt;=TableOMP[[#This Row],[Low]], TableOMP[[#This Row],[total_time]]&lt;=TableOMP[[#This Row],[High]]),1,0)</f>
        <v>#N/A</v>
      </c>
    </row>
    <row r="3036" spans="1:19" x14ac:dyDescent="0.25">
      <c r="A3036" t="s">
        <v>17</v>
      </c>
      <c r="B3036">
        <v>30000</v>
      </c>
      <c r="C3036">
        <v>0</v>
      </c>
      <c r="D3036">
        <v>0</v>
      </c>
      <c r="E3036">
        <v>59</v>
      </c>
      <c r="F3036">
        <v>1</v>
      </c>
      <c r="G3036">
        <v>2.914523</v>
      </c>
      <c r="H3036">
        <v>1.1410309999999999</v>
      </c>
      <c r="I3036">
        <v>1.5857060000000001</v>
      </c>
      <c r="J3036">
        <v>2.734E-2</v>
      </c>
      <c r="K3036" t="str">
        <f t="shared" si="50"/>
        <v>2</v>
      </c>
      <c r="L3036" t="s">
        <v>52</v>
      </c>
      <c r="M3036" t="s">
        <v>53</v>
      </c>
      <c r="N30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3036" s="10" t="e">
        <f>VLOOKUP(TableOMP[[#This Row],[Label]],TableAvg[],2,FALSE)</f>
        <v>#N/A</v>
      </c>
      <c r="P3036" s="10" t="e">
        <f>VLOOKUP(TableOMP[[#This Row],[Label]],TableAvg[],3,FALSE)</f>
        <v>#N/A</v>
      </c>
      <c r="Q3036" s="10" t="e">
        <f>TableOMP[[#This Row],[Avg]]-$U$2*TableOMP[[#This Row],[StdDev]]</f>
        <v>#N/A</v>
      </c>
      <c r="R3036" s="10" t="e">
        <f>TableOMP[[#This Row],[Avg]]+$U$2*TableOMP[[#This Row],[StdDev]]</f>
        <v>#N/A</v>
      </c>
      <c r="S3036" s="10" t="e">
        <f>IF(AND(TableOMP[[#This Row],[total_time]]&gt;=TableOMP[[#This Row],[Low]], TableOMP[[#This Row],[total_time]]&lt;=TableOMP[[#This Row],[High]]),1,0)</f>
        <v>#N/A</v>
      </c>
    </row>
    <row r="3037" spans="1:19" x14ac:dyDescent="0.25">
      <c r="A3037" t="s">
        <v>17</v>
      </c>
      <c r="B3037">
        <v>30000</v>
      </c>
      <c r="C3037">
        <v>0</v>
      </c>
      <c r="D3037">
        <v>0</v>
      </c>
      <c r="E3037">
        <v>58</v>
      </c>
      <c r="F3037">
        <v>1</v>
      </c>
      <c r="G3037">
        <v>2.5889850000000001</v>
      </c>
      <c r="H3037">
        <v>1.005387</v>
      </c>
      <c r="I3037">
        <v>1.146741</v>
      </c>
      <c r="J3037">
        <v>2.0118E-2</v>
      </c>
      <c r="K3037" t="str">
        <f t="shared" si="50"/>
        <v>2</v>
      </c>
      <c r="L3037" t="s">
        <v>52</v>
      </c>
      <c r="M3037" t="s">
        <v>53</v>
      </c>
      <c r="N30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3037" s="10" t="e">
        <f>VLOOKUP(TableOMP[[#This Row],[Label]],TableAvg[],2,FALSE)</f>
        <v>#N/A</v>
      </c>
      <c r="P3037" s="10" t="e">
        <f>VLOOKUP(TableOMP[[#This Row],[Label]],TableAvg[],3,FALSE)</f>
        <v>#N/A</v>
      </c>
      <c r="Q3037" s="10" t="e">
        <f>TableOMP[[#This Row],[Avg]]-$U$2*TableOMP[[#This Row],[StdDev]]</f>
        <v>#N/A</v>
      </c>
      <c r="R3037" s="10" t="e">
        <f>TableOMP[[#This Row],[Avg]]+$U$2*TableOMP[[#This Row],[StdDev]]</f>
        <v>#N/A</v>
      </c>
      <c r="S3037" s="10" t="e">
        <f>IF(AND(TableOMP[[#This Row],[total_time]]&gt;=TableOMP[[#This Row],[Low]], TableOMP[[#This Row],[total_time]]&lt;=TableOMP[[#This Row],[High]]),1,0)</f>
        <v>#N/A</v>
      </c>
    </row>
    <row r="3038" spans="1:19" x14ac:dyDescent="0.25">
      <c r="A3038" t="s">
        <v>17</v>
      </c>
      <c r="B3038">
        <v>30000</v>
      </c>
      <c r="C3038">
        <v>0</v>
      </c>
      <c r="D3038">
        <v>0</v>
      </c>
      <c r="E3038">
        <v>57</v>
      </c>
      <c r="F3038">
        <v>1</v>
      </c>
      <c r="G3038">
        <v>3.3723299999999998</v>
      </c>
      <c r="H3038">
        <v>1.0322100000000001</v>
      </c>
      <c r="I3038">
        <v>2.3339430000000001</v>
      </c>
      <c r="J3038">
        <v>4.1678E-2</v>
      </c>
      <c r="K3038" t="str">
        <f t="shared" si="50"/>
        <v>2</v>
      </c>
      <c r="L3038" t="s">
        <v>52</v>
      </c>
      <c r="M3038" t="s">
        <v>53</v>
      </c>
      <c r="N30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3038" s="10" t="e">
        <f>VLOOKUP(TableOMP[[#This Row],[Label]],TableAvg[],2,FALSE)</f>
        <v>#N/A</v>
      </c>
      <c r="P3038" s="10" t="e">
        <f>VLOOKUP(TableOMP[[#This Row],[Label]],TableAvg[],3,FALSE)</f>
        <v>#N/A</v>
      </c>
      <c r="Q3038" s="10" t="e">
        <f>TableOMP[[#This Row],[Avg]]-$U$2*TableOMP[[#This Row],[StdDev]]</f>
        <v>#N/A</v>
      </c>
      <c r="R3038" s="10" t="e">
        <f>TableOMP[[#This Row],[Avg]]+$U$2*TableOMP[[#This Row],[StdDev]]</f>
        <v>#N/A</v>
      </c>
      <c r="S3038" s="10" t="e">
        <f>IF(AND(TableOMP[[#This Row],[total_time]]&gt;=TableOMP[[#This Row],[Low]], TableOMP[[#This Row],[total_time]]&lt;=TableOMP[[#This Row],[High]]),1,0)</f>
        <v>#N/A</v>
      </c>
    </row>
    <row r="3039" spans="1:19" x14ac:dyDescent="0.25">
      <c r="A3039" t="s">
        <v>17</v>
      </c>
      <c r="B3039">
        <v>30000</v>
      </c>
      <c r="C3039">
        <v>0</v>
      </c>
      <c r="D3039">
        <v>0</v>
      </c>
      <c r="E3039">
        <v>56</v>
      </c>
      <c r="F3039">
        <v>1</v>
      </c>
      <c r="G3039">
        <v>3.1539419999999998</v>
      </c>
      <c r="H3039">
        <v>0.95849700000000004</v>
      </c>
      <c r="I3039">
        <v>2.4174009999999999</v>
      </c>
      <c r="J3039">
        <v>4.3952999999999999E-2</v>
      </c>
      <c r="K3039" t="str">
        <f t="shared" si="50"/>
        <v>2</v>
      </c>
      <c r="L3039" t="s">
        <v>52</v>
      </c>
      <c r="M3039" t="s">
        <v>53</v>
      </c>
      <c r="N30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3039" s="10" t="e">
        <f>VLOOKUP(TableOMP[[#This Row],[Label]],TableAvg[],2,FALSE)</f>
        <v>#N/A</v>
      </c>
      <c r="P3039" s="10" t="e">
        <f>VLOOKUP(TableOMP[[#This Row],[Label]],TableAvg[],3,FALSE)</f>
        <v>#N/A</v>
      </c>
      <c r="Q3039" s="10" t="e">
        <f>TableOMP[[#This Row],[Avg]]-$U$2*TableOMP[[#This Row],[StdDev]]</f>
        <v>#N/A</v>
      </c>
      <c r="R3039" s="10" t="e">
        <f>TableOMP[[#This Row],[Avg]]+$U$2*TableOMP[[#This Row],[StdDev]]</f>
        <v>#N/A</v>
      </c>
      <c r="S3039" s="10" t="e">
        <f>IF(AND(TableOMP[[#This Row],[total_time]]&gt;=TableOMP[[#This Row],[Low]], TableOMP[[#This Row],[total_time]]&lt;=TableOMP[[#This Row],[High]]),1,0)</f>
        <v>#N/A</v>
      </c>
    </row>
    <row r="3040" spans="1:19" x14ac:dyDescent="0.25">
      <c r="A3040" t="s">
        <v>17</v>
      </c>
      <c r="B3040">
        <v>30000</v>
      </c>
      <c r="C3040">
        <v>0</v>
      </c>
      <c r="D3040">
        <v>0</v>
      </c>
      <c r="E3040">
        <v>55</v>
      </c>
      <c r="F3040">
        <v>1</v>
      </c>
      <c r="G3040">
        <v>3.669143</v>
      </c>
      <c r="H3040">
        <v>1.819231</v>
      </c>
      <c r="I3040">
        <v>4.8608180000000001</v>
      </c>
      <c r="J3040">
        <v>9.0014999999999998E-2</v>
      </c>
      <c r="K3040" t="str">
        <f t="shared" si="50"/>
        <v>2</v>
      </c>
      <c r="L3040" t="s">
        <v>52</v>
      </c>
      <c r="M3040" t="s">
        <v>53</v>
      </c>
      <c r="N30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3040" s="10" t="e">
        <f>VLOOKUP(TableOMP[[#This Row],[Label]],TableAvg[],2,FALSE)</f>
        <v>#N/A</v>
      </c>
      <c r="P3040" s="10" t="e">
        <f>VLOOKUP(TableOMP[[#This Row],[Label]],TableAvg[],3,FALSE)</f>
        <v>#N/A</v>
      </c>
      <c r="Q3040" s="10" t="e">
        <f>TableOMP[[#This Row],[Avg]]-$U$2*TableOMP[[#This Row],[StdDev]]</f>
        <v>#N/A</v>
      </c>
      <c r="R3040" s="10" t="e">
        <f>TableOMP[[#This Row],[Avg]]+$U$2*TableOMP[[#This Row],[StdDev]]</f>
        <v>#N/A</v>
      </c>
      <c r="S3040" s="10" t="e">
        <f>IF(AND(TableOMP[[#This Row],[total_time]]&gt;=TableOMP[[#This Row],[Low]], TableOMP[[#This Row],[total_time]]&lt;=TableOMP[[#This Row],[High]]),1,0)</f>
        <v>#N/A</v>
      </c>
    </row>
    <row r="3041" spans="1:19" x14ac:dyDescent="0.25">
      <c r="A3041" t="s">
        <v>17</v>
      </c>
      <c r="B3041">
        <v>30000</v>
      </c>
      <c r="C3041">
        <v>0</v>
      </c>
      <c r="D3041">
        <v>0</v>
      </c>
      <c r="E3041">
        <v>54</v>
      </c>
      <c r="F3041">
        <v>1</v>
      </c>
      <c r="G3041">
        <v>2.8681519999999998</v>
      </c>
      <c r="H3041">
        <v>1.006</v>
      </c>
      <c r="I3041">
        <v>1.951511</v>
      </c>
      <c r="J3041">
        <v>3.6821E-2</v>
      </c>
      <c r="K3041" t="str">
        <f t="shared" si="50"/>
        <v>2</v>
      </c>
      <c r="L3041" t="s">
        <v>52</v>
      </c>
      <c r="M3041" t="s">
        <v>53</v>
      </c>
      <c r="N30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3041" s="10" t="e">
        <f>VLOOKUP(TableOMP[[#This Row],[Label]],TableAvg[],2,FALSE)</f>
        <v>#N/A</v>
      </c>
      <c r="P3041" s="10" t="e">
        <f>VLOOKUP(TableOMP[[#This Row],[Label]],TableAvg[],3,FALSE)</f>
        <v>#N/A</v>
      </c>
      <c r="Q3041" s="10" t="e">
        <f>TableOMP[[#This Row],[Avg]]-$U$2*TableOMP[[#This Row],[StdDev]]</f>
        <v>#N/A</v>
      </c>
      <c r="R3041" s="10" t="e">
        <f>TableOMP[[#This Row],[Avg]]+$U$2*TableOMP[[#This Row],[StdDev]]</f>
        <v>#N/A</v>
      </c>
      <c r="S3041" s="10" t="e">
        <f>IF(AND(TableOMP[[#This Row],[total_time]]&gt;=TableOMP[[#This Row],[Low]], TableOMP[[#This Row],[total_time]]&lt;=TableOMP[[#This Row],[High]]),1,0)</f>
        <v>#N/A</v>
      </c>
    </row>
    <row r="3042" spans="1:19" x14ac:dyDescent="0.25">
      <c r="A3042" t="s">
        <v>17</v>
      </c>
      <c r="B3042">
        <v>30000</v>
      </c>
      <c r="C3042">
        <v>0</v>
      </c>
      <c r="D3042">
        <v>0</v>
      </c>
      <c r="E3042">
        <v>53</v>
      </c>
      <c r="F3042">
        <v>1</v>
      </c>
      <c r="G3042">
        <v>3.455606</v>
      </c>
      <c r="H3042">
        <v>0.88880499999999996</v>
      </c>
      <c r="I3042">
        <v>2.5952440000000001</v>
      </c>
      <c r="J3042">
        <v>4.9909000000000002E-2</v>
      </c>
      <c r="K3042" t="str">
        <f t="shared" si="50"/>
        <v>2</v>
      </c>
      <c r="L3042" t="s">
        <v>52</v>
      </c>
      <c r="M3042" t="s">
        <v>53</v>
      </c>
      <c r="N30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3042" s="10" t="e">
        <f>VLOOKUP(TableOMP[[#This Row],[Label]],TableAvg[],2,FALSE)</f>
        <v>#N/A</v>
      </c>
      <c r="P3042" s="10" t="e">
        <f>VLOOKUP(TableOMP[[#This Row],[Label]],TableAvg[],3,FALSE)</f>
        <v>#N/A</v>
      </c>
      <c r="Q3042" s="10" t="e">
        <f>TableOMP[[#This Row],[Avg]]-$U$2*TableOMP[[#This Row],[StdDev]]</f>
        <v>#N/A</v>
      </c>
      <c r="R3042" s="10" t="e">
        <f>TableOMP[[#This Row],[Avg]]+$U$2*TableOMP[[#This Row],[StdDev]]</f>
        <v>#N/A</v>
      </c>
      <c r="S3042" s="10" t="e">
        <f>IF(AND(TableOMP[[#This Row],[total_time]]&gt;=TableOMP[[#This Row],[Low]], TableOMP[[#This Row],[total_time]]&lt;=TableOMP[[#This Row],[High]]),1,0)</f>
        <v>#N/A</v>
      </c>
    </row>
    <row r="3043" spans="1:19" x14ac:dyDescent="0.25">
      <c r="A3043" t="s">
        <v>17</v>
      </c>
      <c r="B3043">
        <v>30000</v>
      </c>
      <c r="C3043">
        <v>0</v>
      </c>
      <c r="D3043">
        <v>0</v>
      </c>
      <c r="E3043">
        <v>52</v>
      </c>
      <c r="F3043">
        <v>1</v>
      </c>
      <c r="G3043">
        <v>3.7819910000000001</v>
      </c>
      <c r="H3043">
        <v>1.0996900000000001</v>
      </c>
      <c r="I3043">
        <v>3.0163549999999999</v>
      </c>
      <c r="J3043">
        <v>5.9144000000000002E-2</v>
      </c>
      <c r="K3043" t="str">
        <f t="shared" si="50"/>
        <v>2</v>
      </c>
      <c r="L3043" t="s">
        <v>52</v>
      </c>
      <c r="M3043" t="s">
        <v>53</v>
      </c>
      <c r="N30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3043" s="10" t="e">
        <f>VLOOKUP(TableOMP[[#This Row],[Label]],TableAvg[],2,FALSE)</f>
        <v>#N/A</v>
      </c>
      <c r="P3043" s="10" t="e">
        <f>VLOOKUP(TableOMP[[#This Row],[Label]],TableAvg[],3,FALSE)</f>
        <v>#N/A</v>
      </c>
      <c r="Q3043" s="10" t="e">
        <f>TableOMP[[#This Row],[Avg]]-$U$2*TableOMP[[#This Row],[StdDev]]</f>
        <v>#N/A</v>
      </c>
      <c r="R3043" s="10" t="e">
        <f>TableOMP[[#This Row],[Avg]]+$U$2*TableOMP[[#This Row],[StdDev]]</f>
        <v>#N/A</v>
      </c>
      <c r="S3043" s="10" t="e">
        <f>IF(AND(TableOMP[[#This Row],[total_time]]&gt;=TableOMP[[#This Row],[Low]], TableOMP[[#This Row],[total_time]]&lt;=TableOMP[[#This Row],[High]]),1,0)</f>
        <v>#N/A</v>
      </c>
    </row>
    <row r="3044" spans="1:19" x14ac:dyDescent="0.25">
      <c r="A3044" t="s">
        <v>17</v>
      </c>
      <c r="B3044">
        <v>30000</v>
      </c>
      <c r="C3044">
        <v>0</v>
      </c>
      <c r="D3044">
        <v>0</v>
      </c>
      <c r="E3044">
        <v>51</v>
      </c>
      <c r="F3044">
        <v>1</v>
      </c>
      <c r="G3044">
        <v>3.1253860000000002</v>
      </c>
      <c r="H3044">
        <v>0.912435</v>
      </c>
      <c r="I3044">
        <v>1.523531</v>
      </c>
      <c r="J3044">
        <v>3.0471000000000002E-2</v>
      </c>
      <c r="K3044" t="str">
        <f t="shared" si="50"/>
        <v>2</v>
      </c>
      <c r="L3044" t="s">
        <v>52</v>
      </c>
      <c r="M3044" t="s">
        <v>53</v>
      </c>
      <c r="N30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3044" s="10" t="e">
        <f>VLOOKUP(TableOMP[[#This Row],[Label]],TableAvg[],2,FALSE)</f>
        <v>#N/A</v>
      </c>
      <c r="P3044" s="10" t="e">
        <f>VLOOKUP(TableOMP[[#This Row],[Label]],TableAvg[],3,FALSE)</f>
        <v>#N/A</v>
      </c>
      <c r="Q3044" s="10" t="e">
        <f>TableOMP[[#This Row],[Avg]]-$U$2*TableOMP[[#This Row],[StdDev]]</f>
        <v>#N/A</v>
      </c>
      <c r="R3044" s="10" t="e">
        <f>TableOMP[[#This Row],[Avg]]+$U$2*TableOMP[[#This Row],[StdDev]]</f>
        <v>#N/A</v>
      </c>
      <c r="S3044" s="10" t="e">
        <f>IF(AND(TableOMP[[#This Row],[total_time]]&gt;=TableOMP[[#This Row],[Low]], TableOMP[[#This Row],[total_time]]&lt;=TableOMP[[#This Row],[High]]),1,0)</f>
        <v>#N/A</v>
      </c>
    </row>
    <row r="3045" spans="1:19" x14ac:dyDescent="0.25">
      <c r="A3045" t="s">
        <v>17</v>
      </c>
      <c r="B3045">
        <v>30000</v>
      </c>
      <c r="C3045">
        <v>0</v>
      </c>
      <c r="D3045">
        <v>0</v>
      </c>
      <c r="E3045">
        <v>50</v>
      </c>
      <c r="F3045">
        <v>1</v>
      </c>
      <c r="G3045">
        <v>3.3807839999999998</v>
      </c>
      <c r="H3045">
        <v>1.248443</v>
      </c>
      <c r="I3045">
        <v>6.1111800000000001</v>
      </c>
      <c r="J3045">
        <v>0.124718</v>
      </c>
      <c r="K3045" t="str">
        <f t="shared" si="50"/>
        <v>2</v>
      </c>
      <c r="L3045" t="s">
        <v>52</v>
      </c>
      <c r="M3045" t="s">
        <v>53</v>
      </c>
      <c r="N30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3045" s="10" t="e">
        <f>VLOOKUP(TableOMP[[#This Row],[Label]],TableAvg[],2,FALSE)</f>
        <v>#N/A</v>
      </c>
      <c r="P3045" s="10" t="e">
        <f>VLOOKUP(TableOMP[[#This Row],[Label]],TableAvg[],3,FALSE)</f>
        <v>#N/A</v>
      </c>
      <c r="Q3045" s="10" t="e">
        <f>TableOMP[[#This Row],[Avg]]-$U$2*TableOMP[[#This Row],[StdDev]]</f>
        <v>#N/A</v>
      </c>
      <c r="R3045" s="10" t="e">
        <f>TableOMP[[#This Row],[Avg]]+$U$2*TableOMP[[#This Row],[StdDev]]</f>
        <v>#N/A</v>
      </c>
      <c r="S3045" s="10" t="e">
        <f>IF(AND(TableOMP[[#This Row],[total_time]]&gt;=TableOMP[[#This Row],[Low]], TableOMP[[#This Row],[total_time]]&lt;=TableOMP[[#This Row],[High]]),1,0)</f>
        <v>#N/A</v>
      </c>
    </row>
    <row r="3046" spans="1:19" x14ac:dyDescent="0.25">
      <c r="A3046" t="s">
        <v>17</v>
      </c>
      <c r="B3046">
        <v>30000</v>
      </c>
      <c r="C3046">
        <v>0</v>
      </c>
      <c r="D3046">
        <v>0</v>
      </c>
      <c r="E3046">
        <v>49</v>
      </c>
      <c r="F3046">
        <v>1</v>
      </c>
      <c r="G3046">
        <v>4.1506889999999999</v>
      </c>
      <c r="H3046">
        <v>1.3466750000000001</v>
      </c>
      <c r="I3046">
        <v>2.795868</v>
      </c>
      <c r="J3046">
        <v>5.8247E-2</v>
      </c>
      <c r="K3046" t="str">
        <f t="shared" si="50"/>
        <v>2</v>
      </c>
      <c r="L3046" t="s">
        <v>52</v>
      </c>
      <c r="M3046" t="s">
        <v>53</v>
      </c>
      <c r="N30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3046" s="10" t="e">
        <f>VLOOKUP(TableOMP[[#This Row],[Label]],TableAvg[],2,FALSE)</f>
        <v>#N/A</v>
      </c>
      <c r="P3046" s="10" t="e">
        <f>VLOOKUP(TableOMP[[#This Row],[Label]],TableAvg[],3,FALSE)</f>
        <v>#N/A</v>
      </c>
      <c r="Q3046" s="10" t="e">
        <f>TableOMP[[#This Row],[Avg]]-$U$2*TableOMP[[#This Row],[StdDev]]</f>
        <v>#N/A</v>
      </c>
      <c r="R3046" s="10" t="e">
        <f>TableOMP[[#This Row],[Avg]]+$U$2*TableOMP[[#This Row],[StdDev]]</f>
        <v>#N/A</v>
      </c>
      <c r="S3046" s="10" t="e">
        <f>IF(AND(TableOMP[[#This Row],[total_time]]&gt;=TableOMP[[#This Row],[Low]], TableOMP[[#This Row],[total_time]]&lt;=TableOMP[[#This Row],[High]]),1,0)</f>
        <v>#N/A</v>
      </c>
    </row>
    <row r="3047" spans="1:19" x14ac:dyDescent="0.25">
      <c r="A3047" t="s">
        <v>17</v>
      </c>
      <c r="B3047">
        <v>30000</v>
      </c>
      <c r="C3047">
        <v>0</v>
      </c>
      <c r="D3047">
        <v>0</v>
      </c>
      <c r="E3047">
        <v>48</v>
      </c>
      <c r="F3047">
        <v>1</v>
      </c>
      <c r="G3047">
        <v>3.3278620000000001</v>
      </c>
      <c r="H3047">
        <v>1.0472459999999999</v>
      </c>
      <c r="I3047">
        <v>3.0567530000000001</v>
      </c>
      <c r="J3047">
        <v>6.5036999999999998E-2</v>
      </c>
      <c r="K3047" t="str">
        <f t="shared" si="50"/>
        <v>2</v>
      </c>
      <c r="L3047" t="s">
        <v>52</v>
      </c>
      <c r="M3047" t="s">
        <v>53</v>
      </c>
      <c r="N30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3047" s="10" t="e">
        <f>VLOOKUP(TableOMP[[#This Row],[Label]],TableAvg[],2,FALSE)</f>
        <v>#N/A</v>
      </c>
      <c r="P3047" s="10" t="e">
        <f>VLOOKUP(TableOMP[[#This Row],[Label]],TableAvg[],3,FALSE)</f>
        <v>#N/A</v>
      </c>
      <c r="Q3047" s="10" t="e">
        <f>TableOMP[[#This Row],[Avg]]-$U$2*TableOMP[[#This Row],[StdDev]]</f>
        <v>#N/A</v>
      </c>
      <c r="R3047" s="10" t="e">
        <f>TableOMP[[#This Row],[Avg]]+$U$2*TableOMP[[#This Row],[StdDev]]</f>
        <v>#N/A</v>
      </c>
      <c r="S3047" s="10" t="e">
        <f>IF(AND(TableOMP[[#This Row],[total_time]]&gt;=TableOMP[[#This Row],[Low]], TableOMP[[#This Row],[total_time]]&lt;=TableOMP[[#This Row],[High]]),1,0)</f>
        <v>#N/A</v>
      </c>
    </row>
    <row r="3048" spans="1:19" x14ac:dyDescent="0.25">
      <c r="A3048" t="s">
        <v>17</v>
      </c>
      <c r="B3048">
        <v>30000</v>
      </c>
      <c r="C3048">
        <v>0</v>
      </c>
      <c r="D3048">
        <v>0</v>
      </c>
      <c r="E3048">
        <v>47</v>
      </c>
      <c r="F3048">
        <v>1</v>
      </c>
      <c r="G3048">
        <v>3.1174789999999999</v>
      </c>
      <c r="H3048">
        <v>0.973001</v>
      </c>
      <c r="I3048">
        <v>2.443978</v>
      </c>
      <c r="J3048">
        <v>5.3129999999999997E-2</v>
      </c>
      <c r="K3048" t="str">
        <f t="shared" si="50"/>
        <v>2</v>
      </c>
      <c r="L3048" t="s">
        <v>52</v>
      </c>
      <c r="M3048" t="s">
        <v>53</v>
      </c>
      <c r="N30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3048" s="10" t="e">
        <f>VLOOKUP(TableOMP[[#This Row],[Label]],TableAvg[],2,FALSE)</f>
        <v>#N/A</v>
      </c>
      <c r="P3048" s="10" t="e">
        <f>VLOOKUP(TableOMP[[#This Row],[Label]],TableAvg[],3,FALSE)</f>
        <v>#N/A</v>
      </c>
      <c r="Q3048" s="10" t="e">
        <f>TableOMP[[#This Row],[Avg]]-$U$2*TableOMP[[#This Row],[StdDev]]</f>
        <v>#N/A</v>
      </c>
      <c r="R3048" s="10" t="e">
        <f>TableOMP[[#This Row],[Avg]]+$U$2*TableOMP[[#This Row],[StdDev]]</f>
        <v>#N/A</v>
      </c>
      <c r="S3048" s="10" t="e">
        <f>IF(AND(TableOMP[[#This Row],[total_time]]&gt;=TableOMP[[#This Row],[Low]], TableOMP[[#This Row],[total_time]]&lt;=TableOMP[[#This Row],[High]]),1,0)</f>
        <v>#N/A</v>
      </c>
    </row>
    <row r="3049" spans="1:19" x14ac:dyDescent="0.25">
      <c r="A3049" t="s">
        <v>17</v>
      </c>
      <c r="B3049">
        <v>30000</v>
      </c>
      <c r="C3049">
        <v>0</v>
      </c>
      <c r="D3049">
        <v>0</v>
      </c>
      <c r="E3049">
        <v>46</v>
      </c>
      <c r="F3049">
        <v>1</v>
      </c>
      <c r="G3049">
        <v>3.0473020000000002</v>
      </c>
      <c r="H3049">
        <v>0.94795399999999996</v>
      </c>
      <c r="I3049">
        <v>2.5696340000000002</v>
      </c>
      <c r="J3049">
        <v>5.7103000000000001E-2</v>
      </c>
      <c r="K3049" t="str">
        <f t="shared" si="50"/>
        <v>2</v>
      </c>
      <c r="L3049" t="s">
        <v>52</v>
      </c>
      <c r="M3049" t="s">
        <v>53</v>
      </c>
      <c r="N30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3049" s="10" t="e">
        <f>VLOOKUP(TableOMP[[#This Row],[Label]],TableAvg[],2,FALSE)</f>
        <v>#N/A</v>
      </c>
      <c r="P3049" s="10" t="e">
        <f>VLOOKUP(TableOMP[[#This Row],[Label]],TableAvg[],3,FALSE)</f>
        <v>#N/A</v>
      </c>
      <c r="Q3049" s="10" t="e">
        <f>TableOMP[[#This Row],[Avg]]-$U$2*TableOMP[[#This Row],[StdDev]]</f>
        <v>#N/A</v>
      </c>
      <c r="R3049" s="10" t="e">
        <f>TableOMP[[#This Row],[Avg]]+$U$2*TableOMP[[#This Row],[StdDev]]</f>
        <v>#N/A</v>
      </c>
      <c r="S3049" s="10" t="e">
        <f>IF(AND(TableOMP[[#This Row],[total_time]]&gt;=TableOMP[[#This Row],[Low]], TableOMP[[#This Row],[total_time]]&lt;=TableOMP[[#This Row],[High]]),1,0)</f>
        <v>#N/A</v>
      </c>
    </row>
    <row r="3050" spans="1:19" x14ac:dyDescent="0.25">
      <c r="A3050" t="s">
        <v>17</v>
      </c>
      <c r="B3050">
        <v>30000</v>
      </c>
      <c r="C3050">
        <v>0</v>
      </c>
      <c r="D3050">
        <v>0</v>
      </c>
      <c r="E3050">
        <v>45</v>
      </c>
      <c r="F3050">
        <v>1</v>
      </c>
      <c r="G3050">
        <v>3.077474</v>
      </c>
      <c r="H3050">
        <v>1.0488249999999999</v>
      </c>
      <c r="I3050">
        <v>6.4526380000000003</v>
      </c>
      <c r="J3050">
        <v>0.146651</v>
      </c>
      <c r="K3050" t="str">
        <f t="shared" si="50"/>
        <v>2</v>
      </c>
      <c r="L3050" t="s">
        <v>52</v>
      </c>
      <c r="M3050" t="s">
        <v>53</v>
      </c>
      <c r="N30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3050" s="10" t="e">
        <f>VLOOKUP(TableOMP[[#This Row],[Label]],TableAvg[],2,FALSE)</f>
        <v>#N/A</v>
      </c>
      <c r="P3050" s="10" t="e">
        <f>VLOOKUP(TableOMP[[#This Row],[Label]],TableAvg[],3,FALSE)</f>
        <v>#N/A</v>
      </c>
      <c r="Q3050" s="10" t="e">
        <f>TableOMP[[#This Row],[Avg]]-$U$2*TableOMP[[#This Row],[StdDev]]</f>
        <v>#N/A</v>
      </c>
      <c r="R3050" s="10" t="e">
        <f>TableOMP[[#This Row],[Avg]]+$U$2*TableOMP[[#This Row],[StdDev]]</f>
        <v>#N/A</v>
      </c>
      <c r="S3050" s="10" t="e">
        <f>IF(AND(TableOMP[[#This Row],[total_time]]&gt;=TableOMP[[#This Row],[Low]], TableOMP[[#This Row],[total_time]]&lt;=TableOMP[[#This Row],[High]]),1,0)</f>
        <v>#N/A</v>
      </c>
    </row>
    <row r="3051" spans="1:19" x14ac:dyDescent="0.25">
      <c r="A3051" t="s">
        <v>17</v>
      </c>
      <c r="B3051">
        <v>30000</v>
      </c>
      <c r="C3051">
        <v>0</v>
      </c>
      <c r="D3051">
        <v>0</v>
      </c>
      <c r="E3051">
        <v>44</v>
      </c>
      <c r="F3051">
        <v>1</v>
      </c>
      <c r="G3051">
        <v>3.3874</v>
      </c>
      <c r="H3051">
        <v>1.0951409999999999</v>
      </c>
      <c r="I3051">
        <v>2.2677900000000002</v>
      </c>
      <c r="J3051">
        <v>5.2739000000000001E-2</v>
      </c>
      <c r="K3051" t="str">
        <f t="shared" si="50"/>
        <v>2</v>
      </c>
      <c r="L3051" t="s">
        <v>52</v>
      </c>
      <c r="M3051" t="s">
        <v>53</v>
      </c>
      <c r="N30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3051" s="10" t="e">
        <f>VLOOKUP(TableOMP[[#This Row],[Label]],TableAvg[],2,FALSE)</f>
        <v>#N/A</v>
      </c>
      <c r="P3051" s="10" t="e">
        <f>VLOOKUP(TableOMP[[#This Row],[Label]],TableAvg[],3,FALSE)</f>
        <v>#N/A</v>
      </c>
      <c r="Q3051" s="10" t="e">
        <f>TableOMP[[#This Row],[Avg]]-$U$2*TableOMP[[#This Row],[StdDev]]</f>
        <v>#N/A</v>
      </c>
      <c r="R3051" s="10" t="e">
        <f>TableOMP[[#This Row],[Avg]]+$U$2*TableOMP[[#This Row],[StdDev]]</f>
        <v>#N/A</v>
      </c>
      <c r="S3051" s="10" t="e">
        <f>IF(AND(TableOMP[[#This Row],[total_time]]&gt;=TableOMP[[#This Row],[Low]], TableOMP[[#This Row],[total_time]]&lt;=TableOMP[[#This Row],[High]]),1,0)</f>
        <v>#N/A</v>
      </c>
    </row>
    <row r="3052" spans="1:19" x14ac:dyDescent="0.25">
      <c r="A3052" t="s">
        <v>17</v>
      </c>
      <c r="B3052">
        <v>30000</v>
      </c>
      <c r="C3052">
        <v>0</v>
      </c>
      <c r="D3052">
        <v>0</v>
      </c>
      <c r="E3052">
        <v>43</v>
      </c>
      <c r="F3052">
        <v>1</v>
      </c>
      <c r="G3052">
        <v>3.3659729999999999</v>
      </c>
      <c r="H3052">
        <v>1.2659229999999999</v>
      </c>
      <c r="I3052">
        <v>1.76345</v>
      </c>
      <c r="J3052">
        <v>4.1986999999999997E-2</v>
      </c>
      <c r="K3052" t="str">
        <f t="shared" si="50"/>
        <v>2</v>
      </c>
      <c r="L3052" t="s">
        <v>52</v>
      </c>
      <c r="M3052" t="s">
        <v>53</v>
      </c>
      <c r="N30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3052" s="10" t="e">
        <f>VLOOKUP(TableOMP[[#This Row],[Label]],TableAvg[],2,FALSE)</f>
        <v>#N/A</v>
      </c>
      <c r="P3052" s="10" t="e">
        <f>VLOOKUP(TableOMP[[#This Row],[Label]],TableAvg[],3,FALSE)</f>
        <v>#N/A</v>
      </c>
      <c r="Q3052" s="10" t="e">
        <f>TableOMP[[#This Row],[Avg]]-$U$2*TableOMP[[#This Row],[StdDev]]</f>
        <v>#N/A</v>
      </c>
      <c r="R3052" s="10" t="e">
        <f>TableOMP[[#This Row],[Avg]]+$U$2*TableOMP[[#This Row],[StdDev]]</f>
        <v>#N/A</v>
      </c>
      <c r="S3052" s="10" t="e">
        <f>IF(AND(TableOMP[[#This Row],[total_time]]&gt;=TableOMP[[#This Row],[Low]], TableOMP[[#This Row],[total_time]]&lt;=TableOMP[[#This Row],[High]]),1,0)</f>
        <v>#N/A</v>
      </c>
    </row>
    <row r="3053" spans="1:19" x14ac:dyDescent="0.25">
      <c r="A3053" t="s">
        <v>17</v>
      </c>
      <c r="B3053">
        <v>30000</v>
      </c>
      <c r="C3053">
        <v>0</v>
      </c>
      <c r="D3053">
        <v>0</v>
      </c>
      <c r="E3053">
        <v>42</v>
      </c>
      <c r="F3053">
        <v>1</v>
      </c>
      <c r="G3053">
        <v>3.2883810000000002</v>
      </c>
      <c r="H3053">
        <v>0.94674499999999995</v>
      </c>
      <c r="I3053">
        <v>2.1285180000000001</v>
      </c>
      <c r="J3053">
        <v>5.1915000000000003E-2</v>
      </c>
      <c r="K3053" t="str">
        <f t="shared" si="50"/>
        <v>2</v>
      </c>
      <c r="L3053" t="s">
        <v>52</v>
      </c>
      <c r="M3053" t="s">
        <v>53</v>
      </c>
      <c r="N30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3053" s="10" t="e">
        <f>VLOOKUP(TableOMP[[#This Row],[Label]],TableAvg[],2,FALSE)</f>
        <v>#N/A</v>
      </c>
      <c r="P3053" s="10" t="e">
        <f>VLOOKUP(TableOMP[[#This Row],[Label]],TableAvg[],3,FALSE)</f>
        <v>#N/A</v>
      </c>
      <c r="Q3053" s="10" t="e">
        <f>TableOMP[[#This Row],[Avg]]-$U$2*TableOMP[[#This Row],[StdDev]]</f>
        <v>#N/A</v>
      </c>
      <c r="R3053" s="10" t="e">
        <f>TableOMP[[#This Row],[Avg]]+$U$2*TableOMP[[#This Row],[StdDev]]</f>
        <v>#N/A</v>
      </c>
      <c r="S3053" s="10" t="e">
        <f>IF(AND(TableOMP[[#This Row],[total_time]]&gt;=TableOMP[[#This Row],[Low]], TableOMP[[#This Row],[total_time]]&lt;=TableOMP[[#This Row],[High]]),1,0)</f>
        <v>#N/A</v>
      </c>
    </row>
    <row r="3054" spans="1:19" x14ac:dyDescent="0.25">
      <c r="A3054" t="s">
        <v>17</v>
      </c>
      <c r="B3054">
        <v>30000</v>
      </c>
      <c r="C3054">
        <v>0</v>
      </c>
      <c r="D3054">
        <v>0</v>
      </c>
      <c r="E3054">
        <v>41</v>
      </c>
      <c r="F3054">
        <v>1</v>
      </c>
      <c r="G3054">
        <v>2.723913</v>
      </c>
      <c r="H3054">
        <v>0.90484600000000004</v>
      </c>
      <c r="I3054">
        <v>1.382544</v>
      </c>
      <c r="J3054">
        <v>3.4563999999999998E-2</v>
      </c>
      <c r="K3054" t="str">
        <f t="shared" si="50"/>
        <v>2</v>
      </c>
      <c r="L3054" t="s">
        <v>52</v>
      </c>
      <c r="M3054" t="s">
        <v>53</v>
      </c>
      <c r="N30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3054" s="10" t="e">
        <f>VLOOKUP(TableOMP[[#This Row],[Label]],TableAvg[],2,FALSE)</f>
        <v>#N/A</v>
      </c>
      <c r="P3054" s="10" t="e">
        <f>VLOOKUP(TableOMP[[#This Row],[Label]],TableAvg[],3,FALSE)</f>
        <v>#N/A</v>
      </c>
      <c r="Q3054" s="10" t="e">
        <f>TableOMP[[#This Row],[Avg]]-$U$2*TableOMP[[#This Row],[StdDev]]</f>
        <v>#N/A</v>
      </c>
      <c r="R3054" s="10" t="e">
        <f>TableOMP[[#This Row],[Avg]]+$U$2*TableOMP[[#This Row],[StdDev]]</f>
        <v>#N/A</v>
      </c>
      <c r="S3054" s="10" t="e">
        <f>IF(AND(TableOMP[[#This Row],[total_time]]&gt;=TableOMP[[#This Row],[Low]], TableOMP[[#This Row],[total_time]]&lt;=TableOMP[[#This Row],[High]]),1,0)</f>
        <v>#N/A</v>
      </c>
    </row>
    <row r="3055" spans="1:19" x14ac:dyDescent="0.25">
      <c r="A3055" t="s">
        <v>17</v>
      </c>
      <c r="B3055">
        <v>30000</v>
      </c>
      <c r="C3055">
        <v>0</v>
      </c>
      <c r="D3055">
        <v>0</v>
      </c>
      <c r="E3055">
        <v>40</v>
      </c>
      <c r="F3055">
        <v>1</v>
      </c>
      <c r="G3055">
        <v>3.2016140000000002</v>
      </c>
      <c r="H3055">
        <v>0.948519</v>
      </c>
      <c r="I3055">
        <v>2.1058460000000001</v>
      </c>
      <c r="J3055">
        <v>5.3996000000000002E-2</v>
      </c>
      <c r="K3055" t="str">
        <f t="shared" si="50"/>
        <v>2</v>
      </c>
      <c r="L3055" t="s">
        <v>52</v>
      </c>
      <c r="M3055" t="s">
        <v>53</v>
      </c>
      <c r="N30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3055" s="10" t="e">
        <f>VLOOKUP(TableOMP[[#This Row],[Label]],TableAvg[],2,FALSE)</f>
        <v>#N/A</v>
      </c>
      <c r="P3055" s="10" t="e">
        <f>VLOOKUP(TableOMP[[#This Row],[Label]],TableAvg[],3,FALSE)</f>
        <v>#N/A</v>
      </c>
      <c r="Q3055" s="10" t="e">
        <f>TableOMP[[#This Row],[Avg]]-$U$2*TableOMP[[#This Row],[StdDev]]</f>
        <v>#N/A</v>
      </c>
      <c r="R3055" s="10" t="e">
        <f>TableOMP[[#This Row],[Avg]]+$U$2*TableOMP[[#This Row],[StdDev]]</f>
        <v>#N/A</v>
      </c>
      <c r="S3055" s="10" t="e">
        <f>IF(AND(TableOMP[[#This Row],[total_time]]&gt;=TableOMP[[#This Row],[Low]], TableOMP[[#This Row],[total_time]]&lt;=TableOMP[[#This Row],[High]]),1,0)</f>
        <v>#N/A</v>
      </c>
    </row>
    <row r="3056" spans="1:19" x14ac:dyDescent="0.25">
      <c r="A3056" t="s">
        <v>17</v>
      </c>
      <c r="B3056">
        <v>30000</v>
      </c>
      <c r="C3056">
        <v>0</v>
      </c>
      <c r="D3056">
        <v>0</v>
      </c>
      <c r="E3056">
        <v>39</v>
      </c>
      <c r="F3056">
        <v>1</v>
      </c>
      <c r="G3056">
        <v>3.2917200000000002</v>
      </c>
      <c r="H3056">
        <v>1.003954</v>
      </c>
      <c r="I3056">
        <v>1.986262</v>
      </c>
      <c r="J3056">
        <v>5.2269999999999997E-2</v>
      </c>
      <c r="K3056" t="str">
        <f t="shared" si="50"/>
        <v>2</v>
      </c>
      <c r="L3056" t="s">
        <v>52</v>
      </c>
      <c r="M3056" t="s">
        <v>53</v>
      </c>
      <c r="N30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3056" s="10" t="e">
        <f>VLOOKUP(TableOMP[[#This Row],[Label]],TableAvg[],2,FALSE)</f>
        <v>#N/A</v>
      </c>
      <c r="P3056" s="10" t="e">
        <f>VLOOKUP(TableOMP[[#This Row],[Label]],TableAvg[],3,FALSE)</f>
        <v>#N/A</v>
      </c>
      <c r="Q3056" s="10" t="e">
        <f>TableOMP[[#This Row],[Avg]]-$U$2*TableOMP[[#This Row],[StdDev]]</f>
        <v>#N/A</v>
      </c>
      <c r="R3056" s="10" t="e">
        <f>TableOMP[[#This Row],[Avg]]+$U$2*TableOMP[[#This Row],[StdDev]]</f>
        <v>#N/A</v>
      </c>
      <c r="S3056" s="10" t="e">
        <f>IF(AND(TableOMP[[#This Row],[total_time]]&gt;=TableOMP[[#This Row],[Low]], TableOMP[[#This Row],[total_time]]&lt;=TableOMP[[#This Row],[High]]),1,0)</f>
        <v>#N/A</v>
      </c>
    </row>
    <row r="3057" spans="1:19" x14ac:dyDescent="0.25">
      <c r="A3057" t="s">
        <v>17</v>
      </c>
      <c r="B3057">
        <v>30000</v>
      </c>
      <c r="C3057">
        <v>0</v>
      </c>
      <c r="D3057">
        <v>0</v>
      </c>
      <c r="E3057">
        <v>38</v>
      </c>
      <c r="F3057">
        <v>1</v>
      </c>
      <c r="G3057">
        <v>2.9602010000000001</v>
      </c>
      <c r="H3057">
        <v>0.89212599999999997</v>
      </c>
      <c r="I3057">
        <v>1.8766389999999999</v>
      </c>
      <c r="J3057">
        <v>5.0720000000000001E-2</v>
      </c>
      <c r="K3057" t="str">
        <f t="shared" si="50"/>
        <v>2</v>
      </c>
      <c r="L3057" t="s">
        <v>52</v>
      </c>
      <c r="M3057" t="s">
        <v>53</v>
      </c>
      <c r="N30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3057" s="10" t="e">
        <f>VLOOKUP(TableOMP[[#This Row],[Label]],TableAvg[],2,FALSE)</f>
        <v>#N/A</v>
      </c>
      <c r="P3057" s="10" t="e">
        <f>VLOOKUP(TableOMP[[#This Row],[Label]],TableAvg[],3,FALSE)</f>
        <v>#N/A</v>
      </c>
      <c r="Q3057" s="10" t="e">
        <f>TableOMP[[#This Row],[Avg]]-$U$2*TableOMP[[#This Row],[StdDev]]</f>
        <v>#N/A</v>
      </c>
      <c r="R3057" s="10" t="e">
        <f>TableOMP[[#This Row],[Avg]]+$U$2*TableOMP[[#This Row],[StdDev]]</f>
        <v>#N/A</v>
      </c>
      <c r="S3057" s="10" t="e">
        <f>IF(AND(TableOMP[[#This Row],[total_time]]&gt;=TableOMP[[#This Row],[Low]], TableOMP[[#This Row],[total_time]]&lt;=TableOMP[[#This Row],[High]]),1,0)</f>
        <v>#N/A</v>
      </c>
    </row>
    <row r="3058" spans="1:19" x14ac:dyDescent="0.25">
      <c r="A3058" t="s">
        <v>17</v>
      </c>
      <c r="B3058">
        <v>30000</v>
      </c>
      <c r="C3058">
        <v>0</v>
      </c>
      <c r="D3058">
        <v>0</v>
      </c>
      <c r="E3058">
        <v>37</v>
      </c>
      <c r="F3058">
        <v>1</v>
      </c>
      <c r="G3058">
        <v>3.002078</v>
      </c>
      <c r="H3058">
        <v>1.014227</v>
      </c>
      <c r="I3058">
        <v>1.995039</v>
      </c>
      <c r="J3058">
        <v>5.5418000000000002E-2</v>
      </c>
      <c r="K3058" t="str">
        <f t="shared" si="50"/>
        <v>2</v>
      </c>
      <c r="L3058" t="s">
        <v>52</v>
      </c>
      <c r="M3058" t="s">
        <v>53</v>
      </c>
      <c r="N30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3058" s="10" t="e">
        <f>VLOOKUP(TableOMP[[#This Row],[Label]],TableAvg[],2,FALSE)</f>
        <v>#N/A</v>
      </c>
      <c r="P3058" s="10" t="e">
        <f>VLOOKUP(TableOMP[[#This Row],[Label]],TableAvg[],3,FALSE)</f>
        <v>#N/A</v>
      </c>
      <c r="Q3058" s="10" t="e">
        <f>TableOMP[[#This Row],[Avg]]-$U$2*TableOMP[[#This Row],[StdDev]]</f>
        <v>#N/A</v>
      </c>
      <c r="R3058" s="10" t="e">
        <f>TableOMP[[#This Row],[Avg]]+$U$2*TableOMP[[#This Row],[StdDev]]</f>
        <v>#N/A</v>
      </c>
      <c r="S3058" s="10" t="e">
        <f>IF(AND(TableOMP[[#This Row],[total_time]]&gt;=TableOMP[[#This Row],[Low]], TableOMP[[#This Row],[total_time]]&lt;=TableOMP[[#This Row],[High]]),1,0)</f>
        <v>#N/A</v>
      </c>
    </row>
    <row r="3059" spans="1:19" x14ac:dyDescent="0.25">
      <c r="A3059" t="s">
        <v>17</v>
      </c>
      <c r="B3059">
        <v>30000</v>
      </c>
      <c r="C3059">
        <v>0</v>
      </c>
      <c r="D3059">
        <v>0</v>
      </c>
      <c r="E3059">
        <v>36</v>
      </c>
      <c r="F3059">
        <v>1</v>
      </c>
      <c r="G3059">
        <v>3.0002559999999998</v>
      </c>
      <c r="H3059">
        <v>0.94816999999999996</v>
      </c>
      <c r="I3059">
        <v>5.8022080000000003</v>
      </c>
      <c r="J3059">
        <v>0.16577700000000001</v>
      </c>
      <c r="K3059" t="str">
        <f t="shared" si="50"/>
        <v>2</v>
      </c>
      <c r="L3059" t="s">
        <v>52</v>
      </c>
      <c r="M3059" t="s">
        <v>53</v>
      </c>
      <c r="N30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3059" s="10" t="e">
        <f>VLOOKUP(TableOMP[[#This Row],[Label]],TableAvg[],2,FALSE)</f>
        <v>#N/A</v>
      </c>
      <c r="P3059" s="10" t="e">
        <f>VLOOKUP(TableOMP[[#This Row],[Label]],TableAvg[],3,FALSE)</f>
        <v>#N/A</v>
      </c>
      <c r="Q3059" s="10" t="e">
        <f>TableOMP[[#This Row],[Avg]]-$U$2*TableOMP[[#This Row],[StdDev]]</f>
        <v>#N/A</v>
      </c>
      <c r="R3059" s="10" t="e">
        <f>TableOMP[[#This Row],[Avg]]+$U$2*TableOMP[[#This Row],[StdDev]]</f>
        <v>#N/A</v>
      </c>
      <c r="S3059" s="10" t="e">
        <f>IF(AND(TableOMP[[#This Row],[total_time]]&gt;=TableOMP[[#This Row],[Low]], TableOMP[[#This Row],[total_time]]&lt;=TableOMP[[#This Row],[High]]),1,0)</f>
        <v>#N/A</v>
      </c>
    </row>
    <row r="3060" spans="1:19" x14ac:dyDescent="0.25">
      <c r="A3060" t="s">
        <v>17</v>
      </c>
      <c r="B3060">
        <v>30000</v>
      </c>
      <c r="C3060">
        <v>0</v>
      </c>
      <c r="D3060">
        <v>0</v>
      </c>
      <c r="E3060">
        <v>35</v>
      </c>
      <c r="F3060">
        <v>1</v>
      </c>
      <c r="G3060">
        <v>3.3553190000000002</v>
      </c>
      <c r="H3060">
        <v>0.93535800000000002</v>
      </c>
      <c r="I3060">
        <v>1.6989570000000001</v>
      </c>
      <c r="J3060">
        <v>4.9969E-2</v>
      </c>
      <c r="K3060" t="str">
        <f t="shared" si="50"/>
        <v>2</v>
      </c>
      <c r="L3060" t="s">
        <v>52</v>
      </c>
      <c r="M3060" t="s">
        <v>53</v>
      </c>
      <c r="N30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3060" s="10" t="e">
        <f>VLOOKUP(TableOMP[[#This Row],[Label]],TableAvg[],2,FALSE)</f>
        <v>#N/A</v>
      </c>
      <c r="P3060" s="10" t="e">
        <f>VLOOKUP(TableOMP[[#This Row],[Label]],TableAvg[],3,FALSE)</f>
        <v>#N/A</v>
      </c>
      <c r="Q3060" s="10" t="e">
        <f>TableOMP[[#This Row],[Avg]]-$U$2*TableOMP[[#This Row],[StdDev]]</f>
        <v>#N/A</v>
      </c>
      <c r="R3060" s="10" t="e">
        <f>TableOMP[[#This Row],[Avg]]+$U$2*TableOMP[[#This Row],[StdDev]]</f>
        <v>#N/A</v>
      </c>
      <c r="S3060" s="10" t="e">
        <f>IF(AND(TableOMP[[#This Row],[total_time]]&gt;=TableOMP[[#This Row],[Low]], TableOMP[[#This Row],[total_time]]&lt;=TableOMP[[#This Row],[High]]),1,0)</f>
        <v>#N/A</v>
      </c>
    </row>
    <row r="3061" spans="1:19" x14ac:dyDescent="0.25">
      <c r="A3061" t="s">
        <v>17</v>
      </c>
      <c r="B3061">
        <v>30000</v>
      </c>
      <c r="C3061">
        <v>0</v>
      </c>
      <c r="D3061">
        <v>0</v>
      </c>
      <c r="E3061">
        <v>34</v>
      </c>
      <c r="F3061">
        <v>1</v>
      </c>
      <c r="G3061">
        <v>3.1246360000000002</v>
      </c>
      <c r="H3061">
        <v>0.99018099999999998</v>
      </c>
      <c r="I3061">
        <v>1.8950260000000001</v>
      </c>
      <c r="J3061">
        <v>5.7424999999999997E-2</v>
      </c>
      <c r="K3061" t="str">
        <f t="shared" si="50"/>
        <v>2</v>
      </c>
      <c r="L3061" t="s">
        <v>52</v>
      </c>
      <c r="M3061" t="s">
        <v>53</v>
      </c>
      <c r="N30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3061" s="10" t="e">
        <f>VLOOKUP(TableOMP[[#This Row],[Label]],TableAvg[],2,FALSE)</f>
        <v>#N/A</v>
      </c>
      <c r="P3061" s="10" t="e">
        <f>VLOOKUP(TableOMP[[#This Row],[Label]],TableAvg[],3,FALSE)</f>
        <v>#N/A</v>
      </c>
      <c r="Q3061" s="10" t="e">
        <f>TableOMP[[#This Row],[Avg]]-$U$2*TableOMP[[#This Row],[StdDev]]</f>
        <v>#N/A</v>
      </c>
      <c r="R3061" s="10" t="e">
        <f>TableOMP[[#This Row],[Avg]]+$U$2*TableOMP[[#This Row],[StdDev]]</f>
        <v>#N/A</v>
      </c>
      <c r="S3061" s="10" t="e">
        <f>IF(AND(TableOMP[[#This Row],[total_time]]&gt;=TableOMP[[#This Row],[Low]], TableOMP[[#This Row],[total_time]]&lt;=TableOMP[[#This Row],[High]]),1,0)</f>
        <v>#N/A</v>
      </c>
    </row>
    <row r="3062" spans="1:19" x14ac:dyDescent="0.25">
      <c r="A3062" t="s">
        <v>17</v>
      </c>
      <c r="B3062">
        <v>30000</v>
      </c>
      <c r="C3062">
        <v>0</v>
      </c>
      <c r="D3062">
        <v>0</v>
      </c>
      <c r="E3062">
        <v>33</v>
      </c>
      <c r="F3062">
        <v>1</v>
      </c>
      <c r="G3062">
        <v>3.1275460000000002</v>
      </c>
      <c r="H3062">
        <v>1.0338799999999999</v>
      </c>
      <c r="I3062">
        <v>1.260068</v>
      </c>
      <c r="J3062">
        <v>3.9377000000000002E-2</v>
      </c>
      <c r="K3062" t="str">
        <f t="shared" si="50"/>
        <v>2</v>
      </c>
      <c r="L3062" t="s">
        <v>52</v>
      </c>
      <c r="M3062" t="s">
        <v>53</v>
      </c>
      <c r="N30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3062" s="10" t="e">
        <f>VLOOKUP(TableOMP[[#This Row],[Label]],TableAvg[],2,FALSE)</f>
        <v>#N/A</v>
      </c>
      <c r="P3062" s="10" t="e">
        <f>VLOOKUP(TableOMP[[#This Row],[Label]],TableAvg[],3,FALSE)</f>
        <v>#N/A</v>
      </c>
      <c r="Q3062" s="10" t="e">
        <f>TableOMP[[#This Row],[Avg]]-$U$2*TableOMP[[#This Row],[StdDev]]</f>
        <v>#N/A</v>
      </c>
      <c r="R3062" s="10" t="e">
        <f>TableOMP[[#This Row],[Avg]]+$U$2*TableOMP[[#This Row],[StdDev]]</f>
        <v>#N/A</v>
      </c>
      <c r="S3062" s="10" t="e">
        <f>IF(AND(TableOMP[[#This Row],[total_time]]&gt;=TableOMP[[#This Row],[Low]], TableOMP[[#This Row],[total_time]]&lt;=TableOMP[[#This Row],[High]]),1,0)</f>
        <v>#N/A</v>
      </c>
    </row>
    <row r="3063" spans="1:19" x14ac:dyDescent="0.25">
      <c r="A3063" t="s">
        <v>17</v>
      </c>
      <c r="B3063">
        <v>30000</v>
      </c>
      <c r="C3063">
        <v>0</v>
      </c>
      <c r="D3063">
        <v>0</v>
      </c>
      <c r="E3063">
        <v>32</v>
      </c>
      <c r="F3063">
        <v>1</v>
      </c>
      <c r="G3063">
        <v>3.6489739999999999</v>
      </c>
      <c r="H3063">
        <v>1.367424</v>
      </c>
      <c r="I3063">
        <v>1.7982750000000001</v>
      </c>
      <c r="J3063">
        <v>5.8008999999999998E-2</v>
      </c>
      <c r="K3063" t="str">
        <f t="shared" si="50"/>
        <v>2</v>
      </c>
      <c r="L3063" t="s">
        <v>52</v>
      </c>
      <c r="M3063" t="s">
        <v>53</v>
      </c>
      <c r="N30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3063" s="10" t="e">
        <f>VLOOKUP(TableOMP[[#This Row],[Label]],TableAvg[],2,FALSE)</f>
        <v>#N/A</v>
      </c>
      <c r="P3063" s="10" t="e">
        <f>VLOOKUP(TableOMP[[#This Row],[Label]],TableAvg[],3,FALSE)</f>
        <v>#N/A</v>
      </c>
      <c r="Q3063" s="10" t="e">
        <f>TableOMP[[#This Row],[Avg]]-$U$2*TableOMP[[#This Row],[StdDev]]</f>
        <v>#N/A</v>
      </c>
      <c r="R3063" s="10" t="e">
        <f>TableOMP[[#This Row],[Avg]]+$U$2*TableOMP[[#This Row],[StdDev]]</f>
        <v>#N/A</v>
      </c>
      <c r="S3063" s="10" t="e">
        <f>IF(AND(TableOMP[[#This Row],[total_time]]&gt;=TableOMP[[#This Row],[Low]], TableOMP[[#This Row],[total_time]]&lt;=TableOMP[[#This Row],[High]]),1,0)</f>
        <v>#N/A</v>
      </c>
    </row>
    <row r="3064" spans="1:19" x14ac:dyDescent="0.25">
      <c r="A3064" t="s">
        <v>17</v>
      </c>
      <c r="B3064">
        <v>30000</v>
      </c>
      <c r="C3064">
        <v>0</v>
      </c>
      <c r="D3064">
        <v>0</v>
      </c>
      <c r="E3064">
        <v>31</v>
      </c>
      <c r="F3064">
        <v>1</v>
      </c>
      <c r="G3064">
        <v>3.5329139999999999</v>
      </c>
      <c r="H3064">
        <v>1.0792219999999999</v>
      </c>
      <c r="I3064">
        <v>1.90645</v>
      </c>
      <c r="J3064">
        <v>6.3547999999999993E-2</v>
      </c>
      <c r="K3064" t="str">
        <f t="shared" si="50"/>
        <v>2</v>
      </c>
      <c r="L3064" t="s">
        <v>52</v>
      </c>
      <c r="M3064" t="s">
        <v>53</v>
      </c>
      <c r="N30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064" s="10" t="e">
        <f>VLOOKUP(TableOMP[[#This Row],[Label]],TableAvg[],2,FALSE)</f>
        <v>#N/A</v>
      </c>
      <c r="P3064" s="10" t="e">
        <f>VLOOKUP(TableOMP[[#This Row],[Label]],TableAvg[],3,FALSE)</f>
        <v>#N/A</v>
      </c>
      <c r="Q3064" s="10" t="e">
        <f>TableOMP[[#This Row],[Avg]]-$U$2*TableOMP[[#This Row],[StdDev]]</f>
        <v>#N/A</v>
      </c>
      <c r="R3064" s="10" t="e">
        <f>TableOMP[[#This Row],[Avg]]+$U$2*TableOMP[[#This Row],[StdDev]]</f>
        <v>#N/A</v>
      </c>
      <c r="S3064" s="10" t="e">
        <f>IF(AND(TableOMP[[#This Row],[total_time]]&gt;=TableOMP[[#This Row],[Low]], TableOMP[[#This Row],[total_time]]&lt;=TableOMP[[#This Row],[High]]),1,0)</f>
        <v>#N/A</v>
      </c>
    </row>
    <row r="3065" spans="1:19" x14ac:dyDescent="0.25">
      <c r="A3065" t="s">
        <v>17</v>
      </c>
      <c r="B3065">
        <v>30000</v>
      </c>
      <c r="C3065">
        <v>0</v>
      </c>
      <c r="D3065">
        <v>0</v>
      </c>
      <c r="E3065">
        <v>30</v>
      </c>
      <c r="F3065">
        <v>1</v>
      </c>
      <c r="G3065">
        <v>2.8783509999999999</v>
      </c>
      <c r="H3065">
        <v>0.949685</v>
      </c>
      <c r="I3065">
        <v>1.2492369999999999</v>
      </c>
      <c r="J3065">
        <v>4.3076999999999997E-2</v>
      </c>
      <c r="K3065" t="str">
        <f t="shared" si="50"/>
        <v>2</v>
      </c>
      <c r="L3065" t="s">
        <v>52</v>
      </c>
      <c r="M3065" t="s">
        <v>53</v>
      </c>
      <c r="N30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065" s="10" t="e">
        <f>VLOOKUP(TableOMP[[#This Row],[Label]],TableAvg[],2,FALSE)</f>
        <v>#N/A</v>
      </c>
      <c r="P3065" s="10" t="e">
        <f>VLOOKUP(TableOMP[[#This Row],[Label]],TableAvg[],3,FALSE)</f>
        <v>#N/A</v>
      </c>
      <c r="Q3065" s="10" t="e">
        <f>TableOMP[[#This Row],[Avg]]-$U$2*TableOMP[[#This Row],[StdDev]]</f>
        <v>#N/A</v>
      </c>
      <c r="R3065" s="10" t="e">
        <f>TableOMP[[#This Row],[Avg]]+$U$2*TableOMP[[#This Row],[StdDev]]</f>
        <v>#N/A</v>
      </c>
      <c r="S3065" s="10" t="e">
        <f>IF(AND(TableOMP[[#This Row],[total_time]]&gt;=TableOMP[[#This Row],[Low]], TableOMP[[#This Row],[total_time]]&lt;=TableOMP[[#This Row],[High]]),1,0)</f>
        <v>#N/A</v>
      </c>
    </row>
    <row r="3066" spans="1:19" x14ac:dyDescent="0.25">
      <c r="A3066" t="s">
        <v>17</v>
      </c>
      <c r="B3066">
        <v>30000</v>
      </c>
      <c r="C3066">
        <v>0</v>
      </c>
      <c r="D3066">
        <v>0</v>
      </c>
      <c r="E3066">
        <v>29</v>
      </c>
      <c r="F3066">
        <v>1</v>
      </c>
      <c r="G3066">
        <v>2.9270320000000001</v>
      </c>
      <c r="H3066">
        <v>0.93330999999999997</v>
      </c>
      <c r="I3066">
        <v>1.507134</v>
      </c>
      <c r="J3066">
        <v>5.3825999999999999E-2</v>
      </c>
      <c r="K3066" t="str">
        <f t="shared" si="50"/>
        <v>2</v>
      </c>
      <c r="L3066" t="s">
        <v>52</v>
      </c>
      <c r="M3066" t="s">
        <v>53</v>
      </c>
      <c r="N30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066" s="10" t="e">
        <f>VLOOKUP(TableOMP[[#This Row],[Label]],TableAvg[],2,FALSE)</f>
        <v>#N/A</v>
      </c>
      <c r="P3066" s="10" t="e">
        <f>VLOOKUP(TableOMP[[#This Row],[Label]],TableAvg[],3,FALSE)</f>
        <v>#N/A</v>
      </c>
      <c r="Q3066" s="10" t="e">
        <f>TableOMP[[#This Row],[Avg]]-$U$2*TableOMP[[#This Row],[StdDev]]</f>
        <v>#N/A</v>
      </c>
      <c r="R3066" s="10" t="e">
        <f>TableOMP[[#This Row],[Avg]]+$U$2*TableOMP[[#This Row],[StdDev]]</f>
        <v>#N/A</v>
      </c>
      <c r="S3066" s="10" t="e">
        <f>IF(AND(TableOMP[[#This Row],[total_time]]&gt;=TableOMP[[#This Row],[Low]], TableOMP[[#This Row],[total_time]]&lt;=TableOMP[[#This Row],[High]]),1,0)</f>
        <v>#N/A</v>
      </c>
    </row>
    <row r="3067" spans="1:19" x14ac:dyDescent="0.25">
      <c r="A3067" t="s">
        <v>17</v>
      </c>
      <c r="B3067">
        <v>30000</v>
      </c>
      <c r="C3067">
        <v>0</v>
      </c>
      <c r="D3067">
        <v>0</v>
      </c>
      <c r="E3067">
        <v>28</v>
      </c>
      <c r="F3067">
        <v>1</v>
      </c>
      <c r="G3067">
        <v>3.79766</v>
      </c>
      <c r="H3067">
        <v>1.1009139999999999</v>
      </c>
      <c r="I3067">
        <v>2.0797270000000001</v>
      </c>
      <c r="J3067">
        <v>7.7026999999999998E-2</v>
      </c>
      <c r="K3067" t="str">
        <f t="shared" si="50"/>
        <v>2</v>
      </c>
      <c r="L3067" t="s">
        <v>52</v>
      </c>
      <c r="M3067" t="s">
        <v>53</v>
      </c>
      <c r="N30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067" s="10" t="e">
        <f>VLOOKUP(TableOMP[[#This Row],[Label]],TableAvg[],2,FALSE)</f>
        <v>#N/A</v>
      </c>
      <c r="P3067" s="10" t="e">
        <f>VLOOKUP(TableOMP[[#This Row],[Label]],TableAvg[],3,FALSE)</f>
        <v>#N/A</v>
      </c>
      <c r="Q3067" s="10" t="e">
        <f>TableOMP[[#This Row],[Avg]]-$U$2*TableOMP[[#This Row],[StdDev]]</f>
        <v>#N/A</v>
      </c>
      <c r="R3067" s="10" t="e">
        <f>TableOMP[[#This Row],[Avg]]+$U$2*TableOMP[[#This Row],[StdDev]]</f>
        <v>#N/A</v>
      </c>
      <c r="S3067" s="10" t="e">
        <f>IF(AND(TableOMP[[#This Row],[total_time]]&gt;=TableOMP[[#This Row],[Low]], TableOMP[[#This Row],[total_time]]&lt;=TableOMP[[#This Row],[High]]),1,0)</f>
        <v>#N/A</v>
      </c>
    </row>
    <row r="3068" spans="1:19" x14ac:dyDescent="0.25">
      <c r="A3068" t="s">
        <v>17</v>
      </c>
      <c r="B3068">
        <v>30000</v>
      </c>
      <c r="C3068">
        <v>0</v>
      </c>
      <c r="D3068">
        <v>0</v>
      </c>
      <c r="E3068">
        <v>27</v>
      </c>
      <c r="F3068">
        <v>1</v>
      </c>
      <c r="G3068">
        <v>2.7799510000000001</v>
      </c>
      <c r="H3068">
        <v>0.97159200000000001</v>
      </c>
      <c r="I3068">
        <v>1.1828160000000001</v>
      </c>
      <c r="J3068">
        <v>4.5492999999999999E-2</v>
      </c>
      <c r="K3068" t="str">
        <f t="shared" si="50"/>
        <v>2</v>
      </c>
      <c r="L3068" t="s">
        <v>52</v>
      </c>
      <c r="M3068" t="s">
        <v>53</v>
      </c>
      <c r="N30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068" s="10" t="e">
        <f>VLOOKUP(TableOMP[[#This Row],[Label]],TableAvg[],2,FALSE)</f>
        <v>#N/A</v>
      </c>
      <c r="P3068" s="10" t="e">
        <f>VLOOKUP(TableOMP[[#This Row],[Label]],TableAvg[],3,FALSE)</f>
        <v>#N/A</v>
      </c>
      <c r="Q3068" s="10" t="e">
        <f>TableOMP[[#This Row],[Avg]]-$U$2*TableOMP[[#This Row],[StdDev]]</f>
        <v>#N/A</v>
      </c>
      <c r="R3068" s="10" t="e">
        <f>TableOMP[[#This Row],[Avg]]+$U$2*TableOMP[[#This Row],[StdDev]]</f>
        <v>#N/A</v>
      </c>
      <c r="S3068" s="10" t="e">
        <f>IF(AND(TableOMP[[#This Row],[total_time]]&gt;=TableOMP[[#This Row],[Low]], TableOMP[[#This Row],[total_time]]&lt;=TableOMP[[#This Row],[High]]),1,0)</f>
        <v>#N/A</v>
      </c>
    </row>
    <row r="3069" spans="1:19" x14ac:dyDescent="0.25">
      <c r="A3069" t="s">
        <v>17</v>
      </c>
      <c r="B3069">
        <v>30000</v>
      </c>
      <c r="C3069">
        <v>0</v>
      </c>
      <c r="D3069">
        <v>0</v>
      </c>
      <c r="E3069">
        <v>26</v>
      </c>
      <c r="F3069">
        <v>1</v>
      </c>
      <c r="G3069">
        <v>3.2375720000000001</v>
      </c>
      <c r="H3069">
        <v>1.1372500000000001</v>
      </c>
      <c r="I3069">
        <v>1.351359</v>
      </c>
      <c r="J3069">
        <v>5.4053999999999998E-2</v>
      </c>
      <c r="K3069" t="str">
        <f t="shared" si="50"/>
        <v>2</v>
      </c>
      <c r="L3069" t="s">
        <v>52</v>
      </c>
      <c r="M3069" t="s">
        <v>53</v>
      </c>
      <c r="N30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069" s="10" t="e">
        <f>VLOOKUP(TableOMP[[#This Row],[Label]],TableAvg[],2,FALSE)</f>
        <v>#N/A</v>
      </c>
      <c r="P3069" s="10" t="e">
        <f>VLOOKUP(TableOMP[[#This Row],[Label]],TableAvg[],3,FALSE)</f>
        <v>#N/A</v>
      </c>
      <c r="Q3069" s="10" t="e">
        <f>TableOMP[[#This Row],[Avg]]-$U$2*TableOMP[[#This Row],[StdDev]]</f>
        <v>#N/A</v>
      </c>
      <c r="R3069" s="10" t="e">
        <f>TableOMP[[#This Row],[Avg]]+$U$2*TableOMP[[#This Row],[StdDev]]</f>
        <v>#N/A</v>
      </c>
      <c r="S3069" s="10" t="e">
        <f>IF(AND(TableOMP[[#This Row],[total_time]]&gt;=TableOMP[[#This Row],[Low]], TableOMP[[#This Row],[total_time]]&lt;=TableOMP[[#This Row],[High]]),1,0)</f>
        <v>#N/A</v>
      </c>
    </row>
    <row r="3070" spans="1:19" x14ac:dyDescent="0.25">
      <c r="A3070" t="s">
        <v>17</v>
      </c>
      <c r="B3070">
        <v>30000</v>
      </c>
      <c r="C3070">
        <v>0</v>
      </c>
      <c r="D3070">
        <v>0</v>
      </c>
      <c r="E3070">
        <v>25</v>
      </c>
      <c r="F3070">
        <v>1</v>
      </c>
      <c r="G3070">
        <v>2.7949799999999998</v>
      </c>
      <c r="H3070">
        <v>1.0240640000000001</v>
      </c>
      <c r="I3070">
        <v>1.180485</v>
      </c>
      <c r="J3070">
        <v>4.9187000000000002E-2</v>
      </c>
      <c r="K3070" t="str">
        <f t="shared" si="50"/>
        <v>2</v>
      </c>
      <c r="L3070" t="s">
        <v>52</v>
      </c>
      <c r="M3070" t="s">
        <v>53</v>
      </c>
      <c r="N30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070" s="10" t="e">
        <f>VLOOKUP(TableOMP[[#This Row],[Label]],TableAvg[],2,FALSE)</f>
        <v>#N/A</v>
      </c>
      <c r="P3070" s="10" t="e">
        <f>VLOOKUP(TableOMP[[#This Row],[Label]],TableAvg[],3,FALSE)</f>
        <v>#N/A</v>
      </c>
      <c r="Q3070" s="10" t="e">
        <f>TableOMP[[#This Row],[Avg]]-$U$2*TableOMP[[#This Row],[StdDev]]</f>
        <v>#N/A</v>
      </c>
      <c r="R3070" s="10" t="e">
        <f>TableOMP[[#This Row],[Avg]]+$U$2*TableOMP[[#This Row],[StdDev]]</f>
        <v>#N/A</v>
      </c>
      <c r="S3070" s="10" t="e">
        <f>IF(AND(TableOMP[[#This Row],[total_time]]&gt;=TableOMP[[#This Row],[Low]], TableOMP[[#This Row],[total_time]]&lt;=TableOMP[[#This Row],[High]]),1,0)</f>
        <v>#N/A</v>
      </c>
    </row>
    <row r="3071" spans="1:19" x14ac:dyDescent="0.25">
      <c r="A3071" t="s">
        <v>17</v>
      </c>
      <c r="B3071">
        <v>30000</v>
      </c>
      <c r="C3071">
        <v>0</v>
      </c>
      <c r="D3071">
        <v>0</v>
      </c>
      <c r="E3071">
        <v>24</v>
      </c>
      <c r="F3071">
        <v>1</v>
      </c>
      <c r="G3071">
        <v>3.1138870000000001</v>
      </c>
      <c r="H3071">
        <v>0.95052000000000003</v>
      </c>
      <c r="I3071">
        <v>1.378107</v>
      </c>
      <c r="J3071">
        <v>5.9917999999999999E-2</v>
      </c>
      <c r="K3071" t="str">
        <f t="shared" si="50"/>
        <v>2</v>
      </c>
      <c r="L3071" t="s">
        <v>52</v>
      </c>
      <c r="M3071" t="s">
        <v>53</v>
      </c>
      <c r="N30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071" s="10" t="e">
        <f>VLOOKUP(TableOMP[[#This Row],[Label]],TableAvg[],2,FALSE)</f>
        <v>#N/A</v>
      </c>
      <c r="P3071" s="10" t="e">
        <f>VLOOKUP(TableOMP[[#This Row],[Label]],TableAvg[],3,FALSE)</f>
        <v>#N/A</v>
      </c>
      <c r="Q3071" s="10" t="e">
        <f>TableOMP[[#This Row],[Avg]]-$U$2*TableOMP[[#This Row],[StdDev]]</f>
        <v>#N/A</v>
      </c>
      <c r="R3071" s="10" t="e">
        <f>TableOMP[[#This Row],[Avg]]+$U$2*TableOMP[[#This Row],[StdDev]]</f>
        <v>#N/A</v>
      </c>
      <c r="S3071" s="10" t="e">
        <f>IF(AND(TableOMP[[#This Row],[total_time]]&gt;=TableOMP[[#This Row],[Low]], TableOMP[[#This Row],[total_time]]&lt;=TableOMP[[#This Row],[High]]),1,0)</f>
        <v>#N/A</v>
      </c>
    </row>
    <row r="3072" spans="1:19" x14ac:dyDescent="0.25">
      <c r="A3072" t="s">
        <v>17</v>
      </c>
      <c r="B3072">
        <v>30000</v>
      </c>
      <c r="C3072">
        <v>0</v>
      </c>
      <c r="D3072">
        <v>0</v>
      </c>
      <c r="E3072">
        <v>23</v>
      </c>
      <c r="F3072">
        <v>1</v>
      </c>
      <c r="G3072">
        <v>2.8050440000000001</v>
      </c>
      <c r="H3072">
        <v>0.97582800000000003</v>
      </c>
      <c r="I3072">
        <v>1.059137</v>
      </c>
      <c r="J3072">
        <v>4.8142999999999998E-2</v>
      </c>
      <c r="K3072" t="str">
        <f t="shared" si="50"/>
        <v>2</v>
      </c>
      <c r="L3072" t="s">
        <v>52</v>
      </c>
      <c r="M3072" t="s">
        <v>53</v>
      </c>
      <c r="N30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072" s="10" t="e">
        <f>VLOOKUP(TableOMP[[#This Row],[Label]],TableAvg[],2,FALSE)</f>
        <v>#N/A</v>
      </c>
      <c r="P3072" s="10" t="e">
        <f>VLOOKUP(TableOMP[[#This Row],[Label]],TableAvg[],3,FALSE)</f>
        <v>#N/A</v>
      </c>
      <c r="Q3072" s="10" t="e">
        <f>TableOMP[[#This Row],[Avg]]-$U$2*TableOMP[[#This Row],[StdDev]]</f>
        <v>#N/A</v>
      </c>
      <c r="R3072" s="10" t="e">
        <f>TableOMP[[#This Row],[Avg]]+$U$2*TableOMP[[#This Row],[StdDev]]</f>
        <v>#N/A</v>
      </c>
      <c r="S3072" s="10" t="e">
        <f>IF(AND(TableOMP[[#This Row],[total_time]]&gt;=TableOMP[[#This Row],[Low]], TableOMP[[#This Row],[total_time]]&lt;=TableOMP[[#This Row],[High]]),1,0)</f>
        <v>#N/A</v>
      </c>
    </row>
    <row r="3073" spans="1:19" x14ac:dyDescent="0.25">
      <c r="A3073" t="s">
        <v>17</v>
      </c>
      <c r="B3073">
        <v>30000</v>
      </c>
      <c r="C3073">
        <v>0</v>
      </c>
      <c r="D3073">
        <v>0</v>
      </c>
      <c r="E3073">
        <v>22</v>
      </c>
      <c r="F3073">
        <v>1</v>
      </c>
      <c r="G3073">
        <v>2.8760919999999999</v>
      </c>
      <c r="H3073">
        <v>0.92317300000000002</v>
      </c>
      <c r="I3073">
        <v>1.0888169999999999</v>
      </c>
      <c r="J3073">
        <v>5.1847999999999998E-2</v>
      </c>
      <c r="K3073" t="str">
        <f t="shared" si="50"/>
        <v>2</v>
      </c>
      <c r="L3073" t="s">
        <v>52</v>
      </c>
      <c r="M3073" t="s">
        <v>53</v>
      </c>
      <c r="N30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073" s="10" t="e">
        <f>VLOOKUP(TableOMP[[#This Row],[Label]],TableAvg[],2,FALSE)</f>
        <v>#N/A</v>
      </c>
      <c r="P3073" s="10" t="e">
        <f>VLOOKUP(TableOMP[[#This Row],[Label]],TableAvg[],3,FALSE)</f>
        <v>#N/A</v>
      </c>
      <c r="Q3073" s="10" t="e">
        <f>TableOMP[[#This Row],[Avg]]-$U$2*TableOMP[[#This Row],[StdDev]]</f>
        <v>#N/A</v>
      </c>
      <c r="R3073" s="10" t="e">
        <f>TableOMP[[#This Row],[Avg]]+$U$2*TableOMP[[#This Row],[StdDev]]</f>
        <v>#N/A</v>
      </c>
      <c r="S3073" s="10" t="e">
        <f>IF(AND(TableOMP[[#This Row],[total_time]]&gt;=TableOMP[[#This Row],[Low]], TableOMP[[#This Row],[total_time]]&lt;=TableOMP[[#This Row],[High]]),1,0)</f>
        <v>#N/A</v>
      </c>
    </row>
    <row r="3074" spans="1:19" x14ac:dyDescent="0.25">
      <c r="A3074" t="s">
        <v>17</v>
      </c>
      <c r="B3074">
        <v>30000</v>
      </c>
      <c r="C3074">
        <v>0</v>
      </c>
      <c r="D3074">
        <v>0</v>
      </c>
      <c r="E3074">
        <v>21</v>
      </c>
      <c r="F3074">
        <v>1</v>
      </c>
      <c r="G3074">
        <v>2.9314070000000001</v>
      </c>
      <c r="H3074">
        <v>0.95914999999999995</v>
      </c>
      <c r="I3074">
        <v>0.92227800000000004</v>
      </c>
      <c r="J3074">
        <v>4.6114000000000002E-2</v>
      </c>
      <c r="K3074" t="str">
        <f t="shared" si="50"/>
        <v>2</v>
      </c>
      <c r="L3074" t="s">
        <v>52</v>
      </c>
      <c r="M3074" t="s">
        <v>53</v>
      </c>
      <c r="N30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074" s="10" t="e">
        <f>VLOOKUP(TableOMP[[#This Row],[Label]],TableAvg[],2,FALSE)</f>
        <v>#N/A</v>
      </c>
      <c r="P3074" s="10" t="e">
        <f>VLOOKUP(TableOMP[[#This Row],[Label]],TableAvg[],3,FALSE)</f>
        <v>#N/A</v>
      </c>
      <c r="Q3074" s="10" t="e">
        <f>TableOMP[[#This Row],[Avg]]-$U$2*TableOMP[[#This Row],[StdDev]]</f>
        <v>#N/A</v>
      </c>
      <c r="R3074" s="10" t="e">
        <f>TableOMP[[#This Row],[Avg]]+$U$2*TableOMP[[#This Row],[StdDev]]</f>
        <v>#N/A</v>
      </c>
      <c r="S3074" s="10" t="e">
        <f>IF(AND(TableOMP[[#This Row],[total_time]]&gt;=TableOMP[[#This Row],[Low]], TableOMP[[#This Row],[total_time]]&lt;=TableOMP[[#This Row],[High]]),1,0)</f>
        <v>#N/A</v>
      </c>
    </row>
    <row r="3075" spans="1:19" x14ac:dyDescent="0.25">
      <c r="A3075" t="s">
        <v>17</v>
      </c>
      <c r="B3075">
        <v>30000</v>
      </c>
      <c r="C3075">
        <v>0</v>
      </c>
      <c r="D3075">
        <v>0</v>
      </c>
      <c r="E3075">
        <v>20</v>
      </c>
      <c r="F3075">
        <v>1</v>
      </c>
      <c r="G3075">
        <v>3.1345719999999999</v>
      </c>
      <c r="H3075">
        <v>0.91438200000000003</v>
      </c>
      <c r="I3075">
        <v>1.2194830000000001</v>
      </c>
      <c r="J3075">
        <v>6.4183000000000004E-2</v>
      </c>
      <c r="K3075" t="str">
        <f t="shared" si="50"/>
        <v>2</v>
      </c>
      <c r="L3075" t="s">
        <v>52</v>
      </c>
      <c r="M3075" t="s">
        <v>53</v>
      </c>
      <c r="N30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075" s="10" t="e">
        <f>VLOOKUP(TableOMP[[#This Row],[Label]],TableAvg[],2,FALSE)</f>
        <v>#N/A</v>
      </c>
      <c r="P3075" s="10" t="e">
        <f>VLOOKUP(TableOMP[[#This Row],[Label]],TableAvg[],3,FALSE)</f>
        <v>#N/A</v>
      </c>
      <c r="Q3075" s="10" t="e">
        <f>TableOMP[[#This Row],[Avg]]-$U$2*TableOMP[[#This Row],[StdDev]]</f>
        <v>#N/A</v>
      </c>
      <c r="R3075" s="10" t="e">
        <f>TableOMP[[#This Row],[Avg]]+$U$2*TableOMP[[#This Row],[StdDev]]</f>
        <v>#N/A</v>
      </c>
      <c r="S3075" s="10" t="e">
        <f>IF(AND(TableOMP[[#This Row],[total_time]]&gt;=TableOMP[[#This Row],[Low]], TableOMP[[#This Row],[total_time]]&lt;=TableOMP[[#This Row],[High]]),1,0)</f>
        <v>#N/A</v>
      </c>
    </row>
    <row r="3076" spans="1:19" x14ac:dyDescent="0.25">
      <c r="A3076" t="s">
        <v>17</v>
      </c>
      <c r="B3076">
        <v>30000</v>
      </c>
      <c r="C3076">
        <v>0</v>
      </c>
      <c r="D3076">
        <v>0</v>
      </c>
      <c r="E3076">
        <v>19</v>
      </c>
      <c r="F3076">
        <v>1</v>
      </c>
      <c r="G3076">
        <v>2.9030969999999998</v>
      </c>
      <c r="H3076">
        <v>0.97343199999999996</v>
      </c>
      <c r="I3076">
        <v>0.94469000000000003</v>
      </c>
      <c r="J3076">
        <v>5.2483000000000002E-2</v>
      </c>
      <c r="K3076" t="str">
        <f t="shared" si="50"/>
        <v>2</v>
      </c>
      <c r="L3076" t="s">
        <v>52</v>
      </c>
      <c r="M3076" t="s">
        <v>53</v>
      </c>
      <c r="N30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076" s="10" t="e">
        <f>VLOOKUP(TableOMP[[#This Row],[Label]],TableAvg[],2,FALSE)</f>
        <v>#N/A</v>
      </c>
      <c r="P3076" s="10" t="e">
        <f>VLOOKUP(TableOMP[[#This Row],[Label]],TableAvg[],3,FALSE)</f>
        <v>#N/A</v>
      </c>
      <c r="Q3076" s="10" t="e">
        <f>TableOMP[[#This Row],[Avg]]-$U$2*TableOMP[[#This Row],[StdDev]]</f>
        <v>#N/A</v>
      </c>
      <c r="R3076" s="10" t="e">
        <f>TableOMP[[#This Row],[Avg]]+$U$2*TableOMP[[#This Row],[StdDev]]</f>
        <v>#N/A</v>
      </c>
      <c r="S3076" s="10" t="e">
        <f>IF(AND(TableOMP[[#This Row],[total_time]]&gt;=TableOMP[[#This Row],[Low]], TableOMP[[#This Row],[total_time]]&lt;=TableOMP[[#This Row],[High]]),1,0)</f>
        <v>#N/A</v>
      </c>
    </row>
    <row r="3077" spans="1:19" x14ac:dyDescent="0.25">
      <c r="A3077" t="s">
        <v>17</v>
      </c>
      <c r="B3077">
        <v>30000</v>
      </c>
      <c r="C3077">
        <v>0</v>
      </c>
      <c r="D3077">
        <v>0</v>
      </c>
      <c r="E3077">
        <v>18</v>
      </c>
      <c r="F3077">
        <v>1</v>
      </c>
      <c r="G3077">
        <v>3.275433</v>
      </c>
      <c r="H3077">
        <v>0.91748099999999999</v>
      </c>
      <c r="I3077">
        <v>1.3420859999999999</v>
      </c>
      <c r="J3077">
        <v>7.8946000000000002E-2</v>
      </c>
      <c r="K3077" t="str">
        <f t="shared" si="50"/>
        <v>2</v>
      </c>
      <c r="L3077" t="s">
        <v>52</v>
      </c>
      <c r="M3077" t="s">
        <v>53</v>
      </c>
      <c r="N30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077" s="10" t="e">
        <f>VLOOKUP(TableOMP[[#This Row],[Label]],TableAvg[],2,FALSE)</f>
        <v>#N/A</v>
      </c>
      <c r="P3077" s="10" t="e">
        <f>VLOOKUP(TableOMP[[#This Row],[Label]],TableAvg[],3,FALSE)</f>
        <v>#N/A</v>
      </c>
      <c r="Q3077" s="10" t="e">
        <f>TableOMP[[#This Row],[Avg]]-$U$2*TableOMP[[#This Row],[StdDev]]</f>
        <v>#N/A</v>
      </c>
      <c r="R3077" s="10" t="e">
        <f>TableOMP[[#This Row],[Avg]]+$U$2*TableOMP[[#This Row],[StdDev]]</f>
        <v>#N/A</v>
      </c>
      <c r="S3077" s="10" t="e">
        <f>IF(AND(TableOMP[[#This Row],[total_time]]&gt;=TableOMP[[#This Row],[Low]], TableOMP[[#This Row],[total_time]]&lt;=TableOMP[[#This Row],[High]]),1,0)</f>
        <v>#N/A</v>
      </c>
    </row>
    <row r="3078" spans="1:19" x14ac:dyDescent="0.25">
      <c r="A3078" t="s">
        <v>17</v>
      </c>
      <c r="B3078">
        <v>30000</v>
      </c>
      <c r="C3078">
        <v>0</v>
      </c>
      <c r="D3078">
        <v>0</v>
      </c>
      <c r="E3078">
        <v>17</v>
      </c>
      <c r="F3078">
        <v>1</v>
      </c>
      <c r="G3078">
        <v>3.2840660000000002</v>
      </c>
      <c r="H3078">
        <v>0.89972700000000005</v>
      </c>
      <c r="I3078">
        <v>1.3538870000000001</v>
      </c>
      <c r="J3078">
        <v>8.4617999999999999E-2</v>
      </c>
      <c r="K3078" t="str">
        <f t="shared" si="50"/>
        <v>2</v>
      </c>
      <c r="L3078" t="s">
        <v>52</v>
      </c>
      <c r="M3078" t="s">
        <v>53</v>
      </c>
      <c r="N30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078" s="10" t="e">
        <f>VLOOKUP(TableOMP[[#This Row],[Label]],TableAvg[],2,FALSE)</f>
        <v>#N/A</v>
      </c>
      <c r="P3078" s="10" t="e">
        <f>VLOOKUP(TableOMP[[#This Row],[Label]],TableAvg[],3,FALSE)</f>
        <v>#N/A</v>
      </c>
      <c r="Q3078" s="10" t="e">
        <f>TableOMP[[#This Row],[Avg]]-$U$2*TableOMP[[#This Row],[StdDev]]</f>
        <v>#N/A</v>
      </c>
      <c r="R3078" s="10" t="e">
        <f>TableOMP[[#This Row],[Avg]]+$U$2*TableOMP[[#This Row],[StdDev]]</f>
        <v>#N/A</v>
      </c>
      <c r="S3078" s="10" t="e">
        <f>IF(AND(TableOMP[[#This Row],[total_time]]&gt;=TableOMP[[#This Row],[Low]], TableOMP[[#This Row],[total_time]]&lt;=TableOMP[[#This Row],[High]]),1,0)</f>
        <v>#N/A</v>
      </c>
    </row>
    <row r="3079" spans="1:19" x14ac:dyDescent="0.25">
      <c r="A3079" t="s">
        <v>17</v>
      </c>
      <c r="B3079">
        <v>30000</v>
      </c>
      <c r="C3079">
        <v>0</v>
      </c>
      <c r="D3079">
        <v>0</v>
      </c>
      <c r="E3079">
        <v>16</v>
      </c>
      <c r="F3079">
        <v>1</v>
      </c>
      <c r="G3079">
        <v>3.5448400000000002</v>
      </c>
      <c r="H3079">
        <v>1.165821</v>
      </c>
      <c r="I3079">
        <v>1.372028</v>
      </c>
      <c r="J3079">
        <v>9.1468999999999995E-2</v>
      </c>
      <c r="K3079" t="str">
        <f t="shared" si="50"/>
        <v>2</v>
      </c>
      <c r="L3079" t="s">
        <v>52</v>
      </c>
      <c r="M3079" t="s">
        <v>53</v>
      </c>
      <c r="N30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079" s="10" t="e">
        <f>VLOOKUP(TableOMP[[#This Row],[Label]],TableAvg[],2,FALSE)</f>
        <v>#N/A</v>
      </c>
      <c r="P3079" s="10" t="e">
        <f>VLOOKUP(TableOMP[[#This Row],[Label]],TableAvg[],3,FALSE)</f>
        <v>#N/A</v>
      </c>
      <c r="Q3079" s="10" t="e">
        <f>TableOMP[[#This Row],[Avg]]-$U$2*TableOMP[[#This Row],[StdDev]]</f>
        <v>#N/A</v>
      </c>
      <c r="R3079" s="10" t="e">
        <f>TableOMP[[#This Row],[Avg]]+$U$2*TableOMP[[#This Row],[StdDev]]</f>
        <v>#N/A</v>
      </c>
      <c r="S3079" s="10" t="e">
        <f>IF(AND(TableOMP[[#This Row],[total_time]]&gt;=TableOMP[[#This Row],[Low]], TableOMP[[#This Row],[total_time]]&lt;=TableOMP[[#This Row],[High]]),1,0)</f>
        <v>#N/A</v>
      </c>
    </row>
    <row r="3080" spans="1:19" x14ac:dyDescent="0.25">
      <c r="A3080" t="s">
        <v>17</v>
      </c>
      <c r="B3080">
        <v>30000</v>
      </c>
      <c r="C3080">
        <v>0</v>
      </c>
      <c r="D3080">
        <v>0</v>
      </c>
      <c r="E3080">
        <v>15</v>
      </c>
      <c r="F3080">
        <v>1</v>
      </c>
      <c r="G3080">
        <v>3.0818590000000001</v>
      </c>
      <c r="H3080">
        <v>0.97433199999999998</v>
      </c>
      <c r="I3080">
        <v>0.96819500000000003</v>
      </c>
      <c r="J3080">
        <v>6.9156999999999996E-2</v>
      </c>
      <c r="K3080" t="str">
        <f t="shared" si="50"/>
        <v>2</v>
      </c>
      <c r="L3080" t="s">
        <v>52</v>
      </c>
      <c r="M3080" t="s">
        <v>53</v>
      </c>
      <c r="N30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080" s="10" t="e">
        <f>VLOOKUP(TableOMP[[#This Row],[Label]],TableAvg[],2,FALSE)</f>
        <v>#N/A</v>
      </c>
      <c r="P3080" s="10" t="e">
        <f>VLOOKUP(TableOMP[[#This Row],[Label]],TableAvg[],3,FALSE)</f>
        <v>#N/A</v>
      </c>
      <c r="Q3080" s="10" t="e">
        <f>TableOMP[[#This Row],[Avg]]-$U$2*TableOMP[[#This Row],[StdDev]]</f>
        <v>#N/A</v>
      </c>
      <c r="R3080" s="10" t="e">
        <f>TableOMP[[#This Row],[Avg]]+$U$2*TableOMP[[#This Row],[StdDev]]</f>
        <v>#N/A</v>
      </c>
      <c r="S3080" s="10" t="e">
        <f>IF(AND(TableOMP[[#This Row],[total_time]]&gt;=TableOMP[[#This Row],[Low]], TableOMP[[#This Row],[total_time]]&lt;=TableOMP[[#This Row],[High]]),1,0)</f>
        <v>#N/A</v>
      </c>
    </row>
    <row r="3081" spans="1:19" x14ac:dyDescent="0.25">
      <c r="A3081" t="s">
        <v>17</v>
      </c>
      <c r="B3081">
        <v>30000</v>
      </c>
      <c r="C3081">
        <v>0</v>
      </c>
      <c r="D3081">
        <v>0</v>
      </c>
      <c r="E3081">
        <v>14</v>
      </c>
      <c r="F3081">
        <v>1</v>
      </c>
      <c r="G3081">
        <v>3.10731</v>
      </c>
      <c r="H3081">
        <v>0.91490199999999999</v>
      </c>
      <c r="I3081">
        <v>0.84658999999999995</v>
      </c>
      <c r="J3081">
        <v>6.5121999999999999E-2</v>
      </c>
      <c r="K3081" t="str">
        <f t="shared" si="50"/>
        <v>2</v>
      </c>
      <c r="L3081" t="s">
        <v>52</v>
      </c>
      <c r="M3081" t="s">
        <v>53</v>
      </c>
      <c r="N30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081" s="10" t="e">
        <f>VLOOKUP(TableOMP[[#This Row],[Label]],TableAvg[],2,FALSE)</f>
        <v>#N/A</v>
      </c>
      <c r="P3081" s="10" t="e">
        <f>VLOOKUP(TableOMP[[#This Row],[Label]],TableAvg[],3,FALSE)</f>
        <v>#N/A</v>
      </c>
      <c r="Q3081" s="10" t="e">
        <f>TableOMP[[#This Row],[Avg]]-$U$2*TableOMP[[#This Row],[StdDev]]</f>
        <v>#N/A</v>
      </c>
      <c r="R3081" s="10" t="e">
        <f>TableOMP[[#This Row],[Avg]]+$U$2*TableOMP[[#This Row],[StdDev]]</f>
        <v>#N/A</v>
      </c>
      <c r="S3081" s="10" t="e">
        <f>IF(AND(TableOMP[[#This Row],[total_time]]&gt;=TableOMP[[#This Row],[Low]], TableOMP[[#This Row],[total_time]]&lt;=TableOMP[[#This Row],[High]]),1,0)</f>
        <v>#N/A</v>
      </c>
    </row>
    <row r="3082" spans="1:19" x14ac:dyDescent="0.25">
      <c r="A3082" t="s">
        <v>17</v>
      </c>
      <c r="B3082">
        <v>30000</v>
      </c>
      <c r="C3082">
        <v>0</v>
      </c>
      <c r="D3082">
        <v>0</v>
      </c>
      <c r="E3082">
        <v>13</v>
      </c>
      <c r="F3082">
        <v>1</v>
      </c>
      <c r="G3082">
        <v>3.0992959999999998</v>
      </c>
      <c r="H3082">
        <v>0.891455</v>
      </c>
      <c r="I3082">
        <v>0.87667499999999998</v>
      </c>
      <c r="J3082">
        <v>7.3055999999999996E-2</v>
      </c>
      <c r="K3082" t="str">
        <f t="shared" si="50"/>
        <v>2</v>
      </c>
      <c r="L3082" t="s">
        <v>52</v>
      </c>
      <c r="M3082" t="s">
        <v>53</v>
      </c>
      <c r="N30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082" s="10" t="e">
        <f>VLOOKUP(TableOMP[[#This Row],[Label]],TableAvg[],2,FALSE)</f>
        <v>#N/A</v>
      </c>
      <c r="P3082" s="10" t="e">
        <f>VLOOKUP(TableOMP[[#This Row],[Label]],TableAvg[],3,FALSE)</f>
        <v>#N/A</v>
      </c>
      <c r="Q3082" s="10" t="e">
        <f>TableOMP[[#This Row],[Avg]]-$U$2*TableOMP[[#This Row],[StdDev]]</f>
        <v>#N/A</v>
      </c>
      <c r="R3082" s="10" t="e">
        <f>TableOMP[[#This Row],[Avg]]+$U$2*TableOMP[[#This Row],[StdDev]]</f>
        <v>#N/A</v>
      </c>
      <c r="S3082" s="10" t="e">
        <f>IF(AND(TableOMP[[#This Row],[total_time]]&gt;=TableOMP[[#This Row],[Low]], TableOMP[[#This Row],[total_time]]&lt;=TableOMP[[#This Row],[High]]),1,0)</f>
        <v>#N/A</v>
      </c>
    </row>
    <row r="3083" spans="1:19" x14ac:dyDescent="0.25">
      <c r="A3083" t="s">
        <v>17</v>
      </c>
      <c r="B3083">
        <v>30000</v>
      </c>
      <c r="C3083">
        <v>0</v>
      </c>
      <c r="D3083">
        <v>0</v>
      </c>
      <c r="E3083">
        <v>12</v>
      </c>
      <c r="F3083">
        <v>1</v>
      </c>
      <c r="G3083">
        <v>3.3930579999999999</v>
      </c>
      <c r="H3083">
        <v>1.1028249999999999</v>
      </c>
      <c r="I3083">
        <v>0.79371499999999995</v>
      </c>
      <c r="J3083">
        <v>7.2155999999999998E-2</v>
      </c>
      <c r="K3083" t="str">
        <f t="shared" si="50"/>
        <v>2</v>
      </c>
      <c r="L3083" t="s">
        <v>52</v>
      </c>
      <c r="M3083" t="s">
        <v>53</v>
      </c>
      <c r="N30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083" s="10" t="e">
        <f>VLOOKUP(TableOMP[[#This Row],[Label]],TableAvg[],2,FALSE)</f>
        <v>#N/A</v>
      </c>
      <c r="P3083" s="10" t="e">
        <f>VLOOKUP(TableOMP[[#This Row],[Label]],TableAvg[],3,FALSE)</f>
        <v>#N/A</v>
      </c>
      <c r="Q3083" s="10" t="e">
        <f>TableOMP[[#This Row],[Avg]]-$U$2*TableOMP[[#This Row],[StdDev]]</f>
        <v>#N/A</v>
      </c>
      <c r="R3083" s="10" t="e">
        <f>TableOMP[[#This Row],[Avg]]+$U$2*TableOMP[[#This Row],[StdDev]]</f>
        <v>#N/A</v>
      </c>
      <c r="S3083" s="10" t="e">
        <f>IF(AND(TableOMP[[#This Row],[total_time]]&gt;=TableOMP[[#This Row],[Low]], TableOMP[[#This Row],[total_time]]&lt;=TableOMP[[#This Row],[High]]),1,0)</f>
        <v>#N/A</v>
      </c>
    </row>
    <row r="3084" spans="1:19" x14ac:dyDescent="0.25">
      <c r="A3084" t="s">
        <v>17</v>
      </c>
      <c r="B3084">
        <v>30000</v>
      </c>
      <c r="C3084">
        <v>0</v>
      </c>
      <c r="D3084">
        <v>0</v>
      </c>
      <c r="E3084">
        <v>11</v>
      </c>
      <c r="F3084">
        <v>1</v>
      </c>
      <c r="G3084">
        <v>3.3272200000000001</v>
      </c>
      <c r="H3084">
        <v>0.94243100000000002</v>
      </c>
      <c r="I3084">
        <v>0.74092000000000002</v>
      </c>
      <c r="J3084">
        <v>7.4092000000000005E-2</v>
      </c>
      <c r="K3084" t="str">
        <f t="shared" si="50"/>
        <v>2</v>
      </c>
      <c r="L3084" t="s">
        <v>52</v>
      </c>
      <c r="M3084" t="s">
        <v>53</v>
      </c>
      <c r="N30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084" s="10" t="e">
        <f>VLOOKUP(TableOMP[[#This Row],[Label]],TableAvg[],2,FALSE)</f>
        <v>#N/A</v>
      </c>
      <c r="P3084" s="10" t="e">
        <f>VLOOKUP(TableOMP[[#This Row],[Label]],TableAvg[],3,FALSE)</f>
        <v>#N/A</v>
      </c>
      <c r="Q3084" s="10" t="e">
        <f>TableOMP[[#This Row],[Avg]]-$U$2*TableOMP[[#This Row],[StdDev]]</f>
        <v>#N/A</v>
      </c>
      <c r="R3084" s="10" t="e">
        <f>TableOMP[[#This Row],[Avg]]+$U$2*TableOMP[[#This Row],[StdDev]]</f>
        <v>#N/A</v>
      </c>
      <c r="S3084" s="10" t="e">
        <f>IF(AND(TableOMP[[#This Row],[total_time]]&gt;=TableOMP[[#This Row],[Low]], TableOMP[[#This Row],[total_time]]&lt;=TableOMP[[#This Row],[High]]),1,0)</f>
        <v>#N/A</v>
      </c>
    </row>
    <row r="3085" spans="1:19" x14ac:dyDescent="0.25">
      <c r="A3085" t="s">
        <v>17</v>
      </c>
      <c r="B3085">
        <v>30000</v>
      </c>
      <c r="C3085">
        <v>0</v>
      </c>
      <c r="D3085">
        <v>0</v>
      </c>
      <c r="E3085">
        <v>10</v>
      </c>
      <c r="F3085">
        <v>1</v>
      </c>
      <c r="G3085">
        <v>3.5475560000000002</v>
      </c>
      <c r="H3085">
        <v>1.041758</v>
      </c>
      <c r="I3085">
        <v>0.79252</v>
      </c>
      <c r="J3085">
        <v>8.8057999999999997E-2</v>
      </c>
      <c r="K3085" t="str">
        <f t="shared" si="50"/>
        <v>2</v>
      </c>
      <c r="L3085" t="s">
        <v>52</v>
      </c>
      <c r="M3085" t="s">
        <v>53</v>
      </c>
      <c r="N30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085" s="10" t="e">
        <f>VLOOKUP(TableOMP[[#This Row],[Label]],TableAvg[],2,FALSE)</f>
        <v>#N/A</v>
      </c>
      <c r="P3085" s="10" t="e">
        <f>VLOOKUP(TableOMP[[#This Row],[Label]],TableAvg[],3,FALSE)</f>
        <v>#N/A</v>
      </c>
      <c r="Q3085" s="10" t="e">
        <f>TableOMP[[#This Row],[Avg]]-$U$2*TableOMP[[#This Row],[StdDev]]</f>
        <v>#N/A</v>
      </c>
      <c r="R3085" s="10" t="e">
        <f>TableOMP[[#This Row],[Avg]]+$U$2*TableOMP[[#This Row],[StdDev]]</f>
        <v>#N/A</v>
      </c>
      <c r="S3085" s="10" t="e">
        <f>IF(AND(TableOMP[[#This Row],[total_time]]&gt;=TableOMP[[#This Row],[Low]], TableOMP[[#This Row],[total_time]]&lt;=TableOMP[[#This Row],[High]]),1,0)</f>
        <v>#N/A</v>
      </c>
    </row>
    <row r="3086" spans="1:19" x14ac:dyDescent="0.25">
      <c r="A3086" t="s">
        <v>17</v>
      </c>
      <c r="B3086">
        <v>30000</v>
      </c>
      <c r="C3086">
        <v>0</v>
      </c>
      <c r="D3086">
        <v>0</v>
      </c>
      <c r="E3086">
        <v>9</v>
      </c>
      <c r="F3086">
        <v>1</v>
      </c>
      <c r="G3086">
        <v>3.6906639999999999</v>
      </c>
      <c r="H3086">
        <v>1.041231</v>
      </c>
      <c r="I3086">
        <v>0.68744099999999997</v>
      </c>
      <c r="J3086">
        <v>8.5930000000000006E-2</v>
      </c>
      <c r="K3086" t="str">
        <f t="shared" si="50"/>
        <v>2</v>
      </c>
      <c r="L3086" t="s">
        <v>52</v>
      </c>
      <c r="M3086" t="s">
        <v>53</v>
      </c>
      <c r="N30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086" s="10" t="e">
        <f>VLOOKUP(TableOMP[[#This Row],[Label]],TableAvg[],2,FALSE)</f>
        <v>#N/A</v>
      </c>
      <c r="P3086" s="10" t="e">
        <f>VLOOKUP(TableOMP[[#This Row],[Label]],TableAvg[],3,FALSE)</f>
        <v>#N/A</v>
      </c>
      <c r="Q3086" s="10" t="e">
        <f>TableOMP[[#This Row],[Avg]]-$U$2*TableOMP[[#This Row],[StdDev]]</f>
        <v>#N/A</v>
      </c>
      <c r="R3086" s="10" t="e">
        <f>TableOMP[[#This Row],[Avg]]+$U$2*TableOMP[[#This Row],[StdDev]]</f>
        <v>#N/A</v>
      </c>
      <c r="S3086" s="10" t="e">
        <f>IF(AND(TableOMP[[#This Row],[total_time]]&gt;=TableOMP[[#This Row],[Low]], TableOMP[[#This Row],[total_time]]&lt;=TableOMP[[#This Row],[High]]),1,0)</f>
        <v>#N/A</v>
      </c>
    </row>
    <row r="3087" spans="1:19" x14ac:dyDescent="0.25">
      <c r="A3087" t="s">
        <v>17</v>
      </c>
      <c r="B3087">
        <v>30000</v>
      </c>
      <c r="C3087">
        <v>0</v>
      </c>
      <c r="D3087">
        <v>0</v>
      </c>
      <c r="E3087">
        <v>8</v>
      </c>
      <c r="F3087">
        <v>1</v>
      </c>
      <c r="G3087">
        <v>3.8647879999999999</v>
      </c>
      <c r="H3087">
        <v>0.99339599999999995</v>
      </c>
      <c r="I3087">
        <v>0.70385699999999995</v>
      </c>
      <c r="J3087">
        <v>0.100551</v>
      </c>
      <c r="K3087" t="str">
        <f t="shared" si="50"/>
        <v>2</v>
      </c>
      <c r="L3087" t="s">
        <v>52</v>
      </c>
      <c r="M3087" t="s">
        <v>53</v>
      </c>
      <c r="N30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087" s="10" t="e">
        <f>VLOOKUP(TableOMP[[#This Row],[Label]],TableAvg[],2,FALSE)</f>
        <v>#N/A</v>
      </c>
      <c r="P3087" s="10" t="e">
        <f>VLOOKUP(TableOMP[[#This Row],[Label]],TableAvg[],3,FALSE)</f>
        <v>#N/A</v>
      </c>
      <c r="Q3087" s="10" t="e">
        <f>TableOMP[[#This Row],[Avg]]-$U$2*TableOMP[[#This Row],[StdDev]]</f>
        <v>#N/A</v>
      </c>
      <c r="R3087" s="10" t="e">
        <f>TableOMP[[#This Row],[Avg]]+$U$2*TableOMP[[#This Row],[StdDev]]</f>
        <v>#N/A</v>
      </c>
      <c r="S3087" s="10" t="e">
        <f>IF(AND(TableOMP[[#This Row],[total_time]]&gt;=TableOMP[[#This Row],[Low]], TableOMP[[#This Row],[total_time]]&lt;=TableOMP[[#This Row],[High]]),1,0)</f>
        <v>#N/A</v>
      </c>
    </row>
    <row r="3088" spans="1:19" x14ac:dyDescent="0.25">
      <c r="A3088" t="s">
        <v>17</v>
      </c>
      <c r="B3088">
        <v>30000</v>
      </c>
      <c r="C3088">
        <v>0</v>
      </c>
      <c r="D3088">
        <v>0</v>
      </c>
      <c r="E3088">
        <v>7</v>
      </c>
      <c r="F3088">
        <v>1</v>
      </c>
      <c r="G3088">
        <v>4.3960119999999998</v>
      </c>
      <c r="H3088">
        <v>0.93321100000000001</v>
      </c>
      <c r="I3088">
        <v>0.61482899999999996</v>
      </c>
      <c r="J3088">
        <v>0.10247199999999999</v>
      </c>
      <c r="K3088" t="str">
        <f t="shared" si="50"/>
        <v>2</v>
      </c>
      <c r="L3088" t="s">
        <v>52</v>
      </c>
      <c r="M3088" t="s">
        <v>53</v>
      </c>
      <c r="N30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088" s="10" t="e">
        <f>VLOOKUP(TableOMP[[#This Row],[Label]],TableAvg[],2,FALSE)</f>
        <v>#N/A</v>
      </c>
      <c r="P3088" s="10" t="e">
        <f>VLOOKUP(TableOMP[[#This Row],[Label]],TableAvg[],3,FALSE)</f>
        <v>#N/A</v>
      </c>
      <c r="Q3088" s="10" t="e">
        <f>TableOMP[[#This Row],[Avg]]-$U$2*TableOMP[[#This Row],[StdDev]]</f>
        <v>#N/A</v>
      </c>
      <c r="R3088" s="10" t="e">
        <f>TableOMP[[#This Row],[Avg]]+$U$2*TableOMP[[#This Row],[StdDev]]</f>
        <v>#N/A</v>
      </c>
      <c r="S3088" s="10" t="e">
        <f>IF(AND(TableOMP[[#This Row],[total_time]]&gt;=TableOMP[[#This Row],[Low]], TableOMP[[#This Row],[total_time]]&lt;=TableOMP[[#This Row],[High]]),1,0)</f>
        <v>#N/A</v>
      </c>
    </row>
    <row r="3089" spans="1:19" x14ac:dyDescent="0.25">
      <c r="A3089" t="s">
        <v>17</v>
      </c>
      <c r="B3089">
        <v>30000</v>
      </c>
      <c r="C3089">
        <v>0</v>
      </c>
      <c r="D3089">
        <v>0</v>
      </c>
      <c r="E3089">
        <v>6</v>
      </c>
      <c r="F3089">
        <v>1</v>
      </c>
      <c r="G3089">
        <v>4.46997</v>
      </c>
      <c r="H3089">
        <v>1.042888</v>
      </c>
      <c r="I3089">
        <v>0.52975300000000003</v>
      </c>
      <c r="J3089">
        <v>0.105951</v>
      </c>
      <c r="K3089" t="str">
        <f t="shared" si="50"/>
        <v>2</v>
      </c>
      <c r="L3089" t="s">
        <v>52</v>
      </c>
      <c r="M3089" t="s">
        <v>53</v>
      </c>
      <c r="N30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089" s="10" t="e">
        <f>VLOOKUP(TableOMP[[#This Row],[Label]],TableAvg[],2,FALSE)</f>
        <v>#N/A</v>
      </c>
      <c r="P3089" s="10" t="e">
        <f>VLOOKUP(TableOMP[[#This Row],[Label]],TableAvg[],3,FALSE)</f>
        <v>#N/A</v>
      </c>
      <c r="Q3089" s="10" t="e">
        <f>TableOMP[[#This Row],[Avg]]-$U$2*TableOMP[[#This Row],[StdDev]]</f>
        <v>#N/A</v>
      </c>
      <c r="R3089" s="10" t="e">
        <f>TableOMP[[#This Row],[Avg]]+$U$2*TableOMP[[#This Row],[StdDev]]</f>
        <v>#N/A</v>
      </c>
      <c r="S3089" s="10" t="e">
        <f>IF(AND(TableOMP[[#This Row],[total_time]]&gt;=TableOMP[[#This Row],[Low]], TableOMP[[#This Row],[total_time]]&lt;=TableOMP[[#This Row],[High]]),1,0)</f>
        <v>#N/A</v>
      </c>
    </row>
    <row r="3090" spans="1:19" x14ac:dyDescent="0.25">
      <c r="A3090" t="s">
        <v>17</v>
      </c>
      <c r="B3090">
        <v>30000</v>
      </c>
      <c r="C3090">
        <v>0</v>
      </c>
      <c r="D3090">
        <v>0</v>
      </c>
      <c r="E3090">
        <v>5</v>
      </c>
      <c r="F3090">
        <v>1</v>
      </c>
      <c r="G3090">
        <v>4.8435170000000003</v>
      </c>
      <c r="H3090">
        <v>0.92534000000000005</v>
      </c>
      <c r="I3090">
        <v>0.47896899999999998</v>
      </c>
      <c r="J3090">
        <v>0.119742</v>
      </c>
      <c r="K3090" t="str">
        <f t="shared" si="50"/>
        <v>2</v>
      </c>
      <c r="L3090" t="s">
        <v>52</v>
      </c>
      <c r="M3090" t="s">
        <v>53</v>
      </c>
      <c r="N30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090" s="10" t="e">
        <f>VLOOKUP(TableOMP[[#This Row],[Label]],TableAvg[],2,FALSE)</f>
        <v>#N/A</v>
      </c>
      <c r="P3090" s="10" t="e">
        <f>VLOOKUP(TableOMP[[#This Row],[Label]],TableAvg[],3,FALSE)</f>
        <v>#N/A</v>
      </c>
      <c r="Q3090" s="10" t="e">
        <f>TableOMP[[#This Row],[Avg]]-$U$2*TableOMP[[#This Row],[StdDev]]</f>
        <v>#N/A</v>
      </c>
      <c r="R3090" s="10" t="e">
        <f>TableOMP[[#This Row],[Avg]]+$U$2*TableOMP[[#This Row],[StdDev]]</f>
        <v>#N/A</v>
      </c>
      <c r="S3090" s="10" t="e">
        <f>IF(AND(TableOMP[[#This Row],[total_time]]&gt;=TableOMP[[#This Row],[Low]], TableOMP[[#This Row],[total_time]]&lt;=TableOMP[[#This Row],[High]]),1,0)</f>
        <v>#N/A</v>
      </c>
    </row>
    <row r="3091" spans="1:19" x14ac:dyDescent="0.25">
      <c r="A3091" t="s">
        <v>17</v>
      </c>
      <c r="B3091">
        <v>30000</v>
      </c>
      <c r="C3091">
        <v>0</v>
      </c>
      <c r="D3091">
        <v>0</v>
      </c>
      <c r="E3091">
        <v>4</v>
      </c>
      <c r="F3091">
        <v>1</v>
      </c>
      <c r="G3091">
        <v>5.9161320000000002</v>
      </c>
      <c r="H3091">
        <v>0.95597799999999999</v>
      </c>
      <c r="I3091">
        <v>0.41963899999999998</v>
      </c>
      <c r="J3091">
        <v>0.13988</v>
      </c>
      <c r="K3091" t="str">
        <f t="shared" si="50"/>
        <v>2</v>
      </c>
      <c r="L3091" t="s">
        <v>52</v>
      </c>
      <c r="M3091" t="s">
        <v>53</v>
      </c>
      <c r="N30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091" s="10" t="e">
        <f>VLOOKUP(TableOMP[[#This Row],[Label]],TableAvg[],2,FALSE)</f>
        <v>#N/A</v>
      </c>
      <c r="P3091" s="10" t="e">
        <f>VLOOKUP(TableOMP[[#This Row],[Label]],TableAvg[],3,FALSE)</f>
        <v>#N/A</v>
      </c>
      <c r="Q3091" s="10" t="e">
        <f>TableOMP[[#This Row],[Avg]]-$U$2*TableOMP[[#This Row],[StdDev]]</f>
        <v>#N/A</v>
      </c>
      <c r="R3091" s="10" t="e">
        <f>TableOMP[[#This Row],[Avg]]+$U$2*TableOMP[[#This Row],[StdDev]]</f>
        <v>#N/A</v>
      </c>
      <c r="S3091" s="10" t="e">
        <f>IF(AND(TableOMP[[#This Row],[total_time]]&gt;=TableOMP[[#This Row],[Low]], TableOMP[[#This Row],[total_time]]&lt;=TableOMP[[#This Row],[High]]),1,0)</f>
        <v>#N/A</v>
      </c>
    </row>
    <row r="3092" spans="1:19" x14ac:dyDescent="0.25">
      <c r="A3092" t="s">
        <v>17</v>
      </c>
      <c r="B3092">
        <v>30000</v>
      </c>
      <c r="C3092">
        <v>0</v>
      </c>
      <c r="D3092">
        <v>0</v>
      </c>
      <c r="E3092">
        <v>3</v>
      </c>
      <c r="F3092">
        <v>1</v>
      </c>
      <c r="G3092">
        <v>6.7358159999999998</v>
      </c>
      <c r="H3092">
        <v>0.99061600000000005</v>
      </c>
      <c r="I3092">
        <v>0.362844</v>
      </c>
      <c r="J3092">
        <v>0.181422</v>
      </c>
      <c r="K3092" t="str">
        <f t="shared" si="50"/>
        <v>2</v>
      </c>
      <c r="L3092" t="s">
        <v>52</v>
      </c>
      <c r="M3092" t="s">
        <v>53</v>
      </c>
      <c r="N30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092" s="10" t="e">
        <f>VLOOKUP(TableOMP[[#This Row],[Label]],TableAvg[],2,FALSE)</f>
        <v>#N/A</v>
      </c>
      <c r="P3092" s="10" t="e">
        <f>VLOOKUP(TableOMP[[#This Row],[Label]],TableAvg[],3,FALSE)</f>
        <v>#N/A</v>
      </c>
      <c r="Q3092" s="10" t="e">
        <f>TableOMP[[#This Row],[Avg]]-$U$2*TableOMP[[#This Row],[StdDev]]</f>
        <v>#N/A</v>
      </c>
      <c r="R3092" s="10" t="e">
        <f>TableOMP[[#This Row],[Avg]]+$U$2*TableOMP[[#This Row],[StdDev]]</f>
        <v>#N/A</v>
      </c>
      <c r="S3092" s="10" t="e">
        <f>IF(AND(TableOMP[[#This Row],[total_time]]&gt;=TableOMP[[#This Row],[Low]], TableOMP[[#This Row],[total_time]]&lt;=TableOMP[[#This Row],[High]]),1,0)</f>
        <v>#N/A</v>
      </c>
    </row>
    <row r="3093" spans="1:19" x14ac:dyDescent="0.25">
      <c r="A3093" t="s">
        <v>17</v>
      </c>
      <c r="B3093">
        <v>30000</v>
      </c>
      <c r="C3093">
        <v>0</v>
      </c>
      <c r="D3093">
        <v>0</v>
      </c>
      <c r="E3093">
        <v>2</v>
      </c>
      <c r="F3093">
        <v>1</v>
      </c>
      <c r="G3093">
        <v>9.2058610000000005</v>
      </c>
      <c r="H3093">
        <v>1.0750120000000001</v>
      </c>
      <c r="I3093">
        <v>0.28512599999999999</v>
      </c>
      <c r="J3093">
        <v>0.28512599999999999</v>
      </c>
      <c r="K3093" t="str">
        <f t="shared" si="50"/>
        <v>2</v>
      </c>
      <c r="L3093" t="s">
        <v>52</v>
      </c>
      <c r="M3093" t="s">
        <v>53</v>
      </c>
      <c r="N30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093" s="10" t="e">
        <f>VLOOKUP(TableOMP[[#This Row],[Label]],TableAvg[],2,FALSE)</f>
        <v>#N/A</v>
      </c>
      <c r="P3093" s="10" t="e">
        <f>VLOOKUP(TableOMP[[#This Row],[Label]],TableAvg[],3,FALSE)</f>
        <v>#N/A</v>
      </c>
      <c r="Q3093" s="10" t="e">
        <f>TableOMP[[#This Row],[Avg]]-$U$2*TableOMP[[#This Row],[StdDev]]</f>
        <v>#N/A</v>
      </c>
      <c r="R3093" s="10" t="e">
        <f>TableOMP[[#This Row],[Avg]]+$U$2*TableOMP[[#This Row],[StdDev]]</f>
        <v>#N/A</v>
      </c>
      <c r="S3093" s="10" t="e">
        <f>IF(AND(TableOMP[[#This Row],[total_time]]&gt;=TableOMP[[#This Row],[Low]], TableOMP[[#This Row],[total_time]]&lt;=TableOMP[[#This Row],[High]]),1,0)</f>
        <v>#N/A</v>
      </c>
    </row>
    <row r="3094" spans="1:19" x14ac:dyDescent="0.25">
      <c r="A3094" t="s">
        <v>17</v>
      </c>
      <c r="B3094">
        <v>30000</v>
      </c>
      <c r="C3094">
        <v>0</v>
      </c>
      <c r="D3094">
        <v>0</v>
      </c>
      <c r="E3094">
        <v>1</v>
      </c>
      <c r="F3094">
        <v>1</v>
      </c>
      <c r="G3094">
        <v>15.844518000000001</v>
      </c>
      <c r="H3094">
        <v>0.63489200000000001</v>
      </c>
      <c r="I3094">
        <v>0</v>
      </c>
      <c r="J3094">
        <v>0</v>
      </c>
      <c r="K3094" t="str">
        <f t="shared" si="50"/>
        <v>2</v>
      </c>
      <c r="L3094" t="s">
        <v>52</v>
      </c>
      <c r="M3094" t="s">
        <v>53</v>
      </c>
      <c r="N30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094" s="10" t="e">
        <f>VLOOKUP(TableOMP[[#This Row],[Label]],TableAvg[],2,FALSE)</f>
        <v>#N/A</v>
      </c>
      <c r="P3094" s="10" t="e">
        <f>VLOOKUP(TableOMP[[#This Row],[Label]],TableAvg[],3,FALSE)</f>
        <v>#N/A</v>
      </c>
      <c r="Q3094" s="10" t="e">
        <f>TableOMP[[#This Row],[Avg]]-$U$2*TableOMP[[#This Row],[StdDev]]</f>
        <v>#N/A</v>
      </c>
      <c r="R3094" s="10" t="e">
        <f>TableOMP[[#This Row],[Avg]]+$U$2*TableOMP[[#This Row],[StdDev]]</f>
        <v>#N/A</v>
      </c>
      <c r="S3094" s="10" t="e">
        <f>IF(AND(TableOMP[[#This Row],[total_time]]&gt;=TableOMP[[#This Row],[Low]], TableOMP[[#This Row],[total_time]]&lt;=TableOMP[[#This Row],[High]]),1,0)</f>
        <v>#N/A</v>
      </c>
    </row>
    <row r="3095" spans="1:19" x14ac:dyDescent="0.25">
      <c r="A3095" t="s">
        <v>17</v>
      </c>
      <c r="B3095">
        <v>30000</v>
      </c>
      <c r="C3095">
        <v>0</v>
      </c>
      <c r="D3095">
        <v>0</v>
      </c>
      <c r="E3095">
        <v>64</v>
      </c>
      <c r="F3095">
        <v>1</v>
      </c>
      <c r="G3095">
        <v>2.8607480000000001</v>
      </c>
      <c r="H3095">
        <v>1.005131</v>
      </c>
      <c r="I3095">
        <v>1.313709</v>
      </c>
      <c r="J3095">
        <v>2.0853E-2</v>
      </c>
      <c r="K3095" t="str">
        <f t="shared" si="50"/>
        <v>2</v>
      </c>
      <c r="L3095" t="s">
        <v>52</v>
      </c>
      <c r="M3095" t="s">
        <v>53</v>
      </c>
      <c r="N30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3095" s="10" t="e">
        <f>VLOOKUP(TableOMP[[#This Row],[Label]],TableAvg[],2,FALSE)</f>
        <v>#N/A</v>
      </c>
      <c r="P3095" s="10" t="e">
        <f>VLOOKUP(TableOMP[[#This Row],[Label]],TableAvg[],3,FALSE)</f>
        <v>#N/A</v>
      </c>
      <c r="Q3095" s="10" t="e">
        <f>TableOMP[[#This Row],[Avg]]-$U$2*TableOMP[[#This Row],[StdDev]]</f>
        <v>#N/A</v>
      </c>
      <c r="R3095" s="10" t="e">
        <f>TableOMP[[#This Row],[Avg]]+$U$2*TableOMP[[#This Row],[StdDev]]</f>
        <v>#N/A</v>
      </c>
      <c r="S3095" s="10" t="e">
        <f>IF(AND(TableOMP[[#This Row],[total_time]]&gt;=TableOMP[[#This Row],[Low]], TableOMP[[#This Row],[total_time]]&lt;=TableOMP[[#This Row],[High]]),1,0)</f>
        <v>#N/A</v>
      </c>
    </row>
    <row r="3096" spans="1:19" x14ac:dyDescent="0.25">
      <c r="A3096" t="s">
        <v>17</v>
      </c>
      <c r="B3096">
        <v>30000</v>
      </c>
      <c r="C3096">
        <v>0</v>
      </c>
      <c r="D3096">
        <v>0</v>
      </c>
      <c r="E3096">
        <v>63</v>
      </c>
      <c r="F3096">
        <v>1</v>
      </c>
      <c r="G3096">
        <v>2.4508580000000002</v>
      </c>
      <c r="H3096">
        <v>0.960171</v>
      </c>
      <c r="I3096">
        <v>1.7220569999999999</v>
      </c>
      <c r="J3096">
        <v>2.7775000000000001E-2</v>
      </c>
      <c r="K3096" t="str">
        <f t="shared" ref="K3096:K3158" si="51">MID(M3096,22,1)</f>
        <v>2</v>
      </c>
      <c r="L3096" t="s">
        <v>52</v>
      </c>
      <c r="M3096" t="s">
        <v>53</v>
      </c>
      <c r="N30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3096" s="10" t="e">
        <f>VLOOKUP(TableOMP[[#This Row],[Label]],TableAvg[],2,FALSE)</f>
        <v>#N/A</v>
      </c>
      <c r="P3096" s="10" t="e">
        <f>VLOOKUP(TableOMP[[#This Row],[Label]],TableAvg[],3,FALSE)</f>
        <v>#N/A</v>
      </c>
      <c r="Q3096" s="10" t="e">
        <f>TableOMP[[#This Row],[Avg]]-$U$2*TableOMP[[#This Row],[StdDev]]</f>
        <v>#N/A</v>
      </c>
      <c r="R3096" s="10" t="e">
        <f>TableOMP[[#This Row],[Avg]]+$U$2*TableOMP[[#This Row],[StdDev]]</f>
        <v>#N/A</v>
      </c>
      <c r="S3096" s="10" t="e">
        <f>IF(AND(TableOMP[[#This Row],[total_time]]&gt;=TableOMP[[#This Row],[Low]], TableOMP[[#This Row],[total_time]]&lt;=TableOMP[[#This Row],[High]]),1,0)</f>
        <v>#N/A</v>
      </c>
    </row>
    <row r="3097" spans="1:19" x14ac:dyDescent="0.25">
      <c r="A3097" t="s">
        <v>17</v>
      </c>
      <c r="B3097">
        <v>30000</v>
      </c>
      <c r="C3097">
        <v>0</v>
      </c>
      <c r="D3097">
        <v>0</v>
      </c>
      <c r="E3097">
        <v>62</v>
      </c>
      <c r="F3097">
        <v>1</v>
      </c>
      <c r="G3097">
        <v>2.6036130000000002</v>
      </c>
      <c r="H3097">
        <v>0.96595399999999998</v>
      </c>
      <c r="I3097">
        <v>1.7134940000000001</v>
      </c>
      <c r="J3097">
        <v>2.809E-2</v>
      </c>
      <c r="K3097" t="str">
        <f t="shared" si="51"/>
        <v>2</v>
      </c>
      <c r="L3097" t="s">
        <v>52</v>
      </c>
      <c r="M3097" t="s">
        <v>53</v>
      </c>
      <c r="N30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3097" s="10" t="e">
        <f>VLOOKUP(TableOMP[[#This Row],[Label]],TableAvg[],2,FALSE)</f>
        <v>#N/A</v>
      </c>
      <c r="P3097" s="10" t="e">
        <f>VLOOKUP(TableOMP[[#This Row],[Label]],TableAvg[],3,FALSE)</f>
        <v>#N/A</v>
      </c>
      <c r="Q3097" s="10" t="e">
        <f>TableOMP[[#This Row],[Avg]]-$U$2*TableOMP[[#This Row],[StdDev]]</f>
        <v>#N/A</v>
      </c>
      <c r="R3097" s="10" t="e">
        <f>TableOMP[[#This Row],[Avg]]+$U$2*TableOMP[[#This Row],[StdDev]]</f>
        <v>#N/A</v>
      </c>
      <c r="S3097" s="10" t="e">
        <f>IF(AND(TableOMP[[#This Row],[total_time]]&gt;=TableOMP[[#This Row],[Low]], TableOMP[[#This Row],[total_time]]&lt;=TableOMP[[#This Row],[High]]),1,0)</f>
        <v>#N/A</v>
      </c>
    </row>
    <row r="3098" spans="1:19" x14ac:dyDescent="0.25">
      <c r="A3098" t="s">
        <v>17</v>
      </c>
      <c r="B3098">
        <v>30000</v>
      </c>
      <c r="C3098">
        <v>0</v>
      </c>
      <c r="D3098">
        <v>0</v>
      </c>
      <c r="E3098">
        <v>61</v>
      </c>
      <c r="F3098">
        <v>1</v>
      </c>
      <c r="G3098">
        <v>2.9446379999999999</v>
      </c>
      <c r="H3098">
        <v>1.186326</v>
      </c>
      <c r="I3098">
        <v>1.5371900000000001</v>
      </c>
      <c r="J3098">
        <v>2.562E-2</v>
      </c>
      <c r="K3098" t="str">
        <f t="shared" si="51"/>
        <v>2</v>
      </c>
      <c r="L3098" t="s">
        <v>52</v>
      </c>
      <c r="M3098" t="s">
        <v>53</v>
      </c>
      <c r="N30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3098" s="10" t="e">
        <f>VLOOKUP(TableOMP[[#This Row],[Label]],TableAvg[],2,FALSE)</f>
        <v>#N/A</v>
      </c>
      <c r="P3098" s="10" t="e">
        <f>VLOOKUP(TableOMP[[#This Row],[Label]],TableAvg[],3,FALSE)</f>
        <v>#N/A</v>
      </c>
      <c r="Q3098" s="10" t="e">
        <f>TableOMP[[#This Row],[Avg]]-$U$2*TableOMP[[#This Row],[StdDev]]</f>
        <v>#N/A</v>
      </c>
      <c r="R3098" s="10" t="e">
        <f>TableOMP[[#This Row],[Avg]]+$U$2*TableOMP[[#This Row],[StdDev]]</f>
        <v>#N/A</v>
      </c>
      <c r="S3098" s="10" t="e">
        <f>IF(AND(TableOMP[[#This Row],[total_time]]&gt;=TableOMP[[#This Row],[Low]], TableOMP[[#This Row],[total_time]]&lt;=TableOMP[[#This Row],[High]]),1,0)</f>
        <v>#N/A</v>
      </c>
    </row>
    <row r="3099" spans="1:19" x14ac:dyDescent="0.25">
      <c r="A3099" t="s">
        <v>17</v>
      </c>
      <c r="B3099">
        <v>30000</v>
      </c>
      <c r="C3099">
        <v>0</v>
      </c>
      <c r="D3099">
        <v>0</v>
      </c>
      <c r="E3099">
        <v>60</v>
      </c>
      <c r="F3099">
        <v>1</v>
      </c>
      <c r="G3099">
        <v>2.6473040000000001</v>
      </c>
      <c r="H3099">
        <v>0.90318799999999999</v>
      </c>
      <c r="I3099">
        <v>2.0437880000000002</v>
      </c>
      <c r="J3099">
        <v>3.4639999999999997E-2</v>
      </c>
      <c r="K3099" t="str">
        <f t="shared" si="51"/>
        <v>2</v>
      </c>
      <c r="L3099" t="s">
        <v>52</v>
      </c>
      <c r="M3099" t="s">
        <v>53</v>
      </c>
      <c r="N30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3099" s="10" t="e">
        <f>VLOOKUP(TableOMP[[#This Row],[Label]],TableAvg[],2,FALSE)</f>
        <v>#N/A</v>
      </c>
      <c r="P3099" s="10" t="e">
        <f>VLOOKUP(TableOMP[[#This Row],[Label]],TableAvg[],3,FALSE)</f>
        <v>#N/A</v>
      </c>
      <c r="Q3099" s="10" t="e">
        <f>TableOMP[[#This Row],[Avg]]-$U$2*TableOMP[[#This Row],[StdDev]]</f>
        <v>#N/A</v>
      </c>
      <c r="R3099" s="10" t="e">
        <f>TableOMP[[#This Row],[Avg]]+$U$2*TableOMP[[#This Row],[StdDev]]</f>
        <v>#N/A</v>
      </c>
      <c r="S3099" s="10" t="e">
        <f>IF(AND(TableOMP[[#This Row],[total_time]]&gt;=TableOMP[[#This Row],[Low]], TableOMP[[#This Row],[total_time]]&lt;=TableOMP[[#This Row],[High]]),1,0)</f>
        <v>#N/A</v>
      </c>
    </row>
    <row r="3100" spans="1:19" x14ac:dyDescent="0.25">
      <c r="A3100" t="s">
        <v>17</v>
      </c>
      <c r="B3100">
        <v>30000</v>
      </c>
      <c r="C3100">
        <v>0</v>
      </c>
      <c r="D3100">
        <v>0</v>
      </c>
      <c r="E3100">
        <v>59</v>
      </c>
      <c r="F3100">
        <v>1</v>
      </c>
      <c r="G3100">
        <v>2.969773</v>
      </c>
      <c r="H3100">
        <v>1.0621510000000001</v>
      </c>
      <c r="I3100">
        <v>1.442674</v>
      </c>
      <c r="J3100">
        <v>2.4874E-2</v>
      </c>
      <c r="K3100" t="str">
        <f t="shared" si="51"/>
        <v>2</v>
      </c>
      <c r="L3100" t="s">
        <v>52</v>
      </c>
      <c r="M3100" t="s">
        <v>53</v>
      </c>
      <c r="N31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3100" s="10" t="e">
        <f>VLOOKUP(TableOMP[[#This Row],[Label]],TableAvg[],2,FALSE)</f>
        <v>#N/A</v>
      </c>
      <c r="P3100" s="10" t="e">
        <f>VLOOKUP(TableOMP[[#This Row],[Label]],TableAvg[],3,FALSE)</f>
        <v>#N/A</v>
      </c>
      <c r="Q3100" s="10" t="e">
        <f>TableOMP[[#This Row],[Avg]]-$U$2*TableOMP[[#This Row],[StdDev]]</f>
        <v>#N/A</v>
      </c>
      <c r="R3100" s="10" t="e">
        <f>TableOMP[[#This Row],[Avg]]+$U$2*TableOMP[[#This Row],[StdDev]]</f>
        <v>#N/A</v>
      </c>
      <c r="S3100" s="10" t="e">
        <f>IF(AND(TableOMP[[#This Row],[total_time]]&gt;=TableOMP[[#This Row],[Low]], TableOMP[[#This Row],[total_time]]&lt;=TableOMP[[#This Row],[High]]),1,0)</f>
        <v>#N/A</v>
      </c>
    </row>
    <row r="3101" spans="1:19" x14ac:dyDescent="0.25">
      <c r="A3101" t="s">
        <v>17</v>
      </c>
      <c r="B3101">
        <v>30000</v>
      </c>
      <c r="C3101">
        <v>0</v>
      </c>
      <c r="D3101">
        <v>0</v>
      </c>
      <c r="E3101">
        <v>58</v>
      </c>
      <c r="F3101">
        <v>1</v>
      </c>
      <c r="G3101">
        <v>2.88639</v>
      </c>
      <c r="H3101">
        <v>0.94137899999999997</v>
      </c>
      <c r="I3101">
        <v>1.210286</v>
      </c>
      <c r="J3101">
        <v>2.1232999999999998E-2</v>
      </c>
      <c r="K3101" t="str">
        <f t="shared" si="51"/>
        <v>2</v>
      </c>
      <c r="L3101" t="s">
        <v>52</v>
      </c>
      <c r="M3101" t="s">
        <v>53</v>
      </c>
      <c r="N31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3101" s="10" t="e">
        <f>VLOOKUP(TableOMP[[#This Row],[Label]],TableAvg[],2,FALSE)</f>
        <v>#N/A</v>
      </c>
      <c r="P3101" s="10" t="e">
        <f>VLOOKUP(TableOMP[[#This Row],[Label]],TableAvg[],3,FALSE)</f>
        <v>#N/A</v>
      </c>
      <c r="Q3101" s="10" t="e">
        <f>TableOMP[[#This Row],[Avg]]-$U$2*TableOMP[[#This Row],[StdDev]]</f>
        <v>#N/A</v>
      </c>
      <c r="R3101" s="10" t="e">
        <f>TableOMP[[#This Row],[Avg]]+$U$2*TableOMP[[#This Row],[StdDev]]</f>
        <v>#N/A</v>
      </c>
      <c r="S3101" s="10" t="e">
        <f>IF(AND(TableOMP[[#This Row],[total_time]]&gt;=TableOMP[[#This Row],[Low]], TableOMP[[#This Row],[total_time]]&lt;=TableOMP[[#This Row],[High]]),1,0)</f>
        <v>#N/A</v>
      </c>
    </row>
    <row r="3102" spans="1:19" x14ac:dyDescent="0.25">
      <c r="A3102" t="s">
        <v>17</v>
      </c>
      <c r="B3102">
        <v>30000</v>
      </c>
      <c r="C3102">
        <v>0</v>
      </c>
      <c r="D3102">
        <v>0</v>
      </c>
      <c r="E3102">
        <v>57</v>
      </c>
      <c r="F3102">
        <v>1</v>
      </c>
      <c r="G3102">
        <v>3.3198210000000001</v>
      </c>
      <c r="H3102">
        <v>1.0894900000000001</v>
      </c>
      <c r="I3102">
        <v>2.522529</v>
      </c>
      <c r="J3102">
        <v>4.5045000000000002E-2</v>
      </c>
      <c r="K3102" t="str">
        <f t="shared" si="51"/>
        <v>2</v>
      </c>
      <c r="L3102" t="s">
        <v>52</v>
      </c>
      <c r="M3102" t="s">
        <v>53</v>
      </c>
      <c r="N31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3102" s="10" t="e">
        <f>VLOOKUP(TableOMP[[#This Row],[Label]],TableAvg[],2,FALSE)</f>
        <v>#N/A</v>
      </c>
      <c r="P3102" s="10" t="e">
        <f>VLOOKUP(TableOMP[[#This Row],[Label]],TableAvg[],3,FALSE)</f>
        <v>#N/A</v>
      </c>
      <c r="Q3102" s="10" t="e">
        <f>TableOMP[[#This Row],[Avg]]-$U$2*TableOMP[[#This Row],[StdDev]]</f>
        <v>#N/A</v>
      </c>
      <c r="R3102" s="10" t="e">
        <f>TableOMP[[#This Row],[Avg]]+$U$2*TableOMP[[#This Row],[StdDev]]</f>
        <v>#N/A</v>
      </c>
      <c r="S3102" s="10" t="e">
        <f>IF(AND(TableOMP[[#This Row],[total_time]]&gt;=TableOMP[[#This Row],[Low]], TableOMP[[#This Row],[total_time]]&lt;=TableOMP[[#This Row],[High]]),1,0)</f>
        <v>#N/A</v>
      </c>
    </row>
    <row r="3103" spans="1:19" x14ac:dyDescent="0.25">
      <c r="A3103" t="s">
        <v>17</v>
      </c>
      <c r="B3103">
        <v>30000</v>
      </c>
      <c r="C3103">
        <v>0</v>
      </c>
      <c r="D3103">
        <v>0</v>
      </c>
      <c r="E3103">
        <v>56</v>
      </c>
      <c r="F3103">
        <v>1</v>
      </c>
      <c r="G3103">
        <v>3.3766280000000002</v>
      </c>
      <c r="H3103">
        <v>1.1629510000000001</v>
      </c>
      <c r="I3103">
        <v>2.3867400000000001</v>
      </c>
      <c r="J3103">
        <v>4.3395000000000003E-2</v>
      </c>
      <c r="K3103" t="str">
        <f t="shared" si="51"/>
        <v>2</v>
      </c>
      <c r="L3103" t="s">
        <v>52</v>
      </c>
      <c r="M3103" t="s">
        <v>53</v>
      </c>
      <c r="N31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3103" s="10" t="e">
        <f>VLOOKUP(TableOMP[[#This Row],[Label]],TableAvg[],2,FALSE)</f>
        <v>#N/A</v>
      </c>
      <c r="P3103" s="10" t="e">
        <f>VLOOKUP(TableOMP[[#This Row],[Label]],TableAvg[],3,FALSE)</f>
        <v>#N/A</v>
      </c>
      <c r="Q3103" s="10" t="e">
        <f>TableOMP[[#This Row],[Avg]]-$U$2*TableOMP[[#This Row],[StdDev]]</f>
        <v>#N/A</v>
      </c>
      <c r="R3103" s="10" t="e">
        <f>TableOMP[[#This Row],[Avg]]+$U$2*TableOMP[[#This Row],[StdDev]]</f>
        <v>#N/A</v>
      </c>
      <c r="S3103" s="10" t="e">
        <f>IF(AND(TableOMP[[#This Row],[total_time]]&gt;=TableOMP[[#This Row],[Low]], TableOMP[[#This Row],[total_time]]&lt;=TableOMP[[#This Row],[High]]),1,0)</f>
        <v>#N/A</v>
      </c>
    </row>
    <row r="3104" spans="1:19" x14ac:dyDescent="0.25">
      <c r="A3104" t="s">
        <v>17</v>
      </c>
      <c r="B3104">
        <v>30000</v>
      </c>
      <c r="C3104">
        <v>0</v>
      </c>
      <c r="D3104">
        <v>0</v>
      </c>
      <c r="E3104">
        <v>55</v>
      </c>
      <c r="F3104">
        <v>1</v>
      </c>
      <c r="G3104">
        <v>3.4358650000000002</v>
      </c>
      <c r="H3104">
        <v>1.1215820000000001</v>
      </c>
      <c r="I3104">
        <v>2.9321429999999999</v>
      </c>
      <c r="J3104">
        <v>5.4299E-2</v>
      </c>
      <c r="K3104" t="str">
        <f t="shared" si="51"/>
        <v>2</v>
      </c>
      <c r="L3104" t="s">
        <v>52</v>
      </c>
      <c r="M3104" t="s">
        <v>53</v>
      </c>
      <c r="N31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3104" s="10" t="e">
        <f>VLOOKUP(TableOMP[[#This Row],[Label]],TableAvg[],2,FALSE)</f>
        <v>#N/A</v>
      </c>
      <c r="P3104" s="10" t="e">
        <f>VLOOKUP(TableOMP[[#This Row],[Label]],TableAvg[],3,FALSE)</f>
        <v>#N/A</v>
      </c>
      <c r="Q3104" s="10" t="e">
        <f>TableOMP[[#This Row],[Avg]]-$U$2*TableOMP[[#This Row],[StdDev]]</f>
        <v>#N/A</v>
      </c>
      <c r="R3104" s="10" t="e">
        <f>TableOMP[[#This Row],[Avg]]+$U$2*TableOMP[[#This Row],[StdDev]]</f>
        <v>#N/A</v>
      </c>
      <c r="S3104" s="10" t="e">
        <f>IF(AND(TableOMP[[#This Row],[total_time]]&gt;=TableOMP[[#This Row],[Low]], TableOMP[[#This Row],[total_time]]&lt;=TableOMP[[#This Row],[High]]),1,0)</f>
        <v>#N/A</v>
      </c>
    </row>
    <row r="3105" spans="1:19" x14ac:dyDescent="0.25">
      <c r="A3105" t="s">
        <v>17</v>
      </c>
      <c r="B3105">
        <v>30000</v>
      </c>
      <c r="C3105">
        <v>0</v>
      </c>
      <c r="D3105">
        <v>0</v>
      </c>
      <c r="E3105">
        <v>54</v>
      </c>
      <c r="F3105">
        <v>1</v>
      </c>
      <c r="G3105">
        <v>2.992105</v>
      </c>
      <c r="H3105">
        <v>0.93255500000000002</v>
      </c>
      <c r="I3105">
        <v>1.9289369999999999</v>
      </c>
      <c r="J3105">
        <v>3.6394999999999997E-2</v>
      </c>
      <c r="K3105" t="str">
        <f t="shared" si="51"/>
        <v>2</v>
      </c>
      <c r="L3105" t="s">
        <v>52</v>
      </c>
      <c r="M3105" t="s">
        <v>53</v>
      </c>
      <c r="N31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3105" s="10" t="e">
        <f>VLOOKUP(TableOMP[[#This Row],[Label]],TableAvg[],2,FALSE)</f>
        <v>#N/A</v>
      </c>
      <c r="P3105" s="10" t="e">
        <f>VLOOKUP(TableOMP[[#This Row],[Label]],TableAvg[],3,FALSE)</f>
        <v>#N/A</v>
      </c>
      <c r="Q3105" s="10" t="e">
        <f>TableOMP[[#This Row],[Avg]]-$U$2*TableOMP[[#This Row],[StdDev]]</f>
        <v>#N/A</v>
      </c>
      <c r="R3105" s="10" t="e">
        <f>TableOMP[[#This Row],[Avg]]+$U$2*TableOMP[[#This Row],[StdDev]]</f>
        <v>#N/A</v>
      </c>
      <c r="S3105" s="10" t="e">
        <f>IF(AND(TableOMP[[#This Row],[total_time]]&gt;=TableOMP[[#This Row],[Low]], TableOMP[[#This Row],[total_time]]&lt;=TableOMP[[#This Row],[High]]),1,0)</f>
        <v>#N/A</v>
      </c>
    </row>
    <row r="3106" spans="1:19" x14ac:dyDescent="0.25">
      <c r="A3106" t="s">
        <v>17</v>
      </c>
      <c r="B3106">
        <v>30000</v>
      </c>
      <c r="C3106">
        <v>0</v>
      </c>
      <c r="D3106">
        <v>0</v>
      </c>
      <c r="E3106">
        <v>53</v>
      </c>
      <c r="F3106">
        <v>1</v>
      </c>
      <c r="G3106">
        <v>2.7900990000000001</v>
      </c>
      <c r="H3106">
        <v>0.91756300000000002</v>
      </c>
      <c r="I3106">
        <v>1.634174</v>
      </c>
      <c r="J3106">
        <v>3.1426000000000003E-2</v>
      </c>
      <c r="K3106" t="str">
        <f t="shared" si="51"/>
        <v>2</v>
      </c>
      <c r="L3106" t="s">
        <v>52</v>
      </c>
      <c r="M3106" t="s">
        <v>53</v>
      </c>
      <c r="N31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3106" s="10" t="e">
        <f>VLOOKUP(TableOMP[[#This Row],[Label]],TableAvg[],2,FALSE)</f>
        <v>#N/A</v>
      </c>
      <c r="P3106" s="10" t="e">
        <f>VLOOKUP(TableOMP[[#This Row],[Label]],TableAvg[],3,FALSE)</f>
        <v>#N/A</v>
      </c>
      <c r="Q3106" s="10" t="e">
        <f>TableOMP[[#This Row],[Avg]]-$U$2*TableOMP[[#This Row],[StdDev]]</f>
        <v>#N/A</v>
      </c>
      <c r="R3106" s="10" t="e">
        <f>TableOMP[[#This Row],[Avg]]+$U$2*TableOMP[[#This Row],[StdDev]]</f>
        <v>#N/A</v>
      </c>
      <c r="S3106" s="10" t="e">
        <f>IF(AND(TableOMP[[#This Row],[total_time]]&gt;=TableOMP[[#This Row],[Low]], TableOMP[[#This Row],[total_time]]&lt;=TableOMP[[#This Row],[High]]),1,0)</f>
        <v>#N/A</v>
      </c>
    </row>
    <row r="3107" spans="1:19" x14ac:dyDescent="0.25">
      <c r="A3107" t="s">
        <v>17</v>
      </c>
      <c r="B3107">
        <v>30000</v>
      </c>
      <c r="C3107">
        <v>0</v>
      </c>
      <c r="D3107">
        <v>0</v>
      </c>
      <c r="E3107">
        <v>52</v>
      </c>
      <c r="F3107">
        <v>1</v>
      </c>
      <c r="G3107">
        <v>3.158992</v>
      </c>
      <c r="H3107">
        <v>0.98623000000000005</v>
      </c>
      <c r="I3107">
        <v>7.8848789999999997</v>
      </c>
      <c r="J3107">
        <v>0.15460499999999999</v>
      </c>
      <c r="K3107" t="str">
        <f t="shared" si="51"/>
        <v>2</v>
      </c>
      <c r="L3107" t="s">
        <v>52</v>
      </c>
      <c r="M3107" t="s">
        <v>53</v>
      </c>
      <c r="N31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3107" s="10" t="e">
        <f>VLOOKUP(TableOMP[[#This Row],[Label]],TableAvg[],2,FALSE)</f>
        <v>#N/A</v>
      </c>
      <c r="P3107" s="10" t="e">
        <f>VLOOKUP(TableOMP[[#This Row],[Label]],TableAvg[],3,FALSE)</f>
        <v>#N/A</v>
      </c>
      <c r="Q3107" s="10" t="e">
        <f>TableOMP[[#This Row],[Avg]]-$U$2*TableOMP[[#This Row],[StdDev]]</f>
        <v>#N/A</v>
      </c>
      <c r="R3107" s="10" t="e">
        <f>TableOMP[[#This Row],[Avg]]+$U$2*TableOMP[[#This Row],[StdDev]]</f>
        <v>#N/A</v>
      </c>
      <c r="S3107" s="10" t="e">
        <f>IF(AND(TableOMP[[#This Row],[total_time]]&gt;=TableOMP[[#This Row],[Low]], TableOMP[[#This Row],[total_time]]&lt;=TableOMP[[#This Row],[High]]),1,0)</f>
        <v>#N/A</v>
      </c>
    </row>
    <row r="3108" spans="1:19" x14ac:dyDescent="0.25">
      <c r="A3108" t="s">
        <v>17</v>
      </c>
      <c r="B3108">
        <v>30000</v>
      </c>
      <c r="C3108">
        <v>0</v>
      </c>
      <c r="D3108">
        <v>0</v>
      </c>
      <c r="E3108">
        <v>51</v>
      </c>
      <c r="F3108">
        <v>1</v>
      </c>
      <c r="G3108">
        <v>3.580352</v>
      </c>
      <c r="H3108">
        <v>0.93406</v>
      </c>
      <c r="I3108">
        <v>7.4405469999999996</v>
      </c>
      <c r="J3108">
        <v>0.148811</v>
      </c>
      <c r="K3108" t="str">
        <f t="shared" si="51"/>
        <v>2</v>
      </c>
      <c r="L3108" t="s">
        <v>52</v>
      </c>
      <c r="M3108" t="s">
        <v>53</v>
      </c>
      <c r="N31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3108" s="10" t="e">
        <f>VLOOKUP(TableOMP[[#This Row],[Label]],TableAvg[],2,FALSE)</f>
        <v>#N/A</v>
      </c>
      <c r="P3108" s="10" t="e">
        <f>VLOOKUP(TableOMP[[#This Row],[Label]],TableAvg[],3,FALSE)</f>
        <v>#N/A</v>
      </c>
      <c r="Q3108" s="10" t="e">
        <f>TableOMP[[#This Row],[Avg]]-$U$2*TableOMP[[#This Row],[StdDev]]</f>
        <v>#N/A</v>
      </c>
      <c r="R3108" s="10" t="e">
        <f>TableOMP[[#This Row],[Avg]]+$U$2*TableOMP[[#This Row],[StdDev]]</f>
        <v>#N/A</v>
      </c>
      <c r="S3108" s="10" t="e">
        <f>IF(AND(TableOMP[[#This Row],[total_time]]&gt;=TableOMP[[#This Row],[Low]], TableOMP[[#This Row],[total_time]]&lt;=TableOMP[[#This Row],[High]]),1,0)</f>
        <v>#N/A</v>
      </c>
    </row>
    <row r="3109" spans="1:19" x14ac:dyDescent="0.25">
      <c r="A3109" t="s">
        <v>17</v>
      </c>
      <c r="B3109">
        <v>30000</v>
      </c>
      <c r="C3109">
        <v>0</v>
      </c>
      <c r="D3109">
        <v>0</v>
      </c>
      <c r="E3109">
        <v>50</v>
      </c>
      <c r="F3109">
        <v>1</v>
      </c>
      <c r="G3109">
        <v>3.036775</v>
      </c>
      <c r="H3109">
        <v>1.023007</v>
      </c>
      <c r="I3109">
        <v>2.6875019999999998</v>
      </c>
      <c r="J3109">
        <v>5.4847E-2</v>
      </c>
      <c r="K3109" t="str">
        <f t="shared" si="51"/>
        <v>2</v>
      </c>
      <c r="L3109" t="s">
        <v>52</v>
      </c>
      <c r="M3109" t="s">
        <v>53</v>
      </c>
      <c r="N31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3109" s="10" t="e">
        <f>VLOOKUP(TableOMP[[#This Row],[Label]],TableAvg[],2,FALSE)</f>
        <v>#N/A</v>
      </c>
      <c r="P3109" s="10" t="e">
        <f>VLOOKUP(TableOMP[[#This Row],[Label]],TableAvg[],3,FALSE)</f>
        <v>#N/A</v>
      </c>
      <c r="Q3109" s="10" t="e">
        <f>TableOMP[[#This Row],[Avg]]-$U$2*TableOMP[[#This Row],[StdDev]]</f>
        <v>#N/A</v>
      </c>
      <c r="R3109" s="10" t="e">
        <f>TableOMP[[#This Row],[Avg]]+$U$2*TableOMP[[#This Row],[StdDev]]</f>
        <v>#N/A</v>
      </c>
      <c r="S3109" s="10" t="e">
        <f>IF(AND(TableOMP[[#This Row],[total_time]]&gt;=TableOMP[[#This Row],[Low]], TableOMP[[#This Row],[total_time]]&lt;=TableOMP[[#This Row],[High]]),1,0)</f>
        <v>#N/A</v>
      </c>
    </row>
    <row r="3110" spans="1:19" x14ac:dyDescent="0.25">
      <c r="A3110" t="s">
        <v>17</v>
      </c>
      <c r="B3110">
        <v>30000</v>
      </c>
      <c r="C3110">
        <v>0</v>
      </c>
      <c r="D3110">
        <v>0</v>
      </c>
      <c r="E3110">
        <v>49</v>
      </c>
      <c r="F3110">
        <v>1</v>
      </c>
      <c r="G3110">
        <v>3.277622</v>
      </c>
      <c r="H3110">
        <v>0.94694800000000001</v>
      </c>
      <c r="I3110">
        <v>2.2343039999999998</v>
      </c>
      <c r="J3110">
        <v>4.6547999999999999E-2</v>
      </c>
      <c r="K3110" t="str">
        <f t="shared" si="51"/>
        <v>2</v>
      </c>
      <c r="L3110" t="s">
        <v>52</v>
      </c>
      <c r="M3110" t="s">
        <v>53</v>
      </c>
      <c r="N31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3110" s="10" t="e">
        <f>VLOOKUP(TableOMP[[#This Row],[Label]],TableAvg[],2,FALSE)</f>
        <v>#N/A</v>
      </c>
      <c r="P3110" s="10" t="e">
        <f>VLOOKUP(TableOMP[[#This Row],[Label]],TableAvg[],3,FALSE)</f>
        <v>#N/A</v>
      </c>
      <c r="Q3110" s="10" t="e">
        <f>TableOMP[[#This Row],[Avg]]-$U$2*TableOMP[[#This Row],[StdDev]]</f>
        <v>#N/A</v>
      </c>
      <c r="R3110" s="10" t="e">
        <f>TableOMP[[#This Row],[Avg]]+$U$2*TableOMP[[#This Row],[StdDev]]</f>
        <v>#N/A</v>
      </c>
      <c r="S3110" s="10" t="e">
        <f>IF(AND(TableOMP[[#This Row],[total_time]]&gt;=TableOMP[[#This Row],[Low]], TableOMP[[#This Row],[total_time]]&lt;=TableOMP[[#This Row],[High]]),1,0)</f>
        <v>#N/A</v>
      </c>
    </row>
    <row r="3111" spans="1:19" x14ac:dyDescent="0.25">
      <c r="A3111" t="s">
        <v>17</v>
      </c>
      <c r="B3111">
        <v>30000</v>
      </c>
      <c r="C3111">
        <v>0</v>
      </c>
      <c r="D3111">
        <v>0</v>
      </c>
      <c r="E3111">
        <v>48</v>
      </c>
      <c r="F3111">
        <v>1</v>
      </c>
      <c r="G3111">
        <v>3.0826549999999999</v>
      </c>
      <c r="H3111">
        <v>0.93538500000000002</v>
      </c>
      <c r="I3111">
        <v>2.4687000000000001</v>
      </c>
      <c r="J3111">
        <v>5.2526000000000003E-2</v>
      </c>
      <c r="K3111" t="str">
        <f t="shared" si="51"/>
        <v>2</v>
      </c>
      <c r="L3111" t="s">
        <v>52</v>
      </c>
      <c r="M3111" t="s">
        <v>53</v>
      </c>
      <c r="N31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3111" s="10" t="e">
        <f>VLOOKUP(TableOMP[[#This Row],[Label]],TableAvg[],2,FALSE)</f>
        <v>#N/A</v>
      </c>
      <c r="P3111" s="10" t="e">
        <f>VLOOKUP(TableOMP[[#This Row],[Label]],TableAvg[],3,FALSE)</f>
        <v>#N/A</v>
      </c>
      <c r="Q3111" s="10" t="e">
        <f>TableOMP[[#This Row],[Avg]]-$U$2*TableOMP[[#This Row],[StdDev]]</f>
        <v>#N/A</v>
      </c>
      <c r="R3111" s="10" t="e">
        <f>TableOMP[[#This Row],[Avg]]+$U$2*TableOMP[[#This Row],[StdDev]]</f>
        <v>#N/A</v>
      </c>
      <c r="S3111" s="10" t="e">
        <f>IF(AND(TableOMP[[#This Row],[total_time]]&gt;=TableOMP[[#This Row],[Low]], TableOMP[[#This Row],[total_time]]&lt;=TableOMP[[#This Row],[High]]),1,0)</f>
        <v>#N/A</v>
      </c>
    </row>
    <row r="3112" spans="1:19" x14ac:dyDescent="0.25">
      <c r="A3112" t="s">
        <v>17</v>
      </c>
      <c r="B3112">
        <v>30000</v>
      </c>
      <c r="C3112">
        <v>0</v>
      </c>
      <c r="D3112">
        <v>0</v>
      </c>
      <c r="E3112">
        <v>47</v>
      </c>
      <c r="F3112">
        <v>1</v>
      </c>
      <c r="G3112">
        <v>2.9570750000000001</v>
      </c>
      <c r="H3112">
        <v>1.0014689999999999</v>
      </c>
      <c r="I3112">
        <v>1.933171</v>
      </c>
      <c r="J3112">
        <v>4.2025E-2</v>
      </c>
      <c r="K3112" t="str">
        <f t="shared" si="51"/>
        <v>2</v>
      </c>
      <c r="L3112" t="s">
        <v>52</v>
      </c>
      <c r="M3112" t="s">
        <v>53</v>
      </c>
      <c r="N31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3112" s="10" t="e">
        <f>VLOOKUP(TableOMP[[#This Row],[Label]],TableAvg[],2,FALSE)</f>
        <v>#N/A</v>
      </c>
      <c r="P3112" s="10" t="e">
        <f>VLOOKUP(TableOMP[[#This Row],[Label]],TableAvg[],3,FALSE)</f>
        <v>#N/A</v>
      </c>
      <c r="Q3112" s="10" t="e">
        <f>TableOMP[[#This Row],[Avg]]-$U$2*TableOMP[[#This Row],[StdDev]]</f>
        <v>#N/A</v>
      </c>
      <c r="R3112" s="10" t="e">
        <f>TableOMP[[#This Row],[Avg]]+$U$2*TableOMP[[#This Row],[StdDev]]</f>
        <v>#N/A</v>
      </c>
      <c r="S3112" s="10" t="e">
        <f>IF(AND(TableOMP[[#This Row],[total_time]]&gt;=TableOMP[[#This Row],[Low]], TableOMP[[#This Row],[total_time]]&lt;=TableOMP[[#This Row],[High]]),1,0)</f>
        <v>#N/A</v>
      </c>
    </row>
    <row r="3113" spans="1:19" x14ac:dyDescent="0.25">
      <c r="A3113" t="s">
        <v>17</v>
      </c>
      <c r="B3113">
        <v>30000</v>
      </c>
      <c r="C3113">
        <v>0</v>
      </c>
      <c r="D3113">
        <v>0</v>
      </c>
      <c r="E3113">
        <v>46</v>
      </c>
      <c r="F3113">
        <v>1</v>
      </c>
      <c r="G3113">
        <v>3.2492779999999999</v>
      </c>
      <c r="H3113">
        <v>1.115397</v>
      </c>
      <c r="I3113">
        <v>2.327458</v>
      </c>
      <c r="J3113">
        <v>5.1721000000000003E-2</v>
      </c>
      <c r="K3113" t="str">
        <f t="shared" si="51"/>
        <v>2</v>
      </c>
      <c r="L3113" t="s">
        <v>52</v>
      </c>
      <c r="M3113" t="s">
        <v>53</v>
      </c>
      <c r="N31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3113" s="10" t="e">
        <f>VLOOKUP(TableOMP[[#This Row],[Label]],TableAvg[],2,FALSE)</f>
        <v>#N/A</v>
      </c>
      <c r="P3113" s="10" t="e">
        <f>VLOOKUP(TableOMP[[#This Row],[Label]],TableAvg[],3,FALSE)</f>
        <v>#N/A</v>
      </c>
      <c r="Q3113" s="10" t="e">
        <f>TableOMP[[#This Row],[Avg]]-$U$2*TableOMP[[#This Row],[StdDev]]</f>
        <v>#N/A</v>
      </c>
      <c r="R3113" s="10" t="e">
        <f>TableOMP[[#This Row],[Avg]]+$U$2*TableOMP[[#This Row],[StdDev]]</f>
        <v>#N/A</v>
      </c>
      <c r="S3113" s="10" t="e">
        <f>IF(AND(TableOMP[[#This Row],[total_time]]&gt;=TableOMP[[#This Row],[Low]], TableOMP[[#This Row],[total_time]]&lt;=TableOMP[[#This Row],[High]]),1,0)</f>
        <v>#N/A</v>
      </c>
    </row>
    <row r="3114" spans="1:19" x14ac:dyDescent="0.25">
      <c r="A3114" t="s">
        <v>17</v>
      </c>
      <c r="B3114">
        <v>30000</v>
      </c>
      <c r="C3114">
        <v>0</v>
      </c>
      <c r="D3114">
        <v>0</v>
      </c>
      <c r="E3114">
        <v>45</v>
      </c>
      <c r="F3114">
        <v>1</v>
      </c>
      <c r="G3114">
        <v>3.1902189999999999</v>
      </c>
      <c r="H3114">
        <v>1.1336710000000001</v>
      </c>
      <c r="I3114">
        <v>2.0343460000000002</v>
      </c>
      <c r="J3114">
        <v>4.6234999999999998E-2</v>
      </c>
      <c r="K3114" t="str">
        <f t="shared" si="51"/>
        <v>2</v>
      </c>
      <c r="L3114" t="s">
        <v>52</v>
      </c>
      <c r="M3114" t="s">
        <v>53</v>
      </c>
      <c r="N31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3114" s="10" t="e">
        <f>VLOOKUP(TableOMP[[#This Row],[Label]],TableAvg[],2,FALSE)</f>
        <v>#N/A</v>
      </c>
      <c r="P3114" s="10" t="e">
        <f>VLOOKUP(TableOMP[[#This Row],[Label]],TableAvg[],3,FALSE)</f>
        <v>#N/A</v>
      </c>
      <c r="Q3114" s="10" t="e">
        <f>TableOMP[[#This Row],[Avg]]-$U$2*TableOMP[[#This Row],[StdDev]]</f>
        <v>#N/A</v>
      </c>
      <c r="R3114" s="10" t="e">
        <f>TableOMP[[#This Row],[Avg]]+$U$2*TableOMP[[#This Row],[StdDev]]</f>
        <v>#N/A</v>
      </c>
      <c r="S3114" s="10" t="e">
        <f>IF(AND(TableOMP[[#This Row],[total_time]]&gt;=TableOMP[[#This Row],[Low]], TableOMP[[#This Row],[total_time]]&lt;=TableOMP[[#This Row],[High]]),1,0)</f>
        <v>#N/A</v>
      </c>
    </row>
    <row r="3115" spans="1:19" x14ac:dyDescent="0.25">
      <c r="A3115" t="s">
        <v>17</v>
      </c>
      <c r="B3115">
        <v>30000</v>
      </c>
      <c r="C3115">
        <v>0</v>
      </c>
      <c r="D3115">
        <v>0</v>
      </c>
      <c r="E3115">
        <v>44</v>
      </c>
      <c r="F3115">
        <v>1</v>
      </c>
      <c r="G3115">
        <v>3.622528</v>
      </c>
      <c r="H3115">
        <v>0.91767500000000002</v>
      </c>
      <c r="I3115">
        <v>5.9357449999999998</v>
      </c>
      <c r="J3115">
        <v>0.138041</v>
      </c>
      <c r="K3115" t="str">
        <f t="shared" si="51"/>
        <v>2</v>
      </c>
      <c r="L3115" t="s">
        <v>52</v>
      </c>
      <c r="M3115" t="s">
        <v>53</v>
      </c>
      <c r="N31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3115" s="10" t="e">
        <f>VLOOKUP(TableOMP[[#This Row],[Label]],TableAvg[],2,FALSE)</f>
        <v>#N/A</v>
      </c>
      <c r="P3115" s="10" t="e">
        <f>VLOOKUP(TableOMP[[#This Row],[Label]],TableAvg[],3,FALSE)</f>
        <v>#N/A</v>
      </c>
      <c r="Q3115" s="10" t="e">
        <f>TableOMP[[#This Row],[Avg]]-$U$2*TableOMP[[#This Row],[StdDev]]</f>
        <v>#N/A</v>
      </c>
      <c r="R3115" s="10" t="e">
        <f>TableOMP[[#This Row],[Avg]]+$U$2*TableOMP[[#This Row],[StdDev]]</f>
        <v>#N/A</v>
      </c>
      <c r="S3115" s="10" t="e">
        <f>IF(AND(TableOMP[[#This Row],[total_time]]&gt;=TableOMP[[#This Row],[Low]], TableOMP[[#This Row],[total_time]]&lt;=TableOMP[[#This Row],[High]]),1,0)</f>
        <v>#N/A</v>
      </c>
    </row>
    <row r="3116" spans="1:19" x14ac:dyDescent="0.25">
      <c r="A3116" t="s">
        <v>17</v>
      </c>
      <c r="B3116">
        <v>30000</v>
      </c>
      <c r="C3116">
        <v>0</v>
      </c>
      <c r="D3116">
        <v>0</v>
      </c>
      <c r="E3116">
        <v>43</v>
      </c>
      <c r="F3116">
        <v>1</v>
      </c>
      <c r="G3116">
        <v>2.775458</v>
      </c>
      <c r="H3116">
        <v>0.98724599999999996</v>
      </c>
      <c r="I3116">
        <v>1.749892</v>
      </c>
      <c r="J3116">
        <v>4.1664E-2</v>
      </c>
      <c r="K3116" t="str">
        <f t="shared" si="51"/>
        <v>2</v>
      </c>
      <c r="L3116" t="s">
        <v>52</v>
      </c>
      <c r="M3116" t="s">
        <v>53</v>
      </c>
      <c r="N31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3116" s="10" t="e">
        <f>VLOOKUP(TableOMP[[#This Row],[Label]],TableAvg[],2,FALSE)</f>
        <v>#N/A</v>
      </c>
      <c r="P3116" s="10" t="e">
        <f>VLOOKUP(TableOMP[[#This Row],[Label]],TableAvg[],3,FALSE)</f>
        <v>#N/A</v>
      </c>
      <c r="Q3116" s="10" t="e">
        <f>TableOMP[[#This Row],[Avg]]-$U$2*TableOMP[[#This Row],[StdDev]]</f>
        <v>#N/A</v>
      </c>
      <c r="R3116" s="10" t="e">
        <f>TableOMP[[#This Row],[Avg]]+$U$2*TableOMP[[#This Row],[StdDev]]</f>
        <v>#N/A</v>
      </c>
      <c r="S3116" s="10" t="e">
        <f>IF(AND(TableOMP[[#This Row],[total_time]]&gt;=TableOMP[[#This Row],[Low]], TableOMP[[#This Row],[total_time]]&lt;=TableOMP[[#This Row],[High]]),1,0)</f>
        <v>#N/A</v>
      </c>
    </row>
    <row r="3117" spans="1:19" x14ac:dyDescent="0.25">
      <c r="A3117" t="s">
        <v>17</v>
      </c>
      <c r="B3117">
        <v>30000</v>
      </c>
      <c r="C3117">
        <v>0</v>
      </c>
      <c r="D3117">
        <v>0</v>
      </c>
      <c r="E3117">
        <v>42</v>
      </c>
      <c r="F3117">
        <v>1</v>
      </c>
      <c r="G3117">
        <v>2.7497660000000002</v>
      </c>
      <c r="H3117">
        <v>1.044556</v>
      </c>
      <c r="I3117">
        <v>1.9088769999999999</v>
      </c>
      <c r="J3117">
        <v>4.6558000000000002E-2</v>
      </c>
      <c r="K3117" t="str">
        <f t="shared" si="51"/>
        <v>2</v>
      </c>
      <c r="L3117" t="s">
        <v>52</v>
      </c>
      <c r="M3117" t="s">
        <v>53</v>
      </c>
      <c r="N31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3117" s="10" t="e">
        <f>VLOOKUP(TableOMP[[#This Row],[Label]],TableAvg[],2,FALSE)</f>
        <v>#N/A</v>
      </c>
      <c r="P3117" s="10" t="e">
        <f>VLOOKUP(TableOMP[[#This Row],[Label]],TableAvg[],3,FALSE)</f>
        <v>#N/A</v>
      </c>
      <c r="Q3117" s="10" t="e">
        <f>TableOMP[[#This Row],[Avg]]-$U$2*TableOMP[[#This Row],[StdDev]]</f>
        <v>#N/A</v>
      </c>
      <c r="R3117" s="10" t="e">
        <f>TableOMP[[#This Row],[Avg]]+$U$2*TableOMP[[#This Row],[StdDev]]</f>
        <v>#N/A</v>
      </c>
      <c r="S3117" s="10" t="e">
        <f>IF(AND(TableOMP[[#This Row],[total_time]]&gt;=TableOMP[[#This Row],[Low]], TableOMP[[#This Row],[total_time]]&lt;=TableOMP[[#This Row],[High]]),1,0)</f>
        <v>#N/A</v>
      </c>
    </row>
    <row r="3118" spans="1:19" x14ac:dyDescent="0.25">
      <c r="A3118" t="s">
        <v>17</v>
      </c>
      <c r="B3118">
        <v>30000</v>
      </c>
      <c r="C3118">
        <v>0</v>
      </c>
      <c r="D3118">
        <v>0</v>
      </c>
      <c r="E3118">
        <v>41</v>
      </c>
      <c r="F3118">
        <v>1</v>
      </c>
      <c r="G3118">
        <v>2.8953139999999999</v>
      </c>
      <c r="H3118">
        <v>0.90864900000000004</v>
      </c>
      <c r="I3118">
        <v>2.1328930000000001</v>
      </c>
      <c r="J3118">
        <v>5.3322000000000001E-2</v>
      </c>
      <c r="K3118" t="str">
        <f t="shared" si="51"/>
        <v>2</v>
      </c>
      <c r="L3118" t="s">
        <v>52</v>
      </c>
      <c r="M3118" t="s">
        <v>53</v>
      </c>
      <c r="N31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3118" s="10" t="e">
        <f>VLOOKUP(TableOMP[[#This Row],[Label]],TableAvg[],2,FALSE)</f>
        <v>#N/A</v>
      </c>
      <c r="P3118" s="10" t="e">
        <f>VLOOKUP(TableOMP[[#This Row],[Label]],TableAvg[],3,FALSE)</f>
        <v>#N/A</v>
      </c>
      <c r="Q3118" s="10" t="e">
        <f>TableOMP[[#This Row],[Avg]]-$U$2*TableOMP[[#This Row],[StdDev]]</f>
        <v>#N/A</v>
      </c>
      <c r="R3118" s="10" t="e">
        <f>TableOMP[[#This Row],[Avg]]+$U$2*TableOMP[[#This Row],[StdDev]]</f>
        <v>#N/A</v>
      </c>
      <c r="S3118" s="10" t="e">
        <f>IF(AND(TableOMP[[#This Row],[total_time]]&gt;=TableOMP[[#This Row],[Low]], TableOMP[[#This Row],[total_time]]&lt;=TableOMP[[#This Row],[High]]),1,0)</f>
        <v>#N/A</v>
      </c>
    </row>
    <row r="3119" spans="1:19" x14ac:dyDescent="0.25">
      <c r="A3119" t="s">
        <v>17</v>
      </c>
      <c r="B3119">
        <v>30000</v>
      </c>
      <c r="C3119">
        <v>0</v>
      </c>
      <c r="D3119">
        <v>0</v>
      </c>
      <c r="E3119">
        <v>40</v>
      </c>
      <c r="F3119">
        <v>1</v>
      </c>
      <c r="G3119">
        <v>2.9933420000000002</v>
      </c>
      <c r="H3119">
        <v>1.2245619999999999</v>
      </c>
      <c r="I3119">
        <v>4.2549239999999999</v>
      </c>
      <c r="J3119">
        <v>0.109101</v>
      </c>
      <c r="K3119" t="str">
        <f t="shared" si="51"/>
        <v>2</v>
      </c>
      <c r="L3119" t="s">
        <v>52</v>
      </c>
      <c r="M3119" t="s">
        <v>53</v>
      </c>
      <c r="N31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3119" s="10" t="e">
        <f>VLOOKUP(TableOMP[[#This Row],[Label]],TableAvg[],2,FALSE)</f>
        <v>#N/A</v>
      </c>
      <c r="P3119" s="10" t="e">
        <f>VLOOKUP(TableOMP[[#This Row],[Label]],TableAvg[],3,FALSE)</f>
        <v>#N/A</v>
      </c>
      <c r="Q3119" s="10" t="e">
        <f>TableOMP[[#This Row],[Avg]]-$U$2*TableOMP[[#This Row],[StdDev]]</f>
        <v>#N/A</v>
      </c>
      <c r="R3119" s="10" t="e">
        <f>TableOMP[[#This Row],[Avg]]+$U$2*TableOMP[[#This Row],[StdDev]]</f>
        <v>#N/A</v>
      </c>
      <c r="S3119" s="10" t="e">
        <f>IF(AND(TableOMP[[#This Row],[total_time]]&gt;=TableOMP[[#This Row],[Low]], TableOMP[[#This Row],[total_time]]&lt;=TableOMP[[#This Row],[High]]),1,0)</f>
        <v>#N/A</v>
      </c>
    </row>
    <row r="3120" spans="1:19" x14ac:dyDescent="0.25">
      <c r="A3120" t="s">
        <v>17</v>
      </c>
      <c r="B3120">
        <v>30000</v>
      </c>
      <c r="C3120">
        <v>0</v>
      </c>
      <c r="D3120">
        <v>0</v>
      </c>
      <c r="E3120">
        <v>39</v>
      </c>
      <c r="F3120">
        <v>1</v>
      </c>
      <c r="G3120">
        <v>2.8011919999999999</v>
      </c>
      <c r="H3120">
        <v>0.91899900000000001</v>
      </c>
      <c r="I3120">
        <v>1.6463890000000001</v>
      </c>
      <c r="J3120">
        <v>4.3326000000000003E-2</v>
      </c>
      <c r="K3120" t="str">
        <f t="shared" si="51"/>
        <v>2</v>
      </c>
      <c r="L3120" t="s">
        <v>52</v>
      </c>
      <c r="M3120" t="s">
        <v>53</v>
      </c>
      <c r="N31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3120" s="10" t="e">
        <f>VLOOKUP(TableOMP[[#This Row],[Label]],TableAvg[],2,FALSE)</f>
        <v>#N/A</v>
      </c>
      <c r="P3120" s="10" t="e">
        <f>VLOOKUP(TableOMP[[#This Row],[Label]],TableAvg[],3,FALSE)</f>
        <v>#N/A</v>
      </c>
      <c r="Q3120" s="10" t="e">
        <f>TableOMP[[#This Row],[Avg]]-$U$2*TableOMP[[#This Row],[StdDev]]</f>
        <v>#N/A</v>
      </c>
      <c r="R3120" s="10" t="e">
        <f>TableOMP[[#This Row],[Avg]]+$U$2*TableOMP[[#This Row],[StdDev]]</f>
        <v>#N/A</v>
      </c>
      <c r="S3120" s="10" t="e">
        <f>IF(AND(TableOMP[[#This Row],[total_time]]&gt;=TableOMP[[#This Row],[Low]], TableOMP[[#This Row],[total_time]]&lt;=TableOMP[[#This Row],[High]]),1,0)</f>
        <v>#N/A</v>
      </c>
    </row>
    <row r="3121" spans="1:19" x14ac:dyDescent="0.25">
      <c r="A3121" t="s">
        <v>17</v>
      </c>
      <c r="B3121">
        <v>30000</v>
      </c>
      <c r="C3121">
        <v>0</v>
      </c>
      <c r="D3121">
        <v>0</v>
      </c>
      <c r="E3121">
        <v>38</v>
      </c>
      <c r="F3121">
        <v>1</v>
      </c>
      <c r="G3121">
        <v>3.4400979999999999</v>
      </c>
      <c r="H3121">
        <v>1.116231</v>
      </c>
      <c r="I3121">
        <v>2.3944559999999999</v>
      </c>
      <c r="J3121">
        <v>6.4714999999999995E-2</v>
      </c>
      <c r="K3121" t="str">
        <f t="shared" si="51"/>
        <v>2</v>
      </c>
      <c r="L3121" t="s">
        <v>52</v>
      </c>
      <c r="M3121" t="s">
        <v>53</v>
      </c>
      <c r="N31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3121" s="10" t="e">
        <f>VLOOKUP(TableOMP[[#This Row],[Label]],TableAvg[],2,FALSE)</f>
        <v>#N/A</v>
      </c>
      <c r="P3121" s="10" t="e">
        <f>VLOOKUP(TableOMP[[#This Row],[Label]],TableAvg[],3,FALSE)</f>
        <v>#N/A</v>
      </c>
      <c r="Q3121" s="10" t="e">
        <f>TableOMP[[#This Row],[Avg]]-$U$2*TableOMP[[#This Row],[StdDev]]</f>
        <v>#N/A</v>
      </c>
      <c r="R3121" s="10" t="e">
        <f>TableOMP[[#This Row],[Avg]]+$U$2*TableOMP[[#This Row],[StdDev]]</f>
        <v>#N/A</v>
      </c>
      <c r="S3121" s="10" t="e">
        <f>IF(AND(TableOMP[[#This Row],[total_time]]&gt;=TableOMP[[#This Row],[Low]], TableOMP[[#This Row],[total_time]]&lt;=TableOMP[[#This Row],[High]]),1,0)</f>
        <v>#N/A</v>
      </c>
    </row>
    <row r="3122" spans="1:19" x14ac:dyDescent="0.25">
      <c r="A3122" t="s">
        <v>17</v>
      </c>
      <c r="B3122">
        <v>30000</v>
      </c>
      <c r="C3122">
        <v>0</v>
      </c>
      <c r="D3122">
        <v>0</v>
      </c>
      <c r="E3122">
        <v>37</v>
      </c>
      <c r="F3122">
        <v>1</v>
      </c>
      <c r="G3122">
        <v>3.0594290000000002</v>
      </c>
      <c r="H3122">
        <v>1.291391</v>
      </c>
      <c r="I3122">
        <v>1.6057170000000001</v>
      </c>
      <c r="J3122">
        <v>4.4602999999999997E-2</v>
      </c>
      <c r="K3122" t="str">
        <f t="shared" si="51"/>
        <v>2</v>
      </c>
      <c r="L3122" t="s">
        <v>52</v>
      </c>
      <c r="M3122" t="s">
        <v>53</v>
      </c>
      <c r="N31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3122" s="10" t="e">
        <f>VLOOKUP(TableOMP[[#This Row],[Label]],TableAvg[],2,FALSE)</f>
        <v>#N/A</v>
      </c>
      <c r="P3122" s="10" t="e">
        <f>VLOOKUP(TableOMP[[#This Row],[Label]],TableAvg[],3,FALSE)</f>
        <v>#N/A</v>
      </c>
      <c r="Q3122" s="10" t="e">
        <f>TableOMP[[#This Row],[Avg]]-$U$2*TableOMP[[#This Row],[StdDev]]</f>
        <v>#N/A</v>
      </c>
      <c r="R3122" s="10" t="e">
        <f>TableOMP[[#This Row],[Avg]]+$U$2*TableOMP[[#This Row],[StdDev]]</f>
        <v>#N/A</v>
      </c>
      <c r="S3122" s="10" t="e">
        <f>IF(AND(TableOMP[[#This Row],[total_time]]&gt;=TableOMP[[#This Row],[Low]], TableOMP[[#This Row],[total_time]]&lt;=TableOMP[[#This Row],[High]]),1,0)</f>
        <v>#N/A</v>
      </c>
    </row>
    <row r="3123" spans="1:19" x14ac:dyDescent="0.25">
      <c r="A3123" t="s">
        <v>17</v>
      </c>
      <c r="B3123">
        <v>30000</v>
      </c>
      <c r="C3123">
        <v>0</v>
      </c>
      <c r="D3123">
        <v>0</v>
      </c>
      <c r="E3123">
        <v>36</v>
      </c>
      <c r="F3123">
        <v>1</v>
      </c>
      <c r="G3123">
        <v>3.0319759999999998</v>
      </c>
      <c r="H3123">
        <v>0.97653800000000002</v>
      </c>
      <c r="I3123">
        <v>1.587472</v>
      </c>
      <c r="J3123">
        <v>4.5356E-2</v>
      </c>
      <c r="K3123" t="str">
        <f t="shared" si="51"/>
        <v>2</v>
      </c>
      <c r="L3123" t="s">
        <v>52</v>
      </c>
      <c r="M3123" t="s">
        <v>53</v>
      </c>
      <c r="N31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3123" s="10" t="e">
        <f>VLOOKUP(TableOMP[[#This Row],[Label]],TableAvg[],2,FALSE)</f>
        <v>#N/A</v>
      </c>
      <c r="P3123" s="10" t="e">
        <f>VLOOKUP(TableOMP[[#This Row],[Label]],TableAvg[],3,FALSE)</f>
        <v>#N/A</v>
      </c>
      <c r="Q3123" s="10" t="e">
        <f>TableOMP[[#This Row],[Avg]]-$U$2*TableOMP[[#This Row],[StdDev]]</f>
        <v>#N/A</v>
      </c>
      <c r="R3123" s="10" t="e">
        <f>TableOMP[[#This Row],[Avg]]+$U$2*TableOMP[[#This Row],[StdDev]]</f>
        <v>#N/A</v>
      </c>
      <c r="S3123" s="10" t="e">
        <f>IF(AND(TableOMP[[#This Row],[total_time]]&gt;=TableOMP[[#This Row],[Low]], TableOMP[[#This Row],[total_time]]&lt;=TableOMP[[#This Row],[High]]),1,0)</f>
        <v>#N/A</v>
      </c>
    </row>
    <row r="3124" spans="1:19" x14ac:dyDescent="0.25">
      <c r="A3124" t="s">
        <v>17</v>
      </c>
      <c r="B3124">
        <v>30000</v>
      </c>
      <c r="C3124">
        <v>0</v>
      </c>
      <c r="D3124">
        <v>0</v>
      </c>
      <c r="E3124">
        <v>35</v>
      </c>
      <c r="F3124">
        <v>1</v>
      </c>
      <c r="G3124">
        <v>2.970253</v>
      </c>
      <c r="H3124">
        <v>1.1298269999999999</v>
      </c>
      <c r="I3124">
        <v>1.7768379999999999</v>
      </c>
      <c r="J3124">
        <v>5.2260000000000001E-2</v>
      </c>
      <c r="K3124" t="str">
        <f t="shared" si="51"/>
        <v>2</v>
      </c>
      <c r="L3124" t="s">
        <v>52</v>
      </c>
      <c r="M3124" t="s">
        <v>53</v>
      </c>
      <c r="N31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3124" s="10" t="e">
        <f>VLOOKUP(TableOMP[[#This Row],[Label]],TableAvg[],2,FALSE)</f>
        <v>#N/A</v>
      </c>
      <c r="P3124" s="10" t="e">
        <f>VLOOKUP(TableOMP[[#This Row],[Label]],TableAvg[],3,FALSE)</f>
        <v>#N/A</v>
      </c>
      <c r="Q3124" s="10" t="e">
        <f>TableOMP[[#This Row],[Avg]]-$U$2*TableOMP[[#This Row],[StdDev]]</f>
        <v>#N/A</v>
      </c>
      <c r="R3124" s="10" t="e">
        <f>TableOMP[[#This Row],[Avg]]+$U$2*TableOMP[[#This Row],[StdDev]]</f>
        <v>#N/A</v>
      </c>
      <c r="S3124" s="10" t="e">
        <f>IF(AND(TableOMP[[#This Row],[total_time]]&gt;=TableOMP[[#This Row],[Low]], TableOMP[[#This Row],[total_time]]&lt;=TableOMP[[#This Row],[High]]),1,0)</f>
        <v>#N/A</v>
      </c>
    </row>
    <row r="3125" spans="1:19" x14ac:dyDescent="0.25">
      <c r="A3125" t="s">
        <v>17</v>
      </c>
      <c r="B3125">
        <v>30000</v>
      </c>
      <c r="C3125">
        <v>0</v>
      </c>
      <c r="D3125">
        <v>0</v>
      </c>
      <c r="E3125">
        <v>34</v>
      </c>
      <c r="F3125">
        <v>1</v>
      </c>
      <c r="G3125">
        <v>3.1046819999999999</v>
      </c>
      <c r="H3125">
        <v>1.0365219999999999</v>
      </c>
      <c r="I3125">
        <v>1.631224</v>
      </c>
      <c r="J3125">
        <v>4.9431000000000003E-2</v>
      </c>
      <c r="K3125" t="str">
        <f t="shared" si="51"/>
        <v>2</v>
      </c>
      <c r="L3125" t="s">
        <v>52</v>
      </c>
      <c r="M3125" t="s">
        <v>53</v>
      </c>
      <c r="N31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3125" s="10" t="e">
        <f>VLOOKUP(TableOMP[[#This Row],[Label]],TableAvg[],2,FALSE)</f>
        <v>#N/A</v>
      </c>
      <c r="P3125" s="10" t="e">
        <f>VLOOKUP(TableOMP[[#This Row],[Label]],TableAvg[],3,FALSE)</f>
        <v>#N/A</v>
      </c>
      <c r="Q3125" s="10" t="e">
        <f>TableOMP[[#This Row],[Avg]]-$U$2*TableOMP[[#This Row],[StdDev]]</f>
        <v>#N/A</v>
      </c>
      <c r="R3125" s="10" t="e">
        <f>TableOMP[[#This Row],[Avg]]+$U$2*TableOMP[[#This Row],[StdDev]]</f>
        <v>#N/A</v>
      </c>
      <c r="S3125" s="10" t="e">
        <f>IF(AND(TableOMP[[#This Row],[total_time]]&gt;=TableOMP[[#This Row],[Low]], TableOMP[[#This Row],[total_time]]&lt;=TableOMP[[#This Row],[High]]),1,0)</f>
        <v>#N/A</v>
      </c>
    </row>
    <row r="3126" spans="1:19" x14ac:dyDescent="0.25">
      <c r="A3126" t="s">
        <v>17</v>
      </c>
      <c r="B3126">
        <v>30000</v>
      </c>
      <c r="C3126">
        <v>0</v>
      </c>
      <c r="D3126">
        <v>0</v>
      </c>
      <c r="E3126">
        <v>33</v>
      </c>
      <c r="F3126">
        <v>1</v>
      </c>
      <c r="G3126">
        <v>3.1665939999999999</v>
      </c>
      <c r="H3126">
        <v>1.2420359999999999</v>
      </c>
      <c r="I3126">
        <v>1.5410630000000001</v>
      </c>
      <c r="J3126">
        <v>4.8157999999999999E-2</v>
      </c>
      <c r="K3126" t="str">
        <f t="shared" si="51"/>
        <v>2</v>
      </c>
      <c r="L3126" t="s">
        <v>52</v>
      </c>
      <c r="M3126" t="s">
        <v>53</v>
      </c>
      <c r="N31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3126" s="10" t="e">
        <f>VLOOKUP(TableOMP[[#This Row],[Label]],TableAvg[],2,FALSE)</f>
        <v>#N/A</v>
      </c>
      <c r="P3126" s="10" t="e">
        <f>VLOOKUP(TableOMP[[#This Row],[Label]],TableAvg[],3,FALSE)</f>
        <v>#N/A</v>
      </c>
      <c r="Q3126" s="10" t="e">
        <f>TableOMP[[#This Row],[Avg]]-$U$2*TableOMP[[#This Row],[StdDev]]</f>
        <v>#N/A</v>
      </c>
      <c r="R3126" s="10" t="e">
        <f>TableOMP[[#This Row],[Avg]]+$U$2*TableOMP[[#This Row],[StdDev]]</f>
        <v>#N/A</v>
      </c>
      <c r="S3126" s="10" t="e">
        <f>IF(AND(TableOMP[[#This Row],[total_time]]&gt;=TableOMP[[#This Row],[Low]], TableOMP[[#This Row],[total_time]]&lt;=TableOMP[[#This Row],[High]]),1,0)</f>
        <v>#N/A</v>
      </c>
    </row>
    <row r="3127" spans="1:19" x14ac:dyDescent="0.25">
      <c r="A3127" t="s">
        <v>17</v>
      </c>
      <c r="B3127">
        <v>30000</v>
      </c>
      <c r="C3127">
        <v>0</v>
      </c>
      <c r="D3127">
        <v>0</v>
      </c>
      <c r="E3127">
        <v>32</v>
      </c>
      <c r="F3127">
        <v>1</v>
      </c>
      <c r="G3127">
        <v>3.1337190000000001</v>
      </c>
      <c r="H3127">
        <v>1.0750999999999999</v>
      </c>
      <c r="I3127">
        <v>1.539347</v>
      </c>
      <c r="J3127">
        <v>4.9655999999999999E-2</v>
      </c>
      <c r="K3127" t="str">
        <f t="shared" si="51"/>
        <v>2</v>
      </c>
      <c r="L3127" t="s">
        <v>52</v>
      </c>
      <c r="M3127" t="s">
        <v>53</v>
      </c>
      <c r="N31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3127" s="10" t="e">
        <f>VLOOKUP(TableOMP[[#This Row],[Label]],TableAvg[],2,FALSE)</f>
        <v>#N/A</v>
      </c>
      <c r="P3127" s="10" t="e">
        <f>VLOOKUP(TableOMP[[#This Row],[Label]],TableAvg[],3,FALSE)</f>
        <v>#N/A</v>
      </c>
      <c r="Q3127" s="10" t="e">
        <f>TableOMP[[#This Row],[Avg]]-$U$2*TableOMP[[#This Row],[StdDev]]</f>
        <v>#N/A</v>
      </c>
      <c r="R3127" s="10" t="e">
        <f>TableOMP[[#This Row],[Avg]]+$U$2*TableOMP[[#This Row],[StdDev]]</f>
        <v>#N/A</v>
      </c>
      <c r="S3127" s="10" t="e">
        <f>IF(AND(TableOMP[[#This Row],[total_time]]&gt;=TableOMP[[#This Row],[Low]], TableOMP[[#This Row],[total_time]]&lt;=TableOMP[[#This Row],[High]]),1,0)</f>
        <v>#N/A</v>
      </c>
    </row>
    <row r="3128" spans="1:19" x14ac:dyDescent="0.25">
      <c r="A3128" t="s">
        <v>17</v>
      </c>
      <c r="B3128">
        <v>30000</v>
      </c>
      <c r="C3128">
        <v>0</v>
      </c>
      <c r="D3128">
        <v>0</v>
      </c>
      <c r="E3128">
        <v>31</v>
      </c>
      <c r="F3128">
        <v>1</v>
      </c>
      <c r="G3128">
        <v>3.0675129999999999</v>
      </c>
      <c r="H3128">
        <v>0.93467900000000004</v>
      </c>
      <c r="I3128">
        <v>1.708132</v>
      </c>
      <c r="J3128">
        <v>5.6938000000000002E-2</v>
      </c>
      <c r="K3128" t="str">
        <f t="shared" si="51"/>
        <v>2</v>
      </c>
      <c r="L3128" t="s">
        <v>52</v>
      </c>
      <c r="M3128" t="s">
        <v>53</v>
      </c>
      <c r="N31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128" s="10" t="e">
        <f>VLOOKUP(TableOMP[[#This Row],[Label]],TableAvg[],2,FALSE)</f>
        <v>#N/A</v>
      </c>
      <c r="P3128" s="10" t="e">
        <f>VLOOKUP(TableOMP[[#This Row],[Label]],TableAvg[],3,FALSE)</f>
        <v>#N/A</v>
      </c>
      <c r="Q3128" s="10" t="e">
        <f>TableOMP[[#This Row],[Avg]]-$U$2*TableOMP[[#This Row],[StdDev]]</f>
        <v>#N/A</v>
      </c>
      <c r="R3128" s="10" t="e">
        <f>TableOMP[[#This Row],[Avg]]+$U$2*TableOMP[[#This Row],[StdDev]]</f>
        <v>#N/A</v>
      </c>
      <c r="S3128" s="10" t="e">
        <f>IF(AND(TableOMP[[#This Row],[total_time]]&gt;=TableOMP[[#This Row],[Low]], TableOMP[[#This Row],[total_time]]&lt;=TableOMP[[#This Row],[High]]),1,0)</f>
        <v>#N/A</v>
      </c>
    </row>
    <row r="3129" spans="1:19" x14ac:dyDescent="0.25">
      <c r="A3129" t="s">
        <v>17</v>
      </c>
      <c r="B3129">
        <v>30000</v>
      </c>
      <c r="C3129">
        <v>0</v>
      </c>
      <c r="D3129">
        <v>0</v>
      </c>
      <c r="E3129">
        <v>30</v>
      </c>
      <c r="F3129">
        <v>1</v>
      </c>
      <c r="G3129">
        <v>3.0513650000000001</v>
      </c>
      <c r="H3129">
        <v>0.94843699999999997</v>
      </c>
      <c r="I3129">
        <v>1.767058</v>
      </c>
      <c r="J3129">
        <v>6.0933000000000001E-2</v>
      </c>
      <c r="K3129" t="str">
        <f t="shared" si="51"/>
        <v>2</v>
      </c>
      <c r="L3129" t="s">
        <v>52</v>
      </c>
      <c r="M3129" t="s">
        <v>53</v>
      </c>
      <c r="N31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129" s="10" t="e">
        <f>VLOOKUP(TableOMP[[#This Row],[Label]],TableAvg[],2,FALSE)</f>
        <v>#N/A</v>
      </c>
      <c r="P3129" s="10" t="e">
        <f>VLOOKUP(TableOMP[[#This Row],[Label]],TableAvg[],3,FALSE)</f>
        <v>#N/A</v>
      </c>
      <c r="Q3129" s="10" t="e">
        <f>TableOMP[[#This Row],[Avg]]-$U$2*TableOMP[[#This Row],[StdDev]]</f>
        <v>#N/A</v>
      </c>
      <c r="R3129" s="10" t="e">
        <f>TableOMP[[#This Row],[Avg]]+$U$2*TableOMP[[#This Row],[StdDev]]</f>
        <v>#N/A</v>
      </c>
      <c r="S3129" s="10" t="e">
        <f>IF(AND(TableOMP[[#This Row],[total_time]]&gt;=TableOMP[[#This Row],[Low]], TableOMP[[#This Row],[total_time]]&lt;=TableOMP[[#This Row],[High]]),1,0)</f>
        <v>#N/A</v>
      </c>
    </row>
    <row r="3130" spans="1:19" x14ac:dyDescent="0.25">
      <c r="A3130" t="s">
        <v>17</v>
      </c>
      <c r="B3130">
        <v>30000</v>
      </c>
      <c r="C3130">
        <v>0</v>
      </c>
      <c r="D3130">
        <v>0</v>
      </c>
      <c r="E3130">
        <v>29</v>
      </c>
      <c r="F3130">
        <v>1</v>
      </c>
      <c r="G3130">
        <v>3.1238090000000001</v>
      </c>
      <c r="H3130">
        <v>0.89367200000000002</v>
      </c>
      <c r="I3130">
        <v>1.4192579999999999</v>
      </c>
      <c r="J3130">
        <v>5.0687999999999997E-2</v>
      </c>
      <c r="K3130" t="str">
        <f t="shared" si="51"/>
        <v>2</v>
      </c>
      <c r="L3130" t="s">
        <v>52</v>
      </c>
      <c r="M3130" t="s">
        <v>53</v>
      </c>
      <c r="N31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130" s="10" t="e">
        <f>VLOOKUP(TableOMP[[#This Row],[Label]],TableAvg[],2,FALSE)</f>
        <v>#N/A</v>
      </c>
      <c r="P3130" s="10" t="e">
        <f>VLOOKUP(TableOMP[[#This Row],[Label]],TableAvg[],3,FALSE)</f>
        <v>#N/A</v>
      </c>
      <c r="Q3130" s="10" t="e">
        <f>TableOMP[[#This Row],[Avg]]-$U$2*TableOMP[[#This Row],[StdDev]]</f>
        <v>#N/A</v>
      </c>
      <c r="R3130" s="10" t="e">
        <f>TableOMP[[#This Row],[Avg]]+$U$2*TableOMP[[#This Row],[StdDev]]</f>
        <v>#N/A</v>
      </c>
      <c r="S3130" s="10" t="e">
        <f>IF(AND(TableOMP[[#This Row],[total_time]]&gt;=TableOMP[[#This Row],[Low]], TableOMP[[#This Row],[total_time]]&lt;=TableOMP[[#This Row],[High]]),1,0)</f>
        <v>#N/A</v>
      </c>
    </row>
    <row r="3131" spans="1:19" x14ac:dyDescent="0.25">
      <c r="A3131" t="s">
        <v>17</v>
      </c>
      <c r="B3131">
        <v>30000</v>
      </c>
      <c r="C3131">
        <v>0</v>
      </c>
      <c r="D3131">
        <v>0</v>
      </c>
      <c r="E3131">
        <v>28</v>
      </c>
      <c r="F3131">
        <v>1</v>
      </c>
      <c r="G3131">
        <v>3.1990669999999999</v>
      </c>
      <c r="H3131">
        <v>1.1755690000000001</v>
      </c>
      <c r="I3131">
        <v>1.151832</v>
      </c>
      <c r="J3131">
        <v>4.2659999999999997E-2</v>
      </c>
      <c r="K3131" t="str">
        <f t="shared" si="51"/>
        <v>2</v>
      </c>
      <c r="L3131" t="s">
        <v>52</v>
      </c>
      <c r="M3131" t="s">
        <v>53</v>
      </c>
      <c r="N31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131" s="10" t="e">
        <f>VLOOKUP(TableOMP[[#This Row],[Label]],TableAvg[],2,FALSE)</f>
        <v>#N/A</v>
      </c>
      <c r="P3131" s="10" t="e">
        <f>VLOOKUP(TableOMP[[#This Row],[Label]],TableAvg[],3,FALSE)</f>
        <v>#N/A</v>
      </c>
      <c r="Q3131" s="10" t="e">
        <f>TableOMP[[#This Row],[Avg]]-$U$2*TableOMP[[#This Row],[StdDev]]</f>
        <v>#N/A</v>
      </c>
      <c r="R3131" s="10" t="e">
        <f>TableOMP[[#This Row],[Avg]]+$U$2*TableOMP[[#This Row],[StdDev]]</f>
        <v>#N/A</v>
      </c>
      <c r="S3131" s="10" t="e">
        <f>IF(AND(TableOMP[[#This Row],[total_time]]&gt;=TableOMP[[#This Row],[Low]], TableOMP[[#This Row],[total_time]]&lt;=TableOMP[[#This Row],[High]]),1,0)</f>
        <v>#N/A</v>
      </c>
    </row>
    <row r="3132" spans="1:19" x14ac:dyDescent="0.25">
      <c r="A3132" t="s">
        <v>17</v>
      </c>
      <c r="B3132">
        <v>30000</v>
      </c>
      <c r="C3132">
        <v>0</v>
      </c>
      <c r="D3132">
        <v>0</v>
      </c>
      <c r="E3132">
        <v>27</v>
      </c>
      <c r="F3132">
        <v>1</v>
      </c>
      <c r="G3132">
        <v>3.1310060000000002</v>
      </c>
      <c r="H3132">
        <v>0.93761099999999997</v>
      </c>
      <c r="I3132">
        <v>1.6660680000000001</v>
      </c>
      <c r="J3132">
        <v>6.4079999999999998E-2</v>
      </c>
      <c r="K3132" t="str">
        <f t="shared" si="51"/>
        <v>2</v>
      </c>
      <c r="L3132" t="s">
        <v>52</v>
      </c>
      <c r="M3132" t="s">
        <v>53</v>
      </c>
      <c r="N31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132" s="10" t="e">
        <f>VLOOKUP(TableOMP[[#This Row],[Label]],TableAvg[],2,FALSE)</f>
        <v>#N/A</v>
      </c>
      <c r="P3132" s="10" t="e">
        <f>VLOOKUP(TableOMP[[#This Row],[Label]],TableAvg[],3,FALSE)</f>
        <v>#N/A</v>
      </c>
      <c r="Q3132" s="10" t="e">
        <f>TableOMP[[#This Row],[Avg]]-$U$2*TableOMP[[#This Row],[StdDev]]</f>
        <v>#N/A</v>
      </c>
      <c r="R3132" s="10" t="e">
        <f>TableOMP[[#This Row],[Avg]]+$U$2*TableOMP[[#This Row],[StdDev]]</f>
        <v>#N/A</v>
      </c>
      <c r="S3132" s="10" t="e">
        <f>IF(AND(TableOMP[[#This Row],[total_time]]&gt;=TableOMP[[#This Row],[Low]], TableOMP[[#This Row],[total_time]]&lt;=TableOMP[[#This Row],[High]]),1,0)</f>
        <v>#N/A</v>
      </c>
    </row>
    <row r="3133" spans="1:19" x14ac:dyDescent="0.25">
      <c r="A3133" t="s">
        <v>17</v>
      </c>
      <c r="B3133">
        <v>30000</v>
      </c>
      <c r="C3133">
        <v>0</v>
      </c>
      <c r="D3133">
        <v>0</v>
      </c>
      <c r="E3133">
        <v>26</v>
      </c>
      <c r="F3133">
        <v>1</v>
      </c>
      <c r="G3133">
        <v>2.855556</v>
      </c>
      <c r="H3133">
        <v>0.88578000000000001</v>
      </c>
      <c r="I3133">
        <v>1.1103050000000001</v>
      </c>
      <c r="J3133">
        <v>4.4412E-2</v>
      </c>
      <c r="K3133" t="str">
        <f t="shared" si="51"/>
        <v>2</v>
      </c>
      <c r="L3133" t="s">
        <v>52</v>
      </c>
      <c r="M3133" t="s">
        <v>53</v>
      </c>
      <c r="N31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133" s="10" t="e">
        <f>VLOOKUP(TableOMP[[#This Row],[Label]],TableAvg[],2,FALSE)</f>
        <v>#N/A</v>
      </c>
      <c r="P3133" s="10" t="e">
        <f>VLOOKUP(TableOMP[[#This Row],[Label]],TableAvg[],3,FALSE)</f>
        <v>#N/A</v>
      </c>
      <c r="Q3133" s="10" t="e">
        <f>TableOMP[[#This Row],[Avg]]-$U$2*TableOMP[[#This Row],[StdDev]]</f>
        <v>#N/A</v>
      </c>
      <c r="R3133" s="10" t="e">
        <f>TableOMP[[#This Row],[Avg]]+$U$2*TableOMP[[#This Row],[StdDev]]</f>
        <v>#N/A</v>
      </c>
      <c r="S3133" s="10" t="e">
        <f>IF(AND(TableOMP[[#This Row],[total_time]]&gt;=TableOMP[[#This Row],[Low]], TableOMP[[#This Row],[total_time]]&lt;=TableOMP[[#This Row],[High]]),1,0)</f>
        <v>#N/A</v>
      </c>
    </row>
    <row r="3134" spans="1:19" x14ac:dyDescent="0.25">
      <c r="A3134" t="s">
        <v>17</v>
      </c>
      <c r="B3134">
        <v>30000</v>
      </c>
      <c r="C3134">
        <v>0</v>
      </c>
      <c r="D3134">
        <v>0</v>
      </c>
      <c r="E3134">
        <v>25</v>
      </c>
      <c r="F3134">
        <v>1</v>
      </c>
      <c r="G3134">
        <v>2.823496</v>
      </c>
      <c r="H3134">
        <v>1.016178</v>
      </c>
      <c r="I3134">
        <v>1.045374</v>
      </c>
      <c r="J3134">
        <v>4.3556999999999998E-2</v>
      </c>
      <c r="K3134" t="str">
        <f t="shared" si="51"/>
        <v>2</v>
      </c>
      <c r="L3134" t="s">
        <v>52</v>
      </c>
      <c r="M3134" t="s">
        <v>53</v>
      </c>
      <c r="N31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134" s="10" t="e">
        <f>VLOOKUP(TableOMP[[#This Row],[Label]],TableAvg[],2,FALSE)</f>
        <v>#N/A</v>
      </c>
      <c r="P3134" s="10" t="e">
        <f>VLOOKUP(TableOMP[[#This Row],[Label]],TableAvg[],3,FALSE)</f>
        <v>#N/A</v>
      </c>
      <c r="Q3134" s="10" t="e">
        <f>TableOMP[[#This Row],[Avg]]-$U$2*TableOMP[[#This Row],[StdDev]]</f>
        <v>#N/A</v>
      </c>
      <c r="R3134" s="10" t="e">
        <f>TableOMP[[#This Row],[Avg]]+$U$2*TableOMP[[#This Row],[StdDev]]</f>
        <v>#N/A</v>
      </c>
      <c r="S3134" s="10" t="e">
        <f>IF(AND(TableOMP[[#This Row],[total_time]]&gt;=TableOMP[[#This Row],[Low]], TableOMP[[#This Row],[total_time]]&lt;=TableOMP[[#This Row],[High]]),1,0)</f>
        <v>#N/A</v>
      </c>
    </row>
    <row r="3135" spans="1:19" x14ac:dyDescent="0.25">
      <c r="A3135" t="s">
        <v>17</v>
      </c>
      <c r="B3135">
        <v>30000</v>
      </c>
      <c r="C3135">
        <v>0</v>
      </c>
      <c r="D3135">
        <v>0</v>
      </c>
      <c r="E3135">
        <v>24</v>
      </c>
      <c r="F3135">
        <v>1</v>
      </c>
      <c r="G3135">
        <v>3.425767</v>
      </c>
      <c r="H3135">
        <v>1.0573729999999999</v>
      </c>
      <c r="I3135">
        <v>1.8449279999999999</v>
      </c>
      <c r="J3135">
        <v>8.0213999999999994E-2</v>
      </c>
      <c r="K3135" t="str">
        <f t="shared" si="51"/>
        <v>2</v>
      </c>
      <c r="L3135" t="s">
        <v>52</v>
      </c>
      <c r="M3135" t="s">
        <v>53</v>
      </c>
      <c r="N31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135" s="10" t="e">
        <f>VLOOKUP(TableOMP[[#This Row],[Label]],TableAvg[],2,FALSE)</f>
        <v>#N/A</v>
      </c>
      <c r="P3135" s="10" t="e">
        <f>VLOOKUP(TableOMP[[#This Row],[Label]],TableAvg[],3,FALSE)</f>
        <v>#N/A</v>
      </c>
      <c r="Q3135" s="10" t="e">
        <f>TableOMP[[#This Row],[Avg]]-$U$2*TableOMP[[#This Row],[StdDev]]</f>
        <v>#N/A</v>
      </c>
      <c r="R3135" s="10" t="e">
        <f>TableOMP[[#This Row],[Avg]]+$U$2*TableOMP[[#This Row],[StdDev]]</f>
        <v>#N/A</v>
      </c>
      <c r="S3135" s="10" t="e">
        <f>IF(AND(TableOMP[[#This Row],[total_time]]&gt;=TableOMP[[#This Row],[Low]], TableOMP[[#This Row],[total_time]]&lt;=TableOMP[[#This Row],[High]]),1,0)</f>
        <v>#N/A</v>
      </c>
    </row>
    <row r="3136" spans="1:19" x14ac:dyDescent="0.25">
      <c r="A3136" t="s">
        <v>17</v>
      </c>
      <c r="B3136">
        <v>30000</v>
      </c>
      <c r="C3136">
        <v>0</v>
      </c>
      <c r="D3136">
        <v>0</v>
      </c>
      <c r="E3136">
        <v>23</v>
      </c>
      <c r="F3136">
        <v>1</v>
      </c>
      <c r="G3136">
        <v>2.875667</v>
      </c>
      <c r="H3136">
        <v>1.026915</v>
      </c>
      <c r="I3136">
        <v>1.0487919999999999</v>
      </c>
      <c r="J3136">
        <v>4.7671999999999999E-2</v>
      </c>
      <c r="K3136" t="str">
        <f t="shared" si="51"/>
        <v>2</v>
      </c>
      <c r="L3136" t="s">
        <v>52</v>
      </c>
      <c r="M3136" t="s">
        <v>53</v>
      </c>
      <c r="N31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136" s="10" t="e">
        <f>VLOOKUP(TableOMP[[#This Row],[Label]],TableAvg[],2,FALSE)</f>
        <v>#N/A</v>
      </c>
      <c r="P3136" s="10" t="e">
        <f>VLOOKUP(TableOMP[[#This Row],[Label]],TableAvg[],3,FALSE)</f>
        <v>#N/A</v>
      </c>
      <c r="Q3136" s="10" t="e">
        <f>TableOMP[[#This Row],[Avg]]-$U$2*TableOMP[[#This Row],[StdDev]]</f>
        <v>#N/A</v>
      </c>
      <c r="R3136" s="10" t="e">
        <f>TableOMP[[#This Row],[Avg]]+$U$2*TableOMP[[#This Row],[StdDev]]</f>
        <v>#N/A</v>
      </c>
      <c r="S3136" s="10" t="e">
        <f>IF(AND(TableOMP[[#This Row],[total_time]]&gt;=TableOMP[[#This Row],[Low]], TableOMP[[#This Row],[total_time]]&lt;=TableOMP[[#This Row],[High]]),1,0)</f>
        <v>#N/A</v>
      </c>
    </row>
    <row r="3137" spans="1:19" x14ac:dyDescent="0.25">
      <c r="A3137" t="s">
        <v>17</v>
      </c>
      <c r="B3137">
        <v>30000</v>
      </c>
      <c r="C3137">
        <v>0</v>
      </c>
      <c r="D3137">
        <v>0</v>
      </c>
      <c r="E3137">
        <v>22</v>
      </c>
      <c r="F3137">
        <v>1</v>
      </c>
      <c r="G3137">
        <v>3.2430690000000002</v>
      </c>
      <c r="H3137">
        <v>1.1056589999999999</v>
      </c>
      <c r="I3137">
        <v>1.17344</v>
      </c>
      <c r="J3137">
        <v>5.5877999999999997E-2</v>
      </c>
      <c r="K3137" t="str">
        <f t="shared" si="51"/>
        <v>2</v>
      </c>
      <c r="L3137" t="s">
        <v>52</v>
      </c>
      <c r="M3137" t="s">
        <v>53</v>
      </c>
      <c r="N31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137" s="10" t="e">
        <f>VLOOKUP(TableOMP[[#This Row],[Label]],TableAvg[],2,FALSE)</f>
        <v>#N/A</v>
      </c>
      <c r="P3137" s="10" t="e">
        <f>VLOOKUP(TableOMP[[#This Row],[Label]],TableAvg[],3,FALSE)</f>
        <v>#N/A</v>
      </c>
      <c r="Q3137" s="10" t="e">
        <f>TableOMP[[#This Row],[Avg]]-$U$2*TableOMP[[#This Row],[StdDev]]</f>
        <v>#N/A</v>
      </c>
      <c r="R3137" s="10" t="e">
        <f>TableOMP[[#This Row],[Avg]]+$U$2*TableOMP[[#This Row],[StdDev]]</f>
        <v>#N/A</v>
      </c>
      <c r="S3137" s="10" t="e">
        <f>IF(AND(TableOMP[[#This Row],[total_time]]&gt;=TableOMP[[#This Row],[Low]], TableOMP[[#This Row],[total_time]]&lt;=TableOMP[[#This Row],[High]]),1,0)</f>
        <v>#N/A</v>
      </c>
    </row>
    <row r="3138" spans="1:19" x14ac:dyDescent="0.25">
      <c r="A3138" t="s">
        <v>17</v>
      </c>
      <c r="B3138">
        <v>30000</v>
      </c>
      <c r="C3138">
        <v>0</v>
      </c>
      <c r="D3138">
        <v>0</v>
      </c>
      <c r="E3138">
        <v>21</v>
      </c>
      <c r="F3138">
        <v>1</v>
      </c>
      <c r="G3138">
        <v>3.5393919999999999</v>
      </c>
      <c r="H3138">
        <v>1.521776</v>
      </c>
      <c r="I3138">
        <v>1.219535</v>
      </c>
      <c r="J3138">
        <v>6.0977000000000003E-2</v>
      </c>
      <c r="K3138" t="str">
        <f t="shared" si="51"/>
        <v>2</v>
      </c>
      <c r="L3138" t="s">
        <v>52</v>
      </c>
      <c r="M3138" t="s">
        <v>53</v>
      </c>
      <c r="N31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138" s="10" t="e">
        <f>VLOOKUP(TableOMP[[#This Row],[Label]],TableAvg[],2,FALSE)</f>
        <v>#N/A</v>
      </c>
      <c r="P3138" s="10" t="e">
        <f>VLOOKUP(TableOMP[[#This Row],[Label]],TableAvg[],3,FALSE)</f>
        <v>#N/A</v>
      </c>
      <c r="Q3138" s="10" t="e">
        <f>TableOMP[[#This Row],[Avg]]-$U$2*TableOMP[[#This Row],[StdDev]]</f>
        <v>#N/A</v>
      </c>
      <c r="R3138" s="10" t="e">
        <f>TableOMP[[#This Row],[Avg]]+$U$2*TableOMP[[#This Row],[StdDev]]</f>
        <v>#N/A</v>
      </c>
      <c r="S3138" s="10" t="e">
        <f>IF(AND(TableOMP[[#This Row],[total_time]]&gt;=TableOMP[[#This Row],[Low]], TableOMP[[#This Row],[total_time]]&lt;=TableOMP[[#This Row],[High]]),1,0)</f>
        <v>#N/A</v>
      </c>
    </row>
    <row r="3139" spans="1:19" x14ac:dyDescent="0.25">
      <c r="A3139" t="s">
        <v>17</v>
      </c>
      <c r="B3139">
        <v>30000</v>
      </c>
      <c r="C3139">
        <v>0</v>
      </c>
      <c r="D3139">
        <v>0</v>
      </c>
      <c r="E3139">
        <v>20</v>
      </c>
      <c r="F3139">
        <v>1</v>
      </c>
      <c r="G3139">
        <v>3.1695600000000002</v>
      </c>
      <c r="H3139">
        <v>0.90652900000000003</v>
      </c>
      <c r="I3139">
        <v>1.298332</v>
      </c>
      <c r="J3139">
        <v>6.8333000000000005E-2</v>
      </c>
      <c r="K3139" t="str">
        <f t="shared" si="51"/>
        <v>2</v>
      </c>
      <c r="L3139" t="s">
        <v>52</v>
      </c>
      <c r="M3139" t="s">
        <v>53</v>
      </c>
      <c r="N31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139" s="10" t="e">
        <f>VLOOKUP(TableOMP[[#This Row],[Label]],TableAvg[],2,FALSE)</f>
        <v>#N/A</v>
      </c>
      <c r="P3139" s="10" t="e">
        <f>VLOOKUP(TableOMP[[#This Row],[Label]],TableAvg[],3,FALSE)</f>
        <v>#N/A</v>
      </c>
      <c r="Q3139" s="10" t="e">
        <f>TableOMP[[#This Row],[Avg]]-$U$2*TableOMP[[#This Row],[StdDev]]</f>
        <v>#N/A</v>
      </c>
      <c r="R3139" s="10" t="e">
        <f>TableOMP[[#This Row],[Avg]]+$U$2*TableOMP[[#This Row],[StdDev]]</f>
        <v>#N/A</v>
      </c>
      <c r="S3139" s="10" t="e">
        <f>IF(AND(TableOMP[[#This Row],[total_time]]&gt;=TableOMP[[#This Row],[Low]], TableOMP[[#This Row],[total_time]]&lt;=TableOMP[[#This Row],[High]]),1,0)</f>
        <v>#N/A</v>
      </c>
    </row>
    <row r="3140" spans="1:19" x14ac:dyDescent="0.25">
      <c r="A3140" t="s">
        <v>17</v>
      </c>
      <c r="B3140">
        <v>30000</v>
      </c>
      <c r="C3140">
        <v>0</v>
      </c>
      <c r="D3140">
        <v>0</v>
      </c>
      <c r="E3140">
        <v>19</v>
      </c>
      <c r="F3140">
        <v>1</v>
      </c>
      <c r="G3140">
        <v>3.0915279999999998</v>
      </c>
      <c r="H3140">
        <v>0.92557500000000004</v>
      </c>
      <c r="I3140">
        <v>1.0850839999999999</v>
      </c>
      <c r="J3140">
        <v>6.0282000000000002E-2</v>
      </c>
      <c r="K3140" t="str">
        <f t="shared" si="51"/>
        <v>2</v>
      </c>
      <c r="L3140" t="s">
        <v>52</v>
      </c>
      <c r="M3140" t="s">
        <v>53</v>
      </c>
      <c r="N31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140" s="10" t="e">
        <f>VLOOKUP(TableOMP[[#This Row],[Label]],TableAvg[],2,FALSE)</f>
        <v>#N/A</v>
      </c>
      <c r="P3140" s="10" t="e">
        <f>VLOOKUP(TableOMP[[#This Row],[Label]],TableAvg[],3,FALSE)</f>
        <v>#N/A</v>
      </c>
      <c r="Q3140" s="10" t="e">
        <f>TableOMP[[#This Row],[Avg]]-$U$2*TableOMP[[#This Row],[StdDev]]</f>
        <v>#N/A</v>
      </c>
      <c r="R3140" s="10" t="e">
        <f>TableOMP[[#This Row],[Avg]]+$U$2*TableOMP[[#This Row],[StdDev]]</f>
        <v>#N/A</v>
      </c>
      <c r="S3140" s="10" t="e">
        <f>IF(AND(TableOMP[[#This Row],[total_time]]&gt;=TableOMP[[#This Row],[Low]], TableOMP[[#This Row],[total_time]]&lt;=TableOMP[[#This Row],[High]]),1,0)</f>
        <v>#N/A</v>
      </c>
    </row>
    <row r="3141" spans="1:19" x14ac:dyDescent="0.25">
      <c r="A3141" t="s">
        <v>17</v>
      </c>
      <c r="B3141">
        <v>30000</v>
      </c>
      <c r="C3141">
        <v>0</v>
      </c>
      <c r="D3141">
        <v>0</v>
      </c>
      <c r="E3141">
        <v>18</v>
      </c>
      <c r="F3141">
        <v>1</v>
      </c>
      <c r="G3141">
        <v>3.3862950000000001</v>
      </c>
      <c r="H3141">
        <v>1.170685</v>
      </c>
      <c r="I3141">
        <v>1.2126330000000001</v>
      </c>
      <c r="J3141">
        <v>7.1331000000000006E-2</v>
      </c>
      <c r="K3141" t="str">
        <f t="shared" si="51"/>
        <v>2</v>
      </c>
      <c r="L3141" t="s">
        <v>52</v>
      </c>
      <c r="M3141" t="s">
        <v>53</v>
      </c>
      <c r="N31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141" s="10" t="e">
        <f>VLOOKUP(TableOMP[[#This Row],[Label]],TableAvg[],2,FALSE)</f>
        <v>#N/A</v>
      </c>
      <c r="P3141" s="10" t="e">
        <f>VLOOKUP(TableOMP[[#This Row],[Label]],TableAvg[],3,FALSE)</f>
        <v>#N/A</v>
      </c>
      <c r="Q3141" s="10" t="e">
        <f>TableOMP[[#This Row],[Avg]]-$U$2*TableOMP[[#This Row],[StdDev]]</f>
        <v>#N/A</v>
      </c>
      <c r="R3141" s="10" t="e">
        <f>TableOMP[[#This Row],[Avg]]+$U$2*TableOMP[[#This Row],[StdDev]]</f>
        <v>#N/A</v>
      </c>
      <c r="S3141" s="10" t="e">
        <f>IF(AND(TableOMP[[#This Row],[total_time]]&gt;=TableOMP[[#This Row],[Low]], TableOMP[[#This Row],[total_time]]&lt;=TableOMP[[#This Row],[High]]),1,0)</f>
        <v>#N/A</v>
      </c>
    </row>
    <row r="3142" spans="1:19" x14ac:dyDescent="0.25">
      <c r="A3142" t="s">
        <v>17</v>
      </c>
      <c r="B3142">
        <v>30000</v>
      </c>
      <c r="C3142">
        <v>0</v>
      </c>
      <c r="D3142">
        <v>0</v>
      </c>
      <c r="E3142">
        <v>17</v>
      </c>
      <c r="F3142">
        <v>1</v>
      </c>
      <c r="G3142">
        <v>3.7376079999999998</v>
      </c>
      <c r="H3142">
        <v>0.96709000000000001</v>
      </c>
      <c r="I3142">
        <v>2.3164709999999999</v>
      </c>
      <c r="J3142">
        <v>0.14477899999999999</v>
      </c>
      <c r="K3142" t="str">
        <f t="shared" si="51"/>
        <v>2</v>
      </c>
      <c r="L3142" t="s">
        <v>52</v>
      </c>
      <c r="M3142" t="s">
        <v>53</v>
      </c>
      <c r="N31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142" s="10" t="e">
        <f>VLOOKUP(TableOMP[[#This Row],[Label]],TableAvg[],2,FALSE)</f>
        <v>#N/A</v>
      </c>
      <c r="P3142" s="10" t="e">
        <f>VLOOKUP(TableOMP[[#This Row],[Label]],TableAvg[],3,FALSE)</f>
        <v>#N/A</v>
      </c>
      <c r="Q3142" s="10" t="e">
        <f>TableOMP[[#This Row],[Avg]]-$U$2*TableOMP[[#This Row],[StdDev]]</f>
        <v>#N/A</v>
      </c>
      <c r="R3142" s="10" t="e">
        <f>TableOMP[[#This Row],[Avg]]+$U$2*TableOMP[[#This Row],[StdDev]]</f>
        <v>#N/A</v>
      </c>
      <c r="S3142" s="10" t="e">
        <f>IF(AND(TableOMP[[#This Row],[total_time]]&gt;=TableOMP[[#This Row],[Low]], TableOMP[[#This Row],[total_time]]&lt;=TableOMP[[#This Row],[High]]),1,0)</f>
        <v>#N/A</v>
      </c>
    </row>
    <row r="3143" spans="1:19" x14ac:dyDescent="0.25">
      <c r="A3143" t="s">
        <v>17</v>
      </c>
      <c r="B3143">
        <v>30000</v>
      </c>
      <c r="C3143">
        <v>0</v>
      </c>
      <c r="D3143">
        <v>0</v>
      </c>
      <c r="E3143">
        <v>16</v>
      </c>
      <c r="F3143">
        <v>1</v>
      </c>
      <c r="G3143">
        <v>3.4494050000000001</v>
      </c>
      <c r="H3143">
        <v>1.0610470000000001</v>
      </c>
      <c r="I3143">
        <v>1.368884</v>
      </c>
      <c r="J3143">
        <v>9.1259000000000007E-2</v>
      </c>
      <c r="K3143" t="str">
        <f t="shared" si="51"/>
        <v>2</v>
      </c>
      <c r="L3143" t="s">
        <v>52</v>
      </c>
      <c r="M3143" t="s">
        <v>53</v>
      </c>
      <c r="N31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143" s="10" t="e">
        <f>VLOOKUP(TableOMP[[#This Row],[Label]],TableAvg[],2,FALSE)</f>
        <v>#N/A</v>
      </c>
      <c r="P3143" s="10" t="e">
        <f>VLOOKUP(TableOMP[[#This Row],[Label]],TableAvg[],3,FALSE)</f>
        <v>#N/A</v>
      </c>
      <c r="Q3143" s="10" t="e">
        <f>TableOMP[[#This Row],[Avg]]-$U$2*TableOMP[[#This Row],[StdDev]]</f>
        <v>#N/A</v>
      </c>
      <c r="R3143" s="10" t="e">
        <f>TableOMP[[#This Row],[Avg]]+$U$2*TableOMP[[#This Row],[StdDev]]</f>
        <v>#N/A</v>
      </c>
      <c r="S3143" s="10" t="e">
        <f>IF(AND(TableOMP[[#This Row],[total_time]]&gt;=TableOMP[[#This Row],[Low]], TableOMP[[#This Row],[total_time]]&lt;=TableOMP[[#This Row],[High]]),1,0)</f>
        <v>#N/A</v>
      </c>
    </row>
    <row r="3144" spans="1:19" x14ac:dyDescent="0.25">
      <c r="A3144" t="s">
        <v>17</v>
      </c>
      <c r="B3144">
        <v>30000</v>
      </c>
      <c r="C3144">
        <v>0</v>
      </c>
      <c r="D3144">
        <v>0</v>
      </c>
      <c r="E3144">
        <v>15</v>
      </c>
      <c r="F3144">
        <v>1</v>
      </c>
      <c r="G3144">
        <v>3.1451470000000001</v>
      </c>
      <c r="H3144">
        <v>1.0618989999999999</v>
      </c>
      <c r="I3144">
        <v>0.97507299999999997</v>
      </c>
      <c r="J3144">
        <v>6.9648000000000002E-2</v>
      </c>
      <c r="K3144" t="str">
        <f t="shared" si="51"/>
        <v>2</v>
      </c>
      <c r="L3144" t="s">
        <v>52</v>
      </c>
      <c r="M3144" t="s">
        <v>53</v>
      </c>
      <c r="N31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144" s="10" t="e">
        <f>VLOOKUP(TableOMP[[#This Row],[Label]],TableAvg[],2,FALSE)</f>
        <v>#N/A</v>
      </c>
      <c r="P3144" s="10" t="e">
        <f>VLOOKUP(TableOMP[[#This Row],[Label]],TableAvg[],3,FALSE)</f>
        <v>#N/A</v>
      </c>
      <c r="Q3144" s="10" t="e">
        <f>TableOMP[[#This Row],[Avg]]-$U$2*TableOMP[[#This Row],[StdDev]]</f>
        <v>#N/A</v>
      </c>
      <c r="R3144" s="10" t="e">
        <f>TableOMP[[#This Row],[Avg]]+$U$2*TableOMP[[#This Row],[StdDev]]</f>
        <v>#N/A</v>
      </c>
      <c r="S3144" s="10" t="e">
        <f>IF(AND(TableOMP[[#This Row],[total_time]]&gt;=TableOMP[[#This Row],[Low]], TableOMP[[#This Row],[total_time]]&lt;=TableOMP[[#This Row],[High]]),1,0)</f>
        <v>#N/A</v>
      </c>
    </row>
    <row r="3145" spans="1:19" x14ac:dyDescent="0.25">
      <c r="A3145" t="s">
        <v>17</v>
      </c>
      <c r="B3145">
        <v>30000</v>
      </c>
      <c r="C3145">
        <v>0</v>
      </c>
      <c r="D3145">
        <v>0</v>
      </c>
      <c r="E3145">
        <v>14</v>
      </c>
      <c r="F3145">
        <v>1</v>
      </c>
      <c r="G3145">
        <v>3.1974969999999998</v>
      </c>
      <c r="H3145">
        <v>0.95986199999999999</v>
      </c>
      <c r="I3145">
        <v>0.87800299999999998</v>
      </c>
      <c r="J3145">
        <v>6.7539000000000002E-2</v>
      </c>
      <c r="K3145" t="str">
        <f t="shared" si="51"/>
        <v>2</v>
      </c>
      <c r="L3145" t="s">
        <v>52</v>
      </c>
      <c r="M3145" t="s">
        <v>53</v>
      </c>
      <c r="N31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145" s="10" t="e">
        <f>VLOOKUP(TableOMP[[#This Row],[Label]],TableAvg[],2,FALSE)</f>
        <v>#N/A</v>
      </c>
      <c r="P3145" s="10" t="e">
        <f>VLOOKUP(TableOMP[[#This Row],[Label]],TableAvg[],3,FALSE)</f>
        <v>#N/A</v>
      </c>
      <c r="Q3145" s="10" t="e">
        <f>TableOMP[[#This Row],[Avg]]-$U$2*TableOMP[[#This Row],[StdDev]]</f>
        <v>#N/A</v>
      </c>
      <c r="R3145" s="10" t="e">
        <f>TableOMP[[#This Row],[Avg]]+$U$2*TableOMP[[#This Row],[StdDev]]</f>
        <v>#N/A</v>
      </c>
      <c r="S3145" s="10" t="e">
        <f>IF(AND(TableOMP[[#This Row],[total_time]]&gt;=TableOMP[[#This Row],[Low]], TableOMP[[#This Row],[total_time]]&lt;=TableOMP[[#This Row],[High]]),1,0)</f>
        <v>#N/A</v>
      </c>
    </row>
    <row r="3146" spans="1:19" x14ac:dyDescent="0.25">
      <c r="A3146" t="s">
        <v>17</v>
      </c>
      <c r="B3146">
        <v>30000</v>
      </c>
      <c r="C3146">
        <v>0</v>
      </c>
      <c r="D3146">
        <v>0</v>
      </c>
      <c r="E3146">
        <v>13</v>
      </c>
      <c r="F3146">
        <v>1</v>
      </c>
      <c r="G3146">
        <v>3.3403350000000001</v>
      </c>
      <c r="H3146">
        <v>1.117631</v>
      </c>
      <c r="I3146">
        <v>0.938886</v>
      </c>
      <c r="J3146">
        <v>7.8241000000000005E-2</v>
      </c>
      <c r="K3146" t="str">
        <f t="shared" si="51"/>
        <v>2</v>
      </c>
      <c r="L3146" t="s">
        <v>52</v>
      </c>
      <c r="M3146" t="s">
        <v>53</v>
      </c>
      <c r="N31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146" s="10" t="e">
        <f>VLOOKUP(TableOMP[[#This Row],[Label]],TableAvg[],2,FALSE)</f>
        <v>#N/A</v>
      </c>
      <c r="P3146" s="10" t="e">
        <f>VLOOKUP(TableOMP[[#This Row],[Label]],TableAvg[],3,FALSE)</f>
        <v>#N/A</v>
      </c>
      <c r="Q3146" s="10" t="e">
        <f>TableOMP[[#This Row],[Avg]]-$U$2*TableOMP[[#This Row],[StdDev]]</f>
        <v>#N/A</v>
      </c>
      <c r="R3146" s="10" t="e">
        <f>TableOMP[[#This Row],[Avg]]+$U$2*TableOMP[[#This Row],[StdDev]]</f>
        <v>#N/A</v>
      </c>
      <c r="S3146" s="10" t="e">
        <f>IF(AND(TableOMP[[#This Row],[total_time]]&gt;=TableOMP[[#This Row],[Low]], TableOMP[[#This Row],[total_time]]&lt;=TableOMP[[#This Row],[High]]),1,0)</f>
        <v>#N/A</v>
      </c>
    </row>
    <row r="3147" spans="1:19" x14ac:dyDescent="0.25">
      <c r="A3147" t="s">
        <v>17</v>
      </c>
      <c r="B3147">
        <v>30000</v>
      </c>
      <c r="C3147">
        <v>0</v>
      </c>
      <c r="D3147">
        <v>0</v>
      </c>
      <c r="E3147">
        <v>12</v>
      </c>
      <c r="F3147">
        <v>1</v>
      </c>
      <c r="G3147">
        <v>3.353097</v>
      </c>
      <c r="H3147">
        <v>1.015547</v>
      </c>
      <c r="I3147">
        <v>0.68379299999999998</v>
      </c>
      <c r="J3147">
        <v>6.2163000000000003E-2</v>
      </c>
      <c r="K3147" t="str">
        <f t="shared" si="51"/>
        <v>2</v>
      </c>
      <c r="L3147" t="s">
        <v>52</v>
      </c>
      <c r="M3147" t="s">
        <v>53</v>
      </c>
      <c r="N31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147" s="10" t="e">
        <f>VLOOKUP(TableOMP[[#This Row],[Label]],TableAvg[],2,FALSE)</f>
        <v>#N/A</v>
      </c>
      <c r="P3147" s="10" t="e">
        <f>VLOOKUP(TableOMP[[#This Row],[Label]],TableAvg[],3,FALSE)</f>
        <v>#N/A</v>
      </c>
      <c r="Q3147" s="10" t="e">
        <f>TableOMP[[#This Row],[Avg]]-$U$2*TableOMP[[#This Row],[StdDev]]</f>
        <v>#N/A</v>
      </c>
      <c r="R3147" s="10" t="e">
        <f>TableOMP[[#This Row],[Avg]]+$U$2*TableOMP[[#This Row],[StdDev]]</f>
        <v>#N/A</v>
      </c>
      <c r="S3147" s="10" t="e">
        <f>IF(AND(TableOMP[[#This Row],[total_time]]&gt;=TableOMP[[#This Row],[Low]], TableOMP[[#This Row],[total_time]]&lt;=TableOMP[[#This Row],[High]]),1,0)</f>
        <v>#N/A</v>
      </c>
    </row>
    <row r="3148" spans="1:19" x14ac:dyDescent="0.25">
      <c r="A3148" t="s">
        <v>17</v>
      </c>
      <c r="B3148">
        <v>30000</v>
      </c>
      <c r="C3148">
        <v>0</v>
      </c>
      <c r="D3148">
        <v>0</v>
      </c>
      <c r="E3148">
        <v>11</v>
      </c>
      <c r="F3148">
        <v>1</v>
      </c>
      <c r="G3148">
        <v>3.407489</v>
      </c>
      <c r="H3148">
        <v>1.021555</v>
      </c>
      <c r="I3148">
        <v>0.72814299999999998</v>
      </c>
      <c r="J3148">
        <v>7.2814000000000004E-2</v>
      </c>
      <c r="K3148" t="str">
        <f t="shared" si="51"/>
        <v>2</v>
      </c>
      <c r="L3148" t="s">
        <v>52</v>
      </c>
      <c r="M3148" t="s">
        <v>53</v>
      </c>
      <c r="N31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148" s="10" t="e">
        <f>VLOOKUP(TableOMP[[#This Row],[Label]],TableAvg[],2,FALSE)</f>
        <v>#N/A</v>
      </c>
      <c r="P3148" s="10" t="e">
        <f>VLOOKUP(TableOMP[[#This Row],[Label]],TableAvg[],3,FALSE)</f>
        <v>#N/A</v>
      </c>
      <c r="Q3148" s="10" t="e">
        <f>TableOMP[[#This Row],[Avg]]-$U$2*TableOMP[[#This Row],[StdDev]]</f>
        <v>#N/A</v>
      </c>
      <c r="R3148" s="10" t="e">
        <f>TableOMP[[#This Row],[Avg]]+$U$2*TableOMP[[#This Row],[StdDev]]</f>
        <v>#N/A</v>
      </c>
      <c r="S3148" s="10" t="e">
        <f>IF(AND(TableOMP[[#This Row],[total_time]]&gt;=TableOMP[[#This Row],[Low]], TableOMP[[#This Row],[total_time]]&lt;=TableOMP[[#This Row],[High]]),1,0)</f>
        <v>#N/A</v>
      </c>
    </row>
    <row r="3149" spans="1:19" x14ac:dyDescent="0.25">
      <c r="A3149" t="s">
        <v>17</v>
      </c>
      <c r="B3149">
        <v>30000</v>
      </c>
      <c r="C3149">
        <v>0</v>
      </c>
      <c r="D3149">
        <v>0</v>
      </c>
      <c r="E3149">
        <v>10</v>
      </c>
      <c r="F3149">
        <v>1</v>
      </c>
      <c r="G3149">
        <v>3.547971</v>
      </c>
      <c r="H3149">
        <v>0.94062400000000002</v>
      </c>
      <c r="I3149">
        <v>0.61426899999999995</v>
      </c>
      <c r="J3149">
        <v>6.8251999999999993E-2</v>
      </c>
      <c r="K3149" t="str">
        <f t="shared" si="51"/>
        <v>2</v>
      </c>
      <c r="L3149" t="s">
        <v>52</v>
      </c>
      <c r="M3149" t="s">
        <v>53</v>
      </c>
      <c r="N31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149" s="10" t="e">
        <f>VLOOKUP(TableOMP[[#This Row],[Label]],TableAvg[],2,FALSE)</f>
        <v>#N/A</v>
      </c>
      <c r="P3149" s="10" t="e">
        <f>VLOOKUP(TableOMP[[#This Row],[Label]],TableAvg[],3,FALSE)</f>
        <v>#N/A</v>
      </c>
      <c r="Q3149" s="10" t="e">
        <f>TableOMP[[#This Row],[Avg]]-$U$2*TableOMP[[#This Row],[StdDev]]</f>
        <v>#N/A</v>
      </c>
      <c r="R3149" s="10" t="e">
        <f>TableOMP[[#This Row],[Avg]]+$U$2*TableOMP[[#This Row],[StdDev]]</f>
        <v>#N/A</v>
      </c>
      <c r="S3149" s="10" t="e">
        <f>IF(AND(TableOMP[[#This Row],[total_time]]&gt;=TableOMP[[#This Row],[Low]], TableOMP[[#This Row],[total_time]]&lt;=TableOMP[[#This Row],[High]]),1,0)</f>
        <v>#N/A</v>
      </c>
    </row>
    <row r="3150" spans="1:19" x14ac:dyDescent="0.25">
      <c r="A3150" t="s">
        <v>17</v>
      </c>
      <c r="B3150">
        <v>30000</v>
      </c>
      <c r="C3150">
        <v>0</v>
      </c>
      <c r="D3150">
        <v>0</v>
      </c>
      <c r="E3150">
        <v>9</v>
      </c>
      <c r="F3150">
        <v>1</v>
      </c>
      <c r="G3150">
        <v>3.780878</v>
      </c>
      <c r="H3150">
        <v>0.94752599999999998</v>
      </c>
      <c r="I3150">
        <v>0.61787499999999995</v>
      </c>
      <c r="J3150">
        <v>7.7233999999999997E-2</v>
      </c>
      <c r="K3150" t="str">
        <f t="shared" si="51"/>
        <v>2</v>
      </c>
      <c r="L3150" t="s">
        <v>52</v>
      </c>
      <c r="M3150" t="s">
        <v>53</v>
      </c>
      <c r="N31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150" s="10" t="e">
        <f>VLOOKUP(TableOMP[[#This Row],[Label]],TableAvg[],2,FALSE)</f>
        <v>#N/A</v>
      </c>
      <c r="P3150" s="10" t="e">
        <f>VLOOKUP(TableOMP[[#This Row],[Label]],TableAvg[],3,FALSE)</f>
        <v>#N/A</v>
      </c>
      <c r="Q3150" s="10" t="e">
        <f>TableOMP[[#This Row],[Avg]]-$U$2*TableOMP[[#This Row],[StdDev]]</f>
        <v>#N/A</v>
      </c>
      <c r="R3150" s="10" t="e">
        <f>TableOMP[[#This Row],[Avg]]+$U$2*TableOMP[[#This Row],[StdDev]]</f>
        <v>#N/A</v>
      </c>
      <c r="S3150" s="10" t="e">
        <f>IF(AND(TableOMP[[#This Row],[total_time]]&gt;=TableOMP[[#This Row],[Low]], TableOMP[[#This Row],[total_time]]&lt;=TableOMP[[#This Row],[High]]),1,0)</f>
        <v>#N/A</v>
      </c>
    </row>
    <row r="3151" spans="1:19" x14ac:dyDescent="0.25">
      <c r="A3151" t="s">
        <v>17</v>
      </c>
      <c r="B3151">
        <v>30000</v>
      </c>
      <c r="C3151">
        <v>0</v>
      </c>
      <c r="D3151">
        <v>0</v>
      </c>
      <c r="E3151">
        <v>8</v>
      </c>
      <c r="F3151">
        <v>1</v>
      </c>
      <c r="G3151">
        <v>3.9443790000000001</v>
      </c>
      <c r="H3151">
        <v>1.0794010000000001</v>
      </c>
      <c r="I3151">
        <v>0.646312</v>
      </c>
      <c r="J3151">
        <v>9.2329999999999995E-2</v>
      </c>
      <c r="K3151" t="str">
        <f t="shared" si="51"/>
        <v>2</v>
      </c>
      <c r="L3151" t="s">
        <v>52</v>
      </c>
      <c r="M3151" t="s">
        <v>53</v>
      </c>
      <c r="N31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151" s="10" t="e">
        <f>VLOOKUP(TableOMP[[#This Row],[Label]],TableAvg[],2,FALSE)</f>
        <v>#N/A</v>
      </c>
      <c r="P3151" s="10" t="e">
        <f>VLOOKUP(TableOMP[[#This Row],[Label]],TableAvg[],3,FALSE)</f>
        <v>#N/A</v>
      </c>
      <c r="Q3151" s="10" t="e">
        <f>TableOMP[[#This Row],[Avg]]-$U$2*TableOMP[[#This Row],[StdDev]]</f>
        <v>#N/A</v>
      </c>
      <c r="R3151" s="10" t="e">
        <f>TableOMP[[#This Row],[Avg]]+$U$2*TableOMP[[#This Row],[StdDev]]</f>
        <v>#N/A</v>
      </c>
      <c r="S3151" s="10" t="e">
        <f>IF(AND(TableOMP[[#This Row],[total_time]]&gt;=TableOMP[[#This Row],[Low]], TableOMP[[#This Row],[total_time]]&lt;=TableOMP[[#This Row],[High]]),1,0)</f>
        <v>#N/A</v>
      </c>
    </row>
    <row r="3152" spans="1:19" x14ac:dyDescent="0.25">
      <c r="A3152" t="s">
        <v>17</v>
      </c>
      <c r="B3152">
        <v>30000</v>
      </c>
      <c r="C3152">
        <v>0</v>
      </c>
      <c r="D3152">
        <v>0</v>
      </c>
      <c r="E3152">
        <v>7</v>
      </c>
      <c r="F3152">
        <v>1</v>
      </c>
      <c r="G3152">
        <v>4.1695500000000001</v>
      </c>
      <c r="H3152">
        <v>1.041555</v>
      </c>
      <c r="I3152">
        <v>0.61963699999999999</v>
      </c>
      <c r="J3152">
        <v>0.103273</v>
      </c>
      <c r="K3152" t="str">
        <f t="shared" si="51"/>
        <v>2</v>
      </c>
      <c r="L3152" t="s">
        <v>52</v>
      </c>
      <c r="M3152" t="s">
        <v>53</v>
      </c>
      <c r="N31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152" s="10" t="e">
        <f>VLOOKUP(TableOMP[[#This Row],[Label]],TableAvg[],2,FALSE)</f>
        <v>#N/A</v>
      </c>
      <c r="P3152" s="10" t="e">
        <f>VLOOKUP(TableOMP[[#This Row],[Label]],TableAvg[],3,FALSE)</f>
        <v>#N/A</v>
      </c>
      <c r="Q3152" s="10" t="e">
        <f>TableOMP[[#This Row],[Avg]]-$U$2*TableOMP[[#This Row],[StdDev]]</f>
        <v>#N/A</v>
      </c>
      <c r="R3152" s="10" t="e">
        <f>TableOMP[[#This Row],[Avg]]+$U$2*TableOMP[[#This Row],[StdDev]]</f>
        <v>#N/A</v>
      </c>
      <c r="S3152" s="10" t="e">
        <f>IF(AND(TableOMP[[#This Row],[total_time]]&gt;=TableOMP[[#This Row],[Low]], TableOMP[[#This Row],[total_time]]&lt;=TableOMP[[#This Row],[High]]),1,0)</f>
        <v>#N/A</v>
      </c>
    </row>
    <row r="3153" spans="1:19" x14ac:dyDescent="0.25">
      <c r="A3153" t="s">
        <v>17</v>
      </c>
      <c r="B3153">
        <v>30000</v>
      </c>
      <c r="C3153">
        <v>0</v>
      </c>
      <c r="D3153">
        <v>0</v>
      </c>
      <c r="E3153">
        <v>6</v>
      </c>
      <c r="F3153">
        <v>1</v>
      </c>
      <c r="G3153">
        <v>4.7213390000000004</v>
      </c>
      <c r="H3153">
        <v>1.0284120000000001</v>
      </c>
      <c r="I3153">
        <v>0.49913400000000002</v>
      </c>
      <c r="J3153">
        <v>9.9826999999999999E-2</v>
      </c>
      <c r="K3153" t="str">
        <f t="shared" si="51"/>
        <v>2</v>
      </c>
      <c r="L3153" t="s">
        <v>52</v>
      </c>
      <c r="M3153" t="s">
        <v>53</v>
      </c>
      <c r="N31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153" s="10" t="e">
        <f>VLOOKUP(TableOMP[[#This Row],[Label]],TableAvg[],2,FALSE)</f>
        <v>#N/A</v>
      </c>
      <c r="P3153" s="10" t="e">
        <f>VLOOKUP(TableOMP[[#This Row],[Label]],TableAvg[],3,FALSE)</f>
        <v>#N/A</v>
      </c>
      <c r="Q3153" s="10" t="e">
        <f>TableOMP[[#This Row],[Avg]]-$U$2*TableOMP[[#This Row],[StdDev]]</f>
        <v>#N/A</v>
      </c>
      <c r="R3153" s="10" t="e">
        <f>TableOMP[[#This Row],[Avg]]+$U$2*TableOMP[[#This Row],[StdDev]]</f>
        <v>#N/A</v>
      </c>
      <c r="S3153" s="10" t="e">
        <f>IF(AND(TableOMP[[#This Row],[total_time]]&gt;=TableOMP[[#This Row],[Low]], TableOMP[[#This Row],[total_time]]&lt;=TableOMP[[#This Row],[High]]),1,0)</f>
        <v>#N/A</v>
      </c>
    </row>
    <row r="3154" spans="1:19" x14ac:dyDescent="0.25">
      <c r="A3154" t="s">
        <v>17</v>
      </c>
      <c r="B3154">
        <v>30000</v>
      </c>
      <c r="C3154">
        <v>0</v>
      </c>
      <c r="D3154">
        <v>0</v>
      </c>
      <c r="E3154">
        <v>5</v>
      </c>
      <c r="F3154">
        <v>1</v>
      </c>
      <c r="G3154">
        <v>4.8499840000000001</v>
      </c>
      <c r="H3154">
        <v>0.95758900000000002</v>
      </c>
      <c r="I3154">
        <v>0.50312599999999996</v>
      </c>
      <c r="J3154">
        <v>0.125781</v>
      </c>
      <c r="K3154" t="str">
        <f t="shared" si="51"/>
        <v>2</v>
      </c>
      <c r="L3154" t="s">
        <v>52</v>
      </c>
      <c r="M3154" t="s">
        <v>53</v>
      </c>
      <c r="N31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154" s="10" t="e">
        <f>VLOOKUP(TableOMP[[#This Row],[Label]],TableAvg[],2,FALSE)</f>
        <v>#N/A</v>
      </c>
      <c r="P3154" s="10" t="e">
        <f>VLOOKUP(TableOMP[[#This Row],[Label]],TableAvg[],3,FALSE)</f>
        <v>#N/A</v>
      </c>
      <c r="Q3154" s="10" t="e">
        <f>TableOMP[[#This Row],[Avg]]-$U$2*TableOMP[[#This Row],[StdDev]]</f>
        <v>#N/A</v>
      </c>
      <c r="R3154" s="10" t="e">
        <f>TableOMP[[#This Row],[Avg]]+$U$2*TableOMP[[#This Row],[StdDev]]</f>
        <v>#N/A</v>
      </c>
      <c r="S3154" s="10" t="e">
        <f>IF(AND(TableOMP[[#This Row],[total_time]]&gt;=TableOMP[[#This Row],[Low]], TableOMP[[#This Row],[total_time]]&lt;=TableOMP[[#This Row],[High]]),1,0)</f>
        <v>#N/A</v>
      </c>
    </row>
    <row r="3155" spans="1:19" x14ac:dyDescent="0.25">
      <c r="A3155" t="s">
        <v>17</v>
      </c>
      <c r="B3155">
        <v>30000</v>
      </c>
      <c r="C3155">
        <v>0</v>
      </c>
      <c r="D3155">
        <v>0</v>
      </c>
      <c r="E3155">
        <v>4</v>
      </c>
      <c r="F3155">
        <v>1</v>
      </c>
      <c r="G3155">
        <v>5.6181140000000003</v>
      </c>
      <c r="H3155">
        <v>1.0142409999999999</v>
      </c>
      <c r="I3155">
        <v>0.44191900000000001</v>
      </c>
      <c r="J3155">
        <v>0.14730599999999999</v>
      </c>
      <c r="K3155" t="str">
        <f t="shared" si="51"/>
        <v>2</v>
      </c>
      <c r="L3155" t="s">
        <v>52</v>
      </c>
      <c r="M3155" t="s">
        <v>53</v>
      </c>
      <c r="N31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155" s="10" t="e">
        <f>VLOOKUP(TableOMP[[#This Row],[Label]],TableAvg[],2,FALSE)</f>
        <v>#N/A</v>
      </c>
      <c r="P3155" s="10" t="e">
        <f>VLOOKUP(TableOMP[[#This Row],[Label]],TableAvg[],3,FALSE)</f>
        <v>#N/A</v>
      </c>
      <c r="Q3155" s="10" t="e">
        <f>TableOMP[[#This Row],[Avg]]-$U$2*TableOMP[[#This Row],[StdDev]]</f>
        <v>#N/A</v>
      </c>
      <c r="R3155" s="10" t="e">
        <f>TableOMP[[#This Row],[Avg]]+$U$2*TableOMP[[#This Row],[StdDev]]</f>
        <v>#N/A</v>
      </c>
      <c r="S3155" s="10" t="e">
        <f>IF(AND(TableOMP[[#This Row],[total_time]]&gt;=TableOMP[[#This Row],[Low]], TableOMP[[#This Row],[total_time]]&lt;=TableOMP[[#This Row],[High]]),1,0)</f>
        <v>#N/A</v>
      </c>
    </row>
    <row r="3156" spans="1:19" x14ac:dyDescent="0.25">
      <c r="A3156" t="s">
        <v>17</v>
      </c>
      <c r="B3156">
        <v>30000</v>
      </c>
      <c r="C3156">
        <v>0</v>
      </c>
      <c r="D3156">
        <v>0</v>
      </c>
      <c r="E3156">
        <v>3</v>
      </c>
      <c r="F3156">
        <v>1</v>
      </c>
      <c r="G3156">
        <v>7.0869220000000004</v>
      </c>
      <c r="H3156">
        <v>1.3301890000000001</v>
      </c>
      <c r="I3156">
        <v>0.38120399999999999</v>
      </c>
      <c r="J3156">
        <v>0.19060199999999999</v>
      </c>
      <c r="K3156" t="str">
        <f t="shared" si="51"/>
        <v>2</v>
      </c>
      <c r="L3156" t="s">
        <v>52</v>
      </c>
      <c r="M3156" t="s">
        <v>53</v>
      </c>
      <c r="N31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156" s="10" t="e">
        <f>VLOOKUP(TableOMP[[#This Row],[Label]],TableAvg[],2,FALSE)</f>
        <v>#N/A</v>
      </c>
      <c r="P3156" s="10" t="e">
        <f>VLOOKUP(TableOMP[[#This Row],[Label]],TableAvg[],3,FALSE)</f>
        <v>#N/A</v>
      </c>
      <c r="Q3156" s="10" t="e">
        <f>TableOMP[[#This Row],[Avg]]-$U$2*TableOMP[[#This Row],[StdDev]]</f>
        <v>#N/A</v>
      </c>
      <c r="R3156" s="10" t="e">
        <f>TableOMP[[#This Row],[Avg]]+$U$2*TableOMP[[#This Row],[StdDev]]</f>
        <v>#N/A</v>
      </c>
      <c r="S3156" s="10" t="e">
        <f>IF(AND(TableOMP[[#This Row],[total_time]]&gt;=TableOMP[[#This Row],[Low]], TableOMP[[#This Row],[total_time]]&lt;=TableOMP[[#This Row],[High]]),1,0)</f>
        <v>#N/A</v>
      </c>
    </row>
    <row r="3157" spans="1:19" x14ac:dyDescent="0.25">
      <c r="A3157" t="s">
        <v>17</v>
      </c>
      <c r="B3157">
        <v>30000</v>
      </c>
      <c r="C3157">
        <v>0</v>
      </c>
      <c r="D3157">
        <v>0</v>
      </c>
      <c r="E3157">
        <v>2</v>
      </c>
      <c r="F3157">
        <v>1</v>
      </c>
      <c r="G3157">
        <v>9.2974639999999997</v>
      </c>
      <c r="H3157">
        <v>1.1575420000000001</v>
      </c>
      <c r="I3157">
        <v>0.27049000000000001</v>
      </c>
      <c r="J3157">
        <v>0.27049000000000001</v>
      </c>
      <c r="K3157" t="str">
        <f t="shared" si="51"/>
        <v>2</v>
      </c>
      <c r="L3157" t="s">
        <v>52</v>
      </c>
      <c r="M3157" t="s">
        <v>53</v>
      </c>
      <c r="N31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157" s="10" t="e">
        <f>VLOOKUP(TableOMP[[#This Row],[Label]],TableAvg[],2,FALSE)</f>
        <v>#N/A</v>
      </c>
      <c r="P3157" s="10" t="e">
        <f>VLOOKUP(TableOMP[[#This Row],[Label]],TableAvg[],3,FALSE)</f>
        <v>#N/A</v>
      </c>
      <c r="Q3157" s="10" t="e">
        <f>TableOMP[[#This Row],[Avg]]-$U$2*TableOMP[[#This Row],[StdDev]]</f>
        <v>#N/A</v>
      </c>
      <c r="R3157" s="10" t="e">
        <f>TableOMP[[#This Row],[Avg]]+$U$2*TableOMP[[#This Row],[StdDev]]</f>
        <v>#N/A</v>
      </c>
      <c r="S3157" s="10" t="e">
        <f>IF(AND(TableOMP[[#This Row],[total_time]]&gt;=TableOMP[[#This Row],[Low]], TableOMP[[#This Row],[total_time]]&lt;=TableOMP[[#This Row],[High]]),1,0)</f>
        <v>#N/A</v>
      </c>
    </row>
    <row r="3158" spans="1:19" x14ac:dyDescent="0.25">
      <c r="A3158" t="s">
        <v>17</v>
      </c>
      <c r="B3158">
        <v>30000</v>
      </c>
      <c r="C3158">
        <v>0</v>
      </c>
      <c r="D3158">
        <v>0</v>
      </c>
      <c r="E3158">
        <v>1</v>
      </c>
      <c r="F3158">
        <v>1</v>
      </c>
      <c r="G3158">
        <v>15.847935</v>
      </c>
      <c r="H3158">
        <v>0.63597300000000001</v>
      </c>
      <c r="I3158">
        <v>0</v>
      </c>
      <c r="J3158">
        <v>0</v>
      </c>
      <c r="K3158" t="str">
        <f t="shared" si="51"/>
        <v>2</v>
      </c>
      <c r="L3158" t="s">
        <v>52</v>
      </c>
      <c r="M3158" t="s">
        <v>53</v>
      </c>
      <c r="N31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158" s="10" t="e">
        <f>VLOOKUP(TableOMP[[#This Row],[Label]],TableAvg[],2,FALSE)</f>
        <v>#N/A</v>
      </c>
      <c r="P3158" s="10" t="e">
        <f>VLOOKUP(TableOMP[[#This Row],[Label]],TableAvg[],3,FALSE)</f>
        <v>#N/A</v>
      </c>
      <c r="Q3158" s="10" t="e">
        <f>TableOMP[[#This Row],[Avg]]-$U$2*TableOMP[[#This Row],[StdDev]]</f>
        <v>#N/A</v>
      </c>
      <c r="R3158" s="10" t="e">
        <f>TableOMP[[#This Row],[Avg]]+$U$2*TableOMP[[#This Row],[StdDev]]</f>
        <v>#N/A</v>
      </c>
      <c r="S3158" s="10" t="e">
        <f>IF(AND(TableOMP[[#This Row],[total_time]]&gt;=TableOMP[[#This Row],[Low]], TableOMP[[#This Row],[total_time]]&lt;=TableOMP[[#This Row],[High]]),1,0)</f>
        <v>#N/A</v>
      </c>
    </row>
    <row r="3159" spans="1:19" x14ac:dyDescent="0.25">
      <c r="A3159" t="s">
        <v>10</v>
      </c>
      <c r="B3159">
        <v>10000</v>
      </c>
      <c r="C3159">
        <v>100</v>
      </c>
      <c r="D3159">
        <v>100000</v>
      </c>
      <c r="E3159">
        <v>64</v>
      </c>
      <c r="F3159">
        <v>1</v>
      </c>
      <c r="G3159">
        <v>260.41587199999998</v>
      </c>
      <c r="H3159">
        <v>0.38562099999999999</v>
      </c>
      <c r="I3159">
        <v>13.949133</v>
      </c>
      <c r="J3159">
        <v>0.221415</v>
      </c>
      <c r="K3159" t="str">
        <f>MID(M3159,22,1)</f>
        <v>4</v>
      </c>
      <c r="L3159" t="s">
        <v>54</v>
      </c>
      <c r="M3159" t="s">
        <v>55</v>
      </c>
      <c r="N31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3159" s="10">
        <f>VLOOKUP(TableOMP[[#This Row],[Label]],TableAvg[],2,FALSE)</f>
        <v>260.41587199999998</v>
      </c>
      <c r="P3159" s="10">
        <f>VLOOKUP(TableOMP[[#This Row],[Label]],TableAvg[],3,FALSE)</f>
        <v>0</v>
      </c>
      <c r="Q3159" s="10">
        <f>TableOMP[[#This Row],[Avg]]-$U$2*TableOMP[[#This Row],[StdDev]]</f>
        <v>260.41587199999998</v>
      </c>
      <c r="R3159" s="10">
        <f>TableOMP[[#This Row],[Avg]]+$U$2*TableOMP[[#This Row],[StdDev]]</f>
        <v>260.41587199999998</v>
      </c>
      <c r="S3159" s="10">
        <f>IF(AND(TableOMP[[#This Row],[total_time]]&gt;=TableOMP[[#This Row],[Low]], TableOMP[[#This Row],[total_time]]&lt;=TableOMP[[#This Row],[High]]),1,0)</f>
        <v>1</v>
      </c>
    </row>
    <row r="3160" spans="1:19" x14ac:dyDescent="0.25">
      <c r="A3160" t="s">
        <v>10</v>
      </c>
      <c r="B3160">
        <v>10000</v>
      </c>
      <c r="C3160">
        <v>100</v>
      </c>
      <c r="D3160">
        <v>100000</v>
      </c>
      <c r="E3160">
        <v>63</v>
      </c>
      <c r="F3160">
        <v>1</v>
      </c>
      <c r="G3160">
        <v>285.30605500000001</v>
      </c>
      <c r="H3160">
        <v>0.396897</v>
      </c>
      <c r="I3160">
        <v>12.799325</v>
      </c>
      <c r="J3160">
        <v>0.20644100000000001</v>
      </c>
      <c r="K3160" t="str">
        <f t="shared" ref="K3160:K3184" si="52">MID(M3160,22,1)</f>
        <v>4</v>
      </c>
      <c r="L3160" t="s">
        <v>54</v>
      </c>
      <c r="M3160" t="s">
        <v>55</v>
      </c>
      <c r="N31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3160" s="10">
        <f>VLOOKUP(TableOMP[[#This Row],[Label]],TableAvg[],2,FALSE)</f>
        <v>285.30605500000001</v>
      </c>
      <c r="P3160" s="10">
        <f>VLOOKUP(TableOMP[[#This Row],[Label]],TableAvg[],3,FALSE)</f>
        <v>0</v>
      </c>
      <c r="Q3160" s="10">
        <f>TableOMP[[#This Row],[Avg]]-$U$2*TableOMP[[#This Row],[StdDev]]</f>
        <v>285.30605500000001</v>
      </c>
      <c r="R3160" s="10">
        <f>TableOMP[[#This Row],[Avg]]+$U$2*TableOMP[[#This Row],[StdDev]]</f>
        <v>285.30605500000001</v>
      </c>
      <c r="S3160" s="10">
        <f>IF(AND(TableOMP[[#This Row],[total_time]]&gt;=TableOMP[[#This Row],[Low]], TableOMP[[#This Row],[total_time]]&lt;=TableOMP[[#This Row],[High]]),1,0)</f>
        <v>1</v>
      </c>
    </row>
    <row r="3161" spans="1:19" x14ac:dyDescent="0.25">
      <c r="A3161" t="s">
        <v>10</v>
      </c>
      <c r="B3161">
        <v>10000</v>
      </c>
      <c r="C3161">
        <v>100</v>
      </c>
      <c r="D3161">
        <v>100000</v>
      </c>
      <c r="E3161">
        <v>62</v>
      </c>
      <c r="F3161">
        <v>1</v>
      </c>
      <c r="G3161">
        <v>284.18268899999998</v>
      </c>
      <c r="H3161">
        <v>0.26646700000000001</v>
      </c>
      <c r="I3161">
        <v>9.0187000000000008</v>
      </c>
      <c r="J3161">
        <v>0.14784800000000001</v>
      </c>
      <c r="K3161" t="str">
        <f t="shared" si="52"/>
        <v>4</v>
      </c>
      <c r="L3161" t="s">
        <v>54</v>
      </c>
      <c r="M3161" t="s">
        <v>55</v>
      </c>
      <c r="N31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3161" s="10">
        <f>VLOOKUP(TableOMP[[#This Row],[Label]],TableAvg[],2,FALSE)</f>
        <v>284.18268899999998</v>
      </c>
      <c r="P3161" s="10">
        <f>VLOOKUP(TableOMP[[#This Row],[Label]],TableAvg[],3,FALSE)</f>
        <v>0</v>
      </c>
      <c r="Q3161" s="10">
        <f>TableOMP[[#This Row],[Avg]]-$U$2*TableOMP[[#This Row],[StdDev]]</f>
        <v>284.18268899999998</v>
      </c>
      <c r="R3161" s="10">
        <f>TableOMP[[#This Row],[Avg]]+$U$2*TableOMP[[#This Row],[StdDev]]</f>
        <v>284.18268899999998</v>
      </c>
      <c r="S3161" s="10">
        <f>IF(AND(TableOMP[[#This Row],[total_time]]&gt;=TableOMP[[#This Row],[Low]], TableOMP[[#This Row],[total_time]]&lt;=TableOMP[[#This Row],[High]]),1,0)</f>
        <v>1</v>
      </c>
    </row>
    <row r="3162" spans="1:19" x14ac:dyDescent="0.25">
      <c r="A3162" t="s">
        <v>10</v>
      </c>
      <c r="B3162">
        <v>10000</v>
      </c>
      <c r="C3162">
        <v>100</v>
      </c>
      <c r="D3162">
        <v>100000</v>
      </c>
      <c r="E3162">
        <v>61</v>
      </c>
      <c r="F3162">
        <v>1</v>
      </c>
      <c r="G3162">
        <v>283.72531099999998</v>
      </c>
      <c r="H3162">
        <v>0.27133299999999999</v>
      </c>
      <c r="I3162">
        <v>8.9001640000000002</v>
      </c>
      <c r="J3162">
        <v>0.148336</v>
      </c>
      <c r="K3162" t="str">
        <f t="shared" si="52"/>
        <v>4</v>
      </c>
      <c r="L3162" t="s">
        <v>54</v>
      </c>
      <c r="M3162" t="s">
        <v>55</v>
      </c>
      <c r="N31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3162" s="10">
        <f>VLOOKUP(TableOMP[[#This Row],[Label]],TableAvg[],2,FALSE)</f>
        <v>283.72531099999998</v>
      </c>
      <c r="P3162" s="10">
        <f>VLOOKUP(TableOMP[[#This Row],[Label]],TableAvg[],3,FALSE)</f>
        <v>0</v>
      </c>
      <c r="Q3162" s="10">
        <f>TableOMP[[#This Row],[Avg]]-$U$2*TableOMP[[#This Row],[StdDev]]</f>
        <v>283.72531099999998</v>
      </c>
      <c r="R3162" s="10">
        <f>TableOMP[[#This Row],[Avg]]+$U$2*TableOMP[[#This Row],[StdDev]]</f>
        <v>283.72531099999998</v>
      </c>
      <c r="S3162" s="10">
        <f>IF(AND(TableOMP[[#This Row],[total_time]]&gt;=TableOMP[[#This Row],[Low]], TableOMP[[#This Row],[total_time]]&lt;=TableOMP[[#This Row],[High]]),1,0)</f>
        <v>1</v>
      </c>
    </row>
    <row r="3163" spans="1:19" x14ac:dyDescent="0.25">
      <c r="A3163" t="s">
        <v>10</v>
      </c>
      <c r="B3163">
        <v>10000</v>
      </c>
      <c r="C3163">
        <v>100</v>
      </c>
      <c r="D3163">
        <v>100000</v>
      </c>
      <c r="E3163">
        <v>60</v>
      </c>
      <c r="F3163">
        <v>1</v>
      </c>
      <c r="G3163">
        <v>282.44746900000001</v>
      </c>
      <c r="H3163">
        <v>0.25789000000000001</v>
      </c>
      <c r="I3163">
        <v>7.8029739999999999</v>
      </c>
      <c r="J3163">
        <v>0.13225400000000001</v>
      </c>
      <c r="K3163" t="str">
        <f t="shared" si="52"/>
        <v>4</v>
      </c>
      <c r="L3163" t="s">
        <v>54</v>
      </c>
      <c r="M3163" t="s">
        <v>55</v>
      </c>
      <c r="N31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3163" s="10">
        <f>VLOOKUP(TableOMP[[#This Row],[Label]],TableAvg[],2,FALSE)</f>
        <v>282.44746900000001</v>
      </c>
      <c r="P3163" s="10">
        <f>VLOOKUP(TableOMP[[#This Row],[Label]],TableAvg[],3,FALSE)</f>
        <v>0</v>
      </c>
      <c r="Q3163" s="10">
        <f>TableOMP[[#This Row],[Avg]]-$U$2*TableOMP[[#This Row],[StdDev]]</f>
        <v>282.44746900000001</v>
      </c>
      <c r="R3163" s="10">
        <f>TableOMP[[#This Row],[Avg]]+$U$2*TableOMP[[#This Row],[StdDev]]</f>
        <v>282.44746900000001</v>
      </c>
      <c r="S3163" s="10">
        <f>IF(AND(TableOMP[[#This Row],[total_time]]&gt;=TableOMP[[#This Row],[Low]], TableOMP[[#This Row],[total_time]]&lt;=TableOMP[[#This Row],[High]]),1,0)</f>
        <v>1</v>
      </c>
    </row>
    <row r="3164" spans="1:19" x14ac:dyDescent="0.25">
      <c r="A3164" t="s">
        <v>10</v>
      </c>
      <c r="B3164">
        <v>10000</v>
      </c>
      <c r="C3164">
        <v>100</v>
      </c>
      <c r="D3164">
        <v>100000</v>
      </c>
      <c r="E3164">
        <v>59</v>
      </c>
      <c r="F3164">
        <v>1</v>
      </c>
      <c r="G3164">
        <v>281.24350299999998</v>
      </c>
      <c r="H3164">
        <v>0.27967700000000001</v>
      </c>
      <c r="I3164">
        <v>8.6276989999999998</v>
      </c>
      <c r="J3164">
        <v>0.148753</v>
      </c>
      <c r="K3164" t="str">
        <f t="shared" si="52"/>
        <v>4</v>
      </c>
      <c r="L3164" t="s">
        <v>54</v>
      </c>
      <c r="M3164" t="s">
        <v>55</v>
      </c>
      <c r="N31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3164" s="10">
        <f>VLOOKUP(TableOMP[[#This Row],[Label]],TableAvg[],2,FALSE)</f>
        <v>281.24350299999998</v>
      </c>
      <c r="P3164" s="10">
        <f>VLOOKUP(TableOMP[[#This Row],[Label]],TableAvg[],3,FALSE)</f>
        <v>0</v>
      </c>
      <c r="Q3164" s="10">
        <f>TableOMP[[#This Row],[Avg]]-$U$2*TableOMP[[#This Row],[StdDev]]</f>
        <v>281.24350299999998</v>
      </c>
      <c r="R3164" s="10">
        <f>TableOMP[[#This Row],[Avg]]+$U$2*TableOMP[[#This Row],[StdDev]]</f>
        <v>281.24350299999998</v>
      </c>
      <c r="S3164" s="10">
        <f>IF(AND(TableOMP[[#This Row],[total_time]]&gt;=TableOMP[[#This Row],[Low]], TableOMP[[#This Row],[total_time]]&lt;=TableOMP[[#This Row],[High]]),1,0)</f>
        <v>1</v>
      </c>
    </row>
    <row r="3165" spans="1:19" x14ac:dyDescent="0.25">
      <c r="A3165" t="s">
        <v>10</v>
      </c>
      <c r="B3165">
        <v>10000</v>
      </c>
      <c r="C3165">
        <v>100</v>
      </c>
      <c r="D3165">
        <v>100000</v>
      </c>
      <c r="E3165">
        <v>58</v>
      </c>
      <c r="F3165">
        <v>1</v>
      </c>
      <c r="G3165">
        <v>279.92141400000003</v>
      </c>
      <c r="H3165">
        <v>0.27901300000000001</v>
      </c>
      <c r="I3165">
        <v>8.946332</v>
      </c>
      <c r="J3165">
        <v>0.15695300000000001</v>
      </c>
      <c r="K3165" t="str">
        <f t="shared" si="52"/>
        <v>4</v>
      </c>
      <c r="L3165" t="s">
        <v>54</v>
      </c>
      <c r="M3165" t="s">
        <v>55</v>
      </c>
      <c r="N31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3165" s="10">
        <f>VLOOKUP(TableOMP[[#This Row],[Label]],TableAvg[],2,FALSE)</f>
        <v>279.92141400000003</v>
      </c>
      <c r="P3165" s="10">
        <f>VLOOKUP(TableOMP[[#This Row],[Label]],TableAvg[],3,FALSE)</f>
        <v>0</v>
      </c>
      <c r="Q3165" s="10">
        <f>TableOMP[[#This Row],[Avg]]-$U$2*TableOMP[[#This Row],[StdDev]]</f>
        <v>279.92141400000003</v>
      </c>
      <c r="R3165" s="10">
        <f>TableOMP[[#This Row],[Avg]]+$U$2*TableOMP[[#This Row],[StdDev]]</f>
        <v>279.92141400000003</v>
      </c>
      <c r="S3165" s="10">
        <f>IF(AND(TableOMP[[#This Row],[total_time]]&gt;=TableOMP[[#This Row],[Low]], TableOMP[[#This Row],[total_time]]&lt;=TableOMP[[#This Row],[High]]),1,0)</f>
        <v>1</v>
      </c>
    </row>
    <row r="3166" spans="1:19" x14ac:dyDescent="0.25">
      <c r="A3166" t="s">
        <v>10</v>
      </c>
      <c r="B3166">
        <v>10000</v>
      </c>
      <c r="C3166">
        <v>100</v>
      </c>
      <c r="D3166">
        <v>100000</v>
      </c>
      <c r="E3166">
        <v>57</v>
      </c>
      <c r="F3166">
        <v>1</v>
      </c>
      <c r="G3166">
        <v>281.33996999999999</v>
      </c>
      <c r="H3166">
        <v>0.301705</v>
      </c>
      <c r="I3166">
        <v>7.6940549999999996</v>
      </c>
      <c r="J3166">
        <v>0.13739399999999999</v>
      </c>
      <c r="K3166" t="str">
        <f t="shared" si="52"/>
        <v>4</v>
      </c>
      <c r="L3166" t="s">
        <v>54</v>
      </c>
      <c r="M3166" t="s">
        <v>55</v>
      </c>
      <c r="N31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3166" s="10">
        <f>VLOOKUP(TableOMP[[#This Row],[Label]],TableAvg[],2,FALSE)</f>
        <v>281.33996999999999</v>
      </c>
      <c r="P3166" s="10">
        <f>VLOOKUP(TableOMP[[#This Row],[Label]],TableAvg[],3,FALSE)</f>
        <v>0</v>
      </c>
      <c r="Q3166" s="10">
        <f>TableOMP[[#This Row],[Avg]]-$U$2*TableOMP[[#This Row],[StdDev]]</f>
        <v>281.33996999999999</v>
      </c>
      <c r="R3166" s="10">
        <f>TableOMP[[#This Row],[Avg]]+$U$2*TableOMP[[#This Row],[StdDev]]</f>
        <v>281.33996999999999</v>
      </c>
      <c r="S3166" s="10">
        <f>IF(AND(TableOMP[[#This Row],[total_time]]&gt;=TableOMP[[#This Row],[Low]], TableOMP[[#This Row],[total_time]]&lt;=TableOMP[[#This Row],[High]]),1,0)</f>
        <v>1</v>
      </c>
    </row>
    <row r="3167" spans="1:19" x14ac:dyDescent="0.25">
      <c r="A3167" t="s">
        <v>10</v>
      </c>
      <c r="B3167">
        <v>10000</v>
      </c>
      <c r="C3167">
        <v>100</v>
      </c>
      <c r="D3167">
        <v>100000</v>
      </c>
      <c r="E3167">
        <v>56</v>
      </c>
      <c r="F3167">
        <v>1</v>
      </c>
      <c r="G3167">
        <v>279.941484</v>
      </c>
      <c r="H3167">
        <v>0.28506100000000001</v>
      </c>
      <c r="I3167">
        <v>7.6282209999999999</v>
      </c>
      <c r="J3167">
        <v>0.13869500000000001</v>
      </c>
      <c r="K3167" t="str">
        <f t="shared" si="52"/>
        <v>4</v>
      </c>
      <c r="L3167" t="s">
        <v>54</v>
      </c>
      <c r="M3167" t="s">
        <v>55</v>
      </c>
      <c r="N31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3167" s="10">
        <f>VLOOKUP(TableOMP[[#This Row],[Label]],TableAvg[],2,FALSE)</f>
        <v>279.941484</v>
      </c>
      <c r="P3167" s="10">
        <f>VLOOKUP(TableOMP[[#This Row],[Label]],TableAvg[],3,FALSE)</f>
        <v>0</v>
      </c>
      <c r="Q3167" s="10">
        <f>TableOMP[[#This Row],[Avg]]-$U$2*TableOMP[[#This Row],[StdDev]]</f>
        <v>279.941484</v>
      </c>
      <c r="R3167" s="10">
        <f>TableOMP[[#This Row],[Avg]]+$U$2*TableOMP[[#This Row],[StdDev]]</f>
        <v>279.941484</v>
      </c>
      <c r="S3167" s="10">
        <f>IF(AND(TableOMP[[#This Row],[total_time]]&gt;=TableOMP[[#This Row],[Low]], TableOMP[[#This Row],[total_time]]&lt;=TableOMP[[#This Row],[High]]),1,0)</f>
        <v>1</v>
      </c>
    </row>
    <row r="3168" spans="1:19" x14ac:dyDescent="0.25">
      <c r="A3168" t="s">
        <v>10</v>
      </c>
      <c r="B3168">
        <v>10000</v>
      </c>
      <c r="C3168">
        <v>100</v>
      </c>
      <c r="D3168">
        <v>100000</v>
      </c>
      <c r="E3168">
        <v>55</v>
      </c>
      <c r="F3168">
        <v>1</v>
      </c>
      <c r="G3168">
        <v>277.56239099999999</v>
      </c>
      <c r="H3168">
        <v>0.27640100000000001</v>
      </c>
      <c r="I3168">
        <v>7.0716530000000004</v>
      </c>
      <c r="J3168">
        <v>0.13095699999999999</v>
      </c>
      <c r="K3168" t="str">
        <f t="shared" si="52"/>
        <v>4</v>
      </c>
      <c r="L3168" t="s">
        <v>54</v>
      </c>
      <c r="M3168" t="s">
        <v>55</v>
      </c>
      <c r="N31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3168" s="10">
        <f>VLOOKUP(TableOMP[[#This Row],[Label]],TableAvg[],2,FALSE)</f>
        <v>277.56239099999999</v>
      </c>
      <c r="P3168" s="10">
        <f>VLOOKUP(TableOMP[[#This Row],[Label]],TableAvg[],3,FALSE)</f>
        <v>0</v>
      </c>
      <c r="Q3168" s="10">
        <f>TableOMP[[#This Row],[Avg]]-$U$2*TableOMP[[#This Row],[StdDev]]</f>
        <v>277.56239099999999</v>
      </c>
      <c r="R3168" s="10">
        <f>TableOMP[[#This Row],[Avg]]+$U$2*TableOMP[[#This Row],[StdDev]]</f>
        <v>277.56239099999999</v>
      </c>
      <c r="S3168" s="10">
        <f>IF(AND(TableOMP[[#This Row],[total_time]]&gt;=TableOMP[[#This Row],[Low]], TableOMP[[#This Row],[total_time]]&lt;=TableOMP[[#This Row],[High]]),1,0)</f>
        <v>1</v>
      </c>
    </row>
    <row r="3169" spans="1:19" x14ac:dyDescent="0.25">
      <c r="A3169" t="s">
        <v>10</v>
      </c>
      <c r="B3169">
        <v>10000</v>
      </c>
      <c r="C3169">
        <v>100</v>
      </c>
      <c r="D3169">
        <v>100000</v>
      </c>
      <c r="E3169">
        <v>54</v>
      </c>
      <c r="F3169">
        <v>1</v>
      </c>
      <c r="G3169">
        <v>275.42425400000002</v>
      </c>
      <c r="H3169">
        <v>0.389463</v>
      </c>
      <c r="I3169">
        <v>14.170971</v>
      </c>
      <c r="J3169">
        <v>0.26737699999999998</v>
      </c>
      <c r="K3169" t="str">
        <f t="shared" si="52"/>
        <v>4</v>
      </c>
      <c r="L3169" t="s">
        <v>54</v>
      </c>
      <c r="M3169" t="s">
        <v>55</v>
      </c>
      <c r="N31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3169" s="10">
        <f>VLOOKUP(TableOMP[[#This Row],[Label]],TableAvg[],2,FALSE)</f>
        <v>275.42425400000002</v>
      </c>
      <c r="P3169" s="10">
        <f>VLOOKUP(TableOMP[[#This Row],[Label]],TableAvg[],3,FALSE)</f>
        <v>0</v>
      </c>
      <c r="Q3169" s="10">
        <f>TableOMP[[#This Row],[Avg]]-$U$2*TableOMP[[#This Row],[StdDev]]</f>
        <v>275.42425400000002</v>
      </c>
      <c r="R3169" s="10">
        <f>TableOMP[[#This Row],[Avg]]+$U$2*TableOMP[[#This Row],[StdDev]]</f>
        <v>275.42425400000002</v>
      </c>
      <c r="S3169" s="10">
        <f>IF(AND(TableOMP[[#This Row],[total_time]]&gt;=TableOMP[[#This Row],[Low]], TableOMP[[#This Row],[total_time]]&lt;=TableOMP[[#This Row],[High]]),1,0)</f>
        <v>1</v>
      </c>
    </row>
    <row r="3170" spans="1:19" x14ac:dyDescent="0.25">
      <c r="A3170" t="s">
        <v>10</v>
      </c>
      <c r="B3170">
        <v>10000</v>
      </c>
      <c r="C3170">
        <v>100</v>
      </c>
      <c r="D3170">
        <v>100000</v>
      </c>
      <c r="E3170">
        <v>53</v>
      </c>
      <c r="F3170">
        <v>1</v>
      </c>
      <c r="G3170">
        <v>273.65859399999999</v>
      </c>
      <c r="H3170">
        <v>0.36666700000000002</v>
      </c>
      <c r="I3170">
        <v>12.749326</v>
      </c>
      <c r="J3170">
        <v>0.24517900000000001</v>
      </c>
      <c r="K3170" t="str">
        <f t="shared" si="52"/>
        <v>4</v>
      </c>
      <c r="L3170" t="s">
        <v>54</v>
      </c>
      <c r="M3170" t="s">
        <v>55</v>
      </c>
      <c r="N31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3170" s="10">
        <f>VLOOKUP(TableOMP[[#This Row],[Label]],TableAvg[],2,FALSE)</f>
        <v>273.65859399999999</v>
      </c>
      <c r="P3170" s="10">
        <f>VLOOKUP(TableOMP[[#This Row],[Label]],TableAvg[],3,FALSE)</f>
        <v>0</v>
      </c>
      <c r="Q3170" s="10">
        <f>TableOMP[[#This Row],[Avg]]-$U$2*TableOMP[[#This Row],[StdDev]]</f>
        <v>273.65859399999999</v>
      </c>
      <c r="R3170" s="10">
        <f>TableOMP[[#This Row],[Avg]]+$U$2*TableOMP[[#This Row],[StdDev]]</f>
        <v>273.65859399999999</v>
      </c>
      <c r="S3170" s="10">
        <f>IF(AND(TableOMP[[#This Row],[total_time]]&gt;=TableOMP[[#This Row],[Low]], TableOMP[[#This Row],[total_time]]&lt;=TableOMP[[#This Row],[High]]),1,0)</f>
        <v>1</v>
      </c>
    </row>
    <row r="3171" spans="1:19" x14ac:dyDescent="0.25">
      <c r="A3171" t="s">
        <v>10</v>
      </c>
      <c r="B3171">
        <v>10000</v>
      </c>
      <c r="C3171">
        <v>100</v>
      </c>
      <c r="D3171">
        <v>100000</v>
      </c>
      <c r="E3171">
        <v>52</v>
      </c>
      <c r="F3171">
        <v>1</v>
      </c>
      <c r="G3171">
        <v>272.18988400000001</v>
      </c>
      <c r="H3171">
        <v>0.30101499999999998</v>
      </c>
      <c r="I3171">
        <v>8.8006510000000002</v>
      </c>
      <c r="J3171">
        <v>0.17256199999999999</v>
      </c>
      <c r="K3171" t="str">
        <f t="shared" si="52"/>
        <v>4</v>
      </c>
      <c r="L3171" t="s">
        <v>54</v>
      </c>
      <c r="M3171" t="s">
        <v>55</v>
      </c>
      <c r="N31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3171" s="10">
        <f>VLOOKUP(TableOMP[[#This Row],[Label]],TableAvg[],2,FALSE)</f>
        <v>272.18988400000001</v>
      </c>
      <c r="P3171" s="10">
        <f>VLOOKUP(TableOMP[[#This Row],[Label]],TableAvg[],3,FALSE)</f>
        <v>0</v>
      </c>
      <c r="Q3171" s="10">
        <f>TableOMP[[#This Row],[Avg]]-$U$2*TableOMP[[#This Row],[StdDev]]</f>
        <v>272.18988400000001</v>
      </c>
      <c r="R3171" s="10">
        <f>TableOMP[[#This Row],[Avg]]+$U$2*TableOMP[[#This Row],[StdDev]]</f>
        <v>272.18988400000001</v>
      </c>
      <c r="S3171" s="10">
        <f>IF(AND(TableOMP[[#This Row],[total_time]]&gt;=TableOMP[[#This Row],[Low]], TableOMP[[#This Row],[total_time]]&lt;=TableOMP[[#This Row],[High]]),1,0)</f>
        <v>1</v>
      </c>
    </row>
    <row r="3172" spans="1:19" x14ac:dyDescent="0.25">
      <c r="A3172" t="s">
        <v>10</v>
      </c>
      <c r="B3172">
        <v>10000</v>
      </c>
      <c r="C3172">
        <v>100</v>
      </c>
      <c r="D3172">
        <v>100000</v>
      </c>
      <c r="E3172">
        <v>51</v>
      </c>
      <c r="F3172">
        <v>1</v>
      </c>
      <c r="G3172">
        <v>270.40083600000003</v>
      </c>
      <c r="H3172">
        <v>0.30797099999999999</v>
      </c>
      <c r="I3172">
        <v>7.0886149999999999</v>
      </c>
      <c r="J3172">
        <v>0.14177200000000001</v>
      </c>
      <c r="K3172" t="str">
        <f t="shared" si="52"/>
        <v>4</v>
      </c>
      <c r="L3172" t="s">
        <v>54</v>
      </c>
      <c r="M3172" t="s">
        <v>55</v>
      </c>
      <c r="N31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3172" s="10">
        <f>VLOOKUP(TableOMP[[#This Row],[Label]],TableAvg[],2,FALSE)</f>
        <v>270.40083600000003</v>
      </c>
      <c r="P3172" s="10">
        <f>VLOOKUP(TableOMP[[#This Row],[Label]],TableAvg[],3,FALSE)</f>
        <v>0</v>
      </c>
      <c r="Q3172" s="10">
        <f>TableOMP[[#This Row],[Avg]]-$U$2*TableOMP[[#This Row],[StdDev]]</f>
        <v>270.40083600000003</v>
      </c>
      <c r="R3172" s="10">
        <f>TableOMP[[#This Row],[Avg]]+$U$2*TableOMP[[#This Row],[StdDev]]</f>
        <v>270.40083600000003</v>
      </c>
      <c r="S3172" s="10">
        <f>IF(AND(TableOMP[[#This Row],[total_time]]&gt;=TableOMP[[#This Row],[Low]], TableOMP[[#This Row],[total_time]]&lt;=TableOMP[[#This Row],[High]]),1,0)</f>
        <v>1</v>
      </c>
    </row>
    <row r="3173" spans="1:19" x14ac:dyDescent="0.25">
      <c r="A3173" t="s">
        <v>10</v>
      </c>
      <c r="B3173">
        <v>10000</v>
      </c>
      <c r="C3173">
        <v>100</v>
      </c>
      <c r="D3173">
        <v>100000</v>
      </c>
      <c r="E3173">
        <v>50</v>
      </c>
      <c r="F3173">
        <v>1</v>
      </c>
      <c r="G3173">
        <v>268.84976999999998</v>
      </c>
      <c r="H3173">
        <v>0.27101199999999998</v>
      </c>
      <c r="I3173">
        <v>6.8209470000000003</v>
      </c>
      <c r="J3173">
        <v>0.13920299999999999</v>
      </c>
      <c r="K3173" t="str">
        <f t="shared" si="52"/>
        <v>4</v>
      </c>
      <c r="L3173" t="s">
        <v>54</v>
      </c>
      <c r="M3173" t="s">
        <v>55</v>
      </c>
      <c r="N31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3173" s="10">
        <f>VLOOKUP(TableOMP[[#This Row],[Label]],TableAvg[],2,FALSE)</f>
        <v>268.84976999999998</v>
      </c>
      <c r="P3173" s="10">
        <f>VLOOKUP(TableOMP[[#This Row],[Label]],TableAvg[],3,FALSE)</f>
        <v>0</v>
      </c>
      <c r="Q3173" s="10">
        <f>TableOMP[[#This Row],[Avg]]-$U$2*TableOMP[[#This Row],[StdDev]]</f>
        <v>268.84976999999998</v>
      </c>
      <c r="R3173" s="10">
        <f>TableOMP[[#This Row],[Avg]]+$U$2*TableOMP[[#This Row],[StdDev]]</f>
        <v>268.84976999999998</v>
      </c>
      <c r="S3173" s="10">
        <f>IF(AND(TableOMP[[#This Row],[total_time]]&gt;=TableOMP[[#This Row],[Low]], TableOMP[[#This Row],[total_time]]&lt;=TableOMP[[#This Row],[High]]),1,0)</f>
        <v>1</v>
      </c>
    </row>
    <row r="3174" spans="1:19" x14ac:dyDescent="0.25">
      <c r="A3174" t="s">
        <v>10</v>
      </c>
      <c r="B3174">
        <v>10000</v>
      </c>
      <c r="C3174">
        <v>100</v>
      </c>
      <c r="D3174">
        <v>100000</v>
      </c>
      <c r="E3174">
        <v>49</v>
      </c>
      <c r="F3174">
        <v>1</v>
      </c>
      <c r="G3174">
        <v>267.15020600000003</v>
      </c>
      <c r="H3174">
        <v>0.29874699999999998</v>
      </c>
      <c r="I3174">
        <v>7.0839999999999996</v>
      </c>
      <c r="J3174">
        <v>0.14758299999999999</v>
      </c>
      <c r="K3174" t="str">
        <f t="shared" si="52"/>
        <v>4</v>
      </c>
      <c r="L3174" t="s">
        <v>54</v>
      </c>
      <c r="M3174" t="s">
        <v>55</v>
      </c>
      <c r="N31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3174" s="10">
        <f>VLOOKUP(TableOMP[[#This Row],[Label]],TableAvg[],2,FALSE)</f>
        <v>267.15020600000003</v>
      </c>
      <c r="P3174" s="10">
        <f>VLOOKUP(TableOMP[[#This Row],[Label]],TableAvg[],3,FALSE)</f>
        <v>0</v>
      </c>
      <c r="Q3174" s="10">
        <f>TableOMP[[#This Row],[Avg]]-$U$2*TableOMP[[#This Row],[StdDev]]</f>
        <v>267.15020600000003</v>
      </c>
      <c r="R3174" s="10">
        <f>TableOMP[[#This Row],[Avg]]+$U$2*TableOMP[[#This Row],[StdDev]]</f>
        <v>267.15020600000003</v>
      </c>
      <c r="S3174" s="10">
        <f>IF(AND(TableOMP[[#This Row],[total_time]]&gt;=TableOMP[[#This Row],[Low]], TableOMP[[#This Row],[total_time]]&lt;=TableOMP[[#This Row],[High]]),1,0)</f>
        <v>1</v>
      </c>
    </row>
    <row r="3175" spans="1:19" x14ac:dyDescent="0.25">
      <c r="A3175" t="s">
        <v>10</v>
      </c>
      <c r="B3175">
        <v>10000</v>
      </c>
      <c r="C3175">
        <v>100</v>
      </c>
      <c r="D3175">
        <v>100000</v>
      </c>
      <c r="E3175">
        <v>48</v>
      </c>
      <c r="F3175">
        <v>1</v>
      </c>
      <c r="G3175">
        <v>265.49757899999997</v>
      </c>
      <c r="H3175">
        <v>0.29698400000000003</v>
      </c>
      <c r="I3175">
        <v>7.0366309999999999</v>
      </c>
      <c r="J3175">
        <v>0.14971599999999999</v>
      </c>
      <c r="K3175" t="str">
        <f t="shared" si="52"/>
        <v>4</v>
      </c>
      <c r="L3175" t="s">
        <v>54</v>
      </c>
      <c r="M3175" t="s">
        <v>55</v>
      </c>
      <c r="N31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3175" s="10">
        <f>VLOOKUP(TableOMP[[#This Row],[Label]],TableAvg[],2,FALSE)</f>
        <v>265.49757899999997</v>
      </c>
      <c r="P3175" s="10">
        <f>VLOOKUP(TableOMP[[#This Row],[Label]],TableAvg[],3,FALSE)</f>
        <v>0</v>
      </c>
      <c r="Q3175" s="10">
        <f>TableOMP[[#This Row],[Avg]]-$U$2*TableOMP[[#This Row],[StdDev]]</f>
        <v>265.49757899999997</v>
      </c>
      <c r="R3175" s="10">
        <f>TableOMP[[#This Row],[Avg]]+$U$2*TableOMP[[#This Row],[StdDev]]</f>
        <v>265.49757899999997</v>
      </c>
      <c r="S3175" s="10">
        <f>IF(AND(TableOMP[[#This Row],[total_time]]&gt;=TableOMP[[#This Row],[Low]], TableOMP[[#This Row],[total_time]]&lt;=TableOMP[[#This Row],[High]]),1,0)</f>
        <v>1</v>
      </c>
    </row>
    <row r="3176" spans="1:19" x14ac:dyDescent="0.25">
      <c r="A3176" t="s">
        <v>10</v>
      </c>
      <c r="B3176">
        <v>10000</v>
      </c>
      <c r="C3176">
        <v>100</v>
      </c>
      <c r="D3176">
        <v>100000</v>
      </c>
      <c r="E3176">
        <v>47</v>
      </c>
      <c r="F3176">
        <v>1</v>
      </c>
      <c r="G3176">
        <v>263.36458499999998</v>
      </c>
      <c r="H3176">
        <v>0.31088199999999999</v>
      </c>
      <c r="I3176">
        <v>8.9173580000000001</v>
      </c>
      <c r="J3176">
        <v>0.193856</v>
      </c>
      <c r="K3176" t="str">
        <f t="shared" si="52"/>
        <v>4</v>
      </c>
      <c r="L3176" t="s">
        <v>54</v>
      </c>
      <c r="M3176" t="s">
        <v>55</v>
      </c>
      <c r="N31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3176" s="10">
        <f>VLOOKUP(TableOMP[[#This Row],[Label]],TableAvg[],2,FALSE)</f>
        <v>263.36458499999998</v>
      </c>
      <c r="P3176" s="10">
        <f>VLOOKUP(TableOMP[[#This Row],[Label]],TableAvg[],3,FALSE)</f>
        <v>0</v>
      </c>
      <c r="Q3176" s="10">
        <f>TableOMP[[#This Row],[Avg]]-$U$2*TableOMP[[#This Row],[StdDev]]</f>
        <v>263.36458499999998</v>
      </c>
      <c r="R3176" s="10">
        <f>TableOMP[[#This Row],[Avg]]+$U$2*TableOMP[[#This Row],[StdDev]]</f>
        <v>263.36458499999998</v>
      </c>
      <c r="S3176" s="10">
        <f>IF(AND(TableOMP[[#This Row],[total_time]]&gt;=TableOMP[[#This Row],[Low]], TableOMP[[#This Row],[total_time]]&lt;=TableOMP[[#This Row],[High]]),1,0)</f>
        <v>1</v>
      </c>
    </row>
    <row r="3177" spans="1:19" x14ac:dyDescent="0.25">
      <c r="A3177" t="s">
        <v>10</v>
      </c>
      <c r="B3177">
        <v>10000</v>
      </c>
      <c r="C3177">
        <v>100</v>
      </c>
      <c r="D3177">
        <v>100000</v>
      </c>
      <c r="E3177">
        <v>46</v>
      </c>
      <c r="F3177">
        <v>1</v>
      </c>
      <c r="G3177">
        <v>262.15195199999999</v>
      </c>
      <c r="H3177">
        <v>0.224049</v>
      </c>
      <c r="I3177">
        <v>4.9071600000000002</v>
      </c>
      <c r="J3177">
        <v>0.10904800000000001</v>
      </c>
      <c r="K3177" t="str">
        <f t="shared" si="52"/>
        <v>4</v>
      </c>
      <c r="L3177" t="s">
        <v>54</v>
      </c>
      <c r="M3177" t="s">
        <v>55</v>
      </c>
      <c r="N31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3177" s="10">
        <f>VLOOKUP(TableOMP[[#This Row],[Label]],TableAvg[],2,FALSE)</f>
        <v>262.15195199999999</v>
      </c>
      <c r="P3177" s="10">
        <f>VLOOKUP(TableOMP[[#This Row],[Label]],TableAvg[],3,FALSE)</f>
        <v>0</v>
      </c>
      <c r="Q3177" s="10">
        <f>TableOMP[[#This Row],[Avg]]-$U$2*TableOMP[[#This Row],[StdDev]]</f>
        <v>262.15195199999999</v>
      </c>
      <c r="R3177" s="10">
        <f>TableOMP[[#This Row],[Avg]]+$U$2*TableOMP[[#This Row],[StdDev]]</f>
        <v>262.15195199999999</v>
      </c>
      <c r="S3177" s="10">
        <f>IF(AND(TableOMP[[#This Row],[total_time]]&gt;=TableOMP[[#This Row],[Low]], TableOMP[[#This Row],[total_time]]&lt;=TableOMP[[#This Row],[High]]),1,0)</f>
        <v>1</v>
      </c>
    </row>
    <row r="3178" spans="1:19" x14ac:dyDescent="0.25">
      <c r="A3178" t="s">
        <v>10</v>
      </c>
      <c r="B3178">
        <v>10000</v>
      </c>
      <c r="C3178">
        <v>100</v>
      </c>
      <c r="D3178">
        <v>100000</v>
      </c>
      <c r="E3178">
        <v>45</v>
      </c>
      <c r="F3178">
        <v>1</v>
      </c>
      <c r="G3178">
        <v>260.35367100000002</v>
      </c>
      <c r="H3178">
        <v>0.259293</v>
      </c>
      <c r="I3178">
        <v>5.7648010000000003</v>
      </c>
      <c r="J3178">
        <v>0.131018</v>
      </c>
      <c r="K3178" t="str">
        <f t="shared" si="52"/>
        <v>4</v>
      </c>
      <c r="L3178" t="s">
        <v>54</v>
      </c>
      <c r="M3178" t="s">
        <v>55</v>
      </c>
      <c r="N31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3178" s="10">
        <f>VLOOKUP(TableOMP[[#This Row],[Label]],TableAvg[],2,FALSE)</f>
        <v>260.35367100000002</v>
      </c>
      <c r="P3178" s="10">
        <f>VLOOKUP(TableOMP[[#This Row],[Label]],TableAvg[],3,FALSE)</f>
        <v>0</v>
      </c>
      <c r="Q3178" s="10">
        <f>TableOMP[[#This Row],[Avg]]-$U$2*TableOMP[[#This Row],[StdDev]]</f>
        <v>260.35367100000002</v>
      </c>
      <c r="R3178" s="10">
        <f>TableOMP[[#This Row],[Avg]]+$U$2*TableOMP[[#This Row],[StdDev]]</f>
        <v>260.35367100000002</v>
      </c>
      <c r="S3178" s="10">
        <f>IF(AND(TableOMP[[#This Row],[total_time]]&gt;=TableOMP[[#This Row],[Low]], TableOMP[[#This Row],[total_time]]&lt;=TableOMP[[#This Row],[High]]),1,0)</f>
        <v>1</v>
      </c>
    </row>
    <row r="3179" spans="1:19" x14ac:dyDescent="0.25">
      <c r="A3179" t="s">
        <v>10</v>
      </c>
      <c r="B3179">
        <v>10000</v>
      </c>
      <c r="C3179">
        <v>100</v>
      </c>
      <c r="D3179">
        <v>100000</v>
      </c>
      <c r="E3179">
        <v>44</v>
      </c>
      <c r="F3179">
        <v>1</v>
      </c>
      <c r="G3179">
        <v>259.26849700000002</v>
      </c>
      <c r="H3179">
        <v>0.24579599999999999</v>
      </c>
      <c r="I3179">
        <v>5.2334639999999997</v>
      </c>
      <c r="J3179">
        <v>0.121708</v>
      </c>
      <c r="K3179" t="str">
        <f t="shared" si="52"/>
        <v>4</v>
      </c>
      <c r="L3179" t="s">
        <v>54</v>
      </c>
      <c r="M3179" t="s">
        <v>55</v>
      </c>
      <c r="N31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3179" s="10">
        <f>VLOOKUP(TableOMP[[#This Row],[Label]],TableAvg[],2,FALSE)</f>
        <v>259.26849700000002</v>
      </c>
      <c r="P3179" s="10">
        <f>VLOOKUP(TableOMP[[#This Row],[Label]],TableAvg[],3,FALSE)</f>
        <v>0</v>
      </c>
      <c r="Q3179" s="10">
        <f>TableOMP[[#This Row],[Avg]]-$U$2*TableOMP[[#This Row],[StdDev]]</f>
        <v>259.26849700000002</v>
      </c>
      <c r="R3179" s="10">
        <f>TableOMP[[#This Row],[Avg]]+$U$2*TableOMP[[#This Row],[StdDev]]</f>
        <v>259.26849700000002</v>
      </c>
      <c r="S3179" s="10">
        <f>IF(AND(TableOMP[[#This Row],[total_time]]&gt;=TableOMP[[#This Row],[Low]], TableOMP[[#This Row],[total_time]]&lt;=TableOMP[[#This Row],[High]]),1,0)</f>
        <v>1</v>
      </c>
    </row>
    <row r="3180" spans="1:19" x14ac:dyDescent="0.25">
      <c r="A3180" t="s">
        <v>10</v>
      </c>
      <c r="B3180">
        <v>10000</v>
      </c>
      <c r="C3180">
        <v>100</v>
      </c>
      <c r="D3180">
        <v>100000</v>
      </c>
      <c r="E3180">
        <v>43</v>
      </c>
      <c r="F3180">
        <v>1</v>
      </c>
      <c r="G3180">
        <v>257.80136800000002</v>
      </c>
      <c r="H3180">
        <v>0.235817</v>
      </c>
      <c r="I3180">
        <v>5.5799149999999997</v>
      </c>
      <c r="J3180">
        <v>0.132855</v>
      </c>
      <c r="K3180" t="str">
        <f t="shared" si="52"/>
        <v>4</v>
      </c>
      <c r="L3180" t="s">
        <v>54</v>
      </c>
      <c r="M3180" t="s">
        <v>55</v>
      </c>
      <c r="N31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3180" s="10">
        <f>VLOOKUP(TableOMP[[#This Row],[Label]],TableAvg[],2,FALSE)</f>
        <v>257.80136800000002</v>
      </c>
      <c r="P3180" s="10">
        <f>VLOOKUP(TableOMP[[#This Row],[Label]],TableAvg[],3,FALSE)</f>
        <v>0</v>
      </c>
      <c r="Q3180" s="10">
        <f>TableOMP[[#This Row],[Avg]]-$U$2*TableOMP[[#This Row],[StdDev]]</f>
        <v>257.80136800000002</v>
      </c>
      <c r="R3180" s="10">
        <f>TableOMP[[#This Row],[Avg]]+$U$2*TableOMP[[#This Row],[StdDev]]</f>
        <v>257.80136800000002</v>
      </c>
      <c r="S3180" s="10">
        <f>IF(AND(TableOMP[[#This Row],[total_time]]&gt;=TableOMP[[#This Row],[Low]], TableOMP[[#This Row],[total_time]]&lt;=TableOMP[[#This Row],[High]]),1,0)</f>
        <v>1</v>
      </c>
    </row>
    <row r="3181" spans="1:19" x14ac:dyDescent="0.25">
      <c r="A3181" t="s">
        <v>10</v>
      </c>
      <c r="B3181">
        <v>10000</v>
      </c>
      <c r="C3181">
        <v>100</v>
      </c>
      <c r="D3181">
        <v>100000</v>
      </c>
      <c r="E3181">
        <v>42</v>
      </c>
      <c r="F3181">
        <v>1</v>
      </c>
      <c r="G3181">
        <v>256.49359700000002</v>
      </c>
      <c r="H3181">
        <v>0.22141</v>
      </c>
      <c r="I3181">
        <v>4.3400720000000002</v>
      </c>
      <c r="J3181">
        <v>0.105855</v>
      </c>
      <c r="K3181" t="str">
        <f t="shared" si="52"/>
        <v>4</v>
      </c>
      <c r="L3181" t="s">
        <v>54</v>
      </c>
      <c r="M3181" t="s">
        <v>55</v>
      </c>
      <c r="N31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3181" s="10">
        <f>VLOOKUP(TableOMP[[#This Row],[Label]],TableAvg[],2,FALSE)</f>
        <v>256.49359700000002</v>
      </c>
      <c r="P3181" s="10">
        <f>VLOOKUP(TableOMP[[#This Row],[Label]],TableAvg[],3,FALSE)</f>
        <v>0</v>
      </c>
      <c r="Q3181" s="10">
        <f>TableOMP[[#This Row],[Avg]]-$U$2*TableOMP[[#This Row],[StdDev]]</f>
        <v>256.49359700000002</v>
      </c>
      <c r="R3181" s="10">
        <f>TableOMP[[#This Row],[Avg]]+$U$2*TableOMP[[#This Row],[StdDev]]</f>
        <v>256.49359700000002</v>
      </c>
      <c r="S3181" s="10">
        <f>IF(AND(TableOMP[[#This Row],[total_time]]&gt;=TableOMP[[#This Row],[Low]], TableOMP[[#This Row],[total_time]]&lt;=TableOMP[[#This Row],[High]]),1,0)</f>
        <v>1</v>
      </c>
    </row>
    <row r="3182" spans="1:19" x14ac:dyDescent="0.25">
      <c r="A3182" t="s">
        <v>10</v>
      </c>
      <c r="B3182">
        <v>10000</v>
      </c>
      <c r="C3182">
        <v>100</v>
      </c>
      <c r="D3182">
        <v>100000</v>
      </c>
      <c r="E3182">
        <v>41</v>
      </c>
      <c r="F3182">
        <v>1</v>
      </c>
      <c r="G3182">
        <v>254.49934300000001</v>
      </c>
      <c r="H3182">
        <v>0.224329</v>
      </c>
      <c r="I3182">
        <v>4.4971949999999996</v>
      </c>
      <c r="J3182">
        <v>0.11243</v>
      </c>
      <c r="K3182" t="str">
        <f t="shared" si="52"/>
        <v>4</v>
      </c>
      <c r="L3182" t="s">
        <v>54</v>
      </c>
      <c r="M3182" t="s">
        <v>55</v>
      </c>
      <c r="N31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3182" s="10">
        <f>VLOOKUP(TableOMP[[#This Row],[Label]],TableAvg[],2,FALSE)</f>
        <v>254.49934300000001</v>
      </c>
      <c r="P3182" s="10">
        <f>VLOOKUP(TableOMP[[#This Row],[Label]],TableAvg[],3,FALSE)</f>
        <v>0</v>
      </c>
      <c r="Q3182" s="10">
        <f>TableOMP[[#This Row],[Avg]]-$U$2*TableOMP[[#This Row],[StdDev]]</f>
        <v>254.49934300000001</v>
      </c>
      <c r="R3182" s="10">
        <f>TableOMP[[#This Row],[Avg]]+$U$2*TableOMP[[#This Row],[StdDev]]</f>
        <v>254.49934300000001</v>
      </c>
      <c r="S3182" s="10">
        <f>IF(AND(TableOMP[[#This Row],[total_time]]&gt;=TableOMP[[#This Row],[Low]], TableOMP[[#This Row],[total_time]]&lt;=TableOMP[[#This Row],[High]]),1,0)</f>
        <v>1</v>
      </c>
    </row>
    <row r="3183" spans="1:19" x14ac:dyDescent="0.25">
      <c r="A3183" t="s">
        <v>10</v>
      </c>
      <c r="B3183">
        <v>10000</v>
      </c>
      <c r="C3183">
        <v>100</v>
      </c>
      <c r="D3183">
        <v>100000</v>
      </c>
      <c r="E3183">
        <v>40</v>
      </c>
      <c r="F3183">
        <v>1</v>
      </c>
      <c r="G3183">
        <v>253.463446</v>
      </c>
      <c r="H3183">
        <v>0.25312499999999999</v>
      </c>
      <c r="I3183">
        <v>5.1700419999999996</v>
      </c>
      <c r="J3183">
        <v>0.13256499999999999</v>
      </c>
      <c r="K3183" t="str">
        <f t="shared" si="52"/>
        <v>4</v>
      </c>
      <c r="L3183" t="s">
        <v>54</v>
      </c>
      <c r="M3183" t="s">
        <v>55</v>
      </c>
      <c r="N31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3183" s="10">
        <f>VLOOKUP(TableOMP[[#This Row],[Label]],TableAvg[],2,FALSE)</f>
        <v>253.463446</v>
      </c>
      <c r="P3183" s="10">
        <f>VLOOKUP(TableOMP[[#This Row],[Label]],TableAvg[],3,FALSE)</f>
        <v>0</v>
      </c>
      <c r="Q3183" s="10">
        <f>TableOMP[[#This Row],[Avg]]-$U$2*TableOMP[[#This Row],[StdDev]]</f>
        <v>253.463446</v>
      </c>
      <c r="R3183" s="10">
        <f>TableOMP[[#This Row],[Avg]]+$U$2*TableOMP[[#This Row],[StdDev]]</f>
        <v>253.463446</v>
      </c>
      <c r="S3183" s="10">
        <f>IF(AND(TableOMP[[#This Row],[total_time]]&gt;=TableOMP[[#This Row],[Low]], TableOMP[[#This Row],[total_time]]&lt;=TableOMP[[#This Row],[High]]),1,0)</f>
        <v>1</v>
      </c>
    </row>
    <row r="3184" spans="1:19" x14ac:dyDescent="0.25">
      <c r="A3184" t="s">
        <v>10</v>
      </c>
      <c r="B3184">
        <v>10000</v>
      </c>
      <c r="C3184">
        <v>100</v>
      </c>
      <c r="D3184">
        <v>100000</v>
      </c>
      <c r="E3184">
        <v>39</v>
      </c>
      <c r="F3184">
        <v>1</v>
      </c>
      <c r="G3184">
        <v>251.47791900000001</v>
      </c>
      <c r="H3184">
        <v>0.224407</v>
      </c>
      <c r="I3184">
        <v>4.4392319999999996</v>
      </c>
      <c r="J3184">
        <v>0.116822</v>
      </c>
      <c r="K3184" t="str">
        <f t="shared" si="52"/>
        <v>4</v>
      </c>
      <c r="L3184" t="s">
        <v>54</v>
      </c>
      <c r="M3184" t="s">
        <v>55</v>
      </c>
      <c r="N31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3184" s="10">
        <f>VLOOKUP(TableOMP[[#This Row],[Label]],TableAvg[],2,FALSE)</f>
        <v>251.47791900000001</v>
      </c>
      <c r="P3184" s="10">
        <f>VLOOKUP(TableOMP[[#This Row],[Label]],TableAvg[],3,FALSE)</f>
        <v>0</v>
      </c>
      <c r="Q3184" s="10">
        <f>TableOMP[[#This Row],[Avg]]-$U$2*TableOMP[[#This Row],[StdDev]]</f>
        <v>251.47791900000001</v>
      </c>
      <c r="R3184" s="10">
        <f>TableOMP[[#This Row],[Avg]]+$U$2*TableOMP[[#This Row],[StdDev]]</f>
        <v>251.47791900000001</v>
      </c>
      <c r="S3184" s="10">
        <f>IF(AND(TableOMP[[#This Row],[total_time]]&gt;=TableOMP[[#This Row],[Low]], TableOMP[[#This Row],[total_time]]&lt;=TableOMP[[#This Row],[High]]),1,0)</f>
        <v>1</v>
      </c>
    </row>
    <row r="3185" spans="1:19" x14ac:dyDescent="0.25">
      <c r="A3185" t="s">
        <v>15</v>
      </c>
      <c r="B3185">
        <v>10000</v>
      </c>
      <c r="C3185">
        <v>100</v>
      </c>
      <c r="D3185">
        <v>100000</v>
      </c>
      <c r="E3185">
        <v>64</v>
      </c>
      <c r="F3185">
        <v>1</v>
      </c>
      <c r="G3185">
        <v>4.4618900000000004</v>
      </c>
      <c r="H3185">
        <v>0.35794900000000002</v>
      </c>
      <c r="I3185">
        <v>13.992209000000001</v>
      </c>
      <c r="J3185">
        <v>0.22209899999999999</v>
      </c>
      <c r="K3185" t="str">
        <f>MID(M3185,22,1)</f>
        <v>5</v>
      </c>
      <c r="L3185" t="s">
        <v>56</v>
      </c>
      <c r="M3185" t="s">
        <v>57</v>
      </c>
      <c r="N31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185" s="10">
        <f>VLOOKUP(TableOMP[[#This Row],[Label]],TableAvg[],2,FALSE)</f>
        <v>4.4790267999999998</v>
      </c>
      <c r="P3185" s="10">
        <f>VLOOKUP(TableOMP[[#This Row],[Label]],TableAvg[],3,FALSE)</f>
        <v>7.2067393042639372E-2</v>
      </c>
      <c r="Q3185" s="10">
        <f>TableOMP[[#This Row],[Avg]]-$U$2*TableOMP[[#This Row],[StdDev]]</f>
        <v>4.3348920139147209</v>
      </c>
      <c r="R3185" s="10">
        <f>TableOMP[[#This Row],[Avg]]+$U$2*TableOMP[[#This Row],[StdDev]]</f>
        <v>4.6231615860852786</v>
      </c>
      <c r="S3185" s="10">
        <f>IF(AND(TableOMP[[#This Row],[total_time]]&gt;=TableOMP[[#This Row],[Low]], TableOMP[[#This Row],[total_time]]&lt;=TableOMP[[#This Row],[High]]),1,0)</f>
        <v>1</v>
      </c>
    </row>
    <row r="3186" spans="1:19" x14ac:dyDescent="0.25">
      <c r="A3186" t="s">
        <v>15</v>
      </c>
      <c r="B3186">
        <v>10000</v>
      </c>
      <c r="C3186">
        <v>100</v>
      </c>
      <c r="D3186">
        <v>100000</v>
      </c>
      <c r="E3186">
        <v>63</v>
      </c>
      <c r="F3186">
        <v>1</v>
      </c>
      <c r="G3186">
        <v>4.471546</v>
      </c>
      <c r="H3186">
        <v>0.17584900000000001</v>
      </c>
      <c r="I3186">
        <v>4.2771020000000002</v>
      </c>
      <c r="J3186">
        <v>6.8986000000000006E-2</v>
      </c>
      <c r="K3186" t="str">
        <f t="shared" ref="K3186:K3249" si="53">MID(M3186,22,1)</f>
        <v>5</v>
      </c>
      <c r="L3186" t="s">
        <v>56</v>
      </c>
      <c r="M3186" t="s">
        <v>57</v>
      </c>
      <c r="N31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186" s="10">
        <f>VLOOKUP(TableOMP[[#This Row],[Label]],TableAvg[],2,FALSE)</f>
        <v>4.4648897999999999</v>
      </c>
      <c r="P3186" s="10">
        <f>VLOOKUP(TableOMP[[#This Row],[Label]],TableAvg[],3,FALSE)</f>
        <v>0.15355349157851772</v>
      </c>
      <c r="Q3186" s="10">
        <f>TableOMP[[#This Row],[Avg]]-$U$2*TableOMP[[#This Row],[StdDev]]</f>
        <v>4.157782816842964</v>
      </c>
      <c r="R3186" s="10">
        <f>TableOMP[[#This Row],[Avg]]+$U$2*TableOMP[[#This Row],[StdDev]]</f>
        <v>4.7719967831570358</v>
      </c>
      <c r="S3186" s="10">
        <f>IF(AND(TableOMP[[#This Row],[total_time]]&gt;=TableOMP[[#This Row],[Low]], TableOMP[[#This Row],[total_time]]&lt;=TableOMP[[#This Row],[High]]),1,0)</f>
        <v>1</v>
      </c>
    </row>
    <row r="3187" spans="1:19" x14ac:dyDescent="0.25">
      <c r="A3187" t="s">
        <v>15</v>
      </c>
      <c r="B3187">
        <v>10000</v>
      </c>
      <c r="C3187">
        <v>100</v>
      </c>
      <c r="D3187">
        <v>100000</v>
      </c>
      <c r="E3187">
        <v>62</v>
      </c>
      <c r="F3187">
        <v>1</v>
      </c>
      <c r="G3187">
        <v>4.426742</v>
      </c>
      <c r="H3187">
        <v>0.17504400000000001</v>
      </c>
      <c r="I3187">
        <v>4.0082089999999999</v>
      </c>
      <c r="J3187">
        <v>6.5708000000000003E-2</v>
      </c>
      <c r="K3187" t="str">
        <f t="shared" si="53"/>
        <v>5</v>
      </c>
      <c r="L3187" t="s">
        <v>56</v>
      </c>
      <c r="M3187" t="s">
        <v>57</v>
      </c>
      <c r="N31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187" s="10">
        <f>VLOOKUP(TableOMP[[#This Row],[Label]],TableAvg[],2,FALSE)</f>
        <v>4.4711412999999993</v>
      </c>
      <c r="P3187" s="10">
        <f>VLOOKUP(TableOMP[[#This Row],[Label]],TableAvg[],3,FALSE)</f>
        <v>0.11030103690000974</v>
      </c>
      <c r="Q3187" s="10">
        <f>TableOMP[[#This Row],[Avg]]-$U$2*TableOMP[[#This Row],[StdDev]]</f>
        <v>4.2505392261999795</v>
      </c>
      <c r="R3187" s="10">
        <f>TableOMP[[#This Row],[Avg]]+$U$2*TableOMP[[#This Row],[StdDev]]</f>
        <v>4.6917433738000192</v>
      </c>
      <c r="S3187" s="10">
        <f>IF(AND(TableOMP[[#This Row],[total_time]]&gt;=TableOMP[[#This Row],[Low]], TableOMP[[#This Row],[total_time]]&lt;=TableOMP[[#This Row],[High]]),1,0)</f>
        <v>1</v>
      </c>
    </row>
    <row r="3188" spans="1:19" x14ac:dyDescent="0.25">
      <c r="A3188" t="s">
        <v>15</v>
      </c>
      <c r="B3188">
        <v>10000</v>
      </c>
      <c r="C3188">
        <v>100</v>
      </c>
      <c r="D3188">
        <v>100000</v>
      </c>
      <c r="E3188">
        <v>61</v>
      </c>
      <c r="F3188">
        <v>1</v>
      </c>
      <c r="G3188">
        <v>4.4472529999999999</v>
      </c>
      <c r="H3188">
        <v>0.167041</v>
      </c>
      <c r="I3188">
        <v>3.6442899999999998</v>
      </c>
      <c r="J3188">
        <v>6.0738E-2</v>
      </c>
      <c r="K3188" t="str">
        <f t="shared" si="53"/>
        <v>5</v>
      </c>
      <c r="L3188" t="s">
        <v>56</v>
      </c>
      <c r="M3188" t="s">
        <v>57</v>
      </c>
      <c r="N31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188" s="10">
        <f>VLOOKUP(TableOMP[[#This Row],[Label]],TableAvg[],2,FALSE)</f>
        <v>4.5789027999999998</v>
      </c>
      <c r="P3188" s="10">
        <f>VLOOKUP(TableOMP[[#This Row],[Label]],TableAvg[],3,FALSE)</f>
        <v>0.18365811923125144</v>
      </c>
      <c r="Q3188" s="10">
        <f>TableOMP[[#This Row],[Avg]]-$U$2*TableOMP[[#This Row],[StdDev]]</f>
        <v>4.211586561537497</v>
      </c>
      <c r="R3188" s="10">
        <f>TableOMP[[#This Row],[Avg]]+$U$2*TableOMP[[#This Row],[StdDev]]</f>
        <v>4.9462190384625027</v>
      </c>
      <c r="S3188" s="10">
        <f>IF(AND(TableOMP[[#This Row],[total_time]]&gt;=TableOMP[[#This Row],[Low]], TableOMP[[#This Row],[total_time]]&lt;=TableOMP[[#This Row],[High]]),1,0)</f>
        <v>1</v>
      </c>
    </row>
    <row r="3189" spans="1:19" x14ac:dyDescent="0.25">
      <c r="A3189" t="s">
        <v>15</v>
      </c>
      <c r="B3189">
        <v>10000</v>
      </c>
      <c r="C3189">
        <v>100</v>
      </c>
      <c r="D3189">
        <v>100000</v>
      </c>
      <c r="E3189">
        <v>60</v>
      </c>
      <c r="F3189">
        <v>1</v>
      </c>
      <c r="G3189">
        <v>4.6487369999999997</v>
      </c>
      <c r="H3189">
        <v>0.162684</v>
      </c>
      <c r="I3189">
        <v>3.4129139999999998</v>
      </c>
      <c r="J3189">
        <v>5.7846000000000002E-2</v>
      </c>
      <c r="K3189" t="str">
        <f t="shared" si="53"/>
        <v>5</v>
      </c>
      <c r="L3189" t="s">
        <v>56</v>
      </c>
      <c r="M3189" t="s">
        <v>57</v>
      </c>
      <c r="N31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189" s="10">
        <f>VLOOKUP(TableOMP[[#This Row],[Label]],TableAvg[],2,FALSE)</f>
        <v>4.7047027999999997</v>
      </c>
      <c r="P3189" s="10">
        <f>VLOOKUP(TableOMP[[#This Row],[Label]],TableAvg[],3,FALSE)</f>
        <v>0.42435656339163436</v>
      </c>
      <c r="Q3189" s="10">
        <f>TableOMP[[#This Row],[Avg]]-$U$2*TableOMP[[#This Row],[StdDev]]</f>
        <v>3.8559896732167309</v>
      </c>
      <c r="R3189" s="10">
        <f>TableOMP[[#This Row],[Avg]]+$U$2*TableOMP[[#This Row],[StdDev]]</f>
        <v>5.5534159267832681</v>
      </c>
      <c r="S3189" s="10">
        <f>IF(AND(TableOMP[[#This Row],[total_time]]&gt;=TableOMP[[#This Row],[Low]], TableOMP[[#This Row],[total_time]]&lt;=TableOMP[[#This Row],[High]]),1,0)</f>
        <v>1</v>
      </c>
    </row>
    <row r="3190" spans="1:19" x14ac:dyDescent="0.25">
      <c r="A3190" t="s">
        <v>15</v>
      </c>
      <c r="B3190">
        <v>10000</v>
      </c>
      <c r="C3190">
        <v>100</v>
      </c>
      <c r="D3190">
        <v>100000</v>
      </c>
      <c r="E3190">
        <v>59</v>
      </c>
      <c r="F3190">
        <v>1</v>
      </c>
      <c r="G3190">
        <v>4.5305840000000002</v>
      </c>
      <c r="H3190">
        <v>0.17032600000000001</v>
      </c>
      <c r="I3190">
        <v>3.543123</v>
      </c>
      <c r="J3190">
        <v>6.1088000000000003E-2</v>
      </c>
      <c r="K3190" t="str">
        <f t="shared" si="53"/>
        <v>5</v>
      </c>
      <c r="L3190" t="s">
        <v>56</v>
      </c>
      <c r="M3190" t="s">
        <v>57</v>
      </c>
      <c r="N31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190" s="10">
        <f>VLOOKUP(TableOMP[[#This Row],[Label]],TableAvg[],2,FALSE)</f>
        <v>4.7203236000000004</v>
      </c>
      <c r="P3190" s="10">
        <f>VLOOKUP(TableOMP[[#This Row],[Label]],TableAvg[],3,FALSE)</f>
        <v>0.30003927489487103</v>
      </c>
      <c r="Q3190" s="10">
        <f>TableOMP[[#This Row],[Avg]]-$U$2*TableOMP[[#This Row],[StdDev]]</f>
        <v>4.1202450502102579</v>
      </c>
      <c r="R3190" s="10">
        <f>TableOMP[[#This Row],[Avg]]+$U$2*TableOMP[[#This Row],[StdDev]]</f>
        <v>5.3204021497897429</v>
      </c>
      <c r="S3190" s="10">
        <f>IF(AND(TableOMP[[#This Row],[total_time]]&gt;=TableOMP[[#This Row],[Low]], TableOMP[[#This Row],[total_time]]&lt;=TableOMP[[#This Row],[High]]),1,0)</f>
        <v>1</v>
      </c>
    </row>
    <row r="3191" spans="1:19" x14ac:dyDescent="0.25">
      <c r="A3191" t="s">
        <v>15</v>
      </c>
      <c r="B3191">
        <v>10000</v>
      </c>
      <c r="C3191">
        <v>100</v>
      </c>
      <c r="D3191">
        <v>100000</v>
      </c>
      <c r="E3191">
        <v>58</v>
      </c>
      <c r="F3191">
        <v>1</v>
      </c>
      <c r="G3191">
        <v>4.4875579999999999</v>
      </c>
      <c r="H3191">
        <v>0.17546</v>
      </c>
      <c r="I3191">
        <v>3.9396589999999998</v>
      </c>
      <c r="J3191">
        <v>6.9116999999999998E-2</v>
      </c>
      <c r="K3191" t="str">
        <f t="shared" si="53"/>
        <v>5</v>
      </c>
      <c r="L3191" t="s">
        <v>56</v>
      </c>
      <c r="M3191" t="s">
        <v>57</v>
      </c>
      <c r="N31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191" s="10">
        <f>VLOOKUP(TableOMP[[#This Row],[Label]],TableAvg[],2,FALSE)</f>
        <v>4.6564570999999999</v>
      </c>
      <c r="P3191" s="10">
        <f>VLOOKUP(TableOMP[[#This Row],[Label]],TableAvg[],3,FALSE)</f>
        <v>0.21573456413400277</v>
      </c>
      <c r="Q3191" s="10">
        <f>TableOMP[[#This Row],[Avg]]-$U$2*TableOMP[[#This Row],[StdDev]]</f>
        <v>4.224987971731994</v>
      </c>
      <c r="R3191" s="10">
        <f>TableOMP[[#This Row],[Avg]]+$U$2*TableOMP[[#This Row],[StdDev]]</f>
        <v>5.0879262282680058</v>
      </c>
      <c r="S3191" s="10">
        <f>IF(AND(TableOMP[[#This Row],[total_time]]&gt;=TableOMP[[#This Row],[Low]], TableOMP[[#This Row],[total_time]]&lt;=TableOMP[[#This Row],[High]]),1,0)</f>
        <v>1</v>
      </c>
    </row>
    <row r="3192" spans="1:19" x14ac:dyDescent="0.25">
      <c r="A3192" t="s">
        <v>15</v>
      </c>
      <c r="B3192">
        <v>10000</v>
      </c>
      <c r="C3192">
        <v>100</v>
      </c>
      <c r="D3192">
        <v>100000</v>
      </c>
      <c r="E3192">
        <v>57</v>
      </c>
      <c r="F3192">
        <v>1</v>
      </c>
      <c r="G3192">
        <v>5.1690769999999997</v>
      </c>
      <c r="H3192">
        <v>0.21890499999999999</v>
      </c>
      <c r="I3192">
        <v>3.7208999999999999</v>
      </c>
      <c r="J3192">
        <v>6.6445000000000004E-2</v>
      </c>
      <c r="K3192" t="str">
        <f t="shared" si="53"/>
        <v>5</v>
      </c>
      <c r="L3192" t="s">
        <v>56</v>
      </c>
      <c r="M3192" t="s">
        <v>57</v>
      </c>
      <c r="N31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192" s="10">
        <f>VLOOKUP(TableOMP[[#This Row],[Label]],TableAvg[],2,FALSE)</f>
        <v>5.2372234000000004</v>
      </c>
      <c r="P3192" s="10">
        <f>VLOOKUP(TableOMP[[#This Row],[Label]],TableAvg[],3,FALSE)</f>
        <v>0.26030338352476157</v>
      </c>
      <c r="Q3192" s="10">
        <f>TableOMP[[#This Row],[Avg]]-$U$2*TableOMP[[#This Row],[StdDev]]</f>
        <v>4.7166166329504771</v>
      </c>
      <c r="R3192" s="10">
        <f>TableOMP[[#This Row],[Avg]]+$U$2*TableOMP[[#This Row],[StdDev]]</f>
        <v>5.7578301670495238</v>
      </c>
      <c r="S3192" s="10">
        <f>IF(AND(TableOMP[[#This Row],[total_time]]&gt;=TableOMP[[#This Row],[Low]], TableOMP[[#This Row],[total_time]]&lt;=TableOMP[[#This Row],[High]]),1,0)</f>
        <v>1</v>
      </c>
    </row>
    <row r="3193" spans="1:19" x14ac:dyDescent="0.25">
      <c r="A3193" t="s">
        <v>15</v>
      </c>
      <c r="B3193">
        <v>10000</v>
      </c>
      <c r="C3193">
        <v>100</v>
      </c>
      <c r="D3193">
        <v>100000</v>
      </c>
      <c r="E3193">
        <v>56</v>
      </c>
      <c r="F3193">
        <v>1</v>
      </c>
      <c r="G3193">
        <v>4.9974040000000004</v>
      </c>
      <c r="H3193">
        <v>0.219081</v>
      </c>
      <c r="I3193">
        <v>2.9667590000000001</v>
      </c>
      <c r="J3193">
        <v>5.3941000000000003E-2</v>
      </c>
      <c r="K3193" t="str">
        <f t="shared" si="53"/>
        <v>5</v>
      </c>
      <c r="L3193" t="s">
        <v>56</v>
      </c>
      <c r="M3193" t="s">
        <v>57</v>
      </c>
      <c r="N31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193" s="10">
        <f>VLOOKUP(TableOMP[[#This Row],[Label]],TableAvg[],2,FALSE)</f>
        <v>5.1407958999999996</v>
      </c>
      <c r="P3193" s="10">
        <f>VLOOKUP(TableOMP[[#This Row],[Label]],TableAvg[],3,FALSE)</f>
        <v>0.18117762179003427</v>
      </c>
      <c r="Q3193" s="10">
        <f>TableOMP[[#This Row],[Avg]]-$U$2*TableOMP[[#This Row],[StdDev]]</f>
        <v>4.7784406564199315</v>
      </c>
      <c r="R3193" s="10">
        <f>TableOMP[[#This Row],[Avg]]+$U$2*TableOMP[[#This Row],[StdDev]]</f>
        <v>5.5031511435800677</v>
      </c>
      <c r="S3193" s="10">
        <f>IF(AND(TableOMP[[#This Row],[total_time]]&gt;=TableOMP[[#This Row],[Low]], TableOMP[[#This Row],[total_time]]&lt;=TableOMP[[#This Row],[High]]),1,0)</f>
        <v>1</v>
      </c>
    </row>
    <row r="3194" spans="1:19" x14ac:dyDescent="0.25">
      <c r="A3194" t="s">
        <v>15</v>
      </c>
      <c r="B3194">
        <v>10000</v>
      </c>
      <c r="C3194">
        <v>100</v>
      </c>
      <c r="D3194">
        <v>100000</v>
      </c>
      <c r="E3194">
        <v>55</v>
      </c>
      <c r="F3194">
        <v>1</v>
      </c>
      <c r="G3194">
        <v>5.1103560000000003</v>
      </c>
      <c r="H3194">
        <v>0.178424</v>
      </c>
      <c r="I3194">
        <v>2.8145630000000001</v>
      </c>
      <c r="J3194">
        <v>5.2122000000000002E-2</v>
      </c>
      <c r="K3194" t="str">
        <f t="shared" si="53"/>
        <v>5</v>
      </c>
      <c r="L3194" t="s">
        <v>56</v>
      </c>
      <c r="M3194" t="s">
        <v>57</v>
      </c>
      <c r="N31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194" s="10">
        <f>VLOOKUP(TableOMP[[#This Row],[Label]],TableAvg[],2,FALSE)</f>
        <v>5.3430847000000004</v>
      </c>
      <c r="P3194" s="10">
        <f>VLOOKUP(TableOMP[[#This Row],[Label]],TableAvg[],3,FALSE)</f>
        <v>0.16160056217354307</v>
      </c>
      <c r="Q3194" s="10">
        <f>TableOMP[[#This Row],[Avg]]-$U$2*TableOMP[[#This Row],[StdDev]]</f>
        <v>5.0198835756529139</v>
      </c>
      <c r="R3194" s="10">
        <f>TableOMP[[#This Row],[Avg]]+$U$2*TableOMP[[#This Row],[StdDev]]</f>
        <v>5.6662858243470868</v>
      </c>
      <c r="S3194" s="10">
        <f>IF(AND(TableOMP[[#This Row],[total_time]]&gt;=TableOMP[[#This Row],[Low]], TableOMP[[#This Row],[total_time]]&lt;=TableOMP[[#This Row],[High]]),1,0)</f>
        <v>1</v>
      </c>
    </row>
    <row r="3195" spans="1:19" x14ac:dyDescent="0.25">
      <c r="A3195" t="s">
        <v>15</v>
      </c>
      <c r="B3195">
        <v>10000</v>
      </c>
      <c r="C3195">
        <v>100</v>
      </c>
      <c r="D3195">
        <v>100000</v>
      </c>
      <c r="E3195">
        <v>54</v>
      </c>
      <c r="F3195">
        <v>1</v>
      </c>
      <c r="G3195">
        <v>5.1556329999999999</v>
      </c>
      <c r="H3195">
        <v>0.202155</v>
      </c>
      <c r="I3195">
        <v>3.4922610000000001</v>
      </c>
      <c r="J3195">
        <v>6.5892000000000006E-2</v>
      </c>
      <c r="K3195" t="str">
        <f t="shared" si="53"/>
        <v>5</v>
      </c>
      <c r="L3195" t="s">
        <v>56</v>
      </c>
      <c r="M3195" t="s">
        <v>57</v>
      </c>
      <c r="N31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195" s="10">
        <f>VLOOKUP(TableOMP[[#This Row],[Label]],TableAvg[],2,FALSE)</f>
        <v>5.240970299999999</v>
      </c>
      <c r="P3195" s="10">
        <f>VLOOKUP(TableOMP[[#This Row],[Label]],TableAvg[],3,FALSE)</f>
        <v>0.19977194135116991</v>
      </c>
      <c r="Q3195" s="10">
        <f>TableOMP[[#This Row],[Avg]]-$U$2*TableOMP[[#This Row],[StdDev]]</f>
        <v>4.8414264172976589</v>
      </c>
      <c r="R3195" s="10">
        <f>TableOMP[[#This Row],[Avg]]+$U$2*TableOMP[[#This Row],[StdDev]]</f>
        <v>5.6405141827023391</v>
      </c>
      <c r="S3195" s="10">
        <f>IF(AND(TableOMP[[#This Row],[total_time]]&gt;=TableOMP[[#This Row],[Low]], TableOMP[[#This Row],[total_time]]&lt;=TableOMP[[#This Row],[High]]),1,0)</f>
        <v>1</v>
      </c>
    </row>
    <row r="3196" spans="1:19" x14ac:dyDescent="0.25">
      <c r="A3196" t="s">
        <v>15</v>
      </c>
      <c r="B3196">
        <v>10000</v>
      </c>
      <c r="C3196">
        <v>100</v>
      </c>
      <c r="D3196">
        <v>100000</v>
      </c>
      <c r="E3196">
        <v>53</v>
      </c>
      <c r="F3196">
        <v>1</v>
      </c>
      <c r="G3196">
        <v>5.2548789999999999</v>
      </c>
      <c r="H3196">
        <v>0.21134500000000001</v>
      </c>
      <c r="I3196">
        <v>4.1017799999999998</v>
      </c>
      <c r="J3196">
        <v>7.8880000000000006E-2</v>
      </c>
      <c r="K3196" t="str">
        <f t="shared" si="53"/>
        <v>5</v>
      </c>
      <c r="L3196" t="s">
        <v>56</v>
      </c>
      <c r="M3196" t="s">
        <v>57</v>
      </c>
      <c r="N31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196" s="10">
        <f>VLOOKUP(TableOMP[[#This Row],[Label]],TableAvg[],2,FALSE)</f>
        <v>5.3742523000000002</v>
      </c>
      <c r="P3196" s="10">
        <f>VLOOKUP(TableOMP[[#This Row],[Label]],TableAvg[],3,FALSE)</f>
        <v>0.21349810623939527</v>
      </c>
      <c r="Q3196" s="10">
        <f>TableOMP[[#This Row],[Avg]]-$U$2*TableOMP[[#This Row],[StdDev]]</f>
        <v>4.9472560875212093</v>
      </c>
      <c r="R3196" s="10">
        <f>TableOMP[[#This Row],[Avg]]+$U$2*TableOMP[[#This Row],[StdDev]]</f>
        <v>5.8012485124787911</v>
      </c>
      <c r="S3196" s="10">
        <f>IF(AND(TableOMP[[#This Row],[total_time]]&gt;=TableOMP[[#This Row],[Low]], TableOMP[[#This Row],[total_time]]&lt;=TableOMP[[#This Row],[High]]),1,0)</f>
        <v>1</v>
      </c>
    </row>
    <row r="3197" spans="1:19" x14ac:dyDescent="0.25">
      <c r="A3197" t="s">
        <v>15</v>
      </c>
      <c r="B3197">
        <v>10000</v>
      </c>
      <c r="C3197">
        <v>100</v>
      </c>
      <c r="D3197">
        <v>100000</v>
      </c>
      <c r="E3197">
        <v>52</v>
      </c>
      <c r="F3197">
        <v>1</v>
      </c>
      <c r="G3197">
        <v>5.3297439999999998</v>
      </c>
      <c r="H3197">
        <v>0.193548</v>
      </c>
      <c r="I3197">
        <v>2.72214</v>
      </c>
      <c r="J3197">
        <v>5.3374999999999999E-2</v>
      </c>
      <c r="K3197" t="str">
        <f t="shared" si="53"/>
        <v>5</v>
      </c>
      <c r="L3197" t="s">
        <v>56</v>
      </c>
      <c r="M3197" t="s">
        <v>57</v>
      </c>
      <c r="N31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197" s="10">
        <f>VLOOKUP(TableOMP[[#This Row],[Label]],TableAvg[],2,FALSE)</f>
        <v>5.6543715999999993</v>
      </c>
      <c r="P3197" s="10">
        <f>VLOOKUP(TableOMP[[#This Row],[Label]],TableAvg[],3,FALSE)</f>
        <v>0.72876798328717041</v>
      </c>
      <c r="Q3197" s="10">
        <f>TableOMP[[#This Row],[Avg]]-$U$2*TableOMP[[#This Row],[StdDev]]</f>
        <v>4.1968356334256587</v>
      </c>
      <c r="R3197" s="10">
        <f>TableOMP[[#This Row],[Avg]]+$U$2*TableOMP[[#This Row],[StdDev]]</f>
        <v>7.1119075665743399</v>
      </c>
      <c r="S3197" s="10">
        <f>IF(AND(TableOMP[[#This Row],[total_time]]&gt;=TableOMP[[#This Row],[Low]], TableOMP[[#This Row],[total_time]]&lt;=TableOMP[[#This Row],[High]]),1,0)</f>
        <v>1</v>
      </c>
    </row>
    <row r="3198" spans="1:19" x14ac:dyDescent="0.25">
      <c r="A3198" t="s">
        <v>15</v>
      </c>
      <c r="B3198">
        <v>10000</v>
      </c>
      <c r="C3198">
        <v>100</v>
      </c>
      <c r="D3198">
        <v>100000</v>
      </c>
      <c r="E3198">
        <v>51</v>
      </c>
      <c r="F3198">
        <v>1</v>
      </c>
      <c r="G3198">
        <v>5.3987509999999999</v>
      </c>
      <c r="H3198">
        <v>0.270563</v>
      </c>
      <c r="I3198">
        <v>2.5908950000000002</v>
      </c>
      <c r="J3198">
        <v>5.1818000000000003E-2</v>
      </c>
      <c r="K3198" t="str">
        <f t="shared" si="53"/>
        <v>5</v>
      </c>
      <c r="L3198" t="s">
        <v>56</v>
      </c>
      <c r="M3198" t="s">
        <v>57</v>
      </c>
      <c r="N31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198" s="10">
        <f>VLOOKUP(TableOMP[[#This Row],[Label]],TableAvg[],2,FALSE)</f>
        <v>5.5158591999999995</v>
      </c>
      <c r="P3198" s="10">
        <f>VLOOKUP(TableOMP[[#This Row],[Label]],TableAvg[],3,FALSE)</f>
        <v>0.17527769040859445</v>
      </c>
      <c r="Q3198" s="10">
        <f>TableOMP[[#This Row],[Avg]]-$U$2*TableOMP[[#This Row],[StdDev]]</f>
        <v>5.1653038191828102</v>
      </c>
      <c r="R3198" s="10">
        <f>TableOMP[[#This Row],[Avg]]+$U$2*TableOMP[[#This Row],[StdDev]]</f>
        <v>5.8664145808171888</v>
      </c>
      <c r="S3198" s="10">
        <f>IF(AND(TableOMP[[#This Row],[total_time]]&gt;=TableOMP[[#This Row],[Low]], TableOMP[[#This Row],[total_time]]&lt;=TableOMP[[#This Row],[High]]),1,0)</f>
        <v>1</v>
      </c>
    </row>
    <row r="3199" spans="1:19" x14ac:dyDescent="0.25">
      <c r="A3199" t="s">
        <v>15</v>
      </c>
      <c r="B3199">
        <v>10000</v>
      </c>
      <c r="C3199">
        <v>100</v>
      </c>
      <c r="D3199">
        <v>100000</v>
      </c>
      <c r="E3199">
        <v>50</v>
      </c>
      <c r="F3199">
        <v>1</v>
      </c>
      <c r="G3199">
        <v>5.0991439999999999</v>
      </c>
      <c r="H3199">
        <v>0.178703</v>
      </c>
      <c r="I3199">
        <v>3.0475889999999999</v>
      </c>
      <c r="J3199">
        <v>6.2196000000000001E-2</v>
      </c>
      <c r="K3199" t="str">
        <f t="shared" si="53"/>
        <v>5</v>
      </c>
      <c r="L3199" t="s">
        <v>56</v>
      </c>
      <c r="M3199" t="s">
        <v>57</v>
      </c>
      <c r="N31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199" s="10">
        <f>VLOOKUP(TableOMP[[#This Row],[Label]],TableAvg[],2,FALSE)</f>
        <v>5.4394491</v>
      </c>
      <c r="P3199" s="10">
        <f>VLOOKUP(TableOMP[[#This Row],[Label]],TableAvg[],3,FALSE)</f>
        <v>0.26203196978743615</v>
      </c>
      <c r="Q3199" s="10">
        <f>TableOMP[[#This Row],[Avg]]-$U$2*TableOMP[[#This Row],[StdDev]]</f>
        <v>4.915385160425128</v>
      </c>
      <c r="R3199" s="10">
        <f>TableOMP[[#This Row],[Avg]]+$U$2*TableOMP[[#This Row],[StdDev]]</f>
        <v>5.9635130395748721</v>
      </c>
      <c r="S3199" s="10">
        <f>IF(AND(TableOMP[[#This Row],[total_time]]&gt;=TableOMP[[#This Row],[Low]], TableOMP[[#This Row],[total_time]]&lt;=TableOMP[[#This Row],[High]]),1,0)</f>
        <v>1</v>
      </c>
    </row>
    <row r="3200" spans="1:19" x14ac:dyDescent="0.25">
      <c r="A3200" t="s">
        <v>15</v>
      </c>
      <c r="B3200">
        <v>10000</v>
      </c>
      <c r="C3200">
        <v>100</v>
      </c>
      <c r="D3200">
        <v>100000</v>
      </c>
      <c r="E3200">
        <v>49</v>
      </c>
      <c r="F3200">
        <v>1</v>
      </c>
      <c r="G3200">
        <v>5.3959609999999998</v>
      </c>
      <c r="H3200">
        <v>0.183364</v>
      </c>
      <c r="I3200">
        <v>3.0350670000000002</v>
      </c>
      <c r="J3200">
        <v>6.3230999999999996E-2</v>
      </c>
      <c r="K3200" t="str">
        <f t="shared" si="53"/>
        <v>5</v>
      </c>
      <c r="L3200" t="s">
        <v>56</v>
      </c>
      <c r="M3200" t="s">
        <v>57</v>
      </c>
      <c r="N32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200" s="10">
        <f>VLOOKUP(TableOMP[[#This Row],[Label]],TableAvg[],2,FALSE)</f>
        <v>5.7318926000000001</v>
      </c>
      <c r="P3200" s="10">
        <f>VLOOKUP(TableOMP[[#This Row],[Label]],TableAvg[],3,FALSE)</f>
        <v>0.60216012640296923</v>
      </c>
      <c r="Q3200" s="10">
        <f>TableOMP[[#This Row],[Avg]]-$U$2*TableOMP[[#This Row],[StdDev]]</f>
        <v>4.5275723471940612</v>
      </c>
      <c r="R3200" s="10">
        <f>TableOMP[[#This Row],[Avg]]+$U$2*TableOMP[[#This Row],[StdDev]]</f>
        <v>6.936212852805939</v>
      </c>
      <c r="S3200" s="10">
        <f>IF(AND(TableOMP[[#This Row],[total_time]]&gt;=TableOMP[[#This Row],[Low]], TableOMP[[#This Row],[total_time]]&lt;=TableOMP[[#This Row],[High]]),1,0)</f>
        <v>1</v>
      </c>
    </row>
    <row r="3201" spans="1:19" x14ac:dyDescent="0.25">
      <c r="A3201" t="s">
        <v>15</v>
      </c>
      <c r="B3201">
        <v>10000</v>
      </c>
      <c r="C3201">
        <v>100</v>
      </c>
      <c r="D3201">
        <v>100000</v>
      </c>
      <c r="E3201">
        <v>48</v>
      </c>
      <c r="F3201">
        <v>1</v>
      </c>
      <c r="G3201">
        <v>5.5038109999999998</v>
      </c>
      <c r="H3201">
        <v>0.26433800000000002</v>
      </c>
      <c r="I3201">
        <v>6.5379100000000001</v>
      </c>
      <c r="J3201">
        <v>0.13910400000000001</v>
      </c>
      <c r="K3201" t="str">
        <f t="shared" si="53"/>
        <v>5</v>
      </c>
      <c r="L3201" t="s">
        <v>56</v>
      </c>
      <c r="M3201" t="s">
        <v>57</v>
      </c>
      <c r="N32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201" s="10">
        <f>VLOOKUP(TableOMP[[#This Row],[Label]],TableAvg[],2,FALSE)</f>
        <v>5.6301132999999997</v>
      </c>
      <c r="P3201" s="10">
        <f>VLOOKUP(TableOMP[[#This Row],[Label]],TableAvg[],3,FALSE)</f>
        <v>0.18975253810007162</v>
      </c>
      <c r="Q3201" s="10">
        <f>TableOMP[[#This Row],[Avg]]-$U$2*TableOMP[[#This Row],[StdDev]]</f>
        <v>5.2506082237998566</v>
      </c>
      <c r="R3201" s="10">
        <f>TableOMP[[#This Row],[Avg]]+$U$2*TableOMP[[#This Row],[StdDev]]</f>
        <v>6.0096183762001427</v>
      </c>
      <c r="S3201" s="10">
        <f>IF(AND(TableOMP[[#This Row],[total_time]]&gt;=TableOMP[[#This Row],[Low]], TableOMP[[#This Row],[total_time]]&lt;=TableOMP[[#This Row],[High]]),1,0)</f>
        <v>1</v>
      </c>
    </row>
    <row r="3202" spans="1:19" x14ac:dyDescent="0.25">
      <c r="A3202" t="s">
        <v>15</v>
      </c>
      <c r="B3202">
        <v>10000</v>
      </c>
      <c r="C3202">
        <v>100</v>
      </c>
      <c r="D3202">
        <v>100000</v>
      </c>
      <c r="E3202">
        <v>47</v>
      </c>
      <c r="F3202">
        <v>1</v>
      </c>
      <c r="G3202">
        <v>5.544327</v>
      </c>
      <c r="H3202">
        <v>0.176676</v>
      </c>
      <c r="I3202">
        <v>3.0127250000000001</v>
      </c>
      <c r="J3202">
        <v>6.5493999999999997E-2</v>
      </c>
      <c r="K3202" t="str">
        <f t="shared" si="53"/>
        <v>5</v>
      </c>
      <c r="L3202" t="s">
        <v>56</v>
      </c>
      <c r="M3202" t="s">
        <v>57</v>
      </c>
      <c r="N32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202" s="10">
        <f>VLOOKUP(TableOMP[[#This Row],[Label]],TableAvg[],2,FALSE)</f>
        <v>5.5868596999999998</v>
      </c>
      <c r="P3202" s="10">
        <f>VLOOKUP(TableOMP[[#This Row],[Label]],TableAvg[],3,FALSE)</f>
        <v>0.3397299843004894</v>
      </c>
      <c r="Q3202" s="10">
        <f>TableOMP[[#This Row],[Avg]]-$U$2*TableOMP[[#This Row],[StdDev]]</f>
        <v>4.9073997313990212</v>
      </c>
      <c r="R3202" s="10">
        <f>TableOMP[[#This Row],[Avg]]+$U$2*TableOMP[[#This Row],[StdDev]]</f>
        <v>6.2663196686009783</v>
      </c>
      <c r="S3202" s="10">
        <f>IF(AND(TableOMP[[#This Row],[total_time]]&gt;=TableOMP[[#This Row],[Low]], TableOMP[[#This Row],[total_time]]&lt;=TableOMP[[#This Row],[High]]),1,0)</f>
        <v>1</v>
      </c>
    </row>
    <row r="3203" spans="1:19" x14ac:dyDescent="0.25">
      <c r="A3203" t="s">
        <v>15</v>
      </c>
      <c r="B3203">
        <v>10000</v>
      </c>
      <c r="C3203">
        <v>100</v>
      </c>
      <c r="D3203">
        <v>100000</v>
      </c>
      <c r="E3203">
        <v>46</v>
      </c>
      <c r="F3203">
        <v>1</v>
      </c>
      <c r="G3203">
        <v>5.623685</v>
      </c>
      <c r="H3203">
        <v>0.30998500000000001</v>
      </c>
      <c r="I3203">
        <v>8.8447010000000006</v>
      </c>
      <c r="J3203">
        <v>0.196549</v>
      </c>
      <c r="K3203" t="str">
        <f t="shared" si="53"/>
        <v>5</v>
      </c>
      <c r="L3203" t="s">
        <v>56</v>
      </c>
      <c r="M3203" t="s">
        <v>57</v>
      </c>
      <c r="N32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203" s="10">
        <f>VLOOKUP(TableOMP[[#This Row],[Label]],TableAvg[],2,FALSE)</f>
        <v>5.7503392000000009</v>
      </c>
      <c r="P3203" s="10">
        <f>VLOOKUP(TableOMP[[#This Row],[Label]],TableAvg[],3,FALSE)</f>
        <v>0.16546390279259388</v>
      </c>
      <c r="Q3203" s="10">
        <f>TableOMP[[#This Row],[Avg]]-$U$2*TableOMP[[#This Row],[StdDev]]</f>
        <v>5.419411394414813</v>
      </c>
      <c r="R3203" s="10">
        <f>TableOMP[[#This Row],[Avg]]+$U$2*TableOMP[[#This Row],[StdDev]]</f>
        <v>6.0812670055851887</v>
      </c>
      <c r="S3203" s="10">
        <f>IF(AND(TableOMP[[#This Row],[total_time]]&gt;=TableOMP[[#This Row],[Low]], TableOMP[[#This Row],[total_time]]&lt;=TableOMP[[#This Row],[High]]),1,0)</f>
        <v>1</v>
      </c>
    </row>
    <row r="3204" spans="1:19" x14ac:dyDescent="0.25">
      <c r="A3204" t="s">
        <v>15</v>
      </c>
      <c r="B3204">
        <v>10000</v>
      </c>
      <c r="C3204">
        <v>100</v>
      </c>
      <c r="D3204">
        <v>100000</v>
      </c>
      <c r="E3204">
        <v>45</v>
      </c>
      <c r="F3204">
        <v>1</v>
      </c>
      <c r="G3204">
        <v>5.6196529999999996</v>
      </c>
      <c r="H3204">
        <v>0.180365</v>
      </c>
      <c r="I3204">
        <v>2.3114910000000002</v>
      </c>
      <c r="J3204">
        <v>5.2533999999999997E-2</v>
      </c>
      <c r="K3204" t="str">
        <f t="shared" si="53"/>
        <v>5</v>
      </c>
      <c r="L3204" t="s">
        <v>56</v>
      </c>
      <c r="M3204" t="s">
        <v>57</v>
      </c>
      <c r="N32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204" s="10">
        <f>VLOOKUP(TableOMP[[#This Row],[Label]],TableAvg[],2,FALSE)</f>
        <v>5.7430013999999998</v>
      </c>
      <c r="P3204" s="10">
        <f>VLOOKUP(TableOMP[[#This Row],[Label]],TableAvg[],3,FALSE)</f>
        <v>0.13113899097536516</v>
      </c>
      <c r="Q3204" s="10">
        <f>TableOMP[[#This Row],[Avg]]-$U$2*TableOMP[[#This Row],[StdDev]]</f>
        <v>5.4807234180492692</v>
      </c>
      <c r="R3204" s="10">
        <f>TableOMP[[#This Row],[Avg]]+$U$2*TableOMP[[#This Row],[StdDev]]</f>
        <v>6.0052793819507304</v>
      </c>
      <c r="S3204" s="10">
        <f>IF(AND(TableOMP[[#This Row],[total_time]]&gt;=TableOMP[[#This Row],[Low]], TableOMP[[#This Row],[total_time]]&lt;=TableOMP[[#This Row],[High]]),1,0)</f>
        <v>1</v>
      </c>
    </row>
    <row r="3205" spans="1:19" x14ac:dyDescent="0.25">
      <c r="A3205" t="s">
        <v>15</v>
      </c>
      <c r="B3205">
        <v>10000</v>
      </c>
      <c r="C3205">
        <v>100</v>
      </c>
      <c r="D3205">
        <v>100000</v>
      </c>
      <c r="E3205">
        <v>44</v>
      </c>
      <c r="F3205">
        <v>1</v>
      </c>
      <c r="G3205">
        <v>5.7974769999999998</v>
      </c>
      <c r="H3205">
        <v>0.16431399999999999</v>
      </c>
      <c r="I3205">
        <v>2.202874</v>
      </c>
      <c r="J3205">
        <v>5.1229999999999998E-2</v>
      </c>
      <c r="K3205" t="str">
        <f t="shared" si="53"/>
        <v>5</v>
      </c>
      <c r="L3205" t="s">
        <v>56</v>
      </c>
      <c r="M3205" t="s">
        <v>57</v>
      </c>
      <c r="N32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205" s="10">
        <f>VLOOKUP(TableOMP[[#This Row],[Label]],TableAvg[],2,FALSE)</f>
        <v>5.7893547999999999</v>
      </c>
      <c r="P3205" s="10">
        <f>VLOOKUP(TableOMP[[#This Row],[Label]],TableAvg[],3,FALSE)</f>
        <v>0.23966683812192413</v>
      </c>
      <c r="Q3205" s="10">
        <f>TableOMP[[#This Row],[Avg]]-$U$2*TableOMP[[#This Row],[StdDev]]</f>
        <v>5.3100211237561519</v>
      </c>
      <c r="R3205" s="10">
        <f>TableOMP[[#This Row],[Avg]]+$U$2*TableOMP[[#This Row],[StdDev]]</f>
        <v>6.268688476243848</v>
      </c>
      <c r="S3205" s="10">
        <f>IF(AND(TableOMP[[#This Row],[total_time]]&gt;=TableOMP[[#This Row],[Low]], TableOMP[[#This Row],[total_time]]&lt;=TableOMP[[#This Row],[High]]),1,0)</f>
        <v>1</v>
      </c>
    </row>
    <row r="3206" spans="1:19" x14ac:dyDescent="0.25">
      <c r="A3206" t="s">
        <v>15</v>
      </c>
      <c r="B3206">
        <v>10000</v>
      </c>
      <c r="C3206">
        <v>100</v>
      </c>
      <c r="D3206">
        <v>100000</v>
      </c>
      <c r="E3206">
        <v>43</v>
      </c>
      <c r="F3206">
        <v>1</v>
      </c>
      <c r="G3206">
        <v>5.9841480000000002</v>
      </c>
      <c r="H3206">
        <v>0.17155500000000001</v>
      </c>
      <c r="I3206">
        <v>2.5160909999999999</v>
      </c>
      <c r="J3206">
        <v>5.9907000000000002E-2</v>
      </c>
      <c r="K3206" t="str">
        <f t="shared" si="53"/>
        <v>5</v>
      </c>
      <c r="L3206" t="s">
        <v>56</v>
      </c>
      <c r="M3206" t="s">
        <v>57</v>
      </c>
      <c r="N32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206" s="10">
        <f>VLOOKUP(TableOMP[[#This Row],[Label]],TableAvg[],2,FALSE)</f>
        <v>6.0439132000000004</v>
      </c>
      <c r="P3206" s="10">
        <f>VLOOKUP(TableOMP[[#This Row],[Label]],TableAvg[],3,FALSE)</f>
        <v>0.69134220463498586</v>
      </c>
      <c r="Q3206" s="10">
        <f>TableOMP[[#This Row],[Avg]]-$U$2*TableOMP[[#This Row],[StdDev]]</f>
        <v>4.6612287907300285</v>
      </c>
      <c r="R3206" s="10">
        <f>TableOMP[[#This Row],[Avg]]+$U$2*TableOMP[[#This Row],[StdDev]]</f>
        <v>7.4265976092699724</v>
      </c>
      <c r="S3206" s="10">
        <f>IF(AND(TableOMP[[#This Row],[total_time]]&gt;=TableOMP[[#This Row],[Low]], TableOMP[[#This Row],[total_time]]&lt;=TableOMP[[#This Row],[High]]),1,0)</f>
        <v>1</v>
      </c>
    </row>
    <row r="3207" spans="1:19" x14ac:dyDescent="0.25">
      <c r="A3207" t="s">
        <v>15</v>
      </c>
      <c r="B3207">
        <v>10000</v>
      </c>
      <c r="C3207">
        <v>100</v>
      </c>
      <c r="D3207">
        <v>100000</v>
      </c>
      <c r="E3207">
        <v>42</v>
      </c>
      <c r="F3207">
        <v>1</v>
      </c>
      <c r="G3207">
        <v>5.7912249999999998</v>
      </c>
      <c r="H3207">
        <v>0.151814</v>
      </c>
      <c r="I3207">
        <v>1.844824</v>
      </c>
      <c r="J3207">
        <v>4.4996000000000001E-2</v>
      </c>
      <c r="K3207" t="str">
        <f t="shared" si="53"/>
        <v>5</v>
      </c>
      <c r="L3207" t="s">
        <v>56</v>
      </c>
      <c r="M3207" t="s">
        <v>57</v>
      </c>
      <c r="N32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207" s="10">
        <f>VLOOKUP(TableOMP[[#This Row],[Label]],TableAvg[],2,FALSE)</f>
        <v>7.7228222000000004</v>
      </c>
      <c r="P3207" s="10">
        <f>VLOOKUP(TableOMP[[#This Row],[Label]],TableAvg[],3,FALSE)</f>
        <v>5.4706641931121647</v>
      </c>
      <c r="Q3207" s="10">
        <f>TableOMP[[#This Row],[Avg]]-$U$2*TableOMP[[#This Row],[StdDev]]</f>
        <v>-3.2185061862243289</v>
      </c>
      <c r="R3207" s="10">
        <f>TableOMP[[#This Row],[Avg]]+$U$2*TableOMP[[#This Row],[StdDev]]</f>
        <v>18.664150586224331</v>
      </c>
      <c r="S3207" s="10">
        <f>IF(AND(TableOMP[[#This Row],[total_time]]&gt;=TableOMP[[#This Row],[Low]], TableOMP[[#This Row],[total_time]]&lt;=TableOMP[[#This Row],[High]]),1,0)</f>
        <v>1</v>
      </c>
    </row>
    <row r="3208" spans="1:19" x14ac:dyDescent="0.25">
      <c r="A3208" t="s">
        <v>15</v>
      </c>
      <c r="B3208">
        <v>10000</v>
      </c>
      <c r="C3208">
        <v>100</v>
      </c>
      <c r="D3208">
        <v>100000</v>
      </c>
      <c r="E3208">
        <v>41</v>
      </c>
      <c r="F3208">
        <v>1</v>
      </c>
      <c r="G3208">
        <v>6.0973059999999997</v>
      </c>
      <c r="H3208">
        <v>0.16219500000000001</v>
      </c>
      <c r="I3208">
        <v>1.9068430000000001</v>
      </c>
      <c r="J3208">
        <v>4.7670999999999998E-2</v>
      </c>
      <c r="K3208" t="str">
        <f t="shared" si="53"/>
        <v>5</v>
      </c>
      <c r="L3208" t="s">
        <v>56</v>
      </c>
      <c r="M3208" t="s">
        <v>57</v>
      </c>
      <c r="N32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208" s="10">
        <f>VLOOKUP(TableOMP[[#This Row],[Label]],TableAvg[],2,FALSE)</f>
        <v>6.1193129000000006</v>
      </c>
      <c r="P3208" s="10">
        <f>VLOOKUP(TableOMP[[#This Row],[Label]],TableAvg[],3,FALSE)</f>
        <v>0.49191286895412267</v>
      </c>
      <c r="Q3208" s="10">
        <f>TableOMP[[#This Row],[Avg]]-$U$2*TableOMP[[#This Row],[StdDev]]</f>
        <v>5.1354871620917555</v>
      </c>
      <c r="R3208" s="10">
        <f>TableOMP[[#This Row],[Avg]]+$U$2*TableOMP[[#This Row],[StdDev]]</f>
        <v>7.1031386379082457</v>
      </c>
      <c r="S3208" s="10">
        <f>IF(AND(TableOMP[[#This Row],[total_time]]&gt;=TableOMP[[#This Row],[Low]], TableOMP[[#This Row],[total_time]]&lt;=TableOMP[[#This Row],[High]]),1,0)</f>
        <v>1</v>
      </c>
    </row>
    <row r="3209" spans="1:19" x14ac:dyDescent="0.25">
      <c r="A3209" t="s">
        <v>15</v>
      </c>
      <c r="B3209">
        <v>10000</v>
      </c>
      <c r="C3209">
        <v>100</v>
      </c>
      <c r="D3209">
        <v>100000</v>
      </c>
      <c r="E3209">
        <v>40</v>
      </c>
      <c r="F3209">
        <v>1</v>
      </c>
      <c r="G3209">
        <v>5.9023620000000001</v>
      </c>
      <c r="H3209">
        <v>0.15487200000000001</v>
      </c>
      <c r="I3209">
        <v>1.770168</v>
      </c>
      <c r="J3209">
        <v>4.5388999999999999E-2</v>
      </c>
      <c r="K3209" t="str">
        <f t="shared" si="53"/>
        <v>5</v>
      </c>
      <c r="L3209" t="s">
        <v>56</v>
      </c>
      <c r="M3209" t="s">
        <v>57</v>
      </c>
      <c r="N32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209" s="10">
        <f>VLOOKUP(TableOMP[[#This Row],[Label]],TableAvg[],2,FALSE)</f>
        <v>6.0271618</v>
      </c>
      <c r="P3209" s="10">
        <f>VLOOKUP(TableOMP[[#This Row],[Label]],TableAvg[],3,FALSE)</f>
        <v>8.7756818016340138E-2</v>
      </c>
      <c r="Q3209" s="10">
        <f>TableOMP[[#This Row],[Avg]]-$U$2*TableOMP[[#This Row],[StdDev]]</f>
        <v>5.8516481639673197</v>
      </c>
      <c r="R3209" s="10">
        <f>TableOMP[[#This Row],[Avg]]+$U$2*TableOMP[[#This Row],[StdDev]]</f>
        <v>6.2026754360326803</v>
      </c>
      <c r="S3209" s="10">
        <f>IF(AND(TableOMP[[#This Row],[total_time]]&gt;=TableOMP[[#This Row],[Low]], TableOMP[[#This Row],[total_time]]&lt;=TableOMP[[#This Row],[High]]),1,0)</f>
        <v>1</v>
      </c>
    </row>
    <row r="3210" spans="1:19" x14ac:dyDescent="0.25">
      <c r="A3210" t="s">
        <v>15</v>
      </c>
      <c r="B3210">
        <v>10000</v>
      </c>
      <c r="C3210">
        <v>100</v>
      </c>
      <c r="D3210">
        <v>100000</v>
      </c>
      <c r="E3210">
        <v>39</v>
      </c>
      <c r="F3210">
        <v>1</v>
      </c>
      <c r="G3210">
        <v>6.1436330000000003</v>
      </c>
      <c r="H3210">
        <v>0.16781399999999999</v>
      </c>
      <c r="I3210">
        <v>2.25657</v>
      </c>
      <c r="J3210">
        <v>5.9382999999999998E-2</v>
      </c>
      <c r="K3210" t="str">
        <f t="shared" si="53"/>
        <v>5</v>
      </c>
      <c r="L3210" t="s">
        <v>56</v>
      </c>
      <c r="M3210" t="s">
        <v>57</v>
      </c>
      <c r="N32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210" s="10">
        <f>VLOOKUP(TableOMP[[#This Row],[Label]],TableAvg[],2,FALSE)</f>
        <v>6.2660485999999995</v>
      </c>
      <c r="P3210" s="10">
        <f>VLOOKUP(TableOMP[[#This Row],[Label]],TableAvg[],3,FALSE)</f>
        <v>0.29647756038297718</v>
      </c>
      <c r="Q3210" s="10">
        <f>TableOMP[[#This Row],[Avg]]-$U$2*TableOMP[[#This Row],[StdDev]]</f>
        <v>5.6730934792340451</v>
      </c>
      <c r="R3210" s="10">
        <f>TableOMP[[#This Row],[Avg]]+$U$2*TableOMP[[#This Row],[StdDev]]</f>
        <v>6.859003720765954</v>
      </c>
      <c r="S3210" s="10">
        <f>IF(AND(TableOMP[[#This Row],[total_time]]&gt;=TableOMP[[#This Row],[Low]], TableOMP[[#This Row],[total_time]]&lt;=TableOMP[[#This Row],[High]]),1,0)</f>
        <v>1</v>
      </c>
    </row>
    <row r="3211" spans="1:19" x14ac:dyDescent="0.25">
      <c r="A3211" t="s">
        <v>15</v>
      </c>
      <c r="B3211">
        <v>10000</v>
      </c>
      <c r="C3211">
        <v>100</v>
      </c>
      <c r="D3211">
        <v>100000</v>
      </c>
      <c r="E3211">
        <v>38</v>
      </c>
      <c r="F3211">
        <v>1</v>
      </c>
      <c r="G3211">
        <v>6.33575</v>
      </c>
      <c r="H3211">
        <v>0.15768699999999999</v>
      </c>
      <c r="I3211">
        <v>1.8799539999999999</v>
      </c>
      <c r="J3211">
        <v>5.0810000000000001E-2</v>
      </c>
      <c r="K3211" t="str">
        <f t="shared" si="53"/>
        <v>5</v>
      </c>
      <c r="L3211" t="s">
        <v>56</v>
      </c>
      <c r="M3211" t="s">
        <v>57</v>
      </c>
      <c r="N32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211" s="10">
        <f>VLOOKUP(TableOMP[[#This Row],[Label]],TableAvg[],2,FALSE)</f>
        <v>6.3473785555555544</v>
      </c>
      <c r="P3211" s="10">
        <f>VLOOKUP(TableOMP[[#This Row],[Label]],TableAvg[],3,FALSE)</f>
        <v>0.2107003124984107</v>
      </c>
      <c r="Q3211" s="10">
        <f>TableOMP[[#This Row],[Avg]]-$U$2*TableOMP[[#This Row],[StdDev]]</f>
        <v>5.9259779305587328</v>
      </c>
      <c r="R3211" s="10">
        <f>TableOMP[[#This Row],[Avg]]+$U$2*TableOMP[[#This Row],[StdDev]]</f>
        <v>6.768779180552376</v>
      </c>
      <c r="S3211" s="10">
        <f>IF(AND(TableOMP[[#This Row],[total_time]]&gt;=TableOMP[[#This Row],[Low]], TableOMP[[#This Row],[total_time]]&lt;=TableOMP[[#This Row],[High]]),1,0)</f>
        <v>1</v>
      </c>
    </row>
    <row r="3212" spans="1:19" x14ac:dyDescent="0.25">
      <c r="A3212" t="s">
        <v>15</v>
      </c>
      <c r="B3212">
        <v>10000</v>
      </c>
      <c r="C3212">
        <v>100</v>
      </c>
      <c r="D3212">
        <v>100000</v>
      </c>
      <c r="E3212">
        <v>37</v>
      </c>
      <c r="F3212">
        <v>1</v>
      </c>
      <c r="G3212">
        <v>6.3821430000000001</v>
      </c>
      <c r="H3212">
        <v>0.16374</v>
      </c>
      <c r="I3212">
        <v>2.0998459999999999</v>
      </c>
      <c r="J3212">
        <v>5.8328999999999999E-2</v>
      </c>
      <c r="K3212" t="str">
        <f t="shared" si="53"/>
        <v>5</v>
      </c>
      <c r="L3212" t="s">
        <v>56</v>
      </c>
      <c r="M3212" t="s">
        <v>57</v>
      </c>
      <c r="N32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212" s="10">
        <f>VLOOKUP(TableOMP[[#This Row],[Label]],TableAvg[],2,FALSE)</f>
        <v>6.3718076666666654</v>
      </c>
      <c r="P3212" s="10">
        <f>VLOOKUP(TableOMP[[#This Row],[Label]],TableAvg[],3,FALSE)</f>
        <v>0.12503887851830384</v>
      </c>
      <c r="Q3212" s="10">
        <f>TableOMP[[#This Row],[Avg]]-$U$2*TableOMP[[#This Row],[StdDev]]</f>
        <v>6.1217299096300577</v>
      </c>
      <c r="R3212" s="10">
        <f>TableOMP[[#This Row],[Avg]]+$U$2*TableOMP[[#This Row],[StdDev]]</f>
        <v>6.6218854237032732</v>
      </c>
      <c r="S3212" s="10">
        <f>IF(AND(TableOMP[[#This Row],[total_time]]&gt;=TableOMP[[#This Row],[Low]], TableOMP[[#This Row],[total_time]]&lt;=TableOMP[[#This Row],[High]]),1,0)</f>
        <v>1</v>
      </c>
    </row>
    <row r="3213" spans="1:19" x14ac:dyDescent="0.25">
      <c r="A3213" t="s">
        <v>15</v>
      </c>
      <c r="B3213">
        <v>10000</v>
      </c>
      <c r="C3213">
        <v>100</v>
      </c>
      <c r="D3213">
        <v>100000</v>
      </c>
      <c r="E3213">
        <v>36</v>
      </c>
      <c r="F3213">
        <v>1</v>
      </c>
      <c r="G3213">
        <v>6.5320220000000004</v>
      </c>
      <c r="H3213">
        <v>0.15675600000000001</v>
      </c>
      <c r="I3213">
        <v>1.971041</v>
      </c>
      <c r="J3213">
        <v>5.6314999999999997E-2</v>
      </c>
      <c r="K3213" t="str">
        <f t="shared" si="53"/>
        <v>5</v>
      </c>
      <c r="L3213" t="s">
        <v>56</v>
      </c>
      <c r="M3213" t="s">
        <v>57</v>
      </c>
      <c r="N32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213" s="10">
        <f>VLOOKUP(TableOMP[[#This Row],[Label]],TableAvg[],2,FALSE)</f>
        <v>6.5453429999999999</v>
      </c>
      <c r="P3213" s="10">
        <f>VLOOKUP(TableOMP[[#This Row],[Label]],TableAvg[],3,FALSE)</f>
        <v>0.14204204036692983</v>
      </c>
      <c r="Q3213" s="10">
        <f>TableOMP[[#This Row],[Avg]]-$U$2*TableOMP[[#This Row],[StdDev]]</f>
        <v>6.2612589192661403</v>
      </c>
      <c r="R3213" s="10">
        <f>TableOMP[[#This Row],[Avg]]+$U$2*TableOMP[[#This Row],[StdDev]]</f>
        <v>6.8294270807338595</v>
      </c>
      <c r="S3213" s="10">
        <f>IF(AND(TableOMP[[#This Row],[total_time]]&gt;=TableOMP[[#This Row],[Low]], TableOMP[[#This Row],[total_time]]&lt;=TableOMP[[#This Row],[High]]),1,0)</f>
        <v>1</v>
      </c>
    </row>
    <row r="3214" spans="1:19" x14ac:dyDescent="0.25">
      <c r="A3214" t="s">
        <v>15</v>
      </c>
      <c r="B3214">
        <v>10000</v>
      </c>
      <c r="C3214">
        <v>100</v>
      </c>
      <c r="D3214">
        <v>100000</v>
      </c>
      <c r="E3214">
        <v>35</v>
      </c>
      <c r="F3214">
        <v>1</v>
      </c>
      <c r="G3214">
        <v>6.5789390000000001</v>
      </c>
      <c r="H3214">
        <v>0.137406</v>
      </c>
      <c r="I3214">
        <v>1.501115</v>
      </c>
      <c r="J3214">
        <v>4.4150000000000002E-2</v>
      </c>
      <c r="K3214" t="str">
        <f t="shared" si="53"/>
        <v>5</v>
      </c>
      <c r="L3214" t="s">
        <v>56</v>
      </c>
      <c r="M3214" t="s">
        <v>57</v>
      </c>
      <c r="N32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214" s="10">
        <f>VLOOKUP(TableOMP[[#This Row],[Label]],TableAvg[],2,FALSE)</f>
        <v>7.0453129999999984</v>
      </c>
      <c r="P3214" s="10">
        <f>VLOOKUP(TableOMP[[#This Row],[Label]],TableAvg[],3,FALSE)</f>
        <v>1.1073830643128082</v>
      </c>
      <c r="Q3214" s="10">
        <f>TableOMP[[#This Row],[Avg]]-$U$2*TableOMP[[#This Row],[StdDev]]</f>
        <v>4.8305468713743824</v>
      </c>
      <c r="R3214" s="10">
        <f>TableOMP[[#This Row],[Avg]]+$U$2*TableOMP[[#This Row],[StdDev]]</f>
        <v>9.2600791286256143</v>
      </c>
      <c r="S3214" s="10">
        <f>IF(AND(TableOMP[[#This Row],[total_time]]&gt;=TableOMP[[#This Row],[Low]], TableOMP[[#This Row],[total_time]]&lt;=TableOMP[[#This Row],[High]]),1,0)</f>
        <v>1</v>
      </c>
    </row>
    <row r="3215" spans="1:19" x14ac:dyDescent="0.25">
      <c r="A3215" t="s">
        <v>15</v>
      </c>
      <c r="B3215">
        <v>10000</v>
      </c>
      <c r="C3215">
        <v>100</v>
      </c>
      <c r="D3215">
        <v>100000</v>
      </c>
      <c r="E3215">
        <v>34</v>
      </c>
      <c r="F3215">
        <v>1</v>
      </c>
      <c r="G3215">
        <v>6.8107980000000001</v>
      </c>
      <c r="H3215">
        <v>0.15779699999999999</v>
      </c>
      <c r="I3215">
        <v>1.583108</v>
      </c>
      <c r="J3215">
        <v>4.7973000000000002E-2</v>
      </c>
      <c r="K3215" t="str">
        <f t="shared" si="53"/>
        <v>5</v>
      </c>
      <c r="L3215" t="s">
        <v>56</v>
      </c>
      <c r="M3215" t="s">
        <v>57</v>
      </c>
      <c r="N32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215" s="10">
        <f>VLOOKUP(TableOMP[[#This Row],[Label]],TableAvg[],2,FALSE)</f>
        <v>7.7414967777777788</v>
      </c>
      <c r="P3215" s="10">
        <f>VLOOKUP(TableOMP[[#This Row],[Label]],TableAvg[],3,FALSE)</f>
        <v>3.0485495572849342</v>
      </c>
      <c r="Q3215" s="10">
        <f>TableOMP[[#This Row],[Avg]]-$U$2*TableOMP[[#This Row],[StdDev]]</f>
        <v>1.6443976632079105</v>
      </c>
      <c r="R3215" s="10">
        <f>TableOMP[[#This Row],[Avg]]+$U$2*TableOMP[[#This Row],[StdDev]]</f>
        <v>13.838595892347648</v>
      </c>
      <c r="S3215" s="10">
        <f>IF(AND(TableOMP[[#This Row],[total_time]]&gt;=TableOMP[[#This Row],[Low]], TableOMP[[#This Row],[total_time]]&lt;=TableOMP[[#This Row],[High]]),1,0)</f>
        <v>1</v>
      </c>
    </row>
    <row r="3216" spans="1:19" x14ac:dyDescent="0.25">
      <c r="A3216" t="s">
        <v>15</v>
      </c>
      <c r="B3216">
        <v>10000</v>
      </c>
      <c r="C3216">
        <v>100</v>
      </c>
      <c r="D3216">
        <v>100000</v>
      </c>
      <c r="E3216">
        <v>33</v>
      </c>
      <c r="F3216">
        <v>1</v>
      </c>
      <c r="G3216">
        <v>6.8457210000000002</v>
      </c>
      <c r="H3216">
        <v>0.16072500000000001</v>
      </c>
      <c r="I3216">
        <v>1.9151339999999999</v>
      </c>
      <c r="J3216">
        <v>5.9847999999999998E-2</v>
      </c>
      <c r="K3216" t="str">
        <f t="shared" si="53"/>
        <v>5</v>
      </c>
      <c r="L3216" t="s">
        <v>56</v>
      </c>
      <c r="M3216" t="s">
        <v>57</v>
      </c>
      <c r="N32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216" s="10">
        <f>VLOOKUP(TableOMP[[#This Row],[Label]],TableAvg[],2,FALSE)</f>
        <v>6.9106411111111106</v>
      </c>
      <c r="P3216" s="10">
        <f>VLOOKUP(TableOMP[[#This Row],[Label]],TableAvg[],3,FALSE)</f>
        <v>0.16269524228477839</v>
      </c>
      <c r="Q3216" s="10">
        <f>TableOMP[[#This Row],[Avg]]-$U$2*TableOMP[[#This Row],[StdDev]]</f>
        <v>6.585250626541554</v>
      </c>
      <c r="R3216" s="10">
        <f>TableOMP[[#This Row],[Avg]]+$U$2*TableOMP[[#This Row],[StdDev]]</f>
        <v>7.2360315956806671</v>
      </c>
      <c r="S3216" s="10">
        <f>IF(AND(TableOMP[[#This Row],[total_time]]&gt;=TableOMP[[#This Row],[Low]], TableOMP[[#This Row],[total_time]]&lt;=TableOMP[[#This Row],[High]]),1,0)</f>
        <v>1</v>
      </c>
    </row>
    <row r="3217" spans="1:19" x14ac:dyDescent="0.25">
      <c r="A3217" t="s">
        <v>15</v>
      </c>
      <c r="B3217">
        <v>10000</v>
      </c>
      <c r="C3217">
        <v>100</v>
      </c>
      <c r="D3217">
        <v>100000</v>
      </c>
      <c r="E3217">
        <v>32</v>
      </c>
      <c r="F3217">
        <v>1</v>
      </c>
      <c r="G3217">
        <v>6.7584289999999996</v>
      </c>
      <c r="H3217">
        <v>0.134904</v>
      </c>
      <c r="I3217">
        <v>1.3141069999999999</v>
      </c>
      <c r="J3217">
        <v>4.2390999999999998E-2</v>
      </c>
      <c r="K3217" t="str">
        <f t="shared" si="53"/>
        <v>5</v>
      </c>
      <c r="L3217" t="s">
        <v>56</v>
      </c>
      <c r="M3217" t="s">
        <v>57</v>
      </c>
      <c r="N32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217" s="10">
        <f>VLOOKUP(TableOMP[[#This Row],[Label]],TableAvg[],2,FALSE)</f>
        <v>7.1015181111111119</v>
      </c>
      <c r="P3217" s="10">
        <f>VLOOKUP(TableOMP[[#This Row],[Label]],TableAvg[],3,FALSE)</f>
        <v>0.19053795345834407</v>
      </c>
      <c r="Q3217" s="10">
        <f>TableOMP[[#This Row],[Avg]]-$U$2*TableOMP[[#This Row],[StdDev]]</f>
        <v>6.7204422041944234</v>
      </c>
      <c r="R3217" s="10">
        <f>TableOMP[[#This Row],[Avg]]+$U$2*TableOMP[[#This Row],[StdDev]]</f>
        <v>7.4825940180278003</v>
      </c>
      <c r="S3217" s="10">
        <f>IF(AND(TableOMP[[#This Row],[total_time]]&gt;=TableOMP[[#This Row],[Low]], TableOMP[[#This Row],[total_time]]&lt;=TableOMP[[#This Row],[High]]),1,0)</f>
        <v>1</v>
      </c>
    </row>
    <row r="3218" spans="1:19" x14ac:dyDescent="0.25">
      <c r="A3218" t="s">
        <v>15</v>
      </c>
      <c r="B3218">
        <v>10000</v>
      </c>
      <c r="C3218">
        <v>100</v>
      </c>
      <c r="D3218">
        <v>100000</v>
      </c>
      <c r="E3218">
        <v>31</v>
      </c>
      <c r="F3218">
        <v>1</v>
      </c>
      <c r="G3218">
        <v>6.9769009999999998</v>
      </c>
      <c r="H3218">
        <v>0.15216199999999999</v>
      </c>
      <c r="I3218">
        <v>1.5769139999999999</v>
      </c>
      <c r="J3218">
        <v>5.2564E-2</v>
      </c>
      <c r="K3218" t="str">
        <f t="shared" si="53"/>
        <v>5</v>
      </c>
      <c r="L3218" t="s">
        <v>56</v>
      </c>
      <c r="M3218" t="s">
        <v>57</v>
      </c>
      <c r="N32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218" s="10">
        <f>VLOOKUP(TableOMP[[#This Row],[Label]],TableAvg[],2,FALSE)</f>
        <v>7.2265201111111104</v>
      </c>
      <c r="P3218" s="10">
        <f>VLOOKUP(TableOMP[[#This Row],[Label]],TableAvg[],3,FALSE)</f>
        <v>0.16143676633452952</v>
      </c>
      <c r="Q3218" s="10">
        <f>TableOMP[[#This Row],[Avg]]-$U$2*TableOMP[[#This Row],[StdDev]]</f>
        <v>6.9036465784420518</v>
      </c>
      <c r="R3218" s="10">
        <f>TableOMP[[#This Row],[Avg]]+$U$2*TableOMP[[#This Row],[StdDev]]</f>
        <v>7.549393643780169</v>
      </c>
      <c r="S3218" s="10">
        <f>IF(AND(TableOMP[[#This Row],[total_time]]&gt;=TableOMP[[#This Row],[Low]], TableOMP[[#This Row],[total_time]]&lt;=TableOMP[[#This Row],[High]]),1,0)</f>
        <v>1</v>
      </c>
    </row>
    <row r="3219" spans="1:19" x14ac:dyDescent="0.25">
      <c r="A3219" t="s">
        <v>15</v>
      </c>
      <c r="B3219">
        <v>10000</v>
      </c>
      <c r="C3219">
        <v>100</v>
      </c>
      <c r="D3219">
        <v>100000</v>
      </c>
      <c r="E3219">
        <v>30</v>
      </c>
      <c r="F3219">
        <v>1</v>
      </c>
      <c r="G3219">
        <v>7.1272719999999996</v>
      </c>
      <c r="H3219">
        <v>0.154117</v>
      </c>
      <c r="I3219">
        <v>1.586554</v>
      </c>
      <c r="J3219">
        <v>5.4709000000000001E-2</v>
      </c>
      <c r="K3219" t="str">
        <f t="shared" si="53"/>
        <v>5</v>
      </c>
      <c r="L3219" t="s">
        <v>56</v>
      </c>
      <c r="M3219" t="s">
        <v>57</v>
      </c>
      <c r="N32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219" s="10">
        <f>VLOOKUP(TableOMP[[#This Row],[Label]],TableAvg[],2,FALSE)</f>
        <v>7.2940763333333329</v>
      </c>
      <c r="P3219" s="10">
        <f>VLOOKUP(TableOMP[[#This Row],[Label]],TableAvg[],3,FALSE)</f>
        <v>0.20530185275724544</v>
      </c>
      <c r="Q3219" s="10">
        <f>TableOMP[[#This Row],[Avg]]-$U$2*TableOMP[[#This Row],[StdDev]]</f>
        <v>6.8834726278188416</v>
      </c>
      <c r="R3219" s="10">
        <f>TableOMP[[#This Row],[Avg]]+$U$2*TableOMP[[#This Row],[StdDev]]</f>
        <v>7.7046800388478243</v>
      </c>
      <c r="S3219" s="10">
        <f>IF(AND(TableOMP[[#This Row],[total_time]]&gt;=TableOMP[[#This Row],[Low]], TableOMP[[#This Row],[total_time]]&lt;=TableOMP[[#This Row],[High]]),1,0)</f>
        <v>1</v>
      </c>
    </row>
    <row r="3220" spans="1:19" x14ac:dyDescent="0.25">
      <c r="A3220" t="s">
        <v>15</v>
      </c>
      <c r="B3220">
        <v>10000</v>
      </c>
      <c r="C3220">
        <v>100</v>
      </c>
      <c r="D3220">
        <v>100000</v>
      </c>
      <c r="E3220">
        <v>29</v>
      </c>
      <c r="F3220">
        <v>1</v>
      </c>
      <c r="G3220">
        <v>7.4069839999999996</v>
      </c>
      <c r="H3220">
        <v>0.15670500000000001</v>
      </c>
      <c r="I3220">
        <v>1.455457</v>
      </c>
      <c r="J3220">
        <v>5.1980999999999999E-2</v>
      </c>
      <c r="K3220" t="str">
        <f t="shared" si="53"/>
        <v>5</v>
      </c>
      <c r="L3220" t="s">
        <v>56</v>
      </c>
      <c r="M3220" t="s">
        <v>57</v>
      </c>
      <c r="N32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220" s="10">
        <f>VLOOKUP(TableOMP[[#This Row],[Label]],TableAvg[],2,FALSE)</f>
        <v>8.5854953333333341</v>
      </c>
      <c r="P3220" s="10">
        <f>VLOOKUP(TableOMP[[#This Row],[Label]],TableAvg[],3,FALSE)</f>
        <v>3.2284394313952327</v>
      </c>
      <c r="Q3220" s="10">
        <f>TableOMP[[#This Row],[Avg]]-$U$2*TableOMP[[#This Row],[StdDev]]</f>
        <v>2.1286164705428687</v>
      </c>
      <c r="R3220" s="10">
        <f>TableOMP[[#This Row],[Avg]]+$U$2*TableOMP[[#This Row],[StdDev]]</f>
        <v>15.042374196123799</v>
      </c>
      <c r="S3220" s="10">
        <f>IF(AND(TableOMP[[#This Row],[total_time]]&gt;=TableOMP[[#This Row],[Low]], TableOMP[[#This Row],[total_time]]&lt;=TableOMP[[#This Row],[High]]),1,0)</f>
        <v>1</v>
      </c>
    </row>
    <row r="3221" spans="1:19" x14ac:dyDescent="0.25">
      <c r="A3221" t="s">
        <v>15</v>
      </c>
      <c r="B3221">
        <v>10000</v>
      </c>
      <c r="C3221">
        <v>100</v>
      </c>
      <c r="D3221">
        <v>100000</v>
      </c>
      <c r="E3221">
        <v>28</v>
      </c>
      <c r="F3221">
        <v>1</v>
      </c>
      <c r="G3221">
        <v>7.5120240000000003</v>
      </c>
      <c r="H3221">
        <v>0.1588</v>
      </c>
      <c r="I3221">
        <v>1.6216809999999999</v>
      </c>
      <c r="J3221">
        <v>6.0061999999999997E-2</v>
      </c>
      <c r="K3221" t="str">
        <f t="shared" si="53"/>
        <v>5</v>
      </c>
      <c r="L3221" t="s">
        <v>56</v>
      </c>
      <c r="M3221" t="s">
        <v>57</v>
      </c>
      <c r="N32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221" s="10">
        <f>VLOOKUP(TableOMP[[#This Row],[Label]],TableAvg[],2,FALSE)</f>
        <v>7.6902833333333342</v>
      </c>
      <c r="P3221" s="10">
        <f>VLOOKUP(TableOMP[[#This Row],[Label]],TableAvg[],3,FALSE)</f>
        <v>0.11412169626709792</v>
      </c>
      <c r="Q3221" s="10">
        <f>TableOMP[[#This Row],[Avg]]-$U$2*TableOMP[[#This Row],[StdDev]]</f>
        <v>7.462039940799138</v>
      </c>
      <c r="R3221" s="10">
        <f>TableOMP[[#This Row],[Avg]]+$U$2*TableOMP[[#This Row],[StdDev]]</f>
        <v>7.9185267258675305</v>
      </c>
      <c r="S3221" s="10">
        <f>IF(AND(TableOMP[[#This Row],[total_time]]&gt;=TableOMP[[#This Row],[Low]], TableOMP[[#This Row],[total_time]]&lt;=TableOMP[[#This Row],[High]]),1,0)</f>
        <v>1</v>
      </c>
    </row>
    <row r="3222" spans="1:19" x14ac:dyDescent="0.25">
      <c r="A3222" t="s">
        <v>15</v>
      </c>
      <c r="B3222">
        <v>10000</v>
      </c>
      <c r="C3222">
        <v>100</v>
      </c>
      <c r="D3222">
        <v>100000</v>
      </c>
      <c r="E3222">
        <v>27</v>
      </c>
      <c r="F3222">
        <v>1</v>
      </c>
      <c r="G3222">
        <v>7.8288640000000003</v>
      </c>
      <c r="H3222">
        <v>0.158665</v>
      </c>
      <c r="I3222">
        <v>1.3072220000000001</v>
      </c>
      <c r="J3222">
        <v>5.0278000000000003E-2</v>
      </c>
      <c r="K3222" t="str">
        <f t="shared" si="53"/>
        <v>5</v>
      </c>
      <c r="L3222" t="s">
        <v>56</v>
      </c>
      <c r="M3222" t="s">
        <v>57</v>
      </c>
      <c r="N32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222" s="10">
        <f>VLOOKUP(TableOMP[[#This Row],[Label]],TableAvg[],2,FALSE)</f>
        <v>8.0086700000000022</v>
      </c>
      <c r="P3222" s="10">
        <f>VLOOKUP(TableOMP[[#This Row],[Label]],TableAvg[],3,FALSE)</f>
        <v>0.14580840391409636</v>
      </c>
      <c r="Q3222" s="10">
        <f>TableOMP[[#This Row],[Avg]]-$U$2*TableOMP[[#This Row],[StdDev]]</f>
        <v>7.7170531921718091</v>
      </c>
      <c r="R3222" s="10">
        <f>TableOMP[[#This Row],[Avg]]+$U$2*TableOMP[[#This Row],[StdDev]]</f>
        <v>8.3002868078281953</v>
      </c>
      <c r="S3222" s="10">
        <f>IF(AND(TableOMP[[#This Row],[total_time]]&gt;=TableOMP[[#This Row],[Low]], TableOMP[[#This Row],[total_time]]&lt;=TableOMP[[#This Row],[High]]),1,0)</f>
        <v>1</v>
      </c>
    </row>
    <row r="3223" spans="1:19" x14ac:dyDescent="0.25">
      <c r="A3223" t="s">
        <v>15</v>
      </c>
      <c r="B3223">
        <v>10000</v>
      </c>
      <c r="C3223">
        <v>100</v>
      </c>
      <c r="D3223">
        <v>100000</v>
      </c>
      <c r="E3223">
        <v>26</v>
      </c>
      <c r="F3223">
        <v>1</v>
      </c>
      <c r="G3223">
        <v>8.0359259999999999</v>
      </c>
      <c r="H3223">
        <v>0.15135000000000001</v>
      </c>
      <c r="I3223">
        <v>1.3656379999999999</v>
      </c>
      <c r="J3223">
        <v>5.4626000000000001E-2</v>
      </c>
      <c r="K3223" t="str">
        <f t="shared" si="53"/>
        <v>5</v>
      </c>
      <c r="L3223" t="s">
        <v>56</v>
      </c>
      <c r="M3223" t="s">
        <v>57</v>
      </c>
      <c r="N32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223" s="10">
        <f>VLOOKUP(TableOMP[[#This Row],[Label]],TableAvg[],2,FALSE)</f>
        <v>8.3256656666666657</v>
      </c>
      <c r="P3223" s="10">
        <f>VLOOKUP(TableOMP[[#This Row],[Label]],TableAvg[],3,FALSE)</f>
        <v>0.32159809416932755</v>
      </c>
      <c r="Q3223" s="10">
        <f>TableOMP[[#This Row],[Avg]]-$U$2*TableOMP[[#This Row],[StdDev]]</f>
        <v>7.6824694783280103</v>
      </c>
      <c r="R3223" s="10">
        <f>TableOMP[[#This Row],[Avg]]+$U$2*TableOMP[[#This Row],[StdDev]]</f>
        <v>8.9688618550053203</v>
      </c>
      <c r="S3223" s="10">
        <f>IF(AND(TableOMP[[#This Row],[total_time]]&gt;=TableOMP[[#This Row],[Low]], TableOMP[[#This Row],[total_time]]&lt;=TableOMP[[#This Row],[High]]),1,0)</f>
        <v>1</v>
      </c>
    </row>
    <row r="3224" spans="1:19" x14ac:dyDescent="0.25">
      <c r="A3224" t="s">
        <v>15</v>
      </c>
      <c r="B3224">
        <v>10000</v>
      </c>
      <c r="C3224">
        <v>100</v>
      </c>
      <c r="D3224">
        <v>100000</v>
      </c>
      <c r="E3224">
        <v>25</v>
      </c>
      <c r="F3224">
        <v>1</v>
      </c>
      <c r="G3224">
        <v>8.2349999999999994</v>
      </c>
      <c r="H3224">
        <v>0.15363199999999999</v>
      </c>
      <c r="I3224">
        <v>1.154191</v>
      </c>
      <c r="J3224">
        <v>4.8091000000000002E-2</v>
      </c>
      <c r="K3224" t="str">
        <f t="shared" si="53"/>
        <v>5</v>
      </c>
      <c r="L3224" t="s">
        <v>56</v>
      </c>
      <c r="M3224" t="s">
        <v>57</v>
      </c>
      <c r="N32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224" s="10">
        <f>VLOOKUP(TableOMP[[#This Row],[Label]],TableAvg[],2,FALSE)</f>
        <v>8.4959174444444443</v>
      </c>
      <c r="P3224" s="10">
        <f>VLOOKUP(TableOMP[[#This Row],[Label]],TableAvg[],3,FALSE)</f>
        <v>0.19575456798989616</v>
      </c>
      <c r="Q3224" s="10">
        <f>TableOMP[[#This Row],[Avg]]-$U$2*TableOMP[[#This Row],[StdDev]]</f>
        <v>8.1044083084646523</v>
      </c>
      <c r="R3224" s="10">
        <f>TableOMP[[#This Row],[Avg]]+$U$2*TableOMP[[#This Row],[StdDev]]</f>
        <v>8.8874265804242363</v>
      </c>
      <c r="S3224" s="10">
        <f>IF(AND(TableOMP[[#This Row],[total_time]]&gt;=TableOMP[[#This Row],[Low]], TableOMP[[#This Row],[total_time]]&lt;=TableOMP[[#This Row],[High]]),1,0)</f>
        <v>1</v>
      </c>
    </row>
    <row r="3225" spans="1:19" x14ac:dyDescent="0.25">
      <c r="A3225" t="s">
        <v>15</v>
      </c>
      <c r="B3225">
        <v>10000</v>
      </c>
      <c r="C3225">
        <v>100</v>
      </c>
      <c r="D3225">
        <v>100000</v>
      </c>
      <c r="E3225">
        <v>24</v>
      </c>
      <c r="F3225">
        <v>1</v>
      </c>
      <c r="G3225">
        <v>8.5722699999999996</v>
      </c>
      <c r="H3225">
        <v>0.12806400000000001</v>
      </c>
      <c r="I3225">
        <v>0.80682100000000001</v>
      </c>
      <c r="J3225">
        <v>3.5078999999999999E-2</v>
      </c>
      <c r="K3225" t="str">
        <f t="shared" si="53"/>
        <v>5</v>
      </c>
      <c r="L3225" t="s">
        <v>56</v>
      </c>
      <c r="M3225" t="s">
        <v>57</v>
      </c>
      <c r="N32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225" s="10">
        <f>VLOOKUP(TableOMP[[#This Row],[Label]],TableAvg[],2,FALSE)</f>
        <v>8.9354818888888889</v>
      </c>
      <c r="P3225" s="10">
        <f>VLOOKUP(TableOMP[[#This Row],[Label]],TableAvg[],3,FALSE)</f>
        <v>0.54736769623218984</v>
      </c>
      <c r="Q3225" s="10">
        <f>TableOMP[[#This Row],[Avg]]-$U$2*TableOMP[[#This Row],[StdDev]]</f>
        <v>7.8407464964245097</v>
      </c>
      <c r="R3225" s="10">
        <f>TableOMP[[#This Row],[Avg]]+$U$2*TableOMP[[#This Row],[StdDev]]</f>
        <v>10.030217281353268</v>
      </c>
      <c r="S3225" s="10">
        <f>IF(AND(TableOMP[[#This Row],[total_time]]&gt;=TableOMP[[#This Row],[Low]], TableOMP[[#This Row],[total_time]]&lt;=TableOMP[[#This Row],[High]]),1,0)</f>
        <v>1</v>
      </c>
    </row>
    <row r="3226" spans="1:19" x14ac:dyDescent="0.25">
      <c r="A3226" t="s">
        <v>15</v>
      </c>
      <c r="B3226">
        <v>10000</v>
      </c>
      <c r="C3226">
        <v>100</v>
      </c>
      <c r="D3226">
        <v>100000</v>
      </c>
      <c r="E3226">
        <v>23</v>
      </c>
      <c r="F3226">
        <v>1</v>
      </c>
      <c r="G3226">
        <v>8.8794830000000005</v>
      </c>
      <c r="H3226">
        <v>0.15012700000000001</v>
      </c>
      <c r="I3226">
        <v>0.881691</v>
      </c>
      <c r="J3226">
        <v>4.0077000000000002E-2</v>
      </c>
      <c r="K3226" t="str">
        <f t="shared" si="53"/>
        <v>5</v>
      </c>
      <c r="L3226" t="s">
        <v>56</v>
      </c>
      <c r="M3226" t="s">
        <v>57</v>
      </c>
      <c r="N32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226" s="10">
        <f>VLOOKUP(TableOMP[[#This Row],[Label]],TableAvg[],2,FALSE)</f>
        <v>9.1605132222222228</v>
      </c>
      <c r="P3226" s="10">
        <f>VLOOKUP(TableOMP[[#This Row],[Label]],TableAvg[],3,FALSE)</f>
        <v>0.30755567457431171</v>
      </c>
      <c r="Q3226" s="10">
        <f>TableOMP[[#This Row],[Avg]]-$U$2*TableOMP[[#This Row],[StdDev]]</f>
        <v>8.5454018730735992</v>
      </c>
      <c r="R3226" s="10">
        <f>TableOMP[[#This Row],[Avg]]+$U$2*TableOMP[[#This Row],[StdDev]]</f>
        <v>9.7756245713708463</v>
      </c>
      <c r="S3226" s="10">
        <f>IF(AND(TableOMP[[#This Row],[total_time]]&gt;=TableOMP[[#This Row],[Low]], TableOMP[[#This Row],[total_time]]&lt;=TableOMP[[#This Row],[High]]),1,0)</f>
        <v>1</v>
      </c>
    </row>
    <row r="3227" spans="1:19" x14ac:dyDescent="0.25">
      <c r="A3227" t="s">
        <v>15</v>
      </c>
      <c r="B3227">
        <v>10000</v>
      </c>
      <c r="C3227">
        <v>100</v>
      </c>
      <c r="D3227">
        <v>100000</v>
      </c>
      <c r="E3227">
        <v>22</v>
      </c>
      <c r="F3227">
        <v>1</v>
      </c>
      <c r="G3227">
        <v>9.2006929999999993</v>
      </c>
      <c r="H3227">
        <v>0.13276499999999999</v>
      </c>
      <c r="I3227">
        <v>0.80525400000000003</v>
      </c>
      <c r="J3227">
        <v>3.8344999999999997E-2</v>
      </c>
      <c r="K3227" t="str">
        <f t="shared" si="53"/>
        <v>5</v>
      </c>
      <c r="L3227" t="s">
        <v>56</v>
      </c>
      <c r="M3227" t="s">
        <v>57</v>
      </c>
      <c r="N32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227" s="10">
        <f>VLOOKUP(TableOMP[[#This Row],[Label]],TableAvg[],2,FALSE)</f>
        <v>9.3728244444444435</v>
      </c>
      <c r="P3227" s="10">
        <f>VLOOKUP(TableOMP[[#This Row],[Label]],TableAvg[],3,FALSE)</f>
        <v>0.15586539373956221</v>
      </c>
      <c r="Q3227" s="10">
        <f>TableOMP[[#This Row],[Avg]]-$U$2*TableOMP[[#This Row],[StdDev]]</f>
        <v>9.0610936569653191</v>
      </c>
      <c r="R3227" s="10">
        <f>TableOMP[[#This Row],[Avg]]+$U$2*TableOMP[[#This Row],[StdDev]]</f>
        <v>9.6845552319235679</v>
      </c>
      <c r="S3227" s="10">
        <f>IF(AND(TableOMP[[#This Row],[total_time]]&gt;=TableOMP[[#This Row],[Low]], TableOMP[[#This Row],[total_time]]&lt;=TableOMP[[#This Row],[High]]),1,0)</f>
        <v>1</v>
      </c>
    </row>
    <row r="3228" spans="1:19" x14ac:dyDescent="0.25">
      <c r="A3228" t="s">
        <v>15</v>
      </c>
      <c r="B3228">
        <v>10000</v>
      </c>
      <c r="C3228">
        <v>100</v>
      </c>
      <c r="D3228">
        <v>100000</v>
      </c>
      <c r="E3228">
        <v>21</v>
      </c>
      <c r="F3228">
        <v>1</v>
      </c>
      <c r="G3228">
        <v>9.5907370000000007</v>
      </c>
      <c r="H3228">
        <v>0.15629399999999999</v>
      </c>
      <c r="I3228">
        <v>1.054041</v>
      </c>
      <c r="J3228">
        <v>5.2701999999999999E-2</v>
      </c>
      <c r="K3228" t="str">
        <f t="shared" si="53"/>
        <v>5</v>
      </c>
      <c r="L3228" t="s">
        <v>56</v>
      </c>
      <c r="M3228" t="s">
        <v>57</v>
      </c>
      <c r="N32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228" s="10">
        <f>VLOOKUP(TableOMP[[#This Row],[Label]],TableAvg[],2,FALSE)</f>
        <v>10.752239777777779</v>
      </c>
      <c r="P3228" s="10">
        <f>VLOOKUP(TableOMP[[#This Row],[Label]],TableAvg[],3,FALSE)</f>
        <v>2.962358015434468</v>
      </c>
      <c r="Q3228" s="10">
        <f>TableOMP[[#This Row],[Avg]]-$U$2*TableOMP[[#This Row],[StdDev]]</f>
        <v>4.8275237469088434</v>
      </c>
      <c r="R3228" s="10">
        <f>TableOMP[[#This Row],[Avg]]+$U$2*TableOMP[[#This Row],[StdDev]]</f>
        <v>16.676955808646717</v>
      </c>
      <c r="S3228" s="10">
        <f>IF(AND(TableOMP[[#This Row],[total_time]]&gt;=TableOMP[[#This Row],[Low]], TableOMP[[#This Row],[total_time]]&lt;=TableOMP[[#This Row],[High]]),1,0)</f>
        <v>1</v>
      </c>
    </row>
    <row r="3229" spans="1:19" x14ac:dyDescent="0.25">
      <c r="A3229" t="s">
        <v>15</v>
      </c>
      <c r="B3229">
        <v>10000</v>
      </c>
      <c r="C3229">
        <v>100</v>
      </c>
      <c r="D3229">
        <v>100000</v>
      </c>
      <c r="E3229">
        <v>20</v>
      </c>
      <c r="F3229">
        <v>1</v>
      </c>
      <c r="G3229">
        <v>10.027358</v>
      </c>
      <c r="H3229">
        <v>0.14097199999999999</v>
      </c>
      <c r="I3229">
        <v>0.81862999999999997</v>
      </c>
      <c r="J3229">
        <v>4.3085999999999999E-2</v>
      </c>
      <c r="K3229" t="str">
        <f t="shared" si="53"/>
        <v>5</v>
      </c>
      <c r="L3229" t="s">
        <v>56</v>
      </c>
      <c r="M3229" t="s">
        <v>57</v>
      </c>
      <c r="N32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229" s="10">
        <f>VLOOKUP(TableOMP[[#This Row],[Label]],TableAvg[],2,FALSE)</f>
        <v>10.817027444444442</v>
      </c>
      <c r="P3229" s="10">
        <f>VLOOKUP(TableOMP[[#This Row],[Label]],TableAvg[],3,FALSE)</f>
        <v>2.0326970579339143</v>
      </c>
      <c r="Q3229" s="10">
        <f>TableOMP[[#This Row],[Avg]]-$U$2*TableOMP[[#This Row],[StdDev]]</f>
        <v>6.751633328576613</v>
      </c>
      <c r="R3229" s="10">
        <f>TableOMP[[#This Row],[Avg]]+$U$2*TableOMP[[#This Row],[StdDev]]</f>
        <v>14.88242156031227</v>
      </c>
      <c r="S3229" s="10">
        <f>IF(AND(TableOMP[[#This Row],[total_time]]&gt;=TableOMP[[#This Row],[Low]], TableOMP[[#This Row],[total_time]]&lt;=TableOMP[[#This Row],[High]]),1,0)</f>
        <v>1</v>
      </c>
    </row>
    <row r="3230" spans="1:19" x14ac:dyDescent="0.25">
      <c r="A3230" t="s">
        <v>15</v>
      </c>
      <c r="B3230">
        <v>10000</v>
      </c>
      <c r="C3230">
        <v>100</v>
      </c>
      <c r="D3230">
        <v>100000</v>
      </c>
      <c r="E3230">
        <v>19</v>
      </c>
      <c r="F3230">
        <v>1</v>
      </c>
      <c r="G3230">
        <v>10.467737</v>
      </c>
      <c r="H3230">
        <v>0.12698300000000001</v>
      </c>
      <c r="I3230">
        <v>0.63518699999999995</v>
      </c>
      <c r="J3230">
        <v>3.5288E-2</v>
      </c>
      <c r="K3230" t="str">
        <f t="shared" si="53"/>
        <v>5</v>
      </c>
      <c r="L3230" t="s">
        <v>56</v>
      </c>
      <c r="M3230" t="s">
        <v>57</v>
      </c>
      <c r="N32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230" s="10">
        <f>VLOOKUP(TableOMP[[#This Row],[Label]],TableAvg[],2,FALSE)</f>
        <v>11.082065999999999</v>
      </c>
      <c r="P3230" s="10">
        <f>VLOOKUP(TableOMP[[#This Row],[Label]],TableAvg[],3,FALSE)</f>
        <v>1.2805894741982884</v>
      </c>
      <c r="Q3230" s="10">
        <f>TableOMP[[#This Row],[Avg]]-$U$2*TableOMP[[#This Row],[StdDev]]</f>
        <v>8.5208870516034221</v>
      </c>
      <c r="R3230" s="10">
        <f>TableOMP[[#This Row],[Avg]]+$U$2*TableOMP[[#This Row],[StdDev]]</f>
        <v>13.643244948396577</v>
      </c>
      <c r="S3230" s="10">
        <f>IF(AND(TableOMP[[#This Row],[total_time]]&gt;=TableOMP[[#This Row],[Low]], TableOMP[[#This Row],[total_time]]&lt;=TableOMP[[#This Row],[High]]),1,0)</f>
        <v>1</v>
      </c>
    </row>
    <row r="3231" spans="1:19" x14ac:dyDescent="0.25">
      <c r="A3231" t="s">
        <v>15</v>
      </c>
      <c r="B3231">
        <v>10000</v>
      </c>
      <c r="C3231">
        <v>100</v>
      </c>
      <c r="D3231">
        <v>100000</v>
      </c>
      <c r="E3231">
        <v>18</v>
      </c>
      <c r="F3231">
        <v>1</v>
      </c>
      <c r="G3231">
        <v>10.968736</v>
      </c>
      <c r="H3231">
        <v>0.145536</v>
      </c>
      <c r="I3231">
        <v>0.79305899999999996</v>
      </c>
      <c r="J3231">
        <v>4.6650999999999998E-2</v>
      </c>
      <c r="K3231" t="str">
        <f t="shared" si="53"/>
        <v>5</v>
      </c>
      <c r="L3231" t="s">
        <v>56</v>
      </c>
      <c r="M3231" t="s">
        <v>57</v>
      </c>
      <c r="N32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231" s="10">
        <f>VLOOKUP(TableOMP[[#This Row],[Label]],TableAvg[],2,FALSE)</f>
        <v>11.1533949</v>
      </c>
      <c r="P3231" s="10">
        <f>VLOOKUP(TableOMP[[#This Row],[Label]],TableAvg[],3,FALSE)</f>
        <v>0.1108857938126307</v>
      </c>
      <c r="Q3231" s="10">
        <f>TableOMP[[#This Row],[Avg]]-$U$2*TableOMP[[#This Row],[StdDev]]</f>
        <v>10.931623312374739</v>
      </c>
      <c r="R3231" s="10">
        <f>TableOMP[[#This Row],[Avg]]+$U$2*TableOMP[[#This Row],[StdDev]]</f>
        <v>11.375166487625261</v>
      </c>
      <c r="S3231" s="10">
        <f>IF(AND(TableOMP[[#This Row],[total_time]]&gt;=TableOMP[[#This Row],[Low]], TableOMP[[#This Row],[total_time]]&lt;=TableOMP[[#This Row],[High]]),1,0)</f>
        <v>1</v>
      </c>
    </row>
    <row r="3232" spans="1:19" x14ac:dyDescent="0.25">
      <c r="A3232" t="s">
        <v>15</v>
      </c>
      <c r="B3232">
        <v>10000</v>
      </c>
      <c r="C3232">
        <v>100</v>
      </c>
      <c r="D3232">
        <v>100000</v>
      </c>
      <c r="E3232">
        <v>17</v>
      </c>
      <c r="F3232">
        <v>1</v>
      </c>
      <c r="G3232">
        <v>11.561411</v>
      </c>
      <c r="H3232">
        <v>0.12991800000000001</v>
      </c>
      <c r="I3232">
        <v>0.57358299999999995</v>
      </c>
      <c r="J3232">
        <v>3.5848999999999999E-2</v>
      </c>
      <c r="K3232" t="str">
        <f t="shared" si="53"/>
        <v>5</v>
      </c>
      <c r="L3232" t="s">
        <v>56</v>
      </c>
      <c r="M3232" t="s">
        <v>57</v>
      </c>
      <c r="N32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232" s="10">
        <f>VLOOKUP(TableOMP[[#This Row],[Label]],TableAvg[],2,FALSE)</f>
        <v>11.7457557</v>
      </c>
      <c r="P3232" s="10">
        <f>VLOOKUP(TableOMP[[#This Row],[Label]],TableAvg[],3,FALSE)</f>
        <v>0.15584168416068192</v>
      </c>
      <c r="Q3232" s="10">
        <f>TableOMP[[#This Row],[Avg]]-$U$2*TableOMP[[#This Row],[StdDev]]</f>
        <v>11.434072331678637</v>
      </c>
      <c r="R3232" s="10">
        <f>TableOMP[[#This Row],[Avg]]+$U$2*TableOMP[[#This Row],[StdDev]]</f>
        <v>12.057439068321363</v>
      </c>
      <c r="S3232" s="10">
        <f>IF(AND(TableOMP[[#This Row],[total_time]]&gt;=TableOMP[[#This Row],[Low]], TableOMP[[#This Row],[total_time]]&lt;=TableOMP[[#This Row],[High]]),1,0)</f>
        <v>1</v>
      </c>
    </row>
    <row r="3233" spans="1:19" x14ac:dyDescent="0.25">
      <c r="A3233" t="s">
        <v>15</v>
      </c>
      <c r="B3233">
        <v>10000</v>
      </c>
      <c r="C3233">
        <v>100</v>
      </c>
      <c r="D3233">
        <v>100000</v>
      </c>
      <c r="E3233">
        <v>16</v>
      </c>
      <c r="F3233">
        <v>1</v>
      </c>
      <c r="G3233">
        <v>12.167102999999999</v>
      </c>
      <c r="H3233">
        <v>0.138069</v>
      </c>
      <c r="I3233">
        <v>0.60211999999999999</v>
      </c>
      <c r="J3233">
        <v>4.0141000000000003E-2</v>
      </c>
      <c r="K3233" t="str">
        <f t="shared" si="53"/>
        <v>5</v>
      </c>
      <c r="L3233" t="s">
        <v>56</v>
      </c>
      <c r="M3233" t="s">
        <v>57</v>
      </c>
      <c r="N32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233" s="10">
        <f>VLOOKUP(TableOMP[[#This Row],[Label]],TableAvg[],2,FALSE)</f>
        <v>12.3827286</v>
      </c>
      <c r="P3233" s="10">
        <f>VLOOKUP(TableOMP[[#This Row],[Label]],TableAvg[],3,FALSE)</f>
        <v>0.17102678362132523</v>
      </c>
      <c r="Q3233" s="10">
        <f>TableOMP[[#This Row],[Avg]]-$U$2*TableOMP[[#This Row],[StdDev]]</f>
        <v>12.040675032757349</v>
      </c>
      <c r="R3233" s="10">
        <f>TableOMP[[#This Row],[Avg]]+$U$2*TableOMP[[#This Row],[StdDev]]</f>
        <v>12.724782167242651</v>
      </c>
      <c r="S3233" s="10">
        <f>IF(AND(TableOMP[[#This Row],[total_time]]&gt;=TableOMP[[#This Row],[Low]], TableOMP[[#This Row],[total_time]]&lt;=TableOMP[[#This Row],[High]]),1,0)</f>
        <v>1</v>
      </c>
    </row>
    <row r="3234" spans="1:19" x14ac:dyDescent="0.25">
      <c r="A3234" t="s">
        <v>15</v>
      </c>
      <c r="B3234">
        <v>10000</v>
      </c>
      <c r="C3234">
        <v>100</v>
      </c>
      <c r="D3234">
        <v>100000</v>
      </c>
      <c r="E3234">
        <v>15</v>
      </c>
      <c r="F3234">
        <v>1</v>
      </c>
      <c r="G3234">
        <v>12.903285</v>
      </c>
      <c r="H3234">
        <v>0.14970800000000001</v>
      </c>
      <c r="I3234">
        <v>0.70860500000000004</v>
      </c>
      <c r="J3234">
        <v>5.0615E-2</v>
      </c>
      <c r="K3234" t="str">
        <f t="shared" si="53"/>
        <v>5</v>
      </c>
      <c r="L3234" t="s">
        <v>56</v>
      </c>
      <c r="M3234" t="s">
        <v>57</v>
      </c>
      <c r="N32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234" s="10">
        <f>VLOOKUP(TableOMP[[#This Row],[Label]],TableAvg[],2,FALSE)</f>
        <v>13.084569800000001</v>
      </c>
      <c r="P3234" s="10">
        <f>VLOOKUP(TableOMP[[#This Row],[Label]],TableAvg[],3,FALSE)</f>
        <v>0.42163983678132028</v>
      </c>
      <c r="Q3234" s="10">
        <f>TableOMP[[#This Row],[Avg]]-$U$2*TableOMP[[#This Row],[StdDev]]</f>
        <v>12.241290126437359</v>
      </c>
      <c r="R3234" s="10">
        <f>TableOMP[[#This Row],[Avg]]+$U$2*TableOMP[[#This Row],[StdDev]]</f>
        <v>13.927849473562642</v>
      </c>
      <c r="S3234" s="10">
        <f>IF(AND(TableOMP[[#This Row],[total_time]]&gt;=TableOMP[[#This Row],[Low]], TableOMP[[#This Row],[total_time]]&lt;=TableOMP[[#This Row],[High]]),1,0)</f>
        <v>1</v>
      </c>
    </row>
    <row r="3235" spans="1:19" x14ac:dyDescent="0.25">
      <c r="A3235" t="s">
        <v>15</v>
      </c>
      <c r="B3235">
        <v>10000</v>
      </c>
      <c r="C3235">
        <v>100</v>
      </c>
      <c r="D3235">
        <v>100000</v>
      </c>
      <c r="E3235">
        <v>14</v>
      </c>
      <c r="F3235">
        <v>1</v>
      </c>
      <c r="G3235">
        <v>13.721159</v>
      </c>
      <c r="H3235">
        <v>0.137821</v>
      </c>
      <c r="I3235">
        <v>0.46443000000000001</v>
      </c>
      <c r="J3235">
        <v>3.5725E-2</v>
      </c>
      <c r="K3235" t="str">
        <f t="shared" si="53"/>
        <v>5</v>
      </c>
      <c r="L3235" t="s">
        <v>56</v>
      </c>
      <c r="M3235" t="s">
        <v>57</v>
      </c>
      <c r="N32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235" s="10">
        <f>VLOOKUP(TableOMP[[#This Row],[Label]],TableAvg[],2,FALSE)</f>
        <v>13.811161200000001</v>
      </c>
      <c r="P3235" s="10">
        <f>VLOOKUP(TableOMP[[#This Row],[Label]],TableAvg[],3,FALSE)</f>
        <v>0.14816777037706197</v>
      </c>
      <c r="Q3235" s="10">
        <f>TableOMP[[#This Row],[Avg]]-$U$2*TableOMP[[#This Row],[StdDev]]</f>
        <v>13.514825659245878</v>
      </c>
      <c r="R3235" s="10">
        <f>TableOMP[[#This Row],[Avg]]+$U$2*TableOMP[[#This Row],[StdDev]]</f>
        <v>14.107496740754124</v>
      </c>
      <c r="S3235" s="10">
        <f>IF(AND(TableOMP[[#This Row],[total_time]]&gt;=TableOMP[[#This Row],[Low]], TableOMP[[#This Row],[total_time]]&lt;=TableOMP[[#This Row],[High]]),1,0)</f>
        <v>1</v>
      </c>
    </row>
    <row r="3236" spans="1:19" x14ac:dyDescent="0.25">
      <c r="A3236" t="s">
        <v>15</v>
      </c>
      <c r="B3236">
        <v>10000</v>
      </c>
      <c r="C3236">
        <v>100</v>
      </c>
      <c r="D3236">
        <v>100000</v>
      </c>
      <c r="E3236">
        <v>13</v>
      </c>
      <c r="F3236">
        <v>1</v>
      </c>
      <c r="G3236">
        <v>14.660709000000001</v>
      </c>
      <c r="H3236">
        <v>0.129193</v>
      </c>
      <c r="I3236">
        <v>0.40096700000000002</v>
      </c>
      <c r="J3236">
        <v>3.3413999999999999E-2</v>
      </c>
      <c r="K3236" t="str">
        <f t="shared" si="53"/>
        <v>5</v>
      </c>
      <c r="L3236" t="s">
        <v>56</v>
      </c>
      <c r="M3236" t="s">
        <v>57</v>
      </c>
      <c r="N32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236" s="10">
        <f>VLOOKUP(TableOMP[[#This Row],[Label]],TableAvg[],2,FALSE)</f>
        <v>17.419607899999995</v>
      </c>
      <c r="P3236" s="10">
        <f>VLOOKUP(TableOMP[[#This Row],[Label]],TableAvg[],3,FALSE)</f>
        <v>7.9460726350215278</v>
      </c>
      <c r="Q3236" s="10">
        <f>TableOMP[[#This Row],[Avg]]-$U$2*TableOMP[[#This Row],[StdDev]]</f>
        <v>1.5274626299569398</v>
      </c>
      <c r="R3236" s="10">
        <f>TableOMP[[#This Row],[Avg]]+$U$2*TableOMP[[#This Row],[StdDev]]</f>
        <v>33.311753170043048</v>
      </c>
      <c r="S3236" s="10">
        <f>IF(AND(TableOMP[[#This Row],[total_time]]&gt;=TableOMP[[#This Row],[Low]], TableOMP[[#This Row],[total_time]]&lt;=TableOMP[[#This Row],[High]]),1,0)</f>
        <v>1</v>
      </c>
    </row>
    <row r="3237" spans="1:19" x14ac:dyDescent="0.25">
      <c r="A3237" t="s">
        <v>15</v>
      </c>
      <c r="B3237">
        <v>10000</v>
      </c>
      <c r="C3237">
        <v>100</v>
      </c>
      <c r="D3237">
        <v>100000</v>
      </c>
      <c r="E3237">
        <v>12</v>
      </c>
      <c r="F3237">
        <v>1</v>
      </c>
      <c r="G3237">
        <v>15.975463</v>
      </c>
      <c r="H3237">
        <v>0.27348499999999998</v>
      </c>
      <c r="I3237">
        <v>0.63055499999999998</v>
      </c>
      <c r="J3237">
        <v>5.7322999999999999E-2</v>
      </c>
      <c r="K3237" t="str">
        <f t="shared" si="53"/>
        <v>5</v>
      </c>
      <c r="L3237" t="s">
        <v>56</v>
      </c>
      <c r="M3237" t="s">
        <v>57</v>
      </c>
      <c r="N32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237" s="10">
        <f>VLOOKUP(TableOMP[[#This Row],[Label]],TableAvg[],2,FALSE)</f>
        <v>16.0317729</v>
      </c>
      <c r="P3237" s="10">
        <f>VLOOKUP(TableOMP[[#This Row],[Label]],TableAvg[],3,FALSE)</f>
        <v>0.49322697109571573</v>
      </c>
      <c r="Q3237" s="10">
        <f>TableOMP[[#This Row],[Avg]]-$U$2*TableOMP[[#This Row],[StdDev]]</f>
        <v>15.045318957808568</v>
      </c>
      <c r="R3237" s="10">
        <f>TableOMP[[#This Row],[Avg]]+$U$2*TableOMP[[#This Row],[StdDev]]</f>
        <v>17.018226842191432</v>
      </c>
      <c r="S3237" s="10">
        <f>IF(AND(TableOMP[[#This Row],[total_time]]&gt;=TableOMP[[#This Row],[Low]], TableOMP[[#This Row],[total_time]]&lt;=TableOMP[[#This Row],[High]]),1,0)</f>
        <v>1</v>
      </c>
    </row>
    <row r="3238" spans="1:19" x14ac:dyDescent="0.25">
      <c r="A3238" t="s">
        <v>15</v>
      </c>
      <c r="B3238">
        <v>10000</v>
      </c>
      <c r="C3238">
        <v>100</v>
      </c>
      <c r="D3238">
        <v>100000</v>
      </c>
      <c r="E3238">
        <v>11</v>
      </c>
      <c r="F3238">
        <v>1</v>
      </c>
      <c r="G3238">
        <v>17.169208000000001</v>
      </c>
      <c r="H3238">
        <v>0.138572</v>
      </c>
      <c r="I3238">
        <v>0.293215</v>
      </c>
      <c r="J3238">
        <v>2.9322000000000001E-2</v>
      </c>
      <c r="K3238" t="str">
        <f t="shared" si="53"/>
        <v>5</v>
      </c>
      <c r="L3238" t="s">
        <v>56</v>
      </c>
      <c r="M3238" t="s">
        <v>57</v>
      </c>
      <c r="N32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238" s="10">
        <f>VLOOKUP(TableOMP[[#This Row],[Label]],TableAvg[],2,FALSE)</f>
        <v>17.3222205</v>
      </c>
      <c r="P3238" s="10">
        <f>VLOOKUP(TableOMP[[#This Row],[Label]],TableAvg[],3,FALSE)</f>
        <v>0.19925598916133511</v>
      </c>
      <c r="Q3238" s="10">
        <f>TableOMP[[#This Row],[Avg]]-$U$2*TableOMP[[#This Row],[StdDev]]</f>
        <v>16.92370852167733</v>
      </c>
      <c r="R3238" s="10">
        <f>TableOMP[[#This Row],[Avg]]+$U$2*TableOMP[[#This Row],[StdDev]]</f>
        <v>17.72073247832267</v>
      </c>
      <c r="S3238" s="10">
        <f>IF(AND(TableOMP[[#This Row],[total_time]]&gt;=TableOMP[[#This Row],[Low]], TableOMP[[#This Row],[total_time]]&lt;=TableOMP[[#This Row],[High]]),1,0)</f>
        <v>1</v>
      </c>
    </row>
    <row r="3239" spans="1:19" x14ac:dyDescent="0.25">
      <c r="A3239" t="s">
        <v>15</v>
      </c>
      <c r="B3239">
        <v>10000</v>
      </c>
      <c r="C3239">
        <v>100</v>
      </c>
      <c r="D3239">
        <v>100000</v>
      </c>
      <c r="E3239">
        <v>10</v>
      </c>
      <c r="F3239">
        <v>1</v>
      </c>
      <c r="G3239">
        <v>18.835312999999999</v>
      </c>
      <c r="H3239">
        <v>0.138346</v>
      </c>
      <c r="I3239">
        <v>0.373672</v>
      </c>
      <c r="J3239">
        <v>4.1519E-2</v>
      </c>
      <c r="K3239" t="str">
        <f t="shared" si="53"/>
        <v>5</v>
      </c>
      <c r="L3239" t="s">
        <v>56</v>
      </c>
      <c r="M3239" t="s">
        <v>57</v>
      </c>
      <c r="N32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239" s="10">
        <f>VLOOKUP(TableOMP[[#This Row],[Label]],TableAvg[],2,FALSE)</f>
        <v>19.367362500000002</v>
      </c>
      <c r="P3239" s="10">
        <f>VLOOKUP(TableOMP[[#This Row],[Label]],TableAvg[],3,FALSE)</f>
        <v>1.3987286580103699</v>
      </c>
      <c r="Q3239" s="10">
        <f>TableOMP[[#This Row],[Avg]]-$U$2*TableOMP[[#This Row],[StdDev]]</f>
        <v>16.569905183979262</v>
      </c>
      <c r="R3239" s="10">
        <f>TableOMP[[#This Row],[Avg]]+$U$2*TableOMP[[#This Row],[StdDev]]</f>
        <v>22.164819816020742</v>
      </c>
      <c r="S3239" s="10">
        <f>IF(AND(TableOMP[[#This Row],[total_time]]&gt;=TableOMP[[#This Row],[Low]], TableOMP[[#This Row],[total_time]]&lt;=TableOMP[[#This Row],[High]]),1,0)</f>
        <v>1</v>
      </c>
    </row>
    <row r="3240" spans="1:19" x14ac:dyDescent="0.25">
      <c r="A3240" t="s">
        <v>15</v>
      </c>
      <c r="B3240">
        <v>10000</v>
      </c>
      <c r="C3240">
        <v>100</v>
      </c>
      <c r="D3240">
        <v>100000</v>
      </c>
      <c r="E3240">
        <v>9</v>
      </c>
      <c r="F3240">
        <v>1</v>
      </c>
      <c r="G3240">
        <v>20.847086999999998</v>
      </c>
      <c r="H3240">
        <v>0.14335500000000001</v>
      </c>
      <c r="I3240">
        <v>0.31616300000000003</v>
      </c>
      <c r="J3240">
        <v>3.952E-2</v>
      </c>
      <c r="K3240" t="str">
        <f t="shared" si="53"/>
        <v>5</v>
      </c>
      <c r="L3240" t="s">
        <v>56</v>
      </c>
      <c r="M3240" t="s">
        <v>57</v>
      </c>
      <c r="N32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240" s="10">
        <f>VLOOKUP(TableOMP[[#This Row],[Label]],TableAvg[],2,FALSE)</f>
        <v>21.046355900000002</v>
      </c>
      <c r="P3240" s="10">
        <f>VLOOKUP(TableOMP[[#This Row],[Label]],TableAvg[],3,FALSE)</f>
        <v>0.42661476315995334</v>
      </c>
      <c r="Q3240" s="10">
        <f>TableOMP[[#This Row],[Avg]]-$U$2*TableOMP[[#This Row],[StdDev]]</f>
        <v>20.193126373680094</v>
      </c>
      <c r="R3240" s="10">
        <f>TableOMP[[#This Row],[Avg]]+$U$2*TableOMP[[#This Row],[StdDev]]</f>
        <v>21.899585426319909</v>
      </c>
      <c r="S3240" s="10">
        <f>IF(AND(TableOMP[[#This Row],[total_time]]&gt;=TableOMP[[#This Row],[Low]], TableOMP[[#This Row],[total_time]]&lt;=TableOMP[[#This Row],[High]]),1,0)</f>
        <v>1</v>
      </c>
    </row>
    <row r="3241" spans="1:19" x14ac:dyDescent="0.25">
      <c r="A3241" t="s">
        <v>15</v>
      </c>
      <c r="B3241">
        <v>10000</v>
      </c>
      <c r="C3241">
        <v>100</v>
      </c>
      <c r="D3241">
        <v>100000</v>
      </c>
      <c r="E3241">
        <v>8</v>
      </c>
      <c r="F3241">
        <v>1</v>
      </c>
      <c r="G3241">
        <v>23.466629000000001</v>
      </c>
      <c r="H3241">
        <v>0.14171700000000001</v>
      </c>
      <c r="I3241">
        <v>0.273426</v>
      </c>
      <c r="J3241">
        <v>3.9060999999999998E-2</v>
      </c>
      <c r="K3241" t="str">
        <f t="shared" si="53"/>
        <v>5</v>
      </c>
      <c r="L3241" t="s">
        <v>56</v>
      </c>
      <c r="M3241" t="s">
        <v>57</v>
      </c>
      <c r="N32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241" s="10">
        <f>VLOOKUP(TableOMP[[#This Row],[Label]],TableAvg[],2,FALSE)</f>
        <v>23.857052599999999</v>
      </c>
      <c r="P3241" s="10">
        <f>VLOOKUP(TableOMP[[#This Row],[Label]],TableAvg[],3,FALSE)</f>
        <v>1.0042384641038213</v>
      </c>
      <c r="Q3241" s="10">
        <f>TableOMP[[#This Row],[Avg]]-$U$2*TableOMP[[#This Row],[StdDev]]</f>
        <v>21.848575671792357</v>
      </c>
      <c r="R3241" s="10">
        <f>TableOMP[[#This Row],[Avg]]+$U$2*TableOMP[[#This Row],[StdDev]]</f>
        <v>25.865529528207642</v>
      </c>
      <c r="S3241" s="10">
        <f>IF(AND(TableOMP[[#This Row],[total_time]]&gt;=TableOMP[[#This Row],[Low]], TableOMP[[#This Row],[total_time]]&lt;=TableOMP[[#This Row],[High]]),1,0)</f>
        <v>1</v>
      </c>
    </row>
    <row r="3242" spans="1:19" x14ac:dyDescent="0.25">
      <c r="A3242" t="s">
        <v>15</v>
      </c>
      <c r="B3242">
        <v>10000</v>
      </c>
      <c r="C3242">
        <v>100</v>
      </c>
      <c r="D3242">
        <v>100000</v>
      </c>
      <c r="E3242">
        <v>7</v>
      </c>
      <c r="F3242">
        <v>1</v>
      </c>
      <c r="G3242">
        <v>26.671009999999999</v>
      </c>
      <c r="H3242">
        <v>0.148199</v>
      </c>
      <c r="I3242">
        <v>0.30640699999999998</v>
      </c>
      <c r="J3242">
        <v>5.1068000000000002E-2</v>
      </c>
      <c r="K3242" t="str">
        <f t="shared" si="53"/>
        <v>5</v>
      </c>
      <c r="L3242" t="s">
        <v>56</v>
      </c>
      <c r="M3242" t="s">
        <v>57</v>
      </c>
      <c r="N32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242" s="10">
        <f>VLOOKUP(TableOMP[[#This Row],[Label]],TableAvg[],2,FALSE)</f>
        <v>26.99956781818182</v>
      </c>
      <c r="P3242" s="10">
        <f>VLOOKUP(TableOMP[[#This Row],[Label]],TableAvg[],3,FALSE)</f>
        <v>0.58991741324496838</v>
      </c>
      <c r="Q3242" s="10">
        <f>TableOMP[[#This Row],[Avg]]-$U$2*TableOMP[[#This Row],[StdDev]]</f>
        <v>25.819732991691883</v>
      </c>
      <c r="R3242" s="10">
        <f>TableOMP[[#This Row],[Avg]]+$U$2*TableOMP[[#This Row],[StdDev]]</f>
        <v>28.179402644671757</v>
      </c>
      <c r="S3242" s="10">
        <f>IF(AND(TableOMP[[#This Row],[total_time]]&gt;=TableOMP[[#This Row],[Low]], TableOMP[[#This Row],[total_time]]&lt;=TableOMP[[#This Row],[High]]),1,0)</f>
        <v>1</v>
      </c>
    </row>
    <row r="3243" spans="1:19" x14ac:dyDescent="0.25">
      <c r="A3243" t="s">
        <v>15</v>
      </c>
      <c r="B3243">
        <v>10000</v>
      </c>
      <c r="C3243">
        <v>100</v>
      </c>
      <c r="D3243">
        <v>100000</v>
      </c>
      <c r="E3243">
        <v>6</v>
      </c>
      <c r="F3243">
        <v>1</v>
      </c>
      <c r="G3243">
        <v>30.912724999999998</v>
      </c>
      <c r="H3243">
        <v>0.12861800000000001</v>
      </c>
      <c r="I3243">
        <v>0.18277299999999999</v>
      </c>
      <c r="J3243">
        <v>3.6554999999999997E-2</v>
      </c>
      <c r="K3243" t="str">
        <f t="shared" si="53"/>
        <v>5</v>
      </c>
      <c r="L3243" t="s">
        <v>56</v>
      </c>
      <c r="M3243" t="s">
        <v>57</v>
      </c>
      <c r="N32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243" s="10">
        <f>VLOOKUP(TableOMP[[#This Row],[Label]],TableAvg[],2,FALSE)</f>
        <v>31.10145390909091</v>
      </c>
      <c r="P3243" s="10">
        <f>VLOOKUP(TableOMP[[#This Row],[Label]],TableAvg[],3,FALSE)</f>
        <v>0.31760202715984842</v>
      </c>
      <c r="Q3243" s="10">
        <f>TableOMP[[#This Row],[Avg]]-$U$2*TableOMP[[#This Row],[StdDev]]</f>
        <v>30.466249854771213</v>
      </c>
      <c r="R3243" s="10">
        <f>TableOMP[[#This Row],[Avg]]+$U$2*TableOMP[[#This Row],[StdDev]]</f>
        <v>31.736657963410607</v>
      </c>
      <c r="S3243" s="10">
        <f>IF(AND(TableOMP[[#This Row],[total_time]]&gt;=TableOMP[[#This Row],[Low]], TableOMP[[#This Row],[total_time]]&lt;=TableOMP[[#This Row],[High]]),1,0)</f>
        <v>1</v>
      </c>
    </row>
    <row r="3244" spans="1:19" x14ac:dyDescent="0.25">
      <c r="A3244" t="s">
        <v>15</v>
      </c>
      <c r="B3244">
        <v>10000</v>
      </c>
      <c r="C3244">
        <v>100</v>
      </c>
      <c r="D3244">
        <v>100000</v>
      </c>
      <c r="E3244">
        <v>5</v>
      </c>
      <c r="F3244">
        <v>1</v>
      </c>
      <c r="G3244">
        <v>37.090440999999998</v>
      </c>
      <c r="H3244">
        <v>0.235738</v>
      </c>
      <c r="I3244">
        <v>0.49875599999999998</v>
      </c>
      <c r="J3244">
        <v>0.12468899999999999</v>
      </c>
      <c r="K3244" t="str">
        <f t="shared" si="53"/>
        <v>5</v>
      </c>
      <c r="L3244" t="s">
        <v>56</v>
      </c>
      <c r="M3244" t="s">
        <v>57</v>
      </c>
      <c r="N32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244" s="10">
        <f>VLOOKUP(TableOMP[[#This Row],[Label]],TableAvg[],2,FALSE)</f>
        <v>37.228402090909093</v>
      </c>
      <c r="P3244" s="10">
        <f>VLOOKUP(TableOMP[[#This Row],[Label]],TableAvg[],3,FALSE)</f>
        <v>0.28987238845378277</v>
      </c>
      <c r="Q3244" s="10">
        <f>TableOMP[[#This Row],[Avg]]-$U$2*TableOMP[[#This Row],[StdDev]]</f>
        <v>36.648657314001525</v>
      </c>
      <c r="R3244" s="10">
        <f>TableOMP[[#This Row],[Avg]]+$U$2*TableOMP[[#This Row],[StdDev]]</f>
        <v>37.80814686781666</v>
      </c>
      <c r="S3244" s="10">
        <f>IF(AND(TableOMP[[#This Row],[total_time]]&gt;=TableOMP[[#This Row],[Low]], TableOMP[[#This Row],[total_time]]&lt;=TableOMP[[#This Row],[High]]),1,0)</f>
        <v>1</v>
      </c>
    </row>
    <row r="3245" spans="1:19" x14ac:dyDescent="0.25">
      <c r="A3245" t="s">
        <v>15</v>
      </c>
      <c r="B3245">
        <v>10000</v>
      </c>
      <c r="C3245">
        <v>100</v>
      </c>
      <c r="D3245">
        <v>100000</v>
      </c>
      <c r="E3245">
        <v>4</v>
      </c>
      <c r="F3245">
        <v>1</v>
      </c>
      <c r="G3245">
        <v>46.310718999999999</v>
      </c>
      <c r="H3245">
        <v>0.22550100000000001</v>
      </c>
      <c r="I3245">
        <v>0.33546100000000001</v>
      </c>
      <c r="J3245">
        <v>0.11182</v>
      </c>
      <c r="K3245" t="str">
        <f t="shared" si="53"/>
        <v>5</v>
      </c>
      <c r="L3245" t="s">
        <v>56</v>
      </c>
      <c r="M3245" t="s">
        <v>57</v>
      </c>
      <c r="N32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245" s="10">
        <f>VLOOKUP(TableOMP[[#This Row],[Label]],TableAvg[],2,FALSE)</f>
        <v>47.764747636363637</v>
      </c>
      <c r="P3245" s="10">
        <f>VLOOKUP(TableOMP[[#This Row],[Label]],TableAvg[],3,FALSE)</f>
        <v>3.3791517289707906</v>
      </c>
      <c r="Q3245" s="10">
        <f>TableOMP[[#This Row],[Avg]]-$U$2*TableOMP[[#This Row],[StdDev]]</f>
        <v>41.006444178422058</v>
      </c>
      <c r="R3245" s="10">
        <f>TableOMP[[#This Row],[Avg]]+$U$2*TableOMP[[#This Row],[StdDev]]</f>
        <v>54.523051094305217</v>
      </c>
      <c r="S3245" s="10">
        <f>IF(AND(TableOMP[[#This Row],[total_time]]&gt;=TableOMP[[#This Row],[Low]], TableOMP[[#This Row],[total_time]]&lt;=TableOMP[[#This Row],[High]]),1,0)</f>
        <v>1</v>
      </c>
    </row>
    <row r="3246" spans="1:19" x14ac:dyDescent="0.25">
      <c r="A3246" t="s">
        <v>15</v>
      </c>
      <c r="B3246">
        <v>10000</v>
      </c>
      <c r="C3246">
        <v>100</v>
      </c>
      <c r="D3246">
        <v>100000</v>
      </c>
      <c r="E3246">
        <v>3</v>
      </c>
      <c r="F3246">
        <v>1</v>
      </c>
      <c r="G3246">
        <v>61.301377000000002</v>
      </c>
      <c r="H3246">
        <v>0.24107600000000001</v>
      </c>
      <c r="I3246">
        <v>0.25791700000000001</v>
      </c>
      <c r="J3246">
        <v>0.12895899999999999</v>
      </c>
      <c r="K3246" t="str">
        <f t="shared" si="53"/>
        <v>5</v>
      </c>
      <c r="L3246" t="s">
        <v>56</v>
      </c>
      <c r="M3246" t="s">
        <v>57</v>
      </c>
      <c r="N32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246" s="10">
        <f>VLOOKUP(TableOMP[[#This Row],[Label]],TableAvg[],2,FALSE)</f>
        <v>61.60287390909091</v>
      </c>
      <c r="P3246" s="10">
        <f>VLOOKUP(TableOMP[[#This Row],[Label]],TableAvg[],3,FALSE)</f>
        <v>0.58566605859746601</v>
      </c>
      <c r="Q3246" s="10">
        <f>TableOMP[[#This Row],[Avg]]-$U$2*TableOMP[[#This Row],[StdDev]]</f>
        <v>60.431541791895981</v>
      </c>
      <c r="R3246" s="10">
        <f>TableOMP[[#This Row],[Avg]]+$U$2*TableOMP[[#This Row],[StdDev]]</f>
        <v>62.774206026285839</v>
      </c>
      <c r="S3246" s="10">
        <f>IF(AND(TableOMP[[#This Row],[total_time]]&gt;=TableOMP[[#This Row],[Low]], TableOMP[[#This Row],[total_time]]&lt;=TableOMP[[#This Row],[High]]),1,0)</f>
        <v>1</v>
      </c>
    </row>
    <row r="3247" spans="1:19" x14ac:dyDescent="0.25">
      <c r="A3247" t="s">
        <v>15</v>
      </c>
      <c r="B3247">
        <v>10000</v>
      </c>
      <c r="C3247">
        <v>100</v>
      </c>
      <c r="D3247">
        <v>100000</v>
      </c>
      <c r="E3247">
        <v>2</v>
      </c>
      <c r="F3247">
        <v>1</v>
      </c>
      <c r="G3247">
        <v>92.755476999999999</v>
      </c>
      <c r="H3247">
        <v>0.24826000000000001</v>
      </c>
      <c r="I3247">
        <v>0.137686</v>
      </c>
      <c r="J3247">
        <v>0.137686</v>
      </c>
      <c r="K3247" t="str">
        <f t="shared" si="53"/>
        <v>5</v>
      </c>
      <c r="L3247" t="s">
        <v>56</v>
      </c>
      <c r="M3247" t="s">
        <v>57</v>
      </c>
      <c r="N32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247" s="10">
        <f>VLOOKUP(TableOMP[[#This Row],[Label]],TableAvg[],2,FALSE)</f>
        <v>93.358230181818186</v>
      </c>
      <c r="P3247" s="10">
        <f>VLOOKUP(TableOMP[[#This Row],[Label]],TableAvg[],3,FALSE)</f>
        <v>1.2779314658038963</v>
      </c>
      <c r="Q3247" s="10">
        <f>TableOMP[[#This Row],[Avg]]-$U$2*TableOMP[[#This Row],[StdDev]]</f>
        <v>90.802367250210395</v>
      </c>
      <c r="R3247" s="10">
        <f>TableOMP[[#This Row],[Avg]]+$U$2*TableOMP[[#This Row],[StdDev]]</f>
        <v>95.914093113425977</v>
      </c>
      <c r="S3247" s="10">
        <f>IF(AND(TableOMP[[#This Row],[total_time]]&gt;=TableOMP[[#This Row],[Low]], TableOMP[[#This Row],[total_time]]&lt;=TableOMP[[#This Row],[High]]),1,0)</f>
        <v>1</v>
      </c>
    </row>
    <row r="3248" spans="1:19" x14ac:dyDescent="0.25">
      <c r="A3248" t="s">
        <v>15</v>
      </c>
      <c r="B3248">
        <v>10000</v>
      </c>
      <c r="C3248">
        <v>100</v>
      </c>
      <c r="D3248">
        <v>100000</v>
      </c>
      <c r="E3248">
        <v>1</v>
      </c>
      <c r="F3248">
        <v>1</v>
      </c>
      <c r="G3248">
        <v>186.767594</v>
      </c>
      <c r="H3248">
        <v>0.37106</v>
      </c>
      <c r="I3248">
        <v>0</v>
      </c>
      <c r="J3248">
        <v>0</v>
      </c>
      <c r="K3248" t="str">
        <f t="shared" si="53"/>
        <v>5</v>
      </c>
      <c r="L3248" t="s">
        <v>56</v>
      </c>
      <c r="M3248" t="s">
        <v>57</v>
      </c>
      <c r="N32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248" s="10">
        <f>VLOOKUP(TableOMP[[#This Row],[Label]],TableAvg[],2,FALSE)</f>
        <v>186.70297818181817</v>
      </c>
      <c r="P3248" s="10">
        <f>VLOOKUP(TableOMP[[#This Row],[Label]],TableAvg[],3,FALSE)</f>
        <v>0.45532179517951776</v>
      </c>
      <c r="Q3248" s="10">
        <f>TableOMP[[#This Row],[Avg]]-$U$2*TableOMP[[#This Row],[StdDev]]</f>
        <v>185.79233459145914</v>
      </c>
      <c r="R3248" s="10">
        <f>TableOMP[[#This Row],[Avg]]+$U$2*TableOMP[[#This Row],[StdDev]]</f>
        <v>187.6136217721772</v>
      </c>
      <c r="S3248" s="10">
        <f>IF(AND(TableOMP[[#This Row],[total_time]]&gt;=TableOMP[[#This Row],[Low]], TableOMP[[#This Row],[total_time]]&lt;=TableOMP[[#This Row],[High]]),1,0)</f>
        <v>1</v>
      </c>
    </row>
    <row r="3249" spans="1:19" x14ac:dyDescent="0.25">
      <c r="A3249" t="s">
        <v>15</v>
      </c>
      <c r="B3249">
        <v>10000</v>
      </c>
      <c r="C3249">
        <v>100</v>
      </c>
      <c r="D3249">
        <v>100000</v>
      </c>
      <c r="E3249">
        <v>64</v>
      </c>
      <c r="F3249">
        <v>1</v>
      </c>
      <c r="G3249">
        <v>4.538348</v>
      </c>
      <c r="H3249">
        <v>0.33357700000000001</v>
      </c>
      <c r="I3249">
        <v>13.342364999999999</v>
      </c>
      <c r="J3249">
        <v>0.211784</v>
      </c>
      <c r="K3249" t="str">
        <f t="shared" si="53"/>
        <v>5</v>
      </c>
      <c r="L3249" t="s">
        <v>56</v>
      </c>
      <c r="M3249" t="s">
        <v>57</v>
      </c>
      <c r="N32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249" s="10">
        <f>VLOOKUP(TableOMP[[#This Row],[Label]],TableAvg[],2,FALSE)</f>
        <v>4.4790267999999998</v>
      </c>
      <c r="P3249" s="10">
        <f>VLOOKUP(TableOMP[[#This Row],[Label]],TableAvg[],3,FALSE)</f>
        <v>7.2067393042639372E-2</v>
      </c>
      <c r="Q3249" s="10">
        <f>TableOMP[[#This Row],[Avg]]-$U$2*TableOMP[[#This Row],[StdDev]]</f>
        <v>4.3348920139147209</v>
      </c>
      <c r="R3249" s="10">
        <f>TableOMP[[#This Row],[Avg]]+$U$2*TableOMP[[#This Row],[StdDev]]</f>
        <v>4.6231615860852786</v>
      </c>
      <c r="S3249" s="10">
        <f>IF(AND(TableOMP[[#This Row],[total_time]]&gt;=TableOMP[[#This Row],[Low]], TableOMP[[#This Row],[total_time]]&lt;=TableOMP[[#This Row],[High]]),1,0)</f>
        <v>1</v>
      </c>
    </row>
    <row r="3250" spans="1:19" x14ac:dyDescent="0.25">
      <c r="A3250" t="s">
        <v>15</v>
      </c>
      <c r="B3250">
        <v>10000</v>
      </c>
      <c r="C3250">
        <v>100</v>
      </c>
      <c r="D3250">
        <v>100000</v>
      </c>
      <c r="E3250">
        <v>63</v>
      </c>
      <c r="F3250">
        <v>1</v>
      </c>
      <c r="G3250">
        <v>4.3031009999999998</v>
      </c>
      <c r="H3250">
        <v>0.16773299999999999</v>
      </c>
      <c r="I3250">
        <v>3.872455</v>
      </c>
      <c r="J3250">
        <v>6.2459000000000001E-2</v>
      </c>
      <c r="K3250" t="str">
        <f t="shared" ref="K3250:K3313" si="54">MID(M3250,22,1)</f>
        <v>5</v>
      </c>
      <c r="L3250" t="s">
        <v>56</v>
      </c>
      <c r="M3250" t="s">
        <v>57</v>
      </c>
      <c r="N32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250" s="10">
        <f>VLOOKUP(TableOMP[[#This Row],[Label]],TableAvg[],2,FALSE)</f>
        <v>4.4648897999999999</v>
      </c>
      <c r="P3250" s="10">
        <f>VLOOKUP(TableOMP[[#This Row],[Label]],TableAvg[],3,FALSE)</f>
        <v>0.15355349157851772</v>
      </c>
      <c r="Q3250" s="10">
        <f>TableOMP[[#This Row],[Avg]]-$U$2*TableOMP[[#This Row],[StdDev]]</f>
        <v>4.157782816842964</v>
      </c>
      <c r="R3250" s="10">
        <f>TableOMP[[#This Row],[Avg]]+$U$2*TableOMP[[#This Row],[StdDev]]</f>
        <v>4.7719967831570358</v>
      </c>
      <c r="S3250" s="10">
        <f>IF(AND(TableOMP[[#This Row],[total_time]]&gt;=TableOMP[[#This Row],[Low]], TableOMP[[#This Row],[total_time]]&lt;=TableOMP[[#This Row],[High]]),1,0)</f>
        <v>1</v>
      </c>
    </row>
    <row r="3251" spans="1:19" x14ac:dyDescent="0.25">
      <c r="A3251" t="s">
        <v>15</v>
      </c>
      <c r="B3251">
        <v>10000</v>
      </c>
      <c r="C3251">
        <v>100</v>
      </c>
      <c r="D3251">
        <v>100000</v>
      </c>
      <c r="E3251">
        <v>62</v>
      </c>
      <c r="F3251">
        <v>1</v>
      </c>
      <c r="G3251">
        <v>4.4433540000000002</v>
      </c>
      <c r="H3251">
        <v>0.169267</v>
      </c>
      <c r="I3251">
        <v>3.9391129999999999</v>
      </c>
      <c r="J3251">
        <v>6.4575999999999995E-2</v>
      </c>
      <c r="K3251" t="str">
        <f t="shared" si="54"/>
        <v>5</v>
      </c>
      <c r="L3251" t="s">
        <v>56</v>
      </c>
      <c r="M3251" t="s">
        <v>57</v>
      </c>
      <c r="N32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251" s="10">
        <f>VLOOKUP(TableOMP[[#This Row],[Label]],TableAvg[],2,FALSE)</f>
        <v>4.4711412999999993</v>
      </c>
      <c r="P3251" s="10">
        <f>VLOOKUP(TableOMP[[#This Row],[Label]],TableAvg[],3,FALSE)</f>
        <v>0.11030103690000974</v>
      </c>
      <c r="Q3251" s="10">
        <f>TableOMP[[#This Row],[Avg]]-$U$2*TableOMP[[#This Row],[StdDev]]</f>
        <v>4.2505392261999795</v>
      </c>
      <c r="R3251" s="10">
        <f>TableOMP[[#This Row],[Avg]]+$U$2*TableOMP[[#This Row],[StdDev]]</f>
        <v>4.6917433738000192</v>
      </c>
      <c r="S3251" s="10">
        <f>IF(AND(TableOMP[[#This Row],[total_time]]&gt;=TableOMP[[#This Row],[Low]], TableOMP[[#This Row],[total_time]]&lt;=TableOMP[[#This Row],[High]]),1,0)</f>
        <v>1</v>
      </c>
    </row>
    <row r="3252" spans="1:19" x14ac:dyDescent="0.25">
      <c r="A3252" t="s">
        <v>15</v>
      </c>
      <c r="B3252">
        <v>10000</v>
      </c>
      <c r="C3252">
        <v>100</v>
      </c>
      <c r="D3252">
        <v>100000</v>
      </c>
      <c r="E3252">
        <v>61</v>
      </c>
      <c r="F3252">
        <v>1</v>
      </c>
      <c r="G3252">
        <v>4.4554239999999998</v>
      </c>
      <c r="H3252">
        <v>0.16644300000000001</v>
      </c>
      <c r="I3252">
        <v>3.6186020000000001</v>
      </c>
      <c r="J3252">
        <v>6.0310000000000002E-2</v>
      </c>
      <c r="K3252" t="str">
        <f t="shared" si="54"/>
        <v>5</v>
      </c>
      <c r="L3252" t="s">
        <v>56</v>
      </c>
      <c r="M3252" t="s">
        <v>57</v>
      </c>
      <c r="N32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252" s="10">
        <f>VLOOKUP(TableOMP[[#This Row],[Label]],TableAvg[],2,FALSE)</f>
        <v>4.5789027999999998</v>
      </c>
      <c r="P3252" s="10">
        <f>VLOOKUP(TableOMP[[#This Row],[Label]],TableAvg[],3,FALSE)</f>
        <v>0.18365811923125144</v>
      </c>
      <c r="Q3252" s="10">
        <f>TableOMP[[#This Row],[Avg]]-$U$2*TableOMP[[#This Row],[StdDev]]</f>
        <v>4.211586561537497</v>
      </c>
      <c r="R3252" s="10">
        <f>TableOMP[[#This Row],[Avg]]+$U$2*TableOMP[[#This Row],[StdDev]]</f>
        <v>4.9462190384625027</v>
      </c>
      <c r="S3252" s="10">
        <f>IF(AND(TableOMP[[#This Row],[total_time]]&gt;=TableOMP[[#This Row],[Low]], TableOMP[[#This Row],[total_time]]&lt;=TableOMP[[#This Row],[High]]),1,0)</f>
        <v>1</v>
      </c>
    </row>
    <row r="3253" spans="1:19" x14ac:dyDescent="0.25">
      <c r="A3253" t="s">
        <v>15</v>
      </c>
      <c r="B3253">
        <v>10000</v>
      </c>
      <c r="C3253">
        <v>100</v>
      </c>
      <c r="D3253">
        <v>100000</v>
      </c>
      <c r="E3253">
        <v>60</v>
      </c>
      <c r="F3253">
        <v>1</v>
      </c>
      <c r="G3253">
        <v>4.6778250000000003</v>
      </c>
      <c r="H3253">
        <v>0.17699599999999999</v>
      </c>
      <c r="I3253">
        <v>4.2425620000000004</v>
      </c>
      <c r="J3253">
        <v>7.1908E-2</v>
      </c>
      <c r="K3253" t="str">
        <f t="shared" si="54"/>
        <v>5</v>
      </c>
      <c r="L3253" t="s">
        <v>56</v>
      </c>
      <c r="M3253" t="s">
        <v>57</v>
      </c>
      <c r="N32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253" s="10">
        <f>VLOOKUP(TableOMP[[#This Row],[Label]],TableAvg[],2,FALSE)</f>
        <v>4.7047027999999997</v>
      </c>
      <c r="P3253" s="10">
        <f>VLOOKUP(TableOMP[[#This Row],[Label]],TableAvg[],3,FALSE)</f>
        <v>0.42435656339163436</v>
      </c>
      <c r="Q3253" s="10">
        <f>TableOMP[[#This Row],[Avg]]-$U$2*TableOMP[[#This Row],[StdDev]]</f>
        <v>3.8559896732167309</v>
      </c>
      <c r="R3253" s="10">
        <f>TableOMP[[#This Row],[Avg]]+$U$2*TableOMP[[#This Row],[StdDev]]</f>
        <v>5.5534159267832681</v>
      </c>
      <c r="S3253" s="10">
        <f>IF(AND(TableOMP[[#This Row],[total_time]]&gt;=TableOMP[[#This Row],[Low]], TableOMP[[#This Row],[total_time]]&lt;=TableOMP[[#This Row],[High]]),1,0)</f>
        <v>1</v>
      </c>
    </row>
    <row r="3254" spans="1:19" x14ac:dyDescent="0.25">
      <c r="A3254" t="s">
        <v>15</v>
      </c>
      <c r="B3254">
        <v>10000</v>
      </c>
      <c r="C3254">
        <v>100</v>
      </c>
      <c r="D3254">
        <v>100000</v>
      </c>
      <c r="E3254">
        <v>59</v>
      </c>
      <c r="F3254">
        <v>1</v>
      </c>
      <c r="G3254">
        <v>4.549652</v>
      </c>
      <c r="H3254">
        <v>0.16906499999999999</v>
      </c>
      <c r="I3254">
        <v>3.925602</v>
      </c>
      <c r="J3254">
        <v>6.7682999999999993E-2</v>
      </c>
      <c r="K3254" t="str">
        <f t="shared" si="54"/>
        <v>5</v>
      </c>
      <c r="L3254" t="s">
        <v>56</v>
      </c>
      <c r="M3254" t="s">
        <v>57</v>
      </c>
      <c r="N32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254" s="10">
        <f>VLOOKUP(TableOMP[[#This Row],[Label]],TableAvg[],2,FALSE)</f>
        <v>4.7203236000000004</v>
      </c>
      <c r="P3254" s="10">
        <f>VLOOKUP(TableOMP[[#This Row],[Label]],TableAvg[],3,FALSE)</f>
        <v>0.30003927489487103</v>
      </c>
      <c r="Q3254" s="10">
        <f>TableOMP[[#This Row],[Avg]]-$U$2*TableOMP[[#This Row],[StdDev]]</f>
        <v>4.1202450502102579</v>
      </c>
      <c r="R3254" s="10">
        <f>TableOMP[[#This Row],[Avg]]+$U$2*TableOMP[[#This Row],[StdDev]]</f>
        <v>5.3204021497897429</v>
      </c>
      <c r="S3254" s="10">
        <f>IF(AND(TableOMP[[#This Row],[total_time]]&gt;=TableOMP[[#This Row],[Low]], TableOMP[[#This Row],[total_time]]&lt;=TableOMP[[#This Row],[High]]),1,0)</f>
        <v>1</v>
      </c>
    </row>
    <row r="3255" spans="1:19" x14ac:dyDescent="0.25">
      <c r="A3255" t="s">
        <v>15</v>
      </c>
      <c r="B3255">
        <v>10000</v>
      </c>
      <c r="C3255">
        <v>100</v>
      </c>
      <c r="D3255">
        <v>100000</v>
      </c>
      <c r="E3255">
        <v>58</v>
      </c>
      <c r="F3255">
        <v>1</v>
      </c>
      <c r="G3255">
        <v>4.5708200000000003</v>
      </c>
      <c r="H3255">
        <v>0.16206000000000001</v>
      </c>
      <c r="I3255">
        <v>3.4099370000000002</v>
      </c>
      <c r="J3255">
        <v>5.9823000000000001E-2</v>
      </c>
      <c r="K3255" t="str">
        <f t="shared" si="54"/>
        <v>5</v>
      </c>
      <c r="L3255" t="s">
        <v>56</v>
      </c>
      <c r="M3255" t="s">
        <v>57</v>
      </c>
      <c r="N32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255" s="10">
        <f>VLOOKUP(TableOMP[[#This Row],[Label]],TableAvg[],2,FALSE)</f>
        <v>4.6564570999999999</v>
      </c>
      <c r="P3255" s="10">
        <f>VLOOKUP(TableOMP[[#This Row],[Label]],TableAvg[],3,FALSE)</f>
        <v>0.21573456413400277</v>
      </c>
      <c r="Q3255" s="10">
        <f>TableOMP[[#This Row],[Avg]]-$U$2*TableOMP[[#This Row],[StdDev]]</f>
        <v>4.224987971731994</v>
      </c>
      <c r="R3255" s="10">
        <f>TableOMP[[#This Row],[Avg]]+$U$2*TableOMP[[#This Row],[StdDev]]</f>
        <v>5.0879262282680058</v>
      </c>
      <c r="S3255" s="10">
        <f>IF(AND(TableOMP[[#This Row],[total_time]]&gt;=TableOMP[[#This Row],[Low]], TableOMP[[#This Row],[total_time]]&lt;=TableOMP[[#This Row],[High]]),1,0)</f>
        <v>1</v>
      </c>
    </row>
    <row r="3256" spans="1:19" x14ac:dyDescent="0.25">
      <c r="A3256" t="s">
        <v>15</v>
      </c>
      <c r="B3256">
        <v>10000</v>
      </c>
      <c r="C3256">
        <v>100</v>
      </c>
      <c r="D3256">
        <v>100000</v>
      </c>
      <c r="E3256">
        <v>57</v>
      </c>
      <c r="F3256">
        <v>1</v>
      </c>
      <c r="G3256">
        <v>4.9938609999999999</v>
      </c>
      <c r="H3256">
        <v>0.19151000000000001</v>
      </c>
      <c r="I3256">
        <v>3.1517240000000002</v>
      </c>
      <c r="J3256">
        <v>5.6280999999999998E-2</v>
      </c>
      <c r="K3256" t="str">
        <f t="shared" si="54"/>
        <v>5</v>
      </c>
      <c r="L3256" t="s">
        <v>56</v>
      </c>
      <c r="M3256" t="s">
        <v>57</v>
      </c>
      <c r="N32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256" s="10">
        <f>VLOOKUP(TableOMP[[#This Row],[Label]],TableAvg[],2,FALSE)</f>
        <v>5.2372234000000004</v>
      </c>
      <c r="P3256" s="10">
        <f>VLOOKUP(TableOMP[[#This Row],[Label]],TableAvg[],3,FALSE)</f>
        <v>0.26030338352476157</v>
      </c>
      <c r="Q3256" s="10">
        <f>TableOMP[[#This Row],[Avg]]-$U$2*TableOMP[[#This Row],[StdDev]]</f>
        <v>4.7166166329504771</v>
      </c>
      <c r="R3256" s="10">
        <f>TableOMP[[#This Row],[Avg]]+$U$2*TableOMP[[#This Row],[StdDev]]</f>
        <v>5.7578301670495238</v>
      </c>
      <c r="S3256" s="10">
        <f>IF(AND(TableOMP[[#This Row],[total_time]]&gt;=TableOMP[[#This Row],[Low]], TableOMP[[#This Row],[total_time]]&lt;=TableOMP[[#This Row],[High]]),1,0)</f>
        <v>1</v>
      </c>
    </row>
    <row r="3257" spans="1:19" x14ac:dyDescent="0.25">
      <c r="A3257" t="s">
        <v>15</v>
      </c>
      <c r="B3257">
        <v>10000</v>
      </c>
      <c r="C3257">
        <v>100</v>
      </c>
      <c r="D3257">
        <v>100000</v>
      </c>
      <c r="E3257">
        <v>56</v>
      </c>
      <c r="F3257">
        <v>1</v>
      </c>
      <c r="G3257">
        <v>4.9261679999999997</v>
      </c>
      <c r="H3257">
        <v>0.18437700000000001</v>
      </c>
      <c r="I3257">
        <v>2.9342649999999999</v>
      </c>
      <c r="J3257">
        <v>5.3350000000000002E-2</v>
      </c>
      <c r="K3257" t="str">
        <f t="shared" si="54"/>
        <v>5</v>
      </c>
      <c r="L3257" t="s">
        <v>56</v>
      </c>
      <c r="M3257" t="s">
        <v>57</v>
      </c>
      <c r="N32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257" s="10">
        <f>VLOOKUP(TableOMP[[#This Row],[Label]],TableAvg[],2,FALSE)</f>
        <v>5.1407958999999996</v>
      </c>
      <c r="P3257" s="10">
        <f>VLOOKUP(TableOMP[[#This Row],[Label]],TableAvg[],3,FALSE)</f>
        <v>0.18117762179003427</v>
      </c>
      <c r="Q3257" s="10">
        <f>TableOMP[[#This Row],[Avg]]-$U$2*TableOMP[[#This Row],[StdDev]]</f>
        <v>4.7784406564199315</v>
      </c>
      <c r="R3257" s="10">
        <f>TableOMP[[#This Row],[Avg]]+$U$2*TableOMP[[#This Row],[StdDev]]</f>
        <v>5.5031511435800677</v>
      </c>
      <c r="S3257" s="10">
        <f>IF(AND(TableOMP[[#This Row],[total_time]]&gt;=TableOMP[[#This Row],[Low]], TableOMP[[#This Row],[total_time]]&lt;=TableOMP[[#This Row],[High]]),1,0)</f>
        <v>1</v>
      </c>
    </row>
    <row r="3258" spans="1:19" x14ac:dyDescent="0.25">
      <c r="A3258" t="s">
        <v>15</v>
      </c>
      <c r="B3258">
        <v>10000</v>
      </c>
      <c r="C3258">
        <v>100</v>
      </c>
      <c r="D3258">
        <v>100000</v>
      </c>
      <c r="E3258">
        <v>55</v>
      </c>
      <c r="F3258">
        <v>1</v>
      </c>
      <c r="G3258">
        <v>5.3368690000000001</v>
      </c>
      <c r="H3258">
        <v>0.19519500000000001</v>
      </c>
      <c r="I3258">
        <v>3.856916</v>
      </c>
      <c r="J3258">
        <v>7.1424000000000001E-2</v>
      </c>
      <c r="K3258" t="str">
        <f t="shared" si="54"/>
        <v>5</v>
      </c>
      <c r="L3258" t="s">
        <v>56</v>
      </c>
      <c r="M3258" t="s">
        <v>57</v>
      </c>
      <c r="N32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258" s="10">
        <f>VLOOKUP(TableOMP[[#This Row],[Label]],TableAvg[],2,FALSE)</f>
        <v>5.3430847000000004</v>
      </c>
      <c r="P3258" s="10">
        <f>VLOOKUP(TableOMP[[#This Row],[Label]],TableAvg[],3,FALSE)</f>
        <v>0.16160056217354307</v>
      </c>
      <c r="Q3258" s="10">
        <f>TableOMP[[#This Row],[Avg]]-$U$2*TableOMP[[#This Row],[StdDev]]</f>
        <v>5.0198835756529139</v>
      </c>
      <c r="R3258" s="10">
        <f>TableOMP[[#This Row],[Avg]]+$U$2*TableOMP[[#This Row],[StdDev]]</f>
        <v>5.6662858243470868</v>
      </c>
      <c r="S3258" s="10">
        <f>IF(AND(TableOMP[[#This Row],[total_time]]&gt;=TableOMP[[#This Row],[Low]], TableOMP[[#This Row],[total_time]]&lt;=TableOMP[[#This Row],[High]]),1,0)</f>
        <v>1</v>
      </c>
    </row>
    <row r="3259" spans="1:19" x14ac:dyDescent="0.25">
      <c r="A3259" t="s">
        <v>15</v>
      </c>
      <c r="B3259">
        <v>10000</v>
      </c>
      <c r="C3259">
        <v>100</v>
      </c>
      <c r="D3259">
        <v>100000</v>
      </c>
      <c r="E3259">
        <v>54</v>
      </c>
      <c r="F3259">
        <v>1</v>
      </c>
      <c r="G3259">
        <v>5.1681160000000004</v>
      </c>
      <c r="H3259">
        <v>0.17083999999999999</v>
      </c>
      <c r="I3259">
        <v>2.7677719999999999</v>
      </c>
      <c r="J3259">
        <v>5.2221999999999998E-2</v>
      </c>
      <c r="K3259" t="str">
        <f t="shared" si="54"/>
        <v>5</v>
      </c>
      <c r="L3259" t="s">
        <v>56</v>
      </c>
      <c r="M3259" t="s">
        <v>57</v>
      </c>
      <c r="N32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259" s="10">
        <f>VLOOKUP(TableOMP[[#This Row],[Label]],TableAvg[],2,FALSE)</f>
        <v>5.240970299999999</v>
      </c>
      <c r="P3259" s="10">
        <f>VLOOKUP(TableOMP[[#This Row],[Label]],TableAvg[],3,FALSE)</f>
        <v>0.19977194135116991</v>
      </c>
      <c r="Q3259" s="10">
        <f>TableOMP[[#This Row],[Avg]]-$U$2*TableOMP[[#This Row],[StdDev]]</f>
        <v>4.8414264172976589</v>
      </c>
      <c r="R3259" s="10">
        <f>TableOMP[[#This Row],[Avg]]+$U$2*TableOMP[[#This Row],[StdDev]]</f>
        <v>5.6405141827023391</v>
      </c>
      <c r="S3259" s="10">
        <f>IF(AND(TableOMP[[#This Row],[total_time]]&gt;=TableOMP[[#This Row],[Low]], TableOMP[[#This Row],[total_time]]&lt;=TableOMP[[#This Row],[High]]),1,0)</f>
        <v>1</v>
      </c>
    </row>
    <row r="3260" spans="1:19" x14ac:dyDescent="0.25">
      <c r="A3260" t="s">
        <v>15</v>
      </c>
      <c r="B3260">
        <v>10000</v>
      </c>
      <c r="C3260">
        <v>100</v>
      </c>
      <c r="D3260">
        <v>100000</v>
      </c>
      <c r="E3260">
        <v>53</v>
      </c>
      <c r="F3260">
        <v>1</v>
      </c>
      <c r="G3260">
        <v>5.0283129999999998</v>
      </c>
      <c r="H3260">
        <v>0.18045</v>
      </c>
      <c r="I3260">
        <v>3.2664800000000001</v>
      </c>
      <c r="J3260">
        <v>6.2816999999999998E-2</v>
      </c>
      <c r="K3260" t="str">
        <f t="shared" si="54"/>
        <v>5</v>
      </c>
      <c r="L3260" t="s">
        <v>56</v>
      </c>
      <c r="M3260" t="s">
        <v>57</v>
      </c>
      <c r="N32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260" s="10">
        <f>VLOOKUP(TableOMP[[#This Row],[Label]],TableAvg[],2,FALSE)</f>
        <v>5.3742523000000002</v>
      </c>
      <c r="P3260" s="10">
        <f>VLOOKUP(TableOMP[[#This Row],[Label]],TableAvg[],3,FALSE)</f>
        <v>0.21349810623939527</v>
      </c>
      <c r="Q3260" s="10">
        <f>TableOMP[[#This Row],[Avg]]-$U$2*TableOMP[[#This Row],[StdDev]]</f>
        <v>4.9472560875212093</v>
      </c>
      <c r="R3260" s="10">
        <f>TableOMP[[#This Row],[Avg]]+$U$2*TableOMP[[#This Row],[StdDev]]</f>
        <v>5.8012485124787911</v>
      </c>
      <c r="S3260" s="10">
        <f>IF(AND(TableOMP[[#This Row],[total_time]]&gt;=TableOMP[[#This Row],[Low]], TableOMP[[#This Row],[total_time]]&lt;=TableOMP[[#This Row],[High]]),1,0)</f>
        <v>1</v>
      </c>
    </row>
    <row r="3261" spans="1:19" x14ac:dyDescent="0.25">
      <c r="A3261" t="s">
        <v>15</v>
      </c>
      <c r="B3261">
        <v>10000</v>
      </c>
      <c r="C3261">
        <v>100</v>
      </c>
      <c r="D3261">
        <v>100000</v>
      </c>
      <c r="E3261">
        <v>52</v>
      </c>
      <c r="F3261">
        <v>1</v>
      </c>
      <c r="G3261">
        <v>5.3142969999999998</v>
      </c>
      <c r="H3261">
        <v>0.179427</v>
      </c>
      <c r="I3261">
        <v>3.5314709999999998</v>
      </c>
      <c r="J3261">
        <v>6.9245000000000001E-2</v>
      </c>
      <c r="K3261" t="str">
        <f t="shared" si="54"/>
        <v>5</v>
      </c>
      <c r="L3261" t="s">
        <v>56</v>
      </c>
      <c r="M3261" t="s">
        <v>57</v>
      </c>
      <c r="N32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261" s="10">
        <f>VLOOKUP(TableOMP[[#This Row],[Label]],TableAvg[],2,FALSE)</f>
        <v>5.6543715999999993</v>
      </c>
      <c r="P3261" s="10">
        <f>VLOOKUP(TableOMP[[#This Row],[Label]],TableAvg[],3,FALSE)</f>
        <v>0.72876798328717041</v>
      </c>
      <c r="Q3261" s="10">
        <f>TableOMP[[#This Row],[Avg]]-$U$2*TableOMP[[#This Row],[StdDev]]</f>
        <v>4.1968356334256587</v>
      </c>
      <c r="R3261" s="10">
        <f>TableOMP[[#This Row],[Avg]]+$U$2*TableOMP[[#This Row],[StdDev]]</f>
        <v>7.1119075665743399</v>
      </c>
      <c r="S3261" s="10">
        <f>IF(AND(TableOMP[[#This Row],[total_time]]&gt;=TableOMP[[#This Row],[Low]], TableOMP[[#This Row],[total_time]]&lt;=TableOMP[[#This Row],[High]]),1,0)</f>
        <v>1</v>
      </c>
    </row>
    <row r="3262" spans="1:19" x14ac:dyDescent="0.25">
      <c r="A3262" t="s">
        <v>15</v>
      </c>
      <c r="B3262">
        <v>10000</v>
      </c>
      <c r="C3262">
        <v>100</v>
      </c>
      <c r="D3262">
        <v>100000</v>
      </c>
      <c r="E3262">
        <v>51</v>
      </c>
      <c r="F3262">
        <v>1</v>
      </c>
      <c r="G3262">
        <v>5.3988480000000001</v>
      </c>
      <c r="H3262">
        <v>0.170514</v>
      </c>
      <c r="I3262">
        <v>2.667681</v>
      </c>
      <c r="J3262">
        <v>5.3353999999999999E-2</v>
      </c>
      <c r="K3262" t="str">
        <f t="shared" si="54"/>
        <v>5</v>
      </c>
      <c r="L3262" t="s">
        <v>56</v>
      </c>
      <c r="M3262" t="s">
        <v>57</v>
      </c>
      <c r="N32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262" s="10">
        <f>VLOOKUP(TableOMP[[#This Row],[Label]],TableAvg[],2,FALSE)</f>
        <v>5.5158591999999995</v>
      </c>
      <c r="P3262" s="10">
        <f>VLOOKUP(TableOMP[[#This Row],[Label]],TableAvg[],3,FALSE)</f>
        <v>0.17527769040859445</v>
      </c>
      <c r="Q3262" s="10">
        <f>TableOMP[[#This Row],[Avg]]-$U$2*TableOMP[[#This Row],[StdDev]]</f>
        <v>5.1653038191828102</v>
      </c>
      <c r="R3262" s="10">
        <f>TableOMP[[#This Row],[Avg]]+$U$2*TableOMP[[#This Row],[StdDev]]</f>
        <v>5.8664145808171888</v>
      </c>
      <c r="S3262" s="10">
        <f>IF(AND(TableOMP[[#This Row],[total_time]]&gt;=TableOMP[[#This Row],[Low]], TableOMP[[#This Row],[total_time]]&lt;=TableOMP[[#This Row],[High]]),1,0)</f>
        <v>1</v>
      </c>
    </row>
    <row r="3263" spans="1:19" x14ac:dyDescent="0.25">
      <c r="A3263" t="s">
        <v>15</v>
      </c>
      <c r="B3263">
        <v>10000</v>
      </c>
      <c r="C3263">
        <v>100</v>
      </c>
      <c r="D3263">
        <v>100000</v>
      </c>
      <c r="E3263">
        <v>50</v>
      </c>
      <c r="F3263">
        <v>1</v>
      </c>
      <c r="G3263">
        <v>5.106598</v>
      </c>
      <c r="H3263">
        <v>0.16978099999999999</v>
      </c>
      <c r="I3263">
        <v>2.590509</v>
      </c>
      <c r="J3263">
        <v>5.2867999999999998E-2</v>
      </c>
      <c r="K3263" t="str">
        <f t="shared" si="54"/>
        <v>5</v>
      </c>
      <c r="L3263" t="s">
        <v>56</v>
      </c>
      <c r="M3263" t="s">
        <v>57</v>
      </c>
      <c r="N32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263" s="10">
        <f>VLOOKUP(TableOMP[[#This Row],[Label]],TableAvg[],2,FALSE)</f>
        <v>5.4394491</v>
      </c>
      <c r="P3263" s="10">
        <f>VLOOKUP(TableOMP[[#This Row],[Label]],TableAvg[],3,FALSE)</f>
        <v>0.26203196978743615</v>
      </c>
      <c r="Q3263" s="10">
        <f>TableOMP[[#This Row],[Avg]]-$U$2*TableOMP[[#This Row],[StdDev]]</f>
        <v>4.915385160425128</v>
      </c>
      <c r="R3263" s="10">
        <f>TableOMP[[#This Row],[Avg]]+$U$2*TableOMP[[#This Row],[StdDev]]</f>
        <v>5.9635130395748721</v>
      </c>
      <c r="S3263" s="10">
        <f>IF(AND(TableOMP[[#This Row],[total_time]]&gt;=TableOMP[[#This Row],[Low]], TableOMP[[#This Row],[total_time]]&lt;=TableOMP[[#This Row],[High]]),1,0)</f>
        <v>1</v>
      </c>
    </row>
    <row r="3264" spans="1:19" x14ac:dyDescent="0.25">
      <c r="A3264" t="s">
        <v>15</v>
      </c>
      <c r="B3264">
        <v>10000</v>
      </c>
      <c r="C3264">
        <v>100</v>
      </c>
      <c r="D3264">
        <v>100000</v>
      </c>
      <c r="E3264">
        <v>49</v>
      </c>
      <c r="F3264">
        <v>1</v>
      </c>
      <c r="G3264">
        <v>5.3834710000000001</v>
      </c>
      <c r="H3264">
        <v>0.17988599999999999</v>
      </c>
      <c r="I3264">
        <v>2.9983849999999999</v>
      </c>
      <c r="J3264">
        <v>6.2466000000000001E-2</v>
      </c>
      <c r="K3264" t="str">
        <f t="shared" si="54"/>
        <v>5</v>
      </c>
      <c r="L3264" t="s">
        <v>56</v>
      </c>
      <c r="M3264" t="s">
        <v>57</v>
      </c>
      <c r="N32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264" s="10">
        <f>VLOOKUP(TableOMP[[#This Row],[Label]],TableAvg[],2,FALSE)</f>
        <v>5.7318926000000001</v>
      </c>
      <c r="P3264" s="10">
        <f>VLOOKUP(TableOMP[[#This Row],[Label]],TableAvg[],3,FALSE)</f>
        <v>0.60216012640296923</v>
      </c>
      <c r="Q3264" s="10">
        <f>TableOMP[[#This Row],[Avg]]-$U$2*TableOMP[[#This Row],[StdDev]]</f>
        <v>4.5275723471940612</v>
      </c>
      <c r="R3264" s="10">
        <f>TableOMP[[#This Row],[Avg]]+$U$2*TableOMP[[#This Row],[StdDev]]</f>
        <v>6.936212852805939</v>
      </c>
      <c r="S3264" s="10">
        <f>IF(AND(TableOMP[[#This Row],[total_time]]&gt;=TableOMP[[#This Row],[Low]], TableOMP[[#This Row],[total_time]]&lt;=TableOMP[[#This Row],[High]]),1,0)</f>
        <v>1</v>
      </c>
    </row>
    <row r="3265" spans="1:19" x14ac:dyDescent="0.25">
      <c r="A3265" t="s">
        <v>15</v>
      </c>
      <c r="B3265">
        <v>10000</v>
      </c>
      <c r="C3265">
        <v>100</v>
      </c>
      <c r="D3265">
        <v>100000</v>
      </c>
      <c r="E3265">
        <v>48</v>
      </c>
      <c r="F3265">
        <v>1</v>
      </c>
      <c r="G3265">
        <v>5.4845750000000004</v>
      </c>
      <c r="H3265">
        <v>0.17513899999999999</v>
      </c>
      <c r="I3265">
        <v>2.3594569999999999</v>
      </c>
      <c r="J3265">
        <v>5.0201000000000003E-2</v>
      </c>
      <c r="K3265" t="str">
        <f t="shared" si="54"/>
        <v>5</v>
      </c>
      <c r="L3265" t="s">
        <v>56</v>
      </c>
      <c r="M3265" t="s">
        <v>57</v>
      </c>
      <c r="N32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265" s="10">
        <f>VLOOKUP(TableOMP[[#This Row],[Label]],TableAvg[],2,FALSE)</f>
        <v>5.6301132999999997</v>
      </c>
      <c r="P3265" s="10">
        <f>VLOOKUP(TableOMP[[#This Row],[Label]],TableAvg[],3,FALSE)</f>
        <v>0.18975253810007162</v>
      </c>
      <c r="Q3265" s="10">
        <f>TableOMP[[#This Row],[Avg]]-$U$2*TableOMP[[#This Row],[StdDev]]</f>
        <v>5.2506082237998566</v>
      </c>
      <c r="R3265" s="10">
        <f>TableOMP[[#This Row],[Avg]]+$U$2*TableOMP[[#This Row],[StdDev]]</f>
        <v>6.0096183762001427</v>
      </c>
      <c r="S3265" s="10">
        <f>IF(AND(TableOMP[[#This Row],[total_time]]&gt;=TableOMP[[#This Row],[Low]], TableOMP[[#This Row],[total_time]]&lt;=TableOMP[[#This Row],[High]]),1,0)</f>
        <v>1</v>
      </c>
    </row>
    <row r="3266" spans="1:19" x14ac:dyDescent="0.25">
      <c r="A3266" t="s">
        <v>15</v>
      </c>
      <c r="B3266">
        <v>10000</v>
      </c>
      <c r="C3266">
        <v>100</v>
      </c>
      <c r="D3266">
        <v>100000</v>
      </c>
      <c r="E3266">
        <v>47</v>
      </c>
      <c r="F3266">
        <v>1</v>
      </c>
      <c r="G3266">
        <v>5.2808159999999997</v>
      </c>
      <c r="H3266">
        <v>0.17145299999999999</v>
      </c>
      <c r="I3266">
        <v>2.2938160000000001</v>
      </c>
      <c r="J3266">
        <v>4.9866000000000001E-2</v>
      </c>
      <c r="K3266" t="str">
        <f t="shared" si="54"/>
        <v>5</v>
      </c>
      <c r="L3266" t="s">
        <v>56</v>
      </c>
      <c r="M3266" t="s">
        <v>57</v>
      </c>
      <c r="N32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266" s="10">
        <f>VLOOKUP(TableOMP[[#This Row],[Label]],TableAvg[],2,FALSE)</f>
        <v>5.5868596999999998</v>
      </c>
      <c r="P3266" s="10">
        <f>VLOOKUP(TableOMP[[#This Row],[Label]],TableAvg[],3,FALSE)</f>
        <v>0.3397299843004894</v>
      </c>
      <c r="Q3266" s="10">
        <f>TableOMP[[#This Row],[Avg]]-$U$2*TableOMP[[#This Row],[StdDev]]</f>
        <v>4.9073997313990212</v>
      </c>
      <c r="R3266" s="10">
        <f>TableOMP[[#This Row],[Avg]]+$U$2*TableOMP[[#This Row],[StdDev]]</f>
        <v>6.2663196686009783</v>
      </c>
      <c r="S3266" s="10">
        <f>IF(AND(TableOMP[[#This Row],[total_time]]&gt;=TableOMP[[#This Row],[Low]], TableOMP[[#This Row],[total_time]]&lt;=TableOMP[[#This Row],[High]]),1,0)</f>
        <v>1</v>
      </c>
    </row>
    <row r="3267" spans="1:19" x14ac:dyDescent="0.25">
      <c r="A3267" t="s">
        <v>15</v>
      </c>
      <c r="B3267">
        <v>10000</v>
      </c>
      <c r="C3267">
        <v>100</v>
      </c>
      <c r="D3267">
        <v>100000</v>
      </c>
      <c r="E3267">
        <v>46</v>
      </c>
      <c r="F3267">
        <v>1</v>
      </c>
      <c r="G3267">
        <v>5.6408050000000003</v>
      </c>
      <c r="H3267">
        <v>0.19149099999999999</v>
      </c>
      <c r="I3267">
        <v>2.7661509999999998</v>
      </c>
      <c r="J3267">
        <v>6.1469999999999997E-2</v>
      </c>
      <c r="K3267" t="str">
        <f t="shared" si="54"/>
        <v>5</v>
      </c>
      <c r="L3267" t="s">
        <v>56</v>
      </c>
      <c r="M3267" t="s">
        <v>57</v>
      </c>
      <c r="N32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267" s="10">
        <f>VLOOKUP(TableOMP[[#This Row],[Label]],TableAvg[],2,FALSE)</f>
        <v>5.7503392000000009</v>
      </c>
      <c r="P3267" s="10">
        <f>VLOOKUP(TableOMP[[#This Row],[Label]],TableAvg[],3,FALSE)</f>
        <v>0.16546390279259388</v>
      </c>
      <c r="Q3267" s="10">
        <f>TableOMP[[#This Row],[Avg]]-$U$2*TableOMP[[#This Row],[StdDev]]</f>
        <v>5.419411394414813</v>
      </c>
      <c r="R3267" s="10">
        <f>TableOMP[[#This Row],[Avg]]+$U$2*TableOMP[[#This Row],[StdDev]]</f>
        <v>6.0812670055851887</v>
      </c>
      <c r="S3267" s="10">
        <f>IF(AND(TableOMP[[#This Row],[total_time]]&gt;=TableOMP[[#This Row],[Low]], TableOMP[[#This Row],[total_time]]&lt;=TableOMP[[#This Row],[High]]),1,0)</f>
        <v>1</v>
      </c>
    </row>
    <row r="3268" spans="1:19" x14ac:dyDescent="0.25">
      <c r="A3268" t="s">
        <v>15</v>
      </c>
      <c r="B3268">
        <v>10000</v>
      </c>
      <c r="C3268">
        <v>100</v>
      </c>
      <c r="D3268">
        <v>100000</v>
      </c>
      <c r="E3268">
        <v>45</v>
      </c>
      <c r="F3268">
        <v>1</v>
      </c>
      <c r="G3268">
        <v>5.7884019999999996</v>
      </c>
      <c r="H3268">
        <v>0.174928</v>
      </c>
      <c r="I3268">
        <v>2.2435830000000001</v>
      </c>
      <c r="J3268">
        <v>5.0991000000000002E-2</v>
      </c>
      <c r="K3268" t="str">
        <f t="shared" si="54"/>
        <v>5</v>
      </c>
      <c r="L3268" t="s">
        <v>56</v>
      </c>
      <c r="M3268" t="s">
        <v>57</v>
      </c>
      <c r="N32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268" s="10">
        <f>VLOOKUP(TableOMP[[#This Row],[Label]],TableAvg[],2,FALSE)</f>
        <v>5.7430013999999998</v>
      </c>
      <c r="P3268" s="10">
        <f>VLOOKUP(TableOMP[[#This Row],[Label]],TableAvg[],3,FALSE)</f>
        <v>0.13113899097536516</v>
      </c>
      <c r="Q3268" s="10">
        <f>TableOMP[[#This Row],[Avg]]-$U$2*TableOMP[[#This Row],[StdDev]]</f>
        <v>5.4807234180492692</v>
      </c>
      <c r="R3268" s="10">
        <f>TableOMP[[#This Row],[Avg]]+$U$2*TableOMP[[#This Row],[StdDev]]</f>
        <v>6.0052793819507304</v>
      </c>
      <c r="S3268" s="10">
        <f>IF(AND(TableOMP[[#This Row],[total_time]]&gt;=TableOMP[[#This Row],[Low]], TableOMP[[#This Row],[total_time]]&lt;=TableOMP[[#This Row],[High]]),1,0)</f>
        <v>1</v>
      </c>
    </row>
    <row r="3269" spans="1:19" x14ac:dyDescent="0.25">
      <c r="A3269" t="s">
        <v>15</v>
      </c>
      <c r="B3269">
        <v>10000</v>
      </c>
      <c r="C3269">
        <v>100</v>
      </c>
      <c r="D3269">
        <v>100000</v>
      </c>
      <c r="E3269">
        <v>44</v>
      </c>
      <c r="F3269">
        <v>1</v>
      </c>
      <c r="G3269">
        <v>5.8177479999999999</v>
      </c>
      <c r="H3269">
        <v>0.15295300000000001</v>
      </c>
      <c r="I3269">
        <v>2.004019</v>
      </c>
      <c r="J3269">
        <v>4.6605000000000001E-2</v>
      </c>
      <c r="K3269" t="str">
        <f t="shared" si="54"/>
        <v>5</v>
      </c>
      <c r="L3269" t="s">
        <v>56</v>
      </c>
      <c r="M3269" t="s">
        <v>57</v>
      </c>
      <c r="N32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269" s="10">
        <f>VLOOKUP(TableOMP[[#This Row],[Label]],TableAvg[],2,FALSE)</f>
        <v>5.7893547999999999</v>
      </c>
      <c r="P3269" s="10">
        <f>VLOOKUP(TableOMP[[#This Row],[Label]],TableAvg[],3,FALSE)</f>
        <v>0.23966683812192413</v>
      </c>
      <c r="Q3269" s="10">
        <f>TableOMP[[#This Row],[Avg]]-$U$2*TableOMP[[#This Row],[StdDev]]</f>
        <v>5.3100211237561519</v>
      </c>
      <c r="R3269" s="10">
        <f>TableOMP[[#This Row],[Avg]]+$U$2*TableOMP[[#This Row],[StdDev]]</f>
        <v>6.268688476243848</v>
      </c>
      <c r="S3269" s="10">
        <f>IF(AND(TableOMP[[#This Row],[total_time]]&gt;=TableOMP[[#This Row],[Low]], TableOMP[[#This Row],[total_time]]&lt;=TableOMP[[#This Row],[High]]),1,0)</f>
        <v>1</v>
      </c>
    </row>
    <row r="3270" spans="1:19" x14ac:dyDescent="0.25">
      <c r="A3270" t="s">
        <v>15</v>
      </c>
      <c r="B3270">
        <v>10000</v>
      </c>
      <c r="C3270">
        <v>100</v>
      </c>
      <c r="D3270">
        <v>100000</v>
      </c>
      <c r="E3270">
        <v>43</v>
      </c>
      <c r="F3270">
        <v>1</v>
      </c>
      <c r="G3270">
        <v>5.8037979999999996</v>
      </c>
      <c r="H3270">
        <v>0.15717900000000001</v>
      </c>
      <c r="I3270">
        <v>2.518497</v>
      </c>
      <c r="J3270">
        <v>5.9964000000000003E-2</v>
      </c>
      <c r="K3270" t="str">
        <f t="shared" si="54"/>
        <v>5</v>
      </c>
      <c r="L3270" t="s">
        <v>56</v>
      </c>
      <c r="M3270" t="s">
        <v>57</v>
      </c>
      <c r="N32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270" s="10">
        <f>VLOOKUP(TableOMP[[#This Row],[Label]],TableAvg[],2,FALSE)</f>
        <v>6.0439132000000004</v>
      </c>
      <c r="P3270" s="10">
        <f>VLOOKUP(TableOMP[[#This Row],[Label]],TableAvg[],3,FALSE)</f>
        <v>0.69134220463498586</v>
      </c>
      <c r="Q3270" s="10">
        <f>TableOMP[[#This Row],[Avg]]-$U$2*TableOMP[[#This Row],[StdDev]]</f>
        <v>4.6612287907300285</v>
      </c>
      <c r="R3270" s="10">
        <f>TableOMP[[#This Row],[Avg]]+$U$2*TableOMP[[#This Row],[StdDev]]</f>
        <v>7.4265976092699724</v>
      </c>
      <c r="S3270" s="10">
        <f>IF(AND(TableOMP[[#This Row],[total_time]]&gt;=TableOMP[[#This Row],[Low]], TableOMP[[#This Row],[total_time]]&lt;=TableOMP[[#This Row],[High]]),1,0)</f>
        <v>1</v>
      </c>
    </row>
    <row r="3271" spans="1:19" x14ac:dyDescent="0.25">
      <c r="A3271" t="s">
        <v>15</v>
      </c>
      <c r="B3271">
        <v>10000</v>
      </c>
      <c r="C3271">
        <v>100</v>
      </c>
      <c r="D3271">
        <v>100000</v>
      </c>
      <c r="E3271">
        <v>42</v>
      </c>
      <c r="F3271">
        <v>1</v>
      </c>
      <c r="G3271">
        <v>5.691344</v>
      </c>
      <c r="H3271">
        <v>0.15467500000000001</v>
      </c>
      <c r="I3271">
        <v>1.881035</v>
      </c>
      <c r="J3271">
        <v>4.5879000000000003E-2</v>
      </c>
      <c r="K3271" t="str">
        <f t="shared" si="54"/>
        <v>5</v>
      </c>
      <c r="L3271" t="s">
        <v>56</v>
      </c>
      <c r="M3271" t="s">
        <v>57</v>
      </c>
      <c r="N32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271" s="10">
        <f>VLOOKUP(TableOMP[[#This Row],[Label]],TableAvg[],2,FALSE)</f>
        <v>7.7228222000000004</v>
      </c>
      <c r="P3271" s="10">
        <f>VLOOKUP(TableOMP[[#This Row],[Label]],TableAvg[],3,FALSE)</f>
        <v>5.4706641931121647</v>
      </c>
      <c r="Q3271" s="10">
        <f>TableOMP[[#This Row],[Avg]]-$U$2*TableOMP[[#This Row],[StdDev]]</f>
        <v>-3.2185061862243289</v>
      </c>
      <c r="R3271" s="10">
        <f>TableOMP[[#This Row],[Avg]]+$U$2*TableOMP[[#This Row],[StdDev]]</f>
        <v>18.664150586224331</v>
      </c>
      <c r="S3271" s="10">
        <f>IF(AND(TableOMP[[#This Row],[total_time]]&gt;=TableOMP[[#This Row],[Low]], TableOMP[[#This Row],[total_time]]&lt;=TableOMP[[#This Row],[High]]),1,0)</f>
        <v>1</v>
      </c>
    </row>
    <row r="3272" spans="1:19" x14ac:dyDescent="0.25">
      <c r="A3272" t="s">
        <v>15</v>
      </c>
      <c r="B3272">
        <v>10000</v>
      </c>
      <c r="C3272">
        <v>100</v>
      </c>
      <c r="D3272">
        <v>100000</v>
      </c>
      <c r="E3272">
        <v>41</v>
      </c>
      <c r="F3272">
        <v>1</v>
      </c>
      <c r="G3272">
        <v>6.0306069999999998</v>
      </c>
      <c r="H3272">
        <v>0.15934100000000001</v>
      </c>
      <c r="I3272">
        <v>1.9753430000000001</v>
      </c>
      <c r="J3272">
        <v>4.9383999999999997E-2</v>
      </c>
      <c r="K3272" t="str">
        <f t="shared" si="54"/>
        <v>5</v>
      </c>
      <c r="L3272" t="s">
        <v>56</v>
      </c>
      <c r="M3272" t="s">
        <v>57</v>
      </c>
      <c r="N32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272" s="10">
        <f>VLOOKUP(TableOMP[[#This Row],[Label]],TableAvg[],2,FALSE)</f>
        <v>6.1193129000000006</v>
      </c>
      <c r="P3272" s="10">
        <f>VLOOKUP(TableOMP[[#This Row],[Label]],TableAvg[],3,FALSE)</f>
        <v>0.49191286895412267</v>
      </c>
      <c r="Q3272" s="10">
        <f>TableOMP[[#This Row],[Avg]]-$U$2*TableOMP[[#This Row],[StdDev]]</f>
        <v>5.1354871620917555</v>
      </c>
      <c r="R3272" s="10">
        <f>TableOMP[[#This Row],[Avg]]+$U$2*TableOMP[[#This Row],[StdDev]]</f>
        <v>7.1031386379082457</v>
      </c>
      <c r="S3272" s="10">
        <f>IF(AND(TableOMP[[#This Row],[total_time]]&gt;=TableOMP[[#This Row],[Low]], TableOMP[[#This Row],[total_time]]&lt;=TableOMP[[#This Row],[High]]),1,0)</f>
        <v>1</v>
      </c>
    </row>
    <row r="3273" spans="1:19" x14ac:dyDescent="0.25">
      <c r="A3273" t="s">
        <v>15</v>
      </c>
      <c r="B3273">
        <v>10000</v>
      </c>
      <c r="C3273">
        <v>100</v>
      </c>
      <c r="D3273">
        <v>100000</v>
      </c>
      <c r="E3273">
        <v>40</v>
      </c>
      <c r="F3273">
        <v>1</v>
      </c>
      <c r="G3273">
        <v>6.128323</v>
      </c>
      <c r="H3273">
        <v>0.16020899999999999</v>
      </c>
      <c r="I3273">
        <v>2.0068890000000001</v>
      </c>
      <c r="J3273">
        <v>5.1458999999999998E-2</v>
      </c>
      <c r="K3273" t="str">
        <f t="shared" si="54"/>
        <v>5</v>
      </c>
      <c r="L3273" t="s">
        <v>56</v>
      </c>
      <c r="M3273" t="s">
        <v>57</v>
      </c>
      <c r="N32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273" s="10">
        <f>VLOOKUP(TableOMP[[#This Row],[Label]],TableAvg[],2,FALSE)</f>
        <v>6.0271618</v>
      </c>
      <c r="P3273" s="10">
        <f>VLOOKUP(TableOMP[[#This Row],[Label]],TableAvg[],3,FALSE)</f>
        <v>8.7756818016340138E-2</v>
      </c>
      <c r="Q3273" s="10">
        <f>TableOMP[[#This Row],[Avg]]-$U$2*TableOMP[[#This Row],[StdDev]]</f>
        <v>5.8516481639673197</v>
      </c>
      <c r="R3273" s="10">
        <f>TableOMP[[#This Row],[Avg]]+$U$2*TableOMP[[#This Row],[StdDev]]</f>
        <v>6.2026754360326803</v>
      </c>
      <c r="S3273" s="10">
        <f>IF(AND(TableOMP[[#This Row],[total_time]]&gt;=TableOMP[[#This Row],[Low]], TableOMP[[#This Row],[total_time]]&lt;=TableOMP[[#This Row],[High]]),1,0)</f>
        <v>1</v>
      </c>
    </row>
    <row r="3274" spans="1:19" x14ac:dyDescent="0.25">
      <c r="A3274" t="s">
        <v>15</v>
      </c>
      <c r="B3274">
        <v>10000</v>
      </c>
      <c r="C3274">
        <v>100</v>
      </c>
      <c r="D3274">
        <v>100000</v>
      </c>
      <c r="E3274">
        <v>39</v>
      </c>
      <c r="F3274">
        <v>1</v>
      </c>
      <c r="G3274">
        <v>6.1129509999999998</v>
      </c>
      <c r="H3274">
        <v>0.171569</v>
      </c>
      <c r="I3274">
        <v>2.1429200000000002</v>
      </c>
      <c r="J3274">
        <v>5.6392999999999999E-2</v>
      </c>
      <c r="K3274" t="str">
        <f t="shared" si="54"/>
        <v>5</v>
      </c>
      <c r="L3274" t="s">
        <v>56</v>
      </c>
      <c r="M3274" t="s">
        <v>57</v>
      </c>
      <c r="N32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274" s="10">
        <f>VLOOKUP(TableOMP[[#This Row],[Label]],TableAvg[],2,FALSE)</f>
        <v>6.2660485999999995</v>
      </c>
      <c r="P3274" s="10">
        <f>VLOOKUP(TableOMP[[#This Row],[Label]],TableAvg[],3,FALSE)</f>
        <v>0.29647756038297718</v>
      </c>
      <c r="Q3274" s="10">
        <f>TableOMP[[#This Row],[Avg]]-$U$2*TableOMP[[#This Row],[StdDev]]</f>
        <v>5.6730934792340451</v>
      </c>
      <c r="R3274" s="10">
        <f>TableOMP[[#This Row],[Avg]]+$U$2*TableOMP[[#This Row],[StdDev]]</f>
        <v>6.859003720765954</v>
      </c>
      <c r="S3274" s="10">
        <f>IF(AND(TableOMP[[#This Row],[total_time]]&gt;=TableOMP[[#This Row],[Low]], TableOMP[[#This Row],[total_time]]&lt;=TableOMP[[#This Row],[High]]),1,0)</f>
        <v>1</v>
      </c>
    </row>
    <row r="3275" spans="1:19" x14ac:dyDescent="0.25">
      <c r="A3275" t="s">
        <v>15</v>
      </c>
      <c r="B3275">
        <v>10000</v>
      </c>
      <c r="C3275">
        <v>100</v>
      </c>
      <c r="D3275">
        <v>100000</v>
      </c>
      <c r="E3275">
        <v>38</v>
      </c>
      <c r="F3275">
        <v>1</v>
      </c>
      <c r="G3275">
        <v>6.27386</v>
      </c>
      <c r="H3275">
        <v>0.171739</v>
      </c>
      <c r="I3275">
        <v>2.2681529999999999</v>
      </c>
      <c r="J3275">
        <v>6.1301000000000001E-2</v>
      </c>
      <c r="K3275" t="str">
        <f t="shared" si="54"/>
        <v>5</v>
      </c>
      <c r="L3275" t="s">
        <v>56</v>
      </c>
      <c r="M3275" t="s">
        <v>57</v>
      </c>
      <c r="N32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275" s="10">
        <f>VLOOKUP(TableOMP[[#This Row],[Label]],TableAvg[],2,FALSE)</f>
        <v>6.3473785555555544</v>
      </c>
      <c r="P3275" s="10">
        <f>VLOOKUP(TableOMP[[#This Row],[Label]],TableAvg[],3,FALSE)</f>
        <v>0.2107003124984107</v>
      </c>
      <c r="Q3275" s="10">
        <f>TableOMP[[#This Row],[Avg]]-$U$2*TableOMP[[#This Row],[StdDev]]</f>
        <v>5.9259779305587328</v>
      </c>
      <c r="R3275" s="10">
        <f>TableOMP[[#This Row],[Avg]]+$U$2*TableOMP[[#This Row],[StdDev]]</f>
        <v>6.768779180552376</v>
      </c>
      <c r="S3275" s="10">
        <f>IF(AND(TableOMP[[#This Row],[total_time]]&gt;=TableOMP[[#This Row],[Low]], TableOMP[[#This Row],[total_time]]&lt;=TableOMP[[#This Row],[High]]),1,0)</f>
        <v>1</v>
      </c>
    </row>
    <row r="3276" spans="1:19" x14ac:dyDescent="0.25">
      <c r="A3276" t="s">
        <v>15</v>
      </c>
      <c r="B3276">
        <v>10000</v>
      </c>
      <c r="C3276">
        <v>100</v>
      </c>
      <c r="D3276">
        <v>100000</v>
      </c>
      <c r="E3276">
        <v>37</v>
      </c>
      <c r="F3276">
        <v>1</v>
      </c>
      <c r="G3276">
        <v>6.1689809999999996</v>
      </c>
      <c r="H3276">
        <v>0.17099800000000001</v>
      </c>
      <c r="I3276">
        <v>2.1571699999999998</v>
      </c>
      <c r="J3276">
        <v>5.9921000000000002E-2</v>
      </c>
      <c r="K3276" t="str">
        <f t="shared" si="54"/>
        <v>5</v>
      </c>
      <c r="L3276" t="s">
        <v>56</v>
      </c>
      <c r="M3276" t="s">
        <v>57</v>
      </c>
      <c r="N32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276" s="10">
        <f>VLOOKUP(TableOMP[[#This Row],[Label]],TableAvg[],2,FALSE)</f>
        <v>6.3718076666666654</v>
      </c>
      <c r="P3276" s="10">
        <f>VLOOKUP(TableOMP[[#This Row],[Label]],TableAvg[],3,FALSE)</f>
        <v>0.12503887851830384</v>
      </c>
      <c r="Q3276" s="10">
        <f>TableOMP[[#This Row],[Avg]]-$U$2*TableOMP[[#This Row],[StdDev]]</f>
        <v>6.1217299096300577</v>
      </c>
      <c r="R3276" s="10">
        <f>TableOMP[[#This Row],[Avg]]+$U$2*TableOMP[[#This Row],[StdDev]]</f>
        <v>6.6218854237032732</v>
      </c>
      <c r="S3276" s="10">
        <f>IF(AND(TableOMP[[#This Row],[total_time]]&gt;=TableOMP[[#This Row],[Low]], TableOMP[[#This Row],[total_time]]&lt;=TableOMP[[#This Row],[High]]),1,0)</f>
        <v>1</v>
      </c>
    </row>
    <row r="3277" spans="1:19" x14ac:dyDescent="0.25">
      <c r="A3277" t="s">
        <v>15</v>
      </c>
      <c r="B3277">
        <v>10000</v>
      </c>
      <c r="C3277">
        <v>100</v>
      </c>
      <c r="D3277">
        <v>100000</v>
      </c>
      <c r="E3277">
        <v>36</v>
      </c>
      <c r="F3277">
        <v>1</v>
      </c>
      <c r="G3277">
        <v>6.4315040000000003</v>
      </c>
      <c r="H3277">
        <v>0.150199</v>
      </c>
      <c r="I3277">
        <v>1.929297</v>
      </c>
      <c r="J3277">
        <v>5.5122999999999998E-2</v>
      </c>
      <c r="K3277" t="str">
        <f t="shared" si="54"/>
        <v>5</v>
      </c>
      <c r="L3277" t="s">
        <v>56</v>
      </c>
      <c r="M3277" t="s">
        <v>57</v>
      </c>
      <c r="N32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277" s="10">
        <f>VLOOKUP(TableOMP[[#This Row],[Label]],TableAvg[],2,FALSE)</f>
        <v>6.5453429999999999</v>
      </c>
      <c r="P3277" s="10">
        <f>VLOOKUP(TableOMP[[#This Row],[Label]],TableAvg[],3,FALSE)</f>
        <v>0.14204204036692983</v>
      </c>
      <c r="Q3277" s="10">
        <f>TableOMP[[#This Row],[Avg]]-$U$2*TableOMP[[#This Row],[StdDev]]</f>
        <v>6.2612589192661403</v>
      </c>
      <c r="R3277" s="10">
        <f>TableOMP[[#This Row],[Avg]]+$U$2*TableOMP[[#This Row],[StdDev]]</f>
        <v>6.8294270807338595</v>
      </c>
      <c r="S3277" s="10">
        <f>IF(AND(TableOMP[[#This Row],[total_time]]&gt;=TableOMP[[#This Row],[Low]], TableOMP[[#This Row],[total_time]]&lt;=TableOMP[[#This Row],[High]]),1,0)</f>
        <v>1</v>
      </c>
    </row>
    <row r="3278" spans="1:19" x14ac:dyDescent="0.25">
      <c r="A3278" t="s">
        <v>15</v>
      </c>
      <c r="B3278">
        <v>10000</v>
      </c>
      <c r="C3278">
        <v>100</v>
      </c>
      <c r="D3278">
        <v>100000</v>
      </c>
      <c r="E3278">
        <v>35</v>
      </c>
      <c r="F3278">
        <v>1</v>
      </c>
      <c r="G3278">
        <v>6.5891099999999998</v>
      </c>
      <c r="H3278">
        <v>0.161025</v>
      </c>
      <c r="I3278">
        <v>1.6822729999999999</v>
      </c>
      <c r="J3278">
        <v>4.9479000000000002E-2</v>
      </c>
      <c r="K3278" t="str">
        <f t="shared" si="54"/>
        <v>5</v>
      </c>
      <c r="L3278" t="s">
        <v>56</v>
      </c>
      <c r="M3278" t="s">
        <v>57</v>
      </c>
      <c r="N32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278" s="10">
        <f>VLOOKUP(TableOMP[[#This Row],[Label]],TableAvg[],2,FALSE)</f>
        <v>7.0453129999999984</v>
      </c>
      <c r="P3278" s="10">
        <f>VLOOKUP(TableOMP[[#This Row],[Label]],TableAvg[],3,FALSE)</f>
        <v>1.1073830643128082</v>
      </c>
      <c r="Q3278" s="10">
        <f>TableOMP[[#This Row],[Avg]]-$U$2*TableOMP[[#This Row],[StdDev]]</f>
        <v>4.8305468713743824</v>
      </c>
      <c r="R3278" s="10">
        <f>TableOMP[[#This Row],[Avg]]+$U$2*TableOMP[[#This Row],[StdDev]]</f>
        <v>9.2600791286256143</v>
      </c>
      <c r="S3278" s="10">
        <f>IF(AND(TableOMP[[#This Row],[total_time]]&gt;=TableOMP[[#This Row],[Low]], TableOMP[[#This Row],[total_time]]&lt;=TableOMP[[#This Row],[High]]),1,0)</f>
        <v>1</v>
      </c>
    </row>
    <row r="3279" spans="1:19" x14ac:dyDescent="0.25">
      <c r="A3279" t="s">
        <v>15</v>
      </c>
      <c r="B3279">
        <v>10000</v>
      </c>
      <c r="C3279">
        <v>100</v>
      </c>
      <c r="D3279">
        <v>100000</v>
      </c>
      <c r="E3279">
        <v>34</v>
      </c>
      <c r="F3279">
        <v>1</v>
      </c>
      <c r="G3279">
        <v>6.7612050000000004</v>
      </c>
      <c r="H3279">
        <v>0.13183800000000001</v>
      </c>
      <c r="I3279">
        <v>1.367583</v>
      </c>
      <c r="J3279">
        <v>4.1442E-2</v>
      </c>
      <c r="K3279" t="str">
        <f t="shared" si="54"/>
        <v>5</v>
      </c>
      <c r="L3279" t="s">
        <v>56</v>
      </c>
      <c r="M3279" t="s">
        <v>57</v>
      </c>
      <c r="N32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279" s="10">
        <f>VLOOKUP(TableOMP[[#This Row],[Label]],TableAvg[],2,FALSE)</f>
        <v>7.7414967777777788</v>
      </c>
      <c r="P3279" s="10">
        <f>VLOOKUP(TableOMP[[#This Row],[Label]],TableAvg[],3,FALSE)</f>
        <v>3.0485495572849342</v>
      </c>
      <c r="Q3279" s="10">
        <f>TableOMP[[#This Row],[Avg]]-$U$2*TableOMP[[#This Row],[StdDev]]</f>
        <v>1.6443976632079105</v>
      </c>
      <c r="R3279" s="10">
        <f>TableOMP[[#This Row],[Avg]]+$U$2*TableOMP[[#This Row],[StdDev]]</f>
        <v>13.838595892347648</v>
      </c>
      <c r="S3279" s="10">
        <f>IF(AND(TableOMP[[#This Row],[total_time]]&gt;=TableOMP[[#This Row],[Low]], TableOMP[[#This Row],[total_time]]&lt;=TableOMP[[#This Row],[High]]),1,0)</f>
        <v>1</v>
      </c>
    </row>
    <row r="3280" spans="1:19" x14ac:dyDescent="0.25">
      <c r="A3280" t="s">
        <v>15</v>
      </c>
      <c r="B3280">
        <v>10000</v>
      </c>
      <c r="C3280">
        <v>100</v>
      </c>
      <c r="D3280">
        <v>100000</v>
      </c>
      <c r="E3280">
        <v>33</v>
      </c>
      <c r="F3280">
        <v>1</v>
      </c>
      <c r="G3280">
        <v>6.7623680000000004</v>
      </c>
      <c r="H3280">
        <v>0.19955300000000001</v>
      </c>
      <c r="I3280">
        <v>3.3229790000000001</v>
      </c>
      <c r="J3280">
        <v>0.103843</v>
      </c>
      <c r="K3280" t="str">
        <f t="shared" si="54"/>
        <v>5</v>
      </c>
      <c r="L3280" t="s">
        <v>56</v>
      </c>
      <c r="M3280" t="s">
        <v>57</v>
      </c>
      <c r="N32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280" s="10">
        <f>VLOOKUP(TableOMP[[#This Row],[Label]],TableAvg[],2,FALSE)</f>
        <v>6.9106411111111106</v>
      </c>
      <c r="P3280" s="10">
        <f>VLOOKUP(TableOMP[[#This Row],[Label]],TableAvg[],3,FALSE)</f>
        <v>0.16269524228477839</v>
      </c>
      <c r="Q3280" s="10">
        <f>TableOMP[[#This Row],[Avg]]-$U$2*TableOMP[[#This Row],[StdDev]]</f>
        <v>6.585250626541554</v>
      </c>
      <c r="R3280" s="10">
        <f>TableOMP[[#This Row],[Avg]]+$U$2*TableOMP[[#This Row],[StdDev]]</f>
        <v>7.2360315956806671</v>
      </c>
      <c r="S3280" s="10">
        <f>IF(AND(TableOMP[[#This Row],[total_time]]&gt;=TableOMP[[#This Row],[Low]], TableOMP[[#This Row],[total_time]]&lt;=TableOMP[[#This Row],[High]]),1,0)</f>
        <v>1</v>
      </c>
    </row>
    <row r="3281" spans="1:19" x14ac:dyDescent="0.25">
      <c r="A3281" t="s">
        <v>15</v>
      </c>
      <c r="B3281">
        <v>10000</v>
      </c>
      <c r="C3281">
        <v>100</v>
      </c>
      <c r="D3281">
        <v>100000</v>
      </c>
      <c r="E3281">
        <v>32</v>
      </c>
      <c r="F3281">
        <v>1</v>
      </c>
      <c r="G3281">
        <v>7.1280809999999999</v>
      </c>
      <c r="H3281">
        <v>0.15657399999999999</v>
      </c>
      <c r="I3281">
        <v>1.5565020000000001</v>
      </c>
      <c r="J3281">
        <v>5.0209999999999998E-2</v>
      </c>
      <c r="K3281" t="str">
        <f t="shared" si="54"/>
        <v>5</v>
      </c>
      <c r="L3281" t="s">
        <v>56</v>
      </c>
      <c r="M3281" t="s">
        <v>57</v>
      </c>
      <c r="N32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281" s="10">
        <f>VLOOKUP(TableOMP[[#This Row],[Label]],TableAvg[],2,FALSE)</f>
        <v>7.1015181111111119</v>
      </c>
      <c r="P3281" s="10">
        <f>VLOOKUP(TableOMP[[#This Row],[Label]],TableAvg[],3,FALSE)</f>
        <v>0.19053795345834407</v>
      </c>
      <c r="Q3281" s="10">
        <f>TableOMP[[#This Row],[Avg]]-$U$2*TableOMP[[#This Row],[StdDev]]</f>
        <v>6.7204422041944234</v>
      </c>
      <c r="R3281" s="10">
        <f>TableOMP[[#This Row],[Avg]]+$U$2*TableOMP[[#This Row],[StdDev]]</f>
        <v>7.4825940180278003</v>
      </c>
      <c r="S3281" s="10">
        <f>IF(AND(TableOMP[[#This Row],[total_time]]&gt;=TableOMP[[#This Row],[Low]], TableOMP[[#This Row],[total_time]]&lt;=TableOMP[[#This Row],[High]]),1,0)</f>
        <v>1</v>
      </c>
    </row>
    <row r="3282" spans="1:19" x14ac:dyDescent="0.25">
      <c r="A3282" t="s">
        <v>15</v>
      </c>
      <c r="B3282">
        <v>10000</v>
      </c>
      <c r="C3282">
        <v>100</v>
      </c>
      <c r="D3282">
        <v>100000</v>
      </c>
      <c r="E3282">
        <v>31</v>
      </c>
      <c r="F3282">
        <v>1</v>
      </c>
      <c r="G3282">
        <v>7.1347449999999997</v>
      </c>
      <c r="H3282">
        <v>0.14661099999999999</v>
      </c>
      <c r="I3282">
        <v>1.5882339999999999</v>
      </c>
      <c r="J3282">
        <v>5.2941000000000002E-2</v>
      </c>
      <c r="K3282" t="str">
        <f t="shared" si="54"/>
        <v>5</v>
      </c>
      <c r="L3282" t="s">
        <v>56</v>
      </c>
      <c r="M3282" t="s">
        <v>57</v>
      </c>
      <c r="N32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282" s="10">
        <f>VLOOKUP(TableOMP[[#This Row],[Label]],TableAvg[],2,FALSE)</f>
        <v>7.2265201111111104</v>
      </c>
      <c r="P3282" s="10">
        <f>VLOOKUP(TableOMP[[#This Row],[Label]],TableAvg[],3,FALSE)</f>
        <v>0.16143676633452952</v>
      </c>
      <c r="Q3282" s="10">
        <f>TableOMP[[#This Row],[Avg]]-$U$2*TableOMP[[#This Row],[StdDev]]</f>
        <v>6.9036465784420518</v>
      </c>
      <c r="R3282" s="10">
        <f>TableOMP[[#This Row],[Avg]]+$U$2*TableOMP[[#This Row],[StdDev]]</f>
        <v>7.549393643780169</v>
      </c>
      <c r="S3282" s="10">
        <f>IF(AND(TableOMP[[#This Row],[total_time]]&gt;=TableOMP[[#This Row],[Low]], TableOMP[[#This Row],[total_time]]&lt;=TableOMP[[#This Row],[High]]),1,0)</f>
        <v>1</v>
      </c>
    </row>
    <row r="3283" spans="1:19" x14ac:dyDescent="0.25">
      <c r="A3283" t="s">
        <v>15</v>
      </c>
      <c r="B3283">
        <v>10000</v>
      </c>
      <c r="C3283">
        <v>100</v>
      </c>
      <c r="D3283">
        <v>100000</v>
      </c>
      <c r="E3283">
        <v>30</v>
      </c>
      <c r="F3283">
        <v>1</v>
      </c>
      <c r="G3283">
        <v>7.3878110000000001</v>
      </c>
      <c r="H3283">
        <v>0.15368699999999999</v>
      </c>
      <c r="I3283">
        <v>1.6612439999999999</v>
      </c>
      <c r="J3283">
        <v>5.7284000000000002E-2</v>
      </c>
      <c r="K3283" t="str">
        <f t="shared" si="54"/>
        <v>5</v>
      </c>
      <c r="L3283" t="s">
        <v>56</v>
      </c>
      <c r="M3283" t="s">
        <v>57</v>
      </c>
      <c r="N32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283" s="10">
        <f>VLOOKUP(TableOMP[[#This Row],[Label]],TableAvg[],2,FALSE)</f>
        <v>7.2940763333333329</v>
      </c>
      <c r="P3283" s="10">
        <f>VLOOKUP(TableOMP[[#This Row],[Label]],TableAvg[],3,FALSE)</f>
        <v>0.20530185275724544</v>
      </c>
      <c r="Q3283" s="10">
        <f>TableOMP[[#This Row],[Avg]]-$U$2*TableOMP[[#This Row],[StdDev]]</f>
        <v>6.8834726278188416</v>
      </c>
      <c r="R3283" s="10">
        <f>TableOMP[[#This Row],[Avg]]+$U$2*TableOMP[[#This Row],[StdDev]]</f>
        <v>7.7046800388478243</v>
      </c>
      <c r="S3283" s="10">
        <f>IF(AND(TableOMP[[#This Row],[total_time]]&gt;=TableOMP[[#This Row],[Low]], TableOMP[[#This Row],[total_time]]&lt;=TableOMP[[#This Row],[High]]),1,0)</f>
        <v>1</v>
      </c>
    </row>
    <row r="3284" spans="1:19" x14ac:dyDescent="0.25">
      <c r="A3284" t="s">
        <v>15</v>
      </c>
      <c r="B3284">
        <v>10000</v>
      </c>
      <c r="C3284">
        <v>100</v>
      </c>
      <c r="D3284">
        <v>100000</v>
      </c>
      <c r="E3284">
        <v>29</v>
      </c>
      <c r="F3284">
        <v>1</v>
      </c>
      <c r="G3284">
        <v>7.3649290000000001</v>
      </c>
      <c r="H3284">
        <v>0.149674</v>
      </c>
      <c r="I3284">
        <v>1.334638</v>
      </c>
      <c r="J3284">
        <v>4.7666E-2</v>
      </c>
      <c r="K3284" t="str">
        <f t="shared" si="54"/>
        <v>5</v>
      </c>
      <c r="L3284" t="s">
        <v>56</v>
      </c>
      <c r="M3284" t="s">
        <v>57</v>
      </c>
      <c r="N32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284" s="10">
        <f>VLOOKUP(TableOMP[[#This Row],[Label]],TableAvg[],2,FALSE)</f>
        <v>8.5854953333333341</v>
      </c>
      <c r="P3284" s="10">
        <f>VLOOKUP(TableOMP[[#This Row],[Label]],TableAvg[],3,FALSE)</f>
        <v>3.2284394313952327</v>
      </c>
      <c r="Q3284" s="10">
        <f>TableOMP[[#This Row],[Avg]]-$U$2*TableOMP[[#This Row],[StdDev]]</f>
        <v>2.1286164705428687</v>
      </c>
      <c r="R3284" s="10">
        <f>TableOMP[[#This Row],[Avg]]+$U$2*TableOMP[[#This Row],[StdDev]]</f>
        <v>15.042374196123799</v>
      </c>
      <c r="S3284" s="10">
        <f>IF(AND(TableOMP[[#This Row],[total_time]]&gt;=TableOMP[[#This Row],[Low]], TableOMP[[#This Row],[total_time]]&lt;=TableOMP[[#This Row],[High]]),1,0)</f>
        <v>1</v>
      </c>
    </row>
    <row r="3285" spans="1:19" x14ac:dyDescent="0.25">
      <c r="A3285" t="s">
        <v>15</v>
      </c>
      <c r="B3285">
        <v>10000</v>
      </c>
      <c r="C3285">
        <v>100</v>
      </c>
      <c r="D3285">
        <v>100000</v>
      </c>
      <c r="E3285">
        <v>28</v>
      </c>
      <c r="F3285">
        <v>1</v>
      </c>
      <c r="G3285">
        <v>7.6591719999999999</v>
      </c>
      <c r="H3285">
        <v>0.22528000000000001</v>
      </c>
      <c r="I3285">
        <v>0.999448</v>
      </c>
      <c r="J3285">
        <v>3.7017000000000001E-2</v>
      </c>
      <c r="K3285" t="str">
        <f t="shared" si="54"/>
        <v>5</v>
      </c>
      <c r="L3285" t="s">
        <v>56</v>
      </c>
      <c r="M3285" t="s">
        <v>57</v>
      </c>
      <c r="N32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285" s="10">
        <f>VLOOKUP(TableOMP[[#This Row],[Label]],TableAvg[],2,FALSE)</f>
        <v>7.6902833333333342</v>
      </c>
      <c r="P3285" s="10">
        <f>VLOOKUP(TableOMP[[#This Row],[Label]],TableAvg[],3,FALSE)</f>
        <v>0.11412169626709792</v>
      </c>
      <c r="Q3285" s="10">
        <f>TableOMP[[#This Row],[Avg]]-$U$2*TableOMP[[#This Row],[StdDev]]</f>
        <v>7.462039940799138</v>
      </c>
      <c r="R3285" s="10">
        <f>TableOMP[[#This Row],[Avg]]+$U$2*TableOMP[[#This Row],[StdDev]]</f>
        <v>7.9185267258675305</v>
      </c>
      <c r="S3285" s="10">
        <f>IF(AND(TableOMP[[#This Row],[total_time]]&gt;=TableOMP[[#This Row],[Low]], TableOMP[[#This Row],[total_time]]&lt;=TableOMP[[#This Row],[High]]),1,0)</f>
        <v>1</v>
      </c>
    </row>
    <row r="3286" spans="1:19" x14ac:dyDescent="0.25">
      <c r="A3286" t="s">
        <v>15</v>
      </c>
      <c r="B3286">
        <v>10000</v>
      </c>
      <c r="C3286">
        <v>100</v>
      </c>
      <c r="D3286">
        <v>100000</v>
      </c>
      <c r="E3286">
        <v>27</v>
      </c>
      <c r="F3286">
        <v>1</v>
      </c>
      <c r="G3286">
        <v>8.0507439999999999</v>
      </c>
      <c r="H3286">
        <v>0.14736399999999999</v>
      </c>
      <c r="I3286">
        <v>1.1678230000000001</v>
      </c>
      <c r="J3286">
        <v>4.4915999999999998E-2</v>
      </c>
      <c r="K3286" t="str">
        <f t="shared" si="54"/>
        <v>5</v>
      </c>
      <c r="L3286" t="s">
        <v>56</v>
      </c>
      <c r="M3286" t="s">
        <v>57</v>
      </c>
      <c r="N32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286" s="10">
        <f>VLOOKUP(TableOMP[[#This Row],[Label]],TableAvg[],2,FALSE)</f>
        <v>8.0086700000000022</v>
      </c>
      <c r="P3286" s="10">
        <f>VLOOKUP(TableOMP[[#This Row],[Label]],TableAvg[],3,FALSE)</f>
        <v>0.14580840391409636</v>
      </c>
      <c r="Q3286" s="10">
        <f>TableOMP[[#This Row],[Avg]]-$U$2*TableOMP[[#This Row],[StdDev]]</f>
        <v>7.7170531921718091</v>
      </c>
      <c r="R3286" s="10">
        <f>TableOMP[[#This Row],[Avg]]+$U$2*TableOMP[[#This Row],[StdDev]]</f>
        <v>8.3002868078281953</v>
      </c>
      <c r="S3286" s="10">
        <f>IF(AND(TableOMP[[#This Row],[total_time]]&gt;=TableOMP[[#This Row],[Low]], TableOMP[[#This Row],[total_time]]&lt;=TableOMP[[#This Row],[High]]),1,0)</f>
        <v>1</v>
      </c>
    </row>
    <row r="3287" spans="1:19" x14ac:dyDescent="0.25">
      <c r="A3287" t="s">
        <v>15</v>
      </c>
      <c r="B3287">
        <v>10000</v>
      </c>
      <c r="C3287">
        <v>100</v>
      </c>
      <c r="D3287">
        <v>100000</v>
      </c>
      <c r="E3287">
        <v>26</v>
      </c>
      <c r="F3287">
        <v>1</v>
      </c>
      <c r="G3287">
        <v>8.21645</v>
      </c>
      <c r="H3287">
        <v>0.14476900000000001</v>
      </c>
      <c r="I3287">
        <v>1.118527</v>
      </c>
      <c r="J3287">
        <v>4.4741000000000003E-2</v>
      </c>
      <c r="K3287" t="str">
        <f t="shared" si="54"/>
        <v>5</v>
      </c>
      <c r="L3287" t="s">
        <v>56</v>
      </c>
      <c r="M3287" t="s">
        <v>57</v>
      </c>
      <c r="N32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287" s="10">
        <f>VLOOKUP(TableOMP[[#This Row],[Label]],TableAvg[],2,FALSE)</f>
        <v>8.3256656666666657</v>
      </c>
      <c r="P3287" s="10">
        <f>VLOOKUP(TableOMP[[#This Row],[Label]],TableAvg[],3,FALSE)</f>
        <v>0.32159809416932755</v>
      </c>
      <c r="Q3287" s="10">
        <f>TableOMP[[#This Row],[Avg]]-$U$2*TableOMP[[#This Row],[StdDev]]</f>
        <v>7.6824694783280103</v>
      </c>
      <c r="R3287" s="10">
        <f>TableOMP[[#This Row],[Avg]]+$U$2*TableOMP[[#This Row],[StdDev]]</f>
        <v>8.9688618550053203</v>
      </c>
      <c r="S3287" s="10">
        <f>IF(AND(TableOMP[[#This Row],[total_time]]&gt;=TableOMP[[#This Row],[Low]], TableOMP[[#This Row],[total_time]]&lt;=TableOMP[[#This Row],[High]]),1,0)</f>
        <v>1</v>
      </c>
    </row>
    <row r="3288" spans="1:19" x14ac:dyDescent="0.25">
      <c r="A3288" t="s">
        <v>15</v>
      </c>
      <c r="B3288">
        <v>10000</v>
      </c>
      <c r="C3288">
        <v>100</v>
      </c>
      <c r="D3288">
        <v>100000</v>
      </c>
      <c r="E3288">
        <v>25</v>
      </c>
      <c r="F3288">
        <v>1</v>
      </c>
      <c r="G3288">
        <v>8.5011609999999997</v>
      </c>
      <c r="H3288">
        <v>0.14727299999999999</v>
      </c>
      <c r="I3288">
        <v>1.1161099999999999</v>
      </c>
      <c r="J3288">
        <v>4.6504999999999998E-2</v>
      </c>
      <c r="K3288" t="str">
        <f t="shared" si="54"/>
        <v>5</v>
      </c>
      <c r="L3288" t="s">
        <v>56</v>
      </c>
      <c r="M3288" t="s">
        <v>57</v>
      </c>
      <c r="N32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288" s="10">
        <f>VLOOKUP(TableOMP[[#This Row],[Label]],TableAvg[],2,FALSE)</f>
        <v>8.4959174444444443</v>
      </c>
      <c r="P3288" s="10">
        <f>VLOOKUP(TableOMP[[#This Row],[Label]],TableAvg[],3,FALSE)</f>
        <v>0.19575456798989616</v>
      </c>
      <c r="Q3288" s="10">
        <f>TableOMP[[#This Row],[Avg]]-$U$2*TableOMP[[#This Row],[StdDev]]</f>
        <v>8.1044083084646523</v>
      </c>
      <c r="R3288" s="10">
        <f>TableOMP[[#This Row],[Avg]]+$U$2*TableOMP[[#This Row],[StdDev]]</f>
        <v>8.8874265804242363</v>
      </c>
      <c r="S3288" s="10">
        <f>IF(AND(TableOMP[[#This Row],[total_time]]&gt;=TableOMP[[#This Row],[Low]], TableOMP[[#This Row],[total_time]]&lt;=TableOMP[[#This Row],[High]]),1,0)</f>
        <v>1</v>
      </c>
    </row>
    <row r="3289" spans="1:19" x14ac:dyDescent="0.25">
      <c r="A3289" t="s">
        <v>15</v>
      </c>
      <c r="B3289">
        <v>10000</v>
      </c>
      <c r="C3289">
        <v>100</v>
      </c>
      <c r="D3289">
        <v>100000</v>
      </c>
      <c r="E3289">
        <v>24</v>
      </c>
      <c r="F3289">
        <v>1</v>
      </c>
      <c r="G3289">
        <v>8.8078699999999994</v>
      </c>
      <c r="H3289">
        <v>0.13277800000000001</v>
      </c>
      <c r="I3289">
        <v>0.91949000000000003</v>
      </c>
      <c r="J3289">
        <v>3.9978E-2</v>
      </c>
      <c r="K3289" t="str">
        <f t="shared" si="54"/>
        <v>5</v>
      </c>
      <c r="L3289" t="s">
        <v>56</v>
      </c>
      <c r="M3289" t="s">
        <v>57</v>
      </c>
      <c r="N32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289" s="10">
        <f>VLOOKUP(TableOMP[[#This Row],[Label]],TableAvg[],2,FALSE)</f>
        <v>8.9354818888888889</v>
      </c>
      <c r="P3289" s="10">
        <f>VLOOKUP(TableOMP[[#This Row],[Label]],TableAvg[],3,FALSE)</f>
        <v>0.54736769623218984</v>
      </c>
      <c r="Q3289" s="10">
        <f>TableOMP[[#This Row],[Avg]]-$U$2*TableOMP[[#This Row],[StdDev]]</f>
        <v>7.8407464964245097</v>
      </c>
      <c r="R3289" s="10">
        <f>TableOMP[[#This Row],[Avg]]+$U$2*TableOMP[[#This Row],[StdDev]]</f>
        <v>10.030217281353268</v>
      </c>
      <c r="S3289" s="10">
        <f>IF(AND(TableOMP[[#This Row],[total_time]]&gt;=TableOMP[[#This Row],[Low]], TableOMP[[#This Row],[total_time]]&lt;=TableOMP[[#This Row],[High]]),1,0)</f>
        <v>1</v>
      </c>
    </row>
    <row r="3290" spans="1:19" x14ac:dyDescent="0.25">
      <c r="A3290" t="s">
        <v>15</v>
      </c>
      <c r="B3290">
        <v>10000</v>
      </c>
      <c r="C3290">
        <v>100</v>
      </c>
      <c r="D3290">
        <v>100000</v>
      </c>
      <c r="E3290">
        <v>23</v>
      </c>
      <c r="F3290">
        <v>1</v>
      </c>
      <c r="G3290">
        <v>9.0707430000000002</v>
      </c>
      <c r="H3290">
        <v>0.15001500000000001</v>
      </c>
      <c r="I3290">
        <v>1.1796629999999999</v>
      </c>
      <c r="J3290">
        <v>5.3621000000000002E-2</v>
      </c>
      <c r="K3290" t="str">
        <f t="shared" si="54"/>
        <v>5</v>
      </c>
      <c r="L3290" t="s">
        <v>56</v>
      </c>
      <c r="M3290" t="s">
        <v>57</v>
      </c>
      <c r="N32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290" s="10">
        <f>VLOOKUP(TableOMP[[#This Row],[Label]],TableAvg[],2,FALSE)</f>
        <v>9.1605132222222228</v>
      </c>
      <c r="P3290" s="10">
        <f>VLOOKUP(TableOMP[[#This Row],[Label]],TableAvg[],3,FALSE)</f>
        <v>0.30755567457431171</v>
      </c>
      <c r="Q3290" s="10">
        <f>TableOMP[[#This Row],[Avg]]-$U$2*TableOMP[[#This Row],[StdDev]]</f>
        <v>8.5454018730735992</v>
      </c>
      <c r="R3290" s="10">
        <f>TableOMP[[#This Row],[Avg]]+$U$2*TableOMP[[#This Row],[StdDev]]</f>
        <v>9.7756245713708463</v>
      </c>
      <c r="S3290" s="10">
        <f>IF(AND(TableOMP[[#This Row],[total_time]]&gt;=TableOMP[[#This Row],[Low]], TableOMP[[#This Row],[total_time]]&lt;=TableOMP[[#This Row],[High]]),1,0)</f>
        <v>1</v>
      </c>
    </row>
    <row r="3291" spans="1:19" x14ac:dyDescent="0.25">
      <c r="A3291" t="s">
        <v>15</v>
      </c>
      <c r="B3291">
        <v>10000</v>
      </c>
      <c r="C3291">
        <v>100</v>
      </c>
      <c r="D3291">
        <v>100000</v>
      </c>
      <c r="E3291">
        <v>22</v>
      </c>
      <c r="F3291">
        <v>1</v>
      </c>
      <c r="G3291">
        <v>9.2233099999999997</v>
      </c>
      <c r="H3291">
        <v>0.13400799999999999</v>
      </c>
      <c r="I3291">
        <v>0.90372200000000003</v>
      </c>
      <c r="J3291">
        <v>4.3034000000000003E-2</v>
      </c>
      <c r="K3291" t="str">
        <f t="shared" si="54"/>
        <v>5</v>
      </c>
      <c r="L3291" t="s">
        <v>56</v>
      </c>
      <c r="M3291" t="s">
        <v>57</v>
      </c>
      <c r="N32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291" s="10">
        <f>VLOOKUP(TableOMP[[#This Row],[Label]],TableAvg[],2,FALSE)</f>
        <v>9.3728244444444435</v>
      </c>
      <c r="P3291" s="10">
        <f>VLOOKUP(TableOMP[[#This Row],[Label]],TableAvg[],3,FALSE)</f>
        <v>0.15586539373956221</v>
      </c>
      <c r="Q3291" s="10">
        <f>TableOMP[[#This Row],[Avg]]-$U$2*TableOMP[[#This Row],[StdDev]]</f>
        <v>9.0610936569653191</v>
      </c>
      <c r="R3291" s="10">
        <f>TableOMP[[#This Row],[Avg]]+$U$2*TableOMP[[#This Row],[StdDev]]</f>
        <v>9.6845552319235679</v>
      </c>
      <c r="S3291" s="10">
        <f>IF(AND(TableOMP[[#This Row],[total_time]]&gt;=TableOMP[[#This Row],[Low]], TableOMP[[#This Row],[total_time]]&lt;=TableOMP[[#This Row],[High]]),1,0)</f>
        <v>1</v>
      </c>
    </row>
    <row r="3292" spans="1:19" x14ac:dyDescent="0.25">
      <c r="A3292" t="s">
        <v>15</v>
      </c>
      <c r="B3292">
        <v>10000</v>
      </c>
      <c r="C3292">
        <v>100</v>
      </c>
      <c r="D3292">
        <v>100000</v>
      </c>
      <c r="E3292">
        <v>21</v>
      </c>
      <c r="F3292">
        <v>1</v>
      </c>
      <c r="G3292">
        <v>9.5781089999999995</v>
      </c>
      <c r="H3292">
        <v>0.141432</v>
      </c>
      <c r="I3292">
        <v>0.923593</v>
      </c>
      <c r="J3292">
        <v>4.6179999999999999E-2</v>
      </c>
      <c r="K3292" t="str">
        <f t="shared" si="54"/>
        <v>5</v>
      </c>
      <c r="L3292" t="s">
        <v>56</v>
      </c>
      <c r="M3292" t="s">
        <v>57</v>
      </c>
      <c r="N32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292" s="10">
        <f>VLOOKUP(TableOMP[[#This Row],[Label]],TableAvg[],2,FALSE)</f>
        <v>10.752239777777779</v>
      </c>
      <c r="P3292" s="10">
        <f>VLOOKUP(TableOMP[[#This Row],[Label]],TableAvg[],3,FALSE)</f>
        <v>2.962358015434468</v>
      </c>
      <c r="Q3292" s="10">
        <f>TableOMP[[#This Row],[Avg]]-$U$2*TableOMP[[#This Row],[StdDev]]</f>
        <v>4.8275237469088434</v>
      </c>
      <c r="R3292" s="10">
        <f>TableOMP[[#This Row],[Avg]]+$U$2*TableOMP[[#This Row],[StdDev]]</f>
        <v>16.676955808646717</v>
      </c>
      <c r="S3292" s="10">
        <f>IF(AND(TableOMP[[#This Row],[total_time]]&gt;=TableOMP[[#This Row],[Low]], TableOMP[[#This Row],[total_time]]&lt;=TableOMP[[#This Row],[High]]),1,0)</f>
        <v>1</v>
      </c>
    </row>
    <row r="3293" spans="1:19" x14ac:dyDescent="0.25">
      <c r="A3293" t="s">
        <v>15</v>
      </c>
      <c r="B3293">
        <v>10000</v>
      </c>
      <c r="C3293">
        <v>100</v>
      </c>
      <c r="D3293">
        <v>100000</v>
      </c>
      <c r="E3293">
        <v>20</v>
      </c>
      <c r="F3293">
        <v>1</v>
      </c>
      <c r="G3293">
        <v>10.250166999999999</v>
      </c>
      <c r="H3293">
        <v>0.14898800000000001</v>
      </c>
      <c r="I3293">
        <v>0.88230399999999998</v>
      </c>
      <c r="J3293">
        <v>4.6436999999999999E-2</v>
      </c>
      <c r="K3293" t="str">
        <f t="shared" si="54"/>
        <v>5</v>
      </c>
      <c r="L3293" t="s">
        <v>56</v>
      </c>
      <c r="M3293" t="s">
        <v>57</v>
      </c>
      <c r="N32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293" s="10">
        <f>VLOOKUP(TableOMP[[#This Row],[Label]],TableAvg[],2,FALSE)</f>
        <v>10.817027444444442</v>
      </c>
      <c r="P3293" s="10">
        <f>VLOOKUP(TableOMP[[#This Row],[Label]],TableAvg[],3,FALSE)</f>
        <v>2.0326970579339143</v>
      </c>
      <c r="Q3293" s="10">
        <f>TableOMP[[#This Row],[Avg]]-$U$2*TableOMP[[#This Row],[StdDev]]</f>
        <v>6.751633328576613</v>
      </c>
      <c r="R3293" s="10">
        <f>TableOMP[[#This Row],[Avg]]+$U$2*TableOMP[[#This Row],[StdDev]]</f>
        <v>14.88242156031227</v>
      </c>
      <c r="S3293" s="10">
        <f>IF(AND(TableOMP[[#This Row],[total_time]]&gt;=TableOMP[[#This Row],[Low]], TableOMP[[#This Row],[total_time]]&lt;=TableOMP[[#This Row],[High]]),1,0)</f>
        <v>1</v>
      </c>
    </row>
    <row r="3294" spans="1:19" x14ac:dyDescent="0.25">
      <c r="A3294" t="s">
        <v>15</v>
      </c>
      <c r="B3294">
        <v>10000</v>
      </c>
      <c r="C3294">
        <v>100</v>
      </c>
      <c r="D3294">
        <v>100000</v>
      </c>
      <c r="E3294">
        <v>19</v>
      </c>
      <c r="F3294">
        <v>1</v>
      </c>
      <c r="G3294">
        <v>10.666173000000001</v>
      </c>
      <c r="H3294">
        <v>0.12826799999999999</v>
      </c>
      <c r="I3294">
        <v>0.68828599999999995</v>
      </c>
      <c r="J3294">
        <v>3.8238000000000001E-2</v>
      </c>
      <c r="K3294" t="str">
        <f t="shared" si="54"/>
        <v>5</v>
      </c>
      <c r="L3294" t="s">
        <v>56</v>
      </c>
      <c r="M3294" t="s">
        <v>57</v>
      </c>
      <c r="N32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294" s="10">
        <f>VLOOKUP(TableOMP[[#This Row],[Label]],TableAvg[],2,FALSE)</f>
        <v>11.082065999999999</v>
      </c>
      <c r="P3294" s="10">
        <f>VLOOKUP(TableOMP[[#This Row],[Label]],TableAvg[],3,FALSE)</f>
        <v>1.2805894741982884</v>
      </c>
      <c r="Q3294" s="10">
        <f>TableOMP[[#This Row],[Avg]]-$U$2*TableOMP[[#This Row],[StdDev]]</f>
        <v>8.5208870516034221</v>
      </c>
      <c r="R3294" s="10">
        <f>TableOMP[[#This Row],[Avg]]+$U$2*TableOMP[[#This Row],[StdDev]]</f>
        <v>13.643244948396577</v>
      </c>
      <c r="S3294" s="10">
        <f>IF(AND(TableOMP[[#This Row],[total_time]]&gt;=TableOMP[[#This Row],[Low]], TableOMP[[#This Row],[total_time]]&lt;=TableOMP[[#This Row],[High]]),1,0)</f>
        <v>1</v>
      </c>
    </row>
    <row r="3295" spans="1:19" x14ac:dyDescent="0.25">
      <c r="A3295" t="s">
        <v>15</v>
      </c>
      <c r="B3295">
        <v>10000</v>
      </c>
      <c r="C3295">
        <v>100</v>
      </c>
      <c r="D3295">
        <v>100000</v>
      </c>
      <c r="E3295">
        <v>18</v>
      </c>
      <c r="F3295">
        <v>1</v>
      </c>
      <c r="G3295">
        <v>11.144351</v>
      </c>
      <c r="H3295">
        <v>0.120977</v>
      </c>
      <c r="I3295">
        <v>0.53014799999999995</v>
      </c>
      <c r="J3295">
        <v>3.1185000000000001E-2</v>
      </c>
      <c r="K3295" t="str">
        <f t="shared" si="54"/>
        <v>5</v>
      </c>
      <c r="L3295" t="s">
        <v>56</v>
      </c>
      <c r="M3295" t="s">
        <v>57</v>
      </c>
      <c r="N32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295" s="10">
        <f>VLOOKUP(TableOMP[[#This Row],[Label]],TableAvg[],2,FALSE)</f>
        <v>11.1533949</v>
      </c>
      <c r="P3295" s="10">
        <f>VLOOKUP(TableOMP[[#This Row],[Label]],TableAvg[],3,FALSE)</f>
        <v>0.1108857938126307</v>
      </c>
      <c r="Q3295" s="10">
        <f>TableOMP[[#This Row],[Avg]]-$U$2*TableOMP[[#This Row],[StdDev]]</f>
        <v>10.931623312374739</v>
      </c>
      <c r="R3295" s="10">
        <f>TableOMP[[#This Row],[Avg]]+$U$2*TableOMP[[#This Row],[StdDev]]</f>
        <v>11.375166487625261</v>
      </c>
      <c r="S3295" s="10">
        <f>IF(AND(TableOMP[[#This Row],[total_time]]&gt;=TableOMP[[#This Row],[Low]], TableOMP[[#This Row],[total_time]]&lt;=TableOMP[[#This Row],[High]]),1,0)</f>
        <v>1</v>
      </c>
    </row>
    <row r="3296" spans="1:19" x14ac:dyDescent="0.25">
      <c r="A3296" t="s">
        <v>15</v>
      </c>
      <c r="B3296">
        <v>10000</v>
      </c>
      <c r="C3296">
        <v>100</v>
      </c>
      <c r="D3296">
        <v>100000</v>
      </c>
      <c r="E3296">
        <v>17</v>
      </c>
      <c r="F3296">
        <v>1</v>
      </c>
      <c r="G3296">
        <v>11.744016</v>
      </c>
      <c r="H3296">
        <v>0.137347</v>
      </c>
      <c r="I3296">
        <v>0.73588299999999995</v>
      </c>
      <c r="J3296">
        <v>4.5992999999999999E-2</v>
      </c>
      <c r="K3296" t="str">
        <f t="shared" si="54"/>
        <v>5</v>
      </c>
      <c r="L3296" t="s">
        <v>56</v>
      </c>
      <c r="M3296" t="s">
        <v>57</v>
      </c>
      <c r="N32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296" s="10">
        <f>VLOOKUP(TableOMP[[#This Row],[Label]],TableAvg[],2,FALSE)</f>
        <v>11.7457557</v>
      </c>
      <c r="P3296" s="10">
        <f>VLOOKUP(TableOMP[[#This Row],[Label]],TableAvg[],3,FALSE)</f>
        <v>0.15584168416068192</v>
      </c>
      <c r="Q3296" s="10">
        <f>TableOMP[[#This Row],[Avg]]-$U$2*TableOMP[[#This Row],[StdDev]]</f>
        <v>11.434072331678637</v>
      </c>
      <c r="R3296" s="10">
        <f>TableOMP[[#This Row],[Avg]]+$U$2*TableOMP[[#This Row],[StdDev]]</f>
        <v>12.057439068321363</v>
      </c>
      <c r="S3296" s="10">
        <f>IF(AND(TableOMP[[#This Row],[total_time]]&gt;=TableOMP[[#This Row],[Low]], TableOMP[[#This Row],[total_time]]&lt;=TableOMP[[#This Row],[High]]),1,0)</f>
        <v>1</v>
      </c>
    </row>
    <row r="3297" spans="1:19" x14ac:dyDescent="0.25">
      <c r="A3297" t="s">
        <v>15</v>
      </c>
      <c r="B3297">
        <v>10000</v>
      </c>
      <c r="C3297">
        <v>100</v>
      </c>
      <c r="D3297">
        <v>100000</v>
      </c>
      <c r="E3297">
        <v>16</v>
      </c>
      <c r="F3297">
        <v>1</v>
      </c>
      <c r="G3297">
        <v>12.385248000000001</v>
      </c>
      <c r="H3297">
        <v>0.12900400000000001</v>
      </c>
      <c r="I3297">
        <v>0.581013</v>
      </c>
      <c r="J3297">
        <v>3.8733999999999998E-2</v>
      </c>
      <c r="K3297" t="str">
        <f t="shared" si="54"/>
        <v>5</v>
      </c>
      <c r="L3297" t="s">
        <v>56</v>
      </c>
      <c r="M3297" t="s">
        <v>57</v>
      </c>
      <c r="N32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297" s="10">
        <f>VLOOKUP(TableOMP[[#This Row],[Label]],TableAvg[],2,FALSE)</f>
        <v>12.3827286</v>
      </c>
      <c r="P3297" s="10">
        <f>VLOOKUP(TableOMP[[#This Row],[Label]],TableAvg[],3,FALSE)</f>
        <v>0.17102678362132523</v>
      </c>
      <c r="Q3297" s="10">
        <f>TableOMP[[#This Row],[Avg]]-$U$2*TableOMP[[#This Row],[StdDev]]</f>
        <v>12.040675032757349</v>
      </c>
      <c r="R3297" s="10">
        <f>TableOMP[[#This Row],[Avg]]+$U$2*TableOMP[[#This Row],[StdDev]]</f>
        <v>12.724782167242651</v>
      </c>
      <c r="S3297" s="10">
        <f>IF(AND(TableOMP[[#This Row],[total_time]]&gt;=TableOMP[[#This Row],[Low]], TableOMP[[#This Row],[total_time]]&lt;=TableOMP[[#This Row],[High]]),1,0)</f>
        <v>1</v>
      </c>
    </row>
    <row r="3298" spans="1:19" x14ac:dyDescent="0.25">
      <c r="A3298" t="s">
        <v>15</v>
      </c>
      <c r="B3298">
        <v>10000</v>
      </c>
      <c r="C3298">
        <v>100</v>
      </c>
      <c r="D3298">
        <v>100000</v>
      </c>
      <c r="E3298">
        <v>15</v>
      </c>
      <c r="F3298">
        <v>1</v>
      </c>
      <c r="G3298">
        <v>12.878992999999999</v>
      </c>
      <c r="H3298">
        <v>0.140101</v>
      </c>
      <c r="I3298">
        <v>0.71147700000000003</v>
      </c>
      <c r="J3298">
        <v>5.0819999999999997E-2</v>
      </c>
      <c r="K3298" t="str">
        <f t="shared" si="54"/>
        <v>5</v>
      </c>
      <c r="L3298" t="s">
        <v>56</v>
      </c>
      <c r="M3298" t="s">
        <v>57</v>
      </c>
      <c r="N32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298" s="10">
        <f>VLOOKUP(TableOMP[[#This Row],[Label]],TableAvg[],2,FALSE)</f>
        <v>13.084569800000001</v>
      </c>
      <c r="P3298" s="10">
        <f>VLOOKUP(TableOMP[[#This Row],[Label]],TableAvg[],3,FALSE)</f>
        <v>0.42163983678132028</v>
      </c>
      <c r="Q3298" s="10">
        <f>TableOMP[[#This Row],[Avg]]-$U$2*TableOMP[[#This Row],[StdDev]]</f>
        <v>12.241290126437359</v>
      </c>
      <c r="R3298" s="10">
        <f>TableOMP[[#This Row],[Avg]]+$U$2*TableOMP[[#This Row],[StdDev]]</f>
        <v>13.927849473562642</v>
      </c>
      <c r="S3298" s="10">
        <f>IF(AND(TableOMP[[#This Row],[total_time]]&gt;=TableOMP[[#This Row],[Low]], TableOMP[[#This Row],[total_time]]&lt;=TableOMP[[#This Row],[High]]),1,0)</f>
        <v>1</v>
      </c>
    </row>
    <row r="3299" spans="1:19" x14ac:dyDescent="0.25">
      <c r="A3299" t="s">
        <v>15</v>
      </c>
      <c r="B3299">
        <v>10000</v>
      </c>
      <c r="C3299">
        <v>100</v>
      </c>
      <c r="D3299">
        <v>100000</v>
      </c>
      <c r="E3299">
        <v>14</v>
      </c>
      <c r="F3299">
        <v>1</v>
      </c>
      <c r="G3299">
        <v>13.717574000000001</v>
      </c>
      <c r="H3299">
        <v>0.120743</v>
      </c>
      <c r="I3299">
        <v>0.42204000000000003</v>
      </c>
      <c r="J3299">
        <v>3.2465000000000001E-2</v>
      </c>
      <c r="K3299" t="str">
        <f t="shared" si="54"/>
        <v>5</v>
      </c>
      <c r="L3299" t="s">
        <v>56</v>
      </c>
      <c r="M3299" t="s">
        <v>57</v>
      </c>
      <c r="N32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299" s="10">
        <f>VLOOKUP(TableOMP[[#This Row],[Label]],TableAvg[],2,FALSE)</f>
        <v>13.811161200000001</v>
      </c>
      <c r="P3299" s="10">
        <f>VLOOKUP(TableOMP[[#This Row],[Label]],TableAvg[],3,FALSE)</f>
        <v>0.14816777037706197</v>
      </c>
      <c r="Q3299" s="10">
        <f>TableOMP[[#This Row],[Avg]]-$U$2*TableOMP[[#This Row],[StdDev]]</f>
        <v>13.514825659245878</v>
      </c>
      <c r="R3299" s="10">
        <f>TableOMP[[#This Row],[Avg]]+$U$2*TableOMP[[#This Row],[StdDev]]</f>
        <v>14.107496740754124</v>
      </c>
      <c r="S3299" s="10">
        <f>IF(AND(TableOMP[[#This Row],[total_time]]&gt;=TableOMP[[#This Row],[Low]], TableOMP[[#This Row],[total_time]]&lt;=TableOMP[[#This Row],[High]]),1,0)</f>
        <v>1</v>
      </c>
    </row>
    <row r="3300" spans="1:19" x14ac:dyDescent="0.25">
      <c r="A3300" t="s">
        <v>15</v>
      </c>
      <c r="B3300">
        <v>10000</v>
      </c>
      <c r="C3300">
        <v>100</v>
      </c>
      <c r="D3300">
        <v>100000</v>
      </c>
      <c r="E3300">
        <v>13</v>
      </c>
      <c r="F3300">
        <v>1</v>
      </c>
      <c r="G3300">
        <v>14.720563</v>
      </c>
      <c r="H3300">
        <v>0.161963</v>
      </c>
      <c r="I3300">
        <v>0.77774500000000002</v>
      </c>
      <c r="J3300">
        <v>6.4811999999999995E-2</v>
      </c>
      <c r="K3300" t="str">
        <f t="shared" si="54"/>
        <v>5</v>
      </c>
      <c r="L3300" t="s">
        <v>56</v>
      </c>
      <c r="M3300" t="s">
        <v>57</v>
      </c>
      <c r="N33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300" s="10">
        <f>VLOOKUP(TableOMP[[#This Row],[Label]],TableAvg[],2,FALSE)</f>
        <v>17.419607899999995</v>
      </c>
      <c r="P3300" s="10">
        <f>VLOOKUP(TableOMP[[#This Row],[Label]],TableAvg[],3,FALSE)</f>
        <v>7.9460726350215278</v>
      </c>
      <c r="Q3300" s="10">
        <f>TableOMP[[#This Row],[Avg]]-$U$2*TableOMP[[#This Row],[StdDev]]</f>
        <v>1.5274626299569398</v>
      </c>
      <c r="R3300" s="10">
        <f>TableOMP[[#This Row],[Avg]]+$U$2*TableOMP[[#This Row],[StdDev]]</f>
        <v>33.311753170043048</v>
      </c>
      <c r="S3300" s="10">
        <f>IF(AND(TableOMP[[#This Row],[total_time]]&gt;=TableOMP[[#This Row],[Low]], TableOMP[[#This Row],[total_time]]&lt;=TableOMP[[#This Row],[High]]),1,0)</f>
        <v>1</v>
      </c>
    </row>
    <row r="3301" spans="1:19" x14ac:dyDescent="0.25">
      <c r="A3301" t="s">
        <v>15</v>
      </c>
      <c r="B3301">
        <v>10000</v>
      </c>
      <c r="C3301">
        <v>100</v>
      </c>
      <c r="D3301">
        <v>100000</v>
      </c>
      <c r="E3301">
        <v>12</v>
      </c>
      <c r="F3301">
        <v>1</v>
      </c>
      <c r="G3301">
        <v>15.786481</v>
      </c>
      <c r="H3301">
        <v>0.138762</v>
      </c>
      <c r="I3301">
        <v>0.416686</v>
      </c>
      <c r="J3301">
        <v>3.7880999999999998E-2</v>
      </c>
      <c r="K3301" t="str">
        <f t="shared" si="54"/>
        <v>5</v>
      </c>
      <c r="L3301" t="s">
        <v>56</v>
      </c>
      <c r="M3301" t="s">
        <v>57</v>
      </c>
      <c r="N33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301" s="10">
        <f>VLOOKUP(TableOMP[[#This Row],[Label]],TableAvg[],2,FALSE)</f>
        <v>16.0317729</v>
      </c>
      <c r="P3301" s="10">
        <f>VLOOKUP(TableOMP[[#This Row],[Label]],TableAvg[],3,FALSE)</f>
        <v>0.49322697109571573</v>
      </c>
      <c r="Q3301" s="10">
        <f>TableOMP[[#This Row],[Avg]]-$U$2*TableOMP[[#This Row],[StdDev]]</f>
        <v>15.045318957808568</v>
      </c>
      <c r="R3301" s="10">
        <f>TableOMP[[#This Row],[Avg]]+$U$2*TableOMP[[#This Row],[StdDev]]</f>
        <v>17.018226842191432</v>
      </c>
      <c r="S3301" s="10">
        <f>IF(AND(TableOMP[[#This Row],[total_time]]&gt;=TableOMP[[#This Row],[Low]], TableOMP[[#This Row],[total_time]]&lt;=TableOMP[[#This Row],[High]]),1,0)</f>
        <v>1</v>
      </c>
    </row>
    <row r="3302" spans="1:19" x14ac:dyDescent="0.25">
      <c r="A3302" t="s">
        <v>15</v>
      </c>
      <c r="B3302">
        <v>10000</v>
      </c>
      <c r="C3302">
        <v>100</v>
      </c>
      <c r="D3302">
        <v>100000</v>
      </c>
      <c r="E3302">
        <v>11</v>
      </c>
      <c r="F3302">
        <v>1</v>
      </c>
      <c r="G3302">
        <v>17.139595</v>
      </c>
      <c r="H3302">
        <v>0.12592200000000001</v>
      </c>
      <c r="I3302">
        <v>0.35605199999999998</v>
      </c>
      <c r="J3302">
        <v>3.5604999999999998E-2</v>
      </c>
      <c r="K3302" t="str">
        <f t="shared" si="54"/>
        <v>5</v>
      </c>
      <c r="L3302" t="s">
        <v>56</v>
      </c>
      <c r="M3302" t="s">
        <v>57</v>
      </c>
      <c r="N33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302" s="10">
        <f>VLOOKUP(TableOMP[[#This Row],[Label]],TableAvg[],2,FALSE)</f>
        <v>17.3222205</v>
      </c>
      <c r="P3302" s="10">
        <f>VLOOKUP(TableOMP[[#This Row],[Label]],TableAvg[],3,FALSE)</f>
        <v>0.19925598916133511</v>
      </c>
      <c r="Q3302" s="10">
        <f>TableOMP[[#This Row],[Avg]]-$U$2*TableOMP[[#This Row],[StdDev]]</f>
        <v>16.92370852167733</v>
      </c>
      <c r="R3302" s="10">
        <f>TableOMP[[#This Row],[Avg]]+$U$2*TableOMP[[#This Row],[StdDev]]</f>
        <v>17.72073247832267</v>
      </c>
      <c r="S3302" s="10">
        <f>IF(AND(TableOMP[[#This Row],[total_time]]&gt;=TableOMP[[#This Row],[Low]], TableOMP[[#This Row],[total_time]]&lt;=TableOMP[[#This Row],[High]]),1,0)</f>
        <v>1</v>
      </c>
    </row>
    <row r="3303" spans="1:19" x14ac:dyDescent="0.25">
      <c r="A3303" t="s">
        <v>15</v>
      </c>
      <c r="B3303">
        <v>10000</v>
      </c>
      <c r="C3303">
        <v>100</v>
      </c>
      <c r="D3303">
        <v>100000</v>
      </c>
      <c r="E3303">
        <v>10</v>
      </c>
      <c r="F3303">
        <v>1</v>
      </c>
      <c r="G3303">
        <v>18.795646999999999</v>
      </c>
      <c r="H3303">
        <v>0.138376</v>
      </c>
      <c r="I3303">
        <v>0.42700399999999999</v>
      </c>
      <c r="J3303">
        <v>4.7445000000000001E-2</v>
      </c>
      <c r="K3303" t="str">
        <f t="shared" si="54"/>
        <v>5</v>
      </c>
      <c r="L3303" t="s">
        <v>56</v>
      </c>
      <c r="M3303" t="s">
        <v>57</v>
      </c>
      <c r="N33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303" s="10">
        <f>VLOOKUP(TableOMP[[#This Row],[Label]],TableAvg[],2,FALSE)</f>
        <v>19.367362500000002</v>
      </c>
      <c r="P3303" s="10">
        <f>VLOOKUP(TableOMP[[#This Row],[Label]],TableAvg[],3,FALSE)</f>
        <v>1.3987286580103699</v>
      </c>
      <c r="Q3303" s="10">
        <f>TableOMP[[#This Row],[Avg]]-$U$2*TableOMP[[#This Row],[StdDev]]</f>
        <v>16.569905183979262</v>
      </c>
      <c r="R3303" s="10">
        <f>TableOMP[[#This Row],[Avg]]+$U$2*TableOMP[[#This Row],[StdDev]]</f>
        <v>22.164819816020742</v>
      </c>
      <c r="S3303" s="10">
        <f>IF(AND(TableOMP[[#This Row],[total_time]]&gt;=TableOMP[[#This Row],[Low]], TableOMP[[#This Row],[total_time]]&lt;=TableOMP[[#This Row],[High]]),1,0)</f>
        <v>1</v>
      </c>
    </row>
    <row r="3304" spans="1:19" x14ac:dyDescent="0.25">
      <c r="A3304" t="s">
        <v>15</v>
      </c>
      <c r="B3304">
        <v>10000</v>
      </c>
      <c r="C3304">
        <v>100</v>
      </c>
      <c r="D3304">
        <v>100000</v>
      </c>
      <c r="E3304">
        <v>9</v>
      </c>
      <c r="F3304">
        <v>1</v>
      </c>
      <c r="G3304">
        <v>20.837786000000001</v>
      </c>
      <c r="H3304">
        <v>0.136656</v>
      </c>
      <c r="I3304">
        <v>0.31092999999999998</v>
      </c>
      <c r="J3304">
        <v>3.8865999999999998E-2</v>
      </c>
      <c r="K3304" t="str">
        <f t="shared" si="54"/>
        <v>5</v>
      </c>
      <c r="L3304" t="s">
        <v>56</v>
      </c>
      <c r="M3304" t="s">
        <v>57</v>
      </c>
      <c r="N33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304" s="10">
        <f>VLOOKUP(TableOMP[[#This Row],[Label]],TableAvg[],2,FALSE)</f>
        <v>21.046355900000002</v>
      </c>
      <c r="P3304" s="10">
        <f>VLOOKUP(TableOMP[[#This Row],[Label]],TableAvg[],3,FALSE)</f>
        <v>0.42661476315995334</v>
      </c>
      <c r="Q3304" s="10">
        <f>TableOMP[[#This Row],[Avg]]-$U$2*TableOMP[[#This Row],[StdDev]]</f>
        <v>20.193126373680094</v>
      </c>
      <c r="R3304" s="10">
        <f>TableOMP[[#This Row],[Avg]]+$U$2*TableOMP[[#This Row],[StdDev]]</f>
        <v>21.899585426319909</v>
      </c>
      <c r="S3304" s="10">
        <f>IF(AND(TableOMP[[#This Row],[total_time]]&gt;=TableOMP[[#This Row],[Low]], TableOMP[[#This Row],[total_time]]&lt;=TableOMP[[#This Row],[High]]),1,0)</f>
        <v>1</v>
      </c>
    </row>
    <row r="3305" spans="1:19" x14ac:dyDescent="0.25">
      <c r="A3305" t="s">
        <v>15</v>
      </c>
      <c r="B3305">
        <v>10000</v>
      </c>
      <c r="C3305">
        <v>100</v>
      </c>
      <c r="D3305">
        <v>100000</v>
      </c>
      <c r="E3305">
        <v>8</v>
      </c>
      <c r="F3305">
        <v>1</v>
      </c>
      <c r="G3305">
        <v>23.393284000000001</v>
      </c>
      <c r="H3305">
        <v>0.13569700000000001</v>
      </c>
      <c r="I3305">
        <v>0.27094400000000002</v>
      </c>
      <c r="J3305">
        <v>3.8705999999999997E-2</v>
      </c>
      <c r="K3305" t="str">
        <f t="shared" si="54"/>
        <v>5</v>
      </c>
      <c r="L3305" t="s">
        <v>56</v>
      </c>
      <c r="M3305" t="s">
        <v>57</v>
      </c>
      <c r="N33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305" s="10">
        <f>VLOOKUP(TableOMP[[#This Row],[Label]],TableAvg[],2,FALSE)</f>
        <v>23.857052599999999</v>
      </c>
      <c r="P3305" s="10">
        <f>VLOOKUP(TableOMP[[#This Row],[Label]],TableAvg[],3,FALSE)</f>
        <v>1.0042384641038213</v>
      </c>
      <c r="Q3305" s="10">
        <f>TableOMP[[#This Row],[Avg]]-$U$2*TableOMP[[#This Row],[StdDev]]</f>
        <v>21.848575671792357</v>
      </c>
      <c r="R3305" s="10">
        <f>TableOMP[[#This Row],[Avg]]+$U$2*TableOMP[[#This Row],[StdDev]]</f>
        <v>25.865529528207642</v>
      </c>
      <c r="S3305" s="10">
        <f>IF(AND(TableOMP[[#This Row],[total_time]]&gt;=TableOMP[[#This Row],[Low]], TableOMP[[#This Row],[total_time]]&lt;=TableOMP[[#This Row],[High]]),1,0)</f>
        <v>1</v>
      </c>
    </row>
    <row r="3306" spans="1:19" x14ac:dyDescent="0.25">
      <c r="A3306" t="s">
        <v>15</v>
      </c>
      <c r="B3306">
        <v>10000</v>
      </c>
      <c r="C3306">
        <v>100</v>
      </c>
      <c r="D3306">
        <v>100000</v>
      </c>
      <c r="E3306">
        <v>7</v>
      </c>
      <c r="F3306">
        <v>1</v>
      </c>
      <c r="G3306">
        <v>26.640879000000002</v>
      </c>
      <c r="H3306">
        <v>0.14709900000000001</v>
      </c>
      <c r="I3306">
        <v>0.28561700000000001</v>
      </c>
      <c r="J3306">
        <v>4.7602999999999999E-2</v>
      </c>
      <c r="K3306" t="str">
        <f t="shared" si="54"/>
        <v>5</v>
      </c>
      <c r="L3306" t="s">
        <v>56</v>
      </c>
      <c r="M3306" t="s">
        <v>57</v>
      </c>
      <c r="N33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306" s="10">
        <f>VLOOKUP(TableOMP[[#This Row],[Label]],TableAvg[],2,FALSE)</f>
        <v>26.99956781818182</v>
      </c>
      <c r="P3306" s="10">
        <f>VLOOKUP(TableOMP[[#This Row],[Label]],TableAvg[],3,FALSE)</f>
        <v>0.58991741324496838</v>
      </c>
      <c r="Q3306" s="10">
        <f>TableOMP[[#This Row],[Avg]]-$U$2*TableOMP[[#This Row],[StdDev]]</f>
        <v>25.819732991691883</v>
      </c>
      <c r="R3306" s="10">
        <f>TableOMP[[#This Row],[Avg]]+$U$2*TableOMP[[#This Row],[StdDev]]</f>
        <v>28.179402644671757</v>
      </c>
      <c r="S3306" s="10">
        <f>IF(AND(TableOMP[[#This Row],[total_time]]&gt;=TableOMP[[#This Row],[Low]], TableOMP[[#This Row],[total_time]]&lt;=TableOMP[[#This Row],[High]]),1,0)</f>
        <v>1</v>
      </c>
    </row>
    <row r="3307" spans="1:19" x14ac:dyDescent="0.25">
      <c r="A3307" t="s">
        <v>15</v>
      </c>
      <c r="B3307">
        <v>10000</v>
      </c>
      <c r="C3307">
        <v>100</v>
      </c>
      <c r="D3307">
        <v>100000</v>
      </c>
      <c r="E3307">
        <v>6</v>
      </c>
      <c r="F3307">
        <v>1</v>
      </c>
      <c r="G3307">
        <v>30.929876</v>
      </c>
      <c r="H3307">
        <v>0.13347300000000001</v>
      </c>
      <c r="I3307">
        <v>0.22031400000000001</v>
      </c>
      <c r="J3307">
        <v>4.4062999999999998E-2</v>
      </c>
      <c r="K3307" t="str">
        <f t="shared" si="54"/>
        <v>5</v>
      </c>
      <c r="L3307" t="s">
        <v>56</v>
      </c>
      <c r="M3307" t="s">
        <v>57</v>
      </c>
      <c r="N33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307" s="10">
        <f>VLOOKUP(TableOMP[[#This Row],[Label]],TableAvg[],2,FALSE)</f>
        <v>31.10145390909091</v>
      </c>
      <c r="P3307" s="10">
        <f>VLOOKUP(TableOMP[[#This Row],[Label]],TableAvg[],3,FALSE)</f>
        <v>0.31760202715984842</v>
      </c>
      <c r="Q3307" s="10">
        <f>TableOMP[[#This Row],[Avg]]-$U$2*TableOMP[[#This Row],[StdDev]]</f>
        <v>30.466249854771213</v>
      </c>
      <c r="R3307" s="10">
        <f>TableOMP[[#This Row],[Avg]]+$U$2*TableOMP[[#This Row],[StdDev]]</f>
        <v>31.736657963410607</v>
      </c>
      <c r="S3307" s="10">
        <f>IF(AND(TableOMP[[#This Row],[total_time]]&gt;=TableOMP[[#This Row],[Low]], TableOMP[[#This Row],[total_time]]&lt;=TableOMP[[#This Row],[High]]),1,0)</f>
        <v>1</v>
      </c>
    </row>
    <row r="3308" spans="1:19" x14ac:dyDescent="0.25">
      <c r="A3308" t="s">
        <v>15</v>
      </c>
      <c r="B3308">
        <v>10000</v>
      </c>
      <c r="C3308">
        <v>100</v>
      </c>
      <c r="D3308">
        <v>100000</v>
      </c>
      <c r="E3308">
        <v>5</v>
      </c>
      <c r="F3308">
        <v>1</v>
      </c>
      <c r="G3308">
        <v>37.006889999999999</v>
      </c>
      <c r="H3308">
        <v>0.13376299999999999</v>
      </c>
      <c r="I3308">
        <v>0.17118800000000001</v>
      </c>
      <c r="J3308">
        <v>4.2797000000000002E-2</v>
      </c>
      <c r="K3308" t="str">
        <f t="shared" si="54"/>
        <v>5</v>
      </c>
      <c r="L3308" t="s">
        <v>56</v>
      </c>
      <c r="M3308" t="s">
        <v>57</v>
      </c>
      <c r="N33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308" s="10">
        <f>VLOOKUP(TableOMP[[#This Row],[Label]],TableAvg[],2,FALSE)</f>
        <v>37.228402090909093</v>
      </c>
      <c r="P3308" s="10">
        <f>VLOOKUP(TableOMP[[#This Row],[Label]],TableAvg[],3,FALSE)</f>
        <v>0.28987238845378277</v>
      </c>
      <c r="Q3308" s="10">
        <f>TableOMP[[#This Row],[Avg]]-$U$2*TableOMP[[#This Row],[StdDev]]</f>
        <v>36.648657314001525</v>
      </c>
      <c r="R3308" s="10">
        <f>TableOMP[[#This Row],[Avg]]+$U$2*TableOMP[[#This Row],[StdDev]]</f>
        <v>37.80814686781666</v>
      </c>
      <c r="S3308" s="10">
        <f>IF(AND(TableOMP[[#This Row],[total_time]]&gt;=TableOMP[[#This Row],[Low]], TableOMP[[#This Row],[total_time]]&lt;=TableOMP[[#This Row],[High]]),1,0)</f>
        <v>1</v>
      </c>
    </row>
    <row r="3309" spans="1:19" x14ac:dyDescent="0.25">
      <c r="A3309" t="s">
        <v>15</v>
      </c>
      <c r="B3309">
        <v>10000</v>
      </c>
      <c r="C3309">
        <v>100</v>
      </c>
      <c r="D3309">
        <v>100000</v>
      </c>
      <c r="E3309">
        <v>4</v>
      </c>
      <c r="F3309">
        <v>1</v>
      </c>
      <c r="G3309">
        <v>46.147427999999998</v>
      </c>
      <c r="H3309">
        <v>0.243258</v>
      </c>
      <c r="I3309">
        <v>0.38420700000000002</v>
      </c>
      <c r="J3309">
        <v>0.12806899999999999</v>
      </c>
      <c r="K3309" t="str">
        <f t="shared" si="54"/>
        <v>5</v>
      </c>
      <c r="L3309" t="s">
        <v>56</v>
      </c>
      <c r="M3309" t="s">
        <v>57</v>
      </c>
      <c r="N33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309" s="10">
        <f>VLOOKUP(TableOMP[[#This Row],[Label]],TableAvg[],2,FALSE)</f>
        <v>47.764747636363637</v>
      </c>
      <c r="P3309" s="10">
        <f>VLOOKUP(TableOMP[[#This Row],[Label]],TableAvg[],3,FALSE)</f>
        <v>3.3791517289707906</v>
      </c>
      <c r="Q3309" s="10">
        <f>TableOMP[[#This Row],[Avg]]-$U$2*TableOMP[[#This Row],[StdDev]]</f>
        <v>41.006444178422058</v>
      </c>
      <c r="R3309" s="10">
        <f>TableOMP[[#This Row],[Avg]]+$U$2*TableOMP[[#This Row],[StdDev]]</f>
        <v>54.523051094305217</v>
      </c>
      <c r="S3309" s="10">
        <f>IF(AND(TableOMP[[#This Row],[total_time]]&gt;=TableOMP[[#This Row],[Low]], TableOMP[[#This Row],[total_time]]&lt;=TableOMP[[#This Row],[High]]),1,0)</f>
        <v>1</v>
      </c>
    </row>
    <row r="3310" spans="1:19" x14ac:dyDescent="0.25">
      <c r="A3310" t="s">
        <v>15</v>
      </c>
      <c r="B3310">
        <v>10000</v>
      </c>
      <c r="C3310">
        <v>100</v>
      </c>
      <c r="D3310">
        <v>100000</v>
      </c>
      <c r="E3310">
        <v>3</v>
      </c>
      <c r="F3310">
        <v>1</v>
      </c>
      <c r="G3310">
        <v>61.309134999999998</v>
      </c>
      <c r="H3310">
        <v>0.220501</v>
      </c>
      <c r="I3310">
        <v>0.21030799999999999</v>
      </c>
      <c r="J3310">
        <v>0.105154</v>
      </c>
      <c r="K3310" t="str">
        <f t="shared" si="54"/>
        <v>5</v>
      </c>
      <c r="L3310" t="s">
        <v>56</v>
      </c>
      <c r="M3310" t="s">
        <v>57</v>
      </c>
      <c r="N33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310" s="10">
        <f>VLOOKUP(TableOMP[[#This Row],[Label]],TableAvg[],2,FALSE)</f>
        <v>61.60287390909091</v>
      </c>
      <c r="P3310" s="10">
        <f>VLOOKUP(TableOMP[[#This Row],[Label]],TableAvg[],3,FALSE)</f>
        <v>0.58566605859746601</v>
      </c>
      <c r="Q3310" s="10">
        <f>TableOMP[[#This Row],[Avg]]-$U$2*TableOMP[[#This Row],[StdDev]]</f>
        <v>60.431541791895981</v>
      </c>
      <c r="R3310" s="10">
        <f>TableOMP[[#This Row],[Avg]]+$U$2*TableOMP[[#This Row],[StdDev]]</f>
        <v>62.774206026285839</v>
      </c>
      <c r="S3310" s="10">
        <f>IF(AND(TableOMP[[#This Row],[total_time]]&gt;=TableOMP[[#This Row],[Low]], TableOMP[[#This Row],[total_time]]&lt;=TableOMP[[#This Row],[High]]),1,0)</f>
        <v>1</v>
      </c>
    </row>
    <row r="3311" spans="1:19" x14ac:dyDescent="0.25">
      <c r="A3311" t="s">
        <v>15</v>
      </c>
      <c r="B3311">
        <v>10000</v>
      </c>
      <c r="C3311">
        <v>100</v>
      </c>
      <c r="D3311">
        <v>100000</v>
      </c>
      <c r="E3311">
        <v>2</v>
      </c>
      <c r="F3311">
        <v>1</v>
      </c>
      <c r="G3311">
        <v>92.615799999999993</v>
      </c>
      <c r="H3311">
        <v>0.24432499999999999</v>
      </c>
      <c r="I3311">
        <v>0.13339500000000001</v>
      </c>
      <c r="J3311">
        <v>0.13339500000000001</v>
      </c>
      <c r="K3311" t="str">
        <f t="shared" si="54"/>
        <v>5</v>
      </c>
      <c r="L3311" t="s">
        <v>56</v>
      </c>
      <c r="M3311" t="s">
        <v>57</v>
      </c>
      <c r="N33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311" s="10">
        <f>VLOOKUP(TableOMP[[#This Row],[Label]],TableAvg[],2,FALSE)</f>
        <v>93.358230181818186</v>
      </c>
      <c r="P3311" s="10">
        <f>VLOOKUP(TableOMP[[#This Row],[Label]],TableAvg[],3,FALSE)</f>
        <v>1.2779314658038963</v>
      </c>
      <c r="Q3311" s="10">
        <f>TableOMP[[#This Row],[Avg]]-$U$2*TableOMP[[#This Row],[StdDev]]</f>
        <v>90.802367250210395</v>
      </c>
      <c r="R3311" s="10">
        <f>TableOMP[[#This Row],[Avg]]+$U$2*TableOMP[[#This Row],[StdDev]]</f>
        <v>95.914093113425977</v>
      </c>
      <c r="S3311" s="10">
        <f>IF(AND(TableOMP[[#This Row],[total_time]]&gt;=TableOMP[[#This Row],[Low]], TableOMP[[#This Row],[total_time]]&lt;=TableOMP[[#This Row],[High]]),1,0)</f>
        <v>1</v>
      </c>
    </row>
    <row r="3312" spans="1:19" x14ac:dyDescent="0.25">
      <c r="A3312" t="s">
        <v>15</v>
      </c>
      <c r="B3312">
        <v>10000</v>
      </c>
      <c r="C3312">
        <v>100</v>
      </c>
      <c r="D3312">
        <v>100000</v>
      </c>
      <c r="E3312">
        <v>1</v>
      </c>
      <c r="F3312">
        <v>1</v>
      </c>
      <c r="G3312">
        <v>186.30271500000001</v>
      </c>
      <c r="H3312">
        <v>0.23106699999999999</v>
      </c>
      <c r="I3312">
        <v>0</v>
      </c>
      <c r="J3312">
        <v>0</v>
      </c>
      <c r="K3312" t="str">
        <f t="shared" si="54"/>
        <v>5</v>
      </c>
      <c r="L3312" t="s">
        <v>56</v>
      </c>
      <c r="M3312" t="s">
        <v>57</v>
      </c>
      <c r="N33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312" s="10">
        <f>VLOOKUP(TableOMP[[#This Row],[Label]],TableAvg[],2,FALSE)</f>
        <v>186.70297818181817</v>
      </c>
      <c r="P3312" s="10">
        <f>VLOOKUP(TableOMP[[#This Row],[Label]],TableAvg[],3,FALSE)</f>
        <v>0.45532179517951776</v>
      </c>
      <c r="Q3312" s="10">
        <f>TableOMP[[#This Row],[Avg]]-$U$2*TableOMP[[#This Row],[StdDev]]</f>
        <v>185.79233459145914</v>
      </c>
      <c r="R3312" s="10">
        <f>TableOMP[[#This Row],[Avg]]+$U$2*TableOMP[[#This Row],[StdDev]]</f>
        <v>187.6136217721772</v>
      </c>
      <c r="S3312" s="10">
        <f>IF(AND(TableOMP[[#This Row],[total_time]]&gt;=TableOMP[[#This Row],[Low]], TableOMP[[#This Row],[total_time]]&lt;=TableOMP[[#This Row],[High]]),1,0)</f>
        <v>1</v>
      </c>
    </row>
    <row r="3313" spans="1:19" x14ac:dyDescent="0.25">
      <c r="A3313" t="s">
        <v>15</v>
      </c>
      <c r="B3313">
        <v>10000</v>
      </c>
      <c r="C3313">
        <v>100</v>
      </c>
      <c r="D3313">
        <v>100000</v>
      </c>
      <c r="E3313">
        <v>64</v>
      </c>
      <c r="F3313">
        <v>1</v>
      </c>
      <c r="G3313">
        <v>4.468089</v>
      </c>
      <c r="H3313">
        <v>0.25659100000000001</v>
      </c>
      <c r="I3313">
        <v>8.5543040000000001</v>
      </c>
      <c r="J3313">
        <v>0.13578299999999999</v>
      </c>
      <c r="K3313" t="str">
        <f t="shared" si="54"/>
        <v>5</v>
      </c>
      <c r="L3313" t="s">
        <v>56</v>
      </c>
      <c r="M3313" t="s">
        <v>57</v>
      </c>
      <c r="N33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313" s="10">
        <f>VLOOKUP(TableOMP[[#This Row],[Label]],TableAvg[],2,FALSE)</f>
        <v>4.4790267999999998</v>
      </c>
      <c r="P3313" s="10">
        <f>VLOOKUP(TableOMP[[#This Row],[Label]],TableAvg[],3,FALSE)</f>
        <v>7.2067393042639372E-2</v>
      </c>
      <c r="Q3313" s="10">
        <f>TableOMP[[#This Row],[Avg]]-$U$2*TableOMP[[#This Row],[StdDev]]</f>
        <v>4.3348920139147209</v>
      </c>
      <c r="R3313" s="10">
        <f>TableOMP[[#This Row],[Avg]]+$U$2*TableOMP[[#This Row],[StdDev]]</f>
        <v>4.6231615860852786</v>
      </c>
      <c r="S3313" s="10">
        <f>IF(AND(TableOMP[[#This Row],[total_time]]&gt;=TableOMP[[#This Row],[Low]], TableOMP[[#This Row],[total_time]]&lt;=TableOMP[[#This Row],[High]]),1,0)</f>
        <v>1</v>
      </c>
    </row>
    <row r="3314" spans="1:19" x14ac:dyDescent="0.25">
      <c r="A3314" t="s">
        <v>15</v>
      </c>
      <c r="B3314">
        <v>10000</v>
      </c>
      <c r="C3314">
        <v>100</v>
      </c>
      <c r="D3314">
        <v>100000</v>
      </c>
      <c r="E3314">
        <v>63</v>
      </c>
      <c r="F3314">
        <v>1</v>
      </c>
      <c r="G3314">
        <v>4.3695019999999998</v>
      </c>
      <c r="H3314">
        <v>0.17856900000000001</v>
      </c>
      <c r="I3314">
        <v>4.8047139999999997</v>
      </c>
      <c r="J3314">
        <v>7.7494999999999994E-2</v>
      </c>
      <c r="K3314" t="str">
        <f t="shared" ref="K3314:K3377" si="55">MID(M3314,22,1)</f>
        <v>5</v>
      </c>
      <c r="L3314" t="s">
        <v>56</v>
      </c>
      <c r="M3314" t="s">
        <v>57</v>
      </c>
      <c r="N33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314" s="10">
        <f>VLOOKUP(TableOMP[[#This Row],[Label]],TableAvg[],2,FALSE)</f>
        <v>4.4648897999999999</v>
      </c>
      <c r="P3314" s="10">
        <f>VLOOKUP(TableOMP[[#This Row],[Label]],TableAvg[],3,FALSE)</f>
        <v>0.15355349157851772</v>
      </c>
      <c r="Q3314" s="10">
        <f>TableOMP[[#This Row],[Avg]]-$U$2*TableOMP[[#This Row],[StdDev]]</f>
        <v>4.157782816842964</v>
      </c>
      <c r="R3314" s="10">
        <f>TableOMP[[#This Row],[Avg]]+$U$2*TableOMP[[#This Row],[StdDev]]</f>
        <v>4.7719967831570358</v>
      </c>
      <c r="S3314" s="10">
        <f>IF(AND(TableOMP[[#This Row],[total_time]]&gt;=TableOMP[[#This Row],[Low]], TableOMP[[#This Row],[total_time]]&lt;=TableOMP[[#This Row],[High]]),1,0)</f>
        <v>1</v>
      </c>
    </row>
    <row r="3315" spans="1:19" x14ac:dyDescent="0.25">
      <c r="A3315" t="s">
        <v>15</v>
      </c>
      <c r="B3315">
        <v>10000</v>
      </c>
      <c r="C3315">
        <v>100</v>
      </c>
      <c r="D3315">
        <v>100000</v>
      </c>
      <c r="E3315">
        <v>62</v>
      </c>
      <c r="F3315">
        <v>1</v>
      </c>
      <c r="G3315">
        <v>4.3547710000000004</v>
      </c>
      <c r="H3315">
        <v>0.163548</v>
      </c>
      <c r="I3315">
        <v>3.7712089999999998</v>
      </c>
      <c r="J3315">
        <v>6.1823000000000003E-2</v>
      </c>
      <c r="K3315" t="str">
        <f t="shared" si="55"/>
        <v>5</v>
      </c>
      <c r="L3315" t="s">
        <v>56</v>
      </c>
      <c r="M3315" t="s">
        <v>57</v>
      </c>
      <c r="N33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315" s="10">
        <f>VLOOKUP(TableOMP[[#This Row],[Label]],TableAvg[],2,FALSE)</f>
        <v>4.4711412999999993</v>
      </c>
      <c r="P3315" s="10">
        <f>VLOOKUP(TableOMP[[#This Row],[Label]],TableAvg[],3,FALSE)</f>
        <v>0.11030103690000974</v>
      </c>
      <c r="Q3315" s="10">
        <f>TableOMP[[#This Row],[Avg]]-$U$2*TableOMP[[#This Row],[StdDev]]</f>
        <v>4.2505392261999795</v>
      </c>
      <c r="R3315" s="10">
        <f>TableOMP[[#This Row],[Avg]]+$U$2*TableOMP[[#This Row],[StdDev]]</f>
        <v>4.6917433738000192</v>
      </c>
      <c r="S3315" s="10">
        <f>IF(AND(TableOMP[[#This Row],[total_time]]&gt;=TableOMP[[#This Row],[Low]], TableOMP[[#This Row],[total_time]]&lt;=TableOMP[[#This Row],[High]]),1,0)</f>
        <v>1</v>
      </c>
    </row>
    <row r="3316" spans="1:19" x14ac:dyDescent="0.25">
      <c r="A3316" t="s">
        <v>15</v>
      </c>
      <c r="B3316">
        <v>10000</v>
      </c>
      <c r="C3316">
        <v>100</v>
      </c>
      <c r="D3316">
        <v>100000</v>
      </c>
      <c r="E3316">
        <v>61</v>
      </c>
      <c r="F3316">
        <v>1</v>
      </c>
      <c r="G3316">
        <v>4.5897790000000001</v>
      </c>
      <c r="H3316">
        <v>0.17189699999999999</v>
      </c>
      <c r="I3316">
        <v>3.7760820000000002</v>
      </c>
      <c r="J3316">
        <v>6.2935000000000005E-2</v>
      </c>
      <c r="K3316" t="str">
        <f t="shared" si="55"/>
        <v>5</v>
      </c>
      <c r="L3316" t="s">
        <v>56</v>
      </c>
      <c r="M3316" t="s">
        <v>57</v>
      </c>
      <c r="N33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316" s="10">
        <f>VLOOKUP(TableOMP[[#This Row],[Label]],TableAvg[],2,FALSE)</f>
        <v>4.5789027999999998</v>
      </c>
      <c r="P3316" s="10">
        <f>VLOOKUP(TableOMP[[#This Row],[Label]],TableAvg[],3,FALSE)</f>
        <v>0.18365811923125144</v>
      </c>
      <c r="Q3316" s="10">
        <f>TableOMP[[#This Row],[Avg]]-$U$2*TableOMP[[#This Row],[StdDev]]</f>
        <v>4.211586561537497</v>
      </c>
      <c r="R3316" s="10">
        <f>TableOMP[[#This Row],[Avg]]+$U$2*TableOMP[[#This Row],[StdDev]]</f>
        <v>4.9462190384625027</v>
      </c>
      <c r="S3316" s="10">
        <f>IF(AND(TableOMP[[#This Row],[total_time]]&gt;=TableOMP[[#This Row],[Low]], TableOMP[[#This Row],[total_time]]&lt;=TableOMP[[#This Row],[High]]),1,0)</f>
        <v>1</v>
      </c>
    </row>
    <row r="3317" spans="1:19" x14ac:dyDescent="0.25">
      <c r="A3317" t="s">
        <v>15</v>
      </c>
      <c r="B3317">
        <v>10000</v>
      </c>
      <c r="C3317">
        <v>100</v>
      </c>
      <c r="D3317">
        <v>100000</v>
      </c>
      <c r="E3317">
        <v>60</v>
      </c>
      <c r="F3317">
        <v>1</v>
      </c>
      <c r="G3317">
        <v>4.4135419999999996</v>
      </c>
      <c r="H3317">
        <v>0.160858</v>
      </c>
      <c r="I3317">
        <v>3.5537429999999999</v>
      </c>
      <c r="J3317">
        <v>6.0233000000000002E-2</v>
      </c>
      <c r="K3317" t="str">
        <f t="shared" si="55"/>
        <v>5</v>
      </c>
      <c r="L3317" t="s">
        <v>56</v>
      </c>
      <c r="M3317" t="s">
        <v>57</v>
      </c>
      <c r="N33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317" s="10">
        <f>VLOOKUP(TableOMP[[#This Row],[Label]],TableAvg[],2,FALSE)</f>
        <v>4.7047027999999997</v>
      </c>
      <c r="P3317" s="10">
        <f>VLOOKUP(TableOMP[[#This Row],[Label]],TableAvg[],3,FALSE)</f>
        <v>0.42435656339163436</v>
      </c>
      <c r="Q3317" s="10">
        <f>TableOMP[[#This Row],[Avg]]-$U$2*TableOMP[[#This Row],[StdDev]]</f>
        <v>3.8559896732167309</v>
      </c>
      <c r="R3317" s="10">
        <f>TableOMP[[#This Row],[Avg]]+$U$2*TableOMP[[#This Row],[StdDev]]</f>
        <v>5.5534159267832681</v>
      </c>
      <c r="S3317" s="10">
        <f>IF(AND(TableOMP[[#This Row],[total_time]]&gt;=TableOMP[[#This Row],[Low]], TableOMP[[#This Row],[total_time]]&lt;=TableOMP[[#This Row],[High]]),1,0)</f>
        <v>1</v>
      </c>
    </row>
    <row r="3318" spans="1:19" x14ac:dyDescent="0.25">
      <c r="A3318" t="s">
        <v>15</v>
      </c>
      <c r="B3318">
        <v>10000</v>
      </c>
      <c r="C3318">
        <v>100</v>
      </c>
      <c r="D3318">
        <v>100000</v>
      </c>
      <c r="E3318">
        <v>59</v>
      </c>
      <c r="F3318">
        <v>1</v>
      </c>
      <c r="G3318">
        <v>4.4802150000000003</v>
      </c>
      <c r="H3318">
        <v>0.159554</v>
      </c>
      <c r="I3318">
        <v>3.4671370000000001</v>
      </c>
      <c r="J3318">
        <v>5.9777999999999998E-2</v>
      </c>
      <c r="K3318" t="str">
        <f t="shared" si="55"/>
        <v>5</v>
      </c>
      <c r="L3318" t="s">
        <v>56</v>
      </c>
      <c r="M3318" t="s">
        <v>57</v>
      </c>
      <c r="N33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318" s="10">
        <f>VLOOKUP(TableOMP[[#This Row],[Label]],TableAvg[],2,FALSE)</f>
        <v>4.7203236000000004</v>
      </c>
      <c r="P3318" s="10">
        <f>VLOOKUP(TableOMP[[#This Row],[Label]],TableAvg[],3,FALSE)</f>
        <v>0.30003927489487103</v>
      </c>
      <c r="Q3318" s="10">
        <f>TableOMP[[#This Row],[Avg]]-$U$2*TableOMP[[#This Row],[StdDev]]</f>
        <v>4.1202450502102579</v>
      </c>
      <c r="R3318" s="10">
        <f>TableOMP[[#This Row],[Avg]]+$U$2*TableOMP[[#This Row],[StdDev]]</f>
        <v>5.3204021497897429</v>
      </c>
      <c r="S3318" s="10">
        <f>IF(AND(TableOMP[[#This Row],[total_time]]&gt;=TableOMP[[#This Row],[Low]], TableOMP[[#This Row],[total_time]]&lt;=TableOMP[[#This Row],[High]]),1,0)</f>
        <v>1</v>
      </c>
    </row>
    <row r="3319" spans="1:19" x14ac:dyDescent="0.25">
      <c r="A3319" t="s">
        <v>15</v>
      </c>
      <c r="B3319">
        <v>10000</v>
      </c>
      <c r="C3319">
        <v>100</v>
      </c>
      <c r="D3319">
        <v>100000</v>
      </c>
      <c r="E3319">
        <v>58</v>
      </c>
      <c r="F3319">
        <v>1</v>
      </c>
      <c r="G3319">
        <v>4.5466749999999996</v>
      </c>
      <c r="H3319">
        <v>0.16811799999999999</v>
      </c>
      <c r="I3319">
        <v>3.967368</v>
      </c>
      <c r="J3319">
        <v>6.9602999999999998E-2</v>
      </c>
      <c r="K3319" t="str">
        <f t="shared" si="55"/>
        <v>5</v>
      </c>
      <c r="L3319" t="s">
        <v>56</v>
      </c>
      <c r="M3319" t="s">
        <v>57</v>
      </c>
      <c r="N33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319" s="10">
        <f>VLOOKUP(TableOMP[[#This Row],[Label]],TableAvg[],2,FALSE)</f>
        <v>4.6564570999999999</v>
      </c>
      <c r="P3319" s="10">
        <f>VLOOKUP(TableOMP[[#This Row],[Label]],TableAvg[],3,FALSE)</f>
        <v>0.21573456413400277</v>
      </c>
      <c r="Q3319" s="10">
        <f>TableOMP[[#This Row],[Avg]]-$U$2*TableOMP[[#This Row],[StdDev]]</f>
        <v>4.224987971731994</v>
      </c>
      <c r="R3319" s="10">
        <f>TableOMP[[#This Row],[Avg]]+$U$2*TableOMP[[#This Row],[StdDev]]</f>
        <v>5.0879262282680058</v>
      </c>
      <c r="S3319" s="10">
        <f>IF(AND(TableOMP[[#This Row],[total_time]]&gt;=TableOMP[[#This Row],[Low]], TableOMP[[#This Row],[total_time]]&lt;=TableOMP[[#This Row],[High]]),1,0)</f>
        <v>1</v>
      </c>
    </row>
    <row r="3320" spans="1:19" x14ac:dyDescent="0.25">
      <c r="A3320" t="s">
        <v>15</v>
      </c>
      <c r="B3320">
        <v>10000</v>
      </c>
      <c r="C3320">
        <v>100</v>
      </c>
      <c r="D3320">
        <v>100000</v>
      </c>
      <c r="E3320">
        <v>57</v>
      </c>
      <c r="F3320">
        <v>1</v>
      </c>
      <c r="G3320">
        <v>5.155894</v>
      </c>
      <c r="H3320">
        <v>0.21868000000000001</v>
      </c>
      <c r="I3320">
        <v>4.1344500000000002</v>
      </c>
      <c r="J3320">
        <v>7.3829000000000006E-2</v>
      </c>
      <c r="K3320" t="str">
        <f t="shared" si="55"/>
        <v>5</v>
      </c>
      <c r="L3320" t="s">
        <v>56</v>
      </c>
      <c r="M3320" t="s">
        <v>57</v>
      </c>
      <c r="N33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320" s="10">
        <f>VLOOKUP(TableOMP[[#This Row],[Label]],TableAvg[],2,FALSE)</f>
        <v>5.2372234000000004</v>
      </c>
      <c r="P3320" s="10">
        <f>VLOOKUP(TableOMP[[#This Row],[Label]],TableAvg[],3,FALSE)</f>
        <v>0.26030338352476157</v>
      </c>
      <c r="Q3320" s="10">
        <f>TableOMP[[#This Row],[Avg]]-$U$2*TableOMP[[#This Row],[StdDev]]</f>
        <v>4.7166166329504771</v>
      </c>
      <c r="R3320" s="10">
        <f>TableOMP[[#This Row],[Avg]]+$U$2*TableOMP[[#This Row],[StdDev]]</f>
        <v>5.7578301670495238</v>
      </c>
      <c r="S3320" s="10">
        <f>IF(AND(TableOMP[[#This Row],[total_time]]&gt;=TableOMP[[#This Row],[Low]], TableOMP[[#This Row],[total_time]]&lt;=TableOMP[[#This Row],[High]]),1,0)</f>
        <v>1</v>
      </c>
    </row>
    <row r="3321" spans="1:19" x14ac:dyDescent="0.25">
      <c r="A3321" t="s">
        <v>15</v>
      </c>
      <c r="B3321">
        <v>10000</v>
      </c>
      <c r="C3321">
        <v>100</v>
      </c>
      <c r="D3321">
        <v>100000</v>
      </c>
      <c r="E3321">
        <v>56</v>
      </c>
      <c r="F3321">
        <v>1</v>
      </c>
      <c r="G3321">
        <v>5.4591599999999998</v>
      </c>
      <c r="H3321">
        <v>0.19461300000000001</v>
      </c>
      <c r="I3321">
        <v>3.3338209999999999</v>
      </c>
      <c r="J3321">
        <v>6.0615000000000002E-2</v>
      </c>
      <c r="K3321" t="str">
        <f t="shared" si="55"/>
        <v>5</v>
      </c>
      <c r="L3321" t="s">
        <v>56</v>
      </c>
      <c r="M3321" t="s">
        <v>57</v>
      </c>
      <c r="N33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321" s="10">
        <f>VLOOKUP(TableOMP[[#This Row],[Label]],TableAvg[],2,FALSE)</f>
        <v>5.1407958999999996</v>
      </c>
      <c r="P3321" s="10">
        <f>VLOOKUP(TableOMP[[#This Row],[Label]],TableAvg[],3,FALSE)</f>
        <v>0.18117762179003427</v>
      </c>
      <c r="Q3321" s="10">
        <f>TableOMP[[#This Row],[Avg]]-$U$2*TableOMP[[#This Row],[StdDev]]</f>
        <v>4.7784406564199315</v>
      </c>
      <c r="R3321" s="10">
        <f>TableOMP[[#This Row],[Avg]]+$U$2*TableOMP[[#This Row],[StdDev]]</f>
        <v>5.5031511435800677</v>
      </c>
      <c r="S3321" s="10">
        <f>IF(AND(TableOMP[[#This Row],[total_time]]&gt;=TableOMP[[#This Row],[Low]], TableOMP[[#This Row],[total_time]]&lt;=TableOMP[[#This Row],[High]]),1,0)</f>
        <v>1</v>
      </c>
    </row>
    <row r="3322" spans="1:19" x14ac:dyDescent="0.25">
      <c r="A3322" t="s">
        <v>15</v>
      </c>
      <c r="B3322">
        <v>10000</v>
      </c>
      <c r="C3322">
        <v>100</v>
      </c>
      <c r="D3322">
        <v>100000</v>
      </c>
      <c r="E3322">
        <v>55</v>
      </c>
      <c r="F3322">
        <v>1</v>
      </c>
      <c r="G3322">
        <v>5.1497380000000001</v>
      </c>
      <c r="H3322">
        <v>0.16751199999999999</v>
      </c>
      <c r="I3322">
        <v>2.8523019999999999</v>
      </c>
      <c r="J3322">
        <v>5.2819999999999999E-2</v>
      </c>
      <c r="K3322" t="str">
        <f t="shared" si="55"/>
        <v>5</v>
      </c>
      <c r="L3322" t="s">
        <v>56</v>
      </c>
      <c r="M3322" t="s">
        <v>57</v>
      </c>
      <c r="N33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322" s="10">
        <f>VLOOKUP(TableOMP[[#This Row],[Label]],TableAvg[],2,FALSE)</f>
        <v>5.3430847000000004</v>
      </c>
      <c r="P3322" s="10">
        <f>VLOOKUP(TableOMP[[#This Row],[Label]],TableAvg[],3,FALSE)</f>
        <v>0.16160056217354307</v>
      </c>
      <c r="Q3322" s="10">
        <f>TableOMP[[#This Row],[Avg]]-$U$2*TableOMP[[#This Row],[StdDev]]</f>
        <v>5.0198835756529139</v>
      </c>
      <c r="R3322" s="10">
        <f>TableOMP[[#This Row],[Avg]]+$U$2*TableOMP[[#This Row],[StdDev]]</f>
        <v>5.6662858243470868</v>
      </c>
      <c r="S3322" s="10">
        <f>IF(AND(TableOMP[[#This Row],[total_time]]&gt;=TableOMP[[#This Row],[Low]], TableOMP[[#This Row],[total_time]]&lt;=TableOMP[[#This Row],[High]]),1,0)</f>
        <v>1</v>
      </c>
    </row>
    <row r="3323" spans="1:19" x14ac:dyDescent="0.25">
      <c r="A3323" t="s">
        <v>15</v>
      </c>
      <c r="B3323">
        <v>10000</v>
      </c>
      <c r="C3323">
        <v>100</v>
      </c>
      <c r="D3323">
        <v>100000</v>
      </c>
      <c r="E3323">
        <v>54</v>
      </c>
      <c r="F3323">
        <v>1</v>
      </c>
      <c r="G3323">
        <v>5.4545630000000003</v>
      </c>
      <c r="H3323">
        <v>0.17950199999999999</v>
      </c>
      <c r="I3323">
        <v>2.8234539999999999</v>
      </c>
      <c r="J3323">
        <v>5.3273000000000001E-2</v>
      </c>
      <c r="K3323" t="str">
        <f t="shared" si="55"/>
        <v>5</v>
      </c>
      <c r="L3323" t="s">
        <v>56</v>
      </c>
      <c r="M3323" t="s">
        <v>57</v>
      </c>
      <c r="N33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323" s="10">
        <f>VLOOKUP(TableOMP[[#This Row],[Label]],TableAvg[],2,FALSE)</f>
        <v>5.240970299999999</v>
      </c>
      <c r="P3323" s="10">
        <f>VLOOKUP(TableOMP[[#This Row],[Label]],TableAvg[],3,FALSE)</f>
        <v>0.19977194135116991</v>
      </c>
      <c r="Q3323" s="10">
        <f>TableOMP[[#This Row],[Avg]]-$U$2*TableOMP[[#This Row],[StdDev]]</f>
        <v>4.8414264172976589</v>
      </c>
      <c r="R3323" s="10">
        <f>TableOMP[[#This Row],[Avg]]+$U$2*TableOMP[[#This Row],[StdDev]]</f>
        <v>5.6405141827023391</v>
      </c>
      <c r="S3323" s="10">
        <f>IF(AND(TableOMP[[#This Row],[total_time]]&gt;=TableOMP[[#This Row],[Low]], TableOMP[[#This Row],[total_time]]&lt;=TableOMP[[#This Row],[High]]),1,0)</f>
        <v>1</v>
      </c>
    </row>
    <row r="3324" spans="1:19" x14ac:dyDescent="0.25">
      <c r="A3324" t="s">
        <v>15</v>
      </c>
      <c r="B3324">
        <v>10000</v>
      </c>
      <c r="C3324">
        <v>100</v>
      </c>
      <c r="D3324">
        <v>100000</v>
      </c>
      <c r="E3324">
        <v>53</v>
      </c>
      <c r="F3324">
        <v>1</v>
      </c>
      <c r="G3324">
        <v>5.2972590000000004</v>
      </c>
      <c r="H3324">
        <v>0.21796599999999999</v>
      </c>
      <c r="I3324">
        <v>3.4212250000000002</v>
      </c>
      <c r="J3324">
        <v>6.5793000000000004E-2</v>
      </c>
      <c r="K3324" t="str">
        <f t="shared" si="55"/>
        <v>5</v>
      </c>
      <c r="L3324" t="s">
        <v>56</v>
      </c>
      <c r="M3324" t="s">
        <v>57</v>
      </c>
      <c r="N33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324" s="10">
        <f>VLOOKUP(TableOMP[[#This Row],[Label]],TableAvg[],2,FALSE)</f>
        <v>5.3742523000000002</v>
      </c>
      <c r="P3324" s="10">
        <f>VLOOKUP(TableOMP[[#This Row],[Label]],TableAvg[],3,FALSE)</f>
        <v>0.21349810623939527</v>
      </c>
      <c r="Q3324" s="10">
        <f>TableOMP[[#This Row],[Avg]]-$U$2*TableOMP[[#This Row],[StdDev]]</f>
        <v>4.9472560875212093</v>
      </c>
      <c r="R3324" s="10">
        <f>TableOMP[[#This Row],[Avg]]+$U$2*TableOMP[[#This Row],[StdDev]]</f>
        <v>5.8012485124787911</v>
      </c>
      <c r="S3324" s="10">
        <f>IF(AND(TableOMP[[#This Row],[total_time]]&gt;=TableOMP[[#This Row],[Low]], TableOMP[[#This Row],[total_time]]&lt;=TableOMP[[#This Row],[High]]),1,0)</f>
        <v>1</v>
      </c>
    </row>
    <row r="3325" spans="1:19" x14ac:dyDescent="0.25">
      <c r="A3325" t="s">
        <v>15</v>
      </c>
      <c r="B3325">
        <v>10000</v>
      </c>
      <c r="C3325">
        <v>100</v>
      </c>
      <c r="D3325">
        <v>100000</v>
      </c>
      <c r="E3325">
        <v>52</v>
      </c>
      <c r="F3325">
        <v>1</v>
      </c>
      <c r="G3325">
        <v>5.1417320000000002</v>
      </c>
      <c r="H3325">
        <v>0.184948</v>
      </c>
      <c r="I3325">
        <v>3.1623389999999998</v>
      </c>
      <c r="J3325">
        <v>6.2007E-2</v>
      </c>
      <c r="K3325" t="str">
        <f t="shared" si="55"/>
        <v>5</v>
      </c>
      <c r="L3325" t="s">
        <v>56</v>
      </c>
      <c r="M3325" t="s">
        <v>57</v>
      </c>
      <c r="N33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325" s="10">
        <f>VLOOKUP(TableOMP[[#This Row],[Label]],TableAvg[],2,FALSE)</f>
        <v>5.6543715999999993</v>
      </c>
      <c r="P3325" s="10">
        <f>VLOOKUP(TableOMP[[#This Row],[Label]],TableAvg[],3,FALSE)</f>
        <v>0.72876798328717041</v>
      </c>
      <c r="Q3325" s="10">
        <f>TableOMP[[#This Row],[Avg]]-$U$2*TableOMP[[#This Row],[StdDev]]</f>
        <v>4.1968356334256587</v>
      </c>
      <c r="R3325" s="10">
        <f>TableOMP[[#This Row],[Avg]]+$U$2*TableOMP[[#This Row],[StdDev]]</f>
        <v>7.1119075665743399</v>
      </c>
      <c r="S3325" s="10">
        <f>IF(AND(TableOMP[[#This Row],[total_time]]&gt;=TableOMP[[#This Row],[Low]], TableOMP[[#This Row],[total_time]]&lt;=TableOMP[[#This Row],[High]]),1,0)</f>
        <v>1</v>
      </c>
    </row>
    <row r="3326" spans="1:19" x14ac:dyDescent="0.25">
      <c r="A3326" t="s">
        <v>15</v>
      </c>
      <c r="B3326">
        <v>10000</v>
      </c>
      <c r="C3326">
        <v>100</v>
      </c>
      <c r="D3326">
        <v>100000</v>
      </c>
      <c r="E3326">
        <v>51</v>
      </c>
      <c r="F3326">
        <v>1</v>
      </c>
      <c r="G3326">
        <v>5.6187389999999997</v>
      </c>
      <c r="H3326">
        <v>0.15812999999999999</v>
      </c>
      <c r="I3326">
        <v>2.4194650000000002</v>
      </c>
      <c r="J3326">
        <v>4.8389000000000001E-2</v>
      </c>
      <c r="K3326" t="str">
        <f t="shared" si="55"/>
        <v>5</v>
      </c>
      <c r="L3326" t="s">
        <v>56</v>
      </c>
      <c r="M3326" t="s">
        <v>57</v>
      </c>
      <c r="N33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326" s="10">
        <f>VLOOKUP(TableOMP[[#This Row],[Label]],TableAvg[],2,FALSE)</f>
        <v>5.5158591999999995</v>
      </c>
      <c r="P3326" s="10">
        <f>VLOOKUP(TableOMP[[#This Row],[Label]],TableAvg[],3,FALSE)</f>
        <v>0.17527769040859445</v>
      </c>
      <c r="Q3326" s="10">
        <f>TableOMP[[#This Row],[Avg]]-$U$2*TableOMP[[#This Row],[StdDev]]</f>
        <v>5.1653038191828102</v>
      </c>
      <c r="R3326" s="10">
        <f>TableOMP[[#This Row],[Avg]]+$U$2*TableOMP[[#This Row],[StdDev]]</f>
        <v>5.8664145808171888</v>
      </c>
      <c r="S3326" s="10">
        <f>IF(AND(TableOMP[[#This Row],[total_time]]&gt;=TableOMP[[#This Row],[Low]], TableOMP[[#This Row],[total_time]]&lt;=TableOMP[[#This Row],[High]]),1,0)</f>
        <v>1</v>
      </c>
    </row>
    <row r="3327" spans="1:19" x14ac:dyDescent="0.25">
      <c r="A3327" t="s">
        <v>15</v>
      </c>
      <c r="B3327">
        <v>10000</v>
      </c>
      <c r="C3327">
        <v>100</v>
      </c>
      <c r="D3327">
        <v>100000</v>
      </c>
      <c r="E3327">
        <v>50</v>
      </c>
      <c r="F3327">
        <v>1</v>
      </c>
      <c r="G3327">
        <v>5.5851050000000004</v>
      </c>
      <c r="H3327">
        <v>0.19031400000000001</v>
      </c>
      <c r="I3327">
        <v>2.8609420000000001</v>
      </c>
      <c r="J3327">
        <v>5.8387000000000001E-2</v>
      </c>
      <c r="K3327" t="str">
        <f t="shared" si="55"/>
        <v>5</v>
      </c>
      <c r="L3327" t="s">
        <v>56</v>
      </c>
      <c r="M3327" t="s">
        <v>57</v>
      </c>
      <c r="N33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327" s="10">
        <f>VLOOKUP(TableOMP[[#This Row],[Label]],TableAvg[],2,FALSE)</f>
        <v>5.4394491</v>
      </c>
      <c r="P3327" s="10">
        <f>VLOOKUP(TableOMP[[#This Row],[Label]],TableAvg[],3,FALSE)</f>
        <v>0.26203196978743615</v>
      </c>
      <c r="Q3327" s="10">
        <f>TableOMP[[#This Row],[Avg]]-$U$2*TableOMP[[#This Row],[StdDev]]</f>
        <v>4.915385160425128</v>
      </c>
      <c r="R3327" s="10">
        <f>TableOMP[[#This Row],[Avg]]+$U$2*TableOMP[[#This Row],[StdDev]]</f>
        <v>5.9635130395748721</v>
      </c>
      <c r="S3327" s="10">
        <f>IF(AND(TableOMP[[#This Row],[total_time]]&gt;=TableOMP[[#This Row],[Low]], TableOMP[[#This Row],[total_time]]&lt;=TableOMP[[#This Row],[High]]),1,0)</f>
        <v>1</v>
      </c>
    </row>
    <row r="3328" spans="1:19" x14ac:dyDescent="0.25">
      <c r="A3328" t="s">
        <v>15</v>
      </c>
      <c r="B3328">
        <v>10000</v>
      </c>
      <c r="C3328">
        <v>100</v>
      </c>
      <c r="D3328">
        <v>100000</v>
      </c>
      <c r="E3328">
        <v>49</v>
      </c>
      <c r="F3328">
        <v>1</v>
      </c>
      <c r="G3328">
        <v>5.6383939999999999</v>
      </c>
      <c r="H3328">
        <v>0.16927400000000001</v>
      </c>
      <c r="I3328">
        <v>2.4119989999999998</v>
      </c>
      <c r="J3328">
        <v>5.0250000000000003E-2</v>
      </c>
      <c r="K3328" t="str">
        <f t="shared" si="55"/>
        <v>5</v>
      </c>
      <c r="L3328" t="s">
        <v>56</v>
      </c>
      <c r="M3328" t="s">
        <v>57</v>
      </c>
      <c r="N33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328" s="10">
        <f>VLOOKUP(TableOMP[[#This Row],[Label]],TableAvg[],2,FALSE)</f>
        <v>5.7318926000000001</v>
      </c>
      <c r="P3328" s="10">
        <f>VLOOKUP(TableOMP[[#This Row],[Label]],TableAvg[],3,FALSE)</f>
        <v>0.60216012640296923</v>
      </c>
      <c r="Q3328" s="10">
        <f>TableOMP[[#This Row],[Avg]]-$U$2*TableOMP[[#This Row],[StdDev]]</f>
        <v>4.5275723471940612</v>
      </c>
      <c r="R3328" s="10">
        <f>TableOMP[[#This Row],[Avg]]+$U$2*TableOMP[[#This Row],[StdDev]]</f>
        <v>6.936212852805939</v>
      </c>
      <c r="S3328" s="10">
        <f>IF(AND(TableOMP[[#This Row],[total_time]]&gt;=TableOMP[[#This Row],[Low]], TableOMP[[#This Row],[total_time]]&lt;=TableOMP[[#This Row],[High]]),1,0)</f>
        <v>1</v>
      </c>
    </row>
    <row r="3329" spans="1:19" x14ac:dyDescent="0.25">
      <c r="A3329" t="s">
        <v>15</v>
      </c>
      <c r="B3329">
        <v>10000</v>
      </c>
      <c r="C3329">
        <v>100</v>
      </c>
      <c r="D3329">
        <v>100000</v>
      </c>
      <c r="E3329">
        <v>48</v>
      </c>
      <c r="F3329">
        <v>1</v>
      </c>
      <c r="G3329">
        <v>5.4217659999999999</v>
      </c>
      <c r="H3329">
        <v>0.172373</v>
      </c>
      <c r="I3329">
        <v>3.278321</v>
      </c>
      <c r="J3329">
        <v>6.9751999999999995E-2</v>
      </c>
      <c r="K3329" t="str">
        <f t="shared" si="55"/>
        <v>5</v>
      </c>
      <c r="L3329" t="s">
        <v>56</v>
      </c>
      <c r="M3329" t="s">
        <v>57</v>
      </c>
      <c r="N33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329" s="10">
        <f>VLOOKUP(TableOMP[[#This Row],[Label]],TableAvg[],2,FALSE)</f>
        <v>5.6301132999999997</v>
      </c>
      <c r="P3329" s="10">
        <f>VLOOKUP(TableOMP[[#This Row],[Label]],TableAvg[],3,FALSE)</f>
        <v>0.18975253810007162</v>
      </c>
      <c r="Q3329" s="10">
        <f>TableOMP[[#This Row],[Avg]]-$U$2*TableOMP[[#This Row],[StdDev]]</f>
        <v>5.2506082237998566</v>
      </c>
      <c r="R3329" s="10">
        <f>TableOMP[[#This Row],[Avg]]+$U$2*TableOMP[[#This Row],[StdDev]]</f>
        <v>6.0096183762001427</v>
      </c>
      <c r="S3329" s="10">
        <f>IF(AND(TableOMP[[#This Row],[total_time]]&gt;=TableOMP[[#This Row],[Low]], TableOMP[[#This Row],[total_time]]&lt;=TableOMP[[#This Row],[High]]),1,0)</f>
        <v>1</v>
      </c>
    </row>
    <row r="3330" spans="1:19" x14ac:dyDescent="0.25">
      <c r="A3330" t="s">
        <v>15</v>
      </c>
      <c r="B3330">
        <v>10000</v>
      </c>
      <c r="C3330">
        <v>100</v>
      </c>
      <c r="D3330">
        <v>100000</v>
      </c>
      <c r="E3330">
        <v>47</v>
      </c>
      <c r="F3330">
        <v>1</v>
      </c>
      <c r="G3330">
        <v>5.5144580000000003</v>
      </c>
      <c r="H3330">
        <v>0.19101599999999999</v>
      </c>
      <c r="I3330">
        <v>3.4846430000000002</v>
      </c>
      <c r="J3330">
        <v>7.5753000000000001E-2</v>
      </c>
      <c r="K3330" t="str">
        <f t="shared" si="55"/>
        <v>5</v>
      </c>
      <c r="L3330" t="s">
        <v>56</v>
      </c>
      <c r="M3330" t="s">
        <v>57</v>
      </c>
      <c r="N33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330" s="10">
        <f>VLOOKUP(TableOMP[[#This Row],[Label]],TableAvg[],2,FALSE)</f>
        <v>5.5868596999999998</v>
      </c>
      <c r="P3330" s="10">
        <f>VLOOKUP(TableOMP[[#This Row],[Label]],TableAvg[],3,FALSE)</f>
        <v>0.3397299843004894</v>
      </c>
      <c r="Q3330" s="10">
        <f>TableOMP[[#This Row],[Avg]]-$U$2*TableOMP[[#This Row],[StdDev]]</f>
        <v>4.9073997313990212</v>
      </c>
      <c r="R3330" s="10">
        <f>TableOMP[[#This Row],[Avg]]+$U$2*TableOMP[[#This Row],[StdDev]]</f>
        <v>6.2663196686009783</v>
      </c>
      <c r="S3330" s="10">
        <f>IF(AND(TableOMP[[#This Row],[total_time]]&gt;=TableOMP[[#This Row],[Low]], TableOMP[[#This Row],[total_time]]&lt;=TableOMP[[#This Row],[High]]),1,0)</f>
        <v>1</v>
      </c>
    </row>
    <row r="3331" spans="1:19" x14ac:dyDescent="0.25">
      <c r="A3331" t="s">
        <v>15</v>
      </c>
      <c r="B3331">
        <v>10000</v>
      </c>
      <c r="C3331">
        <v>100</v>
      </c>
      <c r="D3331">
        <v>100000</v>
      </c>
      <c r="E3331">
        <v>46</v>
      </c>
      <c r="F3331">
        <v>1</v>
      </c>
      <c r="G3331">
        <v>5.7943910000000001</v>
      </c>
      <c r="H3331">
        <v>0.165266</v>
      </c>
      <c r="I3331">
        <v>2.2966289999999998</v>
      </c>
      <c r="J3331">
        <v>5.1035999999999998E-2</v>
      </c>
      <c r="K3331" t="str">
        <f t="shared" si="55"/>
        <v>5</v>
      </c>
      <c r="L3331" t="s">
        <v>56</v>
      </c>
      <c r="M3331" t="s">
        <v>57</v>
      </c>
      <c r="N33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331" s="10">
        <f>VLOOKUP(TableOMP[[#This Row],[Label]],TableAvg[],2,FALSE)</f>
        <v>5.7503392000000009</v>
      </c>
      <c r="P3331" s="10">
        <f>VLOOKUP(TableOMP[[#This Row],[Label]],TableAvg[],3,FALSE)</f>
        <v>0.16546390279259388</v>
      </c>
      <c r="Q3331" s="10">
        <f>TableOMP[[#This Row],[Avg]]-$U$2*TableOMP[[#This Row],[StdDev]]</f>
        <v>5.419411394414813</v>
      </c>
      <c r="R3331" s="10">
        <f>TableOMP[[#This Row],[Avg]]+$U$2*TableOMP[[#This Row],[StdDev]]</f>
        <v>6.0812670055851887</v>
      </c>
      <c r="S3331" s="10">
        <f>IF(AND(TableOMP[[#This Row],[total_time]]&gt;=TableOMP[[#This Row],[Low]], TableOMP[[#This Row],[total_time]]&lt;=TableOMP[[#This Row],[High]]),1,0)</f>
        <v>1</v>
      </c>
    </row>
    <row r="3332" spans="1:19" x14ac:dyDescent="0.25">
      <c r="A3332" t="s">
        <v>15</v>
      </c>
      <c r="B3332">
        <v>10000</v>
      </c>
      <c r="C3332">
        <v>100</v>
      </c>
      <c r="D3332">
        <v>100000</v>
      </c>
      <c r="E3332">
        <v>45</v>
      </c>
      <c r="F3332">
        <v>1</v>
      </c>
      <c r="G3332">
        <v>5.4169409999999996</v>
      </c>
      <c r="H3332">
        <v>0.20555899999999999</v>
      </c>
      <c r="I3332">
        <v>3.0730460000000002</v>
      </c>
      <c r="J3332">
        <v>6.9842000000000001E-2</v>
      </c>
      <c r="K3332" t="str">
        <f t="shared" si="55"/>
        <v>5</v>
      </c>
      <c r="L3332" t="s">
        <v>56</v>
      </c>
      <c r="M3332" t="s">
        <v>57</v>
      </c>
      <c r="N33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332" s="10">
        <f>VLOOKUP(TableOMP[[#This Row],[Label]],TableAvg[],2,FALSE)</f>
        <v>5.7430013999999998</v>
      </c>
      <c r="P3332" s="10">
        <f>VLOOKUP(TableOMP[[#This Row],[Label]],TableAvg[],3,FALSE)</f>
        <v>0.13113899097536516</v>
      </c>
      <c r="Q3332" s="10">
        <f>TableOMP[[#This Row],[Avg]]-$U$2*TableOMP[[#This Row],[StdDev]]</f>
        <v>5.4807234180492692</v>
      </c>
      <c r="R3332" s="10">
        <f>TableOMP[[#This Row],[Avg]]+$U$2*TableOMP[[#This Row],[StdDev]]</f>
        <v>6.0052793819507304</v>
      </c>
      <c r="S3332" s="10">
        <f>IF(AND(TableOMP[[#This Row],[total_time]]&gt;=TableOMP[[#This Row],[Low]], TableOMP[[#This Row],[total_time]]&lt;=TableOMP[[#This Row],[High]]),1,0)</f>
        <v>0</v>
      </c>
    </row>
    <row r="3333" spans="1:19" x14ac:dyDescent="0.25">
      <c r="A3333" t="s">
        <v>15</v>
      </c>
      <c r="B3333">
        <v>10000</v>
      </c>
      <c r="C3333">
        <v>100</v>
      </c>
      <c r="D3333">
        <v>100000</v>
      </c>
      <c r="E3333">
        <v>44</v>
      </c>
      <c r="F3333">
        <v>1</v>
      </c>
      <c r="G3333">
        <v>5.8761070000000002</v>
      </c>
      <c r="H3333">
        <v>0.15970799999999999</v>
      </c>
      <c r="I3333">
        <v>2.1698849999999998</v>
      </c>
      <c r="J3333">
        <v>5.0462E-2</v>
      </c>
      <c r="K3333" t="str">
        <f t="shared" si="55"/>
        <v>5</v>
      </c>
      <c r="L3333" t="s">
        <v>56</v>
      </c>
      <c r="M3333" t="s">
        <v>57</v>
      </c>
      <c r="N33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333" s="10">
        <f>VLOOKUP(TableOMP[[#This Row],[Label]],TableAvg[],2,FALSE)</f>
        <v>5.7893547999999999</v>
      </c>
      <c r="P3333" s="10">
        <f>VLOOKUP(TableOMP[[#This Row],[Label]],TableAvg[],3,FALSE)</f>
        <v>0.23966683812192413</v>
      </c>
      <c r="Q3333" s="10">
        <f>TableOMP[[#This Row],[Avg]]-$U$2*TableOMP[[#This Row],[StdDev]]</f>
        <v>5.3100211237561519</v>
      </c>
      <c r="R3333" s="10">
        <f>TableOMP[[#This Row],[Avg]]+$U$2*TableOMP[[#This Row],[StdDev]]</f>
        <v>6.268688476243848</v>
      </c>
      <c r="S3333" s="10">
        <f>IF(AND(TableOMP[[#This Row],[total_time]]&gt;=TableOMP[[#This Row],[Low]], TableOMP[[#This Row],[total_time]]&lt;=TableOMP[[#This Row],[High]]),1,0)</f>
        <v>1</v>
      </c>
    </row>
    <row r="3334" spans="1:19" x14ac:dyDescent="0.25">
      <c r="A3334" t="s">
        <v>15</v>
      </c>
      <c r="B3334">
        <v>10000</v>
      </c>
      <c r="C3334">
        <v>100</v>
      </c>
      <c r="D3334">
        <v>100000</v>
      </c>
      <c r="E3334">
        <v>43</v>
      </c>
      <c r="F3334">
        <v>1</v>
      </c>
      <c r="G3334">
        <v>5.719703</v>
      </c>
      <c r="H3334">
        <v>0.140407</v>
      </c>
      <c r="I3334">
        <v>1.9776400000000001</v>
      </c>
      <c r="J3334">
        <v>4.7086999999999997E-2</v>
      </c>
      <c r="K3334" t="str">
        <f t="shared" si="55"/>
        <v>5</v>
      </c>
      <c r="L3334" t="s">
        <v>56</v>
      </c>
      <c r="M3334" t="s">
        <v>57</v>
      </c>
      <c r="N33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334" s="10">
        <f>VLOOKUP(TableOMP[[#This Row],[Label]],TableAvg[],2,FALSE)</f>
        <v>6.0439132000000004</v>
      </c>
      <c r="P3334" s="10">
        <f>VLOOKUP(TableOMP[[#This Row],[Label]],TableAvg[],3,FALSE)</f>
        <v>0.69134220463498586</v>
      </c>
      <c r="Q3334" s="10">
        <f>TableOMP[[#This Row],[Avg]]-$U$2*TableOMP[[#This Row],[StdDev]]</f>
        <v>4.6612287907300285</v>
      </c>
      <c r="R3334" s="10">
        <f>TableOMP[[#This Row],[Avg]]+$U$2*TableOMP[[#This Row],[StdDev]]</f>
        <v>7.4265976092699724</v>
      </c>
      <c r="S3334" s="10">
        <f>IF(AND(TableOMP[[#This Row],[total_time]]&gt;=TableOMP[[#This Row],[Low]], TableOMP[[#This Row],[total_time]]&lt;=TableOMP[[#This Row],[High]]),1,0)</f>
        <v>1</v>
      </c>
    </row>
    <row r="3335" spans="1:19" x14ac:dyDescent="0.25">
      <c r="A3335" t="s">
        <v>15</v>
      </c>
      <c r="B3335">
        <v>10000</v>
      </c>
      <c r="C3335">
        <v>100</v>
      </c>
      <c r="D3335">
        <v>100000</v>
      </c>
      <c r="E3335">
        <v>42</v>
      </c>
      <c r="F3335">
        <v>1</v>
      </c>
      <c r="G3335">
        <v>6.0009300000000003</v>
      </c>
      <c r="H3335">
        <v>0.15543899999999999</v>
      </c>
      <c r="I3335">
        <v>2.08765</v>
      </c>
      <c r="J3335">
        <v>5.0917999999999998E-2</v>
      </c>
      <c r="K3335" t="str">
        <f t="shared" si="55"/>
        <v>5</v>
      </c>
      <c r="L3335" t="s">
        <v>56</v>
      </c>
      <c r="M3335" t="s">
        <v>57</v>
      </c>
      <c r="N33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335" s="10">
        <f>VLOOKUP(TableOMP[[#This Row],[Label]],TableAvg[],2,FALSE)</f>
        <v>7.7228222000000004</v>
      </c>
      <c r="P3335" s="10">
        <f>VLOOKUP(TableOMP[[#This Row],[Label]],TableAvg[],3,FALSE)</f>
        <v>5.4706641931121647</v>
      </c>
      <c r="Q3335" s="10">
        <f>TableOMP[[#This Row],[Avg]]-$U$2*TableOMP[[#This Row],[StdDev]]</f>
        <v>-3.2185061862243289</v>
      </c>
      <c r="R3335" s="10">
        <f>TableOMP[[#This Row],[Avg]]+$U$2*TableOMP[[#This Row],[StdDev]]</f>
        <v>18.664150586224331</v>
      </c>
      <c r="S3335" s="10">
        <f>IF(AND(TableOMP[[#This Row],[total_time]]&gt;=TableOMP[[#This Row],[Low]], TableOMP[[#This Row],[total_time]]&lt;=TableOMP[[#This Row],[High]]),1,0)</f>
        <v>1</v>
      </c>
    </row>
    <row r="3336" spans="1:19" x14ac:dyDescent="0.25">
      <c r="A3336" t="s">
        <v>15</v>
      </c>
      <c r="B3336">
        <v>10000</v>
      </c>
      <c r="C3336">
        <v>100</v>
      </c>
      <c r="D3336">
        <v>100000</v>
      </c>
      <c r="E3336">
        <v>41</v>
      </c>
      <c r="F3336">
        <v>1</v>
      </c>
      <c r="G3336">
        <v>5.7765529999999998</v>
      </c>
      <c r="H3336">
        <v>0.13311999999999999</v>
      </c>
      <c r="I3336">
        <v>1.6561729999999999</v>
      </c>
      <c r="J3336">
        <v>4.1404000000000003E-2</v>
      </c>
      <c r="K3336" t="str">
        <f t="shared" si="55"/>
        <v>5</v>
      </c>
      <c r="L3336" t="s">
        <v>56</v>
      </c>
      <c r="M3336" t="s">
        <v>57</v>
      </c>
      <c r="N33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336" s="10">
        <f>VLOOKUP(TableOMP[[#This Row],[Label]],TableAvg[],2,FALSE)</f>
        <v>6.1193129000000006</v>
      </c>
      <c r="P3336" s="10">
        <f>VLOOKUP(TableOMP[[#This Row],[Label]],TableAvg[],3,FALSE)</f>
        <v>0.49191286895412267</v>
      </c>
      <c r="Q3336" s="10">
        <f>TableOMP[[#This Row],[Avg]]-$U$2*TableOMP[[#This Row],[StdDev]]</f>
        <v>5.1354871620917555</v>
      </c>
      <c r="R3336" s="10">
        <f>TableOMP[[#This Row],[Avg]]+$U$2*TableOMP[[#This Row],[StdDev]]</f>
        <v>7.1031386379082457</v>
      </c>
      <c r="S3336" s="10">
        <f>IF(AND(TableOMP[[#This Row],[total_time]]&gt;=TableOMP[[#This Row],[Low]], TableOMP[[#This Row],[total_time]]&lt;=TableOMP[[#This Row],[High]]),1,0)</f>
        <v>1</v>
      </c>
    </row>
    <row r="3337" spans="1:19" x14ac:dyDescent="0.25">
      <c r="A3337" t="s">
        <v>15</v>
      </c>
      <c r="B3337">
        <v>10000</v>
      </c>
      <c r="C3337">
        <v>100</v>
      </c>
      <c r="D3337">
        <v>100000</v>
      </c>
      <c r="E3337">
        <v>40</v>
      </c>
      <c r="F3337">
        <v>1</v>
      </c>
      <c r="G3337">
        <v>5.9661460000000002</v>
      </c>
      <c r="H3337">
        <v>0.14648</v>
      </c>
      <c r="I3337">
        <v>1.5291779999999999</v>
      </c>
      <c r="J3337">
        <v>3.9210000000000002E-2</v>
      </c>
      <c r="K3337" t="str">
        <f t="shared" si="55"/>
        <v>5</v>
      </c>
      <c r="L3337" t="s">
        <v>56</v>
      </c>
      <c r="M3337" t="s">
        <v>57</v>
      </c>
      <c r="N33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337" s="10">
        <f>VLOOKUP(TableOMP[[#This Row],[Label]],TableAvg[],2,FALSE)</f>
        <v>6.0271618</v>
      </c>
      <c r="P3337" s="10">
        <f>VLOOKUP(TableOMP[[#This Row],[Label]],TableAvg[],3,FALSE)</f>
        <v>8.7756818016340138E-2</v>
      </c>
      <c r="Q3337" s="10">
        <f>TableOMP[[#This Row],[Avg]]-$U$2*TableOMP[[#This Row],[StdDev]]</f>
        <v>5.8516481639673197</v>
      </c>
      <c r="R3337" s="10">
        <f>TableOMP[[#This Row],[Avg]]+$U$2*TableOMP[[#This Row],[StdDev]]</f>
        <v>6.2026754360326803</v>
      </c>
      <c r="S3337" s="10">
        <f>IF(AND(TableOMP[[#This Row],[total_time]]&gt;=TableOMP[[#This Row],[Low]], TableOMP[[#This Row],[total_time]]&lt;=TableOMP[[#This Row],[High]]),1,0)</f>
        <v>1</v>
      </c>
    </row>
    <row r="3338" spans="1:19" x14ac:dyDescent="0.25">
      <c r="A3338" t="s">
        <v>15</v>
      </c>
      <c r="B3338">
        <v>10000</v>
      </c>
      <c r="C3338">
        <v>100</v>
      </c>
      <c r="D3338">
        <v>100000</v>
      </c>
      <c r="E3338">
        <v>39</v>
      </c>
      <c r="F3338">
        <v>1</v>
      </c>
      <c r="G3338">
        <v>6.0958839999999999</v>
      </c>
      <c r="H3338">
        <v>0.17516699999999999</v>
      </c>
      <c r="I3338">
        <v>2.2272180000000001</v>
      </c>
      <c r="J3338">
        <v>5.8611000000000003E-2</v>
      </c>
      <c r="K3338" t="str">
        <f t="shared" si="55"/>
        <v>5</v>
      </c>
      <c r="L3338" t="s">
        <v>56</v>
      </c>
      <c r="M3338" t="s">
        <v>57</v>
      </c>
      <c r="N33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338" s="10">
        <f>VLOOKUP(TableOMP[[#This Row],[Label]],TableAvg[],2,FALSE)</f>
        <v>6.2660485999999995</v>
      </c>
      <c r="P3338" s="10">
        <f>VLOOKUP(TableOMP[[#This Row],[Label]],TableAvg[],3,FALSE)</f>
        <v>0.29647756038297718</v>
      </c>
      <c r="Q3338" s="10">
        <f>TableOMP[[#This Row],[Avg]]-$U$2*TableOMP[[#This Row],[StdDev]]</f>
        <v>5.6730934792340451</v>
      </c>
      <c r="R3338" s="10">
        <f>TableOMP[[#This Row],[Avg]]+$U$2*TableOMP[[#This Row],[StdDev]]</f>
        <v>6.859003720765954</v>
      </c>
      <c r="S3338" s="10">
        <f>IF(AND(TableOMP[[#This Row],[total_time]]&gt;=TableOMP[[#This Row],[Low]], TableOMP[[#This Row],[total_time]]&lt;=TableOMP[[#This Row],[High]]),1,0)</f>
        <v>1</v>
      </c>
    </row>
    <row r="3339" spans="1:19" x14ac:dyDescent="0.25">
      <c r="A3339" t="s">
        <v>15</v>
      </c>
      <c r="B3339">
        <v>10000</v>
      </c>
      <c r="C3339">
        <v>100</v>
      </c>
      <c r="D3339">
        <v>100000</v>
      </c>
      <c r="E3339">
        <v>38</v>
      </c>
      <c r="F3339">
        <v>1</v>
      </c>
      <c r="G3339">
        <v>6.2146730000000003</v>
      </c>
      <c r="H3339">
        <v>0.164826</v>
      </c>
      <c r="I3339">
        <v>1.8220209999999999</v>
      </c>
      <c r="J3339">
        <v>4.9244000000000003E-2</v>
      </c>
      <c r="K3339" t="str">
        <f t="shared" si="55"/>
        <v>5</v>
      </c>
      <c r="L3339" t="s">
        <v>56</v>
      </c>
      <c r="M3339" t="s">
        <v>57</v>
      </c>
      <c r="N33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339" s="10">
        <f>VLOOKUP(TableOMP[[#This Row],[Label]],TableAvg[],2,FALSE)</f>
        <v>6.3473785555555544</v>
      </c>
      <c r="P3339" s="10">
        <f>VLOOKUP(TableOMP[[#This Row],[Label]],TableAvg[],3,FALSE)</f>
        <v>0.2107003124984107</v>
      </c>
      <c r="Q3339" s="10">
        <f>TableOMP[[#This Row],[Avg]]-$U$2*TableOMP[[#This Row],[StdDev]]</f>
        <v>5.9259779305587328</v>
      </c>
      <c r="R3339" s="10">
        <f>TableOMP[[#This Row],[Avg]]+$U$2*TableOMP[[#This Row],[StdDev]]</f>
        <v>6.768779180552376</v>
      </c>
      <c r="S3339" s="10">
        <f>IF(AND(TableOMP[[#This Row],[total_time]]&gt;=TableOMP[[#This Row],[Low]], TableOMP[[#This Row],[total_time]]&lt;=TableOMP[[#This Row],[High]]),1,0)</f>
        <v>1</v>
      </c>
    </row>
    <row r="3340" spans="1:19" x14ac:dyDescent="0.25">
      <c r="A3340" t="s">
        <v>15</v>
      </c>
      <c r="B3340">
        <v>10000</v>
      </c>
      <c r="C3340">
        <v>100</v>
      </c>
      <c r="D3340">
        <v>100000</v>
      </c>
      <c r="E3340">
        <v>37</v>
      </c>
      <c r="F3340">
        <v>1</v>
      </c>
      <c r="G3340">
        <v>6.3088829999999998</v>
      </c>
      <c r="H3340">
        <v>0.163906</v>
      </c>
      <c r="I3340">
        <v>2.113556</v>
      </c>
      <c r="J3340">
        <v>5.8709999999999998E-2</v>
      </c>
      <c r="K3340" t="str">
        <f t="shared" si="55"/>
        <v>5</v>
      </c>
      <c r="L3340" t="s">
        <v>56</v>
      </c>
      <c r="M3340" t="s">
        <v>57</v>
      </c>
      <c r="N33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340" s="10">
        <f>VLOOKUP(TableOMP[[#This Row],[Label]],TableAvg[],2,FALSE)</f>
        <v>6.3718076666666654</v>
      </c>
      <c r="P3340" s="10">
        <f>VLOOKUP(TableOMP[[#This Row],[Label]],TableAvg[],3,FALSE)</f>
        <v>0.12503887851830384</v>
      </c>
      <c r="Q3340" s="10">
        <f>TableOMP[[#This Row],[Avg]]-$U$2*TableOMP[[#This Row],[StdDev]]</f>
        <v>6.1217299096300577</v>
      </c>
      <c r="R3340" s="10">
        <f>TableOMP[[#This Row],[Avg]]+$U$2*TableOMP[[#This Row],[StdDev]]</f>
        <v>6.6218854237032732</v>
      </c>
      <c r="S3340" s="10">
        <f>IF(AND(TableOMP[[#This Row],[total_time]]&gt;=TableOMP[[#This Row],[Low]], TableOMP[[#This Row],[total_time]]&lt;=TableOMP[[#This Row],[High]]),1,0)</f>
        <v>1</v>
      </c>
    </row>
    <row r="3341" spans="1:19" x14ac:dyDescent="0.25">
      <c r="A3341" t="s">
        <v>15</v>
      </c>
      <c r="B3341">
        <v>10000</v>
      </c>
      <c r="C3341">
        <v>100</v>
      </c>
      <c r="D3341">
        <v>100000</v>
      </c>
      <c r="E3341">
        <v>36</v>
      </c>
      <c r="F3341">
        <v>1</v>
      </c>
      <c r="G3341">
        <v>6.4265939999999997</v>
      </c>
      <c r="H3341">
        <v>0.153637</v>
      </c>
      <c r="I3341">
        <v>2.0166369999999998</v>
      </c>
      <c r="J3341">
        <v>5.7618000000000003E-2</v>
      </c>
      <c r="K3341" t="str">
        <f t="shared" si="55"/>
        <v>5</v>
      </c>
      <c r="L3341" t="s">
        <v>56</v>
      </c>
      <c r="M3341" t="s">
        <v>57</v>
      </c>
      <c r="N33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341" s="10">
        <f>VLOOKUP(TableOMP[[#This Row],[Label]],TableAvg[],2,FALSE)</f>
        <v>6.5453429999999999</v>
      </c>
      <c r="P3341" s="10">
        <f>VLOOKUP(TableOMP[[#This Row],[Label]],TableAvg[],3,FALSE)</f>
        <v>0.14204204036692983</v>
      </c>
      <c r="Q3341" s="10">
        <f>TableOMP[[#This Row],[Avg]]-$U$2*TableOMP[[#This Row],[StdDev]]</f>
        <v>6.2612589192661403</v>
      </c>
      <c r="R3341" s="10">
        <f>TableOMP[[#This Row],[Avg]]+$U$2*TableOMP[[#This Row],[StdDev]]</f>
        <v>6.8294270807338595</v>
      </c>
      <c r="S3341" s="10">
        <f>IF(AND(TableOMP[[#This Row],[total_time]]&gt;=TableOMP[[#This Row],[Low]], TableOMP[[#This Row],[total_time]]&lt;=TableOMP[[#This Row],[High]]),1,0)</f>
        <v>1</v>
      </c>
    </row>
    <row r="3342" spans="1:19" x14ac:dyDescent="0.25">
      <c r="A3342" t="s">
        <v>15</v>
      </c>
      <c r="B3342">
        <v>10000</v>
      </c>
      <c r="C3342">
        <v>100</v>
      </c>
      <c r="D3342">
        <v>100000</v>
      </c>
      <c r="E3342">
        <v>35</v>
      </c>
      <c r="F3342">
        <v>1</v>
      </c>
      <c r="G3342">
        <v>6.6526680000000002</v>
      </c>
      <c r="H3342">
        <v>0.157606</v>
      </c>
      <c r="I3342">
        <v>1.8258110000000001</v>
      </c>
      <c r="J3342">
        <v>5.3699999999999998E-2</v>
      </c>
      <c r="K3342" t="str">
        <f t="shared" si="55"/>
        <v>5</v>
      </c>
      <c r="L3342" t="s">
        <v>56</v>
      </c>
      <c r="M3342" t="s">
        <v>57</v>
      </c>
      <c r="N33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342" s="10">
        <f>VLOOKUP(TableOMP[[#This Row],[Label]],TableAvg[],2,FALSE)</f>
        <v>7.0453129999999984</v>
      </c>
      <c r="P3342" s="10">
        <f>VLOOKUP(TableOMP[[#This Row],[Label]],TableAvg[],3,FALSE)</f>
        <v>1.1073830643128082</v>
      </c>
      <c r="Q3342" s="10">
        <f>TableOMP[[#This Row],[Avg]]-$U$2*TableOMP[[#This Row],[StdDev]]</f>
        <v>4.8305468713743824</v>
      </c>
      <c r="R3342" s="10">
        <f>TableOMP[[#This Row],[Avg]]+$U$2*TableOMP[[#This Row],[StdDev]]</f>
        <v>9.2600791286256143</v>
      </c>
      <c r="S3342" s="10">
        <f>IF(AND(TableOMP[[#This Row],[total_time]]&gt;=TableOMP[[#This Row],[Low]], TableOMP[[#This Row],[total_time]]&lt;=TableOMP[[#This Row],[High]]),1,0)</f>
        <v>1</v>
      </c>
    </row>
    <row r="3343" spans="1:19" x14ac:dyDescent="0.25">
      <c r="A3343" t="s">
        <v>15</v>
      </c>
      <c r="B3343">
        <v>10000</v>
      </c>
      <c r="C3343">
        <v>100</v>
      </c>
      <c r="D3343">
        <v>100000</v>
      </c>
      <c r="E3343">
        <v>34</v>
      </c>
      <c r="F3343">
        <v>1</v>
      </c>
      <c r="G3343">
        <v>6.556413</v>
      </c>
      <c r="H3343">
        <v>0.150896</v>
      </c>
      <c r="I3343">
        <v>1.807447</v>
      </c>
      <c r="J3343">
        <v>5.4771E-2</v>
      </c>
      <c r="K3343" t="str">
        <f t="shared" si="55"/>
        <v>5</v>
      </c>
      <c r="L3343" t="s">
        <v>56</v>
      </c>
      <c r="M3343" t="s">
        <v>57</v>
      </c>
      <c r="N33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343" s="10">
        <f>VLOOKUP(TableOMP[[#This Row],[Label]],TableAvg[],2,FALSE)</f>
        <v>7.7414967777777788</v>
      </c>
      <c r="P3343" s="10">
        <f>VLOOKUP(TableOMP[[#This Row],[Label]],TableAvg[],3,FALSE)</f>
        <v>3.0485495572849342</v>
      </c>
      <c r="Q3343" s="10">
        <f>TableOMP[[#This Row],[Avg]]-$U$2*TableOMP[[#This Row],[StdDev]]</f>
        <v>1.6443976632079105</v>
      </c>
      <c r="R3343" s="10">
        <f>TableOMP[[#This Row],[Avg]]+$U$2*TableOMP[[#This Row],[StdDev]]</f>
        <v>13.838595892347648</v>
      </c>
      <c r="S3343" s="10">
        <f>IF(AND(TableOMP[[#This Row],[total_time]]&gt;=TableOMP[[#This Row],[Low]], TableOMP[[#This Row],[total_time]]&lt;=TableOMP[[#This Row],[High]]),1,0)</f>
        <v>1</v>
      </c>
    </row>
    <row r="3344" spans="1:19" x14ac:dyDescent="0.25">
      <c r="A3344" t="s">
        <v>15</v>
      </c>
      <c r="B3344">
        <v>10000</v>
      </c>
      <c r="C3344">
        <v>100</v>
      </c>
      <c r="D3344">
        <v>100000</v>
      </c>
      <c r="E3344">
        <v>33</v>
      </c>
      <c r="F3344">
        <v>1</v>
      </c>
      <c r="G3344">
        <v>6.8205450000000001</v>
      </c>
      <c r="H3344">
        <v>0.14138300000000001</v>
      </c>
      <c r="I3344">
        <v>1.355054</v>
      </c>
      <c r="J3344">
        <v>4.2345000000000001E-2</v>
      </c>
      <c r="K3344" t="str">
        <f t="shared" si="55"/>
        <v>5</v>
      </c>
      <c r="L3344" t="s">
        <v>56</v>
      </c>
      <c r="M3344" t="s">
        <v>57</v>
      </c>
      <c r="N33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344" s="10">
        <f>VLOOKUP(TableOMP[[#This Row],[Label]],TableAvg[],2,FALSE)</f>
        <v>6.9106411111111106</v>
      </c>
      <c r="P3344" s="10">
        <f>VLOOKUP(TableOMP[[#This Row],[Label]],TableAvg[],3,FALSE)</f>
        <v>0.16269524228477839</v>
      </c>
      <c r="Q3344" s="10">
        <f>TableOMP[[#This Row],[Avg]]-$U$2*TableOMP[[#This Row],[StdDev]]</f>
        <v>6.585250626541554</v>
      </c>
      <c r="R3344" s="10">
        <f>TableOMP[[#This Row],[Avg]]+$U$2*TableOMP[[#This Row],[StdDev]]</f>
        <v>7.2360315956806671</v>
      </c>
      <c r="S3344" s="10">
        <f>IF(AND(TableOMP[[#This Row],[total_time]]&gt;=TableOMP[[#This Row],[Low]], TableOMP[[#This Row],[total_time]]&lt;=TableOMP[[#This Row],[High]]),1,0)</f>
        <v>1</v>
      </c>
    </row>
    <row r="3345" spans="1:19" x14ac:dyDescent="0.25">
      <c r="A3345" t="s">
        <v>15</v>
      </c>
      <c r="B3345">
        <v>10000</v>
      </c>
      <c r="C3345">
        <v>100</v>
      </c>
      <c r="D3345">
        <v>100000</v>
      </c>
      <c r="E3345">
        <v>32</v>
      </c>
      <c r="F3345">
        <v>1</v>
      </c>
      <c r="G3345">
        <v>6.9885320000000002</v>
      </c>
      <c r="H3345">
        <v>0.153284</v>
      </c>
      <c r="I3345">
        <v>1.6807080000000001</v>
      </c>
      <c r="J3345">
        <v>5.4216E-2</v>
      </c>
      <c r="K3345" t="str">
        <f t="shared" si="55"/>
        <v>5</v>
      </c>
      <c r="L3345" t="s">
        <v>56</v>
      </c>
      <c r="M3345" t="s">
        <v>57</v>
      </c>
      <c r="N33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345" s="10">
        <f>VLOOKUP(TableOMP[[#This Row],[Label]],TableAvg[],2,FALSE)</f>
        <v>7.1015181111111119</v>
      </c>
      <c r="P3345" s="10">
        <f>VLOOKUP(TableOMP[[#This Row],[Label]],TableAvg[],3,FALSE)</f>
        <v>0.19053795345834407</v>
      </c>
      <c r="Q3345" s="10">
        <f>TableOMP[[#This Row],[Avg]]-$U$2*TableOMP[[#This Row],[StdDev]]</f>
        <v>6.7204422041944234</v>
      </c>
      <c r="R3345" s="10">
        <f>TableOMP[[#This Row],[Avg]]+$U$2*TableOMP[[#This Row],[StdDev]]</f>
        <v>7.4825940180278003</v>
      </c>
      <c r="S3345" s="10">
        <f>IF(AND(TableOMP[[#This Row],[total_time]]&gt;=TableOMP[[#This Row],[Low]], TableOMP[[#This Row],[total_time]]&lt;=TableOMP[[#This Row],[High]]),1,0)</f>
        <v>1</v>
      </c>
    </row>
    <row r="3346" spans="1:19" x14ac:dyDescent="0.25">
      <c r="A3346" t="s">
        <v>15</v>
      </c>
      <c r="B3346">
        <v>10000</v>
      </c>
      <c r="C3346">
        <v>100</v>
      </c>
      <c r="D3346">
        <v>100000</v>
      </c>
      <c r="E3346">
        <v>31</v>
      </c>
      <c r="F3346">
        <v>1</v>
      </c>
      <c r="G3346">
        <v>7.2530039999999998</v>
      </c>
      <c r="H3346">
        <v>0.14918699999999999</v>
      </c>
      <c r="I3346">
        <v>1.619043</v>
      </c>
      <c r="J3346">
        <v>5.3968000000000002E-2</v>
      </c>
      <c r="K3346" t="str">
        <f t="shared" si="55"/>
        <v>5</v>
      </c>
      <c r="L3346" t="s">
        <v>56</v>
      </c>
      <c r="M3346" t="s">
        <v>57</v>
      </c>
      <c r="N33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346" s="10">
        <f>VLOOKUP(TableOMP[[#This Row],[Label]],TableAvg[],2,FALSE)</f>
        <v>7.2265201111111104</v>
      </c>
      <c r="P3346" s="10">
        <f>VLOOKUP(TableOMP[[#This Row],[Label]],TableAvg[],3,FALSE)</f>
        <v>0.16143676633452952</v>
      </c>
      <c r="Q3346" s="10">
        <f>TableOMP[[#This Row],[Avg]]-$U$2*TableOMP[[#This Row],[StdDev]]</f>
        <v>6.9036465784420518</v>
      </c>
      <c r="R3346" s="10">
        <f>TableOMP[[#This Row],[Avg]]+$U$2*TableOMP[[#This Row],[StdDev]]</f>
        <v>7.549393643780169</v>
      </c>
      <c r="S3346" s="10">
        <f>IF(AND(TableOMP[[#This Row],[total_time]]&gt;=TableOMP[[#This Row],[Low]], TableOMP[[#This Row],[total_time]]&lt;=TableOMP[[#This Row],[High]]),1,0)</f>
        <v>1</v>
      </c>
    </row>
    <row r="3347" spans="1:19" x14ac:dyDescent="0.25">
      <c r="A3347" t="s">
        <v>15</v>
      </c>
      <c r="B3347">
        <v>10000</v>
      </c>
      <c r="C3347">
        <v>100</v>
      </c>
      <c r="D3347">
        <v>100000</v>
      </c>
      <c r="E3347">
        <v>30</v>
      </c>
      <c r="F3347">
        <v>1</v>
      </c>
      <c r="G3347">
        <v>7.1498379999999999</v>
      </c>
      <c r="H3347">
        <v>0.14127300000000001</v>
      </c>
      <c r="I3347">
        <v>1.250329</v>
      </c>
      <c r="J3347">
        <v>4.3115000000000001E-2</v>
      </c>
      <c r="K3347" t="str">
        <f t="shared" si="55"/>
        <v>5</v>
      </c>
      <c r="L3347" t="s">
        <v>56</v>
      </c>
      <c r="M3347" t="s">
        <v>57</v>
      </c>
      <c r="N33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347" s="10">
        <f>VLOOKUP(TableOMP[[#This Row],[Label]],TableAvg[],2,FALSE)</f>
        <v>7.2940763333333329</v>
      </c>
      <c r="P3347" s="10">
        <f>VLOOKUP(TableOMP[[#This Row],[Label]],TableAvg[],3,FALSE)</f>
        <v>0.20530185275724544</v>
      </c>
      <c r="Q3347" s="10">
        <f>TableOMP[[#This Row],[Avg]]-$U$2*TableOMP[[#This Row],[StdDev]]</f>
        <v>6.8834726278188416</v>
      </c>
      <c r="R3347" s="10">
        <f>TableOMP[[#This Row],[Avg]]+$U$2*TableOMP[[#This Row],[StdDev]]</f>
        <v>7.7046800388478243</v>
      </c>
      <c r="S3347" s="10">
        <f>IF(AND(TableOMP[[#This Row],[total_time]]&gt;=TableOMP[[#This Row],[Low]], TableOMP[[#This Row],[total_time]]&lt;=TableOMP[[#This Row],[High]]),1,0)</f>
        <v>1</v>
      </c>
    </row>
    <row r="3348" spans="1:19" x14ac:dyDescent="0.25">
      <c r="A3348" t="s">
        <v>15</v>
      </c>
      <c r="B3348">
        <v>10000</v>
      </c>
      <c r="C3348">
        <v>100</v>
      </c>
      <c r="D3348">
        <v>100000</v>
      </c>
      <c r="E3348">
        <v>29</v>
      </c>
      <c r="F3348">
        <v>1</v>
      </c>
      <c r="G3348">
        <v>7.4993550000000004</v>
      </c>
      <c r="H3348">
        <v>0.14339299999999999</v>
      </c>
      <c r="I3348">
        <v>1.2057910000000001</v>
      </c>
      <c r="J3348">
        <v>4.3063999999999998E-2</v>
      </c>
      <c r="K3348" t="str">
        <f t="shared" si="55"/>
        <v>5</v>
      </c>
      <c r="L3348" t="s">
        <v>56</v>
      </c>
      <c r="M3348" t="s">
        <v>57</v>
      </c>
      <c r="N33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348" s="10">
        <f>VLOOKUP(TableOMP[[#This Row],[Label]],TableAvg[],2,FALSE)</f>
        <v>8.5854953333333341</v>
      </c>
      <c r="P3348" s="10">
        <f>VLOOKUP(TableOMP[[#This Row],[Label]],TableAvg[],3,FALSE)</f>
        <v>3.2284394313952327</v>
      </c>
      <c r="Q3348" s="10">
        <f>TableOMP[[#This Row],[Avg]]-$U$2*TableOMP[[#This Row],[StdDev]]</f>
        <v>2.1286164705428687</v>
      </c>
      <c r="R3348" s="10">
        <f>TableOMP[[#This Row],[Avg]]+$U$2*TableOMP[[#This Row],[StdDev]]</f>
        <v>15.042374196123799</v>
      </c>
      <c r="S3348" s="10">
        <f>IF(AND(TableOMP[[#This Row],[total_time]]&gt;=TableOMP[[#This Row],[Low]], TableOMP[[#This Row],[total_time]]&lt;=TableOMP[[#This Row],[High]]),1,0)</f>
        <v>1</v>
      </c>
    </row>
    <row r="3349" spans="1:19" x14ac:dyDescent="0.25">
      <c r="A3349" t="s">
        <v>15</v>
      </c>
      <c r="B3349">
        <v>10000</v>
      </c>
      <c r="C3349">
        <v>100</v>
      </c>
      <c r="D3349">
        <v>100000</v>
      </c>
      <c r="E3349">
        <v>28</v>
      </c>
      <c r="F3349">
        <v>1</v>
      </c>
      <c r="G3349">
        <v>7.7594919999999998</v>
      </c>
      <c r="H3349">
        <v>0.14763000000000001</v>
      </c>
      <c r="I3349">
        <v>1.2635529999999999</v>
      </c>
      <c r="J3349">
        <v>4.6797999999999999E-2</v>
      </c>
      <c r="K3349" t="str">
        <f t="shared" si="55"/>
        <v>5</v>
      </c>
      <c r="L3349" t="s">
        <v>56</v>
      </c>
      <c r="M3349" t="s">
        <v>57</v>
      </c>
      <c r="N33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349" s="10">
        <f>VLOOKUP(TableOMP[[#This Row],[Label]],TableAvg[],2,FALSE)</f>
        <v>7.6902833333333342</v>
      </c>
      <c r="P3349" s="10">
        <f>VLOOKUP(TableOMP[[#This Row],[Label]],TableAvg[],3,FALSE)</f>
        <v>0.11412169626709792</v>
      </c>
      <c r="Q3349" s="10">
        <f>TableOMP[[#This Row],[Avg]]-$U$2*TableOMP[[#This Row],[StdDev]]</f>
        <v>7.462039940799138</v>
      </c>
      <c r="R3349" s="10">
        <f>TableOMP[[#This Row],[Avg]]+$U$2*TableOMP[[#This Row],[StdDev]]</f>
        <v>7.9185267258675305</v>
      </c>
      <c r="S3349" s="10">
        <f>IF(AND(TableOMP[[#This Row],[total_time]]&gt;=TableOMP[[#This Row],[Low]], TableOMP[[#This Row],[total_time]]&lt;=TableOMP[[#This Row],[High]]),1,0)</f>
        <v>1</v>
      </c>
    </row>
    <row r="3350" spans="1:19" x14ac:dyDescent="0.25">
      <c r="A3350" t="s">
        <v>15</v>
      </c>
      <c r="B3350">
        <v>10000</v>
      </c>
      <c r="C3350">
        <v>100</v>
      </c>
      <c r="D3350">
        <v>100000</v>
      </c>
      <c r="E3350">
        <v>27</v>
      </c>
      <c r="F3350">
        <v>1</v>
      </c>
      <c r="G3350">
        <v>7.9860199999999999</v>
      </c>
      <c r="H3350">
        <v>0.14291499999999999</v>
      </c>
      <c r="I3350">
        <v>1.006345</v>
      </c>
      <c r="J3350">
        <v>3.8705999999999997E-2</v>
      </c>
      <c r="K3350" t="str">
        <f t="shared" si="55"/>
        <v>5</v>
      </c>
      <c r="L3350" t="s">
        <v>56</v>
      </c>
      <c r="M3350" t="s">
        <v>57</v>
      </c>
      <c r="N33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350" s="10">
        <f>VLOOKUP(TableOMP[[#This Row],[Label]],TableAvg[],2,FALSE)</f>
        <v>8.0086700000000022</v>
      </c>
      <c r="P3350" s="10">
        <f>VLOOKUP(TableOMP[[#This Row],[Label]],TableAvg[],3,FALSE)</f>
        <v>0.14580840391409636</v>
      </c>
      <c r="Q3350" s="10">
        <f>TableOMP[[#This Row],[Avg]]-$U$2*TableOMP[[#This Row],[StdDev]]</f>
        <v>7.7170531921718091</v>
      </c>
      <c r="R3350" s="10">
        <f>TableOMP[[#This Row],[Avg]]+$U$2*TableOMP[[#This Row],[StdDev]]</f>
        <v>8.3002868078281953</v>
      </c>
      <c r="S3350" s="10">
        <f>IF(AND(TableOMP[[#This Row],[total_time]]&gt;=TableOMP[[#This Row],[Low]], TableOMP[[#This Row],[total_time]]&lt;=TableOMP[[#This Row],[High]]),1,0)</f>
        <v>1</v>
      </c>
    </row>
    <row r="3351" spans="1:19" x14ac:dyDescent="0.25">
      <c r="A3351" t="s">
        <v>15</v>
      </c>
      <c r="B3351">
        <v>10000</v>
      </c>
      <c r="C3351">
        <v>100</v>
      </c>
      <c r="D3351">
        <v>100000</v>
      </c>
      <c r="E3351">
        <v>26</v>
      </c>
      <c r="F3351">
        <v>1</v>
      </c>
      <c r="G3351">
        <v>8.2347979999999996</v>
      </c>
      <c r="H3351">
        <v>0.132383</v>
      </c>
      <c r="I3351">
        <v>0.98319000000000001</v>
      </c>
      <c r="J3351">
        <v>3.9328000000000002E-2</v>
      </c>
      <c r="K3351" t="str">
        <f t="shared" si="55"/>
        <v>5</v>
      </c>
      <c r="L3351" t="s">
        <v>56</v>
      </c>
      <c r="M3351" t="s">
        <v>57</v>
      </c>
      <c r="N33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351" s="10">
        <f>VLOOKUP(TableOMP[[#This Row],[Label]],TableAvg[],2,FALSE)</f>
        <v>8.3256656666666657</v>
      </c>
      <c r="P3351" s="10">
        <f>VLOOKUP(TableOMP[[#This Row],[Label]],TableAvg[],3,FALSE)</f>
        <v>0.32159809416932755</v>
      </c>
      <c r="Q3351" s="10">
        <f>TableOMP[[#This Row],[Avg]]-$U$2*TableOMP[[#This Row],[StdDev]]</f>
        <v>7.6824694783280103</v>
      </c>
      <c r="R3351" s="10">
        <f>TableOMP[[#This Row],[Avg]]+$U$2*TableOMP[[#This Row],[StdDev]]</f>
        <v>8.9688618550053203</v>
      </c>
      <c r="S3351" s="10">
        <f>IF(AND(TableOMP[[#This Row],[total_time]]&gt;=TableOMP[[#This Row],[Low]], TableOMP[[#This Row],[total_time]]&lt;=TableOMP[[#This Row],[High]]),1,0)</f>
        <v>1</v>
      </c>
    </row>
    <row r="3352" spans="1:19" x14ac:dyDescent="0.25">
      <c r="A3352" t="s">
        <v>15</v>
      </c>
      <c r="B3352">
        <v>10000</v>
      </c>
      <c r="C3352">
        <v>100</v>
      </c>
      <c r="D3352">
        <v>100000</v>
      </c>
      <c r="E3352">
        <v>25</v>
      </c>
      <c r="F3352">
        <v>1</v>
      </c>
      <c r="G3352">
        <v>8.7318990000000003</v>
      </c>
      <c r="H3352">
        <v>0.17305899999999999</v>
      </c>
      <c r="I3352">
        <v>1.1022430000000001</v>
      </c>
      <c r="J3352">
        <v>4.5927000000000003E-2</v>
      </c>
      <c r="K3352" t="str">
        <f t="shared" si="55"/>
        <v>5</v>
      </c>
      <c r="L3352" t="s">
        <v>56</v>
      </c>
      <c r="M3352" t="s">
        <v>57</v>
      </c>
      <c r="N33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352" s="10">
        <f>VLOOKUP(TableOMP[[#This Row],[Label]],TableAvg[],2,FALSE)</f>
        <v>8.4959174444444443</v>
      </c>
      <c r="P3352" s="10">
        <f>VLOOKUP(TableOMP[[#This Row],[Label]],TableAvg[],3,FALSE)</f>
        <v>0.19575456798989616</v>
      </c>
      <c r="Q3352" s="10">
        <f>TableOMP[[#This Row],[Avg]]-$U$2*TableOMP[[#This Row],[StdDev]]</f>
        <v>8.1044083084646523</v>
      </c>
      <c r="R3352" s="10">
        <f>TableOMP[[#This Row],[Avg]]+$U$2*TableOMP[[#This Row],[StdDev]]</f>
        <v>8.8874265804242363</v>
      </c>
      <c r="S3352" s="10">
        <f>IF(AND(TableOMP[[#This Row],[total_time]]&gt;=TableOMP[[#This Row],[Low]], TableOMP[[#This Row],[total_time]]&lt;=TableOMP[[#This Row],[High]]),1,0)</f>
        <v>1</v>
      </c>
    </row>
    <row r="3353" spans="1:19" x14ac:dyDescent="0.25">
      <c r="A3353" t="s">
        <v>15</v>
      </c>
      <c r="B3353">
        <v>10000</v>
      </c>
      <c r="C3353">
        <v>100</v>
      </c>
      <c r="D3353">
        <v>100000</v>
      </c>
      <c r="E3353">
        <v>24</v>
      </c>
      <c r="F3353">
        <v>1</v>
      </c>
      <c r="G3353">
        <v>8.7258669999999992</v>
      </c>
      <c r="H3353">
        <v>0.13636999999999999</v>
      </c>
      <c r="I3353">
        <v>0.95214399999999999</v>
      </c>
      <c r="J3353">
        <v>4.1397999999999997E-2</v>
      </c>
      <c r="K3353" t="str">
        <f t="shared" si="55"/>
        <v>5</v>
      </c>
      <c r="L3353" t="s">
        <v>56</v>
      </c>
      <c r="M3353" t="s">
        <v>57</v>
      </c>
      <c r="N33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353" s="10">
        <f>VLOOKUP(TableOMP[[#This Row],[Label]],TableAvg[],2,FALSE)</f>
        <v>8.9354818888888889</v>
      </c>
      <c r="P3353" s="10">
        <f>VLOOKUP(TableOMP[[#This Row],[Label]],TableAvg[],3,FALSE)</f>
        <v>0.54736769623218984</v>
      </c>
      <c r="Q3353" s="10">
        <f>TableOMP[[#This Row],[Avg]]-$U$2*TableOMP[[#This Row],[StdDev]]</f>
        <v>7.8407464964245097</v>
      </c>
      <c r="R3353" s="10">
        <f>TableOMP[[#This Row],[Avg]]+$U$2*TableOMP[[#This Row],[StdDev]]</f>
        <v>10.030217281353268</v>
      </c>
      <c r="S3353" s="10">
        <f>IF(AND(TableOMP[[#This Row],[total_time]]&gt;=TableOMP[[#This Row],[Low]], TableOMP[[#This Row],[total_time]]&lt;=TableOMP[[#This Row],[High]]),1,0)</f>
        <v>1</v>
      </c>
    </row>
    <row r="3354" spans="1:19" x14ac:dyDescent="0.25">
      <c r="A3354" t="s">
        <v>15</v>
      </c>
      <c r="B3354">
        <v>10000</v>
      </c>
      <c r="C3354">
        <v>100</v>
      </c>
      <c r="D3354">
        <v>100000</v>
      </c>
      <c r="E3354">
        <v>23</v>
      </c>
      <c r="F3354">
        <v>1</v>
      </c>
      <c r="G3354">
        <v>9.0626040000000003</v>
      </c>
      <c r="H3354">
        <v>0.138846</v>
      </c>
      <c r="I3354">
        <v>0.87292499999999995</v>
      </c>
      <c r="J3354">
        <v>3.9677999999999998E-2</v>
      </c>
      <c r="K3354" t="str">
        <f t="shared" si="55"/>
        <v>5</v>
      </c>
      <c r="L3354" t="s">
        <v>56</v>
      </c>
      <c r="M3354" t="s">
        <v>57</v>
      </c>
      <c r="N33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354" s="10">
        <f>VLOOKUP(TableOMP[[#This Row],[Label]],TableAvg[],2,FALSE)</f>
        <v>9.1605132222222228</v>
      </c>
      <c r="P3354" s="10">
        <f>VLOOKUP(TableOMP[[#This Row],[Label]],TableAvg[],3,FALSE)</f>
        <v>0.30755567457431171</v>
      </c>
      <c r="Q3354" s="10">
        <f>TableOMP[[#This Row],[Avg]]-$U$2*TableOMP[[#This Row],[StdDev]]</f>
        <v>8.5454018730735992</v>
      </c>
      <c r="R3354" s="10">
        <f>TableOMP[[#This Row],[Avg]]+$U$2*TableOMP[[#This Row],[StdDev]]</f>
        <v>9.7756245713708463</v>
      </c>
      <c r="S3354" s="10">
        <f>IF(AND(TableOMP[[#This Row],[total_time]]&gt;=TableOMP[[#This Row],[Low]], TableOMP[[#This Row],[total_time]]&lt;=TableOMP[[#This Row],[High]]),1,0)</f>
        <v>1</v>
      </c>
    </row>
    <row r="3355" spans="1:19" x14ac:dyDescent="0.25">
      <c r="A3355" t="s">
        <v>15</v>
      </c>
      <c r="B3355">
        <v>10000</v>
      </c>
      <c r="C3355">
        <v>100</v>
      </c>
      <c r="D3355">
        <v>100000</v>
      </c>
      <c r="E3355">
        <v>22</v>
      </c>
      <c r="F3355">
        <v>1</v>
      </c>
      <c r="G3355">
        <v>9.4573400000000003</v>
      </c>
      <c r="H3355">
        <v>0.135936</v>
      </c>
      <c r="I3355">
        <v>0.78453799999999996</v>
      </c>
      <c r="J3355">
        <v>3.7359000000000003E-2</v>
      </c>
      <c r="K3355" t="str">
        <f t="shared" si="55"/>
        <v>5</v>
      </c>
      <c r="L3355" t="s">
        <v>56</v>
      </c>
      <c r="M3355" t="s">
        <v>57</v>
      </c>
      <c r="N33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355" s="10">
        <f>VLOOKUP(TableOMP[[#This Row],[Label]],TableAvg[],2,FALSE)</f>
        <v>9.3728244444444435</v>
      </c>
      <c r="P3355" s="10">
        <f>VLOOKUP(TableOMP[[#This Row],[Label]],TableAvg[],3,FALSE)</f>
        <v>0.15586539373956221</v>
      </c>
      <c r="Q3355" s="10">
        <f>TableOMP[[#This Row],[Avg]]-$U$2*TableOMP[[#This Row],[StdDev]]</f>
        <v>9.0610936569653191</v>
      </c>
      <c r="R3355" s="10">
        <f>TableOMP[[#This Row],[Avg]]+$U$2*TableOMP[[#This Row],[StdDev]]</f>
        <v>9.6845552319235679</v>
      </c>
      <c r="S3355" s="10">
        <f>IF(AND(TableOMP[[#This Row],[total_time]]&gt;=TableOMP[[#This Row],[Low]], TableOMP[[#This Row],[total_time]]&lt;=TableOMP[[#This Row],[High]]),1,0)</f>
        <v>1</v>
      </c>
    </row>
    <row r="3356" spans="1:19" x14ac:dyDescent="0.25">
      <c r="A3356" t="s">
        <v>15</v>
      </c>
      <c r="B3356">
        <v>10000</v>
      </c>
      <c r="C3356">
        <v>100</v>
      </c>
      <c r="D3356">
        <v>100000</v>
      </c>
      <c r="E3356">
        <v>21</v>
      </c>
      <c r="F3356">
        <v>1</v>
      </c>
      <c r="G3356">
        <v>9.8064319999999991</v>
      </c>
      <c r="H3356">
        <v>0.15296999999999999</v>
      </c>
      <c r="I3356">
        <v>1.0212760000000001</v>
      </c>
      <c r="J3356">
        <v>5.1063999999999998E-2</v>
      </c>
      <c r="K3356" t="str">
        <f t="shared" si="55"/>
        <v>5</v>
      </c>
      <c r="L3356" t="s">
        <v>56</v>
      </c>
      <c r="M3356" t="s">
        <v>57</v>
      </c>
      <c r="N33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356" s="10">
        <f>VLOOKUP(TableOMP[[#This Row],[Label]],TableAvg[],2,FALSE)</f>
        <v>10.752239777777779</v>
      </c>
      <c r="P3356" s="10">
        <f>VLOOKUP(TableOMP[[#This Row],[Label]],TableAvg[],3,FALSE)</f>
        <v>2.962358015434468</v>
      </c>
      <c r="Q3356" s="10">
        <f>TableOMP[[#This Row],[Avg]]-$U$2*TableOMP[[#This Row],[StdDev]]</f>
        <v>4.8275237469088434</v>
      </c>
      <c r="R3356" s="10">
        <f>TableOMP[[#This Row],[Avg]]+$U$2*TableOMP[[#This Row],[StdDev]]</f>
        <v>16.676955808646717</v>
      </c>
      <c r="S3356" s="10">
        <f>IF(AND(TableOMP[[#This Row],[total_time]]&gt;=TableOMP[[#This Row],[Low]], TableOMP[[#This Row],[total_time]]&lt;=TableOMP[[#This Row],[High]]),1,0)</f>
        <v>1</v>
      </c>
    </row>
    <row r="3357" spans="1:19" x14ac:dyDescent="0.25">
      <c r="A3357" t="s">
        <v>15</v>
      </c>
      <c r="B3357">
        <v>10000</v>
      </c>
      <c r="C3357">
        <v>100</v>
      </c>
      <c r="D3357">
        <v>100000</v>
      </c>
      <c r="E3357">
        <v>20</v>
      </c>
      <c r="F3357">
        <v>1</v>
      </c>
      <c r="G3357">
        <v>10.032526000000001</v>
      </c>
      <c r="H3357">
        <v>0.14505399999999999</v>
      </c>
      <c r="I3357">
        <v>0.908968</v>
      </c>
      <c r="J3357">
        <v>4.7840000000000001E-2</v>
      </c>
      <c r="K3357" t="str">
        <f t="shared" si="55"/>
        <v>5</v>
      </c>
      <c r="L3357" t="s">
        <v>56</v>
      </c>
      <c r="M3357" t="s">
        <v>57</v>
      </c>
      <c r="N33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357" s="10">
        <f>VLOOKUP(TableOMP[[#This Row],[Label]],TableAvg[],2,FALSE)</f>
        <v>10.817027444444442</v>
      </c>
      <c r="P3357" s="10">
        <f>VLOOKUP(TableOMP[[#This Row],[Label]],TableAvg[],3,FALSE)</f>
        <v>2.0326970579339143</v>
      </c>
      <c r="Q3357" s="10">
        <f>TableOMP[[#This Row],[Avg]]-$U$2*TableOMP[[#This Row],[StdDev]]</f>
        <v>6.751633328576613</v>
      </c>
      <c r="R3357" s="10">
        <f>TableOMP[[#This Row],[Avg]]+$U$2*TableOMP[[#This Row],[StdDev]]</f>
        <v>14.88242156031227</v>
      </c>
      <c r="S3357" s="10">
        <f>IF(AND(TableOMP[[#This Row],[total_time]]&gt;=TableOMP[[#This Row],[Low]], TableOMP[[#This Row],[total_time]]&lt;=TableOMP[[#This Row],[High]]),1,0)</f>
        <v>1</v>
      </c>
    </row>
    <row r="3358" spans="1:19" x14ac:dyDescent="0.25">
      <c r="A3358" t="s">
        <v>15</v>
      </c>
      <c r="B3358">
        <v>10000</v>
      </c>
      <c r="C3358">
        <v>100</v>
      </c>
      <c r="D3358">
        <v>100000</v>
      </c>
      <c r="E3358">
        <v>19</v>
      </c>
      <c r="F3358">
        <v>1</v>
      </c>
      <c r="G3358">
        <v>10.698636</v>
      </c>
      <c r="H3358">
        <v>0.155196</v>
      </c>
      <c r="I3358">
        <v>0.99969399999999997</v>
      </c>
      <c r="J3358">
        <v>5.5538999999999998E-2</v>
      </c>
      <c r="K3358" t="str">
        <f t="shared" si="55"/>
        <v>5</v>
      </c>
      <c r="L3358" t="s">
        <v>56</v>
      </c>
      <c r="M3358" t="s">
        <v>57</v>
      </c>
      <c r="N33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358" s="10">
        <f>VLOOKUP(TableOMP[[#This Row],[Label]],TableAvg[],2,FALSE)</f>
        <v>11.082065999999999</v>
      </c>
      <c r="P3358" s="10">
        <f>VLOOKUP(TableOMP[[#This Row],[Label]],TableAvg[],3,FALSE)</f>
        <v>1.2805894741982884</v>
      </c>
      <c r="Q3358" s="10">
        <f>TableOMP[[#This Row],[Avg]]-$U$2*TableOMP[[#This Row],[StdDev]]</f>
        <v>8.5208870516034221</v>
      </c>
      <c r="R3358" s="10">
        <f>TableOMP[[#This Row],[Avg]]+$U$2*TableOMP[[#This Row],[StdDev]]</f>
        <v>13.643244948396577</v>
      </c>
      <c r="S3358" s="10">
        <f>IF(AND(TableOMP[[#This Row],[total_time]]&gt;=TableOMP[[#This Row],[Low]], TableOMP[[#This Row],[total_time]]&lt;=TableOMP[[#This Row],[High]]),1,0)</f>
        <v>1</v>
      </c>
    </row>
    <row r="3359" spans="1:19" x14ac:dyDescent="0.25">
      <c r="A3359" t="s">
        <v>15</v>
      </c>
      <c r="B3359">
        <v>10000</v>
      </c>
      <c r="C3359">
        <v>100</v>
      </c>
      <c r="D3359">
        <v>100000</v>
      </c>
      <c r="E3359">
        <v>18</v>
      </c>
      <c r="F3359">
        <v>1</v>
      </c>
      <c r="G3359">
        <v>11.210846999999999</v>
      </c>
      <c r="H3359">
        <v>0.15879799999999999</v>
      </c>
      <c r="I3359">
        <v>1.073977</v>
      </c>
      <c r="J3359">
        <v>6.3174999999999995E-2</v>
      </c>
      <c r="K3359" t="str">
        <f t="shared" si="55"/>
        <v>5</v>
      </c>
      <c r="L3359" t="s">
        <v>56</v>
      </c>
      <c r="M3359" t="s">
        <v>57</v>
      </c>
      <c r="N33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359" s="10">
        <f>VLOOKUP(TableOMP[[#This Row],[Label]],TableAvg[],2,FALSE)</f>
        <v>11.1533949</v>
      </c>
      <c r="P3359" s="10">
        <f>VLOOKUP(TableOMP[[#This Row],[Label]],TableAvg[],3,FALSE)</f>
        <v>0.1108857938126307</v>
      </c>
      <c r="Q3359" s="10">
        <f>TableOMP[[#This Row],[Avg]]-$U$2*TableOMP[[#This Row],[StdDev]]</f>
        <v>10.931623312374739</v>
      </c>
      <c r="R3359" s="10">
        <f>TableOMP[[#This Row],[Avg]]+$U$2*TableOMP[[#This Row],[StdDev]]</f>
        <v>11.375166487625261</v>
      </c>
      <c r="S3359" s="10">
        <f>IF(AND(TableOMP[[#This Row],[total_time]]&gt;=TableOMP[[#This Row],[Low]], TableOMP[[#This Row],[total_time]]&lt;=TableOMP[[#This Row],[High]]),1,0)</f>
        <v>1</v>
      </c>
    </row>
    <row r="3360" spans="1:19" x14ac:dyDescent="0.25">
      <c r="A3360" t="s">
        <v>15</v>
      </c>
      <c r="B3360">
        <v>10000</v>
      </c>
      <c r="C3360">
        <v>100</v>
      </c>
      <c r="D3360">
        <v>100000</v>
      </c>
      <c r="E3360">
        <v>17</v>
      </c>
      <c r="F3360">
        <v>1</v>
      </c>
      <c r="G3360">
        <v>11.753368</v>
      </c>
      <c r="H3360">
        <v>0.14443500000000001</v>
      </c>
      <c r="I3360">
        <v>0.67156700000000003</v>
      </c>
      <c r="J3360">
        <v>4.1973000000000003E-2</v>
      </c>
      <c r="K3360" t="str">
        <f t="shared" si="55"/>
        <v>5</v>
      </c>
      <c r="L3360" t="s">
        <v>56</v>
      </c>
      <c r="M3360" t="s">
        <v>57</v>
      </c>
      <c r="N33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360" s="10">
        <f>VLOOKUP(TableOMP[[#This Row],[Label]],TableAvg[],2,FALSE)</f>
        <v>11.7457557</v>
      </c>
      <c r="P3360" s="10">
        <f>VLOOKUP(TableOMP[[#This Row],[Label]],TableAvg[],3,FALSE)</f>
        <v>0.15584168416068192</v>
      </c>
      <c r="Q3360" s="10">
        <f>TableOMP[[#This Row],[Avg]]-$U$2*TableOMP[[#This Row],[StdDev]]</f>
        <v>11.434072331678637</v>
      </c>
      <c r="R3360" s="10">
        <f>TableOMP[[#This Row],[Avg]]+$U$2*TableOMP[[#This Row],[StdDev]]</f>
        <v>12.057439068321363</v>
      </c>
      <c r="S3360" s="10">
        <f>IF(AND(TableOMP[[#This Row],[total_time]]&gt;=TableOMP[[#This Row],[Low]], TableOMP[[#This Row],[total_time]]&lt;=TableOMP[[#This Row],[High]]),1,0)</f>
        <v>1</v>
      </c>
    </row>
    <row r="3361" spans="1:19" x14ac:dyDescent="0.25">
      <c r="A3361" t="s">
        <v>15</v>
      </c>
      <c r="B3361">
        <v>10000</v>
      </c>
      <c r="C3361">
        <v>100</v>
      </c>
      <c r="D3361">
        <v>100000</v>
      </c>
      <c r="E3361">
        <v>16</v>
      </c>
      <c r="F3361">
        <v>1</v>
      </c>
      <c r="G3361">
        <v>12.391875000000001</v>
      </c>
      <c r="H3361">
        <v>0.14138000000000001</v>
      </c>
      <c r="I3361">
        <v>0.78447500000000003</v>
      </c>
      <c r="J3361">
        <v>5.2297999999999997E-2</v>
      </c>
      <c r="K3361" t="str">
        <f t="shared" si="55"/>
        <v>5</v>
      </c>
      <c r="L3361" t="s">
        <v>56</v>
      </c>
      <c r="M3361" t="s">
        <v>57</v>
      </c>
      <c r="N33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361" s="10">
        <f>VLOOKUP(TableOMP[[#This Row],[Label]],TableAvg[],2,FALSE)</f>
        <v>12.3827286</v>
      </c>
      <c r="P3361" s="10">
        <f>VLOOKUP(TableOMP[[#This Row],[Label]],TableAvg[],3,FALSE)</f>
        <v>0.17102678362132523</v>
      </c>
      <c r="Q3361" s="10">
        <f>TableOMP[[#This Row],[Avg]]-$U$2*TableOMP[[#This Row],[StdDev]]</f>
        <v>12.040675032757349</v>
      </c>
      <c r="R3361" s="10">
        <f>TableOMP[[#This Row],[Avg]]+$U$2*TableOMP[[#This Row],[StdDev]]</f>
        <v>12.724782167242651</v>
      </c>
      <c r="S3361" s="10">
        <f>IF(AND(TableOMP[[#This Row],[total_time]]&gt;=TableOMP[[#This Row],[Low]], TableOMP[[#This Row],[total_time]]&lt;=TableOMP[[#This Row],[High]]),1,0)</f>
        <v>1</v>
      </c>
    </row>
    <row r="3362" spans="1:19" x14ac:dyDescent="0.25">
      <c r="A3362" t="s">
        <v>15</v>
      </c>
      <c r="B3362">
        <v>10000</v>
      </c>
      <c r="C3362">
        <v>100</v>
      </c>
      <c r="D3362">
        <v>100000</v>
      </c>
      <c r="E3362">
        <v>15</v>
      </c>
      <c r="F3362">
        <v>1</v>
      </c>
      <c r="G3362">
        <v>12.899545</v>
      </c>
      <c r="H3362">
        <v>0.13661400000000001</v>
      </c>
      <c r="I3362">
        <v>0.58362700000000001</v>
      </c>
      <c r="J3362">
        <v>4.1688000000000003E-2</v>
      </c>
      <c r="K3362" t="str">
        <f t="shared" si="55"/>
        <v>5</v>
      </c>
      <c r="L3362" t="s">
        <v>56</v>
      </c>
      <c r="M3362" t="s">
        <v>57</v>
      </c>
      <c r="N33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362" s="10">
        <f>VLOOKUP(TableOMP[[#This Row],[Label]],TableAvg[],2,FALSE)</f>
        <v>13.084569800000001</v>
      </c>
      <c r="P3362" s="10">
        <f>VLOOKUP(TableOMP[[#This Row],[Label]],TableAvg[],3,FALSE)</f>
        <v>0.42163983678132028</v>
      </c>
      <c r="Q3362" s="10">
        <f>TableOMP[[#This Row],[Avg]]-$U$2*TableOMP[[#This Row],[StdDev]]</f>
        <v>12.241290126437359</v>
      </c>
      <c r="R3362" s="10">
        <f>TableOMP[[#This Row],[Avg]]+$U$2*TableOMP[[#This Row],[StdDev]]</f>
        <v>13.927849473562642</v>
      </c>
      <c r="S3362" s="10">
        <f>IF(AND(TableOMP[[#This Row],[total_time]]&gt;=TableOMP[[#This Row],[Low]], TableOMP[[#This Row],[total_time]]&lt;=TableOMP[[#This Row],[High]]),1,0)</f>
        <v>1</v>
      </c>
    </row>
    <row r="3363" spans="1:19" x14ac:dyDescent="0.25">
      <c r="A3363" t="s">
        <v>15</v>
      </c>
      <c r="B3363">
        <v>10000</v>
      </c>
      <c r="C3363">
        <v>100</v>
      </c>
      <c r="D3363">
        <v>100000</v>
      </c>
      <c r="E3363">
        <v>14</v>
      </c>
      <c r="F3363">
        <v>1</v>
      </c>
      <c r="G3363">
        <v>13.711513</v>
      </c>
      <c r="H3363">
        <v>0.13973099999999999</v>
      </c>
      <c r="I3363">
        <v>0.53617300000000001</v>
      </c>
      <c r="J3363">
        <v>4.1244000000000003E-2</v>
      </c>
      <c r="K3363" t="str">
        <f t="shared" si="55"/>
        <v>5</v>
      </c>
      <c r="L3363" t="s">
        <v>56</v>
      </c>
      <c r="M3363" t="s">
        <v>57</v>
      </c>
      <c r="N33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363" s="10">
        <f>VLOOKUP(TableOMP[[#This Row],[Label]],TableAvg[],2,FALSE)</f>
        <v>13.811161200000001</v>
      </c>
      <c r="P3363" s="10">
        <f>VLOOKUP(TableOMP[[#This Row],[Label]],TableAvg[],3,FALSE)</f>
        <v>0.14816777037706197</v>
      </c>
      <c r="Q3363" s="10">
        <f>TableOMP[[#This Row],[Avg]]-$U$2*TableOMP[[#This Row],[StdDev]]</f>
        <v>13.514825659245878</v>
      </c>
      <c r="R3363" s="10">
        <f>TableOMP[[#This Row],[Avg]]+$U$2*TableOMP[[#This Row],[StdDev]]</f>
        <v>14.107496740754124</v>
      </c>
      <c r="S3363" s="10">
        <f>IF(AND(TableOMP[[#This Row],[total_time]]&gt;=TableOMP[[#This Row],[Low]], TableOMP[[#This Row],[total_time]]&lt;=TableOMP[[#This Row],[High]]),1,0)</f>
        <v>1</v>
      </c>
    </row>
    <row r="3364" spans="1:19" x14ac:dyDescent="0.25">
      <c r="A3364" t="s">
        <v>15</v>
      </c>
      <c r="B3364">
        <v>10000</v>
      </c>
      <c r="C3364">
        <v>100</v>
      </c>
      <c r="D3364">
        <v>100000</v>
      </c>
      <c r="E3364">
        <v>13</v>
      </c>
      <c r="F3364">
        <v>1</v>
      </c>
      <c r="G3364">
        <v>14.668691000000001</v>
      </c>
      <c r="H3364">
        <v>0.13996600000000001</v>
      </c>
      <c r="I3364">
        <v>0.50089399999999995</v>
      </c>
      <c r="J3364">
        <v>4.1741E-2</v>
      </c>
      <c r="K3364" t="str">
        <f t="shared" si="55"/>
        <v>5</v>
      </c>
      <c r="L3364" t="s">
        <v>56</v>
      </c>
      <c r="M3364" t="s">
        <v>57</v>
      </c>
      <c r="N33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364" s="10">
        <f>VLOOKUP(TableOMP[[#This Row],[Label]],TableAvg[],2,FALSE)</f>
        <v>17.419607899999995</v>
      </c>
      <c r="P3364" s="10">
        <f>VLOOKUP(TableOMP[[#This Row],[Label]],TableAvg[],3,FALSE)</f>
        <v>7.9460726350215278</v>
      </c>
      <c r="Q3364" s="10">
        <f>TableOMP[[#This Row],[Avg]]-$U$2*TableOMP[[#This Row],[StdDev]]</f>
        <v>1.5274626299569398</v>
      </c>
      <c r="R3364" s="10">
        <f>TableOMP[[#This Row],[Avg]]+$U$2*TableOMP[[#This Row],[StdDev]]</f>
        <v>33.311753170043048</v>
      </c>
      <c r="S3364" s="10">
        <f>IF(AND(TableOMP[[#This Row],[total_time]]&gt;=TableOMP[[#This Row],[Low]], TableOMP[[#This Row],[total_time]]&lt;=TableOMP[[#This Row],[High]]),1,0)</f>
        <v>1</v>
      </c>
    </row>
    <row r="3365" spans="1:19" x14ac:dyDescent="0.25">
      <c r="A3365" t="s">
        <v>15</v>
      </c>
      <c r="B3365">
        <v>10000</v>
      </c>
      <c r="C3365">
        <v>100</v>
      </c>
      <c r="D3365">
        <v>100000</v>
      </c>
      <c r="E3365">
        <v>12</v>
      </c>
      <c r="F3365">
        <v>1</v>
      </c>
      <c r="G3365">
        <v>15.783982</v>
      </c>
      <c r="H3365">
        <v>0.12811500000000001</v>
      </c>
      <c r="I3365">
        <v>0.43743500000000002</v>
      </c>
      <c r="J3365">
        <v>3.9766999999999997E-2</v>
      </c>
      <c r="K3365" t="str">
        <f t="shared" si="55"/>
        <v>5</v>
      </c>
      <c r="L3365" t="s">
        <v>56</v>
      </c>
      <c r="M3365" t="s">
        <v>57</v>
      </c>
      <c r="N33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365" s="10">
        <f>VLOOKUP(TableOMP[[#This Row],[Label]],TableAvg[],2,FALSE)</f>
        <v>16.0317729</v>
      </c>
      <c r="P3365" s="10">
        <f>VLOOKUP(TableOMP[[#This Row],[Label]],TableAvg[],3,FALSE)</f>
        <v>0.49322697109571573</v>
      </c>
      <c r="Q3365" s="10">
        <f>TableOMP[[#This Row],[Avg]]-$U$2*TableOMP[[#This Row],[StdDev]]</f>
        <v>15.045318957808568</v>
      </c>
      <c r="R3365" s="10">
        <f>TableOMP[[#This Row],[Avg]]+$U$2*TableOMP[[#This Row],[StdDev]]</f>
        <v>17.018226842191432</v>
      </c>
      <c r="S3365" s="10">
        <f>IF(AND(TableOMP[[#This Row],[total_time]]&gt;=TableOMP[[#This Row],[Low]], TableOMP[[#This Row],[total_time]]&lt;=TableOMP[[#This Row],[High]]),1,0)</f>
        <v>1</v>
      </c>
    </row>
    <row r="3366" spans="1:19" x14ac:dyDescent="0.25">
      <c r="A3366" t="s">
        <v>15</v>
      </c>
      <c r="B3366">
        <v>10000</v>
      </c>
      <c r="C3366">
        <v>100</v>
      </c>
      <c r="D3366">
        <v>100000</v>
      </c>
      <c r="E3366">
        <v>11</v>
      </c>
      <c r="F3366">
        <v>1</v>
      </c>
      <c r="G3366">
        <v>17.177772000000001</v>
      </c>
      <c r="H3366">
        <v>0.13831199999999999</v>
      </c>
      <c r="I3366">
        <v>0.35520400000000002</v>
      </c>
      <c r="J3366">
        <v>3.5520000000000003E-2</v>
      </c>
      <c r="K3366" t="str">
        <f t="shared" si="55"/>
        <v>5</v>
      </c>
      <c r="L3366" t="s">
        <v>56</v>
      </c>
      <c r="M3366" t="s">
        <v>57</v>
      </c>
      <c r="N33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366" s="10">
        <f>VLOOKUP(TableOMP[[#This Row],[Label]],TableAvg[],2,FALSE)</f>
        <v>17.3222205</v>
      </c>
      <c r="P3366" s="10">
        <f>VLOOKUP(TableOMP[[#This Row],[Label]],TableAvg[],3,FALSE)</f>
        <v>0.19925598916133511</v>
      </c>
      <c r="Q3366" s="10">
        <f>TableOMP[[#This Row],[Avg]]-$U$2*TableOMP[[#This Row],[StdDev]]</f>
        <v>16.92370852167733</v>
      </c>
      <c r="R3366" s="10">
        <f>TableOMP[[#This Row],[Avg]]+$U$2*TableOMP[[#This Row],[StdDev]]</f>
        <v>17.72073247832267</v>
      </c>
      <c r="S3366" s="10">
        <f>IF(AND(TableOMP[[#This Row],[total_time]]&gt;=TableOMP[[#This Row],[Low]], TableOMP[[#This Row],[total_time]]&lt;=TableOMP[[#This Row],[High]]),1,0)</f>
        <v>1</v>
      </c>
    </row>
    <row r="3367" spans="1:19" x14ac:dyDescent="0.25">
      <c r="A3367" t="s">
        <v>15</v>
      </c>
      <c r="B3367">
        <v>10000</v>
      </c>
      <c r="C3367">
        <v>100</v>
      </c>
      <c r="D3367">
        <v>100000</v>
      </c>
      <c r="E3367">
        <v>10</v>
      </c>
      <c r="F3367">
        <v>1</v>
      </c>
      <c r="G3367">
        <v>18.783415000000002</v>
      </c>
      <c r="H3367">
        <v>0.13122500000000001</v>
      </c>
      <c r="I3367">
        <v>0.32584299999999999</v>
      </c>
      <c r="J3367">
        <v>3.6205000000000001E-2</v>
      </c>
      <c r="K3367" t="str">
        <f t="shared" si="55"/>
        <v>5</v>
      </c>
      <c r="L3367" t="s">
        <v>56</v>
      </c>
      <c r="M3367" t="s">
        <v>57</v>
      </c>
      <c r="N33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367" s="10">
        <f>VLOOKUP(TableOMP[[#This Row],[Label]],TableAvg[],2,FALSE)</f>
        <v>19.367362500000002</v>
      </c>
      <c r="P3367" s="10">
        <f>VLOOKUP(TableOMP[[#This Row],[Label]],TableAvg[],3,FALSE)</f>
        <v>1.3987286580103699</v>
      </c>
      <c r="Q3367" s="10">
        <f>TableOMP[[#This Row],[Avg]]-$U$2*TableOMP[[#This Row],[StdDev]]</f>
        <v>16.569905183979262</v>
      </c>
      <c r="R3367" s="10">
        <f>TableOMP[[#This Row],[Avg]]+$U$2*TableOMP[[#This Row],[StdDev]]</f>
        <v>22.164819816020742</v>
      </c>
      <c r="S3367" s="10">
        <f>IF(AND(TableOMP[[#This Row],[total_time]]&gt;=TableOMP[[#This Row],[Low]], TableOMP[[#This Row],[total_time]]&lt;=TableOMP[[#This Row],[High]]),1,0)</f>
        <v>1</v>
      </c>
    </row>
    <row r="3368" spans="1:19" x14ac:dyDescent="0.25">
      <c r="A3368" t="s">
        <v>15</v>
      </c>
      <c r="B3368">
        <v>10000</v>
      </c>
      <c r="C3368">
        <v>100</v>
      </c>
      <c r="D3368">
        <v>100000</v>
      </c>
      <c r="E3368">
        <v>9</v>
      </c>
      <c r="F3368">
        <v>1</v>
      </c>
      <c r="G3368">
        <v>20.806948999999999</v>
      </c>
      <c r="H3368">
        <v>0.12553400000000001</v>
      </c>
      <c r="I3368">
        <v>0.25527499999999997</v>
      </c>
      <c r="J3368">
        <v>3.1909E-2</v>
      </c>
      <c r="K3368" t="str">
        <f t="shared" si="55"/>
        <v>5</v>
      </c>
      <c r="L3368" t="s">
        <v>56</v>
      </c>
      <c r="M3368" t="s">
        <v>57</v>
      </c>
      <c r="N33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368" s="10">
        <f>VLOOKUP(TableOMP[[#This Row],[Label]],TableAvg[],2,FALSE)</f>
        <v>21.046355900000002</v>
      </c>
      <c r="P3368" s="10">
        <f>VLOOKUP(TableOMP[[#This Row],[Label]],TableAvg[],3,FALSE)</f>
        <v>0.42661476315995334</v>
      </c>
      <c r="Q3368" s="10">
        <f>TableOMP[[#This Row],[Avg]]-$U$2*TableOMP[[#This Row],[StdDev]]</f>
        <v>20.193126373680094</v>
      </c>
      <c r="R3368" s="10">
        <f>TableOMP[[#This Row],[Avg]]+$U$2*TableOMP[[#This Row],[StdDev]]</f>
        <v>21.899585426319909</v>
      </c>
      <c r="S3368" s="10">
        <f>IF(AND(TableOMP[[#This Row],[total_time]]&gt;=TableOMP[[#This Row],[Low]], TableOMP[[#This Row],[total_time]]&lt;=TableOMP[[#This Row],[High]]),1,0)</f>
        <v>1</v>
      </c>
    </row>
    <row r="3369" spans="1:19" x14ac:dyDescent="0.25">
      <c r="A3369" t="s">
        <v>15</v>
      </c>
      <c r="B3369">
        <v>10000</v>
      </c>
      <c r="C3369">
        <v>100</v>
      </c>
      <c r="D3369">
        <v>100000</v>
      </c>
      <c r="E3369">
        <v>8</v>
      </c>
      <c r="F3369">
        <v>1</v>
      </c>
      <c r="G3369">
        <v>23.459112000000001</v>
      </c>
      <c r="H3369">
        <v>0.130272</v>
      </c>
      <c r="I3369">
        <v>0.25916899999999998</v>
      </c>
      <c r="J3369">
        <v>3.7024000000000001E-2</v>
      </c>
      <c r="K3369" t="str">
        <f t="shared" si="55"/>
        <v>5</v>
      </c>
      <c r="L3369" t="s">
        <v>56</v>
      </c>
      <c r="M3369" t="s">
        <v>57</v>
      </c>
      <c r="N33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369" s="10">
        <f>VLOOKUP(TableOMP[[#This Row],[Label]],TableAvg[],2,FALSE)</f>
        <v>23.857052599999999</v>
      </c>
      <c r="P3369" s="10">
        <f>VLOOKUP(TableOMP[[#This Row],[Label]],TableAvg[],3,FALSE)</f>
        <v>1.0042384641038213</v>
      </c>
      <c r="Q3369" s="10">
        <f>TableOMP[[#This Row],[Avg]]-$U$2*TableOMP[[#This Row],[StdDev]]</f>
        <v>21.848575671792357</v>
      </c>
      <c r="R3369" s="10">
        <f>TableOMP[[#This Row],[Avg]]+$U$2*TableOMP[[#This Row],[StdDev]]</f>
        <v>25.865529528207642</v>
      </c>
      <c r="S3369" s="10">
        <f>IF(AND(TableOMP[[#This Row],[total_time]]&gt;=TableOMP[[#This Row],[Low]], TableOMP[[#This Row],[total_time]]&lt;=TableOMP[[#This Row],[High]]),1,0)</f>
        <v>1</v>
      </c>
    </row>
    <row r="3370" spans="1:19" x14ac:dyDescent="0.25">
      <c r="A3370" t="s">
        <v>15</v>
      </c>
      <c r="B3370">
        <v>10000</v>
      </c>
      <c r="C3370">
        <v>100</v>
      </c>
      <c r="D3370">
        <v>100000</v>
      </c>
      <c r="E3370">
        <v>7</v>
      </c>
      <c r="F3370">
        <v>1</v>
      </c>
      <c r="G3370">
        <v>26.582689999999999</v>
      </c>
      <c r="H3370">
        <v>0.119007</v>
      </c>
      <c r="I3370">
        <v>0.19881499999999999</v>
      </c>
      <c r="J3370">
        <v>3.3135999999999999E-2</v>
      </c>
      <c r="K3370" t="str">
        <f t="shared" si="55"/>
        <v>5</v>
      </c>
      <c r="L3370" t="s">
        <v>56</v>
      </c>
      <c r="M3370" t="s">
        <v>57</v>
      </c>
      <c r="N33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370" s="10">
        <f>VLOOKUP(TableOMP[[#This Row],[Label]],TableAvg[],2,FALSE)</f>
        <v>26.99956781818182</v>
      </c>
      <c r="P3370" s="10">
        <f>VLOOKUP(TableOMP[[#This Row],[Label]],TableAvg[],3,FALSE)</f>
        <v>0.58991741324496838</v>
      </c>
      <c r="Q3370" s="10">
        <f>TableOMP[[#This Row],[Avg]]-$U$2*TableOMP[[#This Row],[StdDev]]</f>
        <v>25.819732991691883</v>
      </c>
      <c r="R3370" s="10">
        <f>TableOMP[[#This Row],[Avg]]+$U$2*TableOMP[[#This Row],[StdDev]]</f>
        <v>28.179402644671757</v>
      </c>
      <c r="S3370" s="10">
        <f>IF(AND(TableOMP[[#This Row],[total_time]]&gt;=TableOMP[[#This Row],[Low]], TableOMP[[#This Row],[total_time]]&lt;=TableOMP[[#This Row],[High]]),1,0)</f>
        <v>1</v>
      </c>
    </row>
    <row r="3371" spans="1:19" x14ac:dyDescent="0.25">
      <c r="A3371" t="s">
        <v>15</v>
      </c>
      <c r="B3371">
        <v>10000</v>
      </c>
      <c r="C3371">
        <v>100</v>
      </c>
      <c r="D3371">
        <v>100000</v>
      </c>
      <c r="E3371">
        <v>6</v>
      </c>
      <c r="F3371">
        <v>1</v>
      </c>
      <c r="G3371">
        <v>30.932507999999999</v>
      </c>
      <c r="H3371">
        <v>0.136633</v>
      </c>
      <c r="I3371">
        <v>0.23444599999999999</v>
      </c>
      <c r="J3371">
        <v>4.6889E-2</v>
      </c>
      <c r="K3371" t="str">
        <f t="shared" si="55"/>
        <v>5</v>
      </c>
      <c r="L3371" t="s">
        <v>56</v>
      </c>
      <c r="M3371" t="s">
        <v>57</v>
      </c>
      <c r="N33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371" s="10">
        <f>VLOOKUP(TableOMP[[#This Row],[Label]],TableAvg[],2,FALSE)</f>
        <v>31.10145390909091</v>
      </c>
      <c r="P3371" s="10">
        <f>VLOOKUP(TableOMP[[#This Row],[Label]],TableAvg[],3,FALSE)</f>
        <v>0.31760202715984842</v>
      </c>
      <c r="Q3371" s="10">
        <f>TableOMP[[#This Row],[Avg]]-$U$2*TableOMP[[#This Row],[StdDev]]</f>
        <v>30.466249854771213</v>
      </c>
      <c r="R3371" s="10">
        <f>TableOMP[[#This Row],[Avg]]+$U$2*TableOMP[[#This Row],[StdDev]]</f>
        <v>31.736657963410607</v>
      </c>
      <c r="S3371" s="10">
        <f>IF(AND(TableOMP[[#This Row],[total_time]]&gt;=TableOMP[[#This Row],[Low]], TableOMP[[#This Row],[total_time]]&lt;=TableOMP[[#This Row],[High]]),1,0)</f>
        <v>1</v>
      </c>
    </row>
    <row r="3372" spans="1:19" x14ac:dyDescent="0.25">
      <c r="A3372" t="s">
        <v>15</v>
      </c>
      <c r="B3372">
        <v>10000</v>
      </c>
      <c r="C3372">
        <v>100</v>
      </c>
      <c r="D3372">
        <v>100000</v>
      </c>
      <c r="E3372">
        <v>5</v>
      </c>
      <c r="F3372">
        <v>1</v>
      </c>
      <c r="G3372">
        <v>37.070684999999997</v>
      </c>
      <c r="H3372">
        <v>0.20730799999999999</v>
      </c>
      <c r="I3372">
        <v>0.41349999999999998</v>
      </c>
      <c r="J3372">
        <v>0.10337499999999999</v>
      </c>
      <c r="K3372" t="str">
        <f t="shared" si="55"/>
        <v>5</v>
      </c>
      <c r="L3372" t="s">
        <v>56</v>
      </c>
      <c r="M3372" t="s">
        <v>57</v>
      </c>
      <c r="N33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372" s="10">
        <f>VLOOKUP(TableOMP[[#This Row],[Label]],TableAvg[],2,FALSE)</f>
        <v>37.228402090909093</v>
      </c>
      <c r="P3372" s="10">
        <f>VLOOKUP(TableOMP[[#This Row],[Label]],TableAvg[],3,FALSE)</f>
        <v>0.28987238845378277</v>
      </c>
      <c r="Q3372" s="10">
        <f>TableOMP[[#This Row],[Avg]]-$U$2*TableOMP[[#This Row],[StdDev]]</f>
        <v>36.648657314001525</v>
      </c>
      <c r="R3372" s="10">
        <f>TableOMP[[#This Row],[Avg]]+$U$2*TableOMP[[#This Row],[StdDev]]</f>
        <v>37.80814686781666</v>
      </c>
      <c r="S3372" s="10">
        <f>IF(AND(TableOMP[[#This Row],[total_time]]&gt;=TableOMP[[#This Row],[Low]], TableOMP[[#This Row],[total_time]]&lt;=TableOMP[[#This Row],[High]]),1,0)</f>
        <v>1</v>
      </c>
    </row>
    <row r="3373" spans="1:19" x14ac:dyDescent="0.25">
      <c r="A3373" t="s">
        <v>15</v>
      </c>
      <c r="B3373">
        <v>10000</v>
      </c>
      <c r="C3373">
        <v>100</v>
      </c>
      <c r="D3373">
        <v>100000</v>
      </c>
      <c r="E3373">
        <v>4</v>
      </c>
      <c r="F3373">
        <v>1</v>
      </c>
      <c r="G3373">
        <v>46.180787000000002</v>
      </c>
      <c r="H3373">
        <v>0.245586</v>
      </c>
      <c r="I3373">
        <v>0.42426399999999997</v>
      </c>
      <c r="J3373">
        <v>0.14142099999999999</v>
      </c>
      <c r="K3373" t="str">
        <f t="shared" si="55"/>
        <v>5</v>
      </c>
      <c r="L3373" t="s">
        <v>56</v>
      </c>
      <c r="M3373" t="s">
        <v>57</v>
      </c>
      <c r="N33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373" s="10">
        <f>VLOOKUP(TableOMP[[#This Row],[Label]],TableAvg[],2,FALSE)</f>
        <v>47.764747636363637</v>
      </c>
      <c r="P3373" s="10">
        <f>VLOOKUP(TableOMP[[#This Row],[Label]],TableAvg[],3,FALSE)</f>
        <v>3.3791517289707906</v>
      </c>
      <c r="Q3373" s="10">
        <f>TableOMP[[#This Row],[Avg]]-$U$2*TableOMP[[#This Row],[StdDev]]</f>
        <v>41.006444178422058</v>
      </c>
      <c r="R3373" s="10">
        <f>TableOMP[[#This Row],[Avg]]+$U$2*TableOMP[[#This Row],[StdDev]]</f>
        <v>54.523051094305217</v>
      </c>
      <c r="S3373" s="10">
        <f>IF(AND(TableOMP[[#This Row],[total_time]]&gt;=TableOMP[[#This Row],[Low]], TableOMP[[#This Row],[total_time]]&lt;=TableOMP[[#This Row],[High]]),1,0)</f>
        <v>1</v>
      </c>
    </row>
    <row r="3374" spans="1:19" x14ac:dyDescent="0.25">
      <c r="A3374" t="s">
        <v>15</v>
      </c>
      <c r="B3374">
        <v>10000</v>
      </c>
      <c r="C3374">
        <v>100</v>
      </c>
      <c r="D3374">
        <v>100000</v>
      </c>
      <c r="E3374">
        <v>3</v>
      </c>
      <c r="F3374">
        <v>1</v>
      </c>
      <c r="G3374">
        <v>61.377602000000003</v>
      </c>
      <c r="H3374">
        <v>0.27112000000000003</v>
      </c>
      <c r="I3374">
        <v>0.336204</v>
      </c>
      <c r="J3374">
        <v>0.168102</v>
      </c>
      <c r="K3374" t="str">
        <f t="shared" si="55"/>
        <v>5</v>
      </c>
      <c r="L3374" t="s">
        <v>56</v>
      </c>
      <c r="M3374" t="s">
        <v>57</v>
      </c>
      <c r="N33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374" s="10">
        <f>VLOOKUP(TableOMP[[#This Row],[Label]],TableAvg[],2,FALSE)</f>
        <v>61.60287390909091</v>
      </c>
      <c r="P3374" s="10">
        <f>VLOOKUP(TableOMP[[#This Row],[Label]],TableAvg[],3,FALSE)</f>
        <v>0.58566605859746601</v>
      </c>
      <c r="Q3374" s="10">
        <f>TableOMP[[#This Row],[Avg]]-$U$2*TableOMP[[#This Row],[StdDev]]</f>
        <v>60.431541791895981</v>
      </c>
      <c r="R3374" s="10">
        <f>TableOMP[[#This Row],[Avg]]+$U$2*TableOMP[[#This Row],[StdDev]]</f>
        <v>62.774206026285839</v>
      </c>
      <c r="S3374" s="10">
        <f>IF(AND(TableOMP[[#This Row],[total_time]]&gt;=TableOMP[[#This Row],[Low]], TableOMP[[#This Row],[total_time]]&lt;=TableOMP[[#This Row],[High]]),1,0)</f>
        <v>1</v>
      </c>
    </row>
    <row r="3375" spans="1:19" x14ac:dyDescent="0.25">
      <c r="A3375" t="s">
        <v>15</v>
      </c>
      <c r="B3375">
        <v>10000</v>
      </c>
      <c r="C3375">
        <v>100</v>
      </c>
      <c r="D3375">
        <v>100000</v>
      </c>
      <c r="E3375">
        <v>2</v>
      </c>
      <c r="F3375">
        <v>1</v>
      </c>
      <c r="G3375">
        <v>92.594488999999996</v>
      </c>
      <c r="H3375">
        <v>0.22628100000000001</v>
      </c>
      <c r="I3375">
        <v>0.122846</v>
      </c>
      <c r="J3375">
        <v>0.122846</v>
      </c>
      <c r="K3375" t="str">
        <f t="shared" si="55"/>
        <v>5</v>
      </c>
      <c r="L3375" t="s">
        <v>56</v>
      </c>
      <c r="M3375" t="s">
        <v>57</v>
      </c>
      <c r="N33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375" s="10">
        <f>VLOOKUP(TableOMP[[#This Row],[Label]],TableAvg[],2,FALSE)</f>
        <v>93.358230181818186</v>
      </c>
      <c r="P3375" s="10">
        <f>VLOOKUP(TableOMP[[#This Row],[Label]],TableAvg[],3,FALSE)</f>
        <v>1.2779314658038963</v>
      </c>
      <c r="Q3375" s="10">
        <f>TableOMP[[#This Row],[Avg]]-$U$2*TableOMP[[#This Row],[StdDev]]</f>
        <v>90.802367250210395</v>
      </c>
      <c r="R3375" s="10">
        <f>TableOMP[[#This Row],[Avg]]+$U$2*TableOMP[[#This Row],[StdDev]]</f>
        <v>95.914093113425977</v>
      </c>
      <c r="S3375" s="10">
        <f>IF(AND(TableOMP[[#This Row],[total_time]]&gt;=TableOMP[[#This Row],[Low]], TableOMP[[#This Row],[total_time]]&lt;=TableOMP[[#This Row],[High]]),1,0)</f>
        <v>1</v>
      </c>
    </row>
    <row r="3376" spans="1:19" x14ac:dyDescent="0.25">
      <c r="A3376" t="s">
        <v>15</v>
      </c>
      <c r="B3376">
        <v>10000</v>
      </c>
      <c r="C3376">
        <v>100</v>
      </c>
      <c r="D3376">
        <v>100000</v>
      </c>
      <c r="E3376">
        <v>1</v>
      </c>
      <c r="F3376">
        <v>1</v>
      </c>
      <c r="G3376">
        <v>186.32611199999999</v>
      </c>
      <c r="H3376">
        <v>0.193686</v>
      </c>
      <c r="I3376">
        <v>0</v>
      </c>
      <c r="J3376">
        <v>0</v>
      </c>
      <c r="K3376" t="str">
        <f t="shared" si="55"/>
        <v>5</v>
      </c>
      <c r="L3376" t="s">
        <v>56</v>
      </c>
      <c r="M3376" t="s">
        <v>57</v>
      </c>
      <c r="N33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376" s="10">
        <f>VLOOKUP(TableOMP[[#This Row],[Label]],TableAvg[],2,FALSE)</f>
        <v>186.70297818181817</v>
      </c>
      <c r="P3376" s="10">
        <f>VLOOKUP(TableOMP[[#This Row],[Label]],TableAvg[],3,FALSE)</f>
        <v>0.45532179517951776</v>
      </c>
      <c r="Q3376" s="10">
        <f>TableOMP[[#This Row],[Avg]]-$U$2*TableOMP[[#This Row],[StdDev]]</f>
        <v>185.79233459145914</v>
      </c>
      <c r="R3376" s="10">
        <f>TableOMP[[#This Row],[Avg]]+$U$2*TableOMP[[#This Row],[StdDev]]</f>
        <v>187.6136217721772</v>
      </c>
      <c r="S3376" s="10">
        <f>IF(AND(TableOMP[[#This Row],[total_time]]&gt;=TableOMP[[#This Row],[Low]], TableOMP[[#This Row],[total_time]]&lt;=TableOMP[[#This Row],[High]]),1,0)</f>
        <v>1</v>
      </c>
    </row>
    <row r="3377" spans="1:19" x14ac:dyDescent="0.25">
      <c r="A3377" t="s">
        <v>15</v>
      </c>
      <c r="B3377">
        <v>10000</v>
      </c>
      <c r="C3377">
        <v>100</v>
      </c>
      <c r="D3377">
        <v>100000</v>
      </c>
      <c r="E3377">
        <v>64</v>
      </c>
      <c r="F3377">
        <v>1</v>
      </c>
      <c r="G3377">
        <v>4.3769130000000001</v>
      </c>
      <c r="H3377">
        <v>0.28144000000000002</v>
      </c>
      <c r="I3377">
        <v>10.109837000000001</v>
      </c>
      <c r="J3377">
        <v>0.16047400000000001</v>
      </c>
      <c r="K3377" t="str">
        <f t="shared" si="55"/>
        <v>5</v>
      </c>
      <c r="L3377" t="s">
        <v>56</v>
      </c>
      <c r="M3377" t="s">
        <v>57</v>
      </c>
      <c r="N33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377" s="10">
        <f>VLOOKUP(TableOMP[[#This Row],[Label]],TableAvg[],2,FALSE)</f>
        <v>4.4790267999999998</v>
      </c>
      <c r="P3377" s="10">
        <f>VLOOKUP(TableOMP[[#This Row],[Label]],TableAvg[],3,FALSE)</f>
        <v>7.2067393042639372E-2</v>
      </c>
      <c r="Q3377" s="10">
        <f>TableOMP[[#This Row],[Avg]]-$U$2*TableOMP[[#This Row],[StdDev]]</f>
        <v>4.3348920139147209</v>
      </c>
      <c r="R3377" s="10">
        <f>TableOMP[[#This Row],[Avg]]+$U$2*TableOMP[[#This Row],[StdDev]]</f>
        <v>4.6231615860852786</v>
      </c>
      <c r="S3377" s="10">
        <f>IF(AND(TableOMP[[#This Row],[total_time]]&gt;=TableOMP[[#This Row],[Low]], TableOMP[[#This Row],[total_time]]&lt;=TableOMP[[#This Row],[High]]),1,0)</f>
        <v>1</v>
      </c>
    </row>
    <row r="3378" spans="1:19" x14ac:dyDescent="0.25">
      <c r="A3378" t="s">
        <v>15</v>
      </c>
      <c r="B3378">
        <v>10000</v>
      </c>
      <c r="C3378">
        <v>100</v>
      </c>
      <c r="D3378">
        <v>100000</v>
      </c>
      <c r="E3378">
        <v>63</v>
      </c>
      <c r="F3378">
        <v>1</v>
      </c>
      <c r="G3378">
        <v>4.3165509999999996</v>
      </c>
      <c r="H3378">
        <v>0.16433400000000001</v>
      </c>
      <c r="I3378">
        <v>3.7924169999999999</v>
      </c>
      <c r="J3378">
        <v>6.1168E-2</v>
      </c>
      <c r="K3378" t="str">
        <f t="shared" ref="K3378:K3441" si="56">MID(M3378,22,1)</f>
        <v>5</v>
      </c>
      <c r="L3378" t="s">
        <v>56</v>
      </c>
      <c r="M3378" t="s">
        <v>57</v>
      </c>
      <c r="N33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378" s="10">
        <f>VLOOKUP(TableOMP[[#This Row],[Label]],TableAvg[],2,FALSE)</f>
        <v>4.4648897999999999</v>
      </c>
      <c r="P3378" s="10">
        <f>VLOOKUP(TableOMP[[#This Row],[Label]],TableAvg[],3,FALSE)</f>
        <v>0.15355349157851772</v>
      </c>
      <c r="Q3378" s="10">
        <f>TableOMP[[#This Row],[Avg]]-$U$2*TableOMP[[#This Row],[StdDev]]</f>
        <v>4.157782816842964</v>
      </c>
      <c r="R3378" s="10">
        <f>TableOMP[[#This Row],[Avg]]+$U$2*TableOMP[[#This Row],[StdDev]]</f>
        <v>4.7719967831570358</v>
      </c>
      <c r="S3378" s="10">
        <f>IF(AND(TableOMP[[#This Row],[total_time]]&gt;=TableOMP[[#This Row],[Low]], TableOMP[[#This Row],[total_time]]&lt;=TableOMP[[#This Row],[High]]),1,0)</f>
        <v>1</v>
      </c>
    </row>
    <row r="3379" spans="1:19" x14ac:dyDescent="0.25">
      <c r="A3379" t="s">
        <v>15</v>
      </c>
      <c r="B3379">
        <v>10000</v>
      </c>
      <c r="C3379">
        <v>100</v>
      </c>
      <c r="D3379">
        <v>100000</v>
      </c>
      <c r="E3379">
        <v>62</v>
      </c>
      <c r="F3379">
        <v>1</v>
      </c>
      <c r="G3379">
        <v>4.5317569999999998</v>
      </c>
      <c r="H3379">
        <v>0.165826</v>
      </c>
      <c r="I3379">
        <v>3.7532049999999999</v>
      </c>
      <c r="J3379">
        <v>6.1527999999999999E-2</v>
      </c>
      <c r="K3379" t="str">
        <f t="shared" si="56"/>
        <v>5</v>
      </c>
      <c r="L3379" t="s">
        <v>56</v>
      </c>
      <c r="M3379" t="s">
        <v>57</v>
      </c>
      <c r="N33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379" s="10">
        <f>VLOOKUP(TableOMP[[#This Row],[Label]],TableAvg[],2,FALSE)</f>
        <v>4.4711412999999993</v>
      </c>
      <c r="P3379" s="10">
        <f>VLOOKUP(TableOMP[[#This Row],[Label]],TableAvg[],3,FALSE)</f>
        <v>0.11030103690000974</v>
      </c>
      <c r="Q3379" s="10">
        <f>TableOMP[[#This Row],[Avg]]-$U$2*TableOMP[[#This Row],[StdDev]]</f>
        <v>4.2505392261999795</v>
      </c>
      <c r="R3379" s="10">
        <f>TableOMP[[#This Row],[Avg]]+$U$2*TableOMP[[#This Row],[StdDev]]</f>
        <v>4.6917433738000192</v>
      </c>
      <c r="S3379" s="10">
        <f>IF(AND(TableOMP[[#This Row],[total_time]]&gt;=TableOMP[[#This Row],[Low]], TableOMP[[#This Row],[total_time]]&lt;=TableOMP[[#This Row],[High]]),1,0)</f>
        <v>1</v>
      </c>
    </row>
    <row r="3380" spans="1:19" x14ac:dyDescent="0.25">
      <c r="A3380" t="s">
        <v>15</v>
      </c>
      <c r="B3380">
        <v>10000</v>
      </c>
      <c r="C3380">
        <v>100</v>
      </c>
      <c r="D3380">
        <v>100000</v>
      </c>
      <c r="E3380">
        <v>61</v>
      </c>
      <c r="F3380">
        <v>1</v>
      </c>
      <c r="G3380">
        <v>4.4559730000000002</v>
      </c>
      <c r="H3380">
        <v>0.16861000000000001</v>
      </c>
      <c r="I3380">
        <v>4.0706810000000004</v>
      </c>
      <c r="J3380">
        <v>6.7845000000000003E-2</v>
      </c>
      <c r="K3380" t="str">
        <f t="shared" si="56"/>
        <v>5</v>
      </c>
      <c r="L3380" t="s">
        <v>56</v>
      </c>
      <c r="M3380" t="s">
        <v>57</v>
      </c>
      <c r="N33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380" s="10">
        <f>VLOOKUP(TableOMP[[#This Row],[Label]],TableAvg[],2,FALSE)</f>
        <v>4.5789027999999998</v>
      </c>
      <c r="P3380" s="10">
        <f>VLOOKUP(TableOMP[[#This Row],[Label]],TableAvg[],3,FALSE)</f>
        <v>0.18365811923125144</v>
      </c>
      <c r="Q3380" s="10">
        <f>TableOMP[[#This Row],[Avg]]-$U$2*TableOMP[[#This Row],[StdDev]]</f>
        <v>4.211586561537497</v>
      </c>
      <c r="R3380" s="10">
        <f>TableOMP[[#This Row],[Avg]]+$U$2*TableOMP[[#This Row],[StdDev]]</f>
        <v>4.9462190384625027</v>
      </c>
      <c r="S3380" s="10">
        <f>IF(AND(TableOMP[[#This Row],[total_time]]&gt;=TableOMP[[#This Row],[Low]], TableOMP[[#This Row],[total_time]]&lt;=TableOMP[[#This Row],[High]]),1,0)</f>
        <v>1</v>
      </c>
    </row>
    <row r="3381" spans="1:19" x14ac:dyDescent="0.25">
      <c r="A3381" t="s">
        <v>15</v>
      </c>
      <c r="B3381">
        <v>10000</v>
      </c>
      <c r="C3381">
        <v>100</v>
      </c>
      <c r="D3381">
        <v>100000</v>
      </c>
      <c r="E3381">
        <v>60</v>
      </c>
      <c r="F3381">
        <v>1</v>
      </c>
      <c r="G3381">
        <v>4.3904480000000001</v>
      </c>
      <c r="H3381">
        <v>0.157911</v>
      </c>
      <c r="I3381">
        <v>3.513341</v>
      </c>
      <c r="J3381">
        <v>5.9547999999999997E-2</v>
      </c>
      <c r="K3381" t="str">
        <f t="shared" si="56"/>
        <v>5</v>
      </c>
      <c r="L3381" t="s">
        <v>56</v>
      </c>
      <c r="M3381" t="s">
        <v>57</v>
      </c>
      <c r="N33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381" s="10">
        <f>VLOOKUP(TableOMP[[#This Row],[Label]],TableAvg[],2,FALSE)</f>
        <v>4.7047027999999997</v>
      </c>
      <c r="P3381" s="10">
        <f>VLOOKUP(TableOMP[[#This Row],[Label]],TableAvg[],3,FALSE)</f>
        <v>0.42435656339163436</v>
      </c>
      <c r="Q3381" s="10">
        <f>TableOMP[[#This Row],[Avg]]-$U$2*TableOMP[[#This Row],[StdDev]]</f>
        <v>3.8559896732167309</v>
      </c>
      <c r="R3381" s="10">
        <f>TableOMP[[#This Row],[Avg]]+$U$2*TableOMP[[#This Row],[StdDev]]</f>
        <v>5.5534159267832681</v>
      </c>
      <c r="S3381" s="10">
        <f>IF(AND(TableOMP[[#This Row],[total_time]]&gt;=TableOMP[[#This Row],[Low]], TableOMP[[#This Row],[total_time]]&lt;=TableOMP[[#This Row],[High]]),1,0)</f>
        <v>1</v>
      </c>
    </row>
    <row r="3382" spans="1:19" x14ac:dyDescent="0.25">
      <c r="A3382" t="s">
        <v>15</v>
      </c>
      <c r="B3382">
        <v>10000</v>
      </c>
      <c r="C3382">
        <v>100</v>
      </c>
      <c r="D3382">
        <v>100000</v>
      </c>
      <c r="E3382">
        <v>59</v>
      </c>
      <c r="F3382">
        <v>1</v>
      </c>
      <c r="G3382">
        <v>4.5578260000000004</v>
      </c>
      <c r="H3382">
        <v>0.17103299999999999</v>
      </c>
      <c r="I3382">
        <v>3.4178109999999999</v>
      </c>
      <c r="J3382">
        <v>5.8928000000000001E-2</v>
      </c>
      <c r="K3382" t="str">
        <f t="shared" si="56"/>
        <v>5</v>
      </c>
      <c r="L3382" t="s">
        <v>56</v>
      </c>
      <c r="M3382" t="s">
        <v>57</v>
      </c>
      <c r="N33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382" s="10">
        <f>VLOOKUP(TableOMP[[#This Row],[Label]],TableAvg[],2,FALSE)</f>
        <v>4.7203236000000004</v>
      </c>
      <c r="P3382" s="10">
        <f>VLOOKUP(TableOMP[[#This Row],[Label]],TableAvg[],3,FALSE)</f>
        <v>0.30003927489487103</v>
      </c>
      <c r="Q3382" s="10">
        <f>TableOMP[[#This Row],[Avg]]-$U$2*TableOMP[[#This Row],[StdDev]]</f>
        <v>4.1202450502102579</v>
      </c>
      <c r="R3382" s="10">
        <f>TableOMP[[#This Row],[Avg]]+$U$2*TableOMP[[#This Row],[StdDev]]</f>
        <v>5.3204021497897429</v>
      </c>
      <c r="S3382" s="10">
        <f>IF(AND(TableOMP[[#This Row],[total_time]]&gt;=TableOMP[[#This Row],[Low]], TableOMP[[#This Row],[total_time]]&lt;=TableOMP[[#This Row],[High]]),1,0)</f>
        <v>1</v>
      </c>
    </row>
    <row r="3383" spans="1:19" x14ac:dyDescent="0.25">
      <c r="A3383" t="s">
        <v>15</v>
      </c>
      <c r="B3383">
        <v>10000</v>
      </c>
      <c r="C3383">
        <v>100</v>
      </c>
      <c r="D3383">
        <v>100000</v>
      </c>
      <c r="E3383">
        <v>58</v>
      </c>
      <c r="F3383">
        <v>1</v>
      </c>
      <c r="G3383">
        <v>4.5516550000000002</v>
      </c>
      <c r="H3383">
        <v>0.15892899999999999</v>
      </c>
      <c r="I3383">
        <v>3.2679049999999998</v>
      </c>
      <c r="J3383">
        <v>5.7332000000000001E-2</v>
      </c>
      <c r="K3383" t="str">
        <f t="shared" si="56"/>
        <v>5</v>
      </c>
      <c r="L3383" t="s">
        <v>56</v>
      </c>
      <c r="M3383" t="s">
        <v>57</v>
      </c>
      <c r="N33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383" s="10">
        <f>VLOOKUP(TableOMP[[#This Row],[Label]],TableAvg[],2,FALSE)</f>
        <v>4.6564570999999999</v>
      </c>
      <c r="P3383" s="10">
        <f>VLOOKUP(TableOMP[[#This Row],[Label]],TableAvg[],3,FALSE)</f>
        <v>0.21573456413400277</v>
      </c>
      <c r="Q3383" s="10">
        <f>TableOMP[[#This Row],[Avg]]-$U$2*TableOMP[[#This Row],[StdDev]]</f>
        <v>4.224987971731994</v>
      </c>
      <c r="R3383" s="10">
        <f>TableOMP[[#This Row],[Avg]]+$U$2*TableOMP[[#This Row],[StdDev]]</f>
        <v>5.0879262282680058</v>
      </c>
      <c r="S3383" s="10">
        <f>IF(AND(TableOMP[[#This Row],[total_time]]&gt;=TableOMP[[#This Row],[Low]], TableOMP[[#This Row],[total_time]]&lt;=TableOMP[[#This Row],[High]]),1,0)</f>
        <v>1</v>
      </c>
    </row>
    <row r="3384" spans="1:19" x14ac:dyDescent="0.25">
      <c r="A3384" t="s">
        <v>15</v>
      </c>
      <c r="B3384">
        <v>10000</v>
      </c>
      <c r="C3384">
        <v>100</v>
      </c>
      <c r="D3384">
        <v>100000</v>
      </c>
      <c r="E3384">
        <v>57</v>
      </c>
      <c r="F3384">
        <v>1</v>
      </c>
      <c r="G3384">
        <v>4.9192770000000001</v>
      </c>
      <c r="H3384">
        <v>0.20227999999999999</v>
      </c>
      <c r="I3384">
        <v>4.1028099999999998</v>
      </c>
      <c r="J3384">
        <v>7.3263999999999996E-2</v>
      </c>
      <c r="K3384" t="str">
        <f t="shared" si="56"/>
        <v>5</v>
      </c>
      <c r="L3384" t="s">
        <v>56</v>
      </c>
      <c r="M3384" t="s">
        <v>57</v>
      </c>
      <c r="N33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384" s="10">
        <f>VLOOKUP(TableOMP[[#This Row],[Label]],TableAvg[],2,FALSE)</f>
        <v>5.2372234000000004</v>
      </c>
      <c r="P3384" s="10">
        <f>VLOOKUP(TableOMP[[#This Row],[Label]],TableAvg[],3,FALSE)</f>
        <v>0.26030338352476157</v>
      </c>
      <c r="Q3384" s="10">
        <f>TableOMP[[#This Row],[Avg]]-$U$2*TableOMP[[#This Row],[StdDev]]</f>
        <v>4.7166166329504771</v>
      </c>
      <c r="R3384" s="10">
        <f>TableOMP[[#This Row],[Avg]]+$U$2*TableOMP[[#This Row],[StdDev]]</f>
        <v>5.7578301670495238</v>
      </c>
      <c r="S3384" s="10">
        <f>IF(AND(TableOMP[[#This Row],[total_time]]&gt;=TableOMP[[#This Row],[Low]], TableOMP[[#This Row],[total_time]]&lt;=TableOMP[[#This Row],[High]]),1,0)</f>
        <v>1</v>
      </c>
    </row>
    <row r="3385" spans="1:19" x14ac:dyDescent="0.25">
      <c r="A3385" t="s">
        <v>15</v>
      </c>
      <c r="B3385">
        <v>10000</v>
      </c>
      <c r="C3385">
        <v>100</v>
      </c>
      <c r="D3385">
        <v>100000</v>
      </c>
      <c r="E3385">
        <v>56</v>
      </c>
      <c r="F3385">
        <v>1</v>
      </c>
      <c r="G3385">
        <v>4.8973550000000001</v>
      </c>
      <c r="H3385">
        <v>0.17080400000000001</v>
      </c>
      <c r="I3385">
        <v>2.908887</v>
      </c>
      <c r="J3385">
        <v>5.2888999999999999E-2</v>
      </c>
      <c r="K3385" t="str">
        <f t="shared" si="56"/>
        <v>5</v>
      </c>
      <c r="L3385" t="s">
        <v>56</v>
      </c>
      <c r="M3385" t="s">
        <v>57</v>
      </c>
      <c r="N33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385" s="10">
        <f>VLOOKUP(TableOMP[[#This Row],[Label]],TableAvg[],2,FALSE)</f>
        <v>5.1407958999999996</v>
      </c>
      <c r="P3385" s="10">
        <f>VLOOKUP(TableOMP[[#This Row],[Label]],TableAvg[],3,FALSE)</f>
        <v>0.18117762179003427</v>
      </c>
      <c r="Q3385" s="10">
        <f>TableOMP[[#This Row],[Avg]]-$U$2*TableOMP[[#This Row],[StdDev]]</f>
        <v>4.7784406564199315</v>
      </c>
      <c r="R3385" s="10">
        <f>TableOMP[[#This Row],[Avg]]+$U$2*TableOMP[[#This Row],[StdDev]]</f>
        <v>5.5031511435800677</v>
      </c>
      <c r="S3385" s="10">
        <f>IF(AND(TableOMP[[#This Row],[total_time]]&gt;=TableOMP[[#This Row],[Low]], TableOMP[[#This Row],[total_time]]&lt;=TableOMP[[#This Row],[High]]),1,0)</f>
        <v>1</v>
      </c>
    </row>
    <row r="3386" spans="1:19" x14ac:dyDescent="0.25">
      <c r="A3386" t="s">
        <v>15</v>
      </c>
      <c r="B3386">
        <v>10000</v>
      </c>
      <c r="C3386">
        <v>100</v>
      </c>
      <c r="D3386">
        <v>100000</v>
      </c>
      <c r="E3386">
        <v>55</v>
      </c>
      <c r="F3386">
        <v>1</v>
      </c>
      <c r="G3386">
        <v>5.4955819999999997</v>
      </c>
      <c r="H3386">
        <v>0.19805600000000001</v>
      </c>
      <c r="I3386">
        <v>3.0551360000000001</v>
      </c>
      <c r="J3386">
        <v>5.6577000000000002E-2</v>
      </c>
      <c r="K3386" t="str">
        <f t="shared" si="56"/>
        <v>5</v>
      </c>
      <c r="L3386" t="s">
        <v>56</v>
      </c>
      <c r="M3386" t="s">
        <v>57</v>
      </c>
      <c r="N33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386" s="10">
        <f>VLOOKUP(TableOMP[[#This Row],[Label]],TableAvg[],2,FALSE)</f>
        <v>5.3430847000000004</v>
      </c>
      <c r="P3386" s="10">
        <f>VLOOKUP(TableOMP[[#This Row],[Label]],TableAvg[],3,FALSE)</f>
        <v>0.16160056217354307</v>
      </c>
      <c r="Q3386" s="10">
        <f>TableOMP[[#This Row],[Avg]]-$U$2*TableOMP[[#This Row],[StdDev]]</f>
        <v>5.0198835756529139</v>
      </c>
      <c r="R3386" s="10">
        <f>TableOMP[[#This Row],[Avg]]+$U$2*TableOMP[[#This Row],[StdDev]]</f>
        <v>5.6662858243470868</v>
      </c>
      <c r="S3386" s="10">
        <f>IF(AND(TableOMP[[#This Row],[total_time]]&gt;=TableOMP[[#This Row],[Low]], TableOMP[[#This Row],[total_time]]&lt;=TableOMP[[#This Row],[High]]),1,0)</f>
        <v>1</v>
      </c>
    </row>
    <row r="3387" spans="1:19" x14ac:dyDescent="0.25">
      <c r="A3387" t="s">
        <v>15</v>
      </c>
      <c r="B3387">
        <v>10000</v>
      </c>
      <c r="C3387">
        <v>100</v>
      </c>
      <c r="D3387">
        <v>100000</v>
      </c>
      <c r="E3387">
        <v>54</v>
      </c>
      <c r="F3387">
        <v>1</v>
      </c>
      <c r="G3387">
        <v>4.9323360000000003</v>
      </c>
      <c r="H3387">
        <v>0.15843599999999999</v>
      </c>
      <c r="I3387">
        <v>2.5814810000000001</v>
      </c>
      <c r="J3387">
        <v>4.8707E-2</v>
      </c>
      <c r="K3387" t="str">
        <f t="shared" si="56"/>
        <v>5</v>
      </c>
      <c r="L3387" t="s">
        <v>56</v>
      </c>
      <c r="M3387" t="s">
        <v>57</v>
      </c>
      <c r="N33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387" s="10">
        <f>VLOOKUP(TableOMP[[#This Row],[Label]],TableAvg[],2,FALSE)</f>
        <v>5.240970299999999</v>
      </c>
      <c r="P3387" s="10">
        <f>VLOOKUP(TableOMP[[#This Row],[Label]],TableAvg[],3,FALSE)</f>
        <v>0.19977194135116991</v>
      </c>
      <c r="Q3387" s="10">
        <f>TableOMP[[#This Row],[Avg]]-$U$2*TableOMP[[#This Row],[StdDev]]</f>
        <v>4.8414264172976589</v>
      </c>
      <c r="R3387" s="10">
        <f>TableOMP[[#This Row],[Avg]]+$U$2*TableOMP[[#This Row],[StdDev]]</f>
        <v>5.6405141827023391</v>
      </c>
      <c r="S3387" s="10">
        <f>IF(AND(TableOMP[[#This Row],[total_time]]&gt;=TableOMP[[#This Row],[Low]], TableOMP[[#This Row],[total_time]]&lt;=TableOMP[[#This Row],[High]]),1,0)</f>
        <v>1</v>
      </c>
    </row>
    <row r="3388" spans="1:19" x14ac:dyDescent="0.25">
      <c r="A3388" t="s">
        <v>15</v>
      </c>
      <c r="B3388">
        <v>10000</v>
      </c>
      <c r="C3388">
        <v>100</v>
      </c>
      <c r="D3388">
        <v>100000</v>
      </c>
      <c r="E3388">
        <v>53</v>
      </c>
      <c r="F3388">
        <v>1</v>
      </c>
      <c r="G3388">
        <v>5.2005600000000003</v>
      </c>
      <c r="H3388">
        <v>0.16838900000000001</v>
      </c>
      <c r="I3388">
        <v>3.2189139999999998</v>
      </c>
      <c r="J3388">
        <v>6.1901999999999999E-2</v>
      </c>
      <c r="K3388" t="str">
        <f t="shared" si="56"/>
        <v>5</v>
      </c>
      <c r="L3388" t="s">
        <v>56</v>
      </c>
      <c r="M3388" t="s">
        <v>57</v>
      </c>
      <c r="N33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388" s="10">
        <f>VLOOKUP(TableOMP[[#This Row],[Label]],TableAvg[],2,FALSE)</f>
        <v>5.3742523000000002</v>
      </c>
      <c r="P3388" s="10">
        <f>VLOOKUP(TableOMP[[#This Row],[Label]],TableAvg[],3,FALSE)</f>
        <v>0.21349810623939527</v>
      </c>
      <c r="Q3388" s="10">
        <f>TableOMP[[#This Row],[Avg]]-$U$2*TableOMP[[#This Row],[StdDev]]</f>
        <v>4.9472560875212093</v>
      </c>
      <c r="R3388" s="10">
        <f>TableOMP[[#This Row],[Avg]]+$U$2*TableOMP[[#This Row],[StdDev]]</f>
        <v>5.8012485124787911</v>
      </c>
      <c r="S3388" s="10">
        <f>IF(AND(TableOMP[[#This Row],[total_time]]&gt;=TableOMP[[#This Row],[Low]], TableOMP[[#This Row],[total_time]]&lt;=TableOMP[[#This Row],[High]]),1,0)</f>
        <v>1</v>
      </c>
    </row>
    <row r="3389" spans="1:19" x14ac:dyDescent="0.25">
      <c r="A3389" t="s">
        <v>15</v>
      </c>
      <c r="B3389">
        <v>10000</v>
      </c>
      <c r="C3389">
        <v>100</v>
      </c>
      <c r="D3389">
        <v>100000</v>
      </c>
      <c r="E3389">
        <v>52</v>
      </c>
      <c r="F3389">
        <v>1</v>
      </c>
      <c r="G3389">
        <v>5.2857370000000001</v>
      </c>
      <c r="H3389">
        <v>0.182978</v>
      </c>
      <c r="I3389">
        <v>2.987733</v>
      </c>
      <c r="J3389">
        <v>5.8583000000000003E-2</v>
      </c>
      <c r="K3389" t="str">
        <f t="shared" si="56"/>
        <v>5</v>
      </c>
      <c r="L3389" t="s">
        <v>56</v>
      </c>
      <c r="M3389" t="s">
        <v>57</v>
      </c>
      <c r="N33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389" s="10">
        <f>VLOOKUP(TableOMP[[#This Row],[Label]],TableAvg[],2,FALSE)</f>
        <v>5.6543715999999993</v>
      </c>
      <c r="P3389" s="10">
        <f>VLOOKUP(TableOMP[[#This Row],[Label]],TableAvg[],3,FALSE)</f>
        <v>0.72876798328717041</v>
      </c>
      <c r="Q3389" s="10">
        <f>TableOMP[[#This Row],[Avg]]-$U$2*TableOMP[[#This Row],[StdDev]]</f>
        <v>4.1968356334256587</v>
      </c>
      <c r="R3389" s="10">
        <f>TableOMP[[#This Row],[Avg]]+$U$2*TableOMP[[#This Row],[StdDev]]</f>
        <v>7.1119075665743399</v>
      </c>
      <c r="S3389" s="10">
        <f>IF(AND(TableOMP[[#This Row],[total_time]]&gt;=TableOMP[[#This Row],[Low]], TableOMP[[#This Row],[total_time]]&lt;=TableOMP[[#This Row],[High]]),1,0)</f>
        <v>1</v>
      </c>
    </row>
    <row r="3390" spans="1:19" x14ac:dyDescent="0.25">
      <c r="A3390" t="s">
        <v>15</v>
      </c>
      <c r="B3390">
        <v>10000</v>
      </c>
      <c r="C3390">
        <v>100</v>
      </c>
      <c r="D3390">
        <v>100000</v>
      </c>
      <c r="E3390">
        <v>51</v>
      </c>
      <c r="F3390">
        <v>1</v>
      </c>
      <c r="G3390">
        <v>5.1014910000000002</v>
      </c>
      <c r="H3390">
        <v>0.17255200000000001</v>
      </c>
      <c r="I3390">
        <v>2.9967320000000002</v>
      </c>
      <c r="J3390">
        <v>5.9935000000000002E-2</v>
      </c>
      <c r="K3390" t="str">
        <f t="shared" si="56"/>
        <v>5</v>
      </c>
      <c r="L3390" t="s">
        <v>56</v>
      </c>
      <c r="M3390" t="s">
        <v>57</v>
      </c>
      <c r="N33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390" s="10">
        <f>VLOOKUP(TableOMP[[#This Row],[Label]],TableAvg[],2,FALSE)</f>
        <v>5.5158591999999995</v>
      </c>
      <c r="P3390" s="10">
        <f>VLOOKUP(TableOMP[[#This Row],[Label]],TableAvg[],3,FALSE)</f>
        <v>0.17527769040859445</v>
      </c>
      <c r="Q3390" s="10">
        <f>TableOMP[[#This Row],[Avg]]-$U$2*TableOMP[[#This Row],[StdDev]]</f>
        <v>5.1653038191828102</v>
      </c>
      <c r="R3390" s="10">
        <f>TableOMP[[#This Row],[Avg]]+$U$2*TableOMP[[#This Row],[StdDev]]</f>
        <v>5.8664145808171888</v>
      </c>
      <c r="S3390" s="10">
        <f>IF(AND(TableOMP[[#This Row],[total_time]]&gt;=TableOMP[[#This Row],[Low]], TableOMP[[#This Row],[total_time]]&lt;=TableOMP[[#This Row],[High]]),1,0)</f>
        <v>0</v>
      </c>
    </row>
    <row r="3391" spans="1:19" x14ac:dyDescent="0.25">
      <c r="A3391" t="s">
        <v>15</v>
      </c>
      <c r="B3391">
        <v>10000</v>
      </c>
      <c r="C3391">
        <v>100</v>
      </c>
      <c r="D3391">
        <v>100000</v>
      </c>
      <c r="E3391">
        <v>50</v>
      </c>
      <c r="F3391">
        <v>1</v>
      </c>
      <c r="G3391">
        <v>5.3666970000000003</v>
      </c>
      <c r="H3391">
        <v>0.17303199999999999</v>
      </c>
      <c r="I3391">
        <v>2.756513</v>
      </c>
      <c r="J3391">
        <v>5.6254999999999999E-2</v>
      </c>
      <c r="K3391" t="str">
        <f t="shared" si="56"/>
        <v>5</v>
      </c>
      <c r="L3391" t="s">
        <v>56</v>
      </c>
      <c r="M3391" t="s">
        <v>57</v>
      </c>
      <c r="N33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391" s="10">
        <f>VLOOKUP(TableOMP[[#This Row],[Label]],TableAvg[],2,FALSE)</f>
        <v>5.4394491</v>
      </c>
      <c r="P3391" s="10">
        <f>VLOOKUP(TableOMP[[#This Row],[Label]],TableAvg[],3,FALSE)</f>
        <v>0.26203196978743615</v>
      </c>
      <c r="Q3391" s="10">
        <f>TableOMP[[#This Row],[Avg]]-$U$2*TableOMP[[#This Row],[StdDev]]</f>
        <v>4.915385160425128</v>
      </c>
      <c r="R3391" s="10">
        <f>TableOMP[[#This Row],[Avg]]+$U$2*TableOMP[[#This Row],[StdDev]]</f>
        <v>5.9635130395748721</v>
      </c>
      <c r="S3391" s="10">
        <f>IF(AND(TableOMP[[#This Row],[total_time]]&gt;=TableOMP[[#This Row],[Low]], TableOMP[[#This Row],[total_time]]&lt;=TableOMP[[#This Row],[High]]),1,0)</f>
        <v>1</v>
      </c>
    </row>
    <row r="3392" spans="1:19" x14ac:dyDescent="0.25">
      <c r="A3392" t="s">
        <v>15</v>
      </c>
      <c r="B3392">
        <v>10000</v>
      </c>
      <c r="C3392">
        <v>100</v>
      </c>
      <c r="D3392">
        <v>100000</v>
      </c>
      <c r="E3392">
        <v>49</v>
      </c>
      <c r="F3392">
        <v>1</v>
      </c>
      <c r="G3392">
        <v>5.598471</v>
      </c>
      <c r="H3392">
        <v>0.187197</v>
      </c>
      <c r="I3392">
        <v>2.962056</v>
      </c>
      <c r="J3392">
        <v>6.1710000000000001E-2</v>
      </c>
      <c r="K3392" t="str">
        <f t="shared" si="56"/>
        <v>5</v>
      </c>
      <c r="L3392" t="s">
        <v>56</v>
      </c>
      <c r="M3392" t="s">
        <v>57</v>
      </c>
      <c r="N33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392" s="10">
        <f>VLOOKUP(TableOMP[[#This Row],[Label]],TableAvg[],2,FALSE)</f>
        <v>5.7318926000000001</v>
      </c>
      <c r="P3392" s="10">
        <f>VLOOKUP(TableOMP[[#This Row],[Label]],TableAvg[],3,FALSE)</f>
        <v>0.60216012640296923</v>
      </c>
      <c r="Q3392" s="10">
        <f>TableOMP[[#This Row],[Avg]]-$U$2*TableOMP[[#This Row],[StdDev]]</f>
        <v>4.5275723471940612</v>
      </c>
      <c r="R3392" s="10">
        <f>TableOMP[[#This Row],[Avg]]+$U$2*TableOMP[[#This Row],[StdDev]]</f>
        <v>6.936212852805939</v>
      </c>
      <c r="S3392" s="10">
        <f>IF(AND(TableOMP[[#This Row],[total_time]]&gt;=TableOMP[[#This Row],[Low]], TableOMP[[#This Row],[total_time]]&lt;=TableOMP[[#This Row],[High]]),1,0)</f>
        <v>1</v>
      </c>
    </row>
    <row r="3393" spans="1:19" x14ac:dyDescent="0.25">
      <c r="A3393" t="s">
        <v>15</v>
      </c>
      <c r="B3393">
        <v>10000</v>
      </c>
      <c r="C3393">
        <v>100</v>
      </c>
      <c r="D3393">
        <v>100000</v>
      </c>
      <c r="E3393">
        <v>48</v>
      </c>
      <c r="F3393">
        <v>1</v>
      </c>
      <c r="G3393">
        <v>5.6129819999999997</v>
      </c>
      <c r="H3393">
        <v>0.15324399999999999</v>
      </c>
      <c r="I3393">
        <v>2.160838</v>
      </c>
      <c r="J3393">
        <v>4.5975000000000002E-2</v>
      </c>
      <c r="K3393" t="str">
        <f t="shared" si="56"/>
        <v>5</v>
      </c>
      <c r="L3393" t="s">
        <v>56</v>
      </c>
      <c r="M3393" t="s">
        <v>57</v>
      </c>
      <c r="N33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393" s="10">
        <f>VLOOKUP(TableOMP[[#This Row],[Label]],TableAvg[],2,FALSE)</f>
        <v>5.6301132999999997</v>
      </c>
      <c r="P3393" s="10">
        <f>VLOOKUP(TableOMP[[#This Row],[Label]],TableAvg[],3,FALSE)</f>
        <v>0.18975253810007162</v>
      </c>
      <c r="Q3393" s="10">
        <f>TableOMP[[#This Row],[Avg]]-$U$2*TableOMP[[#This Row],[StdDev]]</f>
        <v>5.2506082237998566</v>
      </c>
      <c r="R3393" s="10">
        <f>TableOMP[[#This Row],[Avg]]+$U$2*TableOMP[[#This Row],[StdDev]]</f>
        <v>6.0096183762001427</v>
      </c>
      <c r="S3393" s="10">
        <f>IF(AND(TableOMP[[#This Row],[total_time]]&gt;=TableOMP[[#This Row],[Low]], TableOMP[[#This Row],[total_time]]&lt;=TableOMP[[#This Row],[High]]),1,0)</f>
        <v>1</v>
      </c>
    </row>
    <row r="3394" spans="1:19" x14ac:dyDescent="0.25">
      <c r="A3394" t="s">
        <v>15</v>
      </c>
      <c r="B3394">
        <v>10000</v>
      </c>
      <c r="C3394">
        <v>100</v>
      </c>
      <c r="D3394">
        <v>100000</v>
      </c>
      <c r="E3394">
        <v>47</v>
      </c>
      <c r="F3394">
        <v>1</v>
      </c>
      <c r="G3394">
        <v>5.2693050000000001</v>
      </c>
      <c r="H3394">
        <v>0.176097</v>
      </c>
      <c r="I3394">
        <v>2.3456380000000001</v>
      </c>
      <c r="J3394">
        <v>5.0992000000000003E-2</v>
      </c>
      <c r="K3394" t="str">
        <f t="shared" si="56"/>
        <v>5</v>
      </c>
      <c r="L3394" t="s">
        <v>56</v>
      </c>
      <c r="M3394" t="s">
        <v>57</v>
      </c>
      <c r="N33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394" s="10">
        <f>VLOOKUP(TableOMP[[#This Row],[Label]],TableAvg[],2,FALSE)</f>
        <v>5.5868596999999998</v>
      </c>
      <c r="P3394" s="10">
        <f>VLOOKUP(TableOMP[[#This Row],[Label]],TableAvg[],3,FALSE)</f>
        <v>0.3397299843004894</v>
      </c>
      <c r="Q3394" s="10">
        <f>TableOMP[[#This Row],[Avg]]-$U$2*TableOMP[[#This Row],[StdDev]]</f>
        <v>4.9073997313990212</v>
      </c>
      <c r="R3394" s="10">
        <f>TableOMP[[#This Row],[Avg]]+$U$2*TableOMP[[#This Row],[StdDev]]</f>
        <v>6.2663196686009783</v>
      </c>
      <c r="S3394" s="10">
        <f>IF(AND(TableOMP[[#This Row],[total_time]]&gt;=TableOMP[[#This Row],[Low]], TableOMP[[#This Row],[total_time]]&lt;=TableOMP[[#This Row],[High]]),1,0)</f>
        <v>1</v>
      </c>
    </row>
    <row r="3395" spans="1:19" x14ac:dyDescent="0.25">
      <c r="A3395" t="s">
        <v>15</v>
      </c>
      <c r="B3395">
        <v>10000</v>
      </c>
      <c r="C3395">
        <v>100</v>
      </c>
      <c r="D3395">
        <v>100000</v>
      </c>
      <c r="E3395">
        <v>46</v>
      </c>
      <c r="F3395">
        <v>1</v>
      </c>
      <c r="G3395">
        <v>5.5720140000000002</v>
      </c>
      <c r="H3395">
        <v>0.16672200000000001</v>
      </c>
      <c r="I3395">
        <v>2.5923289999999999</v>
      </c>
      <c r="J3395">
        <v>5.7606999999999998E-2</v>
      </c>
      <c r="K3395" t="str">
        <f t="shared" si="56"/>
        <v>5</v>
      </c>
      <c r="L3395" t="s">
        <v>56</v>
      </c>
      <c r="M3395" t="s">
        <v>57</v>
      </c>
      <c r="N33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395" s="10">
        <f>VLOOKUP(TableOMP[[#This Row],[Label]],TableAvg[],2,FALSE)</f>
        <v>5.7503392000000009</v>
      </c>
      <c r="P3395" s="10">
        <f>VLOOKUP(TableOMP[[#This Row],[Label]],TableAvg[],3,FALSE)</f>
        <v>0.16546390279259388</v>
      </c>
      <c r="Q3395" s="10">
        <f>TableOMP[[#This Row],[Avg]]-$U$2*TableOMP[[#This Row],[StdDev]]</f>
        <v>5.419411394414813</v>
      </c>
      <c r="R3395" s="10">
        <f>TableOMP[[#This Row],[Avg]]+$U$2*TableOMP[[#This Row],[StdDev]]</f>
        <v>6.0812670055851887</v>
      </c>
      <c r="S3395" s="10">
        <f>IF(AND(TableOMP[[#This Row],[total_time]]&gt;=TableOMP[[#This Row],[Low]], TableOMP[[#This Row],[total_time]]&lt;=TableOMP[[#This Row],[High]]),1,0)</f>
        <v>1</v>
      </c>
    </row>
    <row r="3396" spans="1:19" x14ac:dyDescent="0.25">
      <c r="A3396" t="s">
        <v>15</v>
      </c>
      <c r="B3396">
        <v>10000</v>
      </c>
      <c r="C3396">
        <v>100</v>
      </c>
      <c r="D3396">
        <v>100000</v>
      </c>
      <c r="E3396">
        <v>45</v>
      </c>
      <c r="F3396">
        <v>1</v>
      </c>
      <c r="G3396">
        <v>5.8014210000000004</v>
      </c>
      <c r="H3396">
        <v>0.14967</v>
      </c>
      <c r="I3396">
        <v>2.11978</v>
      </c>
      <c r="J3396">
        <v>4.8176999999999998E-2</v>
      </c>
      <c r="K3396" t="str">
        <f t="shared" si="56"/>
        <v>5</v>
      </c>
      <c r="L3396" t="s">
        <v>56</v>
      </c>
      <c r="M3396" t="s">
        <v>57</v>
      </c>
      <c r="N33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396" s="10">
        <f>VLOOKUP(TableOMP[[#This Row],[Label]],TableAvg[],2,FALSE)</f>
        <v>5.7430013999999998</v>
      </c>
      <c r="P3396" s="10">
        <f>VLOOKUP(TableOMP[[#This Row],[Label]],TableAvg[],3,FALSE)</f>
        <v>0.13113899097536516</v>
      </c>
      <c r="Q3396" s="10">
        <f>TableOMP[[#This Row],[Avg]]-$U$2*TableOMP[[#This Row],[StdDev]]</f>
        <v>5.4807234180492692</v>
      </c>
      <c r="R3396" s="10">
        <f>TableOMP[[#This Row],[Avg]]+$U$2*TableOMP[[#This Row],[StdDev]]</f>
        <v>6.0052793819507304</v>
      </c>
      <c r="S3396" s="10">
        <f>IF(AND(TableOMP[[#This Row],[total_time]]&gt;=TableOMP[[#This Row],[Low]], TableOMP[[#This Row],[total_time]]&lt;=TableOMP[[#This Row],[High]]),1,0)</f>
        <v>1</v>
      </c>
    </row>
    <row r="3397" spans="1:19" x14ac:dyDescent="0.25">
      <c r="A3397" t="s">
        <v>15</v>
      </c>
      <c r="B3397">
        <v>10000</v>
      </c>
      <c r="C3397">
        <v>100</v>
      </c>
      <c r="D3397">
        <v>100000</v>
      </c>
      <c r="E3397">
        <v>44</v>
      </c>
      <c r="F3397">
        <v>1</v>
      </c>
      <c r="G3397">
        <v>5.4085070000000002</v>
      </c>
      <c r="H3397">
        <v>0.146902</v>
      </c>
      <c r="I3397">
        <v>2.172186</v>
      </c>
      <c r="J3397">
        <v>5.0515999999999998E-2</v>
      </c>
      <c r="K3397" t="str">
        <f t="shared" si="56"/>
        <v>5</v>
      </c>
      <c r="L3397" t="s">
        <v>56</v>
      </c>
      <c r="M3397" t="s">
        <v>57</v>
      </c>
      <c r="N33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397" s="10">
        <f>VLOOKUP(TableOMP[[#This Row],[Label]],TableAvg[],2,FALSE)</f>
        <v>5.7893547999999999</v>
      </c>
      <c r="P3397" s="10">
        <f>VLOOKUP(TableOMP[[#This Row],[Label]],TableAvg[],3,FALSE)</f>
        <v>0.23966683812192413</v>
      </c>
      <c r="Q3397" s="10">
        <f>TableOMP[[#This Row],[Avg]]-$U$2*TableOMP[[#This Row],[StdDev]]</f>
        <v>5.3100211237561519</v>
      </c>
      <c r="R3397" s="10">
        <f>TableOMP[[#This Row],[Avg]]+$U$2*TableOMP[[#This Row],[StdDev]]</f>
        <v>6.268688476243848</v>
      </c>
      <c r="S3397" s="10">
        <f>IF(AND(TableOMP[[#This Row],[total_time]]&gt;=TableOMP[[#This Row],[Low]], TableOMP[[#This Row],[total_time]]&lt;=TableOMP[[#This Row],[High]]),1,0)</f>
        <v>1</v>
      </c>
    </row>
    <row r="3398" spans="1:19" x14ac:dyDescent="0.25">
      <c r="A3398" t="s">
        <v>15</v>
      </c>
      <c r="B3398">
        <v>10000</v>
      </c>
      <c r="C3398">
        <v>100</v>
      </c>
      <c r="D3398">
        <v>100000</v>
      </c>
      <c r="E3398">
        <v>43</v>
      </c>
      <c r="F3398">
        <v>1</v>
      </c>
      <c r="G3398">
        <v>5.7343099999999998</v>
      </c>
      <c r="H3398">
        <v>0.186949</v>
      </c>
      <c r="I3398">
        <v>2.7630780000000001</v>
      </c>
      <c r="J3398">
        <v>6.5787999999999999E-2</v>
      </c>
      <c r="K3398" t="str">
        <f t="shared" si="56"/>
        <v>5</v>
      </c>
      <c r="L3398" t="s">
        <v>56</v>
      </c>
      <c r="M3398" t="s">
        <v>57</v>
      </c>
      <c r="N33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398" s="10">
        <f>VLOOKUP(TableOMP[[#This Row],[Label]],TableAvg[],2,FALSE)</f>
        <v>6.0439132000000004</v>
      </c>
      <c r="P3398" s="10">
        <f>VLOOKUP(TableOMP[[#This Row],[Label]],TableAvg[],3,FALSE)</f>
        <v>0.69134220463498586</v>
      </c>
      <c r="Q3398" s="10">
        <f>TableOMP[[#This Row],[Avg]]-$U$2*TableOMP[[#This Row],[StdDev]]</f>
        <v>4.6612287907300285</v>
      </c>
      <c r="R3398" s="10">
        <f>TableOMP[[#This Row],[Avg]]+$U$2*TableOMP[[#This Row],[StdDev]]</f>
        <v>7.4265976092699724</v>
      </c>
      <c r="S3398" s="10">
        <f>IF(AND(TableOMP[[#This Row],[total_time]]&gt;=TableOMP[[#This Row],[Low]], TableOMP[[#This Row],[total_time]]&lt;=TableOMP[[#This Row],[High]]),1,0)</f>
        <v>1</v>
      </c>
    </row>
    <row r="3399" spans="1:19" x14ac:dyDescent="0.25">
      <c r="A3399" t="s">
        <v>15</v>
      </c>
      <c r="B3399">
        <v>10000</v>
      </c>
      <c r="C3399">
        <v>100</v>
      </c>
      <c r="D3399">
        <v>100000</v>
      </c>
      <c r="E3399">
        <v>42</v>
      </c>
      <c r="F3399">
        <v>1</v>
      </c>
      <c r="G3399">
        <v>5.8606850000000001</v>
      </c>
      <c r="H3399">
        <v>0.166127</v>
      </c>
      <c r="I3399">
        <v>2.4674909999999999</v>
      </c>
      <c r="J3399">
        <v>6.0183E-2</v>
      </c>
      <c r="K3399" t="str">
        <f t="shared" si="56"/>
        <v>5</v>
      </c>
      <c r="L3399" t="s">
        <v>56</v>
      </c>
      <c r="M3399" t="s">
        <v>57</v>
      </c>
      <c r="N33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399" s="10">
        <f>VLOOKUP(TableOMP[[#This Row],[Label]],TableAvg[],2,FALSE)</f>
        <v>7.7228222000000004</v>
      </c>
      <c r="P3399" s="10">
        <f>VLOOKUP(TableOMP[[#This Row],[Label]],TableAvg[],3,FALSE)</f>
        <v>5.4706641931121647</v>
      </c>
      <c r="Q3399" s="10">
        <f>TableOMP[[#This Row],[Avg]]-$U$2*TableOMP[[#This Row],[StdDev]]</f>
        <v>-3.2185061862243289</v>
      </c>
      <c r="R3399" s="10">
        <f>TableOMP[[#This Row],[Avg]]+$U$2*TableOMP[[#This Row],[StdDev]]</f>
        <v>18.664150586224331</v>
      </c>
      <c r="S3399" s="10">
        <f>IF(AND(TableOMP[[#This Row],[total_time]]&gt;=TableOMP[[#This Row],[Low]], TableOMP[[#This Row],[total_time]]&lt;=TableOMP[[#This Row],[High]]),1,0)</f>
        <v>1</v>
      </c>
    </row>
    <row r="3400" spans="1:19" x14ac:dyDescent="0.25">
      <c r="A3400" t="s">
        <v>15</v>
      </c>
      <c r="B3400">
        <v>10000</v>
      </c>
      <c r="C3400">
        <v>100</v>
      </c>
      <c r="D3400">
        <v>100000</v>
      </c>
      <c r="E3400">
        <v>41</v>
      </c>
      <c r="F3400">
        <v>1</v>
      </c>
      <c r="G3400">
        <v>5.6327259999999999</v>
      </c>
      <c r="H3400">
        <v>0.14479700000000001</v>
      </c>
      <c r="I3400">
        <v>2.2073619999999998</v>
      </c>
      <c r="J3400">
        <v>5.5183999999999997E-2</v>
      </c>
      <c r="K3400" t="str">
        <f t="shared" si="56"/>
        <v>5</v>
      </c>
      <c r="L3400" t="s">
        <v>56</v>
      </c>
      <c r="M3400" t="s">
        <v>57</v>
      </c>
      <c r="N34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400" s="10">
        <f>VLOOKUP(TableOMP[[#This Row],[Label]],TableAvg[],2,FALSE)</f>
        <v>6.1193129000000006</v>
      </c>
      <c r="P3400" s="10">
        <f>VLOOKUP(TableOMP[[#This Row],[Label]],TableAvg[],3,FALSE)</f>
        <v>0.49191286895412267</v>
      </c>
      <c r="Q3400" s="10">
        <f>TableOMP[[#This Row],[Avg]]-$U$2*TableOMP[[#This Row],[StdDev]]</f>
        <v>5.1354871620917555</v>
      </c>
      <c r="R3400" s="10">
        <f>TableOMP[[#This Row],[Avg]]+$U$2*TableOMP[[#This Row],[StdDev]]</f>
        <v>7.1031386379082457</v>
      </c>
      <c r="S3400" s="10">
        <f>IF(AND(TableOMP[[#This Row],[total_time]]&gt;=TableOMP[[#This Row],[Low]], TableOMP[[#This Row],[total_time]]&lt;=TableOMP[[#This Row],[High]]),1,0)</f>
        <v>1</v>
      </c>
    </row>
    <row r="3401" spans="1:19" x14ac:dyDescent="0.25">
      <c r="A3401" t="s">
        <v>15</v>
      </c>
      <c r="B3401">
        <v>10000</v>
      </c>
      <c r="C3401">
        <v>100</v>
      </c>
      <c r="D3401">
        <v>100000</v>
      </c>
      <c r="E3401">
        <v>40</v>
      </c>
      <c r="F3401">
        <v>1</v>
      </c>
      <c r="G3401">
        <v>6.0724499999999999</v>
      </c>
      <c r="H3401">
        <v>0.17363500000000001</v>
      </c>
      <c r="I3401">
        <v>2.5036740000000002</v>
      </c>
      <c r="J3401">
        <v>6.4197000000000004E-2</v>
      </c>
      <c r="K3401" t="str">
        <f t="shared" si="56"/>
        <v>5</v>
      </c>
      <c r="L3401" t="s">
        <v>56</v>
      </c>
      <c r="M3401" t="s">
        <v>57</v>
      </c>
      <c r="N34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401" s="10">
        <f>VLOOKUP(TableOMP[[#This Row],[Label]],TableAvg[],2,FALSE)</f>
        <v>6.0271618</v>
      </c>
      <c r="P3401" s="10">
        <f>VLOOKUP(TableOMP[[#This Row],[Label]],TableAvg[],3,FALSE)</f>
        <v>8.7756818016340138E-2</v>
      </c>
      <c r="Q3401" s="10">
        <f>TableOMP[[#This Row],[Avg]]-$U$2*TableOMP[[#This Row],[StdDev]]</f>
        <v>5.8516481639673197</v>
      </c>
      <c r="R3401" s="10">
        <f>TableOMP[[#This Row],[Avg]]+$U$2*TableOMP[[#This Row],[StdDev]]</f>
        <v>6.2026754360326803</v>
      </c>
      <c r="S3401" s="10">
        <f>IF(AND(TableOMP[[#This Row],[total_time]]&gt;=TableOMP[[#This Row],[Low]], TableOMP[[#This Row],[total_time]]&lt;=TableOMP[[#This Row],[High]]),1,0)</f>
        <v>1</v>
      </c>
    </row>
    <row r="3402" spans="1:19" x14ac:dyDescent="0.25">
      <c r="A3402" t="s">
        <v>15</v>
      </c>
      <c r="B3402">
        <v>10000</v>
      </c>
      <c r="C3402">
        <v>100</v>
      </c>
      <c r="D3402">
        <v>100000</v>
      </c>
      <c r="E3402">
        <v>39</v>
      </c>
      <c r="F3402">
        <v>1</v>
      </c>
      <c r="G3402">
        <v>6.2391569999999996</v>
      </c>
      <c r="H3402">
        <v>0.168929</v>
      </c>
      <c r="I3402">
        <v>2.2609240000000002</v>
      </c>
      <c r="J3402">
        <v>5.9498000000000002E-2</v>
      </c>
      <c r="K3402" t="str">
        <f t="shared" si="56"/>
        <v>5</v>
      </c>
      <c r="L3402" t="s">
        <v>56</v>
      </c>
      <c r="M3402" t="s">
        <v>57</v>
      </c>
      <c r="N34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402" s="10">
        <f>VLOOKUP(TableOMP[[#This Row],[Label]],TableAvg[],2,FALSE)</f>
        <v>6.2660485999999995</v>
      </c>
      <c r="P3402" s="10">
        <f>VLOOKUP(TableOMP[[#This Row],[Label]],TableAvg[],3,FALSE)</f>
        <v>0.29647756038297718</v>
      </c>
      <c r="Q3402" s="10">
        <f>TableOMP[[#This Row],[Avg]]-$U$2*TableOMP[[#This Row],[StdDev]]</f>
        <v>5.6730934792340451</v>
      </c>
      <c r="R3402" s="10">
        <f>TableOMP[[#This Row],[Avg]]+$U$2*TableOMP[[#This Row],[StdDev]]</f>
        <v>6.859003720765954</v>
      </c>
      <c r="S3402" s="10">
        <f>IF(AND(TableOMP[[#This Row],[total_time]]&gt;=TableOMP[[#This Row],[Low]], TableOMP[[#This Row],[total_time]]&lt;=TableOMP[[#This Row],[High]]),1,0)</f>
        <v>1</v>
      </c>
    </row>
    <row r="3403" spans="1:19" x14ac:dyDescent="0.25">
      <c r="A3403" t="s">
        <v>15</v>
      </c>
      <c r="B3403">
        <v>10000</v>
      </c>
      <c r="C3403">
        <v>100</v>
      </c>
      <c r="D3403">
        <v>100000</v>
      </c>
      <c r="E3403">
        <v>38</v>
      </c>
      <c r="F3403">
        <v>1</v>
      </c>
      <c r="G3403">
        <v>6.2962949999999998</v>
      </c>
      <c r="H3403">
        <v>0.16409799999999999</v>
      </c>
      <c r="I3403">
        <v>1.9235739999999999</v>
      </c>
      <c r="J3403">
        <v>5.1987999999999999E-2</v>
      </c>
      <c r="K3403" t="str">
        <f t="shared" si="56"/>
        <v>5</v>
      </c>
      <c r="L3403" t="s">
        <v>56</v>
      </c>
      <c r="M3403" t="s">
        <v>57</v>
      </c>
      <c r="N34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403" s="10">
        <f>VLOOKUP(TableOMP[[#This Row],[Label]],TableAvg[],2,FALSE)</f>
        <v>6.3473785555555544</v>
      </c>
      <c r="P3403" s="10">
        <f>VLOOKUP(TableOMP[[#This Row],[Label]],TableAvg[],3,FALSE)</f>
        <v>0.2107003124984107</v>
      </c>
      <c r="Q3403" s="10">
        <f>TableOMP[[#This Row],[Avg]]-$U$2*TableOMP[[#This Row],[StdDev]]</f>
        <v>5.9259779305587328</v>
      </c>
      <c r="R3403" s="10">
        <f>TableOMP[[#This Row],[Avg]]+$U$2*TableOMP[[#This Row],[StdDev]]</f>
        <v>6.768779180552376</v>
      </c>
      <c r="S3403" s="10">
        <f>IF(AND(TableOMP[[#This Row],[total_time]]&gt;=TableOMP[[#This Row],[Low]], TableOMP[[#This Row],[total_time]]&lt;=TableOMP[[#This Row],[High]]),1,0)</f>
        <v>1</v>
      </c>
    </row>
    <row r="3404" spans="1:19" x14ac:dyDescent="0.25">
      <c r="A3404" t="s">
        <v>15</v>
      </c>
      <c r="B3404">
        <v>10000</v>
      </c>
      <c r="C3404">
        <v>100</v>
      </c>
      <c r="D3404">
        <v>100000</v>
      </c>
      <c r="E3404">
        <v>37</v>
      </c>
      <c r="F3404">
        <v>1</v>
      </c>
      <c r="G3404">
        <v>6.3288479999999998</v>
      </c>
      <c r="H3404">
        <v>0.157137</v>
      </c>
      <c r="I3404">
        <v>1.7942070000000001</v>
      </c>
      <c r="J3404">
        <v>4.9839000000000001E-2</v>
      </c>
      <c r="K3404" t="str">
        <f t="shared" si="56"/>
        <v>5</v>
      </c>
      <c r="L3404" t="s">
        <v>56</v>
      </c>
      <c r="M3404" t="s">
        <v>57</v>
      </c>
      <c r="N34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404" s="10">
        <f>VLOOKUP(TableOMP[[#This Row],[Label]],TableAvg[],2,FALSE)</f>
        <v>6.3718076666666654</v>
      </c>
      <c r="P3404" s="10">
        <f>VLOOKUP(TableOMP[[#This Row],[Label]],TableAvg[],3,FALSE)</f>
        <v>0.12503887851830384</v>
      </c>
      <c r="Q3404" s="10">
        <f>TableOMP[[#This Row],[Avg]]-$U$2*TableOMP[[#This Row],[StdDev]]</f>
        <v>6.1217299096300577</v>
      </c>
      <c r="R3404" s="10">
        <f>TableOMP[[#This Row],[Avg]]+$U$2*TableOMP[[#This Row],[StdDev]]</f>
        <v>6.6218854237032732</v>
      </c>
      <c r="S3404" s="10">
        <f>IF(AND(TableOMP[[#This Row],[total_time]]&gt;=TableOMP[[#This Row],[Low]], TableOMP[[#This Row],[total_time]]&lt;=TableOMP[[#This Row],[High]]),1,0)</f>
        <v>1</v>
      </c>
    </row>
    <row r="3405" spans="1:19" x14ac:dyDescent="0.25">
      <c r="A3405" t="s">
        <v>15</v>
      </c>
      <c r="B3405">
        <v>10000</v>
      </c>
      <c r="C3405">
        <v>100</v>
      </c>
      <c r="D3405">
        <v>100000</v>
      </c>
      <c r="E3405">
        <v>36</v>
      </c>
      <c r="F3405">
        <v>1</v>
      </c>
      <c r="G3405">
        <v>6.4935729999999996</v>
      </c>
      <c r="H3405">
        <v>0.139043</v>
      </c>
      <c r="I3405">
        <v>1.6958709999999999</v>
      </c>
      <c r="J3405">
        <v>4.8453000000000003E-2</v>
      </c>
      <c r="K3405" t="str">
        <f t="shared" si="56"/>
        <v>5</v>
      </c>
      <c r="L3405" t="s">
        <v>56</v>
      </c>
      <c r="M3405" t="s">
        <v>57</v>
      </c>
      <c r="N34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405" s="10">
        <f>VLOOKUP(TableOMP[[#This Row],[Label]],TableAvg[],2,FALSE)</f>
        <v>6.5453429999999999</v>
      </c>
      <c r="P3405" s="10">
        <f>VLOOKUP(TableOMP[[#This Row],[Label]],TableAvg[],3,FALSE)</f>
        <v>0.14204204036692983</v>
      </c>
      <c r="Q3405" s="10">
        <f>TableOMP[[#This Row],[Avg]]-$U$2*TableOMP[[#This Row],[StdDev]]</f>
        <v>6.2612589192661403</v>
      </c>
      <c r="R3405" s="10">
        <f>TableOMP[[#This Row],[Avg]]+$U$2*TableOMP[[#This Row],[StdDev]]</f>
        <v>6.8294270807338595</v>
      </c>
      <c r="S3405" s="10">
        <f>IF(AND(TableOMP[[#This Row],[total_time]]&gt;=TableOMP[[#This Row],[Low]], TableOMP[[#This Row],[total_time]]&lt;=TableOMP[[#This Row],[High]]),1,0)</f>
        <v>1</v>
      </c>
    </row>
    <row r="3406" spans="1:19" x14ac:dyDescent="0.25">
      <c r="A3406" t="s">
        <v>15</v>
      </c>
      <c r="B3406">
        <v>10000</v>
      </c>
      <c r="C3406">
        <v>100</v>
      </c>
      <c r="D3406">
        <v>100000</v>
      </c>
      <c r="E3406">
        <v>35</v>
      </c>
      <c r="F3406">
        <v>1</v>
      </c>
      <c r="G3406">
        <v>6.5555940000000001</v>
      </c>
      <c r="H3406">
        <v>0.14664099999999999</v>
      </c>
      <c r="I3406">
        <v>1.5617529999999999</v>
      </c>
      <c r="J3406">
        <v>4.5934000000000003E-2</v>
      </c>
      <c r="K3406" t="str">
        <f t="shared" si="56"/>
        <v>5</v>
      </c>
      <c r="L3406" t="s">
        <v>56</v>
      </c>
      <c r="M3406" t="s">
        <v>57</v>
      </c>
      <c r="N34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406" s="10">
        <f>VLOOKUP(TableOMP[[#This Row],[Label]],TableAvg[],2,FALSE)</f>
        <v>7.0453129999999984</v>
      </c>
      <c r="P3406" s="10">
        <f>VLOOKUP(TableOMP[[#This Row],[Label]],TableAvg[],3,FALSE)</f>
        <v>1.1073830643128082</v>
      </c>
      <c r="Q3406" s="10">
        <f>TableOMP[[#This Row],[Avg]]-$U$2*TableOMP[[#This Row],[StdDev]]</f>
        <v>4.8305468713743824</v>
      </c>
      <c r="R3406" s="10">
        <f>TableOMP[[#This Row],[Avg]]+$U$2*TableOMP[[#This Row],[StdDev]]</f>
        <v>9.2600791286256143</v>
      </c>
      <c r="S3406" s="10">
        <f>IF(AND(TableOMP[[#This Row],[total_time]]&gt;=TableOMP[[#This Row],[Low]], TableOMP[[#This Row],[total_time]]&lt;=TableOMP[[#This Row],[High]]),1,0)</f>
        <v>1</v>
      </c>
    </row>
    <row r="3407" spans="1:19" x14ac:dyDescent="0.25">
      <c r="A3407" t="s">
        <v>15</v>
      </c>
      <c r="B3407">
        <v>10000</v>
      </c>
      <c r="C3407">
        <v>100</v>
      </c>
      <c r="D3407">
        <v>100000</v>
      </c>
      <c r="E3407">
        <v>34</v>
      </c>
      <c r="F3407">
        <v>1</v>
      </c>
      <c r="G3407">
        <v>6.4634970000000003</v>
      </c>
      <c r="H3407">
        <v>0.156057</v>
      </c>
      <c r="I3407">
        <v>1.670131</v>
      </c>
      <c r="J3407">
        <v>5.0610000000000002E-2</v>
      </c>
      <c r="K3407" t="str">
        <f t="shared" si="56"/>
        <v>5</v>
      </c>
      <c r="L3407" t="s">
        <v>56</v>
      </c>
      <c r="M3407" t="s">
        <v>57</v>
      </c>
      <c r="N34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407" s="10">
        <f>VLOOKUP(TableOMP[[#This Row],[Label]],TableAvg[],2,FALSE)</f>
        <v>7.7414967777777788</v>
      </c>
      <c r="P3407" s="10">
        <f>VLOOKUP(TableOMP[[#This Row],[Label]],TableAvg[],3,FALSE)</f>
        <v>3.0485495572849342</v>
      </c>
      <c r="Q3407" s="10">
        <f>TableOMP[[#This Row],[Avg]]-$U$2*TableOMP[[#This Row],[StdDev]]</f>
        <v>1.6443976632079105</v>
      </c>
      <c r="R3407" s="10">
        <f>TableOMP[[#This Row],[Avg]]+$U$2*TableOMP[[#This Row],[StdDev]]</f>
        <v>13.838595892347648</v>
      </c>
      <c r="S3407" s="10">
        <f>IF(AND(TableOMP[[#This Row],[total_time]]&gt;=TableOMP[[#This Row],[Low]], TableOMP[[#This Row],[total_time]]&lt;=TableOMP[[#This Row],[High]]),1,0)</f>
        <v>1</v>
      </c>
    </row>
    <row r="3408" spans="1:19" x14ac:dyDescent="0.25">
      <c r="A3408" t="s">
        <v>15</v>
      </c>
      <c r="B3408">
        <v>10000</v>
      </c>
      <c r="C3408">
        <v>100</v>
      </c>
      <c r="D3408">
        <v>100000</v>
      </c>
      <c r="E3408">
        <v>33</v>
      </c>
      <c r="F3408">
        <v>1</v>
      </c>
      <c r="G3408">
        <v>6.9186329999999998</v>
      </c>
      <c r="H3408">
        <v>0.165074</v>
      </c>
      <c r="I3408">
        <v>1.580506</v>
      </c>
      <c r="J3408">
        <v>4.9390999999999997E-2</v>
      </c>
      <c r="K3408" t="str">
        <f t="shared" si="56"/>
        <v>5</v>
      </c>
      <c r="L3408" t="s">
        <v>56</v>
      </c>
      <c r="M3408" t="s">
        <v>57</v>
      </c>
      <c r="N34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408" s="10">
        <f>VLOOKUP(TableOMP[[#This Row],[Label]],TableAvg[],2,FALSE)</f>
        <v>6.9106411111111106</v>
      </c>
      <c r="P3408" s="10">
        <f>VLOOKUP(TableOMP[[#This Row],[Label]],TableAvg[],3,FALSE)</f>
        <v>0.16269524228477839</v>
      </c>
      <c r="Q3408" s="10">
        <f>TableOMP[[#This Row],[Avg]]-$U$2*TableOMP[[#This Row],[StdDev]]</f>
        <v>6.585250626541554</v>
      </c>
      <c r="R3408" s="10">
        <f>TableOMP[[#This Row],[Avg]]+$U$2*TableOMP[[#This Row],[StdDev]]</f>
        <v>7.2360315956806671</v>
      </c>
      <c r="S3408" s="10">
        <f>IF(AND(TableOMP[[#This Row],[total_time]]&gt;=TableOMP[[#This Row],[Low]], TableOMP[[#This Row],[total_time]]&lt;=TableOMP[[#This Row],[High]]),1,0)</f>
        <v>1</v>
      </c>
    </row>
    <row r="3409" spans="1:19" x14ac:dyDescent="0.25">
      <c r="A3409" t="s">
        <v>15</v>
      </c>
      <c r="B3409">
        <v>10000</v>
      </c>
      <c r="C3409">
        <v>100</v>
      </c>
      <c r="D3409">
        <v>100000</v>
      </c>
      <c r="E3409">
        <v>32</v>
      </c>
      <c r="F3409">
        <v>1</v>
      </c>
      <c r="G3409">
        <v>6.9478660000000003</v>
      </c>
      <c r="H3409">
        <v>0.15736700000000001</v>
      </c>
      <c r="I3409">
        <v>1.7020919999999999</v>
      </c>
      <c r="J3409">
        <v>5.4906000000000003E-2</v>
      </c>
      <c r="K3409" t="str">
        <f t="shared" si="56"/>
        <v>5</v>
      </c>
      <c r="L3409" t="s">
        <v>56</v>
      </c>
      <c r="M3409" t="s">
        <v>57</v>
      </c>
      <c r="N34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409" s="10">
        <f>VLOOKUP(TableOMP[[#This Row],[Label]],TableAvg[],2,FALSE)</f>
        <v>7.1015181111111119</v>
      </c>
      <c r="P3409" s="10">
        <f>VLOOKUP(TableOMP[[#This Row],[Label]],TableAvg[],3,FALSE)</f>
        <v>0.19053795345834407</v>
      </c>
      <c r="Q3409" s="10">
        <f>TableOMP[[#This Row],[Avg]]-$U$2*TableOMP[[#This Row],[StdDev]]</f>
        <v>6.7204422041944234</v>
      </c>
      <c r="R3409" s="10">
        <f>TableOMP[[#This Row],[Avg]]+$U$2*TableOMP[[#This Row],[StdDev]]</f>
        <v>7.4825940180278003</v>
      </c>
      <c r="S3409" s="10">
        <f>IF(AND(TableOMP[[#This Row],[total_time]]&gt;=TableOMP[[#This Row],[Low]], TableOMP[[#This Row],[total_time]]&lt;=TableOMP[[#This Row],[High]]),1,0)</f>
        <v>1</v>
      </c>
    </row>
    <row r="3410" spans="1:19" x14ac:dyDescent="0.25">
      <c r="A3410" t="s">
        <v>15</v>
      </c>
      <c r="B3410">
        <v>10000</v>
      </c>
      <c r="C3410">
        <v>100</v>
      </c>
      <c r="D3410">
        <v>100000</v>
      </c>
      <c r="E3410">
        <v>31</v>
      </c>
      <c r="F3410">
        <v>1</v>
      </c>
      <c r="G3410">
        <v>7.139138</v>
      </c>
      <c r="H3410">
        <v>0.15018200000000001</v>
      </c>
      <c r="I3410">
        <v>1.1083099999999999</v>
      </c>
      <c r="J3410">
        <v>3.6943999999999998E-2</v>
      </c>
      <c r="K3410" t="str">
        <f t="shared" si="56"/>
        <v>5</v>
      </c>
      <c r="L3410" t="s">
        <v>56</v>
      </c>
      <c r="M3410" t="s">
        <v>57</v>
      </c>
      <c r="N34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410" s="10">
        <f>VLOOKUP(TableOMP[[#This Row],[Label]],TableAvg[],2,FALSE)</f>
        <v>7.2265201111111104</v>
      </c>
      <c r="P3410" s="10">
        <f>VLOOKUP(TableOMP[[#This Row],[Label]],TableAvg[],3,FALSE)</f>
        <v>0.16143676633452952</v>
      </c>
      <c r="Q3410" s="10">
        <f>TableOMP[[#This Row],[Avg]]-$U$2*TableOMP[[#This Row],[StdDev]]</f>
        <v>6.9036465784420518</v>
      </c>
      <c r="R3410" s="10">
        <f>TableOMP[[#This Row],[Avg]]+$U$2*TableOMP[[#This Row],[StdDev]]</f>
        <v>7.549393643780169</v>
      </c>
      <c r="S3410" s="10">
        <f>IF(AND(TableOMP[[#This Row],[total_time]]&gt;=TableOMP[[#This Row],[Low]], TableOMP[[#This Row],[total_time]]&lt;=TableOMP[[#This Row],[High]]),1,0)</f>
        <v>1</v>
      </c>
    </row>
    <row r="3411" spans="1:19" x14ac:dyDescent="0.25">
      <c r="A3411" t="s">
        <v>15</v>
      </c>
      <c r="B3411">
        <v>10000</v>
      </c>
      <c r="C3411">
        <v>100</v>
      </c>
      <c r="D3411">
        <v>100000</v>
      </c>
      <c r="E3411">
        <v>30</v>
      </c>
      <c r="F3411">
        <v>1</v>
      </c>
      <c r="G3411">
        <v>7.1749200000000002</v>
      </c>
      <c r="H3411">
        <v>0.144926</v>
      </c>
      <c r="I3411">
        <v>1.475624</v>
      </c>
      <c r="J3411">
        <v>5.0883999999999999E-2</v>
      </c>
      <c r="K3411" t="str">
        <f t="shared" si="56"/>
        <v>5</v>
      </c>
      <c r="L3411" t="s">
        <v>56</v>
      </c>
      <c r="M3411" t="s">
        <v>57</v>
      </c>
      <c r="N34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411" s="10">
        <f>VLOOKUP(TableOMP[[#This Row],[Label]],TableAvg[],2,FALSE)</f>
        <v>7.2940763333333329</v>
      </c>
      <c r="P3411" s="10">
        <f>VLOOKUP(TableOMP[[#This Row],[Label]],TableAvg[],3,FALSE)</f>
        <v>0.20530185275724544</v>
      </c>
      <c r="Q3411" s="10">
        <f>TableOMP[[#This Row],[Avg]]-$U$2*TableOMP[[#This Row],[StdDev]]</f>
        <v>6.8834726278188416</v>
      </c>
      <c r="R3411" s="10">
        <f>TableOMP[[#This Row],[Avg]]+$U$2*TableOMP[[#This Row],[StdDev]]</f>
        <v>7.7046800388478243</v>
      </c>
      <c r="S3411" s="10">
        <f>IF(AND(TableOMP[[#This Row],[total_time]]&gt;=TableOMP[[#This Row],[Low]], TableOMP[[#This Row],[total_time]]&lt;=TableOMP[[#This Row],[High]]),1,0)</f>
        <v>1</v>
      </c>
    </row>
    <row r="3412" spans="1:19" x14ac:dyDescent="0.25">
      <c r="A3412" t="s">
        <v>15</v>
      </c>
      <c r="B3412">
        <v>10000</v>
      </c>
      <c r="C3412">
        <v>100</v>
      </c>
      <c r="D3412">
        <v>100000</v>
      </c>
      <c r="E3412">
        <v>29</v>
      </c>
      <c r="F3412">
        <v>1</v>
      </c>
      <c r="G3412">
        <v>7.389977</v>
      </c>
      <c r="H3412">
        <v>0.15817800000000001</v>
      </c>
      <c r="I3412">
        <v>1.6014090000000001</v>
      </c>
      <c r="J3412">
        <v>5.7193000000000001E-2</v>
      </c>
      <c r="K3412" t="str">
        <f t="shared" si="56"/>
        <v>5</v>
      </c>
      <c r="L3412" t="s">
        <v>56</v>
      </c>
      <c r="M3412" t="s">
        <v>57</v>
      </c>
      <c r="N34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412" s="10">
        <f>VLOOKUP(TableOMP[[#This Row],[Label]],TableAvg[],2,FALSE)</f>
        <v>8.5854953333333341</v>
      </c>
      <c r="P3412" s="10">
        <f>VLOOKUP(TableOMP[[#This Row],[Label]],TableAvg[],3,FALSE)</f>
        <v>3.2284394313952327</v>
      </c>
      <c r="Q3412" s="10">
        <f>TableOMP[[#This Row],[Avg]]-$U$2*TableOMP[[#This Row],[StdDev]]</f>
        <v>2.1286164705428687</v>
      </c>
      <c r="R3412" s="10">
        <f>TableOMP[[#This Row],[Avg]]+$U$2*TableOMP[[#This Row],[StdDev]]</f>
        <v>15.042374196123799</v>
      </c>
      <c r="S3412" s="10">
        <f>IF(AND(TableOMP[[#This Row],[total_time]]&gt;=TableOMP[[#This Row],[Low]], TableOMP[[#This Row],[total_time]]&lt;=TableOMP[[#This Row],[High]]),1,0)</f>
        <v>1</v>
      </c>
    </row>
    <row r="3413" spans="1:19" x14ac:dyDescent="0.25">
      <c r="A3413" t="s">
        <v>15</v>
      </c>
      <c r="B3413">
        <v>10000</v>
      </c>
      <c r="C3413">
        <v>100</v>
      </c>
      <c r="D3413">
        <v>100000</v>
      </c>
      <c r="E3413">
        <v>28</v>
      </c>
      <c r="F3413">
        <v>1</v>
      </c>
      <c r="G3413">
        <v>7.7584350000000004</v>
      </c>
      <c r="H3413">
        <v>0.14735799999999999</v>
      </c>
      <c r="I3413">
        <v>1.472564</v>
      </c>
      <c r="J3413">
        <v>5.4538999999999997E-2</v>
      </c>
      <c r="K3413" t="str">
        <f t="shared" si="56"/>
        <v>5</v>
      </c>
      <c r="L3413" t="s">
        <v>56</v>
      </c>
      <c r="M3413" t="s">
        <v>57</v>
      </c>
      <c r="N34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413" s="10">
        <f>VLOOKUP(TableOMP[[#This Row],[Label]],TableAvg[],2,FALSE)</f>
        <v>7.6902833333333342</v>
      </c>
      <c r="P3413" s="10">
        <f>VLOOKUP(TableOMP[[#This Row],[Label]],TableAvg[],3,FALSE)</f>
        <v>0.11412169626709792</v>
      </c>
      <c r="Q3413" s="10">
        <f>TableOMP[[#This Row],[Avg]]-$U$2*TableOMP[[#This Row],[StdDev]]</f>
        <v>7.462039940799138</v>
      </c>
      <c r="R3413" s="10">
        <f>TableOMP[[#This Row],[Avg]]+$U$2*TableOMP[[#This Row],[StdDev]]</f>
        <v>7.9185267258675305</v>
      </c>
      <c r="S3413" s="10">
        <f>IF(AND(TableOMP[[#This Row],[total_time]]&gt;=TableOMP[[#This Row],[Low]], TableOMP[[#This Row],[total_time]]&lt;=TableOMP[[#This Row],[High]]),1,0)</f>
        <v>1</v>
      </c>
    </row>
    <row r="3414" spans="1:19" x14ac:dyDescent="0.25">
      <c r="A3414" t="s">
        <v>15</v>
      </c>
      <c r="B3414">
        <v>10000</v>
      </c>
      <c r="C3414">
        <v>100</v>
      </c>
      <c r="D3414">
        <v>100000</v>
      </c>
      <c r="E3414">
        <v>27</v>
      </c>
      <c r="F3414">
        <v>1</v>
      </c>
      <c r="G3414">
        <v>7.9797060000000002</v>
      </c>
      <c r="H3414">
        <v>0.147062</v>
      </c>
      <c r="I3414">
        <v>1.3133699999999999</v>
      </c>
      <c r="J3414">
        <v>5.0514000000000003E-2</v>
      </c>
      <c r="K3414" t="str">
        <f t="shared" si="56"/>
        <v>5</v>
      </c>
      <c r="L3414" t="s">
        <v>56</v>
      </c>
      <c r="M3414" t="s">
        <v>57</v>
      </c>
      <c r="N34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414" s="10">
        <f>VLOOKUP(TableOMP[[#This Row],[Label]],TableAvg[],2,FALSE)</f>
        <v>8.0086700000000022</v>
      </c>
      <c r="P3414" s="10">
        <f>VLOOKUP(TableOMP[[#This Row],[Label]],TableAvg[],3,FALSE)</f>
        <v>0.14580840391409636</v>
      </c>
      <c r="Q3414" s="10">
        <f>TableOMP[[#This Row],[Avg]]-$U$2*TableOMP[[#This Row],[StdDev]]</f>
        <v>7.7170531921718091</v>
      </c>
      <c r="R3414" s="10">
        <f>TableOMP[[#This Row],[Avg]]+$U$2*TableOMP[[#This Row],[StdDev]]</f>
        <v>8.3002868078281953</v>
      </c>
      <c r="S3414" s="10">
        <f>IF(AND(TableOMP[[#This Row],[total_time]]&gt;=TableOMP[[#This Row],[Low]], TableOMP[[#This Row],[total_time]]&lt;=TableOMP[[#This Row],[High]]),1,0)</f>
        <v>1</v>
      </c>
    </row>
    <row r="3415" spans="1:19" x14ac:dyDescent="0.25">
      <c r="A3415" t="s">
        <v>15</v>
      </c>
      <c r="B3415">
        <v>10000</v>
      </c>
      <c r="C3415">
        <v>100</v>
      </c>
      <c r="D3415">
        <v>100000</v>
      </c>
      <c r="E3415">
        <v>26</v>
      </c>
      <c r="F3415">
        <v>1</v>
      </c>
      <c r="G3415">
        <v>8.2333020000000001</v>
      </c>
      <c r="H3415">
        <v>0.13799</v>
      </c>
      <c r="I3415">
        <v>1.028402</v>
      </c>
      <c r="J3415">
        <v>4.1135999999999999E-2</v>
      </c>
      <c r="K3415" t="str">
        <f t="shared" si="56"/>
        <v>5</v>
      </c>
      <c r="L3415" t="s">
        <v>56</v>
      </c>
      <c r="M3415" t="s">
        <v>57</v>
      </c>
      <c r="N34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415" s="10">
        <f>VLOOKUP(TableOMP[[#This Row],[Label]],TableAvg[],2,FALSE)</f>
        <v>8.3256656666666657</v>
      </c>
      <c r="P3415" s="10">
        <f>VLOOKUP(TableOMP[[#This Row],[Label]],TableAvg[],3,FALSE)</f>
        <v>0.32159809416932755</v>
      </c>
      <c r="Q3415" s="10">
        <f>TableOMP[[#This Row],[Avg]]-$U$2*TableOMP[[#This Row],[StdDev]]</f>
        <v>7.6824694783280103</v>
      </c>
      <c r="R3415" s="10">
        <f>TableOMP[[#This Row],[Avg]]+$U$2*TableOMP[[#This Row],[StdDev]]</f>
        <v>8.9688618550053203</v>
      </c>
      <c r="S3415" s="10">
        <f>IF(AND(TableOMP[[#This Row],[total_time]]&gt;=TableOMP[[#This Row],[Low]], TableOMP[[#This Row],[total_time]]&lt;=TableOMP[[#This Row],[High]]),1,0)</f>
        <v>1</v>
      </c>
    </row>
    <row r="3416" spans="1:19" x14ac:dyDescent="0.25">
      <c r="A3416" t="s">
        <v>15</v>
      </c>
      <c r="B3416">
        <v>10000</v>
      </c>
      <c r="C3416">
        <v>100</v>
      </c>
      <c r="D3416">
        <v>100000</v>
      </c>
      <c r="E3416">
        <v>25</v>
      </c>
      <c r="F3416">
        <v>1</v>
      </c>
      <c r="G3416">
        <v>8.4712739999999993</v>
      </c>
      <c r="H3416">
        <v>0.14168500000000001</v>
      </c>
      <c r="I3416">
        <v>1.0100420000000001</v>
      </c>
      <c r="J3416">
        <v>4.2084999999999997E-2</v>
      </c>
      <c r="K3416" t="str">
        <f t="shared" si="56"/>
        <v>5</v>
      </c>
      <c r="L3416" t="s">
        <v>56</v>
      </c>
      <c r="M3416" t="s">
        <v>57</v>
      </c>
      <c r="N34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416" s="10">
        <f>VLOOKUP(TableOMP[[#This Row],[Label]],TableAvg[],2,FALSE)</f>
        <v>8.4959174444444443</v>
      </c>
      <c r="P3416" s="10">
        <f>VLOOKUP(TableOMP[[#This Row],[Label]],TableAvg[],3,FALSE)</f>
        <v>0.19575456798989616</v>
      </c>
      <c r="Q3416" s="10">
        <f>TableOMP[[#This Row],[Avg]]-$U$2*TableOMP[[#This Row],[StdDev]]</f>
        <v>8.1044083084646523</v>
      </c>
      <c r="R3416" s="10">
        <f>TableOMP[[#This Row],[Avg]]+$U$2*TableOMP[[#This Row],[StdDev]]</f>
        <v>8.8874265804242363</v>
      </c>
      <c r="S3416" s="10">
        <f>IF(AND(TableOMP[[#This Row],[total_time]]&gt;=TableOMP[[#This Row],[Low]], TableOMP[[#This Row],[total_time]]&lt;=TableOMP[[#This Row],[High]]),1,0)</f>
        <v>1</v>
      </c>
    </row>
    <row r="3417" spans="1:19" x14ac:dyDescent="0.25">
      <c r="A3417" t="s">
        <v>15</v>
      </c>
      <c r="B3417">
        <v>10000</v>
      </c>
      <c r="C3417">
        <v>100</v>
      </c>
      <c r="D3417">
        <v>100000</v>
      </c>
      <c r="E3417">
        <v>24</v>
      </c>
      <c r="F3417">
        <v>1</v>
      </c>
      <c r="G3417">
        <v>8.9773540000000001</v>
      </c>
      <c r="H3417">
        <v>0.126608</v>
      </c>
      <c r="I3417">
        <v>0.99705999999999995</v>
      </c>
      <c r="J3417">
        <v>4.335E-2</v>
      </c>
      <c r="K3417" t="str">
        <f t="shared" si="56"/>
        <v>5</v>
      </c>
      <c r="L3417" t="s">
        <v>56</v>
      </c>
      <c r="M3417" t="s">
        <v>57</v>
      </c>
      <c r="N34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417" s="10">
        <f>VLOOKUP(TableOMP[[#This Row],[Label]],TableAvg[],2,FALSE)</f>
        <v>8.9354818888888889</v>
      </c>
      <c r="P3417" s="10">
        <f>VLOOKUP(TableOMP[[#This Row],[Label]],TableAvg[],3,FALSE)</f>
        <v>0.54736769623218984</v>
      </c>
      <c r="Q3417" s="10">
        <f>TableOMP[[#This Row],[Avg]]-$U$2*TableOMP[[#This Row],[StdDev]]</f>
        <v>7.8407464964245097</v>
      </c>
      <c r="R3417" s="10">
        <f>TableOMP[[#This Row],[Avg]]+$U$2*TableOMP[[#This Row],[StdDev]]</f>
        <v>10.030217281353268</v>
      </c>
      <c r="S3417" s="10">
        <f>IF(AND(TableOMP[[#This Row],[total_time]]&gt;=TableOMP[[#This Row],[Low]], TableOMP[[#This Row],[total_time]]&lt;=TableOMP[[#This Row],[High]]),1,0)</f>
        <v>1</v>
      </c>
    </row>
    <row r="3418" spans="1:19" x14ac:dyDescent="0.25">
      <c r="A3418" t="s">
        <v>15</v>
      </c>
      <c r="B3418">
        <v>10000</v>
      </c>
      <c r="C3418">
        <v>100</v>
      </c>
      <c r="D3418">
        <v>100000</v>
      </c>
      <c r="E3418">
        <v>23</v>
      </c>
      <c r="F3418">
        <v>1</v>
      </c>
      <c r="G3418">
        <v>9.0779549999999993</v>
      </c>
      <c r="H3418">
        <v>0.13026699999999999</v>
      </c>
      <c r="I3418">
        <v>0.84989899999999996</v>
      </c>
      <c r="J3418">
        <v>3.8632E-2</v>
      </c>
      <c r="K3418" t="str">
        <f t="shared" si="56"/>
        <v>5</v>
      </c>
      <c r="L3418" t="s">
        <v>56</v>
      </c>
      <c r="M3418" t="s">
        <v>57</v>
      </c>
      <c r="N34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418" s="10">
        <f>VLOOKUP(TableOMP[[#This Row],[Label]],TableAvg[],2,FALSE)</f>
        <v>9.1605132222222228</v>
      </c>
      <c r="P3418" s="10">
        <f>VLOOKUP(TableOMP[[#This Row],[Label]],TableAvg[],3,FALSE)</f>
        <v>0.30755567457431171</v>
      </c>
      <c r="Q3418" s="10">
        <f>TableOMP[[#This Row],[Avg]]-$U$2*TableOMP[[#This Row],[StdDev]]</f>
        <v>8.5454018730735992</v>
      </c>
      <c r="R3418" s="10">
        <f>TableOMP[[#This Row],[Avg]]+$U$2*TableOMP[[#This Row],[StdDev]]</f>
        <v>9.7756245713708463</v>
      </c>
      <c r="S3418" s="10">
        <f>IF(AND(TableOMP[[#This Row],[total_time]]&gt;=TableOMP[[#This Row],[Low]], TableOMP[[#This Row],[total_time]]&lt;=TableOMP[[#This Row],[High]]),1,0)</f>
        <v>1</v>
      </c>
    </row>
    <row r="3419" spans="1:19" x14ac:dyDescent="0.25">
      <c r="A3419" t="s">
        <v>15</v>
      </c>
      <c r="B3419">
        <v>10000</v>
      </c>
      <c r="C3419">
        <v>100</v>
      </c>
      <c r="D3419">
        <v>100000</v>
      </c>
      <c r="E3419">
        <v>22</v>
      </c>
      <c r="F3419">
        <v>1</v>
      </c>
      <c r="G3419">
        <v>9.4065220000000007</v>
      </c>
      <c r="H3419">
        <v>0.135847</v>
      </c>
      <c r="I3419">
        <v>0.95848500000000003</v>
      </c>
      <c r="J3419">
        <v>4.5642000000000002E-2</v>
      </c>
      <c r="K3419" t="str">
        <f t="shared" si="56"/>
        <v>5</v>
      </c>
      <c r="L3419" t="s">
        <v>56</v>
      </c>
      <c r="M3419" t="s">
        <v>57</v>
      </c>
      <c r="N34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419" s="10">
        <f>VLOOKUP(TableOMP[[#This Row],[Label]],TableAvg[],2,FALSE)</f>
        <v>9.3728244444444435</v>
      </c>
      <c r="P3419" s="10">
        <f>VLOOKUP(TableOMP[[#This Row],[Label]],TableAvg[],3,FALSE)</f>
        <v>0.15586539373956221</v>
      </c>
      <c r="Q3419" s="10">
        <f>TableOMP[[#This Row],[Avg]]-$U$2*TableOMP[[#This Row],[StdDev]]</f>
        <v>9.0610936569653191</v>
      </c>
      <c r="R3419" s="10">
        <f>TableOMP[[#This Row],[Avg]]+$U$2*TableOMP[[#This Row],[StdDev]]</f>
        <v>9.6845552319235679</v>
      </c>
      <c r="S3419" s="10">
        <f>IF(AND(TableOMP[[#This Row],[total_time]]&gt;=TableOMP[[#This Row],[Low]], TableOMP[[#This Row],[total_time]]&lt;=TableOMP[[#This Row],[High]]),1,0)</f>
        <v>1</v>
      </c>
    </row>
    <row r="3420" spans="1:19" x14ac:dyDescent="0.25">
      <c r="A3420" t="s">
        <v>15</v>
      </c>
      <c r="B3420">
        <v>10000</v>
      </c>
      <c r="C3420">
        <v>100</v>
      </c>
      <c r="D3420">
        <v>100000</v>
      </c>
      <c r="E3420">
        <v>21</v>
      </c>
      <c r="F3420">
        <v>1</v>
      </c>
      <c r="G3420">
        <v>9.5786020000000001</v>
      </c>
      <c r="H3420">
        <v>0.14185800000000001</v>
      </c>
      <c r="I3420">
        <v>0.89950300000000005</v>
      </c>
      <c r="J3420">
        <v>4.4975000000000001E-2</v>
      </c>
      <c r="K3420" t="str">
        <f t="shared" si="56"/>
        <v>5</v>
      </c>
      <c r="L3420" t="s">
        <v>56</v>
      </c>
      <c r="M3420" t="s">
        <v>57</v>
      </c>
      <c r="N34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420" s="10">
        <f>VLOOKUP(TableOMP[[#This Row],[Label]],TableAvg[],2,FALSE)</f>
        <v>10.752239777777779</v>
      </c>
      <c r="P3420" s="10">
        <f>VLOOKUP(TableOMP[[#This Row],[Label]],TableAvg[],3,FALSE)</f>
        <v>2.962358015434468</v>
      </c>
      <c r="Q3420" s="10">
        <f>TableOMP[[#This Row],[Avg]]-$U$2*TableOMP[[#This Row],[StdDev]]</f>
        <v>4.8275237469088434</v>
      </c>
      <c r="R3420" s="10">
        <f>TableOMP[[#This Row],[Avg]]+$U$2*TableOMP[[#This Row],[StdDev]]</f>
        <v>16.676955808646717</v>
      </c>
      <c r="S3420" s="10">
        <f>IF(AND(TableOMP[[#This Row],[total_time]]&gt;=TableOMP[[#This Row],[Low]], TableOMP[[#This Row],[total_time]]&lt;=TableOMP[[#This Row],[High]]),1,0)</f>
        <v>1</v>
      </c>
    </row>
    <row r="3421" spans="1:19" x14ac:dyDescent="0.25">
      <c r="A3421" t="s">
        <v>15</v>
      </c>
      <c r="B3421">
        <v>10000</v>
      </c>
      <c r="C3421">
        <v>100</v>
      </c>
      <c r="D3421">
        <v>100000</v>
      </c>
      <c r="E3421">
        <v>20</v>
      </c>
      <c r="F3421">
        <v>1</v>
      </c>
      <c r="G3421">
        <v>10.014374999999999</v>
      </c>
      <c r="H3421">
        <v>0.137073</v>
      </c>
      <c r="I3421">
        <v>0.83431299999999997</v>
      </c>
      <c r="J3421">
        <v>4.3910999999999999E-2</v>
      </c>
      <c r="K3421" t="str">
        <f t="shared" si="56"/>
        <v>5</v>
      </c>
      <c r="L3421" t="s">
        <v>56</v>
      </c>
      <c r="M3421" t="s">
        <v>57</v>
      </c>
      <c r="N34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421" s="10">
        <f>VLOOKUP(TableOMP[[#This Row],[Label]],TableAvg[],2,FALSE)</f>
        <v>10.817027444444442</v>
      </c>
      <c r="P3421" s="10">
        <f>VLOOKUP(TableOMP[[#This Row],[Label]],TableAvg[],3,FALSE)</f>
        <v>2.0326970579339143</v>
      </c>
      <c r="Q3421" s="10">
        <f>TableOMP[[#This Row],[Avg]]-$U$2*TableOMP[[#This Row],[StdDev]]</f>
        <v>6.751633328576613</v>
      </c>
      <c r="R3421" s="10">
        <f>TableOMP[[#This Row],[Avg]]+$U$2*TableOMP[[#This Row],[StdDev]]</f>
        <v>14.88242156031227</v>
      </c>
      <c r="S3421" s="10">
        <f>IF(AND(TableOMP[[#This Row],[total_time]]&gt;=TableOMP[[#This Row],[Low]], TableOMP[[#This Row],[total_time]]&lt;=TableOMP[[#This Row],[High]]),1,0)</f>
        <v>1</v>
      </c>
    </row>
    <row r="3422" spans="1:19" x14ac:dyDescent="0.25">
      <c r="A3422" t="s">
        <v>15</v>
      </c>
      <c r="B3422">
        <v>10000</v>
      </c>
      <c r="C3422">
        <v>100</v>
      </c>
      <c r="D3422">
        <v>100000</v>
      </c>
      <c r="E3422">
        <v>19</v>
      </c>
      <c r="F3422">
        <v>1</v>
      </c>
      <c r="G3422">
        <v>10.667585000000001</v>
      </c>
      <c r="H3422">
        <v>0.13145599999999999</v>
      </c>
      <c r="I3422">
        <v>0.67649700000000001</v>
      </c>
      <c r="J3422">
        <v>3.7582999999999998E-2</v>
      </c>
      <c r="K3422" t="str">
        <f t="shared" si="56"/>
        <v>5</v>
      </c>
      <c r="L3422" t="s">
        <v>56</v>
      </c>
      <c r="M3422" t="s">
        <v>57</v>
      </c>
      <c r="N34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422" s="10">
        <f>VLOOKUP(TableOMP[[#This Row],[Label]],TableAvg[],2,FALSE)</f>
        <v>11.082065999999999</v>
      </c>
      <c r="P3422" s="10">
        <f>VLOOKUP(TableOMP[[#This Row],[Label]],TableAvg[],3,FALSE)</f>
        <v>1.2805894741982884</v>
      </c>
      <c r="Q3422" s="10">
        <f>TableOMP[[#This Row],[Avg]]-$U$2*TableOMP[[#This Row],[StdDev]]</f>
        <v>8.5208870516034221</v>
      </c>
      <c r="R3422" s="10">
        <f>TableOMP[[#This Row],[Avg]]+$U$2*TableOMP[[#This Row],[StdDev]]</f>
        <v>13.643244948396577</v>
      </c>
      <c r="S3422" s="10">
        <f>IF(AND(TableOMP[[#This Row],[total_time]]&gt;=TableOMP[[#This Row],[Low]], TableOMP[[#This Row],[total_time]]&lt;=TableOMP[[#This Row],[High]]),1,0)</f>
        <v>1</v>
      </c>
    </row>
    <row r="3423" spans="1:19" x14ac:dyDescent="0.25">
      <c r="A3423" t="s">
        <v>15</v>
      </c>
      <c r="B3423">
        <v>10000</v>
      </c>
      <c r="C3423">
        <v>100</v>
      </c>
      <c r="D3423">
        <v>100000</v>
      </c>
      <c r="E3423">
        <v>18</v>
      </c>
      <c r="F3423">
        <v>1</v>
      </c>
      <c r="G3423">
        <v>11.143465000000001</v>
      </c>
      <c r="H3423">
        <v>0.136578</v>
      </c>
      <c r="I3423">
        <v>0.68014300000000005</v>
      </c>
      <c r="J3423">
        <v>4.0008000000000002E-2</v>
      </c>
      <c r="K3423" t="str">
        <f t="shared" si="56"/>
        <v>5</v>
      </c>
      <c r="L3423" t="s">
        <v>56</v>
      </c>
      <c r="M3423" t="s">
        <v>57</v>
      </c>
      <c r="N34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423" s="10">
        <f>VLOOKUP(TableOMP[[#This Row],[Label]],TableAvg[],2,FALSE)</f>
        <v>11.1533949</v>
      </c>
      <c r="P3423" s="10">
        <f>VLOOKUP(TableOMP[[#This Row],[Label]],TableAvg[],3,FALSE)</f>
        <v>0.1108857938126307</v>
      </c>
      <c r="Q3423" s="10">
        <f>TableOMP[[#This Row],[Avg]]-$U$2*TableOMP[[#This Row],[StdDev]]</f>
        <v>10.931623312374739</v>
      </c>
      <c r="R3423" s="10">
        <f>TableOMP[[#This Row],[Avg]]+$U$2*TableOMP[[#This Row],[StdDev]]</f>
        <v>11.375166487625261</v>
      </c>
      <c r="S3423" s="10">
        <f>IF(AND(TableOMP[[#This Row],[total_time]]&gt;=TableOMP[[#This Row],[Low]], TableOMP[[#This Row],[total_time]]&lt;=TableOMP[[#This Row],[High]]),1,0)</f>
        <v>1</v>
      </c>
    </row>
    <row r="3424" spans="1:19" x14ac:dyDescent="0.25">
      <c r="A3424" t="s">
        <v>15</v>
      </c>
      <c r="B3424">
        <v>10000</v>
      </c>
      <c r="C3424">
        <v>100</v>
      </c>
      <c r="D3424">
        <v>100000</v>
      </c>
      <c r="E3424">
        <v>17</v>
      </c>
      <c r="F3424">
        <v>1</v>
      </c>
      <c r="G3424">
        <v>11.743993</v>
      </c>
      <c r="H3424">
        <v>0.134577</v>
      </c>
      <c r="I3424">
        <v>0.66474</v>
      </c>
      <c r="J3424">
        <v>4.1546E-2</v>
      </c>
      <c r="K3424" t="str">
        <f t="shared" si="56"/>
        <v>5</v>
      </c>
      <c r="L3424" t="s">
        <v>56</v>
      </c>
      <c r="M3424" t="s">
        <v>57</v>
      </c>
      <c r="N34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424" s="10">
        <f>VLOOKUP(TableOMP[[#This Row],[Label]],TableAvg[],2,FALSE)</f>
        <v>11.7457557</v>
      </c>
      <c r="P3424" s="10">
        <f>VLOOKUP(TableOMP[[#This Row],[Label]],TableAvg[],3,FALSE)</f>
        <v>0.15584168416068192</v>
      </c>
      <c r="Q3424" s="10">
        <f>TableOMP[[#This Row],[Avg]]-$U$2*TableOMP[[#This Row],[StdDev]]</f>
        <v>11.434072331678637</v>
      </c>
      <c r="R3424" s="10">
        <f>TableOMP[[#This Row],[Avg]]+$U$2*TableOMP[[#This Row],[StdDev]]</f>
        <v>12.057439068321363</v>
      </c>
      <c r="S3424" s="10">
        <f>IF(AND(TableOMP[[#This Row],[total_time]]&gt;=TableOMP[[#This Row],[Low]], TableOMP[[#This Row],[total_time]]&lt;=TableOMP[[#This Row],[High]]),1,0)</f>
        <v>1</v>
      </c>
    </row>
    <row r="3425" spans="1:19" x14ac:dyDescent="0.25">
      <c r="A3425" t="s">
        <v>15</v>
      </c>
      <c r="B3425">
        <v>10000</v>
      </c>
      <c r="C3425">
        <v>100</v>
      </c>
      <c r="D3425">
        <v>100000</v>
      </c>
      <c r="E3425">
        <v>16</v>
      </c>
      <c r="F3425">
        <v>1</v>
      </c>
      <c r="G3425">
        <v>12.379313</v>
      </c>
      <c r="H3425">
        <v>0.13914000000000001</v>
      </c>
      <c r="I3425">
        <v>0.70656799999999997</v>
      </c>
      <c r="J3425">
        <v>4.7105000000000001E-2</v>
      </c>
      <c r="K3425" t="str">
        <f t="shared" si="56"/>
        <v>5</v>
      </c>
      <c r="L3425" t="s">
        <v>56</v>
      </c>
      <c r="M3425" t="s">
        <v>57</v>
      </c>
      <c r="N34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425" s="10">
        <f>VLOOKUP(TableOMP[[#This Row],[Label]],TableAvg[],2,FALSE)</f>
        <v>12.3827286</v>
      </c>
      <c r="P3425" s="10">
        <f>VLOOKUP(TableOMP[[#This Row],[Label]],TableAvg[],3,FALSE)</f>
        <v>0.17102678362132523</v>
      </c>
      <c r="Q3425" s="10">
        <f>TableOMP[[#This Row],[Avg]]-$U$2*TableOMP[[#This Row],[StdDev]]</f>
        <v>12.040675032757349</v>
      </c>
      <c r="R3425" s="10">
        <f>TableOMP[[#This Row],[Avg]]+$U$2*TableOMP[[#This Row],[StdDev]]</f>
        <v>12.724782167242651</v>
      </c>
      <c r="S3425" s="10">
        <f>IF(AND(TableOMP[[#This Row],[total_time]]&gt;=TableOMP[[#This Row],[Low]], TableOMP[[#This Row],[total_time]]&lt;=TableOMP[[#This Row],[High]]),1,0)</f>
        <v>1</v>
      </c>
    </row>
    <row r="3426" spans="1:19" x14ac:dyDescent="0.25">
      <c r="A3426" t="s">
        <v>15</v>
      </c>
      <c r="B3426">
        <v>10000</v>
      </c>
      <c r="C3426">
        <v>100</v>
      </c>
      <c r="D3426">
        <v>100000</v>
      </c>
      <c r="E3426">
        <v>15</v>
      </c>
      <c r="F3426">
        <v>1</v>
      </c>
      <c r="G3426">
        <v>12.851467</v>
      </c>
      <c r="H3426">
        <v>0.123805</v>
      </c>
      <c r="I3426">
        <v>0.45352100000000001</v>
      </c>
      <c r="J3426">
        <v>3.2393999999999999E-2</v>
      </c>
      <c r="K3426" t="str">
        <f t="shared" si="56"/>
        <v>5</v>
      </c>
      <c r="L3426" t="s">
        <v>56</v>
      </c>
      <c r="M3426" t="s">
        <v>57</v>
      </c>
      <c r="N34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426" s="10">
        <f>VLOOKUP(TableOMP[[#This Row],[Label]],TableAvg[],2,FALSE)</f>
        <v>13.084569800000001</v>
      </c>
      <c r="P3426" s="10">
        <f>VLOOKUP(TableOMP[[#This Row],[Label]],TableAvg[],3,FALSE)</f>
        <v>0.42163983678132028</v>
      </c>
      <c r="Q3426" s="10">
        <f>TableOMP[[#This Row],[Avg]]-$U$2*TableOMP[[#This Row],[StdDev]]</f>
        <v>12.241290126437359</v>
      </c>
      <c r="R3426" s="10">
        <f>TableOMP[[#This Row],[Avg]]+$U$2*TableOMP[[#This Row],[StdDev]]</f>
        <v>13.927849473562642</v>
      </c>
      <c r="S3426" s="10">
        <f>IF(AND(TableOMP[[#This Row],[total_time]]&gt;=TableOMP[[#This Row],[Low]], TableOMP[[#This Row],[total_time]]&lt;=TableOMP[[#This Row],[High]]),1,0)</f>
        <v>1</v>
      </c>
    </row>
    <row r="3427" spans="1:19" x14ac:dyDescent="0.25">
      <c r="A3427" t="s">
        <v>15</v>
      </c>
      <c r="B3427">
        <v>10000</v>
      </c>
      <c r="C3427">
        <v>100</v>
      </c>
      <c r="D3427">
        <v>100000</v>
      </c>
      <c r="E3427">
        <v>14</v>
      </c>
      <c r="F3427">
        <v>1</v>
      </c>
      <c r="G3427">
        <v>13.708646</v>
      </c>
      <c r="H3427">
        <v>0.139234</v>
      </c>
      <c r="I3427">
        <v>0.49649399999999999</v>
      </c>
      <c r="J3427">
        <v>3.8191999999999997E-2</v>
      </c>
      <c r="K3427" t="str">
        <f t="shared" si="56"/>
        <v>5</v>
      </c>
      <c r="L3427" t="s">
        <v>56</v>
      </c>
      <c r="M3427" t="s">
        <v>57</v>
      </c>
      <c r="N34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427" s="10">
        <f>VLOOKUP(TableOMP[[#This Row],[Label]],TableAvg[],2,FALSE)</f>
        <v>13.811161200000001</v>
      </c>
      <c r="P3427" s="10">
        <f>VLOOKUP(TableOMP[[#This Row],[Label]],TableAvg[],3,FALSE)</f>
        <v>0.14816777037706197</v>
      </c>
      <c r="Q3427" s="10">
        <f>TableOMP[[#This Row],[Avg]]-$U$2*TableOMP[[#This Row],[StdDev]]</f>
        <v>13.514825659245878</v>
      </c>
      <c r="R3427" s="10">
        <f>TableOMP[[#This Row],[Avg]]+$U$2*TableOMP[[#This Row],[StdDev]]</f>
        <v>14.107496740754124</v>
      </c>
      <c r="S3427" s="10">
        <f>IF(AND(TableOMP[[#This Row],[total_time]]&gt;=TableOMP[[#This Row],[Low]], TableOMP[[#This Row],[total_time]]&lt;=TableOMP[[#This Row],[High]]),1,0)</f>
        <v>1</v>
      </c>
    </row>
    <row r="3428" spans="1:19" x14ac:dyDescent="0.25">
      <c r="A3428" t="s">
        <v>15</v>
      </c>
      <c r="B3428">
        <v>10000</v>
      </c>
      <c r="C3428">
        <v>100</v>
      </c>
      <c r="D3428">
        <v>100000</v>
      </c>
      <c r="E3428">
        <v>13</v>
      </c>
      <c r="F3428">
        <v>1</v>
      </c>
      <c r="G3428">
        <v>14.680099</v>
      </c>
      <c r="H3428">
        <v>0.13767099999999999</v>
      </c>
      <c r="I3428">
        <v>0.46538400000000002</v>
      </c>
      <c r="J3428">
        <v>3.8781999999999997E-2</v>
      </c>
      <c r="K3428" t="str">
        <f t="shared" si="56"/>
        <v>5</v>
      </c>
      <c r="L3428" t="s">
        <v>56</v>
      </c>
      <c r="M3428" t="s">
        <v>57</v>
      </c>
      <c r="N34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428" s="10">
        <f>VLOOKUP(TableOMP[[#This Row],[Label]],TableAvg[],2,FALSE)</f>
        <v>17.419607899999995</v>
      </c>
      <c r="P3428" s="10">
        <f>VLOOKUP(TableOMP[[#This Row],[Label]],TableAvg[],3,FALSE)</f>
        <v>7.9460726350215278</v>
      </c>
      <c r="Q3428" s="10">
        <f>TableOMP[[#This Row],[Avg]]-$U$2*TableOMP[[#This Row],[StdDev]]</f>
        <v>1.5274626299569398</v>
      </c>
      <c r="R3428" s="10">
        <f>TableOMP[[#This Row],[Avg]]+$U$2*TableOMP[[#This Row],[StdDev]]</f>
        <v>33.311753170043048</v>
      </c>
      <c r="S3428" s="10">
        <f>IF(AND(TableOMP[[#This Row],[total_time]]&gt;=TableOMP[[#This Row],[Low]], TableOMP[[#This Row],[total_time]]&lt;=TableOMP[[#This Row],[High]]),1,0)</f>
        <v>1</v>
      </c>
    </row>
    <row r="3429" spans="1:19" x14ac:dyDescent="0.25">
      <c r="A3429" t="s">
        <v>15</v>
      </c>
      <c r="B3429">
        <v>10000</v>
      </c>
      <c r="C3429">
        <v>100</v>
      </c>
      <c r="D3429">
        <v>100000</v>
      </c>
      <c r="E3429">
        <v>12</v>
      </c>
      <c r="F3429">
        <v>1</v>
      </c>
      <c r="G3429">
        <v>15.772857</v>
      </c>
      <c r="H3429">
        <v>0.121548</v>
      </c>
      <c r="I3429">
        <v>0.34613300000000002</v>
      </c>
      <c r="J3429">
        <v>3.1467000000000002E-2</v>
      </c>
      <c r="K3429" t="str">
        <f t="shared" si="56"/>
        <v>5</v>
      </c>
      <c r="L3429" t="s">
        <v>56</v>
      </c>
      <c r="M3429" t="s">
        <v>57</v>
      </c>
      <c r="N34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429" s="10">
        <f>VLOOKUP(TableOMP[[#This Row],[Label]],TableAvg[],2,FALSE)</f>
        <v>16.0317729</v>
      </c>
      <c r="P3429" s="10">
        <f>VLOOKUP(TableOMP[[#This Row],[Label]],TableAvg[],3,FALSE)</f>
        <v>0.49322697109571573</v>
      </c>
      <c r="Q3429" s="10">
        <f>TableOMP[[#This Row],[Avg]]-$U$2*TableOMP[[#This Row],[StdDev]]</f>
        <v>15.045318957808568</v>
      </c>
      <c r="R3429" s="10">
        <f>TableOMP[[#This Row],[Avg]]+$U$2*TableOMP[[#This Row],[StdDev]]</f>
        <v>17.018226842191432</v>
      </c>
      <c r="S3429" s="10">
        <f>IF(AND(TableOMP[[#This Row],[total_time]]&gt;=TableOMP[[#This Row],[Low]], TableOMP[[#This Row],[total_time]]&lt;=TableOMP[[#This Row],[High]]),1,0)</f>
        <v>1</v>
      </c>
    </row>
    <row r="3430" spans="1:19" x14ac:dyDescent="0.25">
      <c r="A3430" t="s">
        <v>15</v>
      </c>
      <c r="B3430">
        <v>10000</v>
      </c>
      <c r="C3430">
        <v>100</v>
      </c>
      <c r="D3430">
        <v>100000</v>
      </c>
      <c r="E3430">
        <v>11</v>
      </c>
      <c r="F3430">
        <v>1</v>
      </c>
      <c r="G3430">
        <v>17.145879999999998</v>
      </c>
      <c r="H3430">
        <v>0.127942</v>
      </c>
      <c r="I3430">
        <v>0.33241100000000001</v>
      </c>
      <c r="J3430">
        <v>3.3241E-2</v>
      </c>
      <c r="K3430" t="str">
        <f t="shared" si="56"/>
        <v>5</v>
      </c>
      <c r="L3430" t="s">
        <v>56</v>
      </c>
      <c r="M3430" t="s">
        <v>57</v>
      </c>
      <c r="N34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430" s="10">
        <f>VLOOKUP(TableOMP[[#This Row],[Label]],TableAvg[],2,FALSE)</f>
        <v>17.3222205</v>
      </c>
      <c r="P3430" s="10">
        <f>VLOOKUP(TableOMP[[#This Row],[Label]],TableAvg[],3,FALSE)</f>
        <v>0.19925598916133511</v>
      </c>
      <c r="Q3430" s="10">
        <f>TableOMP[[#This Row],[Avg]]-$U$2*TableOMP[[#This Row],[StdDev]]</f>
        <v>16.92370852167733</v>
      </c>
      <c r="R3430" s="10">
        <f>TableOMP[[#This Row],[Avg]]+$U$2*TableOMP[[#This Row],[StdDev]]</f>
        <v>17.72073247832267</v>
      </c>
      <c r="S3430" s="10">
        <f>IF(AND(TableOMP[[#This Row],[total_time]]&gt;=TableOMP[[#This Row],[Low]], TableOMP[[#This Row],[total_time]]&lt;=TableOMP[[#This Row],[High]]),1,0)</f>
        <v>1</v>
      </c>
    </row>
    <row r="3431" spans="1:19" x14ac:dyDescent="0.25">
      <c r="A3431" t="s">
        <v>15</v>
      </c>
      <c r="B3431">
        <v>10000</v>
      </c>
      <c r="C3431">
        <v>100</v>
      </c>
      <c r="D3431">
        <v>100000</v>
      </c>
      <c r="E3431">
        <v>10</v>
      </c>
      <c r="F3431">
        <v>1</v>
      </c>
      <c r="G3431">
        <v>18.779320999999999</v>
      </c>
      <c r="H3431">
        <v>0.120796</v>
      </c>
      <c r="I3431">
        <v>0.292653</v>
      </c>
      <c r="J3431">
        <v>3.2516999999999997E-2</v>
      </c>
      <c r="K3431" t="str">
        <f t="shared" si="56"/>
        <v>5</v>
      </c>
      <c r="L3431" t="s">
        <v>56</v>
      </c>
      <c r="M3431" t="s">
        <v>57</v>
      </c>
      <c r="N34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431" s="10">
        <f>VLOOKUP(TableOMP[[#This Row],[Label]],TableAvg[],2,FALSE)</f>
        <v>19.367362500000002</v>
      </c>
      <c r="P3431" s="10">
        <f>VLOOKUP(TableOMP[[#This Row],[Label]],TableAvg[],3,FALSE)</f>
        <v>1.3987286580103699</v>
      </c>
      <c r="Q3431" s="10">
        <f>TableOMP[[#This Row],[Avg]]-$U$2*TableOMP[[#This Row],[StdDev]]</f>
        <v>16.569905183979262</v>
      </c>
      <c r="R3431" s="10">
        <f>TableOMP[[#This Row],[Avg]]+$U$2*TableOMP[[#This Row],[StdDev]]</f>
        <v>22.164819816020742</v>
      </c>
      <c r="S3431" s="10">
        <f>IF(AND(TableOMP[[#This Row],[total_time]]&gt;=TableOMP[[#This Row],[Low]], TableOMP[[#This Row],[total_time]]&lt;=TableOMP[[#This Row],[High]]),1,0)</f>
        <v>1</v>
      </c>
    </row>
    <row r="3432" spans="1:19" x14ac:dyDescent="0.25">
      <c r="A3432" t="s">
        <v>15</v>
      </c>
      <c r="B3432">
        <v>10000</v>
      </c>
      <c r="C3432">
        <v>100</v>
      </c>
      <c r="D3432">
        <v>100000</v>
      </c>
      <c r="E3432">
        <v>9</v>
      </c>
      <c r="F3432">
        <v>1</v>
      </c>
      <c r="G3432">
        <v>20.847435000000001</v>
      </c>
      <c r="H3432">
        <v>0.13799800000000001</v>
      </c>
      <c r="I3432">
        <v>0.28027299999999999</v>
      </c>
      <c r="J3432">
        <v>3.5034000000000003E-2</v>
      </c>
      <c r="K3432" t="str">
        <f t="shared" si="56"/>
        <v>5</v>
      </c>
      <c r="L3432" t="s">
        <v>56</v>
      </c>
      <c r="M3432" t="s">
        <v>57</v>
      </c>
      <c r="N34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432" s="10">
        <f>VLOOKUP(TableOMP[[#This Row],[Label]],TableAvg[],2,FALSE)</f>
        <v>21.046355900000002</v>
      </c>
      <c r="P3432" s="10">
        <f>VLOOKUP(TableOMP[[#This Row],[Label]],TableAvg[],3,FALSE)</f>
        <v>0.42661476315995334</v>
      </c>
      <c r="Q3432" s="10">
        <f>TableOMP[[#This Row],[Avg]]-$U$2*TableOMP[[#This Row],[StdDev]]</f>
        <v>20.193126373680094</v>
      </c>
      <c r="R3432" s="10">
        <f>TableOMP[[#This Row],[Avg]]+$U$2*TableOMP[[#This Row],[StdDev]]</f>
        <v>21.899585426319909</v>
      </c>
      <c r="S3432" s="10">
        <f>IF(AND(TableOMP[[#This Row],[total_time]]&gt;=TableOMP[[#This Row],[Low]], TableOMP[[#This Row],[total_time]]&lt;=TableOMP[[#This Row],[High]]),1,0)</f>
        <v>1</v>
      </c>
    </row>
    <row r="3433" spans="1:19" x14ac:dyDescent="0.25">
      <c r="A3433" t="s">
        <v>15</v>
      </c>
      <c r="B3433">
        <v>10000</v>
      </c>
      <c r="C3433">
        <v>100</v>
      </c>
      <c r="D3433">
        <v>100000</v>
      </c>
      <c r="E3433">
        <v>8</v>
      </c>
      <c r="F3433">
        <v>1</v>
      </c>
      <c r="G3433">
        <v>23.556698999999998</v>
      </c>
      <c r="H3433">
        <v>0.117409</v>
      </c>
      <c r="I3433">
        <v>0.223108</v>
      </c>
      <c r="J3433">
        <v>3.1872999999999999E-2</v>
      </c>
      <c r="K3433" t="str">
        <f t="shared" si="56"/>
        <v>5</v>
      </c>
      <c r="L3433" t="s">
        <v>56</v>
      </c>
      <c r="M3433" t="s">
        <v>57</v>
      </c>
      <c r="N34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433" s="10">
        <f>VLOOKUP(TableOMP[[#This Row],[Label]],TableAvg[],2,FALSE)</f>
        <v>23.857052599999999</v>
      </c>
      <c r="P3433" s="10">
        <f>VLOOKUP(TableOMP[[#This Row],[Label]],TableAvg[],3,FALSE)</f>
        <v>1.0042384641038213</v>
      </c>
      <c r="Q3433" s="10">
        <f>TableOMP[[#This Row],[Avg]]-$U$2*TableOMP[[#This Row],[StdDev]]</f>
        <v>21.848575671792357</v>
      </c>
      <c r="R3433" s="10">
        <f>TableOMP[[#This Row],[Avg]]+$U$2*TableOMP[[#This Row],[StdDev]]</f>
        <v>25.865529528207642</v>
      </c>
      <c r="S3433" s="10">
        <f>IF(AND(TableOMP[[#This Row],[total_time]]&gt;=TableOMP[[#This Row],[Low]], TableOMP[[#This Row],[total_time]]&lt;=TableOMP[[#This Row],[High]]),1,0)</f>
        <v>1</v>
      </c>
    </row>
    <row r="3434" spans="1:19" x14ac:dyDescent="0.25">
      <c r="A3434" t="s">
        <v>15</v>
      </c>
      <c r="B3434">
        <v>10000</v>
      </c>
      <c r="C3434">
        <v>100</v>
      </c>
      <c r="D3434">
        <v>100000</v>
      </c>
      <c r="E3434">
        <v>7</v>
      </c>
      <c r="F3434">
        <v>1</v>
      </c>
      <c r="G3434">
        <v>26.619703000000001</v>
      </c>
      <c r="H3434">
        <v>0.123575</v>
      </c>
      <c r="I3434">
        <v>0.205842</v>
      </c>
      <c r="J3434">
        <v>3.4306999999999997E-2</v>
      </c>
      <c r="K3434" t="str">
        <f t="shared" si="56"/>
        <v>5</v>
      </c>
      <c r="L3434" t="s">
        <v>56</v>
      </c>
      <c r="M3434" t="s">
        <v>57</v>
      </c>
      <c r="N34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434" s="10">
        <f>VLOOKUP(TableOMP[[#This Row],[Label]],TableAvg[],2,FALSE)</f>
        <v>26.99956781818182</v>
      </c>
      <c r="P3434" s="10">
        <f>VLOOKUP(TableOMP[[#This Row],[Label]],TableAvg[],3,FALSE)</f>
        <v>0.58991741324496838</v>
      </c>
      <c r="Q3434" s="10">
        <f>TableOMP[[#This Row],[Avg]]-$U$2*TableOMP[[#This Row],[StdDev]]</f>
        <v>25.819732991691883</v>
      </c>
      <c r="R3434" s="10">
        <f>TableOMP[[#This Row],[Avg]]+$U$2*TableOMP[[#This Row],[StdDev]]</f>
        <v>28.179402644671757</v>
      </c>
      <c r="S3434" s="10">
        <f>IF(AND(TableOMP[[#This Row],[total_time]]&gt;=TableOMP[[#This Row],[Low]], TableOMP[[#This Row],[total_time]]&lt;=TableOMP[[#This Row],[High]]),1,0)</f>
        <v>1</v>
      </c>
    </row>
    <row r="3435" spans="1:19" x14ac:dyDescent="0.25">
      <c r="A3435" t="s">
        <v>15</v>
      </c>
      <c r="B3435">
        <v>10000</v>
      </c>
      <c r="C3435">
        <v>100</v>
      </c>
      <c r="D3435">
        <v>100000</v>
      </c>
      <c r="E3435">
        <v>6</v>
      </c>
      <c r="F3435">
        <v>1</v>
      </c>
      <c r="G3435">
        <v>30.904032999999998</v>
      </c>
      <c r="H3435">
        <v>0.123321</v>
      </c>
      <c r="I3435">
        <v>0.18970100000000001</v>
      </c>
      <c r="J3435">
        <v>3.7940000000000002E-2</v>
      </c>
      <c r="K3435" t="str">
        <f t="shared" si="56"/>
        <v>5</v>
      </c>
      <c r="L3435" t="s">
        <v>56</v>
      </c>
      <c r="M3435" t="s">
        <v>57</v>
      </c>
      <c r="N34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435" s="10">
        <f>VLOOKUP(TableOMP[[#This Row],[Label]],TableAvg[],2,FALSE)</f>
        <v>31.10145390909091</v>
      </c>
      <c r="P3435" s="10">
        <f>VLOOKUP(TableOMP[[#This Row],[Label]],TableAvg[],3,FALSE)</f>
        <v>0.31760202715984842</v>
      </c>
      <c r="Q3435" s="10">
        <f>TableOMP[[#This Row],[Avg]]-$U$2*TableOMP[[#This Row],[StdDev]]</f>
        <v>30.466249854771213</v>
      </c>
      <c r="R3435" s="10">
        <f>TableOMP[[#This Row],[Avg]]+$U$2*TableOMP[[#This Row],[StdDev]]</f>
        <v>31.736657963410607</v>
      </c>
      <c r="S3435" s="10">
        <f>IF(AND(TableOMP[[#This Row],[total_time]]&gt;=TableOMP[[#This Row],[Low]], TableOMP[[#This Row],[total_time]]&lt;=TableOMP[[#This Row],[High]]),1,0)</f>
        <v>1</v>
      </c>
    </row>
    <row r="3436" spans="1:19" x14ac:dyDescent="0.25">
      <c r="A3436" t="s">
        <v>15</v>
      </c>
      <c r="B3436">
        <v>10000</v>
      </c>
      <c r="C3436">
        <v>100</v>
      </c>
      <c r="D3436">
        <v>100000</v>
      </c>
      <c r="E3436">
        <v>5</v>
      </c>
      <c r="F3436">
        <v>1</v>
      </c>
      <c r="G3436">
        <v>37.063808999999999</v>
      </c>
      <c r="H3436">
        <v>0.12163400000000001</v>
      </c>
      <c r="I3436">
        <v>0.142925</v>
      </c>
      <c r="J3436">
        <v>3.5730999999999999E-2</v>
      </c>
      <c r="K3436" t="str">
        <f t="shared" si="56"/>
        <v>5</v>
      </c>
      <c r="L3436" t="s">
        <v>56</v>
      </c>
      <c r="M3436" t="s">
        <v>57</v>
      </c>
      <c r="N34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436" s="10">
        <f>VLOOKUP(TableOMP[[#This Row],[Label]],TableAvg[],2,FALSE)</f>
        <v>37.228402090909093</v>
      </c>
      <c r="P3436" s="10">
        <f>VLOOKUP(TableOMP[[#This Row],[Label]],TableAvg[],3,FALSE)</f>
        <v>0.28987238845378277</v>
      </c>
      <c r="Q3436" s="10">
        <f>TableOMP[[#This Row],[Avg]]-$U$2*TableOMP[[#This Row],[StdDev]]</f>
        <v>36.648657314001525</v>
      </c>
      <c r="R3436" s="10">
        <f>TableOMP[[#This Row],[Avg]]+$U$2*TableOMP[[#This Row],[StdDev]]</f>
        <v>37.80814686781666</v>
      </c>
      <c r="S3436" s="10">
        <f>IF(AND(TableOMP[[#This Row],[total_time]]&gt;=TableOMP[[#This Row],[Low]], TableOMP[[#This Row],[total_time]]&lt;=TableOMP[[#This Row],[High]]),1,0)</f>
        <v>1</v>
      </c>
    </row>
    <row r="3437" spans="1:19" x14ac:dyDescent="0.25">
      <c r="A3437" t="s">
        <v>15</v>
      </c>
      <c r="B3437">
        <v>10000</v>
      </c>
      <c r="C3437">
        <v>100</v>
      </c>
      <c r="D3437">
        <v>100000</v>
      </c>
      <c r="E3437">
        <v>4</v>
      </c>
      <c r="F3437">
        <v>1</v>
      </c>
      <c r="G3437">
        <v>46.124197000000002</v>
      </c>
      <c r="H3437">
        <v>0.21207899999999999</v>
      </c>
      <c r="I3437">
        <v>0.326403</v>
      </c>
      <c r="J3437">
        <v>0.10880099999999999</v>
      </c>
      <c r="K3437" t="str">
        <f t="shared" si="56"/>
        <v>5</v>
      </c>
      <c r="L3437" t="s">
        <v>56</v>
      </c>
      <c r="M3437" t="s">
        <v>57</v>
      </c>
      <c r="N34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437" s="10">
        <f>VLOOKUP(TableOMP[[#This Row],[Label]],TableAvg[],2,FALSE)</f>
        <v>47.764747636363637</v>
      </c>
      <c r="P3437" s="10">
        <f>VLOOKUP(TableOMP[[#This Row],[Label]],TableAvg[],3,FALSE)</f>
        <v>3.3791517289707906</v>
      </c>
      <c r="Q3437" s="10">
        <f>TableOMP[[#This Row],[Avg]]-$U$2*TableOMP[[#This Row],[StdDev]]</f>
        <v>41.006444178422058</v>
      </c>
      <c r="R3437" s="10">
        <f>TableOMP[[#This Row],[Avg]]+$U$2*TableOMP[[#This Row],[StdDev]]</f>
        <v>54.523051094305217</v>
      </c>
      <c r="S3437" s="10">
        <f>IF(AND(TableOMP[[#This Row],[total_time]]&gt;=TableOMP[[#This Row],[Low]], TableOMP[[#This Row],[total_time]]&lt;=TableOMP[[#This Row],[High]]),1,0)</f>
        <v>1</v>
      </c>
    </row>
    <row r="3438" spans="1:19" x14ac:dyDescent="0.25">
      <c r="A3438" t="s">
        <v>15</v>
      </c>
      <c r="B3438">
        <v>10000</v>
      </c>
      <c r="C3438">
        <v>100</v>
      </c>
      <c r="D3438">
        <v>100000</v>
      </c>
      <c r="E3438">
        <v>3</v>
      </c>
      <c r="F3438">
        <v>1</v>
      </c>
      <c r="G3438">
        <v>61.313450000000003</v>
      </c>
      <c r="H3438">
        <v>0.22569900000000001</v>
      </c>
      <c r="I3438">
        <v>0.24612200000000001</v>
      </c>
      <c r="J3438">
        <v>0.123061</v>
      </c>
      <c r="K3438" t="str">
        <f t="shared" si="56"/>
        <v>5</v>
      </c>
      <c r="L3438" t="s">
        <v>56</v>
      </c>
      <c r="M3438" t="s">
        <v>57</v>
      </c>
      <c r="N34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438" s="10">
        <f>VLOOKUP(TableOMP[[#This Row],[Label]],TableAvg[],2,FALSE)</f>
        <v>61.60287390909091</v>
      </c>
      <c r="P3438" s="10">
        <f>VLOOKUP(TableOMP[[#This Row],[Label]],TableAvg[],3,FALSE)</f>
        <v>0.58566605859746601</v>
      </c>
      <c r="Q3438" s="10">
        <f>TableOMP[[#This Row],[Avg]]-$U$2*TableOMP[[#This Row],[StdDev]]</f>
        <v>60.431541791895981</v>
      </c>
      <c r="R3438" s="10">
        <f>TableOMP[[#This Row],[Avg]]+$U$2*TableOMP[[#This Row],[StdDev]]</f>
        <v>62.774206026285839</v>
      </c>
      <c r="S3438" s="10">
        <f>IF(AND(TableOMP[[#This Row],[total_time]]&gt;=TableOMP[[#This Row],[Low]], TableOMP[[#This Row],[total_time]]&lt;=TableOMP[[#This Row],[High]]),1,0)</f>
        <v>1</v>
      </c>
    </row>
    <row r="3439" spans="1:19" x14ac:dyDescent="0.25">
      <c r="A3439" t="s">
        <v>15</v>
      </c>
      <c r="B3439">
        <v>10000</v>
      </c>
      <c r="C3439">
        <v>100</v>
      </c>
      <c r="D3439">
        <v>100000</v>
      </c>
      <c r="E3439">
        <v>2</v>
      </c>
      <c r="F3439">
        <v>1</v>
      </c>
      <c r="G3439">
        <v>92.755897000000004</v>
      </c>
      <c r="H3439">
        <v>0.23829500000000001</v>
      </c>
      <c r="I3439">
        <v>0.13570299999999999</v>
      </c>
      <c r="J3439">
        <v>0.13570299999999999</v>
      </c>
      <c r="K3439" t="str">
        <f t="shared" si="56"/>
        <v>5</v>
      </c>
      <c r="L3439" t="s">
        <v>56</v>
      </c>
      <c r="M3439" t="s">
        <v>57</v>
      </c>
      <c r="N34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439" s="10">
        <f>VLOOKUP(TableOMP[[#This Row],[Label]],TableAvg[],2,FALSE)</f>
        <v>93.358230181818186</v>
      </c>
      <c r="P3439" s="10">
        <f>VLOOKUP(TableOMP[[#This Row],[Label]],TableAvg[],3,FALSE)</f>
        <v>1.2779314658038963</v>
      </c>
      <c r="Q3439" s="10">
        <f>TableOMP[[#This Row],[Avg]]-$U$2*TableOMP[[#This Row],[StdDev]]</f>
        <v>90.802367250210395</v>
      </c>
      <c r="R3439" s="10">
        <f>TableOMP[[#This Row],[Avg]]+$U$2*TableOMP[[#This Row],[StdDev]]</f>
        <v>95.914093113425977</v>
      </c>
      <c r="S3439" s="10">
        <f>IF(AND(TableOMP[[#This Row],[total_time]]&gt;=TableOMP[[#This Row],[Low]], TableOMP[[#This Row],[total_time]]&lt;=TableOMP[[#This Row],[High]]),1,0)</f>
        <v>1</v>
      </c>
    </row>
    <row r="3440" spans="1:19" x14ac:dyDescent="0.25">
      <c r="A3440" t="s">
        <v>15</v>
      </c>
      <c r="B3440">
        <v>10000</v>
      </c>
      <c r="C3440">
        <v>100</v>
      </c>
      <c r="D3440">
        <v>100000</v>
      </c>
      <c r="E3440">
        <v>1</v>
      </c>
      <c r="F3440">
        <v>1</v>
      </c>
      <c r="G3440">
        <v>186.35175599999999</v>
      </c>
      <c r="H3440">
        <v>0.194187</v>
      </c>
      <c r="I3440">
        <v>0</v>
      </c>
      <c r="J3440">
        <v>0</v>
      </c>
      <c r="K3440" t="str">
        <f t="shared" si="56"/>
        <v>5</v>
      </c>
      <c r="L3440" t="s">
        <v>56</v>
      </c>
      <c r="M3440" t="s">
        <v>57</v>
      </c>
      <c r="N34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440" s="10">
        <f>VLOOKUP(TableOMP[[#This Row],[Label]],TableAvg[],2,FALSE)</f>
        <v>186.70297818181817</v>
      </c>
      <c r="P3440" s="10">
        <f>VLOOKUP(TableOMP[[#This Row],[Label]],TableAvg[],3,FALSE)</f>
        <v>0.45532179517951776</v>
      </c>
      <c r="Q3440" s="10">
        <f>TableOMP[[#This Row],[Avg]]-$U$2*TableOMP[[#This Row],[StdDev]]</f>
        <v>185.79233459145914</v>
      </c>
      <c r="R3440" s="10">
        <f>TableOMP[[#This Row],[Avg]]+$U$2*TableOMP[[#This Row],[StdDev]]</f>
        <v>187.6136217721772</v>
      </c>
      <c r="S3440" s="10">
        <f>IF(AND(TableOMP[[#This Row],[total_time]]&gt;=TableOMP[[#This Row],[Low]], TableOMP[[#This Row],[total_time]]&lt;=TableOMP[[#This Row],[High]]),1,0)</f>
        <v>1</v>
      </c>
    </row>
    <row r="3441" spans="1:19" x14ac:dyDescent="0.25">
      <c r="A3441" t="s">
        <v>15</v>
      </c>
      <c r="B3441">
        <v>10000</v>
      </c>
      <c r="C3441">
        <v>100</v>
      </c>
      <c r="D3441">
        <v>100000</v>
      </c>
      <c r="E3441">
        <v>64</v>
      </c>
      <c r="F3441">
        <v>1</v>
      </c>
      <c r="G3441">
        <v>4.415775</v>
      </c>
      <c r="H3441">
        <v>0.28525400000000001</v>
      </c>
      <c r="I3441">
        <v>10.173757999999999</v>
      </c>
      <c r="J3441">
        <v>0.16148799999999999</v>
      </c>
      <c r="K3441" t="str">
        <f t="shared" si="56"/>
        <v>5</v>
      </c>
      <c r="L3441" t="s">
        <v>56</v>
      </c>
      <c r="M3441" t="s">
        <v>57</v>
      </c>
      <c r="N34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441" s="10">
        <f>VLOOKUP(TableOMP[[#This Row],[Label]],TableAvg[],2,FALSE)</f>
        <v>4.4790267999999998</v>
      </c>
      <c r="P3441" s="10">
        <f>VLOOKUP(TableOMP[[#This Row],[Label]],TableAvg[],3,FALSE)</f>
        <v>7.2067393042639372E-2</v>
      </c>
      <c r="Q3441" s="10">
        <f>TableOMP[[#This Row],[Avg]]-$U$2*TableOMP[[#This Row],[StdDev]]</f>
        <v>4.3348920139147209</v>
      </c>
      <c r="R3441" s="10">
        <f>TableOMP[[#This Row],[Avg]]+$U$2*TableOMP[[#This Row],[StdDev]]</f>
        <v>4.6231615860852786</v>
      </c>
      <c r="S3441" s="10">
        <f>IF(AND(TableOMP[[#This Row],[total_time]]&gt;=TableOMP[[#This Row],[Low]], TableOMP[[#This Row],[total_time]]&lt;=TableOMP[[#This Row],[High]]),1,0)</f>
        <v>1</v>
      </c>
    </row>
    <row r="3442" spans="1:19" x14ac:dyDescent="0.25">
      <c r="A3442" t="s">
        <v>15</v>
      </c>
      <c r="B3442">
        <v>10000</v>
      </c>
      <c r="C3442">
        <v>100</v>
      </c>
      <c r="D3442">
        <v>100000</v>
      </c>
      <c r="E3442">
        <v>63</v>
      </c>
      <c r="F3442">
        <v>1</v>
      </c>
      <c r="G3442">
        <v>4.3215209999999997</v>
      </c>
      <c r="H3442">
        <v>0.17238800000000001</v>
      </c>
      <c r="I3442">
        <v>4.0065749999999998</v>
      </c>
      <c r="J3442">
        <v>6.4621999999999999E-2</v>
      </c>
      <c r="K3442" t="str">
        <f t="shared" ref="K3442:K3504" si="57">MID(M3442,22,1)</f>
        <v>5</v>
      </c>
      <c r="L3442" t="s">
        <v>56</v>
      </c>
      <c r="M3442" t="s">
        <v>57</v>
      </c>
      <c r="N34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442" s="10">
        <f>VLOOKUP(TableOMP[[#This Row],[Label]],TableAvg[],2,FALSE)</f>
        <v>4.4648897999999999</v>
      </c>
      <c r="P3442" s="10">
        <f>VLOOKUP(TableOMP[[#This Row],[Label]],TableAvg[],3,FALSE)</f>
        <v>0.15355349157851772</v>
      </c>
      <c r="Q3442" s="10">
        <f>TableOMP[[#This Row],[Avg]]-$U$2*TableOMP[[#This Row],[StdDev]]</f>
        <v>4.157782816842964</v>
      </c>
      <c r="R3442" s="10">
        <f>TableOMP[[#This Row],[Avg]]+$U$2*TableOMP[[#This Row],[StdDev]]</f>
        <v>4.7719967831570358</v>
      </c>
      <c r="S3442" s="10">
        <f>IF(AND(TableOMP[[#This Row],[total_time]]&gt;=TableOMP[[#This Row],[Low]], TableOMP[[#This Row],[total_time]]&lt;=TableOMP[[#This Row],[High]]),1,0)</f>
        <v>1</v>
      </c>
    </row>
    <row r="3443" spans="1:19" x14ac:dyDescent="0.25">
      <c r="A3443" t="s">
        <v>15</v>
      </c>
      <c r="B3443">
        <v>10000</v>
      </c>
      <c r="C3443">
        <v>100</v>
      </c>
      <c r="D3443">
        <v>100000</v>
      </c>
      <c r="E3443">
        <v>62</v>
      </c>
      <c r="F3443">
        <v>1</v>
      </c>
      <c r="G3443">
        <v>4.3573700000000004</v>
      </c>
      <c r="H3443">
        <v>0.16738700000000001</v>
      </c>
      <c r="I3443">
        <v>3.9323700000000001</v>
      </c>
      <c r="J3443">
        <v>6.4464999999999995E-2</v>
      </c>
      <c r="K3443" t="str">
        <f t="shared" si="57"/>
        <v>5</v>
      </c>
      <c r="L3443" t="s">
        <v>56</v>
      </c>
      <c r="M3443" t="s">
        <v>57</v>
      </c>
      <c r="N34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443" s="10">
        <f>VLOOKUP(TableOMP[[#This Row],[Label]],TableAvg[],2,FALSE)</f>
        <v>4.4711412999999993</v>
      </c>
      <c r="P3443" s="10">
        <f>VLOOKUP(TableOMP[[#This Row],[Label]],TableAvg[],3,FALSE)</f>
        <v>0.11030103690000974</v>
      </c>
      <c r="Q3443" s="10">
        <f>TableOMP[[#This Row],[Avg]]-$U$2*TableOMP[[#This Row],[StdDev]]</f>
        <v>4.2505392261999795</v>
      </c>
      <c r="R3443" s="10">
        <f>TableOMP[[#This Row],[Avg]]+$U$2*TableOMP[[#This Row],[StdDev]]</f>
        <v>4.6917433738000192</v>
      </c>
      <c r="S3443" s="10">
        <f>IF(AND(TableOMP[[#This Row],[total_time]]&gt;=TableOMP[[#This Row],[Low]], TableOMP[[#This Row],[total_time]]&lt;=TableOMP[[#This Row],[High]]),1,0)</f>
        <v>1</v>
      </c>
    </row>
    <row r="3444" spans="1:19" x14ac:dyDescent="0.25">
      <c r="A3444" t="s">
        <v>15</v>
      </c>
      <c r="B3444">
        <v>10000</v>
      </c>
      <c r="C3444">
        <v>100</v>
      </c>
      <c r="D3444">
        <v>100000</v>
      </c>
      <c r="E3444">
        <v>61</v>
      </c>
      <c r="F3444">
        <v>1</v>
      </c>
      <c r="G3444">
        <v>4.4209430000000003</v>
      </c>
      <c r="H3444">
        <v>0.16950100000000001</v>
      </c>
      <c r="I3444">
        <v>3.6635789999999999</v>
      </c>
      <c r="J3444">
        <v>6.1060000000000003E-2</v>
      </c>
      <c r="K3444" t="str">
        <f t="shared" si="57"/>
        <v>5</v>
      </c>
      <c r="L3444" t="s">
        <v>56</v>
      </c>
      <c r="M3444" t="s">
        <v>57</v>
      </c>
      <c r="N34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444" s="10">
        <f>VLOOKUP(TableOMP[[#This Row],[Label]],TableAvg[],2,FALSE)</f>
        <v>4.5789027999999998</v>
      </c>
      <c r="P3444" s="10">
        <f>VLOOKUP(TableOMP[[#This Row],[Label]],TableAvg[],3,FALSE)</f>
        <v>0.18365811923125144</v>
      </c>
      <c r="Q3444" s="10">
        <f>TableOMP[[#This Row],[Avg]]-$U$2*TableOMP[[#This Row],[StdDev]]</f>
        <v>4.211586561537497</v>
      </c>
      <c r="R3444" s="10">
        <f>TableOMP[[#This Row],[Avg]]+$U$2*TableOMP[[#This Row],[StdDev]]</f>
        <v>4.9462190384625027</v>
      </c>
      <c r="S3444" s="10">
        <f>IF(AND(TableOMP[[#This Row],[total_time]]&gt;=TableOMP[[#This Row],[Low]], TableOMP[[#This Row],[total_time]]&lt;=TableOMP[[#This Row],[High]]),1,0)</f>
        <v>1</v>
      </c>
    </row>
    <row r="3445" spans="1:19" x14ac:dyDescent="0.25">
      <c r="A3445" t="s">
        <v>15</v>
      </c>
      <c r="B3445">
        <v>10000</v>
      </c>
      <c r="C3445">
        <v>100</v>
      </c>
      <c r="D3445">
        <v>100000</v>
      </c>
      <c r="E3445">
        <v>60</v>
      </c>
      <c r="F3445">
        <v>1</v>
      </c>
      <c r="G3445">
        <v>4.6613439999999997</v>
      </c>
      <c r="H3445">
        <v>0.18018200000000001</v>
      </c>
      <c r="I3445">
        <v>4.0231570000000003</v>
      </c>
      <c r="J3445">
        <v>6.8189E-2</v>
      </c>
      <c r="K3445" t="str">
        <f t="shared" si="57"/>
        <v>5</v>
      </c>
      <c r="L3445" t="s">
        <v>56</v>
      </c>
      <c r="M3445" t="s">
        <v>57</v>
      </c>
      <c r="N34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445" s="10">
        <f>VLOOKUP(TableOMP[[#This Row],[Label]],TableAvg[],2,FALSE)</f>
        <v>4.7047027999999997</v>
      </c>
      <c r="P3445" s="10">
        <f>VLOOKUP(TableOMP[[#This Row],[Label]],TableAvg[],3,FALSE)</f>
        <v>0.42435656339163436</v>
      </c>
      <c r="Q3445" s="10">
        <f>TableOMP[[#This Row],[Avg]]-$U$2*TableOMP[[#This Row],[StdDev]]</f>
        <v>3.8559896732167309</v>
      </c>
      <c r="R3445" s="10">
        <f>TableOMP[[#This Row],[Avg]]+$U$2*TableOMP[[#This Row],[StdDev]]</f>
        <v>5.5534159267832681</v>
      </c>
      <c r="S3445" s="10">
        <f>IF(AND(TableOMP[[#This Row],[total_time]]&gt;=TableOMP[[#This Row],[Low]], TableOMP[[#This Row],[total_time]]&lt;=TableOMP[[#This Row],[High]]),1,0)</f>
        <v>1</v>
      </c>
    </row>
    <row r="3446" spans="1:19" x14ac:dyDescent="0.25">
      <c r="A3446" t="s">
        <v>15</v>
      </c>
      <c r="B3446">
        <v>10000</v>
      </c>
      <c r="C3446">
        <v>100</v>
      </c>
      <c r="D3446">
        <v>100000</v>
      </c>
      <c r="E3446">
        <v>59</v>
      </c>
      <c r="F3446">
        <v>1</v>
      </c>
      <c r="G3446">
        <v>4.4726980000000003</v>
      </c>
      <c r="H3446">
        <v>0.1714</v>
      </c>
      <c r="I3446">
        <v>3.4523419999999998</v>
      </c>
      <c r="J3446">
        <v>5.9523E-2</v>
      </c>
      <c r="K3446" t="str">
        <f t="shared" si="57"/>
        <v>5</v>
      </c>
      <c r="L3446" t="s">
        <v>56</v>
      </c>
      <c r="M3446" t="s">
        <v>57</v>
      </c>
      <c r="N34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446" s="10">
        <f>VLOOKUP(TableOMP[[#This Row],[Label]],TableAvg[],2,FALSE)</f>
        <v>4.7203236000000004</v>
      </c>
      <c r="P3446" s="10">
        <f>VLOOKUP(TableOMP[[#This Row],[Label]],TableAvg[],3,FALSE)</f>
        <v>0.30003927489487103</v>
      </c>
      <c r="Q3446" s="10">
        <f>TableOMP[[#This Row],[Avg]]-$U$2*TableOMP[[#This Row],[StdDev]]</f>
        <v>4.1202450502102579</v>
      </c>
      <c r="R3446" s="10">
        <f>TableOMP[[#This Row],[Avg]]+$U$2*TableOMP[[#This Row],[StdDev]]</f>
        <v>5.3204021497897429</v>
      </c>
      <c r="S3446" s="10">
        <f>IF(AND(TableOMP[[#This Row],[total_time]]&gt;=TableOMP[[#This Row],[Low]], TableOMP[[#This Row],[total_time]]&lt;=TableOMP[[#This Row],[High]]),1,0)</f>
        <v>1</v>
      </c>
    </row>
    <row r="3447" spans="1:19" x14ac:dyDescent="0.25">
      <c r="A3447" t="s">
        <v>15</v>
      </c>
      <c r="B3447">
        <v>10000</v>
      </c>
      <c r="C3447">
        <v>100</v>
      </c>
      <c r="D3447">
        <v>100000</v>
      </c>
      <c r="E3447">
        <v>58</v>
      </c>
      <c r="F3447">
        <v>1</v>
      </c>
      <c r="G3447">
        <v>4.5410320000000004</v>
      </c>
      <c r="H3447">
        <v>0.15950400000000001</v>
      </c>
      <c r="I3447">
        <v>3.4097740000000001</v>
      </c>
      <c r="J3447">
        <v>5.9820999999999999E-2</v>
      </c>
      <c r="K3447" t="str">
        <f t="shared" si="57"/>
        <v>5</v>
      </c>
      <c r="L3447" t="s">
        <v>56</v>
      </c>
      <c r="M3447" t="s">
        <v>57</v>
      </c>
      <c r="N34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447" s="10">
        <f>VLOOKUP(TableOMP[[#This Row],[Label]],TableAvg[],2,FALSE)</f>
        <v>4.6564570999999999</v>
      </c>
      <c r="P3447" s="10">
        <f>VLOOKUP(TableOMP[[#This Row],[Label]],TableAvg[],3,FALSE)</f>
        <v>0.21573456413400277</v>
      </c>
      <c r="Q3447" s="10">
        <f>TableOMP[[#This Row],[Avg]]-$U$2*TableOMP[[#This Row],[StdDev]]</f>
        <v>4.224987971731994</v>
      </c>
      <c r="R3447" s="10">
        <f>TableOMP[[#This Row],[Avg]]+$U$2*TableOMP[[#This Row],[StdDev]]</f>
        <v>5.0879262282680058</v>
      </c>
      <c r="S3447" s="10">
        <f>IF(AND(TableOMP[[#This Row],[total_time]]&gt;=TableOMP[[#This Row],[Low]], TableOMP[[#This Row],[total_time]]&lt;=TableOMP[[#This Row],[High]]),1,0)</f>
        <v>1</v>
      </c>
    </row>
    <row r="3448" spans="1:19" x14ac:dyDescent="0.25">
      <c r="A3448" t="s">
        <v>15</v>
      </c>
      <c r="B3448">
        <v>10000</v>
      </c>
      <c r="C3448">
        <v>100</v>
      </c>
      <c r="D3448">
        <v>100000</v>
      </c>
      <c r="E3448">
        <v>57</v>
      </c>
      <c r="F3448">
        <v>1</v>
      </c>
      <c r="G3448">
        <v>5.159764</v>
      </c>
      <c r="H3448">
        <v>0.21063200000000001</v>
      </c>
      <c r="I3448">
        <v>3.000213</v>
      </c>
      <c r="J3448">
        <v>5.3574999999999998E-2</v>
      </c>
      <c r="K3448" t="str">
        <f t="shared" si="57"/>
        <v>5</v>
      </c>
      <c r="L3448" t="s">
        <v>56</v>
      </c>
      <c r="M3448" t="s">
        <v>57</v>
      </c>
      <c r="N34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448" s="10">
        <f>VLOOKUP(TableOMP[[#This Row],[Label]],TableAvg[],2,FALSE)</f>
        <v>5.2372234000000004</v>
      </c>
      <c r="P3448" s="10">
        <f>VLOOKUP(TableOMP[[#This Row],[Label]],TableAvg[],3,FALSE)</f>
        <v>0.26030338352476157</v>
      </c>
      <c r="Q3448" s="10">
        <f>TableOMP[[#This Row],[Avg]]-$U$2*TableOMP[[#This Row],[StdDev]]</f>
        <v>4.7166166329504771</v>
      </c>
      <c r="R3448" s="10">
        <f>TableOMP[[#This Row],[Avg]]+$U$2*TableOMP[[#This Row],[StdDev]]</f>
        <v>5.7578301670495238</v>
      </c>
      <c r="S3448" s="10">
        <f>IF(AND(TableOMP[[#This Row],[total_time]]&gt;=TableOMP[[#This Row],[Low]], TableOMP[[#This Row],[total_time]]&lt;=TableOMP[[#This Row],[High]]),1,0)</f>
        <v>1</v>
      </c>
    </row>
    <row r="3449" spans="1:19" x14ac:dyDescent="0.25">
      <c r="A3449" t="s">
        <v>15</v>
      </c>
      <c r="B3449">
        <v>10000</v>
      </c>
      <c r="C3449">
        <v>100</v>
      </c>
      <c r="D3449">
        <v>100000</v>
      </c>
      <c r="E3449">
        <v>56</v>
      </c>
      <c r="F3449">
        <v>1</v>
      </c>
      <c r="G3449">
        <v>5.1036489999999999</v>
      </c>
      <c r="H3449">
        <v>0.179983</v>
      </c>
      <c r="I3449">
        <v>3.2787169999999999</v>
      </c>
      <c r="J3449">
        <v>5.9612999999999999E-2</v>
      </c>
      <c r="K3449" t="str">
        <f t="shared" si="57"/>
        <v>5</v>
      </c>
      <c r="L3449" t="s">
        <v>56</v>
      </c>
      <c r="M3449" t="s">
        <v>57</v>
      </c>
      <c r="N34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449" s="10">
        <f>VLOOKUP(TableOMP[[#This Row],[Label]],TableAvg[],2,FALSE)</f>
        <v>5.1407958999999996</v>
      </c>
      <c r="P3449" s="10">
        <f>VLOOKUP(TableOMP[[#This Row],[Label]],TableAvg[],3,FALSE)</f>
        <v>0.18117762179003427</v>
      </c>
      <c r="Q3449" s="10">
        <f>TableOMP[[#This Row],[Avg]]-$U$2*TableOMP[[#This Row],[StdDev]]</f>
        <v>4.7784406564199315</v>
      </c>
      <c r="R3449" s="10">
        <f>TableOMP[[#This Row],[Avg]]+$U$2*TableOMP[[#This Row],[StdDev]]</f>
        <v>5.5031511435800677</v>
      </c>
      <c r="S3449" s="10">
        <f>IF(AND(TableOMP[[#This Row],[total_time]]&gt;=TableOMP[[#This Row],[Low]], TableOMP[[#This Row],[total_time]]&lt;=TableOMP[[#This Row],[High]]),1,0)</f>
        <v>1</v>
      </c>
    </row>
    <row r="3450" spans="1:19" x14ac:dyDescent="0.25">
      <c r="A3450" t="s">
        <v>15</v>
      </c>
      <c r="B3450">
        <v>10000</v>
      </c>
      <c r="C3450">
        <v>100</v>
      </c>
      <c r="D3450">
        <v>100000</v>
      </c>
      <c r="E3450">
        <v>55</v>
      </c>
      <c r="F3450">
        <v>1</v>
      </c>
      <c r="G3450">
        <v>5.2135850000000001</v>
      </c>
      <c r="H3450">
        <v>0.23768700000000001</v>
      </c>
      <c r="I3450">
        <v>3.9599150000000001</v>
      </c>
      <c r="J3450">
        <v>7.3331999999999994E-2</v>
      </c>
      <c r="K3450" t="str">
        <f t="shared" si="57"/>
        <v>5</v>
      </c>
      <c r="L3450" t="s">
        <v>56</v>
      </c>
      <c r="M3450" t="s">
        <v>57</v>
      </c>
      <c r="N34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450" s="10">
        <f>VLOOKUP(TableOMP[[#This Row],[Label]],TableAvg[],2,FALSE)</f>
        <v>5.3430847000000004</v>
      </c>
      <c r="P3450" s="10">
        <f>VLOOKUP(TableOMP[[#This Row],[Label]],TableAvg[],3,FALSE)</f>
        <v>0.16160056217354307</v>
      </c>
      <c r="Q3450" s="10">
        <f>TableOMP[[#This Row],[Avg]]-$U$2*TableOMP[[#This Row],[StdDev]]</f>
        <v>5.0198835756529139</v>
      </c>
      <c r="R3450" s="10">
        <f>TableOMP[[#This Row],[Avg]]+$U$2*TableOMP[[#This Row],[StdDev]]</f>
        <v>5.6662858243470868</v>
      </c>
      <c r="S3450" s="10">
        <f>IF(AND(TableOMP[[#This Row],[total_time]]&gt;=TableOMP[[#This Row],[Low]], TableOMP[[#This Row],[total_time]]&lt;=TableOMP[[#This Row],[High]]),1,0)</f>
        <v>1</v>
      </c>
    </row>
    <row r="3451" spans="1:19" x14ac:dyDescent="0.25">
      <c r="A3451" t="s">
        <v>15</v>
      </c>
      <c r="B3451">
        <v>10000</v>
      </c>
      <c r="C3451">
        <v>100</v>
      </c>
      <c r="D3451">
        <v>100000</v>
      </c>
      <c r="E3451">
        <v>54</v>
      </c>
      <c r="F3451">
        <v>1</v>
      </c>
      <c r="G3451">
        <v>5.214226</v>
      </c>
      <c r="H3451">
        <v>0.205956</v>
      </c>
      <c r="I3451">
        <v>3.0881120000000002</v>
      </c>
      <c r="J3451">
        <v>5.8265999999999998E-2</v>
      </c>
      <c r="K3451" t="str">
        <f t="shared" si="57"/>
        <v>5</v>
      </c>
      <c r="L3451" t="s">
        <v>56</v>
      </c>
      <c r="M3451" t="s">
        <v>57</v>
      </c>
      <c r="N34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451" s="10">
        <f>VLOOKUP(TableOMP[[#This Row],[Label]],TableAvg[],2,FALSE)</f>
        <v>5.240970299999999</v>
      </c>
      <c r="P3451" s="10">
        <f>VLOOKUP(TableOMP[[#This Row],[Label]],TableAvg[],3,FALSE)</f>
        <v>0.19977194135116991</v>
      </c>
      <c r="Q3451" s="10">
        <f>TableOMP[[#This Row],[Avg]]-$U$2*TableOMP[[#This Row],[StdDev]]</f>
        <v>4.8414264172976589</v>
      </c>
      <c r="R3451" s="10">
        <f>TableOMP[[#This Row],[Avg]]+$U$2*TableOMP[[#This Row],[StdDev]]</f>
        <v>5.6405141827023391</v>
      </c>
      <c r="S3451" s="10">
        <f>IF(AND(TableOMP[[#This Row],[total_time]]&gt;=TableOMP[[#This Row],[Low]], TableOMP[[#This Row],[total_time]]&lt;=TableOMP[[#This Row],[High]]),1,0)</f>
        <v>1</v>
      </c>
    </row>
    <row r="3452" spans="1:19" x14ac:dyDescent="0.25">
      <c r="A3452" t="s">
        <v>15</v>
      </c>
      <c r="B3452">
        <v>10000</v>
      </c>
      <c r="C3452">
        <v>100</v>
      </c>
      <c r="D3452">
        <v>100000</v>
      </c>
      <c r="E3452">
        <v>53</v>
      </c>
      <c r="F3452">
        <v>1</v>
      </c>
      <c r="G3452">
        <v>5.2849570000000003</v>
      </c>
      <c r="H3452">
        <v>0.19111</v>
      </c>
      <c r="I3452">
        <v>3.8894820000000001</v>
      </c>
      <c r="J3452">
        <v>7.4798000000000003E-2</v>
      </c>
      <c r="K3452" t="str">
        <f t="shared" si="57"/>
        <v>5</v>
      </c>
      <c r="L3452" t="s">
        <v>56</v>
      </c>
      <c r="M3452" t="s">
        <v>57</v>
      </c>
      <c r="N34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452" s="10">
        <f>VLOOKUP(TableOMP[[#This Row],[Label]],TableAvg[],2,FALSE)</f>
        <v>5.3742523000000002</v>
      </c>
      <c r="P3452" s="10">
        <f>VLOOKUP(TableOMP[[#This Row],[Label]],TableAvg[],3,FALSE)</f>
        <v>0.21349810623939527</v>
      </c>
      <c r="Q3452" s="10">
        <f>TableOMP[[#This Row],[Avg]]-$U$2*TableOMP[[#This Row],[StdDev]]</f>
        <v>4.9472560875212093</v>
      </c>
      <c r="R3452" s="10">
        <f>TableOMP[[#This Row],[Avg]]+$U$2*TableOMP[[#This Row],[StdDev]]</f>
        <v>5.8012485124787911</v>
      </c>
      <c r="S3452" s="10">
        <f>IF(AND(TableOMP[[#This Row],[total_time]]&gt;=TableOMP[[#This Row],[Low]], TableOMP[[#This Row],[total_time]]&lt;=TableOMP[[#This Row],[High]]),1,0)</f>
        <v>1</v>
      </c>
    </row>
    <row r="3453" spans="1:19" x14ac:dyDescent="0.25">
      <c r="A3453" t="s">
        <v>15</v>
      </c>
      <c r="B3453">
        <v>10000</v>
      </c>
      <c r="C3453">
        <v>100</v>
      </c>
      <c r="D3453">
        <v>100000</v>
      </c>
      <c r="E3453">
        <v>52</v>
      </c>
      <c r="F3453">
        <v>1</v>
      </c>
      <c r="G3453">
        <v>5.3431730000000002</v>
      </c>
      <c r="H3453">
        <v>0.20424900000000001</v>
      </c>
      <c r="I3453">
        <v>2.4071440000000002</v>
      </c>
      <c r="J3453">
        <v>4.7198999999999998E-2</v>
      </c>
      <c r="K3453" t="str">
        <f t="shared" si="57"/>
        <v>5</v>
      </c>
      <c r="L3453" t="s">
        <v>56</v>
      </c>
      <c r="M3453" t="s">
        <v>57</v>
      </c>
      <c r="N34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453" s="10">
        <f>VLOOKUP(TableOMP[[#This Row],[Label]],TableAvg[],2,FALSE)</f>
        <v>5.6543715999999993</v>
      </c>
      <c r="P3453" s="10">
        <f>VLOOKUP(TableOMP[[#This Row],[Label]],TableAvg[],3,FALSE)</f>
        <v>0.72876798328717041</v>
      </c>
      <c r="Q3453" s="10">
        <f>TableOMP[[#This Row],[Avg]]-$U$2*TableOMP[[#This Row],[StdDev]]</f>
        <v>4.1968356334256587</v>
      </c>
      <c r="R3453" s="10">
        <f>TableOMP[[#This Row],[Avg]]+$U$2*TableOMP[[#This Row],[StdDev]]</f>
        <v>7.1119075665743399</v>
      </c>
      <c r="S3453" s="10">
        <f>IF(AND(TableOMP[[#This Row],[total_time]]&gt;=TableOMP[[#This Row],[Low]], TableOMP[[#This Row],[total_time]]&lt;=TableOMP[[#This Row],[High]]),1,0)</f>
        <v>1</v>
      </c>
    </row>
    <row r="3454" spans="1:19" x14ac:dyDescent="0.25">
      <c r="A3454" t="s">
        <v>15</v>
      </c>
      <c r="B3454">
        <v>10000</v>
      </c>
      <c r="C3454">
        <v>100</v>
      </c>
      <c r="D3454">
        <v>100000</v>
      </c>
      <c r="E3454">
        <v>51</v>
      </c>
      <c r="F3454">
        <v>1</v>
      </c>
      <c r="G3454">
        <v>5.5457510000000001</v>
      </c>
      <c r="H3454">
        <v>0.177176</v>
      </c>
      <c r="I3454">
        <v>2.483298</v>
      </c>
      <c r="J3454">
        <v>4.9666000000000002E-2</v>
      </c>
      <c r="K3454" t="str">
        <f t="shared" si="57"/>
        <v>5</v>
      </c>
      <c r="L3454" t="s">
        <v>56</v>
      </c>
      <c r="M3454" t="s">
        <v>57</v>
      </c>
      <c r="N34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454" s="10">
        <f>VLOOKUP(TableOMP[[#This Row],[Label]],TableAvg[],2,FALSE)</f>
        <v>5.5158591999999995</v>
      </c>
      <c r="P3454" s="10">
        <f>VLOOKUP(TableOMP[[#This Row],[Label]],TableAvg[],3,FALSE)</f>
        <v>0.17527769040859445</v>
      </c>
      <c r="Q3454" s="10">
        <f>TableOMP[[#This Row],[Avg]]-$U$2*TableOMP[[#This Row],[StdDev]]</f>
        <v>5.1653038191828102</v>
      </c>
      <c r="R3454" s="10">
        <f>TableOMP[[#This Row],[Avg]]+$U$2*TableOMP[[#This Row],[StdDev]]</f>
        <v>5.8664145808171888</v>
      </c>
      <c r="S3454" s="10">
        <f>IF(AND(TableOMP[[#This Row],[total_time]]&gt;=TableOMP[[#This Row],[Low]], TableOMP[[#This Row],[total_time]]&lt;=TableOMP[[#This Row],[High]]),1,0)</f>
        <v>1</v>
      </c>
    </row>
    <row r="3455" spans="1:19" x14ac:dyDescent="0.25">
      <c r="A3455" t="s">
        <v>15</v>
      </c>
      <c r="B3455">
        <v>10000</v>
      </c>
      <c r="C3455">
        <v>100</v>
      </c>
      <c r="D3455">
        <v>100000</v>
      </c>
      <c r="E3455">
        <v>50</v>
      </c>
      <c r="F3455">
        <v>1</v>
      </c>
      <c r="G3455">
        <v>5.1451710000000004</v>
      </c>
      <c r="H3455">
        <v>0.18684300000000001</v>
      </c>
      <c r="I3455">
        <v>2.743522</v>
      </c>
      <c r="J3455">
        <v>5.5989999999999998E-2</v>
      </c>
      <c r="K3455" t="str">
        <f t="shared" si="57"/>
        <v>5</v>
      </c>
      <c r="L3455" t="s">
        <v>56</v>
      </c>
      <c r="M3455" t="s">
        <v>57</v>
      </c>
      <c r="N34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455" s="10">
        <f>VLOOKUP(TableOMP[[#This Row],[Label]],TableAvg[],2,FALSE)</f>
        <v>5.4394491</v>
      </c>
      <c r="P3455" s="10">
        <f>VLOOKUP(TableOMP[[#This Row],[Label]],TableAvg[],3,FALSE)</f>
        <v>0.26203196978743615</v>
      </c>
      <c r="Q3455" s="10">
        <f>TableOMP[[#This Row],[Avg]]-$U$2*TableOMP[[#This Row],[StdDev]]</f>
        <v>4.915385160425128</v>
      </c>
      <c r="R3455" s="10">
        <f>TableOMP[[#This Row],[Avg]]+$U$2*TableOMP[[#This Row],[StdDev]]</f>
        <v>5.9635130395748721</v>
      </c>
      <c r="S3455" s="10">
        <f>IF(AND(TableOMP[[#This Row],[total_time]]&gt;=TableOMP[[#This Row],[Low]], TableOMP[[#This Row],[total_time]]&lt;=TableOMP[[#This Row],[High]]),1,0)</f>
        <v>1</v>
      </c>
    </row>
    <row r="3456" spans="1:19" x14ac:dyDescent="0.25">
      <c r="A3456" t="s">
        <v>15</v>
      </c>
      <c r="B3456">
        <v>10000</v>
      </c>
      <c r="C3456">
        <v>100</v>
      </c>
      <c r="D3456">
        <v>100000</v>
      </c>
      <c r="E3456">
        <v>49</v>
      </c>
      <c r="F3456">
        <v>1</v>
      </c>
      <c r="G3456">
        <v>5.426545</v>
      </c>
      <c r="H3456">
        <v>0.15876899999999999</v>
      </c>
      <c r="I3456">
        <v>2.1656939999999998</v>
      </c>
      <c r="J3456">
        <v>4.5118999999999999E-2</v>
      </c>
      <c r="K3456" t="str">
        <f t="shared" si="57"/>
        <v>5</v>
      </c>
      <c r="L3456" t="s">
        <v>56</v>
      </c>
      <c r="M3456" t="s">
        <v>57</v>
      </c>
      <c r="N34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456" s="10">
        <f>VLOOKUP(TableOMP[[#This Row],[Label]],TableAvg[],2,FALSE)</f>
        <v>5.7318926000000001</v>
      </c>
      <c r="P3456" s="10">
        <f>VLOOKUP(TableOMP[[#This Row],[Label]],TableAvg[],3,FALSE)</f>
        <v>0.60216012640296923</v>
      </c>
      <c r="Q3456" s="10">
        <f>TableOMP[[#This Row],[Avg]]-$U$2*TableOMP[[#This Row],[StdDev]]</f>
        <v>4.5275723471940612</v>
      </c>
      <c r="R3456" s="10">
        <f>TableOMP[[#This Row],[Avg]]+$U$2*TableOMP[[#This Row],[StdDev]]</f>
        <v>6.936212852805939</v>
      </c>
      <c r="S3456" s="10">
        <f>IF(AND(TableOMP[[#This Row],[total_time]]&gt;=TableOMP[[#This Row],[Low]], TableOMP[[#This Row],[total_time]]&lt;=TableOMP[[#This Row],[High]]),1,0)</f>
        <v>1</v>
      </c>
    </row>
    <row r="3457" spans="1:19" x14ac:dyDescent="0.25">
      <c r="A3457" t="s">
        <v>15</v>
      </c>
      <c r="B3457">
        <v>10000</v>
      </c>
      <c r="C3457">
        <v>100</v>
      </c>
      <c r="D3457">
        <v>100000</v>
      </c>
      <c r="E3457">
        <v>48</v>
      </c>
      <c r="F3457">
        <v>1</v>
      </c>
      <c r="G3457">
        <v>5.4751310000000002</v>
      </c>
      <c r="H3457">
        <v>0.188945</v>
      </c>
      <c r="I3457">
        <v>3.283169</v>
      </c>
      <c r="J3457">
        <v>6.9855E-2</v>
      </c>
      <c r="K3457" t="str">
        <f t="shared" si="57"/>
        <v>5</v>
      </c>
      <c r="L3457" t="s">
        <v>56</v>
      </c>
      <c r="M3457" t="s">
        <v>57</v>
      </c>
      <c r="N34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457" s="10">
        <f>VLOOKUP(TableOMP[[#This Row],[Label]],TableAvg[],2,FALSE)</f>
        <v>5.6301132999999997</v>
      </c>
      <c r="P3457" s="10">
        <f>VLOOKUP(TableOMP[[#This Row],[Label]],TableAvg[],3,FALSE)</f>
        <v>0.18975253810007162</v>
      </c>
      <c r="Q3457" s="10">
        <f>TableOMP[[#This Row],[Avg]]-$U$2*TableOMP[[#This Row],[StdDev]]</f>
        <v>5.2506082237998566</v>
      </c>
      <c r="R3457" s="10">
        <f>TableOMP[[#This Row],[Avg]]+$U$2*TableOMP[[#This Row],[StdDev]]</f>
        <v>6.0096183762001427</v>
      </c>
      <c r="S3457" s="10">
        <f>IF(AND(TableOMP[[#This Row],[total_time]]&gt;=TableOMP[[#This Row],[Low]], TableOMP[[#This Row],[total_time]]&lt;=TableOMP[[#This Row],[High]]),1,0)</f>
        <v>1</v>
      </c>
    </row>
    <row r="3458" spans="1:19" x14ac:dyDescent="0.25">
      <c r="A3458" t="s">
        <v>15</v>
      </c>
      <c r="B3458">
        <v>10000</v>
      </c>
      <c r="C3458">
        <v>100</v>
      </c>
      <c r="D3458">
        <v>100000</v>
      </c>
      <c r="E3458">
        <v>47</v>
      </c>
      <c r="F3458">
        <v>1</v>
      </c>
      <c r="G3458">
        <v>5.2202809999999999</v>
      </c>
      <c r="H3458">
        <v>0.13877300000000001</v>
      </c>
      <c r="I3458">
        <v>2.1268910000000001</v>
      </c>
      <c r="J3458">
        <v>4.6237E-2</v>
      </c>
      <c r="K3458" t="str">
        <f t="shared" si="57"/>
        <v>5</v>
      </c>
      <c r="L3458" t="s">
        <v>56</v>
      </c>
      <c r="M3458" t="s">
        <v>57</v>
      </c>
      <c r="N34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458" s="10">
        <f>VLOOKUP(TableOMP[[#This Row],[Label]],TableAvg[],2,FALSE)</f>
        <v>5.5868596999999998</v>
      </c>
      <c r="P3458" s="10">
        <f>VLOOKUP(TableOMP[[#This Row],[Label]],TableAvg[],3,FALSE)</f>
        <v>0.3397299843004894</v>
      </c>
      <c r="Q3458" s="10">
        <f>TableOMP[[#This Row],[Avg]]-$U$2*TableOMP[[#This Row],[StdDev]]</f>
        <v>4.9073997313990212</v>
      </c>
      <c r="R3458" s="10">
        <f>TableOMP[[#This Row],[Avg]]+$U$2*TableOMP[[#This Row],[StdDev]]</f>
        <v>6.2663196686009783</v>
      </c>
      <c r="S3458" s="10">
        <f>IF(AND(TableOMP[[#This Row],[total_time]]&gt;=TableOMP[[#This Row],[Low]], TableOMP[[#This Row],[total_time]]&lt;=TableOMP[[#This Row],[High]]),1,0)</f>
        <v>1</v>
      </c>
    </row>
    <row r="3459" spans="1:19" x14ac:dyDescent="0.25">
      <c r="A3459" t="s">
        <v>15</v>
      </c>
      <c r="B3459">
        <v>10000</v>
      </c>
      <c r="C3459">
        <v>100</v>
      </c>
      <c r="D3459">
        <v>100000</v>
      </c>
      <c r="E3459">
        <v>46</v>
      </c>
      <c r="F3459">
        <v>1</v>
      </c>
      <c r="G3459">
        <v>5.5045089999999997</v>
      </c>
      <c r="H3459">
        <v>0.147813</v>
      </c>
      <c r="I3459">
        <v>2.1171069999999999</v>
      </c>
      <c r="J3459">
        <v>4.7046999999999999E-2</v>
      </c>
      <c r="K3459" t="str">
        <f t="shared" si="57"/>
        <v>5</v>
      </c>
      <c r="L3459" t="s">
        <v>56</v>
      </c>
      <c r="M3459" t="s">
        <v>57</v>
      </c>
      <c r="N34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459" s="10">
        <f>VLOOKUP(TableOMP[[#This Row],[Label]],TableAvg[],2,FALSE)</f>
        <v>5.7503392000000009</v>
      </c>
      <c r="P3459" s="10">
        <f>VLOOKUP(TableOMP[[#This Row],[Label]],TableAvg[],3,FALSE)</f>
        <v>0.16546390279259388</v>
      </c>
      <c r="Q3459" s="10">
        <f>TableOMP[[#This Row],[Avg]]-$U$2*TableOMP[[#This Row],[StdDev]]</f>
        <v>5.419411394414813</v>
      </c>
      <c r="R3459" s="10">
        <f>TableOMP[[#This Row],[Avg]]+$U$2*TableOMP[[#This Row],[StdDev]]</f>
        <v>6.0812670055851887</v>
      </c>
      <c r="S3459" s="10">
        <f>IF(AND(TableOMP[[#This Row],[total_time]]&gt;=TableOMP[[#This Row],[Low]], TableOMP[[#This Row],[total_time]]&lt;=TableOMP[[#This Row],[High]]),1,0)</f>
        <v>1</v>
      </c>
    </row>
    <row r="3460" spans="1:19" x14ac:dyDescent="0.25">
      <c r="A3460" t="s">
        <v>15</v>
      </c>
      <c r="B3460">
        <v>10000</v>
      </c>
      <c r="C3460">
        <v>100</v>
      </c>
      <c r="D3460">
        <v>100000</v>
      </c>
      <c r="E3460">
        <v>45</v>
      </c>
      <c r="F3460">
        <v>1</v>
      </c>
      <c r="G3460">
        <v>5.7730509999999997</v>
      </c>
      <c r="H3460">
        <v>0.171708</v>
      </c>
      <c r="I3460">
        <v>2.9658730000000002</v>
      </c>
      <c r="J3460">
        <v>6.7405999999999994E-2</v>
      </c>
      <c r="K3460" t="str">
        <f t="shared" si="57"/>
        <v>5</v>
      </c>
      <c r="L3460" t="s">
        <v>56</v>
      </c>
      <c r="M3460" t="s">
        <v>57</v>
      </c>
      <c r="N34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460" s="10">
        <f>VLOOKUP(TableOMP[[#This Row],[Label]],TableAvg[],2,FALSE)</f>
        <v>5.7430013999999998</v>
      </c>
      <c r="P3460" s="10">
        <f>VLOOKUP(TableOMP[[#This Row],[Label]],TableAvg[],3,FALSE)</f>
        <v>0.13113899097536516</v>
      </c>
      <c r="Q3460" s="10">
        <f>TableOMP[[#This Row],[Avg]]-$U$2*TableOMP[[#This Row],[StdDev]]</f>
        <v>5.4807234180492692</v>
      </c>
      <c r="R3460" s="10">
        <f>TableOMP[[#This Row],[Avg]]+$U$2*TableOMP[[#This Row],[StdDev]]</f>
        <v>6.0052793819507304</v>
      </c>
      <c r="S3460" s="10">
        <f>IF(AND(TableOMP[[#This Row],[total_time]]&gt;=TableOMP[[#This Row],[Low]], TableOMP[[#This Row],[total_time]]&lt;=TableOMP[[#This Row],[High]]),1,0)</f>
        <v>1</v>
      </c>
    </row>
    <row r="3461" spans="1:19" x14ac:dyDescent="0.25">
      <c r="A3461" t="s">
        <v>15</v>
      </c>
      <c r="B3461">
        <v>10000</v>
      </c>
      <c r="C3461">
        <v>100</v>
      </c>
      <c r="D3461">
        <v>100000</v>
      </c>
      <c r="E3461">
        <v>44</v>
      </c>
      <c r="F3461">
        <v>1</v>
      </c>
      <c r="G3461">
        <v>5.820354</v>
      </c>
      <c r="H3461">
        <v>0.17003699999999999</v>
      </c>
      <c r="I3461">
        <v>2.835699</v>
      </c>
      <c r="J3461">
        <v>6.5946000000000005E-2</v>
      </c>
      <c r="K3461" t="str">
        <f t="shared" si="57"/>
        <v>5</v>
      </c>
      <c r="L3461" t="s">
        <v>56</v>
      </c>
      <c r="M3461" t="s">
        <v>57</v>
      </c>
      <c r="N34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461" s="10">
        <f>VLOOKUP(TableOMP[[#This Row],[Label]],TableAvg[],2,FALSE)</f>
        <v>5.7893547999999999</v>
      </c>
      <c r="P3461" s="10">
        <f>VLOOKUP(TableOMP[[#This Row],[Label]],TableAvg[],3,FALSE)</f>
        <v>0.23966683812192413</v>
      </c>
      <c r="Q3461" s="10">
        <f>TableOMP[[#This Row],[Avg]]-$U$2*TableOMP[[#This Row],[StdDev]]</f>
        <v>5.3100211237561519</v>
      </c>
      <c r="R3461" s="10">
        <f>TableOMP[[#This Row],[Avg]]+$U$2*TableOMP[[#This Row],[StdDev]]</f>
        <v>6.268688476243848</v>
      </c>
      <c r="S3461" s="10">
        <f>IF(AND(TableOMP[[#This Row],[total_time]]&gt;=TableOMP[[#This Row],[Low]], TableOMP[[#This Row],[total_time]]&lt;=TableOMP[[#This Row],[High]]),1,0)</f>
        <v>1</v>
      </c>
    </row>
    <row r="3462" spans="1:19" x14ac:dyDescent="0.25">
      <c r="A3462" t="s">
        <v>15</v>
      </c>
      <c r="B3462">
        <v>10000</v>
      </c>
      <c r="C3462">
        <v>100</v>
      </c>
      <c r="D3462">
        <v>100000</v>
      </c>
      <c r="E3462">
        <v>43</v>
      </c>
      <c r="F3462">
        <v>1</v>
      </c>
      <c r="G3462">
        <v>5.7534640000000001</v>
      </c>
      <c r="H3462">
        <v>0.16737299999999999</v>
      </c>
      <c r="I3462">
        <v>2.6642389999999998</v>
      </c>
      <c r="J3462">
        <v>6.3434000000000004E-2</v>
      </c>
      <c r="K3462" t="str">
        <f t="shared" si="57"/>
        <v>5</v>
      </c>
      <c r="L3462" t="s">
        <v>56</v>
      </c>
      <c r="M3462" t="s">
        <v>57</v>
      </c>
      <c r="N34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462" s="10">
        <f>VLOOKUP(TableOMP[[#This Row],[Label]],TableAvg[],2,FALSE)</f>
        <v>6.0439132000000004</v>
      </c>
      <c r="P3462" s="10">
        <f>VLOOKUP(TableOMP[[#This Row],[Label]],TableAvg[],3,FALSE)</f>
        <v>0.69134220463498586</v>
      </c>
      <c r="Q3462" s="10">
        <f>TableOMP[[#This Row],[Avg]]-$U$2*TableOMP[[#This Row],[StdDev]]</f>
        <v>4.6612287907300285</v>
      </c>
      <c r="R3462" s="10">
        <f>TableOMP[[#This Row],[Avg]]+$U$2*TableOMP[[#This Row],[StdDev]]</f>
        <v>7.4265976092699724</v>
      </c>
      <c r="S3462" s="10">
        <f>IF(AND(TableOMP[[#This Row],[total_time]]&gt;=TableOMP[[#This Row],[Low]], TableOMP[[#This Row],[total_time]]&lt;=TableOMP[[#This Row],[High]]),1,0)</f>
        <v>1</v>
      </c>
    </row>
    <row r="3463" spans="1:19" x14ac:dyDescent="0.25">
      <c r="A3463" t="s">
        <v>15</v>
      </c>
      <c r="B3463">
        <v>10000</v>
      </c>
      <c r="C3463">
        <v>100</v>
      </c>
      <c r="D3463">
        <v>100000</v>
      </c>
      <c r="E3463">
        <v>42</v>
      </c>
      <c r="F3463">
        <v>1</v>
      </c>
      <c r="G3463">
        <v>5.7926380000000002</v>
      </c>
      <c r="H3463">
        <v>0.156361</v>
      </c>
      <c r="I3463">
        <v>1.9565509999999999</v>
      </c>
      <c r="J3463">
        <v>4.7721E-2</v>
      </c>
      <c r="K3463" t="str">
        <f t="shared" si="57"/>
        <v>5</v>
      </c>
      <c r="L3463" t="s">
        <v>56</v>
      </c>
      <c r="M3463" t="s">
        <v>57</v>
      </c>
      <c r="N34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463" s="10">
        <f>VLOOKUP(TableOMP[[#This Row],[Label]],TableAvg[],2,FALSE)</f>
        <v>7.7228222000000004</v>
      </c>
      <c r="P3463" s="10">
        <f>VLOOKUP(TableOMP[[#This Row],[Label]],TableAvg[],3,FALSE)</f>
        <v>5.4706641931121647</v>
      </c>
      <c r="Q3463" s="10">
        <f>TableOMP[[#This Row],[Avg]]-$U$2*TableOMP[[#This Row],[StdDev]]</f>
        <v>-3.2185061862243289</v>
      </c>
      <c r="R3463" s="10">
        <f>TableOMP[[#This Row],[Avg]]+$U$2*TableOMP[[#This Row],[StdDev]]</f>
        <v>18.664150586224331</v>
      </c>
      <c r="S3463" s="10">
        <f>IF(AND(TableOMP[[#This Row],[total_time]]&gt;=TableOMP[[#This Row],[Low]], TableOMP[[#This Row],[total_time]]&lt;=TableOMP[[#This Row],[High]]),1,0)</f>
        <v>1</v>
      </c>
    </row>
    <row r="3464" spans="1:19" x14ac:dyDescent="0.25">
      <c r="A3464" t="s">
        <v>15</v>
      </c>
      <c r="B3464">
        <v>10000</v>
      </c>
      <c r="C3464">
        <v>100</v>
      </c>
      <c r="D3464">
        <v>100000</v>
      </c>
      <c r="E3464">
        <v>41</v>
      </c>
      <c r="F3464">
        <v>1</v>
      </c>
      <c r="G3464">
        <v>5.890466</v>
      </c>
      <c r="H3464">
        <v>0.16019900000000001</v>
      </c>
      <c r="I3464">
        <v>1.951058</v>
      </c>
      <c r="J3464">
        <v>4.8776E-2</v>
      </c>
      <c r="K3464" t="str">
        <f t="shared" si="57"/>
        <v>5</v>
      </c>
      <c r="L3464" t="s">
        <v>56</v>
      </c>
      <c r="M3464" t="s">
        <v>57</v>
      </c>
      <c r="N34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464" s="10">
        <f>VLOOKUP(TableOMP[[#This Row],[Label]],TableAvg[],2,FALSE)</f>
        <v>6.1193129000000006</v>
      </c>
      <c r="P3464" s="10">
        <f>VLOOKUP(TableOMP[[#This Row],[Label]],TableAvg[],3,FALSE)</f>
        <v>0.49191286895412267</v>
      </c>
      <c r="Q3464" s="10">
        <f>TableOMP[[#This Row],[Avg]]-$U$2*TableOMP[[#This Row],[StdDev]]</f>
        <v>5.1354871620917555</v>
      </c>
      <c r="R3464" s="10">
        <f>TableOMP[[#This Row],[Avg]]+$U$2*TableOMP[[#This Row],[StdDev]]</f>
        <v>7.1031386379082457</v>
      </c>
      <c r="S3464" s="10">
        <f>IF(AND(TableOMP[[#This Row],[total_time]]&gt;=TableOMP[[#This Row],[Low]], TableOMP[[#This Row],[total_time]]&lt;=TableOMP[[#This Row],[High]]),1,0)</f>
        <v>1</v>
      </c>
    </row>
    <row r="3465" spans="1:19" x14ac:dyDescent="0.25">
      <c r="A3465" t="s">
        <v>15</v>
      </c>
      <c r="B3465">
        <v>10000</v>
      </c>
      <c r="C3465">
        <v>100</v>
      </c>
      <c r="D3465">
        <v>100000</v>
      </c>
      <c r="E3465">
        <v>40</v>
      </c>
      <c r="F3465">
        <v>1</v>
      </c>
      <c r="G3465">
        <v>5.9234859999999996</v>
      </c>
      <c r="H3465">
        <v>0.33432800000000001</v>
      </c>
      <c r="I3465">
        <v>8.6193849999999994</v>
      </c>
      <c r="J3465">
        <v>0.22101000000000001</v>
      </c>
      <c r="K3465" t="str">
        <f t="shared" si="57"/>
        <v>5</v>
      </c>
      <c r="L3465" t="s">
        <v>56</v>
      </c>
      <c r="M3465" t="s">
        <v>57</v>
      </c>
      <c r="N34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465" s="10">
        <f>VLOOKUP(TableOMP[[#This Row],[Label]],TableAvg[],2,FALSE)</f>
        <v>6.0271618</v>
      </c>
      <c r="P3465" s="10">
        <f>VLOOKUP(TableOMP[[#This Row],[Label]],TableAvg[],3,FALSE)</f>
        <v>8.7756818016340138E-2</v>
      </c>
      <c r="Q3465" s="10">
        <f>TableOMP[[#This Row],[Avg]]-$U$2*TableOMP[[#This Row],[StdDev]]</f>
        <v>5.8516481639673197</v>
      </c>
      <c r="R3465" s="10">
        <f>TableOMP[[#This Row],[Avg]]+$U$2*TableOMP[[#This Row],[StdDev]]</f>
        <v>6.2026754360326803</v>
      </c>
      <c r="S3465" s="10">
        <f>IF(AND(TableOMP[[#This Row],[total_time]]&gt;=TableOMP[[#This Row],[Low]], TableOMP[[#This Row],[total_time]]&lt;=TableOMP[[#This Row],[High]]),1,0)</f>
        <v>1</v>
      </c>
    </row>
    <row r="3466" spans="1:19" x14ac:dyDescent="0.25">
      <c r="A3466" t="s">
        <v>15</v>
      </c>
      <c r="B3466">
        <v>10000</v>
      </c>
      <c r="C3466">
        <v>100</v>
      </c>
      <c r="D3466">
        <v>100000</v>
      </c>
      <c r="E3466">
        <v>39</v>
      </c>
      <c r="F3466">
        <v>1</v>
      </c>
      <c r="G3466">
        <v>6.1515709999999997</v>
      </c>
      <c r="H3466">
        <v>0.18382499999999999</v>
      </c>
      <c r="I3466">
        <v>2.6064050000000001</v>
      </c>
      <c r="J3466">
        <v>6.8589999999999998E-2</v>
      </c>
      <c r="K3466" t="str">
        <f t="shared" si="57"/>
        <v>5</v>
      </c>
      <c r="L3466" t="s">
        <v>56</v>
      </c>
      <c r="M3466" t="s">
        <v>57</v>
      </c>
      <c r="N34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466" s="10">
        <f>VLOOKUP(TableOMP[[#This Row],[Label]],TableAvg[],2,FALSE)</f>
        <v>6.2660485999999995</v>
      </c>
      <c r="P3466" s="10">
        <f>VLOOKUP(TableOMP[[#This Row],[Label]],TableAvg[],3,FALSE)</f>
        <v>0.29647756038297718</v>
      </c>
      <c r="Q3466" s="10">
        <f>TableOMP[[#This Row],[Avg]]-$U$2*TableOMP[[#This Row],[StdDev]]</f>
        <v>5.6730934792340451</v>
      </c>
      <c r="R3466" s="10">
        <f>TableOMP[[#This Row],[Avg]]+$U$2*TableOMP[[#This Row],[StdDev]]</f>
        <v>6.859003720765954</v>
      </c>
      <c r="S3466" s="10">
        <f>IF(AND(TableOMP[[#This Row],[total_time]]&gt;=TableOMP[[#This Row],[Low]], TableOMP[[#This Row],[total_time]]&lt;=TableOMP[[#This Row],[High]]),1,0)</f>
        <v>1</v>
      </c>
    </row>
    <row r="3467" spans="1:19" x14ac:dyDescent="0.25">
      <c r="A3467" t="s">
        <v>15</v>
      </c>
      <c r="B3467">
        <v>10000</v>
      </c>
      <c r="C3467">
        <v>100</v>
      </c>
      <c r="D3467">
        <v>100000</v>
      </c>
      <c r="E3467">
        <v>38</v>
      </c>
      <c r="F3467">
        <v>1</v>
      </c>
      <c r="G3467">
        <v>6.1714029999999998</v>
      </c>
      <c r="H3467">
        <v>0.16153799999999999</v>
      </c>
      <c r="I3467">
        <v>2.3673850000000001</v>
      </c>
      <c r="J3467">
        <v>6.3982999999999998E-2</v>
      </c>
      <c r="K3467" t="str">
        <f t="shared" si="57"/>
        <v>5</v>
      </c>
      <c r="L3467" t="s">
        <v>56</v>
      </c>
      <c r="M3467" t="s">
        <v>57</v>
      </c>
      <c r="N34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467" s="10">
        <f>VLOOKUP(TableOMP[[#This Row],[Label]],TableAvg[],2,FALSE)</f>
        <v>6.3473785555555544</v>
      </c>
      <c r="P3467" s="10">
        <f>VLOOKUP(TableOMP[[#This Row],[Label]],TableAvg[],3,FALSE)</f>
        <v>0.2107003124984107</v>
      </c>
      <c r="Q3467" s="10">
        <f>TableOMP[[#This Row],[Avg]]-$U$2*TableOMP[[#This Row],[StdDev]]</f>
        <v>5.9259779305587328</v>
      </c>
      <c r="R3467" s="10">
        <f>TableOMP[[#This Row],[Avg]]+$U$2*TableOMP[[#This Row],[StdDev]]</f>
        <v>6.768779180552376</v>
      </c>
      <c r="S3467" s="10">
        <f>IF(AND(TableOMP[[#This Row],[total_time]]&gt;=TableOMP[[#This Row],[Low]], TableOMP[[#This Row],[total_time]]&lt;=TableOMP[[#This Row],[High]]),1,0)</f>
        <v>1</v>
      </c>
    </row>
    <row r="3468" spans="1:19" x14ac:dyDescent="0.25">
      <c r="A3468" t="s">
        <v>15</v>
      </c>
      <c r="B3468">
        <v>10000</v>
      </c>
      <c r="C3468">
        <v>100</v>
      </c>
      <c r="D3468">
        <v>100000</v>
      </c>
      <c r="E3468">
        <v>37</v>
      </c>
      <c r="F3468">
        <v>1</v>
      </c>
      <c r="G3468">
        <v>6.4476579999999997</v>
      </c>
      <c r="H3468">
        <v>0.15246399999999999</v>
      </c>
      <c r="I3468">
        <v>1.994594</v>
      </c>
      <c r="J3468">
        <v>5.5405000000000003E-2</v>
      </c>
      <c r="K3468" t="str">
        <f t="shared" si="57"/>
        <v>5</v>
      </c>
      <c r="L3468" t="s">
        <v>56</v>
      </c>
      <c r="M3468" t="s">
        <v>57</v>
      </c>
      <c r="N34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468" s="10">
        <f>VLOOKUP(TableOMP[[#This Row],[Label]],TableAvg[],2,FALSE)</f>
        <v>6.3718076666666654</v>
      </c>
      <c r="P3468" s="10">
        <f>VLOOKUP(TableOMP[[#This Row],[Label]],TableAvg[],3,FALSE)</f>
        <v>0.12503887851830384</v>
      </c>
      <c r="Q3468" s="10">
        <f>TableOMP[[#This Row],[Avg]]-$U$2*TableOMP[[#This Row],[StdDev]]</f>
        <v>6.1217299096300577</v>
      </c>
      <c r="R3468" s="10">
        <f>TableOMP[[#This Row],[Avg]]+$U$2*TableOMP[[#This Row],[StdDev]]</f>
        <v>6.6218854237032732</v>
      </c>
      <c r="S3468" s="10">
        <f>IF(AND(TableOMP[[#This Row],[total_time]]&gt;=TableOMP[[#This Row],[Low]], TableOMP[[#This Row],[total_time]]&lt;=TableOMP[[#This Row],[High]]),1,0)</f>
        <v>1</v>
      </c>
    </row>
    <row r="3469" spans="1:19" x14ac:dyDescent="0.25">
      <c r="A3469" t="s">
        <v>15</v>
      </c>
      <c r="B3469">
        <v>10000</v>
      </c>
      <c r="C3469">
        <v>100</v>
      </c>
      <c r="D3469">
        <v>100000</v>
      </c>
      <c r="E3469">
        <v>36</v>
      </c>
      <c r="F3469">
        <v>1</v>
      </c>
      <c r="G3469">
        <v>6.495933</v>
      </c>
      <c r="H3469">
        <v>0.13899800000000001</v>
      </c>
      <c r="I3469">
        <v>1.418606</v>
      </c>
      <c r="J3469">
        <v>4.0531999999999999E-2</v>
      </c>
      <c r="K3469" t="str">
        <f t="shared" si="57"/>
        <v>5</v>
      </c>
      <c r="L3469" t="s">
        <v>56</v>
      </c>
      <c r="M3469" t="s">
        <v>57</v>
      </c>
      <c r="N34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469" s="10">
        <f>VLOOKUP(TableOMP[[#This Row],[Label]],TableAvg[],2,FALSE)</f>
        <v>6.5453429999999999</v>
      </c>
      <c r="P3469" s="10">
        <f>VLOOKUP(TableOMP[[#This Row],[Label]],TableAvg[],3,FALSE)</f>
        <v>0.14204204036692983</v>
      </c>
      <c r="Q3469" s="10">
        <f>TableOMP[[#This Row],[Avg]]-$U$2*TableOMP[[#This Row],[StdDev]]</f>
        <v>6.2612589192661403</v>
      </c>
      <c r="R3469" s="10">
        <f>TableOMP[[#This Row],[Avg]]+$U$2*TableOMP[[#This Row],[StdDev]]</f>
        <v>6.8294270807338595</v>
      </c>
      <c r="S3469" s="10">
        <f>IF(AND(TableOMP[[#This Row],[total_time]]&gt;=TableOMP[[#This Row],[Low]], TableOMP[[#This Row],[total_time]]&lt;=TableOMP[[#This Row],[High]]),1,0)</f>
        <v>1</v>
      </c>
    </row>
    <row r="3470" spans="1:19" x14ac:dyDescent="0.25">
      <c r="A3470" t="s">
        <v>15</v>
      </c>
      <c r="B3470">
        <v>10000</v>
      </c>
      <c r="C3470">
        <v>100</v>
      </c>
      <c r="D3470">
        <v>100000</v>
      </c>
      <c r="E3470">
        <v>35</v>
      </c>
      <c r="F3470">
        <v>1</v>
      </c>
      <c r="G3470">
        <v>6.6440950000000001</v>
      </c>
      <c r="H3470">
        <v>0.14524200000000001</v>
      </c>
      <c r="I3470">
        <v>1.7351270000000001</v>
      </c>
      <c r="J3470">
        <v>5.1033000000000002E-2</v>
      </c>
      <c r="K3470" t="str">
        <f t="shared" si="57"/>
        <v>5</v>
      </c>
      <c r="L3470" t="s">
        <v>56</v>
      </c>
      <c r="M3470" t="s">
        <v>57</v>
      </c>
      <c r="N34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470" s="10">
        <f>VLOOKUP(TableOMP[[#This Row],[Label]],TableAvg[],2,FALSE)</f>
        <v>7.0453129999999984</v>
      </c>
      <c r="P3470" s="10">
        <f>VLOOKUP(TableOMP[[#This Row],[Label]],TableAvg[],3,FALSE)</f>
        <v>1.1073830643128082</v>
      </c>
      <c r="Q3470" s="10">
        <f>TableOMP[[#This Row],[Avg]]-$U$2*TableOMP[[#This Row],[StdDev]]</f>
        <v>4.8305468713743824</v>
      </c>
      <c r="R3470" s="10">
        <f>TableOMP[[#This Row],[Avg]]+$U$2*TableOMP[[#This Row],[StdDev]]</f>
        <v>9.2600791286256143</v>
      </c>
      <c r="S3470" s="10">
        <f>IF(AND(TableOMP[[#This Row],[total_time]]&gt;=TableOMP[[#This Row],[Low]], TableOMP[[#This Row],[total_time]]&lt;=TableOMP[[#This Row],[High]]),1,0)</f>
        <v>1</v>
      </c>
    </row>
    <row r="3471" spans="1:19" x14ac:dyDescent="0.25">
      <c r="A3471" t="s">
        <v>15</v>
      </c>
      <c r="B3471">
        <v>10000</v>
      </c>
      <c r="C3471">
        <v>100</v>
      </c>
      <c r="D3471">
        <v>100000</v>
      </c>
      <c r="E3471">
        <v>34</v>
      </c>
      <c r="F3471">
        <v>1</v>
      </c>
      <c r="G3471">
        <v>6.7919640000000001</v>
      </c>
      <c r="H3471">
        <v>0.13982</v>
      </c>
      <c r="I3471">
        <v>1.346306</v>
      </c>
      <c r="J3471">
        <v>4.0797E-2</v>
      </c>
      <c r="K3471" t="str">
        <f t="shared" si="57"/>
        <v>5</v>
      </c>
      <c r="L3471" t="s">
        <v>56</v>
      </c>
      <c r="M3471" t="s">
        <v>57</v>
      </c>
      <c r="N34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471" s="10">
        <f>VLOOKUP(TableOMP[[#This Row],[Label]],TableAvg[],2,FALSE)</f>
        <v>7.7414967777777788</v>
      </c>
      <c r="P3471" s="10">
        <f>VLOOKUP(TableOMP[[#This Row],[Label]],TableAvg[],3,FALSE)</f>
        <v>3.0485495572849342</v>
      </c>
      <c r="Q3471" s="10">
        <f>TableOMP[[#This Row],[Avg]]-$U$2*TableOMP[[#This Row],[StdDev]]</f>
        <v>1.6443976632079105</v>
      </c>
      <c r="R3471" s="10">
        <f>TableOMP[[#This Row],[Avg]]+$U$2*TableOMP[[#This Row],[StdDev]]</f>
        <v>13.838595892347648</v>
      </c>
      <c r="S3471" s="10">
        <f>IF(AND(TableOMP[[#This Row],[total_time]]&gt;=TableOMP[[#This Row],[Low]], TableOMP[[#This Row],[total_time]]&lt;=TableOMP[[#This Row],[High]]),1,0)</f>
        <v>1</v>
      </c>
    </row>
    <row r="3472" spans="1:19" x14ac:dyDescent="0.25">
      <c r="A3472" t="s">
        <v>15</v>
      </c>
      <c r="B3472">
        <v>10000</v>
      </c>
      <c r="C3472">
        <v>100</v>
      </c>
      <c r="D3472">
        <v>100000</v>
      </c>
      <c r="E3472">
        <v>33</v>
      </c>
      <c r="F3472">
        <v>1</v>
      </c>
      <c r="G3472">
        <v>6.6242900000000002</v>
      </c>
      <c r="H3472">
        <v>0.160635</v>
      </c>
      <c r="I3472">
        <v>1.774043</v>
      </c>
      <c r="J3472">
        <v>5.5439000000000002E-2</v>
      </c>
      <c r="K3472" t="str">
        <f t="shared" si="57"/>
        <v>5</v>
      </c>
      <c r="L3472" t="s">
        <v>56</v>
      </c>
      <c r="M3472" t="s">
        <v>57</v>
      </c>
      <c r="N34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472" s="10">
        <f>VLOOKUP(TableOMP[[#This Row],[Label]],TableAvg[],2,FALSE)</f>
        <v>6.9106411111111106</v>
      </c>
      <c r="P3472" s="10">
        <f>VLOOKUP(TableOMP[[#This Row],[Label]],TableAvg[],3,FALSE)</f>
        <v>0.16269524228477839</v>
      </c>
      <c r="Q3472" s="10">
        <f>TableOMP[[#This Row],[Avg]]-$U$2*TableOMP[[#This Row],[StdDev]]</f>
        <v>6.585250626541554</v>
      </c>
      <c r="R3472" s="10">
        <f>TableOMP[[#This Row],[Avg]]+$U$2*TableOMP[[#This Row],[StdDev]]</f>
        <v>7.2360315956806671</v>
      </c>
      <c r="S3472" s="10">
        <f>IF(AND(TableOMP[[#This Row],[total_time]]&gt;=TableOMP[[#This Row],[Low]], TableOMP[[#This Row],[total_time]]&lt;=TableOMP[[#This Row],[High]]),1,0)</f>
        <v>1</v>
      </c>
    </row>
    <row r="3473" spans="1:19" x14ac:dyDescent="0.25">
      <c r="A3473" t="s">
        <v>15</v>
      </c>
      <c r="B3473">
        <v>10000</v>
      </c>
      <c r="C3473">
        <v>100</v>
      </c>
      <c r="D3473">
        <v>100000</v>
      </c>
      <c r="E3473">
        <v>32</v>
      </c>
      <c r="F3473">
        <v>1</v>
      </c>
      <c r="G3473">
        <v>7.0739210000000003</v>
      </c>
      <c r="H3473">
        <v>0.15067900000000001</v>
      </c>
      <c r="I3473">
        <v>1.6066290000000001</v>
      </c>
      <c r="J3473">
        <v>5.1826999999999998E-2</v>
      </c>
      <c r="K3473" t="str">
        <f t="shared" si="57"/>
        <v>5</v>
      </c>
      <c r="L3473" t="s">
        <v>56</v>
      </c>
      <c r="M3473" t="s">
        <v>57</v>
      </c>
      <c r="N34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473" s="10">
        <f>VLOOKUP(TableOMP[[#This Row],[Label]],TableAvg[],2,FALSE)</f>
        <v>7.1015181111111119</v>
      </c>
      <c r="P3473" s="10">
        <f>VLOOKUP(TableOMP[[#This Row],[Label]],TableAvg[],3,FALSE)</f>
        <v>0.19053795345834407</v>
      </c>
      <c r="Q3473" s="10">
        <f>TableOMP[[#This Row],[Avg]]-$U$2*TableOMP[[#This Row],[StdDev]]</f>
        <v>6.7204422041944234</v>
      </c>
      <c r="R3473" s="10">
        <f>TableOMP[[#This Row],[Avg]]+$U$2*TableOMP[[#This Row],[StdDev]]</f>
        <v>7.4825940180278003</v>
      </c>
      <c r="S3473" s="10">
        <f>IF(AND(TableOMP[[#This Row],[total_time]]&gt;=TableOMP[[#This Row],[Low]], TableOMP[[#This Row],[total_time]]&lt;=TableOMP[[#This Row],[High]]),1,0)</f>
        <v>1</v>
      </c>
    </row>
    <row r="3474" spans="1:19" x14ac:dyDescent="0.25">
      <c r="A3474" t="s">
        <v>15</v>
      </c>
      <c r="B3474">
        <v>10000</v>
      </c>
      <c r="C3474">
        <v>100</v>
      </c>
      <c r="D3474">
        <v>100000</v>
      </c>
      <c r="E3474">
        <v>31</v>
      </c>
      <c r="F3474">
        <v>1</v>
      </c>
      <c r="G3474">
        <v>7.1713149999999999</v>
      </c>
      <c r="H3474">
        <v>0.12771199999999999</v>
      </c>
      <c r="I3474">
        <v>1.1756580000000001</v>
      </c>
      <c r="J3474">
        <v>3.9189000000000002E-2</v>
      </c>
      <c r="K3474" t="str">
        <f t="shared" si="57"/>
        <v>5</v>
      </c>
      <c r="L3474" t="s">
        <v>56</v>
      </c>
      <c r="M3474" t="s">
        <v>57</v>
      </c>
      <c r="N34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474" s="10">
        <f>VLOOKUP(TableOMP[[#This Row],[Label]],TableAvg[],2,FALSE)</f>
        <v>7.2265201111111104</v>
      </c>
      <c r="P3474" s="10">
        <f>VLOOKUP(TableOMP[[#This Row],[Label]],TableAvg[],3,FALSE)</f>
        <v>0.16143676633452952</v>
      </c>
      <c r="Q3474" s="10">
        <f>TableOMP[[#This Row],[Avg]]-$U$2*TableOMP[[#This Row],[StdDev]]</f>
        <v>6.9036465784420518</v>
      </c>
      <c r="R3474" s="10">
        <f>TableOMP[[#This Row],[Avg]]+$U$2*TableOMP[[#This Row],[StdDev]]</f>
        <v>7.549393643780169</v>
      </c>
      <c r="S3474" s="10">
        <f>IF(AND(TableOMP[[#This Row],[total_time]]&gt;=TableOMP[[#This Row],[Low]], TableOMP[[#This Row],[total_time]]&lt;=TableOMP[[#This Row],[High]]),1,0)</f>
        <v>1</v>
      </c>
    </row>
    <row r="3475" spans="1:19" x14ac:dyDescent="0.25">
      <c r="A3475" t="s">
        <v>15</v>
      </c>
      <c r="B3475">
        <v>10000</v>
      </c>
      <c r="C3475">
        <v>100</v>
      </c>
      <c r="D3475">
        <v>100000</v>
      </c>
      <c r="E3475">
        <v>30</v>
      </c>
      <c r="F3475">
        <v>1</v>
      </c>
      <c r="G3475">
        <v>7.1066940000000001</v>
      </c>
      <c r="H3475">
        <v>0.15706300000000001</v>
      </c>
      <c r="I3475">
        <v>1.6790400000000001</v>
      </c>
      <c r="J3475">
        <v>5.7897999999999998E-2</v>
      </c>
      <c r="K3475" t="str">
        <f t="shared" si="57"/>
        <v>5</v>
      </c>
      <c r="L3475" t="s">
        <v>56</v>
      </c>
      <c r="M3475" t="s">
        <v>57</v>
      </c>
      <c r="N34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475" s="10">
        <f>VLOOKUP(TableOMP[[#This Row],[Label]],TableAvg[],2,FALSE)</f>
        <v>7.2940763333333329</v>
      </c>
      <c r="P3475" s="10">
        <f>VLOOKUP(TableOMP[[#This Row],[Label]],TableAvg[],3,FALSE)</f>
        <v>0.20530185275724544</v>
      </c>
      <c r="Q3475" s="10">
        <f>TableOMP[[#This Row],[Avg]]-$U$2*TableOMP[[#This Row],[StdDev]]</f>
        <v>6.8834726278188416</v>
      </c>
      <c r="R3475" s="10">
        <f>TableOMP[[#This Row],[Avg]]+$U$2*TableOMP[[#This Row],[StdDev]]</f>
        <v>7.7046800388478243</v>
      </c>
      <c r="S3475" s="10">
        <f>IF(AND(TableOMP[[#This Row],[total_time]]&gt;=TableOMP[[#This Row],[Low]], TableOMP[[#This Row],[total_time]]&lt;=TableOMP[[#This Row],[High]]),1,0)</f>
        <v>1</v>
      </c>
    </row>
    <row r="3476" spans="1:19" x14ac:dyDescent="0.25">
      <c r="A3476" t="s">
        <v>15</v>
      </c>
      <c r="B3476">
        <v>10000</v>
      </c>
      <c r="C3476">
        <v>100</v>
      </c>
      <c r="D3476">
        <v>100000</v>
      </c>
      <c r="E3476">
        <v>29</v>
      </c>
      <c r="F3476">
        <v>1</v>
      </c>
      <c r="G3476">
        <v>7.3772279999999997</v>
      </c>
      <c r="H3476">
        <v>0.13572899999999999</v>
      </c>
      <c r="I3476">
        <v>1.1176189999999999</v>
      </c>
      <c r="J3476">
        <v>3.9914999999999999E-2</v>
      </c>
      <c r="K3476" t="str">
        <f t="shared" si="57"/>
        <v>5</v>
      </c>
      <c r="L3476" t="s">
        <v>56</v>
      </c>
      <c r="M3476" t="s">
        <v>57</v>
      </c>
      <c r="N34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476" s="10">
        <f>VLOOKUP(TableOMP[[#This Row],[Label]],TableAvg[],2,FALSE)</f>
        <v>8.5854953333333341</v>
      </c>
      <c r="P3476" s="10">
        <f>VLOOKUP(TableOMP[[#This Row],[Label]],TableAvg[],3,FALSE)</f>
        <v>3.2284394313952327</v>
      </c>
      <c r="Q3476" s="10">
        <f>TableOMP[[#This Row],[Avg]]-$U$2*TableOMP[[#This Row],[StdDev]]</f>
        <v>2.1286164705428687</v>
      </c>
      <c r="R3476" s="10">
        <f>TableOMP[[#This Row],[Avg]]+$U$2*TableOMP[[#This Row],[StdDev]]</f>
        <v>15.042374196123799</v>
      </c>
      <c r="S3476" s="10">
        <f>IF(AND(TableOMP[[#This Row],[total_time]]&gt;=TableOMP[[#This Row],[Low]], TableOMP[[#This Row],[total_time]]&lt;=TableOMP[[#This Row],[High]]),1,0)</f>
        <v>1</v>
      </c>
    </row>
    <row r="3477" spans="1:19" x14ac:dyDescent="0.25">
      <c r="A3477" t="s">
        <v>15</v>
      </c>
      <c r="B3477">
        <v>10000</v>
      </c>
      <c r="C3477">
        <v>100</v>
      </c>
      <c r="D3477">
        <v>100000</v>
      </c>
      <c r="E3477">
        <v>28</v>
      </c>
      <c r="F3477">
        <v>1</v>
      </c>
      <c r="G3477">
        <v>7.5338440000000002</v>
      </c>
      <c r="H3477">
        <v>0.15487799999999999</v>
      </c>
      <c r="I3477">
        <v>1.4864489999999999</v>
      </c>
      <c r="J3477">
        <v>5.5053999999999999E-2</v>
      </c>
      <c r="K3477" t="str">
        <f t="shared" si="57"/>
        <v>5</v>
      </c>
      <c r="L3477" t="s">
        <v>56</v>
      </c>
      <c r="M3477" t="s">
        <v>57</v>
      </c>
      <c r="N34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477" s="10">
        <f>VLOOKUP(TableOMP[[#This Row],[Label]],TableAvg[],2,FALSE)</f>
        <v>7.6902833333333342</v>
      </c>
      <c r="P3477" s="10">
        <f>VLOOKUP(TableOMP[[#This Row],[Label]],TableAvg[],3,FALSE)</f>
        <v>0.11412169626709792</v>
      </c>
      <c r="Q3477" s="10">
        <f>TableOMP[[#This Row],[Avg]]-$U$2*TableOMP[[#This Row],[StdDev]]</f>
        <v>7.462039940799138</v>
      </c>
      <c r="R3477" s="10">
        <f>TableOMP[[#This Row],[Avg]]+$U$2*TableOMP[[#This Row],[StdDev]]</f>
        <v>7.9185267258675305</v>
      </c>
      <c r="S3477" s="10">
        <f>IF(AND(TableOMP[[#This Row],[total_time]]&gt;=TableOMP[[#This Row],[Low]], TableOMP[[#This Row],[total_time]]&lt;=TableOMP[[#This Row],[High]]),1,0)</f>
        <v>1</v>
      </c>
    </row>
    <row r="3478" spans="1:19" x14ac:dyDescent="0.25">
      <c r="A3478" t="s">
        <v>15</v>
      </c>
      <c r="B3478">
        <v>10000</v>
      </c>
      <c r="C3478">
        <v>100</v>
      </c>
      <c r="D3478">
        <v>100000</v>
      </c>
      <c r="E3478">
        <v>27</v>
      </c>
      <c r="F3478">
        <v>1</v>
      </c>
      <c r="G3478">
        <v>7.7837040000000002</v>
      </c>
      <c r="H3478">
        <v>0.14924899999999999</v>
      </c>
      <c r="I3478">
        <v>1.290143</v>
      </c>
      <c r="J3478">
        <v>4.9620999999999998E-2</v>
      </c>
      <c r="K3478" t="str">
        <f t="shared" si="57"/>
        <v>5</v>
      </c>
      <c r="L3478" t="s">
        <v>56</v>
      </c>
      <c r="M3478" t="s">
        <v>57</v>
      </c>
      <c r="N34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478" s="10">
        <f>VLOOKUP(TableOMP[[#This Row],[Label]],TableAvg[],2,FALSE)</f>
        <v>8.0086700000000022</v>
      </c>
      <c r="P3478" s="10">
        <f>VLOOKUP(TableOMP[[#This Row],[Label]],TableAvg[],3,FALSE)</f>
        <v>0.14580840391409636</v>
      </c>
      <c r="Q3478" s="10">
        <f>TableOMP[[#This Row],[Avg]]-$U$2*TableOMP[[#This Row],[StdDev]]</f>
        <v>7.7170531921718091</v>
      </c>
      <c r="R3478" s="10">
        <f>TableOMP[[#This Row],[Avg]]+$U$2*TableOMP[[#This Row],[StdDev]]</f>
        <v>8.3002868078281953</v>
      </c>
      <c r="S3478" s="10">
        <f>IF(AND(TableOMP[[#This Row],[total_time]]&gt;=TableOMP[[#This Row],[Low]], TableOMP[[#This Row],[total_time]]&lt;=TableOMP[[#This Row],[High]]),1,0)</f>
        <v>1</v>
      </c>
    </row>
    <row r="3479" spans="1:19" x14ac:dyDescent="0.25">
      <c r="A3479" t="s">
        <v>15</v>
      </c>
      <c r="B3479">
        <v>10000</v>
      </c>
      <c r="C3479">
        <v>100</v>
      </c>
      <c r="D3479">
        <v>100000</v>
      </c>
      <c r="E3479">
        <v>26</v>
      </c>
      <c r="F3479">
        <v>1</v>
      </c>
      <c r="G3479">
        <v>7.9925600000000001</v>
      </c>
      <c r="H3479">
        <v>0.148004</v>
      </c>
      <c r="I3479">
        <v>1.2317359999999999</v>
      </c>
      <c r="J3479">
        <v>4.9269E-2</v>
      </c>
      <c r="K3479" t="str">
        <f t="shared" si="57"/>
        <v>5</v>
      </c>
      <c r="L3479" t="s">
        <v>56</v>
      </c>
      <c r="M3479" t="s">
        <v>57</v>
      </c>
      <c r="N34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479" s="10">
        <f>VLOOKUP(TableOMP[[#This Row],[Label]],TableAvg[],2,FALSE)</f>
        <v>8.3256656666666657</v>
      </c>
      <c r="P3479" s="10">
        <f>VLOOKUP(TableOMP[[#This Row],[Label]],TableAvg[],3,FALSE)</f>
        <v>0.32159809416932755</v>
      </c>
      <c r="Q3479" s="10">
        <f>TableOMP[[#This Row],[Avg]]-$U$2*TableOMP[[#This Row],[StdDev]]</f>
        <v>7.6824694783280103</v>
      </c>
      <c r="R3479" s="10">
        <f>TableOMP[[#This Row],[Avg]]+$U$2*TableOMP[[#This Row],[StdDev]]</f>
        <v>8.9688618550053203</v>
      </c>
      <c r="S3479" s="10">
        <f>IF(AND(TableOMP[[#This Row],[total_time]]&gt;=TableOMP[[#This Row],[Low]], TableOMP[[#This Row],[total_time]]&lt;=TableOMP[[#This Row],[High]]),1,0)</f>
        <v>1</v>
      </c>
    </row>
    <row r="3480" spans="1:19" x14ac:dyDescent="0.25">
      <c r="A3480" t="s">
        <v>15</v>
      </c>
      <c r="B3480">
        <v>10000</v>
      </c>
      <c r="C3480">
        <v>100</v>
      </c>
      <c r="D3480">
        <v>100000</v>
      </c>
      <c r="E3480">
        <v>25</v>
      </c>
      <c r="F3480">
        <v>1</v>
      </c>
      <c r="G3480">
        <v>8.2889180000000007</v>
      </c>
      <c r="H3480">
        <v>0.12380099999999999</v>
      </c>
      <c r="I3480">
        <v>0.80001900000000004</v>
      </c>
      <c r="J3480">
        <v>3.3334000000000003E-2</v>
      </c>
      <c r="K3480" t="str">
        <f t="shared" si="57"/>
        <v>5</v>
      </c>
      <c r="L3480" t="s">
        <v>56</v>
      </c>
      <c r="M3480" t="s">
        <v>57</v>
      </c>
      <c r="N34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480" s="10">
        <f>VLOOKUP(TableOMP[[#This Row],[Label]],TableAvg[],2,FALSE)</f>
        <v>8.4959174444444443</v>
      </c>
      <c r="P3480" s="10">
        <f>VLOOKUP(TableOMP[[#This Row],[Label]],TableAvg[],3,FALSE)</f>
        <v>0.19575456798989616</v>
      </c>
      <c r="Q3480" s="10">
        <f>TableOMP[[#This Row],[Avg]]-$U$2*TableOMP[[#This Row],[StdDev]]</f>
        <v>8.1044083084646523</v>
      </c>
      <c r="R3480" s="10">
        <f>TableOMP[[#This Row],[Avg]]+$U$2*TableOMP[[#This Row],[StdDev]]</f>
        <v>8.8874265804242363</v>
      </c>
      <c r="S3480" s="10">
        <f>IF(AND(TableOMP[[#This Row],[total_time]]&gt;=TableOMP[[#This Row],[Low]], TableOMP[[#This Row],[total_time]]&lt;=TableOMP[[#This Row],[High]]),1,0)</f>
        <v>1</v>
      </c>
    </row>
    <row r="3481" spans="1:19" x14ac:dyDescent="0.25">
      <c r="A3481" t="s">
        <v>15</v>
      </c>
      <c r="B3481">
        <v>10000</v>
      </c>
      <c r="C3481">
        <v>100</v>
      </c>
      <c r="D3481">
        <v>100000</v>
      </c>
      <c r="E3481">
        <v>24</v>
      </c>
      <c r="F3481">
        <v>1</v>
      </c>
      <c r="G3481">
        <v>8.6093639999999994</v>
      </c>
      <c r="H3481">
        <v>0.15112400000000001</v>
      </c>
      <c r="I3481">
        <v>1.1587700000000001</v>
      </c>
      <c r="J3481">
        <v>5.0381000000000002E-2</v>
      </c>
      <c r="K3481" t="str">
        <f t="shared" si="57"/>
        <v>5</v>
      </c>
      <c r="L3481" t="s">
        <v>56</v>
      </c>
      <c r="M3481" t="s">
        <v>57</v>
      </c>
      <c r="N34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481" s="10">
        <f>VLOOKUP(TableOMP[[#This Row],[Label]],TableAvg[],2,FALSE)</f>
        <v>8.9354818888888889</v>
      </c>
      <c r="P3481" s="10">
        <f>VLOOKUP(TableOMP[[#This Row],[Label]],TableAvg[],3,FALSE)</f>
        <v>0.54736769623218984</v>
      </c>
      <c r="Q3481" s="10">
        <f>TableOMP[[#This Row],[Avg]]-$U$2*TableOMP[[#This Row],[StdDev]]</f>
        <v>7.8407464964245097</v>
      </c>
      <c r="R3481" s="10">
        <f>TableOMP[[#This Row],[Avg]]+$U$2*TableOMP[[#This Row],[StdDev]]</f>
        <v>10.030217281353268</v>
      </c>
      <c r="S3481" s="10">
        <f>IF(AND(TableOMP[[#This Row],[total_time]]&gt;=TableOMP[[#This Row],[Low]], TableOMP[[#This Row],[total_time]]&lt;=TableOMP[[#This Row],[High]]),1,0)</f>
        <v>1</v>
      </c>
    </row>
    <row r="3482" spans="1:19" x14ac:dyDescent="0.25">
      <c r="A3482" t="s">
        <v>15</v>
      </c>
      <c r="B3482">
        <v>10000</v>
      </c>
      <c r="C3482">
        <v>100</v>
      </c>
      <c r="D3482">
        <v>100000</v>
      </c>
      <c r="E3482">
        <v>23</v>
      </c>
      <c r="F3482">
        <v>1</v>
      </c>
      <c r="G3482">
        <v>8.8889449999999997</v>
      </c>
      <c r="H3482">
        <v>0.16147400000000001</v>
      </c>
      <c r="I3482">
        <v>1.398658</v>
      </c>
      <c r="J3482">
        <v>6.3575000000000007E-2</v>
      </c>
      <c r="K3482" t="str">
        <f t="shared" si="57"/>
        <v>5</v>
      </c>
      <c r="L3482" t="s">
        <v>56</v>
      </c>
      <c r="M3482" t="s">
        <v>57</v>
      </c>
      <c r="N34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482" s="10">
        <f>VLOOKUP(TableOMP[[#This Row],[Label]],TableAvg[],2,FALSE)</f>
        <v>9.1605132222222228</v>
      </c>
      <c r="P3482" s="10">
        <f>VLOOKUP(TableOMP[[#This Row],[Label]],TableAvg[],3,FALSE)</f>
        <v>0.30755567457431171</v>
      </c>
      <c r="Q3482" s="10">
        <f>TableOMP[[#This Row],[Avg]]-$U$2*TableOMP[[#This Row],[StdDev]]</f>
        <v>8.5454018730735992</v>
      </c>
      <c r="R3482" s="10">
        <f>TableOMP[[#This Row],[Avg]]+$U$2*TableOMP[[#This Row],[StdDev]]</f>
        <v>9.7756245713708463</v>
      </c>
      <c r="S3482" s="10">
        <f>IF(AND(TableOMP[[#This Row],[total_time]]&gt;=TableOMP[[#This Row],[Low]], TableOMP[[#This Row],[total_time]]&lt;=TableOMP[[#This Row],[High]]),1,0)</f>
        <v>1</v>
      </c>
    </row>
    <row r="3483" spans="1:19" x14ac:dyDescent="0.25">
      <c r="A3483" t="s">
        <v>15</v>
      </c>
      <c r="B3483">
        <v>10000</v>
      </c>
      <c r="C3483">
        <v>100</v>
      </c>
      <c r="D3483">
        <v>100000</v>
      </c>
      <c r="E3483">
        <v>22</v>
      </c>
      <c r="F3483">
        <v>1</v>
      </c>
      <c r="G3483">
        <v>9.2298069999999992</v>
      </c>
      <c r="H3483">
        <v>0.16639000000000001</v>
      </c>
      <c r="I3483">
        <v>1.476164</v>
      </c>
      <c r="J3483">
        <v>7.0293999999999995E-2</v>
      </c>
      <c r="K3483" t="str">
        <f t="shared" si="57"/>
        <v>5</v>
      </c>
      <c r="L3483" t="s">
        <v>56</v>
      </c>
      <c r="M3483" t="s">
        <v>57</v>
      </c>
      <c r="N34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483" s="10">
        <f>VLOOKUP(TableOMP[[#This Row],[Label]],TableAvg[],2,FALSE)</f>
        <v>9.3728244444444435</v>
      </c>
      <c r="P3483" s="10">
        <f>VLOOKUP(TableOMP[[#This Row],[Label]],TableAvg[],3,FALSE)</f>
        <v>0.15586539373956221</v>
      </c>
      <c r="Q3483" s="10">
        <f>TableOMP[[#This Row],[Avg]]-$U$2*TableOMP[[#This Row],[StdDev]]</f>
        <v>9.0610936569653191</v>
      </c>
      <c r="R3483" s="10">
        <f>TableOMP[[#This Row],[Avg]]+$U$2*TableOMP[[#This Row],[StdDev]]</f>
        <v>9.6845552319235679</v>
      </c>
      <c r="S3483" s="10">
        <f>IF(AND(TableOMP[[#This Row],[total_time]]&gt;=TableOMP[[#This Row],[Low]], TableOMP[[#This Row],[total_time]]&lt;=TableOMP[[#This Row],[High]]),1,0)</f>
        <v>1</v>
      </c>
    </row>
    <row r="3484" spans="1:19" x14ac:dyDescent="0.25">
      <c r="A3484" t="s">
        <v>15</v>
      </c>
      <c r="B3484">
        <v>10000</v>
      </c>
      <c r="C3484">
        <v>100</v>
      </c>
      <c r="D3484">
        <v>100000</v>
      </c>
      <c r="E3484">
        <v>21</v>
      </c>
      <c r="F3484">
        <v>1</v>
      </c>
      <c r="G3484">
        <v>9.5943930000000002</v>
      </c>
      <c r="H3484">
        <v>0.13844100000000001</v>
      </c>
      <c r="I3484">
        <v>0.83172299999999999</v>
      </c>
      <c r="J3484">
        <v>4.1585999999999998E-2</v>
      </c>
      <c r="K3484" t="str">
        <f t="shared" si="57"/>
        <v>5</v>
      </c>
      <c r="L3484" t="s">
        <v>56</v>
      </c>
      <c r="M3484" t="s">
        <v>57</v>
      </c>
      <c r="N34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484" s="10">
        <f>VLOOKUP(TableOMP[[#This Row],[Label]],TableAvg[],2,FALSE)</f>
        <v>10.752239777777779</v>
      </c>
      <c r="P3484" s="10">
        <f>VLOOKUP(TableOMP[[#This Row],[Label]],TableAvg[],3,FALSE)</f>
        <v>2.962358015434468</v>
      </c>
      <c r="Q3484" s="10">
        <f>TableOMP[[#This Row],[Avg]]-$U$2*TableOMP[[#This Row],[StdDev]]</f>
        <v>4.8275237469088434</v>
      </c>
      <c r="R3484" s="10">
        <f>TableOMP[[#This Row],[Avg]]+$U$2*TableOMP[[#This Row],[StdDev]]</f>
        <v>16.676955808646717</v>
      </c>
      <c r="S3484" s="10">
        <f>IF(AND(TableOMP[[#This Row],[total_time]]&gt;=TableOMP[[#This Row],[Low]], TableOMP[[#This Row],[total_time]]&lt;=TableOMP[[#This Row],[High]]),1,0)</f>
        <v>1</v>
      </c>
    </row>
    <row r="3485" spans="1:19" x14ac:dyDescent="0.25">
      <c r="A3485" t="s">
        <v>15</v>
      </c>
      <c r="B3485">
        <v>10000</v>
      </c>
      <c r="C3485">
        <v>100</v>
      </c>
      <c r="D3485">
        <v>100000</v>
      </c>
      <c r="E3485">
        <v>20</v>
      </c>
      <c r="F3485">
        <v>1</v>
      </c>
      <c r="G3485">
        <v>9.9798519999999993</v>
      </c>
      <c r="H3485">
        <v>0.14358599999999999</v>
      </c>
      <c r="I3485">
        <v>0.78093500000000005</v>
      </c>
      <c r="J3485">
        <v>4.1102E-2</v>
      </c>
      <c r="K3485" t="str">
        <f t="shared" si="57"/>
        <v>5</v>
      </c>
      <c r="L3485" t="s">
        <v>56</v>
      </c>
      <c r="M3485" t="s">
        <v>57</v>
      </c>
      <c r="N34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485" s="10">
        <f>VLOOKUP(TableOMP[[#This Row],[Label]],TableAvg[],2,FALSE)</f>
        <v>10.817027444444442</v>
      </c>
      <c r="P3485" s="10">
        <f>VLOOKUP(TableOMP[[#This Row],[Label]],TableAvg[],3,FALSE)</f>
        <v>2.0326970579339143</v>
      </c>
      <c r="Q3485" s="10">
        <f>TableOMP[[#This Row],[Avg]]-$U$2*TableOMP[[#This Row],[StdDev]]</f>
        <v>6.751633328576613</v>
      </c>
      <c r="R3485" s="10">
        <f>TableOMP[[#This Row],[Avg]]+$U$2*TableOMP[[#This Row],[StdDev]]</f>
        <v>14.88242156031227</v>
      </c>
      <c r="S3485" s="10">
        <f>IF(AND(TableOMP[[#This Row],[total_time]]&gt;=TableOMP[[#This Row],[Low]], TableOMP[[#This Row],[total_time]]&lt;=TableOMP[[#This Row],[High]]),1,0)</f>
        <v>1</v>
      </c>
    </row>
    <row r="3486" spans="1:19" x14ac:dyDescent="0.25">
      <c r="A3486" t="s">
        <v>15</v>
      </c>
      <c r="B3486">
        <v>10000</v>
      </c>
      <c r="C3486">
        <v>100</v>
      </c>
      <c r="D3486">
        <v>100000</v>
      </c>
      <c r="E3486">
        <v>19</v>
      </c>
      <c r="F3486">
        <v>1</v>
      </c>
      <c r="G3486">
        <v>10.451395</v>
      </c>
      <c r="H3486">
        <v>0.13461100000000001</v>
      </c>
      <c r="I3486">
        <v>0.730379</v>
      </c>
      <c r="J3486">
        <v>4.0577000000000002E-2</v>
      </c>
      <c r="K3486" t="str">
        <f t="shared" si="57"/>
        <v>5</v>
      </c>
      <c r="L3486" t="s">
        <v>56</v>
      </c>
      <c r="M3486" t="s">
        <v>57</v>
      </c>
      <c r="N34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486" s="10">
        <f>VLOOKUP(TableOMP[[#This Row],[Label]],TableAvg[],2,FALSE)</f>
        <v>11.082065999999999</v>
      </c>
      <c r="P3486" s="10">
        <f>VLOOKUP(TableOMP[[#This Row],[Label]],TableAvg[],3,FALSE)</f>
        <v>1.2805894741982884</v>
      </c>
      <c r="Q3486" s="10">
        <f>TableOMP[[#This Row],[Avg]]-$U$2*TableOMP[[#This Row],[StdDev]]</f>
        <v>8.5208870516034221</v>
      </c>
      <c r="R3486" s="10">
        <f>TableOMP[[#This Row],[Avg]]+$U$2*TableOMP[[#This Row],[StdDev]]</f>
        <v>13.643244948396577</v>
      </c>
      <c r="S3486" s="10">
        <f>IF(AND(TableOMP[[#This Row],[total_time]]&gt;=TableOMP[[#This Row],[Low]], TableOMP[[#This Row],[total_time]]&lt;=TableOMP[[#This Row],[High]]),1,0)</f>
        <v>1</v>
      </c>
    </row>
    <row r="3487" spans="1:19" x14ac:dyDescent="0.25">
      <c r="A3487" t="s">
        <v>15</v>
      </c>
      <c r="B3487">
        <v>10000</v>
      </c>
      <c r="C3487">
        <v>100</v>
      </c>
      <c r="D3487">
        <v>100000</v>
      </c>
      <c r="E3487">
        <v>18</v>
      </c>
      <c r="F3487">
        <v>1</v>
      </c>
      <c r="G3487">
        <v>10.96213</v>
      </c>
      <c r="H3487">
        <v>0.14191699999999999</v>
      </c>
      <c r="I3487">
        <v>0.71274899999999997</v>
      </c>
      <c r="J3487">
        <v>4.1925999999999998E-2</v>
      </c>
      <c r="K3487" t="str">
        <f t="shared" si="57"/>
        <v>5</v>
      </c>
      <c r="L3487" t="s">
        <v>56</v>
      </c>
      <c r="M3487" t="s">
        <v>57</v>
      </c>
      <c r="N34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487" s="10">
        <f>VLOOKUP(TableOMP[[#This Row],[Label]],TableAvg[],2,FALSE)</f>
        <v>11.1533949</v>
      </c>
      <c r="P3487" s="10">
        <f>VLOOKUP(TableOMP[[#This Row],[Label]],TableAvg[],3,FALSE)</f>
        <v>0.1108857938126307</v>
      </c>
      <c r="Q3487" s="10">
        <f>TableOMP[[#This Row],[Avg]]-$U$2*TableOMP[[#This Row],[StdDev]]</f>
        <v>10.931623312374739</v>
      </c>
      <c r="R3487" s="10">
        <f>TableOMP[[#This Row],[Avg]]+$U$2*TableOMP[[#This Row],[StdDev]]</f>
        <v>11.375166487625261</v>
      </c>
      <c r="S3487" s="10">
        <f>IF(AND(TableOMP[[#This Row],[total_time]]&gt;=TableOMP[[#This Row],[Low]], TableOMP[[#This Row],[total_time]]&lt;=TableOMP[[#This Row],[High]]),1,0)</f>
        <v>1</v>
      </c>
    </row>
    <row r="3488" spans="1:19" x14ac:dyDescent="0.25">
      <c r="A3488" t="s">
        <v>15</v>
      </c>
      <c r="B3488">
        <v>10000</v>
      </c>
      <c r="C3488">
        <v>100</v>
      </c>
      <c r="D3488">
        <v>100000</v>
      </c>
      <c r="E3488">
        <v>17</v>
      </c>
      <c r="F3488">
        <v>1</v>
      </c>
      <c r="G3488">
        <v>11.552390000000001</v>
      </c>
      <c r="H3488">
        <v>0.139154</v>
      </c>
      <c r="I3488">
        <v>0.68532599999999999</v>
      </c>
      <c r="J3488">
        <v>4.2833000000000003E-2</v>
      </c>
      <c r="K3488" t="str">
        <f t="shared" si="57"/>
        <v>5</v>
      </c>
      <c r="L3488" t="s">
        <v>56</v>
      </c>
      <c r="M3488" t="s">
        <v>57</v>
      </c>
      <c r="N34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488" s="10">
        <f>VLOOKUP(TableOMP[[#This Row],[Label]],TableAvg[],2,FALSE)</f>
        <v>11.7457557</v>
      </c>
      <c r="P3488" s="10">
        <f>VLOOKUP(TableOMP[[#This Row],[Label]],TableAvg[],3,FALSE)</f>
        <v>0.15584168416068192</v>
      </c>
      <c r="Q3488" s="10">
        <f>TableOMP[[#This Row],[Avg]]-$U$2*TableOMP[[#This Row],[StdDev]]</f>
        <v>11.434072331678637</v>
      </c>
      <c r="R3488" s="10">
        <f>TableOMP[[#This Row],[Avg]]+$U$2*TableOMP[[#This Row],[StdDev]]</f>
        <v>12.057439068321363</v>
      </c>
      <c r="S3488" s="10">
        <f>IF(AND(TableOMP[[#This Row],[total_time]]&gt;=TableOMP[[#This Row],[Low]], TableOMP[[#This Row],[total_time]]&lt;=TableOMP[[#This Row],[High]]),1,0)</f>
        <v>1</v>
      </c>
    </row>
    <row r="3489" spans="1:19" x14ac:dyDescent="0.25">
      <c r="A3489" t="s">
        <v>15</v>
      </c>
      <c r="B3489">
        <v>10000</v>
      </c>
      <c r="C3489">
        <v>100</v>
      </c>
      <c r="D3489">
        <v>100000</v>
      </c>
      <c r="E3489">
        <v>16</v>
      </c>
      <c r="F3489">
        <v>1</v>
      </c>
      <c r="G3489">
        <v>12.129165</v>
      </c>
      <c r="H3489">
        <v>0.12453599999999999</v>
      </c>
      <c r="I3489">
        <v>0.534331</v>
      </c>
      <c r="J3489">
        <v>3.5622000000000001E-2</v>
      </c>
      <c r="K3489" t="str">
        <f t="shared" si="57"/>
        <v>5</v>
      </c>
      <c r="L3489" t="s">
        <v>56</v>
      </c>
      <c r="M3489" t="s">
        <v>57</v>
      </c>
      <c r="N34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489" s="10">
        <f>VLOOKUP(TableOMP[[#This Row],[Label]],TableAvg[],2,FALSE)</f>
        <v>12.3827286</v>
      </c>
      <c r="P3489" s="10">
        <f>VLOOKUP(TableOMP[[#This Row],[Label]],TableAvg[],3,FALSE)</f>
        <v>0.17102678362132523</v>
      </c>
      <c r="Q3489" s="10">
        <f>TableOMP[[#This Row],[Avg]]-$U$2*TableOMP[[#This Row],[StdDev]]</f>
        <v>12.040675032757349</v>
      </c>
      <c r="R3489" s="10">
        <f>TableOMP[[#This Row],[Avg]]+$U$2*TableOMP[[#This Row],[StdDev]]</f>
        <v>12.724782167242651</v>
      </c>
      <c r="S3489" s="10">
        <f>IF(AND(TableOMP[[#This Row],[total_time]]&gt;=TableOMP[[#This Row],[Low]], TableOMP[[#This Row],[total_time]]&lt;=TableOMP[[#This Row],[High]]),1,0)</f>
        <v>1</v>
      </c>
    </row>
    <row r="3490" spans="1:19" x14ac:dyDescent="0.25">
      <c r="A3490" t="s">
        <v>15</v>
      </c>
      <c r="B3490">
        <v>10000</v>
      </c>
      <c r="C3490">
        <v>100</v>
      </c>
      <c r="D3490">
        <v>100000</v>
      </c>
      <c r="E3490">
        <v>15</v>
      </c>
      <c r="F3490">
        <v>1</v>
      </c>
      <c r="G3490">
        <v>12.890058</v>
      </c>
      <c r="H3490">
        <v>0.13958400000000001</v>
      </c>
      <c r="I3490">
        <v>0.46584399999999998</v>
      </c>
      <c r="J3490">
        <v>3.3274999999999999E-2</v>
      </c>
      <c r="K3490" t="str">
        <f t="shared" si="57"/>
        <v>5</v>
      </c>
      <c r="L3490" t="s">
        <v>56</v>
      </c>
      <c r="M3490" t="s">
        <v>57</v>
      </c>
      <c r="N34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490" s="10">
        <f>VLOOKUP(TableOMP[[#This Row],[Label]],TableAvg[],2,FALSE)</f>
        <v>13.084569800000001</v>
      </c>
      <c r="P3490" s="10">
        <f>VLOOKUP(TableOMP[[#This Row],[Label]],TableAvg[],3,FALSE)</f>
        <v>0.42163983678132028</v>
      </c>
      <c r="Q3490" s="10">
        <f>TableOMP[[#This Row],[Avg]]-$U$2*TableOMP[[#This Row],[StdDev]]</f>
        <v>12.241290126437359</v>
      </c>
      <c r="R3490" s="10">
        <f>TableOMP[[#This Row],[Avg]]+$U$2*TableOMP[[#This Row],[StdDev]]</f>
        <v>13.927849473562642</v>
      </c>
      <c r="S3490" s="10">
        <f>IF(AND(TableOMP[[#This Row],[total_time]]&gt;=TableOMP[[#This Row],[Low]], TableOMP[[#This Row],[total_time]]&lt;=TableOMP[[#This Row],[High]]),1,0)</f>
        <v>1</v>
      </c>
    </row>
    <row r="3491" spans="1:19" x14ac:dyDescent="0.25">
      <c r="A3491" t="s">
        <v>15</v>
      </c>
      <c r="B3491">
        <v>10000</v>
      </c>
      <c r="C3491">
        <v>100</v>
      </c>
      <c r="D3491">
        <v>100000</v>
      </c>
      <c r="E3491">
        <v>14</v>
      </c>
      <c r="F3491">
        <v>1</v>
      </c>
      <c r="G3491">
        <v>13.707996</v>
      </c>
      <c r="H3491">
        <v>0.138599</v>
      </c>
      <c r="I3491">
        <v>0.412082</v>
      </c>
      <c r="J3491">
        <v>3.1698999999999998E-2</v>
      </c>
      <c r="K3491" t="str">
        <f t="shared" si="57"/>
        <v>5</v>
      </c>
      <c r="L3491" t="s">
        <v>56</v>
      </c>
      <c r="M3491" t="s">
        <v>57</v>
      </c>
      <c r="N34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491" s="10">
        <f>VLOOKUP(TableOMP[[#This Row],[Label]],TableAvg[],2,FALSE)</f>
        <v>13.811161200000001</v>
      </c>
      <c r="P3491" s="10">
        <f>VLOOKUP(TableOMP[[#This Row],[Label]],TableAvg[],3,FALSE)</f>
        <v>0.14816777037706197</v>
      </c>
      <c r="Q3491" s="10">
        <f>TableOMP[[#This Row],[Avg]]-$U$2*TableOMP[[#This Row],[StdDev]]</f>
        <v>13.514825659245878</v>
      </c>
      <c r="R3491" s="10">
        <f>TableOMP[[#This Row],[Avg]]+$U$2*TableOMP[[#This Row],[StdDev]]</f>
        <v>14.107496740754124</v>
      </c>
      <c r="S3491" s="10">
        <f>IF(AND(TableOMP[[#This Row],[total_time]]&gt;=TableOMP[[#This Row],[Low]], TableOMP[[#This Row],[total_time]]&lt;=TableOMP[[#This Row],[High]]),1,0)</f>
        <v>1</v>
      </c>
    </row>
    <row r="3492" spans="1:19" x14ac:dyDescent="0.25">
      <c r="A3492" t="s">
        <v>15</v>
      </c>
      <c r="B3492">
        <v>10000</v>
      </c>
      <c r="C3492">
        <v>100</v>
      </c>
      <c r="D3492">
        <v>100000</v>
      </c>
      <c r="E3492">
        <v>13</v>
      </c>
      <c r="F3492">
        <v>1</v>
      </c>
      <c r="G3492">
        <v>14.668193</v>
      </c>
      <c r="H3492">
        <v>0.116831</v>
      </c>
      <c r="I3492">
        <v>0.39292100000000002</v>
      </c>
      <c r="J3492">
        <v>3.2743000000000001E-2</v>
      </c>
      <c r="K3492" t="str">
        <f t="shared" si="57"/>
        <v>5</v>
      </c>
      <c r="L3492" t="s">
        <v>56</v>
      </c>
      <c r="M3492" t="s">
        <v>57</v>
      </c>
      <c r="N34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492" s="10">
        <f>VLOOKUP(TableOMP[[#This Row],[Label]],TableAvg[],2,FALSE)</f>
        <v>17.419607899999995</v>
      </c>
      <c r="P3492" s="10">
        <f>VLOOKUP(TableOMP[[#This Row],[Label]],TableAvg[],3,FALSE)</f>
        <v>7.9460726350215278</v>
      </c>
      <c r="Q3492" s="10">
        <f>TableOMP[[#This Row],[Avg]]-$U$2*TableOMP[[#This Row],[StdDev]]</f>
        <v>1.5274626299569398</v>
      </c>
      <c r="R3492" s="10">
        <f>TableOMP[[#This Row],[Avg]]+$U$2*TableOMP[[#This Row],[StdDev]]</f>
        <v>33.311753170043048</v>
      </c>
      <c r="S3492" s="10">
        <f>IF(AND(TableOMP[[#This Row],[total_time]]&gt;=TableOMP[[#This Row],[Low]], TableOMP[[#This Row],[total_time]]&lt;=TableOMP[[#This Row],[High]]),1,0)</f>
        <v>1</v>
      </c>
    </row>
    <row r="3493" spans="1:19" x14ac:dyDescent="0.25">
      <c r="A3493" t="s">
        <v>15</v>
      </c>
      <c r="B3493">
        <v>10000</v>
      </c>
      <c r="C3493">
        <v>100</v>
      </c>
      <c r="D3493">
        <v>100000</v>
      </c>
      <c r="E3493">
        <v>12</v>
      </c>
      <c r="F3493">
        <v>1</v>
      </c>
      <c r="G3493">
        <v>15.774933000000001</v>
      </c>
      <c r="H3493">
        <v>0.119365</v>
      </c>
      <c r="I3493">
        <v>0.33787299999999998</v>
      </c>
      <c r="J3493">
        <v>3.0716E-2</v>
      </c>
      <c r="K3493" t="str">
        <f t="shared" si="57"/>
        <v>5</v>
      </c>
      <c r="L3493" t="s">
        <v>56</v>
      </c>
      <c r="M3493" t="s">
        <v>57</v>
      </c>
      <c r="N34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493" s="10">
        <f>VLOOKUP(TableOMP[[#This Row],[Label]],TableAvg[],2,FALSE)</f>
        <v>16.0317729</v>
      </c>
      <c r="P3493" s="10">
        <f>VLOOKUP(TableOMP[[#This Row],[Label]],TableAvg[],3,FALSE)</f>
        <v>0.49322697109571573</v>
      </c>
      <c r="Q3493" s="10">
        <f>TableOMP[[#This Row],[Avg]]-$U$2*TableOMP[[#This Row],[StdDev]]</f>
        <v>15.045318957808568</v>
      </c>
      <c r="R3493" s="10">
        <f>TableOMP[[#This Row],[Avg]]+$U$2*TableOMP[[#This Row],[StdDev]]</f>
        <v>17.018226842191432</v>
      </c>
      <c r="S3493" s="10">
        <f>IF(AND(TableOMP[[#This Row],[total_time]]&gt;=TableOMP[[#This Row],[Low]], TableOMP[[#This Row],[total_time]]&lt;=TableOMP[[#This Row],[High]]),1,0)</f>
        <v>1</v>
      </c>
    </row>
    <row r="3494" spans="1:19" x14ac:dyDescent="0.25">
      <c r="A3494" t="s">
        <v>15</v>
      </c>
      <c r="B3494">
        <v>10000</v>
      </c>
      <c r="C3494">
        <v>100</v>
      </c>
      <c r="D3494">
        <v>100000</v>
      </c>
      <c r="E3494">
        <v>11</v>
      </c>
      <c r="F3494">
        <v>1</v>
      </c>
      <c r="G3494">
        <v>17.173722999999999</v>
      </c>
      <c r="H3494">
        <v>0.13330700000000001</v>
      </c>
      <c r="I3494">
        <v>0.41687099999999999</v>
      </c>
      <c r="J3494">
        <v>4.1687000000000002E-2</v>
      </c>
      <c r="K3494" t="str">
        <f t="shared" si="57"/>
        <v>5</v>
      </c>
      <c r="L3494" t="s">
        <v>56</v>
      </c>
      <c r="M3494" t="s">
        <v>57</v>
      </c>
      <c r="N34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494" s="10">
        <f>VLOOKUP(TableOMP[[#This Row],[Label]],TableAvg[],2,FALSE)</f>
        <v>17.3222205</v>
      </c>
      <c r="P3494" s="10">
        <f>VLOOKUP(TableOMP[[#This Row],[Label]],TableAvg[],3,FALSE)</f>
        <v>0.19925598916133511</v>
      </c>
      <c r="Q3494" s="10">
        <f>TableOMP[[#This Row],[Avg]]-$U$2*TableOMP[[#This Row],[StdDev]]</f>
        <v>16.92370852167733</v>
      </c>
      <c r="R3494" s="10">
        <f>TableOMP[[#This Row],[Avg]]+$U$2*TableOMP[[#This Row],[StdDev]]</f>
        <v>17.72073247832267</v>
      </c>
      <c r="S3494" s="10">
        <f>IF(AND(TableOMP[[#This Row],[total_time]]&gt;=TableOMP[[#This Row],[Low]], TableOMP[[#This Row],[total_time]]&lt;=TableOMP[[#This Row],[High]]),1,0)</f>
        <v>1</v>
      </c>
    </row>
    <row r="3495" spans="1:19" x14ac:dyDescent="0.25">
      <c r="A3495" t="s">
        <v>15</v>
      </c>
      <c r="B3495">
        <v>10000</v>
      </c>
      <c r="C3495">
        <v>100</v>
      </c>
      <c r="D3495">
        <v>100000</v>
      </c>
      <c r="E3495">
        <v>10</v>
      </c>
      <c r="F3495">
        <v>1</v>
      </c>
      <c r="G3495">
        <v>18.808069</v>
      </c>
      <c r="H3495">
        <v>0.14282</v>
      </c>
      <c r="I3495">
        <v>0.462532</v>
      </c>
      <c r="J3495">
        <v>5.1392E-2</v>
      </c>
      <c r="K3495" t="str">
        <f t="shared" si="57"/>
        <v>5</v>
      </c>
      <c r="L3495" t="s">
        <v>56</v>
      </c>
      <c r="M3495" t="s">
        <v>57</v>
      </c>
      <c r="N34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495" s="10">
        <f>VLOOKUP(TableOMP[[#This Row],[Label]],TableAvg[],2,FALSE)</f>
        <v>19.367362500000002</v>
      </c>
      <c r="P3495" s="10">
        <f>VLOOKUP(TableOMP[[#This Row],[Label]],TableAvg[],3,FALSE)</f>
        <v>1.3987286580103699</v>
      </c>
      <c r="Q3495" s="10">
        <f>TableOMP[[#This Row],[Avg]]-$U$2*TableOMP[[#This Row],[StdDev]]</f>
        <v>16.569905183979262</v>
      </c>
      <c r="R3495" s="10">
        <f>TableOMP[[#This Row],[Avg]]+$U$2*TableOMP[[#This Row],[StdDev]]</f>
        <v>22.164819816020742</v>
      </c>
      <c r="S3495" s="10">
        <f>IF(AND(TableOMP[[#This Row],[total_time]]&gt;=TableOMP[[#This Row],[Low]], TableOMP[[#This Row],[total_time]]&lt;=TableOMP[[#This Row],[High]]),1,0)</f>
        <v>1</v>
      </c>
    </row>
    <row r="3496" spans="1:19" x14ac:dyDescent="0.25">
      <c r="A3496" t="s">
        <v>15</v>
      </c>
      <c r="B3496">
        <v>10000</v>
      </c>
      <c r="C3496">
        <v>100</v>
      </c>
      <c r="D3496">
        <v>100000</v>
      </c>
      <c r="E3496">
        <v>9</v>
      </c>
      <c r="F3496">
        <v>1</v>
      </c>
      <c r="G3496">
        <v>20.807568</v>
      </c>
      <c r="H3496">
        <v>0.13222500000000001</v>
      </c>
      <c r="I3496">
        <v>0.29739900000000002</v>
      </c>
      <c r="J3496">
        <v>3.7175E-2</v>
      </c>
      <c r="K3496" t="str">
        <f t="shared" si="57"/>
        <v>5</v>
      </c>
      <c r="L3496" t="s">
        <v>56</v>
      </c>
      <c r="M3496" t="s">
        <v>57</v>
      </c>
      <c r="N34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496" s="10">
        <f>VLOOKUP(TableOMP[[#This Row],[Label]],TableAvg[],2,FALSE)</f>
        <v>21.046355900000002</v>
      </c>
      <c r="P3496" s="10">
        <f>VLOOKUP(TableOMP[[#This Row],[Label]],TableAvg[],3,FALSE)</f>
        <v>0.42661476315995334</v>
      </c>
      <c r="Q3496" s="10">
        <f>TableOMP[[#This Row],[Avg]]-$U$2*TableOMP[[#This Row],[StdDev]]</f>
        <v>20.193126373680094</v>
      </c>
      <c r="R3496" s="10">
        <f>TableOMP[[#This Row],[Avg]]+$U$2*TableOMP[[#This Row],[StdDev]]</f>
        <v>21.899585426319909</v>
      </c>
      <c r="S3496" s="10">
        <f>IF(AND(TableOMP[[#This Row],[total_time]]&gt;=TableOMP[[#This Row],[Low]], TableOMP[[#This Row],[total_time]]&lt;=TableOMP[[#This Row],[High]]),1,0)</f>
        <v>1</v>
      </c>
    </row>
    <row r="3497" spans="1:19" x14ac:dyDescent="0.25">
      <c r="A3497" t="s">
        <v>15</v>
      </c>
      <c r="B3497">
        <v>10000</v>
      </c>
      <c r="C3497">
        <v>100</v>
      </c>
      <c r="D3497">
        <v>100000</v>
      </c>
      <c r="E3497">
        <v>8</v>
      </c>
      <c r="F3497">
        <v>1</v>
      </c>
      <c r="G3497">
        <v>23.432924</v>
      </c>
      <c r="H3497">
        <v>0.117398</v>
      </c>
      <c r="I3497">
        <v>0.215944</v>
      </c>
      <c r="J3497">
        <v>3.0849000000000001E-2</v>
      </c>
      <c r="K3497" t="str">
        <f t="shared" si="57"/>
        <v>5</v>
      </c>
      <c r="L3497" t="s">
        <v>56</v>
      </c>
      <c r="M3497" t="s">
        <v>57</v>
      </c>
      <c r="N34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497" s="10">
        <f>VLOOKUP(TableOMP[[#This Row],[Label]],TableAvg[],2,FALSE)</f>
        <v>23.857052599999999</v>
      </c>
      <c r="P3497" s="10">
        <f>VLOOKUP(TableOMP[[#This Row],[Label]],TableAvg[],3,FALSE)</f>
        <v>1.0042384641038213</v>
      </c>
      <c r="Q3497" s="10">
        <f>TableOMP[[#This Row],[Avg]]-$U$2*TableOMP[[#This Row],[StdDev]]</f>
        <v>21.848575671792357</v>
      </c>
      <c r="R3497" s="10">
        <f>TableOMP[[#This Row],[Avg]]+$U$2*TableOMP[[#This Row],[StdDev]]</f>
        <v>25.865529528207642</v>
      </c>
      <c r="S3497" s="10">
        <f>IF(AND(TableOMP[[#This Row],[total_time]]&gt;=TableOMP[[#This Row],[Low]], TableOMP[[#This Row],[total_time]]&lt;=TableOMP[[#This Row],[High]]),1,0)</f>
        <v>1</v>
      </c>
    </row>
    <row r="3498" spans="1:19" x14ac:dyDescent="0.25">
      <c r="A3498" t="s">
        <v>15</v>
      </c>
      <c r="B3498">
        <v>10000</v>
      </c>
      <c r="C3498">
        <v>100</v>
      </c>
      <c r="D3498">
        <v>100000</v>
      </c>
      <c r="E3498">
        <v>7</v>
      </c>
      <c r="F3498">
        <v>1</v>
      </c>
      <c r="G3498">
        <v>26.627299000000001</v>
      </c>
      <c r="H3498">
        <v>0.13492100000000001</v>
      </c>
      <c r="I3498">
        <v>0.26548300000000002</v>
      </c>
      <c r="J3498">
        <v>4.4247000000000002E-2</v>
      </c>
      <c r="K3498" t="str">
        <f t="shared" si="57"/>
        <v>5</v>
      </c>
      <c r="L3498" t="s">
        <v>56</v>
      </c>
      <c r="M3498" t="s">
        <v>57</v>
      </c>
      <c r="N34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498" s="10">
        <f>VLOOKUP(TableOMP[[#This Row],[Label]],TableAvg[],2,FALSE)</f>
        <v>26.99956781818182</v>
      </c>
      <c r="P3498" s="10">
        <f>VLOOKUP(TableOMP[[#This Row],[Label]],TableAvg[],3,FALSE)</f>
        <v>0.58991741324496838</v>
      </c>
      <c r="Q3498" s="10">
        <f>TableOMP[[#This Row],[Avg]]-$U$2*TableOMP[[#This Row],[StdDev]]</f>
        <v>25.819732991691883</v>
      </c>
      <c r="R3498" s="10">
        <f>TableOMP[[#This Row],[Avg]]+$U$2*TableOMP[[#This Row],[StdDev]]</f>
        <v>28.179402644671757</v>
      </c>
      <c r="S3498" s="10">
        <f>IF(AND(TableOMP[[#This Row],[total_time]]&gt;=TableOMP[[#This Row],[Low]], TableOMP[[#This Row],[total_time]]&lt;=TableOMP[[#This Row],[High]]),1,0)</f>
        <v>1</v>
      </c>
    </row>
    <row r="3499" spans="1:19" x14ac:dyDescent="0.25">
      <c r="A3499" t="s">
        <v>15</v>
      </c>
      <c r="B3499">
        <v>10000</v>
      </c>
      <c r="C3499">
        <v>100</v>
      </c>
      <c r="D3499">
        <v>100000</v>
      </c>
      <c r="E3499">
        <v>6</v>
      </c>
      <c r="F3499">
        <v>1</v>
      </c>
      <c r="G3499">
        <v>30.870854000000001</v>
      </c>
      <c r="H3499">
        <v>0.120641</v>
      </c>
      <c r="I3499">
        <v>0.17524000000000001</v>
      </c>
      <c r="J3499">
        <v>3.5048000000000003E-2</v>
      </c>
      <c r="K3499" t="str">
        <f t="shared" si="57"/>
        <v>5</v>
      </c>
      <c r="L3499" t="s">
        <v>56</v>
      </c>
      <c r="M3499" t="s">
        <v>57</v>
      </c>
      <c r="N34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499" s="10">
        <f>VLOOKUP(TableOMP[[#This Row],[Label]],TableAvg[],2,FALSE)</f>
        <v>31.10145390909091</v>
      </c>
      <c r="P3499" s="10">
        <f>VLOOKUP(TableOMP[[#This Row],[Label]],TableAvg[],3,FALSE)</f>
        <v>0.31760202715984842</v>
      </c>
      <c r="Q3499" s="10">
        <f>TableOMP[[#This Row],[Avg]]-$U$2*TableOMP[[#This Row],[StdDev]]</f>
        <v>30.466249854771213</v>
      </c>
      <c r="R3499" s="10">
        <f>TableOMP[[#This Row],[Avg]]+$U$2*TableOMP[[#This Row],[StdDev]]</f>
        <v>31.736657963410607</v>
      </c>
      <c r="S3499" s="10">
        <f>IF(AND(TableOMP[[#This Row],[total_time]]&gt;=TableOMP[[#This Row],[Low]], TableOMP[[#This Row],[total_time]]&lt;=TableOMP[[#This Row],[High]]),1,0)</f>
        <v>1</v>
      </c>
    </row>
    <row r="3500" spans="1:19" x14ac:dyDescent="0.25">
      <c r="A3500" t="s">
        <v>15</v>
      </c>
      <c r="B3500">
        <v>10000</v>
      </c>
      <c r="C3500">
        <v>100</v>
      </c>
      <c r="D3500">
        <v>100000</v>
      </c>
      <c r="E3500">
        <v>5</v>
      </c>
      <c r="F3500">
        <v>1</v>
      </c>
      <c r="G3500">
        <v>37.050297</v>
      </c>
      <c r="H3500">
        <v>0.20927299999999999</v>
      </c>
      <c r="I3500">
        <v>0.419213</v>
      </c>
      <c r="J3500">
        <v>0.10480299999999999</v>
      </c>
      <c r="K3500" t="str">
        <f t="shared" si="57"/>
        <v>5</v>
      </c>
      <c r="L3500" t="s">
        <v>56</v>
      </c>
      <c r="M3500" t="s">
        <v>57</v>
      </c>
      <c r="N35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500" s="10">
        <f>VLOOKUP(TableOMP[[#This Row],[Label]],TableAvg[],2,FALSE)</f>
        <v>37.228402090909093</v>
      </c>
      <c r="P3500" s="10">
        <f>VLOOKUP(TableOMP[[#This Row],[Label]],TableAvg[],3,FALSE)</f>
        <v>0.28987238845378277</v>
      </c>
      <c r="Q3500" s="10">
        <f>TableOMP[[#This Row],[Avg]]-$U$2*TableOMP[[#This Row],[StdDev]]</f>
        <v>36.648657314001525</v>
      </c>
      <c r="R3500" s="10">
        <f>TableOMP[[#This Row],[Avg]]+$U$2*TableOMP[[#This Row],[StdDev]]</f>
        <v>37.80814686781666</v>
      </c>
      <c r="S3500" s="10">
        <f>IF(AND(TableOMP[[#This Row],[total_time]]&gt;=TableOMP[[#This Row],[Low]], TableOMP[[#This Row],[total_time]]&lt;=TableOMP[[#This Row],[High]]),1,0)</f>
        <v>1</v>
      </c>
    </row>
    <row r="3501" spans="1:19" x14ac:dyDescent="0.25">
      <c r="A3501" t="s">
        <v>15</v>
      </c>
      <c r="B3501">
        <v>10000</v>
      </c>
      <c r="C3501">
        <v>100</v>
      </c>
      <c r="D3501">
        <v>100000</v>
      </c>
      <c r="E3501">
        <v>4</v>
      </c>
      <c r="F3501">
        <v>1</v>
      </c>
      <c r="G3501">
        <v>46.104553000000003</v>
      </c>
      <c r="H3501">
        <v>0.200493</v>
      </c>
      <c r="I3501">
        <v>0.29184100000000002</v>
      </c>
      <c r="J3501">
        <v>9.7280000000000005E-2</v>
      </c>
      <c r="K3501" t="str">
        <f t="shared" si="57"/>
        <v>5</v>
      </c>
      <c r="L3501" t="s">
        <v>56</v>
      </c>
      <c r="M3501" t="s">
        <v>57</v>
      </c>
      <c r="N35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501" s="10">
        <f>VLOOKUP(TableOMP[[#This Row],[Label]],TableAvg[],2,FALSE)</f>
        <v>47.764747636363637</v>
      </c>
      <c r="P3501" s="10">
        <f>VLOOKUP(TableOMP[[#This Row],[Label]],TableAvg[],3,FALSE)</f>
        <v>3.3791517289707906</v>
      </c>
      <c r="Q3501" s="10">
        <f>TableOMP[[#This Row],[Avg]]-$U$2*TableOMP[[#This Row],[StdDev]]</f>
        <v>41.006444178422058</v>
      </c>
      <c r="R3501" s="10">
        <f>TableOMP[[#This Row],[Avg]]+$U$2*TableOMP[[#This Row],[StdDev]]</f>
        <v>54.523051094305217</v>
      </c>
      <c r="S3501" s="10">
        <f>IF(AND(TableOMP[[#This Row],[total_time]]&gt;=TableOMP[[#This Row],[Low]], TableOMP[[#This Row],[total_time]]&lt;=TableOMP[[#This Row],[High]]),1,0)</f>
        <v>1</v>
      </c>
    </row>
    <row r="3502" spans="1:19" x14ac:dyDescent="0.25">
      <c r="A3502" t="s">
        <v>15</v>
      </c>
      <c r="B3502">
        <v>10000</v>
      </c>
      <c r="C3502">
        <v>100</v>
      </c>
      <c r="D3502">
        <v>100000</v>
      </c>
      <c r="E3502">
        <v>3</v>
      </c>
      <c r="F3502">
        <v>1</v>
      </c>
      <c r="G3502">
        <v>61.229193000000002</v>
      </c>
      <c r="H3502">
        <v>0.20921600000000001</v>
      </c>
      <c r="I3502">
        <v>0.21362500000000001</v>
      </c>
      <c r="J3502">
        <v>0.10681300000000001</v>
      </c>
      <c r="K3502" t="str">
        <f t="shared" si="57"/>
        <v>5</v>
      </c>
      <c r="L3502" t="s">
        <v>56</v>
      </c>
      <c r="M3502" t="s">
        <v>57</v>
      </c>
      <c r="N35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502" s="10">
        <f>VLOOKUP(TableOMP[[#This Row],[Label]],TableAvg[],2,FALSE)</f>
        <v>61.60287390909091</v>
      </c>
      <c r="P3502" s="10">
        <f>VLOOKUP(TableOMP[[#This Row],[Label]],TableAvg[],3,FALSE)</f>
        <v>0.58566605859746601</v>
      </c>
      <c r="Q3502" s="10">
        <f>TableOMP[[#This Row],[Avg]]-$U$2*TableOMP[[#This Row],[StdDev]]</f>
        <v>60.431541791895981</v>
      </c>
      <c r="R3502" s="10">
        <f>TableOMP[[#This Row],[Avg]]+$U$2*TableOMP[[#This Row],[StdDev]]</f>
        <v>62.774206026285839</v>
      </c>
      <c r="S3502" s="10">
        <f>IF(AND(TableOMP[[#This Row],[total_time]]&gt;=TableOMP[[#This Row],[Low]], TableOMP[[#This Row],[total_time]]&lt;=TableOMP[[#This Row],[High]]),1,0)</f>
        <v>1</v>
      </c>
    </row>
    <row r="3503" spans="1:19" x14ac:dyDescent="0.25">
      <c r="A3503" t="s">
        <v>15</v>
      </c>
      <c r="B3503">
        <v>10000</v>
      </c>
      <c r="C3503">
        <v>100</v>
      </c>
      <c r="D3503">
        <v>100000</v>
      </c>
      <c r="E3503">
        <v>2</v>
      </c>
      <c r="F3503">
        <v>1</v>
      </c>
      <c r="G3503">
        <v>92.638133999999994</v>
      </c>
      <c r="H3503">
        <v>0.26912399999999997</v>
      </c>
      <c r="I3503">
        <v>0.13734399999999999</v>
      </c>
      <c r="J3503">
        <v>0.13734399999999999</v>
      </c>
      <c r="K3503" t="str">
        <f t="shared" si="57"/>
        <v>5</v>
      </c>
      <c r="L3503" t="s">
        <v>56</v>
      </c>
      <c r="M3503" t="s">
        <v>57</v>
      </c>
      <c r="N35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503" s="10">
        <f>VLOOKUP(TableOMP[[#This Row],[Label]],TableAvg[],2,FALSE)</f>
        <v>93.358230181818186</v>
      </c>
      <c r="P3503" s="10">
        <f>VLOOKUP(TableOMP[[#This Row],[Label]],TableAvg[],3,FALSE)</f>
        <v>1.2779314658038963</v>
      </c>
      <c r="Q3503" s="10">
        <f>TableOMP[[#This Row],[Avg]]-$U$2*TableOMP[[#This Row],[StdDev]]</f>
        <v>90.802367250210395</v>
      </c>
      <c r="R3503" s="10">
        <f>TableOMP[[#This Row],[Avg]]+$U$2*TableOMP[[#This Row],[StdDev]]</f>
        <v>95.914093113425977</v>
      </c>
      <c r="S3503" s="10">
        <f>IF(AND(TableOMP[[#This Row],[total_time]]&gt;=TableOMP[[#This Row],[Low]], TableOMP[[#This Row],[total_time]]&lt;=TableOMP[[#This Row],[High]]),1,0)</f>
        <v>1</v>
      </c>
    </row>
    <row r="3504" spans="1:19" x14ac:dyDescent="0.25">
      <c r="A3504" t="s">
        <v>15</v>
      </c>
      <c r="B3504">
        <v>10000</v>
      </c>
      <c r="C3504">
        <v>100</v>
      </c>
      <c r="D3504">
        <v>100000</v>
      </c>
      <c r="E3504">
        <v>1</v>
      </c>
      <c r="F3504">
        <v>1</v>
      </c>
      <c r="G3504">
        <v>186.31012999999999</v>
      </c>
      <c r="H3504">
        <v>0.18997600000000001</v>
      </c>
      <c r="I3504">
        <v>0</v>
      </c>
      <c r="J3504">
        <v>0</v>
      </c>
      <c r="K3504" t="str">
        <f t="shared" si="57"/>
        <v>5</v>
      </c>
      <c r="L3504" t="s">
        <v>56</v>
      </c>
      <c r="M3504" t="s">
        <v>57</v>
      </c>
      <c r="N35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504" s="10">
        <f>VLOOKUP(TableOMP[[#This Row],[Label]],TableAvg[],2,FALSE)</f>
        <v>186.70297818181817</v>
      </c>
      <c r="P3504" s="10">
        <f>VLOOKUP(TableOMP[[#This Row],[Label]],TableAvg[],3,FALSE)</f>
        <v>0.45532179517951776</v>
      </c>
      <c r="Q3504" s="10">
        <f>TableOMP[[#This Row],[Avg]]-$U$2*TableOMP[[#This Row],[StdDev]]</f>
        <v>185.79233459145914</v>
      </c>
      <c r="R3504" s="10">
        <f>TableOMP[[#This Row],[Avg]]+$U$2*TableOMP[[#This Row],[StdDev]]</f>
        <v>187.6136217721772</v>
      </c>
      <c r="S3504" s="10">
        <f>IF(AND(TableOMP[[#This Row],[total_time]]&gt;=TableOMP[[#This Row],[Low]], TableOMP[[#This Row],[total_time]]&lt;=TableOMP[[#This Row],[High]]),1,0)</f>
        <v>1</v>
      </c>
    </row>
    <row r="3505" spans="1:19" x14ac:dyDescent="0.25">
      <c r="A3505" t="s">
        <v>12</v>
      </c>
      <c r="B3505">
        <v>10000</v>
      </c>
      <c r="C3505">
        <v>100</v>
      </c>
      <c r="D3505">
        <v>100000</v>
      </c>
      <c r="E3505">
        <v>64</v>
      </c>
      <c r="F3505">
        <v>1</v>
      </c>
      <c r="G3505">
        <v>265.22621099999998</v>
      </c>
      <c r="H3505">
        <v>0.33468599999999998</v>
      </c>
      <c r="I3505">
        <v>9.3325560000000003</v>
      </c>
      <c r="J3505">
        <v>0.14813599999999999</v>
      </c>
      <c r="K3505" t="str">
        <f>MID(M3505,22,1)</f>
        <v>6</v>
      </c>
      <c r="L3505" t="s">
        <v>58</v>
      </c>
      <c r="M3505" t="s">
        <v>59</v>
      </c>
      <c r="N35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3505" s="10">
        <f>VLOOKUP(TableOMP[[#This Row],[Label]],TableAvg[],2,FALSE)</f>
        <v>5.7830522222222216</v>
      </c>
      <c r="P3505" s="10">
        <f>VLOOKUP(TableOMP[[#This Row],[Label]],TableAvg[],3,FALSE)</f>
        <v>0.17177980827391473</v>
      </c>
      <c r="Q3505" s="10">
        <f>TableOMP[[#This Row],[Avg]]-$U$2*TableOMP[[#This Row],[StdDev]]</f>
        <v>5.439492605674392</v>
      </c>
      <c r="R3505" s="10">
        <f>TableOMP[[#This Row],[Avg]]+$U$2*TableOMP[[#This Row],[StdDev]]</f>
        <v>6.1266118387700512</v>
      </c>
      <c r="S3505" s="10">
        <f>IF(AND(TableOMP[[#This Row],[total_time]]&gt;=TableOMP[[#This Row],[Low]], TableOMP[[#This Row],[total_time]]&lt;=TableOMP[[#This Row],[High]]),1,0)</f>
        <v>0</v>
      </c>
    </row>
    <row r="3506" spans="1:19" x14ac:dyDescent="0.25">
      <c r="A3506" t="s">
        <v>12</v>
      </c>
      <c r="B3506">
        <v>10000</v>
      </c>
      <c r="C3506">
        <v>100</v>
      </c>
      <c r="D3506">
        <v>100000</v>
      </c>
      <c r="E3506">
        <v>63</v>
      </c>
      <c r="F3506">
        <v>1</v>
      </c>
      <c r="G3506">
        <v>267.47142600000001</v>
      </c>
      <c r="H3506">
        <v>0.47268300000000002</v>
      </c>
      <c r="I3506">
        <v>18.072676000000001</v>
      </c>
      <c r="J3506">
        <v>0.291495</v>
      </c>
      <c r="K3506" t="str">
        <f t="shared" ref="K3506:K3531" si="58">MID(M3506,22,1)</f>
        <v>6</v>
      </c>
      <c r="L3506" t="s">
        <v>58</v>
      </c>
      <c r="M3506" t="s">
        <v>59</v>
      </c>
      <c r="N35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3506" s="10">
        <f>VLOOKUP(TableOMP[[#This Row],[Label]],TableAvg[],2,FALSE)</f>
        <v>5.7289712222222224</v>
      </c>
      <c r="P3506" s="10">
        <f>VLOOKUP(TableOMP[[#This Row],[Label]],TableAvg[],3,FALSE)</f>
        <v>0.16032771472192636</v>
      </c>
      <c r="Q3506" s="10">
        <f>TableOMP[[#This Row],[Avg]]-$U$2*TableOMP[[#This Row],[StdDev]]</f>
        <v>5.40831579277837</v>
      </c>
      <c r="R3506" s="10">
        <f>TableOMP[[#This Row],[Avg]]+$U$2*TableOMP[[#This Row],[StdDev]]</f>
        <v>6.0496266516660748</v>
      </c>
      <c r="S3506" s="10">
        <f>IF(AND(TableOMP[[#This Row],[total_time]]&gt;=TableOMP[[#This Row],[Low]], TableOMP[[#This Row],[total_time]]&lt;=TableOMP[[#This Row],[High]]),1,0)</f>
        <v>0</v>
      </c>
    </row>
    <row r="3507" spans="1:19" x14ac:dyDescent="0.25">
      <c r="A3507" t="s">
        <v>12</v>
      </c>
      <c r="B3507">
        <v>10000</v>
      </c>
      <c r="C3507">
        <v>100</v>
      </c>
      <c r="D3507">
        <v>100000</v>
      </c>
      <c r="E3507">
        <v>62</v>
      </c>
      <c r="F3507">
        <v>1</v>
      </c>
      <c r="G3507">
        <v>266.08363700000001</v>
      </c>
      <c r="H3507">
        <v>0.30854700000000002</v>
      </c>
      <c r="I3507">
        <v>11.030146999999999</v>
      </c>
      <c r="J3507">
        <v>0.18082200000000001</v>
      </c>
      <c r="K3507" t="str">
        <f t="shared" si="58"/>
        <v>6</v>
      </c>
      <c r="L3507" t="s">
        <v>58</v>
      </c>
      <c r="M3507" t="s">
        <v>59</v>
      </c>
      <c r="N35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3507" s="10">
        <f>VLOOKUP(TableOMP[[#This Row],[Label]],TableAvg[],2,FALSE)</f>
        <v>5.8538175555555547</v>
      </c>
      <c r="P3507" s="10">
        <f>VLOOKUP(TableOMP[[#This Row],[Label]],TableAvg[],3,FALSE)</f>
        <v>0.2038269128201895</v>
      </c>
      <c r="Q3507" s="10">
        <f>TableOMP[[#This Row],[Avg]]-$U$2*TableOMP[[#This Row],[StdDev]]</f>
        <v>5.4461637299151757</v>
      </c>
      <c r="R3507" s="10">
        <f>TableOMP[[#This Row],[Avg]]+$U$2*TableOMP[[#This Row],[StdDev]]</f>
        <v>6.2614713811959337</v>
      </c>
      <c r="S3507" s="10">
        <f>IF(AND(TableOMP[[#This Row],[total_time]]&gt;=TableOMP[[#This Row],[Low]], TableOMP[[#This Row],[total_time]]&lt;=TableOMP[[#This Row],[High]]),1,0)</f>
        <v>0</v>
      </c>
    </row>
    <row r="3508" spans="1:19" x14ac:dyDescent="0.25">
      <c r="A3508" t="s">
        <v>12</v>
      </c>
      <c r="B3508">
        <v>10000</v>
      </c>
      <c r="C3508">
        <v>100</v>
      </c>
      <c r="D3508">
        <v>100000</v>
      </c>
      <c r="E3508">
        <v>61</v>
      </c>
      <c r="F3508">
        <v>1</v>
      </c>
      <c r="G3508">
        <v>264.360118</v>
      </c>
      <c r="H3508">
        <v>0.28294900000000001</v>
      </c>
      <c r="I3508">
        <v>9.2154430000000005</v>
      </c>
      <c r="J3508">
        <v>0.15359100000000001</v>
      </c>
      <c r="K3508" t="str">
        <f t="shared" si="58"/>
        <v>6</v>
      </c>
      <c r="L3508" t="s">
        <v>58</v>
      </c>
      <c r="M3508" t="s">
        <v>59</v>
      </c>
      <c r="N35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3508" s="10">
        <f>VLOOKUP(TableOMP[[#This Row],[Label]],TableAvg[],2,FALSE)</f>
        <v>5.898095333333333</v>
      </c>
      <c r="P3508" s="10">
        <f>VLOOKUP(TableOMP[[#This Row],[Label]],TableAvg[],3,FALSE)</f>
        <v>0.220111964422159</v>
      </c>
      <c r="Q3508" s="10">
        <f>TableOMP[[#This Row],[Avg]]-$U$2*TableOMP[[#This Row],[StdDev]]</f>
        <v>5.4578714044890146</v>
      </c>
      <c r="R3508" s="10">
        <f>TableOMP[[#This Row],[Avg]]+$U$2*TableOMP[[#This Row],[StdDev]]</f>
        <v>6.3383192621776514</v>
      </c>
      <c r="S3508" s="10">
        <f>IF(AND(TableOMP[[#This Row],[total_time]]&gt;=TableOMP[[#This Row],[Low]], TableOMP[[#This Row],[total_time]]&lt;=TableOMP[[#This Row],[High]]),1,0)</f>
        <v>0</v>
      </c>
    </row>
    <row r="3509" spans="1:19" x14ac:dyDescent="0.25">
      <c r="A3509" t="s">
        <v>12</v>
      </c>
      <c r="B3509">
        <v>10000</v>
      </c>
      <c r="C3509">
        <v>100</v>
      </c>
      <c r="D3509">
        <v>100000</v>
      </c>
      <c r="E3509">
        <v>60</v>
      </c>
      <c r="F3509">
        <v>1</v>
      </c>
      <c r="G3509">
        <v>264.03637500000002</v>
      </c>
      <c r="H3509">
        <v>0.34189900000000001</v>
      </c>
      <c r="I3509">
        <v>11.433812</v>
      </c>
      <c r="J3509">
        <v>0.19379299999999999</v>
      </c>
      <c r="K3509" t="str">
        <f t="shared" si="58"/>
        <v>6</v>
      </c>
      <c r="L3509" t="s">
        <v>58</v>
      </c>
      <c r="M3509" t="s">
        <v>59</v>
      </c>
      <c r="N35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3509" s="10">
        <f>VLOOKUP(TableOMP[[#This Row],[Label]],TableAvg[],2,FALSE)</f>
        <v>5.9171134444444444</v>
      </c>
      <c r="P3509" s="10">
        <f>VLOOKUP(TableOMP[[#This Row],[Label]],TableAvg[],3,FALSE)</f>
        <v>0.23634408986058142</v>
      </c>
      <c r="Q3509" s="10">
        <f>TableOMP[[#This Row],[Avg]]-$U$2*TableOMP[[#This Row],[StdDev]]</f>
        <v>5.4444252647232814</v>
      </c>
      <c r="R3509" s="10">
        <f>TableOMP[[#This Row],[Avg]]+$U$2*TableOMP[[#This Row],[StdDev]]</f>
        <v>6.3898016241656075</v>
      </c>
      <c r="S3509" s="10">
        <f>IF(AND(TableOMP[[#This Row],[total_time]]&gt;=TableOMP[[#This Row],[Low]], TableOMP[[#This Row],[total_time]]&lt;=TableOMP[[#This Row],[High]]),1,0)</f>
        <v>0</v>
      </c>
    </row>
    <row r="3510" spans="1:19" x14ac:dyDescent="0.25">
      <c r="A3510" t="s">
        <v>12</v>
      </c>
      <c r="B3510">
        <v>10000</v>
      </c>
      <c r="C3510">
        <v>100</v>
      </c>
      <c r="D3510">
        <v>100000</v>
      </c>
      <c r="E3510">
        <v>59</v>
      </c>
      <c r="F3510">
        <v>1</v>
      </c>
      <c r="G3510">
        <v>262.29516100000001</v>
      </c>
      <c r="H3510">
        <v>0.26157799999999998</v>
      </c>
      <c r="I3510">
        <v>7.603815</v>
      </c>
      <c r="J3510">
        <v>0.13109999999999999</v>
      </c>
      <c r="K3510" t="str">
        <f t="shared" si="58"/>
        <v>6</v>
      </c>
      <c r="L3510" t="s">
        <v>58</v>
      </c>
      <c r="M3510" t="s">
        <v>59</v>
      </c>
      <c r="N35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3510" s="10">
        <f>VLOOKUP(TableOMP[[#This Row],[Label]],TableAvg[],2,FALSE)</f>
        <v>6.0195458888888895</v>
      </c>
      <c r="P3510" s="10">
        <f>VLOOKUP(TableOMP[[#This Row],[Label]],TableAvg[],3,FALSE)</f>
        <v>0.19888694508714261</v>
      </c>
      <c r="Q3510" s="10">
        <f>TableOMP[[#This Row],[Avg]]-$U$2*TableOMP[[#This Row],[StdDev]]</f>
        <v>5.6217719987146042</v>
      </c>
      <c r="R3510" s="10">
        <f>TableOMP[[#This Row],[Avg]]+$U$2*TableOMP[[#This Row],[StdDev]]</f>
        <v>6.4173197790631749</v>
      </c>
      <c r="S3510" s="10">
        <f>IF(AND(TableOMP[[#This Row],[total_time]]&gt;=TableOMP[[#This Row],[Low]], TableOMP[[#This Row],[total_time]]&lt;=TableOMP[[#This Row],[High]]),1,0)</f>
        <v>0</v>
      </c>
    </row>
    <row r="3511" spans="1:19" x14ac:dyDescent="0.25">
      <c r="A3511" t="s">
        <v>12</v>
      </c>
      <c r="B3511">
        <v>10000</v>
      </c>
      <c r="C3511">
        <v>100</v>
      </c>
      <c r="D3511">
        <v>100000</v>
      </c>
      <c r="E3511">
        <v>58</v>
      </c>
      <c r="F3511">
        <v>1</v>
      </c>
      <c r="G3511">
        <v>262.09867000000003</v>
      </c>
      <c r="H3511">
        <v>0.27573199999999998</v>
      </c>
      <c r="I3511">
        <v>8.1272160000000007</v>
      </c>
      <c r="J3511">
        <v>0.14258299999999999</v>
      </c>
      <c r="K3511" t="str">
        <f t="shared" si="58"/>
        <v>6</v>
      </c>
      <c r="L3511" t="s">
        <v>58</v>
      </c>
      <c r="M3511" t="s">
        <v>59</v>
      </c>
      <c r="N35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3511" s="10">
        <f>VLOOKUP(TableOMP[[#This Row],[Label]],TableAvg[],2,FALSE)</f>
        <v>6.0262875555555544</v>
      </c>
      <c r="P3511" s="10">
        <f>VLOOKUP(TableOMP[[#This Row],[Label]],TableAvg[],3,FALSE)</f>
        <v>0.22376729598260353</v>
      </c>
      <c r="Q3511" s="10">
        <f>TableOMP[[#This Row],[Avg]]-$U$2*TableOMP[[#This Row],[StdDev]]</f>
        <v>5.5787529635903477</v>
      </c>
      <c r="R3511" s="10">
        <f>TableOMP[[#This Row],[Avg]]+$U$2*TableOMP[[#This Row],[StdDev]]</f>
        <v>6.4738221475207611</v>
      </c>
      <c r="S3511" s="10">
        <f>IF(AND(TableOMP[[#This Row],[total_time]]&gt;=TableOMP[[#This Row],[Low]], TableOMP[[#This Row],[total_time]]&lt;=TableOMP[[#This Row],[High]]),1,0)</f>
        <v>0</v>
      </c>
    </row>
    <row r="3512" spans="1:19" x14ac:dyDescent="0.25">
      <c r="A3512" t="s">
        <v>12</v>
      </c>
      <c r="B3512">
        <v>10000</v>
      </c>
      <c r="C3512">
        <v>100</v>
      </c>
      <c r="D3512">
        <v>100000</v>
      </c>
      <c r="E3512">
        <v>57</v>
      </c>
      <c r="F3512">
        <v>1</v>
      </c>
      <c r="G3512">
        <v>262.00401199999999</v>
      </c>
      <c r="H3512">
        <v>0.25717000000000001</v>
      </c>
      <c r="I3512">
        <v>6.4207359999999998</v>
      </c>
      <c r="J3512">
        <v>0.11465599999999999</v>
      </c>
      <c r="K3512" t="str">
        <f t="shared" si="58"/>
        <v>6</v>
      </c>
      <c r="L3512" t="s">
        <v>58</v>
      </c>
      <c r="M3512" t="s">
        <v>59</v>
      </c>
      <c r="N35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3512" s="10">
        <f>VLOOKUP(TableOMP[[#This Row],[Label]],TableAvg[],2,FALSE)</f>
        <v>6.5113423333333342</v>
      </c>
      <c r="P3512" s="10">
        <f>VLOOKUP(TableOMP[[#This Row],[Label]],TableAvg[],3,FALSE)</f>
        <v>0.11809658451261713</v>
      </c>
      <c r="Q3512" s="10">
        <f>TableOMP[[#This Row],[Avg]]-$U$2*TableOMP[[#This Row],[StdDev]]</f>
        <v>6.2751491643081003</v>
      </c>
      <c r="R3512" s="10">
        <f>TableOMP[[#This Row],[Avg]]+$U$2*TableOMP[[#This Row],[StdDev]]</f>
        <v>6.7475355023585681</v>
      </c>
      <c r="S3512" s="10">
        <f>IF(AND(TableOMP[[#This Row],[total_time]]&gt;=TableOMP[[#This Row],[Low]], TableOMP[[#This Row],[total_time]]&lt;=TableOMP[[#This Row],[High]]),1,0)</f>
        <v>0</v>
      </c>
    </row>
    <row r="3513" spans="1:19" x14ac:dyDescent="0.25">
      <c r="A3513" t="s">
        <v>12</v>
      </c>
      <c r="B3513">
        <v>10000</v>
      </c>
      <c r="C3513">
        <v>100</v>
      </c>
      <c r="D3513">
        <v>100000</v>
      </c>
      <c r="E3513">
        <v>56</v>
      </c>
      <c r="F3513">
        <v>1</v>
      </c>
      <c r="G3513">
        <v>260.41439400000002</v>
      </c>
      <c r="H3513">
        <v>0.27039000000000002</v>
      </c>
      <c r="I3513">
        <v>7.4055970000000002</v>
      </c>
      <c r="J3513">
        <v>0.13464699999999999</v>
      </c>
      <c r="K3513" t="str">
        <f t="shared" si="58"/>
        <v>6</v>
      </c>
      <c r="L3513" t="s">
        <v>58</v>
      </c>
      <c r="M3513" t="s">
        <v>59</v>
      </c>
      <c r="N35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3513" s="10">
        <f>VLOOKUP(TableOMP[[#This Row],[Label]],TableAvg[],2,FALSE)</f>
        <v>6.6201392222222228</v>
      </c>
      <c r="P3513" s="10">
        <f>VLOOKUP(TableOMP[[#This Row],[Label]],TableAvg[],3,FALSE)</f>
        <v>0.22909279123570303</v>
      </c>
      <c r="Q3513" s="10">
        <f>TableOMP[[#This Row],[Avg]]-$U$2*TableOMP[[#This Row],[StdDev]]</f>
        <v>6.1619536397508163</v>
      </c>
      <c r="R3513" s="10">
        <f>TableOMP[[#This Row],[Avg]]+$U$2*TableOMP[[#This Row],[StdDev]]</f>
        <v>7.0783248046936293</v>
      </c>
      <c r="S3513" s="10">
        <f>IF(AND(TableOMP[[#This Row],[total_time]]&gt;=TableOMP[[#This Row],[Low]], TableOMP[[#This Row],[total_time]]&lt;=TableOMP[[#This Row],[High]]),1,0)</f>
        <v>0</v>
      </c>
    </row>
    <row r="3514" spans="1:19" x14ac:dyDescent="0.25">
      <c r="A3514" t="s">
        <v>12</v>
      </c>
      <c r="B3514">
        <v>10000</v>
      </c>
      <c r="C3514">
        <v>100</v>
      </c>
      <c r="D3514">
        <v>100000</v>
      </c>
      <c r="E3514">
        <v>55</v>
      </c>
      <c r="F3514">
        <v>1</v>
      </c>
      <c r="G3514">
        <v>259.66794299999998</v>
      </c>
      <c r="H3514">
        <v>0.26012600000000002</v>
      </c>
      <c r="I3514">
        <v>6.8427889999999998</v>
      </c>
      <c r="J3514">
        <v>0.126718</v>
      </c>
      <c r="K3514" t="str">
        <f t="shared" si="58"/>
        <v>6</v>
      </c>
      <c r="L3514" t="s">
        <v>58</v>
      </c>
      <c r="M3514" t="s">
        <v>59</v>
      </c>
      <c r="N35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3514" s="10">
        <f>VLOOKUP(TableOMP[[#This Row],[Label]],TableAvg[],2,FALSE)</f>
        <v>6.5771869999999995</v>
      </c>
      <c r="P3514" s="10">
        <f>VLOOKUP(TableOMP[[#This Row],[Label]],TableAvg[],3,FALSE)</f>
        <v>0.20788212219320765</v>
      </c>
      <c r="Q3514" s="10">
        <f>TableOMP[[#This Row],[Avg]]-$U$2*TableOMP[[#This Row],[StdDev]]</f>
        <v>6.1614227556135841</v>
      </c>
      <c r="R3514" s="10">
        <f>TableOMP[[#This Row],[Avg]]+$U$2*TableOMP[[#This Row],[StdDev]]</f>
        <v>6.9929512443864148</v>
      </c>
      <c r="S3514" s="10">
        <f>IF(AND(TableOMP[[#This Row],[total_time]]&gt;=TableOMP[[#This Row],[Low]], TableOMP[[#This Row],[total_time]]&lt;=TableOMP[[#This Row],[High]]),1,0)</f>
        <v>0</v>
      </c>
    </row>
    <row r="3515" spans="1:19" x14ac:dyDescent="0.25">
      <c r="A3515" t="s">
        <v>12</v>
      </c>
      <c r="B3515">
        <v>10000</v>
      </c>
      <c r="C3515">
        <v>100</v>
      </c>
      <c r="D3515">
        <v>100000</v>
      </c>
      <c r="E3515">
        <v>54</v>
      </c>
      <c r="F3515">
        <v>1</v>
      </c>
      <c r="G3515">
        <v>258.776657</v>
      </c>
      <c r="H3515">
        <v>1.0810789999999999</v>
      </c>
      <c r="I3515">
        <v>49.956310999999999</v>
      </c>
      <c r="J3515">
        <v>0.94257199999999997</v>
      </c>
      <c r="K3515" t="str">
        <f t="shared" si="58"/>
        <v>6</v>
      </c>
      <c r="L3515" t="s">
        <v>58</v>
      </c>
      <c r="M3515" t="s">
        <v>59</v>
      </c>
      <c r="N35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3515" s="10">
        <f>VLOOKUP(TableOMP[[#This Row],[Label]],TableAvg[],2,FALSE)</f>
        <v>6.6826730000000012</v>
      </c>
      <c r="P3515" s="10">
        <f>VLOOKUP(TableOMP[[#This Row],[Label]],TableAvg[],3,FALSE)</f>
        <v>0.212585165130972</v>
      </c>
      <c r="Q3515" s="10">
        <f>TableOMP[[#This Row],[Avg]]-$U$2*TableOMP[[#This Row],[StdDev]]</f>
        <v>6.2575026697380576</v>
      </c>
      <c r="R3515" s="10">
        <f>TableOMP[[#This Row],[Avg]]+$U$2*TableOMP[[#This Row],[StdDev]]</f>
        <v>7.1078433302619448</v>
      </c>
      <c r="S3515" s="10">
        <f>IF(AND(TableOMP[[#This Row],[total_time]]&gt;=TableOMP[[#This Row],[Low]], TableOMP[[#This Row],[total_time]]&lt;=TableOMP[[#This Row],[High]]),1,0)</f>
        <v>0</v>
      </c>
    </row>
    <row r="3516" spans="1:19" x14ac:dyDescent="0.25">
      <c r="A3516" t="s">
        <v>12</v>
      </c>
      <c r="B3516">
        <v>10000</v>
      </c>
      <c r="C3516">
        <v>100</v>
      </c>
      <c r="D3516">
        <v>100000</v>
      </c>
      <c r="E3516">
        <v>53</v>
      </c>
      <c r="F3516">
        <v>1</v>
      </c>
      <c r="G3516">
        <v>257.37214399999999</v>
      </c>
      <c r="H3516">
        <v>0.27659800000000001</v>
      </c>
      <c r="I3516">
        <v>6.924607</v>
      </c>
      <c r="J3516">
        <v>0.13316600000000001</v>
      </c>
      <c r="K3516" t="str">
        <f t="shared" si="58"/>
        <v>6</v>
      </c>
      <c r="L3516" t="s">
        <v>58</v>
      </c>
      <c r="M3516" t="s">
        <v>59</v>
      </c>
      <c r="N35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3516" s="10">
        <f>VLOOKUP(TableOMP[[#This Row],[Label]],TableAvg[],2,FALSE)</f>
        <v>6.7269297777777775</v>
      </c>
      <c r="P3516" s="10">
        <f>VLOOKUP(TableOMP[[#This Row],[Label]],TableAvg[],3,FALSE)</f>
        <v>0.18937153333756629</v>
      </c>
      <c r="Q3516" s="10">
        <f>TableOMP[[#This Row],[Avg]]-$U$2*TableOMP[[#This Row],[StdDev]]</f>
        <v>6.3481867111026453</v>
      </c>
      <c r="R3516" s="10">
        <f>TableOMP[[#This Row],[Avg]]+$U$2*TableOMP[[#This Row],[StdDev]]</f>
        <v>7.1056728444529096</v>
      </c>
      <c r="S3516" s="10">
        <f>IF(AND(TableOMP[[#This Row],[total_time]]&gt;=TableOMP[[#This Row],[Low]], TableOMP[[#This Row],[total_time]]&lt;=TableOMP[[#This Row],[High]]),1,0)</f>
        <v>0</v>
      </c>
    </row>
    <row r="3517" spans="1:19" x14ac:dyDescent="0.25">
      <c r="A3517" t="s">
        <v>12</v>
      </c>
      <c r="B3517">
        <v>10000</v>
      </c>
      <c r="C3517">
        <v>100</v>
      </c>
      <c r="D3517">
        <v>100000</v>
      </c>
      <c r="E3517">
        <v>52</v>
      </c>
      <c r="F3517">
        <v>1</v>
      </c>
      <c r="G3517">
        <v>255.768068</v>
      </c>
      <c r="H3517">
        <v>0.296269</v>
      </c>
      <c r="I3517">
        <v>7.3412059999999997</v>
      </c>
      <c r="J3517">
        <v>0.14394499999999999</v>
      </c>
      <c r="K3517" t="str">
        <f t="shared" si="58"/>
        <v>6</v>
      </c>
      <c r="L3517" t="s">
        <v>58</v>
      </c>
      <c r="M3517" t="s">
        <v>59</v>
      </c>
      <c r="N35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3517" s="10">
        <f>VLOOKUP(TableOMP[[#This Row],[Label]],TableAvg[],2,FALSE)</f>
        <v>6.7161915555555565</v>
      </c>
      <c r="P3517" s="10">
        <f>VLOOKUP(TableOMP[[#This Row],[Label]],TableAvg[],3,FALSE)</f>
        <v>0.13607999895246331</v>
      </c>
      <c r="Q3517" s="10">
        <f>TableOMP[[#This Row],[Avg]]-$U$2*TableOMP[[#This Row],[StdDev]]</f>
        <v>6.4440315576506295</v>
      </c>
      <c r="R3517" s="10">
        <f>TableOMP[[#This Row],[Avg]]+$U$2*TableOMP[[#This Row],[StdDev]]</f>
        <v>6.9883515534604834</v>
      </c>
      <c r="S3517" s="10">
        <f>IF(AND(TableOMP[[#This Row],[total_time]]&gt;=TableOMP[[#This Row],[Low]], TableOMP[[#This Row],[total_time]]&lt;=TableOMP[[#This Row],[High]]),1,0)</f>
        <v>0</v>
      </c>
    </row>
    <row r="3518" spans="1:19" x14ac:dyDescent="0.25">
      <c r="A3518" t="s">
        <v>12</v>
      </c>
      <c r="B3518">
        <v>10000</v>
      </c>
      <c r="C3518">
        <v>100</v>
      </c>
      <c r="D3518">
        <v>100000</v>
      </c>
      <c r="E3518">
        <v>51</v>
      </c>
      <c r="F3518">
        <v>1</v>
      </c>
      <c r="G3518">
        <v>254.54146399999999</v>
      </c>
      <c r="H3518">
        <v>0.32535199999999997</v>
      </c>
      <c r="I3518">
        <v>9.5497180000000004</v>
      </c>
      <c r="J3518">
        <v>0.190994</v>
      </c>
      <c r="K3518" t="str">
        <f t="shared" si="58"/>
        <v>6</v>
      </c>
      <c r="L3518" t="s">
        <v>58</v>
      </c>
      <c r="M3518" t="s">
        <v>59</v>
      </c>
      <c r="N35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3518" s="10">
        <f>VLOOKUP(TableOMP[[#This Row],[Label]],TableAvg[],2,FALSE)</f>
        <v>6.7459832222222218</v>
      </c>
      <c r="P3518" s="10">
        <f>VLOOKUP(TableOMP[[#This Row],[Label]],TableAvg[],3,FALSE)</f>
        <v>0.15029629390920513</v>
      </c>
      <c r="Q3518" s="10">
        <f>TableOMP[[#This Row],[Avg]]-$U$2*TableOMP[[#This Row],[StdDev]]</f>
        <v>6.4453906344038119</v>
      </c>
      <c r="R3518" s="10">
        <f>TableOMP[[#This Row],[Avg]]+$U$2*TableOMP[[#This Row],[StdDev]]</f>
        <v>7.0465758100406317</v>
      </c>
      <c r="S3518" s="10">
        <f>IF(AND(TableOMP[[#This Row],[total_time]]&gt;=TableOMP[[#This Row],[Low]], TableOMP[[#This Row],[total_time]]&lt;=TableOMP[[#This Row],[High]]),1,0)</f>
        <v>0</v>
      </c>
    </row>
    <row r="3519" spans="1:19" x14ac:dyDescent="0.25">
      <c r="A3519" t="s">
        <v>12</v>
      </c>
      <c r="B3519">
        <v>10000</v>
      </c>
      <c r="C3519">
        <v>100</v>
      </c>
      <c r="D3519">
        <v>100000</v>
      </c>
      <c r="E3519">
        <v>50</v>
      </c>
      <c r="F3519">
        <v>1</v>
      </c>
      <c r="G3519">
        <v>254.01314400000001</v>
      </c>
      <c r="H3519">
        <v>0.40445900000000001</v>
      </c>
      <c r="I3519">
        <v>12.843852</v>
      </c>
      <c r="J3519">
        <v>0.26211899999999999</v>
      </c>
      <c r="K3519" t="str">
        <f t="shared" si="58"/>
        <v>6</v>
      </c>
      <c r="L3519" t="s">
        <v>58</v>
      </c>
      <c r="M3519" t="s">
        <v>59</v>
      </c>
      <c r="N35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3519" s="10">
        <f>VLOOKUP(TableOMP[[#This Row],[Label]],TableAvg[],2,FALSE)</f>
        <v>6.863671222222222</v>
      </c>
      <c r="P3519" s="10">
        <f>VLOOKUP(TableOMP[[#This Row],[Label]],TableAvg[],3,FALSE)</f>
        <v>0.17242604789091584</v>
      </c>
      <c r="Q3519" s="10">
        <f>TableOMP[[#This Row],[Avg]]-$U$2*TableOMP[[#This Row],[StdDev]]</f>
        <v>6.5188191264403903</v>
      </c>
      <c r="R3519" s="10">
        <f>TableOMP[[#This Row],[Avg]]+$U$2*TableOMP[[#This Row],[StdDev]]</f>
        <v>7.2085233180040538</v>
      </c>
      <c r="S3519" s="10">
        <f>IF(AND(TableOMP[[#This Row],[total_time]]&gt;=TableOMP[[#This Row],[Low]], TableOMP[[#This Row],[total_time]]&lt;=TableOMP[[#This Row],[High]]),1,0)</f>
        <v>0</v>
      </c>
    </row>
    <row r="3520" spans="1:19" x14ac:dyDescent="0.25">
      <c r="A3520" t="s">
        <v>12</v>
      </c>
      <c r="B3520">
        <v>10000</v>
      </c>
      <c r="C3520">
        <v>100</v>
      </c>
      <c r="D3520">
        <v>100000</v>
      </c>
      <c r="E3520">
        <v>49</v>
      </c>
      <c r="F3520">
        <v>1</v>
      </c>
      <c r="G3520">
        <v>252.48874000000001</v>
      </c>
      <c r="H3520">
        <v>0.283302</v>
      </c>
      <c r="I3520">
        <v>6.3013719999999998</v>
      </c>
      <c r="J3520">
        <v>0.13127900000000001</v>
      </c>
      <c r="K3520" t="str">
        <f t="shared" si="58"/>
        <v>6</v>
      </c>
      <c r="L3520" t="s">
        <v>58</v>
      </c>
      <c r="M3520" t="s">
        <v>59</v>
      </c>
      <c r="N35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3520" s="10">
        <f>VLOOKUP(TableOMP[[#This Row],[Label]],TableAvg[],2,FALSE)</f>
        <v>6.8549685555555548</v>
      </c>
      <c r="P3520" s="10">
        <f>VLOOKUP(TableOMP[[#This Row],[Label]],TableAvg[],3,FALSE)</f>
        <v>0.14342160944194052</v>
      </c>
      <c r="Q3520" s="10">
        <f>TableOMP[[#This Row],[Avg]]-$U$2*TableOMP[[#This Row],[StdDev]]</f>
        <v>6.5681253366716739</v>
      </c>
      <c r="R3520" s="10">
        <f>TableOMP[[#This Row],[Avg]]+$U$2*TableOMP[[#This Row],[StdDev]]</f>
        <v>7.1418117744394358</v>
      </c>
      <c r="S3520" s="10">
        <f>IF(AND(TableOMP[[#This Row],[total_time]]&gt;=TableOMP[[#This Row],[Low]], TableOMP[[#This Row],[total_time]]&lt;=TableOMP[[#This Row],[High]]),1,0)</f>
        <v>0</v>
      </c>
    </row>
    <row r="3521" spans="1:19" x14ac:dyDescent="0.25">
      <c r="A3521" t="s">
        <v>12</v>
      </c>
      <c r="B3521">
        <v>10000</v>
      </c>
      <c r="C3521">
        <v>100</v>
      </c>
      <c r="D3521">
        <v>100000</v>
      </c>
      <c r="E3521">
        <v>48</v>
      </c>
      <c r="F3521">
        <v>1</v>
      </c>
      <c r="G3521">
        <v>253.84676999999999</v>
      </c>
      <c r="H3521">
        <v>0.24986900000000001</v>
      </c>
      <c r="I3521">
        <v>5.3601970000000003</v>
      </c>
      <c r="J3521">
        <v>0.114047</v>
      </c>
      <c r="K3521" t="str">
        <f t="shared" si="58"/>
        <v>6</v>
      </c>
      <c r="L3521" t="s">
        <v>58</v>
      </c>
      <c r="M3521" t="s">
        <v>59</v>
      </c>
      <c r="N35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3521" s="10">
        <f>VLOOKUP(TableOMP[[#This Row],[Label]],TableAvg[],2,FALSE)</f>
        <v>6.9642718888888897</v>
      </c>
      <c r="P3521" s="10">
        <f>VLOOKUP(TableOMP[[#This Row],[Label]],TableAvg[],3,FALSE)</f>
        <v>0.13159911568380836</v>
      </c>
      <c r="Q3521" s="10">
        <f>TableOMP[[#This Row],[Avg]]-$U$2*TableOMP[[#This Row],[StdDev]]</f>
        <v>6.701073657521273</v>
      </c>
      <c r="R3521" s="10">
        <f>TableOMP[[#This Row],[Avg]]+$U$2*TableOMP[[#This Row],[StdDev]]</f>
        <v>7.2274701202565064</v>
      </c>
      <c r="S3521" s="10">
        <f>IF(AND(TableOMP[[#This Row],[total_time]]&gt;=TableOMP[[#This Row],[Low]], TableOMP[[#This Row],[total_time]]&lt;=TableOMP[[#This Row],[High]]),1,0)</f>
        <v>0</v>
      </c>
    </row>
    <row r="3522" spans="1:19" x14ac:dyDescent="0.25">
      <c r="A3522" t="s">
        <v>12</v>
      </c>
      <c r="B3522">
        <v>10000</v>
      </c>
      <c r="C3522">
        <v>100</v>
      </c>
      <c r="D3522">
        <v>100000</v>
      </c>
      <c r="E3522">
        <v>47</v>
      </c>
      <c r="F3522">
        <v>1</v>
      </c>
      <c r="G3522">
        <v>249.71161499999999</v>
      </c>
      <c r="H3522">
        <v>0.26871</v>
      </c>
      <c r="I3522">
        <v>6.7543670000000002</v>
      </c>
      <c r="J3522">
        <v>0.14683399999999999</v>
      </c>
      <c r="K3522" t="str">
        <f t="shared" si="58"/>
        <v>6</v>
      </c>
      <c r="L3522" t="s">
        <v>58</v>
      </c>
      <c r="M3522" t="s">
        <v>59</v>
      </c>
      <c r="N35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3522" s="10">
        <f>VLOOKUP(TableOMP[[#This Row],[Label]],TableAvg[],2,FALSE)</f>
        <v>7.0710124444444444</v>
      </c>
      <c r="P3522" s="10">
        <f>VLOOKUP(TableOMP[[#This Row],[Label]],TableAvg[],3,FALSE)</f>
        <v>0.17170293689144553</v>
      </c>
      <c r="Q3522" s="10">
        <f>TableOMP[[#This Row],[Avg]]-$U$2*TableOMP[[#This Row],[StdDev]]</f>
        <v>6.7276065706615533</v>
      </c>
      <c r="R3522" s="10">
        <f>TableOMP[[#This Row],[Avg]]+$U$2*TableOMP[[#This Row],[StdDev]]</f>
        <v>7.4144183182273355</v>
      </c>
      <c r="S3522" s="10">
        <f>IF(AND(TableOMP[[#This Row],[total_time]]&gt;=TableOMP[[#This Row],[Low]], TableOMP[[#This Row],[total_time]]&lt;=TableOMP[[#This Row],[High]]),1,0)</f>
        <v>0</v>
      </c>
    </row>
    <row r="3523" spans="1:19" x14ac:dyDescent="0.25">
      <c r="A3523" t="s">
        <v>12</v>
      </c>
      <c r="B3523">
        <v>10000</v>
      </c>
      <c r="C3523">
        <v>100</v>
      </c>
      <c r="D3523">
        <v>100000</v>
      </c>
      <c r="E3523">
        <v>46</v>
      </c>
      <c r="F3523">
        <v>1</v>
      </c>
      <c r="G3523">
        <v>248.76668100000001</v>
      </c>
      <c r="H3523">
        <v>0.232098</v>
      </c>
      <c r="I3523">
        <v>4.9537940000000003</v>
      </c>
      <c r="J3523">
        <v>0.110084</v>
      </c>
      <c r="K3523" t="str">
        <f t="shared" si="58"/>
        <v>6</v>
      </c>
      <c r="L3523" t="s">
        <v>58</v>
      </c>
      <c r="M3523" t="s">
        <v>59</v>
      </c>
      <c r="N35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3523" s="10">
        <f>VLOOKUP(TableOMP[[#This Row],[Label]],TableAvg[],2,FALSE)</f>
        <v>7.1716801111111108</v>
      </c>
      <c r="P3523" s="10">
        <f>VLOOKUP(TableOMP[[#This Row],[Label]],TableAvg[],3,FALSE)</f>
        <v>0.11280849928430864</v>
      </c>
      <c r="Q3523" s="10">
        <f>TableOMP[[#This Row],[Avg]]-$U$2*TableOMP[[#This Row],[StdDev]]</f>
        <v>6.9460631125424932</v>
      </c>
      <c r="R3523" s="10">
        <f>TableOMP[[#This Row],[Avg]]+$U$2*TableOMP[[#This Row],[StdDev]]</f>
        <v>7.3972971096797284</v>
      </c>
      <c r="S3523" s="10">
        <f>IF(AND(TableOMP[[#This Row],[total_time]]&gt;=TableOMP[[#This Row],[Low]], TableOMP[[#This Row],[total_time]]&lt;=TableOMP[[#This Row],[High]]),1,0)</f>
        <v>0</v>
      </c>
    </row>
    <row r="3524" spans="1:19" x14ac:dyDescent="0.25">
      <c r="A3524" t="s">
        <v>12</v>
      </c>
      <c r="B3524">
        <v>10000</v>
      </c>
      <c r="C3524">
        <v>100</v>
      </c>
      <c r="D3524">
        <v>100000</v>
      </c>
      <c r="E3524">
        <v>45</v>
      </c>
      <c r="F3524">
        <v>1</v>
      </c>
      <c r="G3524">
        <v>247.02667600000001</v>
      </c>
      <c r="H3524">
        <v>0.26130199999999998</v>
      </c>
      <c r="I3524">
        <v>5.7659089999999997</v>
      </c>
      <c r="J3524">
        <v>0.13104299999999999</v>
      </c>
      <c r="K3524" t="str">
        <f t="shared" si="58"/>
        <v>6</v>
      </c>
      <c r="L3524" t="s">
        <v>58</v>
      </c>
      <c r="M3524" t="s">
        <v>59</v>
      </c>
      <c r="N35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3524" s="10">
        <f>VLOOKUP(TableOMP[[#This Row],[Label]],TableAvg[],2,FALSE)</f>
        <v>7.1911316666666671</v>
      </c>
      <c r="P3524" s="10">
        <f>VLOOKUP(TableOMP[[#This Row],[Label]],TableAvg[],3,FALSE)</f>
        <v>0.15682279636439569</v>
      </c>
      <c r="Q3524" s="10">
        <f>TableOMP[[#This Row],[Avg]]-$U$2*TableOMP[[#This Row],[StdDev]]</f>
        <v>6.8774860739378756</v>
      </c>
      <c r="R3524" s="10">
        <f>TableOMP[[#This Row],[Avg]]+$U$2*TableOMP[[#This Row],[StdDev]]</f>
        <v>7.5047772593954587</v>
      </c>
      <c r="S3524" s="10">
        <f>IF(AND(TableOMP[[#This Row],[total_time]]&gt;=TableOMP[[#This Row],[Low]], TableOMP[[#This Row],[total_time]]&lt;=TableOMP[[#This Row],[High]]),1,0)</f>
        <v>0</v>
      </c>
    </row>
    <row r="3525" spans="1:19" x14ac:dyDescent="0.25">
      <c r="A3525" t="s">
        <v>12</v>
      </c>
      <c r="B3525">
        <v>10000</v>
      </c>
      <c r="C3525">
        <v>100</v>
      </c>
      <c r="D3525">
        <v>100000</v>
      </c>
      <c r="E3525">
        <v>44</v>
      </c>
      <c r="F3525">
        <v>1</v>
      </c>
      <c r="G3525">
        <v>245.51754</v>
      </c>
      <c r="H3525">
        <v>0.226633</v>
      </c>
      <c r="I3525">
        <v>4.6899030000000002</v>
      </c>
      <c r="J3525">
        <v>0.109068</v>
      </c>
      <c r="K3525" t="str">
        <f t="shared" si="58"/>
        <v>6</v>
      </c>
      <c r="L3525" t="s">
        <v>58</v>
      </c>
      <c r="M3525" t="s">
        <v>59</v>
      </c>
      <c r="N35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3525" s="10">
        <f>VLOOKUP(TableOMP[[#This Row],[Label]],TableAvg[],2,FALSE)</f>
        <v>7.2649463333333335</v>
      </c>
      <c r="P3525" s="10">
        <f>VLOOKUP(TableOMP[[#This Row],[Label]],TableAvg[],3,FALSE)</f>
        <v>0.14982109185143316</v>
      </c>
      <c r="Q3525" s="10">
        <f>TableOMP[[#This Row],[Avg]]-$U$2*TableOMP[[#This Row],[StdDev]]</f>
        <v>6.9653041496304668</v>
      </c>
      <c r="R3525" s="10">
        <f>TableOMP[[#This Row],[Avg]]+$U$2*TableOMP[[#This Row],[StdDev]]</f>
        <v>7.5645885170362002</v>
      </c>
      <c r="S3525" s="10">
        <f>IF(AND(TableOMP[[#This Row],[total_time]]&gt;=TableOMP[[#This Row],[Low]], TableOMP[[#This Row],[total_time]]&lt;=TableOMP[[#This Row],[High]]),1,0)</f>
        <v>0</v>
      </c>
    </row>
    <row r="3526" spans="1:19" x14ac:dyDescent="0.25">
      <c r="A3526" t="s">
        <v>12</v>
      </c>
      <c r="B3526">
        <v>10000</v>
      </c>
      <c r="C3526">
        <v>100</v>
      </c>
      <c r="D3526">
        <v>100000</v>
      </c>
      <c r="E3526">
        <v>43</v>
      </c>
      <c r="F3526">
        <v>1</v>
      </c>
      <c r="G3526">
        <v>244.32760400000001</v>
      </c>
      <c r="H3526">
        <v>0.25669599999999998</v>
      </c>
      <c r="I3526">
        <v>5.7384279999999999</v>
      </c>
      <c r="J3526">
        <v>0.136629</v>
      </c>
      <c r="K3526" t="str">
        <f t="shared" si="58"/>
        <v>6</v>
      </c>
      <c r="L3526" t="s">
        <v>58</v>
      </c>
      <c r="M3526" t="s">
        <v>59</v>
      </c>
      <c r="N35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3526" s="10">
        <f>VLOOKUP(TableOMP[[#This Row],[Label]],TableAvg[],2,FALSE)</f>
        <v>7.3092417777777774</v>
      </c>
      <c r="P3526" s="10">
        <f>VLOOKUP(TableOMP[[#This Row],[Label]],TableAvg[],3,FALSE)</f>
        <v>0.12292256078323262</v>
      </c>
      <c r="Q3526" s="10">
        <f>TableOMP[[#This Row],[Avg]]-$U$2*TableOMP[[#This Row],[StdDev]]</f>
        <v>7.063396656211312</v>
      </c>
      <c r="R3526" s="10">
        <f>TableOMP[[#This Row],[Avg]]+$U$2*TableOMP[[#This Row],[StdDev]]</f>
        <v>7.5550868993442428</v>
      </c>
      <c r="S3526" s="10">
        <f>IF(AND(TableOMP[[#This Row],[total_time]]&gt;=TableOMP[[#This Row],[Low]], TableOMP[[#This Row],[total_time]]&lt;=TableOMP[[#This Row],[High]]),1,0)</f>
        <v>0</v>
      </c>
    </row>
    <row r="3527" spans="1:19" x14ac:dyDescent="0.25">
      <c r="A3527" t="s">
        <v>12</v>
      </c>
      <c r="B3527">
        <v>10000</v>
      </c>
      <c r="C3527">
        <v>100</v>
      </c>
      <c r="D3527">
        <v>100000</v>
      </c>
      <c r="E3527">
        <v>42</v>
      </c>
      <c r="F3527">
        <v>1</v>
      </c>
      <c r="G3527">
        <v>242.56545299999999</v>
      </c>
      <c r="H3527">
        <v>0.285721</v>
      </c>
      <c r="I3527">
        <v>6.4279580000000003</v>
      </c>
      <c r="J3527">
        <v>0.156779</v>
      </c>
      <c r="K3527" t="str">
        <f t="shared" si="58"/>
        <v>6</v>
      </c>
      <c r="L3527" t="s">
        <v>58</v>
      </c>
      <c r="M3527" t="s">
        <v>59</v>
      </c>
      <c r="N35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3527" s="10">
        <f>VLOOKUP(TableOMP[[#This Row],[Label]],TableAvg[],2,FALSE)</f>
        <v>7.3663444444444446</v>
      </c>
      <c r="P3527" s="10">
        <f>VLOOKUP(TableOMP[[#This Row],[Label]],TableAvg[],3,FALSE)</f>
        <v>0.11580558599667548</v>
      </c>
      <c r="Q3527" s="10">
        <f>TableOMP[[#This Row],[Avg]]-$U$2*TableOMP[[#This Row],[StdDev]]</f>
        <v>7.1347332724510935</v>
      </c>
      <c r="R3527" s="10">
        <f>TableOMP[[#This Row],[Avg]]+$U$2*TableOMP[[#This Row],[StdDev]]</f>
        <v>7.5979556164377957</v>
      </c>
      <c r="S3527" s="10">
        <f>IF(AND(TableOMP[[#This Row],[total_time]]&gt;=TableOMP[[#This Row],[Low]], TableOMP[[#This Row],[total_time]]&lt;=TableOMP[[#This Row],[High]]),1,0)</f>
        <v>0</v>
      </c>
    </row>
    <row r="3528" spans="1:19" x14ac:dyDescent="0.25">
      <c r="A3528" t="s">
        <v>12</v>
      </c>
      <c r="B3528">
        <v>10000</v>
      </c>
      <c r="C3528">
        <v>100</v>
      </c>
      <c r="D3528">
        <v>100000</v>
      </c>
      <c r="E3528">
        <v>41</v>
      </c>
      <c r="F3528">
        <v>1</v>
      </c>
      <c r="G3528">
        <v>240.72581</v>
      </c>
      <c r="H3528">
        <v>0.25233</v>
      </c>
      <c r="I3528">
        <v>4.9630599999999996</v>
      </c>
      <c r="J3528">
        <v>0.12407700000000001</v>
      </c>
      <c r="K3528" t="str">
        <f t="shared" si="58"/>
        <v>6</v>
      </c>
      <c r="L3528" t="s">
        <v>58</v>
      </c>
      <c r="M3528" t="s">
        <v>59</v>
      </c>
      <c r="N35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3528" s="10">
        <f>VLOOKUP(TableOMP[[#This Row],[Label]],TableAvg[],2,FALSE)</f>
        <v>7.5504254444444445</v>
      </c>
      <c r="P3528" s="10">
        <f>VLOOKUP(TableOMP[[#This Row],[Label]],TableAvg[],3,FALSE)</f>
        <v>0.14849689823630083</v>
      </c>
      <c r="Q3528" s="10">
        <f>TableOMP[[#This Row],[Avg]]-$U$2*TableOMP[[#This Row],[StdDev]]</f>
        <v>7.2534316479718433</v>
      </c>
      <c r="R3528" s="10">
        <f>TableOMP[[#This Row],[Avg]]+$U$2*TableOMP[[#This Row],[StdDev]]</f>
        <v>7.8474192409170458</v>
      </c>
      <c r="S3528" s="10">
        <f>IF(AND(TableOMP[[#This Row],[total_time]]&gt;=TableOMP[[#This Row],[Low]], TableOMP[[#This Row],[total_time]]&lt;=TableOMP[[#This Row],[High]]),1,0)</f>
        <v>0</v>
      </c>
    </row>
    <row r="3529" spans="1:19" x14ac:dyDescent="0.25">
      <c r="A3529" t="s">
        <v>12</v>
      </c>
      <c r="B3529">
        <v>10000</v>
      </c>
      <c r="C3529">
        <v>100</v>
      </c>
      <c r="D3529">
        <v>100000</v>
      </c>
      <c r="E3529">
        <v>40</v>
      </c>
      <c r="F3529">
        <v>1</v>
      </c>
      <c r="G3529">
        <v>240.16641300000001</v>
      </c>
      <c r="H3529">
        <v>0.23377400000000001</v>
      </c>
      <c r="I3529">
        <v>4.7142140000000001</v>
      </c>
      <c r="J3529">
        <v>0.120877</v>
      </c>
      <c r="K3529" t="str">
        <f t="shared" si="58"/>
        <v>6</v>
      </c>
      <c r="L3529" t="s">
        <v>58</v>
      </c>
      <c r="M3529" t="s">
        <v>59</v>
      </c>
      <c r="N35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3529" s="10">
        <f>VLOOKUP(TableOMP[[#This Row],[Label]],TableAvg[],2,FALSE)</f>
        <v>7.697505333333333</v>
      </c>
      <c r="P3529" s="10">
        <f>VLOOKUP(TableOMP[[#This Row],[Label]],TableAvg[],3,FALSE)</f>
        <v>0.15671595591672388</v>
      </c>
      <c r="Q3529" s="10">
        <f>TableOMP[[#This Row],[Avg]]-$U$2*TableOMP[[#This Row],[StdDev]]</f>
        <v>7.3840734214998855</v>
      </c>
      <c r="R3529" s="10">
        <f>TableOMP[[#This Row],[Avg]]+$U$2*TableOMP[[#This Row],[StdDev]]</f>
        <v>8.0109372451667813</v>
      </c>
      <c r="S3529" s="10">
        <f>IF(AND(TableOMP[[#This Row],[total_time]]&gt;=TableOMP[[#This Row],[Low]], TableOMP[[#This Row],[total_time]]&lt;=TableOMP[[#This Row],[High]]),1,0)</f>
        <v>0</v>
      </c>
    </row>
    <row r="3530" spans="1:19" x14ac:dyDescent="0.25">
      <c r="A3530" t="s">
        <v>12</v>
      </c>
      <c r="B3530">
        <v>10000</v>
      </c>
      <c r="C3530">
        <v>100</v>
      </c>
      <c r="D3530">
        <v>100000</v>
      </c>
      <c r="E3530">
        <v>39</v>
      </c>
      <c r="F3530">
        <v>1</v>
      </c>
      <c r="G3530">
        <v>239.7475</v>
      </c>
      <c r="H3530">
        <v>0.22791800000000001</v>
      </c>
      <c r="I3530">
        <v>4.1745720000000004</v>
      </c>
      <c r="J3530">
        <v>0.109857</v>
      </c>
      <c r="K3530" t="str">
        <f t="shared" si="58"/>
        <v>6</v>
      </c>
      <c r="L3530" t="s">
        <v>58</v>
      </c>
      <c r="M3530" t="s">
        <v>59</v>
      </c>
      <c r="N35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3530" s="10">
        <f>VLOOKUP(TableOMP[[#This Row],[Label]],TableAvg[],2,FALSE)</f>
        <v>7.8428461111111103</v>
      </c>
      <c r="P3530" s="10">
        <f>VLOOKUP(TableOMP[[#This Row],[Label]],TableAvg[],3,FALSE)</f>
        <v>5.4650644307371994E-2</v>
      </c>
      <c r="Q3530" s="10">
        <f>TableOMP[[#This Row],[Avg]]-$U$2*TableOMP[[#This Row],[StdDev]]</f>
        <v>7.7335448224963663</v>
      </c>
      <c r="R3530" s="10">
        <f>TableOMP[[#This Row],[Avg]]+$U$2*TableOMP[[#This Row],[StdDev]]</f>
        <v>7.9521473997258543</v>
      </c>
      <c r="S3530" s="10">
        <f>IF(AND(TableOMP[[#This Row],[total_time]]&gt;=TableOMP[[#This Row],[Low]], TableOMP[[#This Row],[total_time]]&lt;=TableOMP[[#This Row],[High]]),1,0)</f>
        <v>0</v>
      </c>
    </row>
    <row r="3531" spans="1:19" x14ac:dyDescent="0.25">
      <c r="A3531" t="s">
        <v>12</v>
      </c>
      <c r="B3531">
        <v>10000</v>
      </c>
      <c r="C3531">
        <v>100</v>
      </c>
      <c r="D3531">
        <v>100000</v>
      </c>
      <c r="E3531">
        <v>38</v>
      </c>
      <c r="F3531">
        <v>1</v>
      </c>
      <c r="G3531">
        <v>239.06594899999999</v>
      </c>
      <c r="H3531">
        <v>0.24157899999999999</v>
      </c>
      <c r="I3531">
        <v>4.581302</v>
      </c>
      <c r="J3531">
        <v>0.123819</v>
      </c>
      <c r="K3531" t="str">
        <f t="shared" si="58"/>
        <v>6</v>
      </c>
      <c r="L3531" t="s">
        <v>58</v>
      </c>
      <c r="M3531" t="s">
        <v>59</v>
      </c>
      <c r="N35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3531" s="10">
        <f>VLOOKUP(TableOMP[[#This Row],[Label]],TableAvg[],2,FALSE)</f>
        <v>8.1039763333333319</v>
      </c>
      <c r="P3531" s="10">
        <f>VLOOKUP(TableOMP[[#This Row],[Label]],TableAvg[],3,FALSE)</f>
        <v>0.25249328757769546</v>
      </c>
      <c r="Q3531" s="10">
        <f>TableOMP[[#This Row],[Avg]]-$U$2*TableOMP[[#This Row],[StdDev]]</f>
        <v>7.5989897581779413</v>
      </c>
      <c r="R3531" s="10">
        <f>TableOMP[[#This Row],[Avg]]+$U$2*TableOMP[[#This Row],[StdDev]]</f>
        <v>8.6089629084887225</v>
      </c>
      <c r="S3531" s="10">
        <f>IF(AND(TableOMP[[#This Row],[total_time]]&gt;=TableOMP[[#This Row],[Low]], TableOMP[[#This Row],[total_time]]&lt;=TableOMP[[#This Row],[High]]),1,0)</f>
        <v>0</v>
      </c>
    </row>
    <row r="3532" spans="1:19" x14ac:dyDescent="0.25">
      <c r="A3532" t="s">
        <v>16</v>
      </c>
      <c r="B3532">
        <v>10000</v>
      </c>
      <c r="C3532">
        <v>100</v>
      </c>
      <c r="D3532">
        <v>100000</v>
      </c>
      <c r="E3532">
        <v>64</v>
      </c>
      <c r="F3532">
        <v>1</v>
      </c>
      <c r="G3532">
        <v>6.0250719999999998</v>
      </c>
      <c r="H3532">
        <v>0.29121200000000003</v>
      </c>
      <c r="I3532">
        <v>10.498791000000001</v>
      </c>
      <c r="J3532">
        <v>0.16664699999999999</v>
      </c>
      <c r="K3532" t="str">
        <f>MID(M3532,22,1)</f>
        <v>2</v>
      </c>
      <c r="L3532" t="s">
        <v>60</v>
      </c>
      <c r="M3532" t="s">
        <v>61</v>
      </c>
      <c r="N35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532" s="10">
        <f>VLOOKUP(TableOMP[[#This Row],[Label]],TableAvg[],2,FALSE)</f>
        <v>0</v>
      </c>
      <c r="P3532" s="10">
        <f>VLOOKUP(TableOMP[[#This Row],[Label]],TableAvg[],3,FALSE)</f>
        <v>0</v>
      </c>
      <c r="Q3532" s="10">
        <f>TableOMP[[#This Row],[Avg]]-$U$2*TableOMP[[#This Row],[StdDev]]</f>
        <v>0</v>
      </c>
      <c r="R3532" s="10">
        <f>TableOMP[[#This Row],[Avg]]+$U$2*TableOMP[[#This Row],[StdDev]]</f>
        <v>0</v>
      </c>
      <c r="S3532" s="10">
        <f>IF(AND(TableOMP[[#This Row],[total_time]]&gt;=TableOMP[[#This Row],[Low]], TableOMP[[#This Row],[total_time]]&lt;=TableOMP[[#This Row],[High]]),1,0)</f>
        <v>0</v>
      </c>
    </row>
    <row r="3533" spans="1:19" x14ac:dyDescent="0.25">
      <c r="A3533" t="s">
        <v>16</v>
      </c>
      <c r="B3533">
        <v>10000</v>
      </c>
      <c r="C3533">
        <v>100</v>
      </c>
      <c r="D3533">
        <v>100000</v>
      </c>
      <c r="E3533">
        <v>63</v>
      </c>
      <c r="F3533">
        <v>1</v>
      </c>
      <c r="G3533">
        <v>5.8041609999999997</v>
      </c>
      <c r="H3533">
        <v>0.41660999999999998</v>
      </c>
      <c r="I3533">
        <v>18.988309000000001</v>
      </c>
      <c r="J3533">
        <v>0.30626300000000001</v>
      </c>
      <c r="K3533" t="str">
        <f t="shared" ref="K3533:K3596" si="59">MID(M3533,22,1)</f>
        <v>2</v>
      </c>
      <c r="L3533" t="s">
        <v>60</v>
      </c>
      <c r="M3533" t="s">
        <v>61</v>
      </c>
      <c r="N35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533" s="10">
        <f>VLOOKUP(TableOMP[[#This Row],[Label]],TableAvg[],2,FALSE)</f>
        <v>0</v>
      </c>
      <c r="P3533" s="10">
        <f>VLOOKUP(TableOMP[[#This Row],[Label]],TableAvg[],3,FALSE)</f>
        <v>0</v>
      </c>
      <c r="Q3533" s="10">
        <f>TableOMP[[#This Row],[Avg]]-$U$2*TableOMP[[#This Row],[StdDev]]</f>
        <v>0</v>
      </c>
      <c r="R3533" s="10">
        <f>TableOMP[[#This Row],[Avg]]+$U$2*TableOMP[[#This Row],[StdDev]]</f>
        <v>0</v>
      </c>
      <c r="S3533" s="10">
        <f>IF(AND(TableOMP[[#This Row],[total_time]]&gt;=TableOMP[[#This Row],[Low]], TableOMP[[#This Row],[total_time]]&lt;=TableOMP[[#This Row],[High]]),1,0)</f>
        <v>0</v>
      </c>
    </row>
    <row r="3534" spans="1:19" x14ac:dyDescent="0.25">
      <c r="A3534" t="s">
        <v>16</v>
      </c>
      <c r="B3534">
        <v>10000</v>
      </c>
      <c r="C3534">
        <v>100</v>
      </c>
      <c r="D3534">
        <v>100000</v>
      </c>
      <c r="E3534">
        <v>62</v>
      </c>
      <c r="F3534">
        <v>1</v>
      </c>
      <c r="G3534">
        <v>5.5849200000000003</v>
      </c>
      <c r="H3534">
        <v>0.168569</v>
      </c>
      <c r="I3534">
        <v>3.8994040000000001</v>
      </c>
      <c r="J3534">
        <v>6.3924999999999996E-2</v>
      </c>
      <c r="K3534" t="str">
        <f t="shared" si="59"/>
        <v>2</v>
      </c>
      <c r="L3534" t="s">
        <v>60</v>
      </c>
      <c r="M3534" t="s">
        <v>61</v>
      </c>
      <c r="N35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534" s="10">
        <f>VLOOKUP(TableOMP[[#This Row],[Label]],TableAvg[],2,FALSE)</f>
        <v>0</v>
      </c>
      <c r="P3534" s="10">
        <f>VLOOKUP(TableOMP[[#This Row],[Label]],TableAvg[],3,FALSE)</f>
        <v>0</v>
      </c>
      <c r="Q3534" s="10">
        <f>TableOMP[[#This Row],[Avg]]-$U$2*TableOMP[[#This Row],[StdDev]]</f>
        <v>0</v>
      </c>
      <c r="R3534" s="10">
        <f>TableOMP[[#This Row],[Avg]]+$U$2*TableOMP[[#This Row],[StdDev]]</f>
        <v>0</v>
      </c>
      <c r="S3534" s="10">
        <f>IF(AND(TableOMP[[#This Row],[total_time]]&gt;=TableOMP[[#This Row],[Low]], TableOMP[[#This Row],[total_time]]&lt;=TableOMP[[#This Row],[High]]),1,0)</f>
        <v>0</v>
      </c>
    </row>
    <row r="3535" spans="1:19" x14ac:dyDescent="0.25">
      <c r="A3535" t="s">
        <v>16</v>
      </c>
      <c r="B3535">
        <v>10000</v>
      </c>
      <c r="C3535">
        <v>100</v>
      </c>
      <c r="D3535">
        <v>100000</v>
      </c>
      <c r="E3535">
        <v>61</v>
      </c>
      <c r="F3535">
        <v>1</v>
      </c>
      <c r="G3535">
        <v>6.0836360000000003</v>
      </c>
      <c r="H3535">
        <v>0.202235</v>
      </c>
      <c r="I3535">
        <v>4.0719219999999998</v>
      </c>
      <c r="J3535">
        <v>6.7864999999999995E-2</v>
      </c>
      <c r="K3535" t="str">
        <f t="shared" si="59"/>
        <v>2</v>
      </c>
      <c r="L3535" t="s">
        <v>60</v>
      </c>
      <c r="M3535" t="s">
        <v>61</v>
      </c>
      <c r="N35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535" s="10">
        <f>VLOOKUP(TableOMP[[#This Row],[Label]],TableAvg[],2,FALSE)</f>
        <v>0</v>
      </c>
      <c r="P3535" s="10">
        <f>VLOOKUP(TableOMP[[#This Row],[Label]],TableAvg[],3,FALSE)</f>
        <v>0</v>
      </c>
      <c r="Q3535" s="10">
        <f>TableOMP[[#This Row],[Avg]]-$U$2*TableOMP[[#This Row],[StdDev]]</f>
        <v>0</v>
      </c>
      <c r="R3535" s="10">
        <f>TableOMP[[#This Row],[Avg]]+$U$2*TableOMP[[#This Row],[StdDev]]</f>
        <v>0</v>
      </c>
      <c r="S3535" s="10">
        <f>IF(AND(TableOMP[[#This Row],[total_time]]&gt;=TableOMP[[#This Row],[Low]], TableOMP[[#This Row],[total_time]]&lt;=TableOMP[[#This Row],[High]]),1,0)</f>
        <v>0</v>
      </c>
    </row>
    <row r="3536" spans="1:19" x14ac:dyDescent="0.25">
      <c r="A3536" t="s">
        <v>16</v>
      </c>
      <c r="B3536">
        <v>10000</v>
      </c>
      <c r="C3536">
        <v>100</v>
      </c>
      <c r="D3536">
        <v>100000</v>
      </c>
      <c r="E3536">
        <v>60</v>
      </c>
      <c r="F3536">
        <v>1</v>
      </c>
      <c r="G3536">
        <v>6.0900309999999998</v>
      </c>
      <c r="H3536">
        <v>0.16688</v>
      </c>
      <c r="I3536">
        <v>3.5291299999999999</v>
      </c>
      <c r="J3536">
        <v>5.9816000000000001E-2</v>
      </c>
      <c r="K3536" t="str">
        <f t="shared" si="59"/>
        <v>2</v>
      </c>
      <c r="L3536" t="s">
        <v>60</v>
      </c>
      <c r="M3536" t="s">
        <v>61</v>
      </c>
      <c r="N35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536" s="10">
        <f>VLOOKUP(TableOMP[[#This Row],[Label]],TableAvg[],2,FALSE)</f>
        <v>0</v>
      </c>
      <c r="P3536" s="10">
        <f>VLOOKUP(TableOMP[[#This Row],[Label]],TableAvg[],3,FALSE)</f>
        <v>0</v>
      </c>
      <c r="Q3536" s="10">
        <f>TableOMP[[#This Row],[Avg]]-$U$2*TableOMP[[#This Row],[StdDev]]</f>
        <v>0</v>
      </c>
      <c r="R3536" s="10">
        <f>TableOMP[[#This Row],[Avg]]+$U$2*TableOMP[[#This Row],[StdDev]]</f>
        <v>0</v>
      </c>
      <c r="S3536" s="10">
        <f>IF(AND(TableOMP[[#This Row],[total_time]]&gt;=TableOMP[[#This Row],[Low]], TableOMP[[#This Row],[total_time]]&lt;=TableOMP[[#This Row],[High]]),1,0)</f>
        <v>0</v>
      </c>
    </row>
    <row r="3537" spans="1:19" x14ac:dyDescent="0.25">
      <c r="A3537" t="s">
        <v>16</v>
      </c>
      <c r="B3537">
        <v>10000</v>
      </c>
      <c r="C3537">
        <v>100</v>
      </c>
      <c r="D3537">
        <v>100000</v>
      </c>
      <c r="E3537">
        <v>59</v>
      </c>
      <c r="F3537">
        <v>1</v>
      </c>
      <c r="G3537">
        <v>6.2128300000000003</v>
      </c>
      <c r="H3537">
        <v>0.175507</v>
      </c>
      <c r="I3537">
        <v>4.0968210000000003</v>
      </c>
      <c r="J3537">
        <v>7.0635000000000003E-2</v>
      </c>
      <c r="K3537" t="str">
        <f t="shared" si="59"/>
        <v>2</v>
      </c>
      <c r="L3537" t="s">
        <v>60</v>
      </c>
      <c r="M3537" t="s">
        <v>61</v>
      </c>
      <c r="N35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537" s="10">
        <f>VLOOKUP(TableOMP[[#This Row],[Label]],TableAvg[],2,FALSE)</f>
        <v>0</v>
      </c>
      <c r="P3537" s="10">
        <f>VLOOKUP(TableOMP[[#This Row],[Label]],TableAvg[],3,FALSE)</f>
        <v>0</v>
      </c>
      <c r="Q3537" s="10">
        <f>TableOMP[[#This Row],[Avg]]-$U$2*TableOMP[[#This Row],[StdDev]]</f>
        <v>0</v>
      </c>
      <c r="R3537" s="10">
        <f>TableOMP[[#This Row],[Avg]]+$U$2*TableOMP[[#This Row],[StdDev]]</f>
        <v>0</v>
      </c>
      <c r="S3537" s="10">
        <f>IF(AND(TableOMP[[#This Row],[total_time]]&gt;=TableOMP[[#This Row],[Low]], TableOMP[[#This Row],[total_time]]&lt;=TableOMP[[#This Row],[High]]),1,0)</f>
        <v>0</v>
      </c>
    </row>
    <row r="3538" spans="1:19" x14ac:dyDescent="0.25">
      <c r="A3538" t="s">
        <v>16</v>
      </c>
      <c r="B3538">
        <v>10000</v>
      </c>
      <c r="C3538">
        <v>100</v>
      </c>
      <c r="D3538">
        <v>100000</v>
      </c>
      <c r="E3538">
        <v>58</v>
      </c>
      <c r="F3538">
        <v>1</v>
      </c>
      <c r="G3538">
        <v>6.6099639999999997</v>
      </c>
      <c r="H3538">
        <v>0.17525399999999999</v>
      </c>
      <c r="I3538">
        <v>3.5566960000000001</v>
      </c>
      <c r="J3538">
        <v>6.2398000000000002E-2</v>
      </c>
      <c r="K3538" t="str">
        <f t="shared" si="59"/>
        <v>2</v>
      </c>
      <c r="L3538" t="s">
        <v>60</v>
      </c>
      <c r="M3538" t="s">
        <v>61</v>
      </c>
      <c r="N35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538" s="10">
        <f>VLOOKUP(TableOMP[[#This Row],[Label]],TableAvg[],2,FALSE)</f>
        <v>0</v>
      </c>
      <c r="P3538" s="10">
        <f>VLOOKUP(TableOMP[[#This Row],[Label]],TableAvg[],3,FALSE)</f>
        <v>0</v>
      </c>
      <c r="Q3538" s="10">
        <f>TableOMP[[#This Row],[Avg]]-$U$2*TableOMP[[#This Row],[StdDev]]</f>
        <v>0</v>
      </c>
      <c r="R3538" s="10">
        <f>TableOMP[[#This Row],[Avg]]+$U$2*TableOMP[[#This Row],[StdDev]]</f>
        <v>0</v>
      </c>
      <c r="S3538" s="10">
        <f>IF(AND(TableOMP[[#This Row],[total_time]]&gt;=TableOMP[[#This Row],[Low]], TableOMP[[#This Row],[total_time]]&lt;=TableOMP[[#This Row],[High]]),1,0)</f>
        <v>0</v>
      </c>
    </row>
    <row r="3539" spans="1:19" x14ac:dyDescent="0.25">
      <c r="A3539" t="s">
        <v>16</v>
      </c>
      <c r="B3539">
        <v>10000</v>
      </c>
      <c r="C3539">
        <v>100</v>
      </c>
      <c r="D3539">
        <v>100000</v>
      </c>
      <c r="E3539">
        <v>57</v>
      </c>
      <c r="F3539">
        <v>1</v>
      </c>
      <c r="G3539">
        <v>6.5534499999999998</v>
      </c>
      <c r="H3539">
        <v>0.17919299999999999</v>
      </c>
      <c r="I3539">
        <v>2.9112239999999998</v>
      </c>
      <c r="J3539">
        <v>5.1985999999999997E-2</v>
      </c>
      <c r="K3539" t="str">
        <f t="shared" si="59"/>
        <v>2</v>
      </c>
      <c r="L3539" t="s">
        <v>60</v>
      </c>
      <c r="M3539" t="s">
        <v>61</v>
      </c>
      <c r="N35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539" s="10">
        <f>VLOOKUP(TableOMP[[#This Row],[Label]],TableAvg[],2,FALSE)</f>
        <v>0</v>
      </c>
      <c r="P3539" s="10">
        <f>VLOOKUP(TableOMP[[#This Row],[Label]],TableAvg[],3,FALSE)</f>
        <v>0</v>
      </c>
      <c r="Q3539" s="10">
        <f>TableOMP[[#This Row],[Avg]]-$U$2*TableOMP[[#This Row],[StdDev]]</f>
        <v>0</v>
      </c>
      <c r="R3539" s="10">
        <f>TableOMP[[#This Row],[Avg]]+$U$2*TableOMP[[#This Row],[StdDev]]</f>
        <v>0</v>
      </c>
      <c r="S3539" s="10">
        <f>IF(AND(TableOMP[[#This Row],[total_time]]&gt;=TableOMP[[#This Row],[Low]], TableOMP[[#This Row],[total_time]]&lt;=TableOMP[[#This Row],[High]]),1,0)</f>
        <v>0</v>
      </c>
    </row>
    <row r="3540" spans="1:19" x14ac:dyDescent="0.25">
      <c r="A3540" t="s">
        <v>16</v>
      </c>
      <c r="B3540">
        <v>10000</v>
      </c>
      <c r="C3540">
        <v>100</v>
      </c>
      <c r="D3540">
        <v>100000</v>
      </c>
      <c r="E3540">
        <v>56</v>
      </c>
      <c r="F3540">
        <v>1</v>
      </c>
      <c r="G3540">
        <v>6.6723759999999999</v>
      </c>
      <c r="H3540">
        <v>0.19316700000000001</v>
      </c>
      <c r="I3540">
        <v>2.998021</v>
      </c>
      <c r="J3540">
        <v>5.4509000000000002E-2</v>
      </c>
      <c r="K3540" t="str">
        <f t="shared" si="59"/>
        <v>2</v>
      </c>
      <c r="L3540" t="s">
        <v>60</v>
      </c>
      <c r="M3540" t="s">
        <v>61</v>
      </c>
      <c r="N35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540" s="10">
        <f>VLOOKUP(TableOMP[[#This Row],[Label]],TableAvg[],2,FALSE)</f>
        <v>0</v>
      </c>
      <c r="P3540" s="10">
        <f>VLOOKUP(TableOMP[[#This Row],[Label]],TableAvg[],3,FALSE)</f>
        <v>0</v>
      </c>
      <c r="Q3540" s="10">
        <f>TableOMP[[#This Row],[Avg]]-$U$2*TableOMP[[#This Row],[StdDev]]</f>
        <v>0</v>
      </c>
      <c r="R3540" s="10">
        <f>TableOMP[[#This Row],[Avg]]+$U$2*TableOMP[[#This Row],[StdDev]]</f>
        <v>0</v>
      </c>
      <c r="S3540" s="10">
        <f>IF(AND(TableOMP[[#This Row],[total_time]]&gt;=TableOMP[[#This Row],[Low]], TableOMP[[#This Row],[total_time]]&lt;=TableOMP[[#This Row],[High]]),1,0)</f>
        <v>0</v>
      </c>
    </row>
    <row r="3541" spans="1:19" x14ac:dyDescent="0.25">
      <c r="A3541" t="s">
        <v>16</v>
      </c>
      <c r="B3541">
        <v>10000</v>
      </c>
      <c r="C3541">
        <v>100</v>
      </c>
      <c r="D3541">
        <v>100000</v>
      </c>
      <c r="E3541">
        <v>55</v>
      </c>
      <c r="F3541">
        <v>1</v>
      </c>
      <c r="G3541">
        <v>6.8499309999999998</v>
      </c>
      <c r="H3541">
        <v>0.21232599999999999</v>
      </c>
      <c r="I3541">
        <v>3.5325500000000001</v>
      </c>
      <c r="J3541">
        <v>6.5418000000000004E-2</v>
      </c>
      <c r="K3541" t="str">
        <f t="shared" si="59"/>
        <v>2</v>
      </c>
      <c r="L3541" t="s">
        <v>60</v>
      </c>
      <c r="M3541" t="s">
        <v>61</v>
      </c>
      <c r="N35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541" s="10">
        <f>VLOOKUP(TableOMP[[#This Row],[Label]],TableAvg[],2,FALSE)</f>
        <v>0</v>
      </c>
      <c r="P3541" s="10">
        <f>VLOOKUP(TableOMP[[#This Row],[Label]],TableAvg[],3,FALSE)</f>
        <v>0</v>
      </c>
      <c r="Q3541" s="10">
        <f>TableOMP[[#This Row],[Avg]]-$U$2*TableOMP[[#This Row],[StdDev]]</f>
        <v>0</v>
      </c>
      <c r="R3541" s="10">
        <f>TableOMP[[#This Row],[Avg]]+$U$2*TableOMP[[#This Row],[StdDev]]</f>
        <v>0</v>
      </c>
      <c r="S3541" s="10">
        <f>IF(AND(TableOMP[[#This Row],[total_time]]&gt;=TableOMP[[#This Row],[Low]], TableOMP[[#This Row],[total_time]]&lt;=TableOMP[[#This Row],[High]]),1,0)</f>
        <v>0</v>
      </c>
    </row>
    <row r="3542" spans="1:19" x14ac:dyDescent="0.25">
      <c r="A3542" t="s">
        <v>16</v>
      </c>
      <c r="B3542">
        <v>10000</v>
      </c>
      <c r="C3542">
        <v>100</v>
      </c>
      <c r="D3542">
        <v>100000</v>
      </c>
      <c r="E3542">
        <v>54</v>
      </c>
      <c r="F3542">
        <v>1</v>
      </c>
      <c r="G3542">
        <v>7.033245</v>
      </c>
      <c r="H3542">
        <v>0.19726299999999999</v>
      </c>
      <c r="I3542">
        <v>3.7392029999999998</v>
      </c>
      <c r="J3542">
        <v>7.0551000000000003E-2</v>
      </c>
      <c r="K3542" t="str">
        <f t="shared" si="59"/>
        <v>2</v>
      </c>
      <c r="L3542" t="s">
        <v>60</v>
      </c>
      <c r="M3542" t="s">
        <v>61</v>
      </c>
      <c r="N35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542" s="10">
        <f>VLOOKUP(TableOMP[[#This Row],[Label]],TableAvg[],2,FALSE)</f>
        <v>0</v>
      </c>
      <c r="P3542" s="10">
        <f>VLOOKUP(TableOMP[[#This Row],[Label]],TableAvg[],3,FALSE)</f>
        <v>0</v>
      </c>
      <c r="Q3542" s="10">
        <f>TableOMP[[#This Row],[Avg]]-$U$2*TableOMP[[#This Row],[StdDev]]</f>
        <v>0</v>
      </c>
      <c r="R3542" s="10">
        <f>TableOMP[[#This Row],[Avg]]+$U$2*TableOMP[[#This Row],[StdDev]]</f>
        <v>0</v>
      </c>
      <c r="S3542" s="10">
        <f>IF(AND(TableOMP[[#This Row],[total_time]]&gt;=TableOMP[[#This Row],[Low]], TableOMP[[#This Row],[total_time]]&lt;=TableOMP[[#This Row],[High]]),1,0)</f>
        <v>0</v>
      </c>
    </row>
    <row r="3543" spans="1:19" x14ac:dyDescent="0.25">
      <c r="A3543" t="s">
        <v>16</v>
      </c>
      <c r="B3543">
        <v>10000</v>
      </c>
      <c r="C3543">
        <v>100</v>
      </c>
      <c r="D3543">
        <v>100000</v>
      </c>
      <c r="E3543">
        <v>53</v>
      </c>
      <c r="F3543">
        <v>1</v>
      </c>
      <c r="G3543">
        <v>7.1676200000000003</v>
      </c>
      <c r="H3543">
        <v>0.22645000000000001</v>
      </c>
      <c r="I3543">
        <v>3.5477720000000001</v>
      </c>
      <c r="J3543">
        <v>6.8225999999999995E-2</v>
      </c>
      <c r="K3543" t="str">
        <f t="shared" si="59"/>
        <v>2</v>
      </c>
      <c r="L3543" t="s">
        <v>60</v>
      </c>
      <c r="M3543" t="s">
        <v>61</v>
      </c>
      <c r="N35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543" s="10">
        <f>VLOOKUP(TableOMP[[#This Row],[Label]],TableAvg[],2,FALSE)</f>
        <v>0</v>
      </c>
      <c r="P3543" s="10">
        <f>VLOOKUP(TableOMP[[#This Row],[Label]],TableAvg[],3,FALSE)</f>
        <v>0</v>
      </c>
      <c r="Q3543" s="10">
        <f>TableOMP[[#This Row],[Avg]]-$U$2*TableOMP[[#This Row],[StdDev]]</f>
        <v>0</v>
      </c>
      <c r="R3543" s="10">
        <f>TableOMP[[#This Row],[Avg]]+$U$2*TableOMP[[#This Row],[StdDev]]</f>
        <v>0</v>
      </c>
      <c r="S3543" s="10">
        <f>IF(AND(TableOMP[[#This Row],[total_time]]&gt;=TableOMP[[#This Row],[Low]], TableOMP[[#This Row],[total_time]]&lt;=TableOMP[[#This Row],[High]]),1,0)</f>
        <v>0</v>
      </c>
    </row>
    <row r="3544" spans="1:19" x14ac:dyDescent="0.25">
      <c r="A3544" t="s">
        <v>16</v>
      </c>
      <c r="B3544">
        <v>10000</v>
      </c>
      <c r="C3544">
        <v>100</v>
      </c>
      <c r="D3544">
        <v>100000</v>
      </c>
      <c r="E3544">
        <v>52</v>
      </c>
      <c r="F3544">
        <v>1</v>
      </c>
      <c r="G3544">
        <v>6.8820290000000002</v>
      </c>
      <c r="H3544">
        <v>0.167578</v>
      </c>
      <c r="I3544">
        <v>2.5334750000000001</v>
      </c>
      <c r="J3544">
        <v>4.9675999999999998E-2</v>
      </c>
      <c r="K3544" t="str">
        <f t="shared" si="59"/>
        <v>2</v>
      </c>
      <c r="L3544" t="s">
        <v>60</v>
      </c>
      <c r="M3544" t="s">
        <v>61</v>
      </c>
      <c r="N35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544" s="10">
        <f>VLOOKUP(TableOMP[[#This Row],[Label]],TableAvg[],2,FALSE)</f>
        <v>0</v>
      </c>
      <c r="P3544" s="10">
        <f>VLOOKUP(TableOMP[[#This Row],[Label]],TableAvg[],3,FALSE)</f>
        <v>0</v>
      </c>
      <c r="Q3544" s="10">
        <f>TableOMP[[#This Row],[Avg]]-$U$2*TableOMP[[#This Row],[StdDev]]</f>
        <v>0</v>
      </c>
      <c r="R3544" s="10">
        <f>TableOMP[[#This Row],[Avg]]+$U$2*TableOMP[[#This Row],[StdDev]]</f>
        <v>0</v>
      </c>
      <c r="S3544" s="10">
        <f>IF(AND(TableOMP[[#This Row],[total_time]]&gt;=TableOMP[[#This Row],[Low]], TableOMP[[#This Row],[total_time]]&lt;=TableOMP[[#This Row],[High]]),1,0)</f>
        <v>0</v>
      </c>
    </row>
    <row r="3545" spans="1:19" x14ac:dyDescent="0.25">
      <c r="A3545" t="s">
        <v>16</v>
      </c>
      <c r="B3545">
        <v>10000</v>
      </c>
      <c r="C3545">
        <v>100</v>
      </c>
      <c r="D3545">
        <v>100000</v>
      </c>
      <c r="E3545">
        <v>51</v>
      </c>
      <c r="F3545">
        <v>1</v>
      </c>
      <c r="G3545">
        <v>6.7914940000000001</v>
      </c>
      <c r="H3545">
        <v>0.16331999999999999</v>
      </c>
      <c r="I3545">
        <v>2.9459909999999998</v>
      </c>
      <c r="J3545">
        <v>5.892E-2</v>
      </c>
      <c r="K3545" t="str">
        <f t="shared" si="59"/>
        <v>2</v>
      </c>
      <c r="L3545" t="s">
        <v>60</v>
      </c>
      <c r="M3545" t="s">
        <v>61</v>
      </c>
      <c r="N35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545" s="10">
        <f>VLOOKUP(TableOMP[[#This Row],[Label]],TableAvg[],2,FALSE)</f>
        <v>0</v>
      </c>
      <c r="P3545" s="10">
        <f>VLOOKUP(TableOMP[[#This Row],[Label]],TableAvg[],3,FALSE)</f>
        <v>0</v>
      </c>
      <c r="Q3545" s="10">
        <f>TableOMP[[#This Row],[Avg]]-$U$2*TableOMP[[#This Row],[StdDev]]</f>
        <v>0</v>
      </c>
      <c r="R3545" s="10">
        <f>TableOMP[[#This Row],[Avg]]+$U$2*TableOMP[[#This Row],[StdDev]]</f>
        <v>0</v>
      </c>
      <c r="S3545" s="10">
        <f>IF(AND(TableOMP[[#This Row],[total_time]]&gt;=TableOMP[[#This Row],[Low]], TableOMP[[#This Row],[total_time]]&lt;=TableOMP[[#This Row],[High]]),1,0)</f>
        <v>0</v>
      </c>
    </row>
    <row r="3546" spans="1:19" x14ac:dyDescent="0.25">
      <c r="A3546" t="s">
        <v>16</v>
      </c>
      <c r="B3546">
        <v>10000</v>
      </c>
      <c r="C3546">
        <v>100</v>
      </c>
      <c r="D3546">
        <v>100000</v>
      </c>
      <c r="E3546">
        <v>50</v>
      </c>
      <c r="F3546">
        <v>1</v>
      </c>
      <c r="G3546">
        <v>7.2392070000000004</v>
      </c>
      <c r="H3546">
        <v>0.18071400000000001</v>
      </c>
      <c r="I3546">
        <v>2.7575919999999998</v>
      </c>
      <c r="J3546">
        <v>5.6277000000000001E-2</v>
      </c>
      <c r="K3546" t="str">
        <f t="shared" si="59"/>
        <v>2</v>
      </c>
      <c r="L3546" t="s">
        <v>60</v>
      </c>
      <c r="M3546" t="s">
        <v>61</v>
      </c>
      <c r="N35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546" s="10">
        <f>VLOOKUP(TableOMP[[#This Row],[Label]],TableAvg[],2,FALSE)</f>
        <v>0</v>
      </c>
      <c r="P3546" s="10">
        <f>VLOOKUP(TableOMP[[#This Row],[Label]],TableAvg[],3,FALSE)</f>
        <v>0</v>
      </c>
      <c r="Q3546" s="10">
        <f>TableOMP[[#This Row],[Avg]]-$U$2*TableOMP[[#This Row],[StdDev]]</f>
        <v>0</v>
      </c>
      <c r="R3546" s="10">
        <f>TableOMP[[#This Row],[Avg]]+$U$2*TableOMP[[#This Row],[StdDev]]</f>
        <v>0</v>
      </c>
      <c r="S3546" s="10">
        <f>IF(AND(TableOMP[[#This Row],[total_time]]&gt;=TableOMP[[#This Row],[Low]], TableOMP[[#This Row],[total_time]]&lt;=TableOMP[[#This Row],[High]]),1,0)</f>
        <v>0</v>
      </c>
    </row>
    <row r="3547" spans="1:19" x14ac:dyDescent="0.25">
      <c r="A3547" t="s">
        <v>16</v>
      </c>
      <c r="B3547">
        <v>10000</v>
      </c>
      <c r="C3547">
        <v>100</v>
      </c>
      <c r="D3547">
        <v>100000</v>
      </c>
      <c r="E3547">
        <v>49</v>
      </c>
      <c r="F3547">
        <v>1</v>
      </c>
      <c r="G3547">
        <v>6.7360829999999998</v>
      </c>
      <c r="H3547">
        <v>0.15459999999999999</v>
      </c>
      <c r="I3547">
        <v>2.3078789999999998</v>
      </c>
      <c r="J3547">
        <v>4.8080999999999999E-2</v>
      </c>
      <c r="K3547" t="str">
        <f t="shared" si="59"/>
        <v>2</v>
      </c>
      <c r="L3547" t="s">
        <v>60</v>
      </c>
      <c r="M3547" t="s">
        <v>61</v>
      </c>
      <c r="N35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547" s="10">
        <f>VLOOKUP(TableOMP[[#This Row],[Label]],TableAvg[],2,FALSE)</f>
        <v>0</v>
      </c>
      <c r="P3547" s="10">
        <f>VLOOKUP(TableOMP[[#This Row],[Label]],TableAvg[],3,FALSE)</f>
        <v>0</v>
      </c>
      <c r="Q3547" s="10">
        <f>TableOMP[[#This Row],[Avg]]-$U$2*TableOMP[[#This Row],[StdDev]]</f>
        <v>0</v>
      </c>
      <c r="R3547" s="10">
        <f>TableOMP[[#This Row],[Avg]]+$U$2*TableOMP[[#This Row],[StdDev]]</f>
        <v>0</v>
      </c>
      <c r="S3547" s="10">
        <f>IF(AND(TableOMP[[#This Row],[total_time]]&gt;=TableOMP[[#This Row],[Low]], TableOMP[[#This Row],[total_time]]&lt;=TableOMP[[#This Row],[High]]),1,0)</f>
        <v>0</v>
      </c>
    </row>
    <row r="3548" spans="1:19" x14ac:dyDescent="0.25">
      <c r="A3548" t="s">
        <v>16</v>
      </c>
      <c r="B3548">
        <v>10000</v>
      </c>
      <c r="C3548">
        <v>100</v>
      </c>
      <c r="D3548">
        <v>100000</v>
      </c>
      <c r="E3548">
        <v>48</v>
      </c>
      <c r="F3548">
        <v>1</v>
      </c>
      <c r="G3548">
        <v>6.875769</v>
      </c>
      <c r="H3548">
        <v>0.18245400000000001</v>
      </c>
      <c r="I3548">
        <v>2.5647739999999999</v>
      </c>
      <c r="J3548">
        <v>5.457E-2</v>
      </c>
      <c r="K3548" t="str">
        <f t="shared" si="59"/>
        <v>2</v>
      </c>
      <c r="L3548" t="s">
        <v>60</v>
      </c>
      <c r="M3548" t="s">
        <v>61</v>
      </c>
      <c r="N35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548" s="10">
        <f>VLOOKUP(TableOMP[[#This Row],[Label]],TableAvg[],2,FALSE)</f>
        <v>0</v>
      </c>
      <c r="P3548" s="10">
        <f>VLOOKUP(TableOMP[[#This Row],[Label]],TableAvg[],3,FALSE)</f>
        <v>0</v>
      </c>
      <c r="Q3548" s="10">
        <f>TableOMP[[#This Row],[Avg]]-$U$2*TableOMP[[#This Row],[StdDev]]</f>
        <v>0</v>
      </c>
      <c r="R3548" s="10">
        <f>TableOMP[[#This Row],[Avg]]+$U$2*TableOMP[[#This Row],[StdDev]]</f>
        <v>0</v>
      </c>
      <c r="S3548" s="10">
        <f>IF(AND(TableOMP[[#This Row],[total_time]]&gt;=TableOMP[[#This Row],[Low]], TableOMP[[#This Row],[total_time]]&lt;=TableOMP[[#This Row],[High]]),1,0)</f>
        <v>0</v>
      </c>
    </row>
    <row r="3549" spans="1:19" x14ac:dyDescent="0.25">
      <c r="A3549" t="s">
        <v>16</v>
      </c>
      <c r="B3549">
        <v>10000</v>
      </c>
      <c r="C3549">
        <v>100</v>
      </c>
      <c r="D3549">
        <v>100000</v>
      </c>
      <c r="E3549">
        <v>47</v>
      </c>
      <c r="F3549">
        <v>1</v>
      </c>
      <c r="G3549">
        <v>7.2960200000000004</v>
      </c>
      <c r="H3549">
        <v>0.172573</v>
      </c>
      <c r="I3549">
        <v>2.3772630000000001</v>
      </c>
      <c r="J3549">
        <v>5.1679999999999997E-2</v>
      </c>
      <c r="K3549" t="str">
        <f t="shared" si="59"/>
        <v>2</v>
      </c>
      <c r="L3549" t="s">
        <v>60</v>
      </c>
      <c r="M3549" t="s">
        <v>61</v>
      </c>
      <c r="N35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549" s="10">
        <f>VLOOKUP(TableOMP[[#This Row],[Label]],TableAvg[],2,FALSE)</f>
        <v>0</v>
      </c>
      <c r="P3549" s="10">
        <f>VLOOKUP(TableOMP[[#This Row],[Label]],TableAvg[],3,FALSE)</f>
        <v>0</v>
      </c>
      <c r="Q3549" s="10">
        <f>TableOMP[[#This Row],[Avg]]-$U$2*TableOMP[[#This Row],[StdDev]]</f>
        <v>0</v>
      </c>
      <c r="R3549" s="10">
        <f>TableOMP[[#This Row],[Avg]]+$U$2*TableOMP[[#This Row],[StdDev]]</f>
        <v>0</v>
      </c>
      <c r="S3549" s="10">
        <f>IF(AND(TableOMP[[#This Row],[total_time]]&gt;=TableOMP[[#This Row],[Low]], TableOMP[[#This Row],[total_time]]&lt;=TableOMP[[#This Row],[High]]),1,0)</f>
        <v>0</v>
      </c>
    </row>
    <row r="3550" spans="1:19" x14ac:dyDescent="0.25">
      <c r="A3550" t="s">
        <v>16</v>
      </c>
      <c r="B3550">
        <v>10000</v>
      </c>
      <c r="C3550">
        <v>100</v>
      </c>
      <c r="D3550">
        <v>100000</v>
      </c>
      <c r="E3550">
        <v>46</v>
      </c>
      <c r="F3550">
        <v>1</v>
      </c>
      <c r="G3550">
        <v>7.171659</v>
      </c>
      <c r="H3550">
        <v>0.17230599999999999</v>
      </c>
      <c r="I3550">
        <v>2.6053350000000002</v>
      </c>
      <c r="J3550">
        <v>5.7896000000000003E-2</v>
      </c>
      <c r="K3550" t="str">
        <f t="shared" si="59"/>
        <v>2</v>
      </c>
      <c r="L3550" t="s">
        <v>60</v>
      </c>
      <c r="M3550" t="s">
        <v>61</v>
      </c>
      <c r="N35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550" s="10">
        <f>VLOOKUP(TableOMP[[#This Row],[Label]],TableAvg[],2,FALSE)</f>
        <v>0</v>
      </c>
      <c r="P3550" s="10">
        <f>VLOOKUP(TableOMP[[#This Row],[Label]],TableAvg[],3,FALSE)</f>
        <v>0</v>
      </c>
      <c r="Q3550" s="10">
        <f>TableOMP[[#This Row],[Avg]]-$U$2*TableOMP[[#This Row],[StdDev]]</f>
        <v>0</v>
      </c>
      <c r="R3550" s="10">
        <f>TableOMP[[#This Row],[Avg]]+$U$2*TableOMP[[#This Row],[StdDev]]</f>
        <v>0</v>
      </c>
      <c r="S3550" s="10">
        <f>IF(AND(TableOMP[[#This Row],[total_time]]&gt;=TableOMP[[#This Row],[Low]], TableOMP[[#This Row],[total_time]]&lt;=TableOMP[[#This Row],[High]]),1,0)</f>
        <v>0</v>
      </c>
    </row>
    <row r="3551" spans="1:19" x14ac:dyDescent="0.25">
      <c r="A3551" t="s">
        <v>16</v>
      </c>
      <c r="B3551">
        <v>10000</v>
      </c>
      <c r="C3551">
        <v>100</v>
      </c>
      <c r="D3551">
        <v>100000</v>
      </c>
      <c r="E3551">
        <v>45</v>
      </c>
      <c r="F3551">
        <v>1</v>
      </c>
      <c r="G3551">
        <v>7.2079009999999997</v>
      </c>
      <c r="H3551">
        <v>0.155031</v>
      </c>
      <c r="I3551">
        <v>2.0138929999999999</v>
      </c>
      <c r="J3551">
        <v>4.5769999999999998E-2</v>
      </c>
      <c r="K3551" t="str">
        <f t="shared" si="59"/>
        <v>2</v>
      </c>
      <c r="L3551" t="s">
        <v>60</v>
      </c>
      <c r="M3551" t="s">
        <v>61</v>
      </c>
      <c r="N35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551" s="10">
        <f>VLOOKUP(TableOMP[[#This Row],[Label]],TableAvg[],2,FALSE)</f>
        <v>0</v>
      </c>
      <c r="P3551" s="10">
        <f>VLOOKUP(TableOMP[[#This Row],[Label]],TableAvg[],3,FALSE)</f>
        <v>0</v>
      </c>
      <c r="Q3551" s="10">
        <f>TableOMP[[#This Row],[Avg]]-$U$2*TableOMP[[#This Row],[StdDev]]</f>
        <v>0</v>
      </c>
      <c r="R3551" s="10">
        <f>TableOMP[[#This Row],[Avg]]+$U$2*TableOMP[[#This Row],[StdDev]]</f>
        <v>0</v>
      </c>
      <c r="S3551" s="10">
        <f>IF(AND(TableOMP[[#This Row],[total_time]]&gt;=TableOMP[[#This Row],[Low]], TableOMP[[#This Row],[total_time]]&lt;=TableOMP[[#This Row],[High]]),1,0)</f>
        <v>0</v>
      </c>
    </row>
    <row r="3552" spans="1:19" x14ac:dyDescent="0.25">
      <c r="A3552" t="s">
        <v>16</v>
      </c>
      <c r="B3552">
        <v>10000</v>
      </c>
      <c r="C3552">
        <v>100</v>
      </c>
      <c r="D3552">
        <v>100000</v>
      </c>
      <c r="E3552">
        <v>44</v>
      </c>
      <c r="F3552">
        <v>1</v>
      </c>
      <c r="G3552">
        <v>7.4700369999999996</v>
      </c>
      <c r="H3552">
        <v>0.18831899999999999</v>
      </c>
      <c r="I3552">
        <v>2.8736899999999999</v>
      </c>
      <c r="J3552">
        <v>6.6830000000000001E-2</v>
      </c>
      <c r="K3552" t="str">
        <f t="shared" si="59"/>
        <v>2</v>
      </c>
      <c r="L3552" t="s">
        <v>60</v>
      </c>
      <c r="M3552" t="s">
        <v>61</v>
      </c>
      <c r="N35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552" s="10">
        <f>VLOOKUP(TableOMP[[#This Row],[Label]],TableAvg[],2,FALSE)</f>
        <v>0</v>
      </c>
      <c r="P3552" s="10">
        <f>VLOOKUP(TableOMP[[#This Row],[Label]],TableAvg[],3,FALSE)</f>
        <v>0</v>
      </c>
      <c r="Q3552" s="10">
        <f>TableOMP[[#This Row],[Avg]]-$U$2*TableOMP[[#This Row],[StdDev]]</f>
        <v>0</v>
      </c>
      <c r="R3552" s="10">
        <f>TableOMP[[#This Row],[Avg]]+$U$2*TableOMP[[#This Row],[StdDev]]</f>
        <v>0</v>
      </c>
      <c r="S3552" s="10">
        <f>IF(AND(TableOMP[[#This Row],[total_time]]&gt;=TableOMP[[#This Row],[Low]], TableOMP[[#This Row],[total_time]]&lt;=TableOMP[[#This Row],[High]]),1,0)</f>
        <v>0</v>
      </c>
    </row>
    <row r="3553" spans="1:19" x14ac:dyDescent="0.25">
      <c r="A3553" t="s">
        <v>16</v>
      </c>
      <c r="B3553">
        <v>10000</v>
      </c>
      <c r="C3553">
        <v>100</v>
      </c>
      <c r="D3553">
        <v>100000</v>
      </c>
      <c r="E3553">
        <v>43</v>
      </c>
      <c r="F3553">
        <v>1</v>
      </c>
      <c r="G3553">
        <v>7.176094</v>
      </c>
      <c r="H3553">
        <v>0.17355899999999999</v>
      </c>
      <c r="I3553">
        <v>2.58378</v>
      </c>
      <c r="J3553">
        <v>6.1518999999999997E-2</v>
      </c>
      <c r="K3553" t="str">
        <f t="shared" si="59"/>
        <v>2</v>
      </c>
      <c r="L3553" t="s">
        <v>60</v>
      </c>
      <c r="M3553" t="s">
        <v>61</v>
      </c>
      <c r="N35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553" s="10">
        <f>VLOOKUP(TableOMP[[#This Row],[Label]],TableAvg[],2,FALSE)</f>
        <v>0</v>
      </c>
      <c r="P3553" s="10">
        <f>VLOOKUP(TableOMP[[#This Row],[Label]],TableAvg[],3,FALSE)</f>
        <v>0</v>
      </c>
      <c r="Q3553" s="10">
        <f>TableOMP[[#This Row],[Avg]]-$U$2*TableOMP[[#This Row],[StdDev]]</f>
        <v>0</v>
      </c>
      <c r="R3553" s="10">
        <f>TableOMP[[#This Row],[Avg]]+$U$2*TableOMP[[#This Row],[StdDev]]</f>
        <v>0</v>
      </c>
      <c r="S3553" s="10">
        <f>IF(AND(TableOMP[[#This Row],[total_time]]&gt;=TableOMP[[#This Row],[Low]], TableOMP[[#This Row],[total_time]]&lt;=TableOMP[[#This Row],[High]]),1,0)</f>
        <v>0</v>
      </c>
    </row>
    <row r="3554" spans="1:19" x14ac:dyDescent="0.25">
      <c r="A3554" t="s">
        <v>16</v>
      </c>
      <c r="B3554">
        <v>10000</v>
      </c>
      <c r="C3554">
        <v>100</v>
      </c>
      <c r="D3554">
        <v>100000</v>
      </c>
      <c r="E3554">
        <v>42</v>
      </c>
      <c r="F3554">
        <v>1</v>
      </c>
      <c r="G3554">
        <v>7.3239599999999996</v>
      </c>
      <c r="H3554">
        <v>0.17193800000000001</v>
      </c>
      <c r="I3554">
        <v>2.4012799999999999</v>
      </c>
      <c r="J3554">
        <v>5.8568000000000002E-2</v>
      </c>
      <c r="K3554" t="str">
        <f t="shared" si="59"/>
        <v>2</v>
      </c>
      <c r="L3554" t="s">
        <v>60</v>
      </c>
      <c r="M3554" t="s">
        <v>61</v>
      </c>
      <c r="N35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554" s="10">
        <f>VLOOKUP(TableOMP[[#This Row],[Label]],TableAvg[],2,FALSE)</f>
        <v>0</v>
      </c>
      <c r="P3554" s="10">
        <f>VLOOKUP(TableOMP[[#This Row],[Label]],TableAvg[],3,FALSE)</f>
        <v>0</v>
      </c>
      <c r="Q3554" s="10">
        <f>TableOMP[[#This Row],[Avg]]-$U$2*TableOMP[[#This Row],[StdDev]]</f>
        <v>0</v>
      </c>
      <c r="R3554" s="10">
        <f>TableOMP[[#This Row],[Avg]]+$U$2*TableOMP[[#This Row],[StdDev]]</f>
        <v>0</v>
      </c>
      <c r="S3554" s="10">
        <f>IF(AND(TableOMP[[#This Row],[total_time]]&gt;=TableOMP[[#This Row],[Low]], TableOMP[[#This Row],[total_time]]&lt;=TableOMP[[#This Row],[High]]),1,0)</f>
        <v>0</v>
      </c>
    </row>
    <row r="3555" spans="1:19" x14ac:dyDescent="0.25">
      <c r="A3555" t="s">
        <v>16</v>
      </c>
      <c r="B3555">
        <v>10000</v>
      </c>
      <c r="C3555">
        <v>100</v>
      </c>
      <c r="D3555">
        <v>100000</v>
      </c>
      <c r="E3555">
        <v>41</v>
      </c>
      <c r="F3555">
        <v>1</v>
      </c>
      <c r="G3555">
        <v>7.9258319999999998</v>
      </c>
      <c r="H3555">
        <v>0.16170399999999999</v>
      </c>
      <c r="I3555">
        <v>2.1117940000000002</v>
      </c>
      <c r="J3555">
        <v>5.2795000000000002E-2</v>
      </c>
      <c r="K3555" t="str">
        <f t="shared" si="59"/>
        <v>2</v>
      </c>
      <c r="L3555" t="s">
        <v>60</v>
      </c>
      <c r="M3555" t="s">
        <v>61</v>
      </c>
      <c r="N35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555" s="10">
        <f>VLOOKUP(TableOMP[[#This Row],[Label]],TableAvg[],2,FALSE)</f>
        <v>0</v>
      </c>
      <c r="P3555" s="10">
        <f>VLOOKUP(TableOMP[[#This Row],[Label]],TableAvg[],3,FALSE)</f>
        <v>0</v>
      </c>
      <c r="Q3555" s="10">
        <f>TableOMP[[#This Row],[Avg]]-$U$2*TableOMP[[#This Row],[StdDev]]</f>
        <v>0</v>
      </c>
      <c r="R3555" s="10">
        <f>TableOMP[[#This Row],[Avg]]+$U$2*TableOMP[[#This Row],[StdDev]]</f>
        <v>0</v>
      </c>
      <c r="S3555" s="10">
        <f>IF(AND(TableOMP[[#This Row],[total_time]]&gt;=TableOMP[[#This Row],[Low]], TableOMP[[#This Row],[total_time]]&lt;=TableOMP[[#This Row],[High]]),1,0)</f>
        <v>0</v>
      </c>
    </row>
    <row r="3556" spans="1:19" x14ac:dyDescent="0.25">
      <c r="A3556" t="s">
        <v>16</v>
      </c>
      <c r="B3556">
        <v>10000</v>
      </c>
      <c r="C3556">
        <v>100</v>
      </c>
      <c r="D3556">
        <v>100000</v>
      </c>
      <c r="E3556">
        <v>40</v>
      </c>
      <c r="F3556">
        <v>1</v>
      </c>
      <c r="G3556">
        <v>7.5473189999999999</v>
      </c>
      <c r="H3556">
        <v>0.151115</v>
      </c>
      <c r="I3556">
        <v>1.969767</v>
      </c>
      <c r="J3556">
        <v>5.0507000000000003E-2</v>
      </c>
      <c r="K3556" t="str">
        <f t="shared" si="59"/>
        <v>2</v>
      </c>
      <c r="L3556" t="s">
        <v>60</v>
      </c>
      <c r="M3556" t="s">
        <v>61</v>
      </c>
      <c r="N35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556" s="10">
        <f>VLOOKUP(TableOMP[[#This Row],[Label]],TableAvg[],2,FALSE)</f>
        <v>0</v>
      </c>
      <c r="P3556" s="10">
        <f>VLOOKUP(TableOMP[[#This Row],[Label]],TableAvg[],3,FALSE)</f>
        <v>0</v>
      </c>
      <c r="Q3556" s="10">
        <f>TableOMP[[#This Row],[Avg]]-$U$2*TableOMP[[#This Row],[StdDev]]</f>
        <v>0</v>
      </c>
      <c r="R3556" s="10">
        <f>TableOMP[[#This Row],[Avg]]+$U$2*TableOMP[[#This Row],[StdDev]]</f>
        <v>0</v>
      </c>
      <c r="S3556" s="10">
        <f>IF(AND(TableOMP[[#This Row],[total_time]]&gt;=TableOMP[[#This Row],[Low]], TableOMP[[#This Row],[total_time]]&lt;=TableOMP[[#This Row],[High]]),1,0)</f>
        <v>0</v>
      </c>
    </row>
    <row r="3557" spans="1:19" x14ac:dyDescent="0.25">
      <c r="A3557" t="s">
        <v>16</v>
      </c>
      <c r="B3557">
        <v>10000</v>
      </c>
      <c r="C3557">
        <v>100</v>
      </c>
      <c r="D3557">
        <v>100000</v>
      </c>
      <c r="E3557">
        <v>39</v>
      </c>
      <c r="F3557">
        <v>1</v>
      </c>
      <c r="G3557">
        <v>7.859667</v>
      </c>
      <c r="H3557">
        <v>0.176148</v>
      </c>
      <c r="I3557">
        <v>2.3725719999999999</v>
      </c>
      <c r="J3557">
        <v>6.2435999999999998E-2</v>
      </c>
      <c r="K3557" t="str">
        <f t="shared" si="59"/>
        <v>2</v>
      </c>
      <c r="L3557" t="s">
        <v>60</v>
      </c>
      <c r="M3557" t="s">
        <v>61</v>
      </c>
      <c r="N35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557" s="10">
        <f>VLOOKUP(TableOMP[[#This Row],[Label]],TableAvg[],2,FALSE)</f>
        <v>0</v>
      </c>
      <c r="P3557" s="10">
        <f>VLOOKUP(TableOMP[[#This Row],[Label]],TableAvg[],3,FALSE)</f>
        <v>0</v>
      </c>
      <c r="Q3557" s="10">
        <f>TableOMP[[#This Row],[Avg]]-$U$2*TableOMP[[#This Row],[StdDev]]</f>
        <v>0</v>
      </c>
      <c r="R3557" s="10">
        <f>TableOMP[[#This Row],[Avg]]+$U$2*TableOMP[[#This Row],[StdDev]]</f>
        <v>0</v>
      </c>
      <c r="S3557" s="10">
        <f>IF(AND(TableOMP[[#This Row],[total_time]]&gt;=TableOMP[[#This Row],[Low]], TableOMP[[#This Row],[total_time]]&lt;=TableOMP[[#This Row],[High]]),1,0)</f>
        <v>0</v>
      </c>
    </row>
    <row r="3558" spans="1:19" x14ac:dyDescent="0.25">
      <c r="A3558" t="s">
        <v>16</v>
      </c>
      <c r="B3558">
        <v>10000</v>
      </c>
      <c r="C3558">
        <v>100</v>
      </c>
      <c r="D3558">
        <v>100000</v>
      </c>
      <c r="E3558">
        <v>38</v>
      </c>
      <c r="F3558">
        <v>1</v>
      </c>
      <c r="G3558">
        <v>8.5135470000000009</v>
      </c>
      <c r="H3558">
        <v>0.15936500000000001</v>
      </c>
      <c r="I3558">
        <v>1.8747419999999999</v>
      </c>
      <c r="J3558">
        <v>5.0668999999999999E-2</v>
      </c>
      <c r="K3558" t="str">
        <f t="shared" si="59"/>
        <v>2</v>
      </c>
      <c r="L3558" t="s">
        <v>60</v>
      </c>
      <c r="M3558" t="s">
        <v>61</v>
      </c>
      <c r="N35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558" s="10">
        <f>VLOOKUP(TableOMP[[#This Row],[Label]],TableAvg[],2,FALSE)</f>
        <v>0</v>
      </c>
      <c r="P3558" s="10">
        <f>VLOOKUP(TableOMP[[#This Row],[Label]],TableAvg[],3,FALSE)</f>
        <v>0</v>
      </c>
      <c r="Q3558" s="10">
        <f>TableOMP[[#This Row],[Avg]]-$U$2*TableOMP[[#This Row],[StdDev]]</f>
        <v>0</v>
      </c>
      <c r="R3558" s="10">
        <f>TableOMP[[#This Row],[Avg]]+$U$2*TableOMP[[#This Row],[StdDev]]</f>
        <v>0</v>
      </c>
      <c r="S3558" s="10">
        <f>IF(AND(TableOMP[[#This Row],[total_time]]&gt;=TableOMP[[#This Row],[Low]], TableOMP[[#This Row],[total_time]]&lt;=TableOMP[[#This Row],[High]]),1,0)</f>
        <v>0</v>
      </c>
    </row>
    <row r="3559" spans="1:19" x14ac:dyDescent="0.25">
      <c r="A3559" t="s">
        <v>16</v>
      </c>
      <c r="B3559">
        <v>10000</v>
      </c>
      <c r="C3559">
        <v>100</v>
      </c>
      <c r="D3559">
        <v>100000</v>
      </c>
      <c r="E3559">
        <v>37</v>
      </c>
      <c r="F3559">
        <v>1</v>
      </c>
      <c r="G3559">
        <v>8.1547879999999999</v>
      </c>
      <c r="H3559">
        <v>0.170656</v>
      </c>
      <c r="I3559">
        <v>1.91551</v>
      </c>
      <c r="J3559">
        <v>5.3208999999999999E-2</v>
      </c>
      <c r="K3559" t="str">
        <f t="shared" si="59"/>
        <v>2</v>
      </c>
      <c r="L3559" t="s">
        <v>60</v>
      </c>
      <c r="M3559" t="s">
        <v>61</v>
      </c>
      <c r="N35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559" s="10">
        <f>VLOOKUP(TableOMP[[#This Row],[Label]],TableAvg[],2,FALSE)</f>
        <v>0</v>
      </c>
      <c r="P3559" s="10">
        <f>VLOOKUP(TableOMP[[#This Row],[Label]],TableAvg[],3,FALSE)</f>
        <v>0</v>
      </c>
      <c r="Q3559" s="10">
        <f>TableOMP[[#This Row],[Avg]]-$U$2*TableOMP[[#This Row],[StdDev]]</f>
        <v>0</v>
      </c>
      <c r="R3559" s="10">
        <f>TableOMP[[#This Row],[Avg]]+$U$2*TableOMP[[#This Row],[StdDev]]</f>
        <v>0</v>
      </c>
      <c r="S3559" s="10">
        <f>IF(AND(TableOMP[[#This Row],[total_time]]&gt;=TableOMP[[#This Row],[Low]], TableOMP[[#This Row],[total_time]]&lt;=TableOMP[[#This Row],[High]]),1,0)</f>
        <v>0</v>
      </c>
    </row>
    <row r="3560" spans="1:19" x14ac:dyDescent="0.25">
      <c r="A3560" t="s">
        <v>16</v>
      </c>
      <c r="B3560">
        <v>10000</v>
      </c>
      <c r="C3560">
        <v>100</v>
      </c>
      <c r="D3560">
        <v>100000</v>
      </c>
      <c r="E3560">
        <v>36</v>
      </c>
      <c r="F3560">
        <v>1</v>
      </c>
      <c r="G3560">
        <v>8.2566659999999992</v>
      </c>
      <c r="H3560">
        <v>0.16634299999999999</v>
      </c>
      <c r="I3560">
        <v>1.6910670000000001</v>
      </c>
      <c r="J3560">
        <v>4.8315999999999998E-2</v>
      </c>
      <c r="K3560" t="str">
        <f t="shared" si="59"/>
        <v>2</v>
      </c>
      <c r="L3560" t="s">
        <v>60</v>
      </c>
      <c r="M3560" t="s">
        <v>61</v>
      </c>
      <c r="N35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560" s="10">
        <f>VLOOKUP(TableOMP[[#This Row],[Label]],TableAvg[],2,FALSE)</f>
        <v>0</v>
      </c>
      <c r="P3560" s="10">
        <f>VLOOKUP(TableOMP[[#This Row],[Label]],TableAvg[],3,FALSE)</f>
        <v>0</v>
      </c>
      <c r="Q3560" s="10">
        <f>TableOMP[[#This Row],[Avg]]-$U$2*TableOMP[[#This Row],[StdDev]]</f>
        <v>0</v>
      </c>
      <c r="R3560" s="10">
        <f>TableOMP[[#This Row],[Avg]]+$U$2*TableOMP[[#This Row],[StdDev]]</f>
        <v>0</v>
      </c>
      <c r="S3560" s="10">
        <f>IF(AND(TableOMP[[#This Row],[total_time]]&gt;=TableOMP[[#This Row],[Low]], TableOMP[[#This Row],[total_time]]&lt;=TableOMP[[#This Row],[High]]),1,0)</f>
        <v>0</v>
      </c>
    </row>
    <row r="3561" spans="1:19" x14ac:dyDescent="0.25">
      <c r="A3561" t="s">
        <v>16</v>
      </c>
      <c r="B3561">
        <v>10000</v>
      </c>
      <c r="C3561">
        <v>100</v>
      </c>
      <c r="D3561">
        <v>100000</v>
      </c>
      <c r="E3561">
        <v>35</v>
      </c>
      <c r="F3561">
        <v>1</v>
      </c>
      <c r="G3561">
        <v>8.9944260000000007</v>
      </c>
      <c r="H3561">
        <v>0.154915</v>
      </c>
      <c r="I3561">
        <v>2.091183</v>
      </c>
      <c r="J3561">
        <v>6.1504999999999997E-2</v>
      </c>
      <c r="K3561" t="str">
        <f t="shared" si="59"/>
        <v>2</v>
      </c>
      <c r="L3561" t="s">
        <v>60</v>
      </c>
      <c r="M3561" t="s">
        <v>61</v>
      </c>
      <c r="N35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561" s="10">
        <f>VLOOKUP(TableOMP[[#This Row],[Label]],TableAvg[],2,FALSE)</f>
        <v>0</v>
      </c>
      <c r="P3561" s="10">
        <f>VLOOKUP(TableOMP[[#This Row],[Label]],TableAvg[],3,FALSE)</f>
        <v>0</v>
      </c>
      <c r="Q3561" s="10">
        <f>TableOMP[[#This Row],[Avg]]-$U$2*TableOMP[[#This Row],[StdDev]]</f>
        <v>0</v>
      </c>
      <c r="R3561" s="10">
        <f>TableOMP[[#This Row],[Avg]]+$U$2*TableOMP[[#This Row],[StdDev]]</f>
        <v>0</v>
      </c>
      <c r="S3561" s="10">
        <f>IF(AND(TableOMP[[#This Row],[total_time]]&gt;=TableOMP[[#This Row],[Low]], TableOMP[[#This Row],[total_time]]&lt;=TableOMP[[#This Row],[High]]),1,0)</f>
        <v>0</v>
      </c>
    </row>
    <row r="3562" spans="1:19" x14ac:dyDescent="0.25">
      <c r="A3562" t="s">
        <v>16</v>
      </c>
      <c r="B3562">
        <v>10000</v>
      </c>
      <c r="C3562">
        <v>100</v>
      </c>
      <c r="D3562">
        <v>100000</v>
      </c>
      <c r="E3562">
        <v>34</v>
      </c>
      <c r="F3562">
        <v>1</v>
      </c>
      <c r="G3562">
        <v>8.7951859999999993</v>
      </c>
      <c r="H3562">
        <v>0.15909699999999999</v>
      </c>
      <c r="I3562">
        <v>1.762281</v>
      </c>
      <c r="J3562">
        <v>5.3401999999999998E-2</v>
      </c>
      <c r="K3562" t="str">
        <f t="shared" si="59"/>
        <v>2</v>
      </c>
      <c r="L3562" t="s">
        <v>60</v>
      </c>
      <c r="M3562" t="s">
        <v>61</v>
      </c>
      <c r="N3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562" s="10">
        <f>VLOOKUP(TableOMP[[#This Row],[Label]],TableAvg[],2,FALSE)</f>
        <v>0</v>
      </c>
      <c r="P3562" s="10">
        <f>VLOOKUP(TableOMP[[#This Row],[Label]],TableAvg[],3,FALSE)</f>
        <v>0</v>
      </c>
      <c r="Q3562" s="10">
        <f>TableOMP[[#This Row],[Avg]]-$U$2*TableOMP[[#This Row],[StdDev]]</f>
        <v>0</v>
      </c>
      <c r="R3562" s="10">
        <f>TableOMP[[#This Row],[Avg]]+$U$2*TableOMP[[#This Row],[StdDev]]</f>
        <v>0</v>
      </c>
      <c r="S3562" s="10">
        <f>IF(AND(TableOMP[[#This Row],[total_time]]&gt;=TableOMP[[#This Row],[Low]], TableOMP[[#This Row],[total_time]]&lt;=TableOMP[[#This Row],[High]]),1,0)</f>
        <v>0</v>
      </c>
    </row>
    <row r="3563" spans="1:19" x14ac:dyDescent="0.25">
      <c r="A3563" t="s">
        <v>16</v>
      </c>
      <c r="B3563">
        <v>10000</v>
      </c>
      <c r="C3563">
        <v>100</v>
      </c>
      <c r="D3563">
        <v>100000</v>
      </c>
      <c r="E3563">
        <v>33</v>
      </c>
      <c r="F3563">
        <v>1</v>
      </c>
      <c r="G3563">
        <v>9.0718789999999991</v>
      </c>
      <c r="H3563">
        <v>0.16205900000000001</v>
      </c>
      <c r="I3563">
        <v>1.56887</v>
      </c>
      <c r="J3563">
        <v>4.9027000000000001E-2</v>
      </c>
      <c r="K3563" t="str">
        <f t="shared" si="59"/>
        <v>2</v>
      </c>
      <c r="L3563" t="s">
        <v>60</v>
      </c>
      <c r="M3563" t="s">
        <v>61</v>
      </c>
      <c r="N35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563" s="10">
        <f>VLOOKUP(TableOMP[[#This Row],[Label]],TableAvg[],2,FALSE)</f>
        <v>0</v>
      </c>
      <c r="P3563" s="10">
        <f>VLOOKUP(TableOMP[[#This Row],[Label]],TableAvg[],3,FALSE)</f>
        <v>0</v>
      </c>
      <c r="Q3563" s="10">
        <f>TableOMP[[#This Row],[Avg]]-$U$2*TableOMP[[#This Row],[StdDev]]</f>
        <v>0</v>
      </c>
      <c r="R3563" s="10">
        <f>TableOMP[[#This Row],[Avg]]+$U$2*TableOMP[[#This Row],[StdDev]]</f>
        <v>0</v>
      </c>
      <c r="S3563" s="10">
        <f>IF(AND(TableOMP[[#This Row],[total_time]]&gt;=TableOMP[[#This Row],[Low]], TableOMP[[#This Row],[total_time]]&lt;=TableOMP[[#This Row],[High]]),1,0)</f>
        <v>0</v>
      </c>
    </row>
    <row r="3564" spans="1:19" x14ac:dyDescent="0.25">
      <c r="A3564" t="s">
        <v>16</v>
      </c>
      <c r="B3564">
        <v>10000</v>
      </c>
      <c r="C3564">
        <v>100</v>
      </c>
      <c r="D3564">
        <v>100000</v>
      </c>
      <c r="E3564">
        <v>32</v>
      </c>
      <c r="F3564">
        <v>1</v>
      </c>
      <c r="G3564">
        <v>9.3245229999999992</v>
      </c>
      <c r="H3564">
        <v>0.15751100000000001</v>
      </c>
      <c r="I3564">
        <v>1.614357</v>
      </c>
      <c r="J3564">
        <v>5.2075999999999997E-2</v>
      </c>
      <c r="K3564" t="str">
        <f t="shared" si="59"/>
        <v>2</v>
      </c>
      <c r="L3564" t="s">
        <v>60</v>
      </c>
      <c r="M3564" t="s">
        <v>61</v>
      </c>
      <c r="N35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564" s="10">
        <f>VLOOKUP(TableOMP[[#This Row],[Label]],TableAvg[],2,FALSE)</f>
        <v>0</v>
      </c>
      <c r="P3564" s="10">
        <f>VLOOKUP(TableOMP[[#This Row],[Label]],TableAvg[],3,FALSE)</f>
        <v>0</v>
      </c>
      <c r="Q3564" s="10">
        <f>TableOMP[[#This Row],[Avg]]-$U$2*TableOMP[[#This Row],[StdDev]]</f>
        <v>0</v>
      </c>
      <c r="R3564" s="10">
        <f>TableOMP[[#This Row],[Avg]]+$U$2*TableOMP[[#This Row],[StdDev]]</f>
        <v>0</v>
      </c>
      <c r="S3564" s="10">
        <f>IF(AND(TableOMP[[#This Row],[total_time]]&gt;=TableOMP[[#This Row],[Low]], TableOMP[[#This Row],[total_time]]&lt;=TableOMP[[#This Row],[High]]),1,0)</f>
        <v>0</v>
      </c>
    </row>
    <row r="3565" spans="1:19" x14ac:dyDescent="0.25">
      <c r="A3565" t="s">
        <v>16</v>
      </c>
      <c r="B3565">
        <v>10000</v>
      </c>
      <c r="C3565">
        <v>100</v>
      </c>
      <c r="D3565">
        <v>100000</v>
      </c>
      <c r="E3565">
        <v>31</v>
      </c>
      <c r="F3565">
        <v>1</v>
      </c>
      <c r="G3565">
        <v>9.5555439999999994</v>
      </c>
      <c r="H3565">
        <v>0.161746</v>
      </c>
      <c r="I3565">
        <v>4.5666929999999999</v>
      </c>
      <c r="J3565">
        <v>0.152223</v>
      </c>
      <c r="K3565" t="str">
        <f t="shared" si="59"/>
        <v>2</v>
      </c>
      <c r="L3565" t="s">
        <v>60</v>
      </c>
      <c r="M3565" t="s">
        <v>61</v>
      </c>
      <c r="N35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565" s="10">
        <f>VLOOKUP(TableOMP[[#This Row],[Label]],TableAvg[],2,FALSE)</f>
        <v>0</v>
      </c>
      <c r="P3565" s="10">
        <f>VLOOKUP(TableOMP[[#This Row],[Label]],TableAvg[],3,FALSE)</f>
        <v>0</v>
      </c>
      <c r="Q3565" s="10">
        <f>TableOMP[[#This Row],[Avg]]-$U$2*TableOMP[[#This Row],[StdDev]]</f>
        <v>0</v>
      </c>
      <c r="R3565" s="10">
        <f>TableOMP[[#This Row],[Avg]]+$U$2*TableOMP[[#This Row],[StdDev]]</f>
        <v>0</v>
      </c>
      <c r="S3565" s="10">
        <f>IF(AND(TableOMP[[#This Row],[total_time]]&gt;=TableOMP[[#This Row],[Low]], TableOMP[[#This Row],[total_time]]&lt;=TableOMP[[#This Row],[High]]),1,0)</f>
        <v>0</v>
      </c>
    </row>
    <row r="3566" spans="1:19" x14ac:dyDescent="0.25">
      <c r="A3566" t="s">
        <v>16</v>
      </c>
      <c r="B3566">
        <v>10000</v>
      </c>
      <c r="C3566">
        <v>100</v>
      </c>
      <c r="D3566">
        <v>100000</v>
      </c>
      <c r="E3566">
        <v>30</v>
      </c>
      <c r="F3566">
        <v>1</v>
      </c>
      <c r="G3566">
        <v>9.9632229999999993</v>
      </c>
      <c r="H3566">
        <v>0.15615000000000001</v>
      </c>
      <c r="I3566">
        <v>1.566308</v>
      </c>
      <c r="J3566">
        <v>5.4011000000000003E-2</v>
      </c>
      <c r="K3566" t="str">
        <f t="shared" si="59"/>
        <v>2</v>
      </c>
      <c r="L3566" t="s">
        <v>60</v>
      </c>
      <c r="M3566" t="s">
        <v>61</v>
      </c>
      <c r="N35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566" s="10">
        <f>VLOOKUP(TableOMP[[#This Row],[Label]],TableAvg[],2,FALSE)</f>
        <v>0</v>
      </c>
      <c r="P3566" s="10">
        <f>VLOOKUP(TableOMP[[#This Row],[Label]],TableAvg[],3,FALSE)</f>
        <v>0</v>
      </c>
      <c r="Q3566" s="10">
        <f>TableOMP[[#This Row],[Avg]]-$U$2*TableOMP[[#This Row],[StdDev]]</f>
        <v>0</v>
      </c>
      <c r="R3566" s="10">
        <f>TableOMP[[#This Row],[Avg]]+$U$2*TableOMP[[#This Row],[StdDev]]</f>
        <v>0</v>
      </c>
      <c r="S3566" s="10">
        <f>IF(AND(TableOMP[[#This Row],[total_time]]&gt;=TableOMP[[#This Row],[Low]], TableOMP[[#This Row],[total_time]]&lt;=TableOMP[[#This Row],[High]]),1,0)</f>
        <v>0</v>
      </c>
    </row>
    <row r="3567" spans="1:19" x14ac:dyDescent="0.25">
      <c r="A3567" t="s">
        <v>16</v>
      </c>
      <c r="B3567">
        <v>10000</v>
      </c>
      <c r="C3567">
        <v>100</v>
      </c>
      <c r="D3567">
        <v>100000</v>
      </c>
      <c r="E3567">
        <v>29</v>
      </c>
      <c r="F3567">
        <v>1</v>
      </c>
      <c r="G3567">
        <v>10.062516</v>
      </c>
      <c r="H3567">
        <v>0.14616299999999999</v>
      </c>
      <c r="I3567">
        <v>1.3923019999999999</v>
      </c>
      <c r="J3567">
        <v>4.9724999999999998E-2</v>
      </c>
      <c r="K3567" t="str">
        <f t="shared" si="59"/>
        <v>2</v>
      </c>
      <c r="L3567" t="s">
        <v>60</v>
      </c>
      <c r="M3567" t="s">
        <v>61</v>
      </c>
      <c r="N35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567" s="10">
        <f>VLOOKUP(TableOMP[[#This Row],[Label]],TableAvg[],2,FALSE)</f>
        <v>0</v>
      </c>
      <c r="P3567" s="10">
        <f>VLOOKUP(TableOMP[[#This Row],[Label]],TableAvg[],3,FALSE)</f>
        <v>0</v>
      </c>
      <c r="Q3567" s="10">
        <f>TableOMP[[#This Row],[Avg]]-$U$2*TableOMP[[#This Row],[StdDev]]</f>
        <v>0</v>
      </c>
      <c r="R3567" s="10">
        <f>TableOMP[[#This Row],[Avg]]+$U$2*TableOMP[[#This Row],[StdDev]]</f>
        <v>0</v>
      </c>
      <c r="S3567" s="10">
        <f>IF(AND(TableOMP[[#This Row],[total_time]]&gt;=TableOMP[[#This Row],[Low]], TableOMP[[#This Row],[total_time]]&lt;=TableOMP[[#This Row],[High]]),1,0)</f>
        <v>0</v>
      </c>
    </row>
    <row r="3568" spans="1:19" x14ac:dyDescent="0.25">
      <c r="A3568" t="s">
        <v>16</v>
      </c>
      <c r="B3568">
        <v>10000</v>
      </c>
      <c r="C3568">
        <v>100</v>
      </c>
      <c r="D3568">
        <v>100000</v>
      </c>
      <c r="E3568">
        <v>28</v>
      </c>
      <c r="F3568">
        <v>1</v>
      </c>
      <c r="G3568">
        <v>10.306041</v>
      </c>
      <c r="H3568">
        <v>0.16083700000000001</v>
      </c>
      <c r="I3568">
        <v>1.324119</v>
      </c>
      <c r="J3568">
        <v>4.9041000000000001E-2</v>
      </c>
      <c r="K3568" t="str">
        <f t="shared" si="59"/>
        <v>2</v>
      </c>
      <c r="L3568" t="s">
        <v>60</v>
      </c>
      <c r="M3568" t="s">
        <v>61</v>
      </c>
      <c r="N35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568" s="10">
        <f>VLOOKUP(TableOMP[[#This Row],[Label]],TableAvg[],2,FALSE)</f>
        <v>0</v>
      </c>
      <c r="P3568" s="10">
        <f>VLOOKUP(TableOMP[[#This Row],[Label]],TableAvg[],3,FALSE)</f>
        <v>0</v>
      </c>
      <c r="Q3568" s="10">
        <f>TableOMP[[#This Row],[Avg]]-$U$2*TableOMP[[#This Row],[StdDev]]</f>
        <v>0</v>
      </c>
      <c r="R3568" s="10">
        <f>TableOMP[[#This Row],[Avg]]+$U$2*TableOMP[[#This Row],[StdDev]]</f>
        <v>0</v>
      </c>
      <c r="S3568" s="10">
        <f>IF(AND(TableOMP[[#This Row],[total_time]]&gt;=TableOMP[[#This Row],[Low]], TableOMP[[#This Row],[total_time]]&lt;=TableOMP[[#This Row],[High]]),1,0)</f>
        <v>0</v>
      </c>
    </row>
    <row r="3569" spans="1:19" x14ac:dyDescent="0.25">
      <c r="A3569" t="s">
        <v>16</v>
      </c>
      <c r="B3569">
        <v>10000</v>
      </c>
      <c r="C3569">
        <v>100</v>
      </c>
      <c r="D3569">
        <v>100000</v>
      </c>
      <c r="E3569">
        <v>27</v>
      </c>
      <c r="F3569">
        <v>1</v>
      </c>
      <c r="G3569">
        <v>11.166147</v>
      </c>
      <c r="H3569">
        <v>0.15328900000000001</v>
      </c>
      <c r="I3569">
        <v>1.159753</v>
      </c>
      <c r="J3569">
        <v>4.4606E-2</v>
      </c>
      <c r="K3569" t="str">
        <f t="shared" si="59"/>
        <v>2</v>
      </c>
      <c r="L3569" t="s">
        <v>60</v>
      </c>
      <c r="M3569" t="s">
        <v>61</v>
      </c>
      <c r="N35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569" s="10">
        <f>VLOOKUP(TableOMP[[#This Row],[Label]],TableAvg[],2,FALSE)</f>
        <v>0</v>
      </c>
      <c r="P3569" s="10">
        <f>VLOOKUP(TableOMP[[#This Row],[Label]],TableAvg[],3,FALSE)</f>
        <v>0</v>
      </c>
      <c r="Q3569" s="10">
        <f>TableOMP[[#This Row],[Avg]]-$U$2*TableOMP[[#This Row],[StdDev]]</f>
        <v>0</v>
      </c>
      <c r="R3569" s="10">
        <f>TableOMP[[#This Row],[Avg]]+$U$2*TableOMP[[#This Row],[StdDev]]</f>
        <v>0</v>
      </c>
      <c r="S3569" s="10">
        <f>IF(AND(TableOMP[[#This Row],[total_time]]&gt;=TableOMP[[#This Row],[Low]], TableOMP[[#This Row],[total_time]]&lt;=TableOMP[[#This Row],[High]]),1,0)</f>
        <v>0</v>
      </c>
    </row>
    <row r="3570" spans="1:19" x14ac:dyDescent="0.25">
      <c r="A3570" t="s">
        <v>16</v>
      </c>
      <c r="B3570">
        <v>10000</v>
      </c>
      <c r="C3570">
        <v>100</v>
      </c>
      <c r="D3570">
        <v>100000</v>
      </c>
      <c r="E3570">
        <v>26</v>
      </c>
      <c r="F3570">
        <v>1</v>
      </c>
      <c r="G3570">
        <v>10.965279000000001</v>
      </c>
      <c r="H3570">
        <v>0.13017500000000001</v>
      </c>
      <c r="I3570">
        <v>0.87468800000000002</v>
      </c>
      <c r="J3570">
        <v>3.4987999999999998E-2</v>
      </c>
      <c r="K3570" t="str">
        <f t="shared" si="59"/>
        <v>2</v>
      </c>
      <c r="L3570" t="s">
        <v>60</v>
      </c>
      <c r="M3570" t="s">
        <v>61</v>
      </c>
      <c r="N35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570" s="10">
        <f>VLOOKUP(TableOMP[[#This Row],[Label]],TableAvg[],2,FALSE)</f>
        <v>0</v>
      </c>
      <c r="P3570" s="10">
        <f>VLOOKUP(TableOMP[[#This Row],[Label]],TableAvg[],3,FALSE)</f>
        <v>0</v>
      </c>
      <c r="Q3570" s="10">
        <f>TableOMP[[#This Row],[Avg]]-$U$2*TableOMP[[#This Row],[StdDev]]</f>
        <v>0</v>
      </c>
      <c r="R3570" s="10">
        <f>TableOMP[[#This Row],[Avg]]+$U$2*TableOMP[[#This Row],[StdDev]]</f>
        <v>0</v>
      </c>
      <c r="S3570" s="10">
        <f>IF(AND(TableOMP[[#This Row],[total_time]]&gt;=TableOMP[[#This Row],[Low]], TableOMP[[#This Row],[total_time]]&lt;=TableOMP[[#This Row],[High]]),1,0)</f>
        <v>0</v>
      </c>
    </row>
    <row r="3571" spans="1:19" x14ac:dyDescent="0.25">
      <c r="A3571" t="s">
        <v>16</v>
      </c>
      <c r="B3571">
        <v>10000</v>
      </c>
      <c r="C3571">
        <v>100</v>
      </c>
      <c r="D3571">
        <v>100000</v>
      </c>
      <c r="E3571">
        <v>25</v>
      </c>
      <c r="F3571">
        <v>1</v>
      </c>
      <c r="G3571">
        <v>11.627546000000001</v>
      </c>
      <c r="H3571">
        <v>0.15382799999999999</v>
      </c>
      <c r="I3571">
        <v>1.165878</v>
      </c>
      <c r="J3571">
        <v>4.8578000000000003E-2</v>
      </c>
      <c r="K3571" t="str">
        <f t="shared" si="59"/>
        <v>2</v>
      </c>
      <c r="L3571" t="s">
        <v>60</v>
      </c>
      <c r="M3571" t="s">
        <v>61</v>
      </c>
      <c r="N35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571" s="10">
        <f>VLOOKUP(TableOMP[[#This Row],[Label]],TableAvg[],2,FALSE)</f>
        <v>0</v>
      </c>
      <c r="P3571" s="10">
        <f>VLOOKUP(TableOMP[[#This Row],[Label]],TableAvg[],3,FALSE)</f>
        <v>0</v>
      </c>
      <c r="Q3571" s="10">
        <f>TableOMP[[#This Row],[Avg]]-$U$2*TableOMP[[#This Row],[StdDev]]</f>
        <v>0</v>
      </c>
      <c r="R3571" s="10">
        <f>TableOMP[[#This Row],[Avg]]+$U$2*TableOMP[[#This Row],[StdDev]]</f>
        <v>0</v>
      </c>
      <c r="S3571" s="10">
        <f>IF(AND(TableOMP[[#This Row],[total_time]]&gt;=TableOMP[[#This Row],[Low]], TableOMP[[#This Row],[total_time]]&lt;=TableOMP[[#This Row],[High]]),1,0)</f>
        <v>0</v>
      </c>
    </row>
    <row r="3572" spans="1:19" x14ac:dyDescent="0.25">
      <c r="A3572" t="s">
        <v>16</v>
      </c>
      <c r="B3572">
        <v>10000</v>
      </c>
      <c r="C3572">
        <v>100</v>
      </c>
      <c r="D3572">
        <v>100000</v>
      </c>
      <c r="E3572">
        <v>24</v>
      </c>
      <c r="F3572">
        <v>1</v>
      </c>
      <c r="G3572">
        <v>11.739679000000001</v>
      </c>
      <c r="H3572">
        <v>0.13375899999999999</v>
      </c>
      <c r="I3572">
        <v>0.98122699999999996</v>
      </c>
      <c r="J3572">
        <v>4.2661999999999999E-2</v>
      </c>
      <c r="K3572" t="str">
        <f t="shared" si="59"/>
        <v>2</v>
      </c>
      <c r="L3572" t="s">
        <v>60</v>
      </c>
      <c r="M3572" t="s">
        <v>61</v>
      </c>
      <c r="N35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572" s="10">
        <f>VLOOKUP(TableOMP[[#This Row],[Label]],TableAvg[],2,FALSE)</f>
        <v>0</v>
      </c>
      <c r="P3572" s="10">
        <f>VLOOKUP(TableOMP[[#This Row],[Label]],TableAvg[],3,FALSE)</f>
        <v>0</v>
      </c>
      <c r="Q3572" s="10">
        <f>TableOMP[[#This Row],[Avg]]-$U$2*TableOMP[[#This Row],[StdDev]]</f>
        <v>0</v>
      </c>
      <c r="R3572" s="10">
        <f>TableOMP[[#This Row],[Avg]]+$U$2*TableOMP[[#This Row],[StdDev]]</f>
        <v>0</v>
      </c>
      <c r="S3572" s="10">
        <f>IF(AND(TableOMP[[#This Row],[total_time]]&gt;=TableOMP[[#This Row],[Low]], TableOMP[[#This Row],[total_time]]&lt;=TableOMP[[#This Row],[High]]),1,0)</f>
        <v>0</v>
      </c>
    </row>
    <row r="3573" spans="1:19" x14ac:dyDescent="0.25">
      <c r="A3573" t="s">
        <v>16</v>
      </c>
      <c r="B3573">
        <v>10000</v>
      </c>
      <c r="C3573">
        <v>100</v>
      </c>
      <c r="D3573">
        <v>100000</v>
      </c>
      <c r="E3573">
        <v>23</v>
      </c>
      <c r="F3573">
        <v>1</v>
      </c>
      <c r="G3573">
        <v>12.500147</v>
      </c>
      <c r="H3573">
        <v>0.13757</v>
      </c>
      <c r="I3573">
        <v>0.87793100000000002</v>
      </c>
      <c r="J3573">
        <v>3.9905999999999997E-2</v>
      </c>
      <c r="K3573" t="str">
        <f t="shared" si="59"/>
        <v>2</v>
      </c>
      <c r="L3573" t="s">
        <v>60</v>
      </c>
      <c r="M3573" t="s">
        <v>61</v>
      </c>
      <c r="N35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573" s="10">
        <f>VLOOKUP(TableOMP[[#This Row],[Label]],TableAvg[],2,FALSE)</f>
        <v>0</v>
      </c>
      <c r="P3573" s="10">
        <f>VLOOKUP(TableOMP[[#This Row],[Label]],TableAvg[],3,FALSE)</f>
        <v>0</v>
      </c>
      <c r="Q3573" s="10">
        <f>TableOMP[[#This Row],[Avg]]-$U$2*TableOMP[[#This Row],[StdDev]]</f>
        <v>0</v>
      </c>
      <c r="R3573" s="10">
        <f>TableOMP[[#This Row],[Avg]]+$U$2*TableOMP[[#This Row],[StdDev]]</f>
        <v>0</v>
      </c>
      <c r="S3573" s="10">
        <f>IF(AND(TableOMP[[#This Row],[total_time]]&gt;=TableOMP[[#This Row],[Low]], TableOMP[[#This Row],[total_time]]&lt;=TableOMP[[#This Row],[High]]),1,0)</f>
        <v>0</v>
      </c>
    </row>
    <row r="3574" spans="1:19" x14ac:dyDescent="0.25">
      <c r="A3574" t="s">
        <v>16</v>
      </c>
      <c r="B3574">
        <v>10000</v>
      </c>
      <c r="C3574">
        <v>100</v>
      </c>
      <c r="D3574">
        <v>100000</v>
      </c>
      <c r="E3574">
        <v>22</v>
      </c>
      <c r="F3574">
        <v>1</v>
      </c>
      <c r="G3574">
        <v>12.658606000000001</v>
      </c>
      <c r="H3574">
        <v>0.140377</v>
      </c>
      <c r="I3574">
        <v>0.90087399999999995</v>
      </c>
      <c r="J3574">
        <v>4.2899E-2</v>
      </c>
      <c r="K3574" t="str">
        <f t="shared" si="59"/>
        <v>2</v>
      </c>
      <c r="L3574" t="s">
        <v>60</v>
      </c>
      <c r="M3574" t="s">
        <v>61</v>
      </c>
      <c r="N35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574" s="10">
        <f>VLOOKUP(TableOMP[[#This Row],[Label]],TableAvg[],2,FALSE)</f>
        <v>0</v>
      </c>
      <c r="P3574" s="10">
        <f>VLOOKUP(TableOMP[[#This Row],[Label]],TableAvg[],3,FALSE)</f>
        <v>0</v>
      </c>
      <c r="Q3574" s="10">
        <f>TableOMP[[#This Row],[Avg]]-$U$2*TableOMP[[#This Row],[StdDev]]</f>
        <v>0</v>
      </c>
      <c r="R3574" s="10">
        <f>TableOMP[[#This Row],[Avg]]+$U$2*TableOMP[[#This Row],[StdDev]]</f>
        <v>0</v>
      </c>
      <c r="S3574" s="10">
        <f>IF(AND(TableOMP[[#This Row],[total_time]]&gt;=TableOMP[[#This Row],[Low]], TableOMP[[#This Row],[total_time]]&lt;=TableOMP[[#This Row],[High]]),1,0)</f>
        <v>0</v>
      </c>
    </row>
    <row r="3575" spans="1:19" x14ac:dyDescent="0.25">
      <c r="A3575" t="s">
        <v>16</v>
      </c>
      <c r="B3575">
        <v>10000</v>
      </c>
      <c r="C3575">
        <v>100</v>
      </c>
      <c r="D3575">
        <v>100000</v>
      </c>
      <c r="E3575">
        <v>21</v>
      </c>
      <c r="F3575">
        <v>1</v>
      </c>
      <c r="G3575">
        <v>13.605729</v>
      </c>
      <c r="H3575">
        <v>0.12909399999999999</v>
      </c>
      <c r="I3575">
        <v>0.740286</v>
      </c>
      <c r="J3575">
        <v>3.7013999999999998E-2</v>
      </c>
      <c r="K3575" t="str">
        <f t="shared" si="59"/>
        <v>2</v>
      </c>
      <c r="L3575" t="s">
        <v>60</v>
      </c>
      <c r="M3575" t="s">
        <v>61</v>
      </c>
      <c r="N35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575" s="10">
        <f>VLOOKUP(TableOMP[[#This Row],[Label]],TableAvg[],2,FALSE)</f>
        <v>0</v>
      </c>
      <c r="P3575" s="10">
        <f>VLOOKUP(TableOMP[[#This Row],[Label]],TableAvg[],3,FALSE)</f>
        <v>0</v>
      </c>
      <c r="Q3575" s="10">
        <f>TableOMP[[#This Row],[Avg]]-$U$2*TableOMP[[#This Row],[StdDev]]</f>
        <v>0</v>
      </c>
      <c r="R3575" s="10">
        <f>TableOMP[[#This Row],[Avg]]+$U$2*TableOMP[[#This Row],[StdDev]]</f>
        <v>0</v>
      </c>
      <c r="S3575" s="10">
        <f>IF(AND(TableOMP[[#This Row],[total_time]]&gt;=TableOMP[[#This Row],[Low]], TableOMP[[#This Row],[total_time]]&lt;=TableOMP[[#This Row],[High]]),1,0)</f>
        <v>0</v>
      </c>
    </row>
    <row r="3576" spans="1:19" x14ac:dyDescent="0.25">
      <c r="A3576" t="s">
        <v>16</v>
      </c>
      <c r="B3576">
        <v>10000</v>
      </c>
      <c r="C3576">
        <v>100</v>
      </c>
      <c r="D3576">
        <v>100000</v>
      </c>
      <c r="E3576">
        <v>20</v>
      </c>
      <c r="F3576">
        <v>1</v>
      </c>
      <c r="G3576">
        <v>13.982711</v>
      </c>
      <c r="H3576">
        <v>0.14086000000000001</v>
      </c>
      <c r="I3576">
        <v>0.79056999999999999</v>
      </c>
      <c r="J3576">
        <v>4.1609E-2</v>
      </c>
      <c r="K3576" t="str">
        <f t="shared" si="59"/>
        <v>2</v>
      </c>
      <c r="L3576" t="s">
        <v>60</v>
      </c>
      <c r="M3576" t="s">
        <v>61</v>
      </c>
      <c r="N35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576" s="10">
        <f>VLOOKUP(TableOMP[[#This Row],[Label]],TableAvg[],2,FALSE)</f>
        <v>0</v>
      </c>
      <c r="P3576" s="10">
        <f>VLOOKUP(TableOMP[[#This Row],[Label]],TableAvg[],3,FALSE)</f>
        <v>0</v>
      </c>
      <c r="Q3576" s="10">
        <f>TableOMP[[#This Row],[Avg]]-$U$2*TableOMP[[#This Row],[StdDev]]</f>
        <v>0</v>
      </c>
      <c r="R3576" s="10">
        <f>TableOMP[[#This Row],[Avg]]+$U$2*TableOMP[[#This Row],[StdDev]]</f>
        <v>0</v>
      </c>
      <c r="S3576" s="10">
        <f>IF(AND(TableOMP[[#This Row],[total_time]]&gt;=TableOMP[[#This Row],[Low]], TableOMP[[#This Row],[total_time]]&lt;=TableOMP[[#This Row],[High]]),1,0)</f>
        <v>0</v>
      </c>
    </row>
    <row r="3577" spans="1:19" x14ac:dyDescent="0.25">
      <c r="A3577" t="s">
        <v>16</v>
      </c>
      <c r="B3577">
        <v>10000</v>
      </c>
      <c r="C3577">
        <v>100</v>
      </c>
      <c r="D3577">
        <v>100000</v>
      </c>
      <c r="E3577">
        <v>19</v>
      </c>
      <c r="F3577">
        <v>1</v>
      </c>
      <c r="G3577">
        <v>14.645237</v>
      </c>
      <c r="H3577">
        <v>0.146229</v>
      </c>
      <c r="I3577">
        <v>0.84937099999999999</v>
      </c>
      <c r="J3577">
        <v>4.7187E-2</v>
      </c>
      <c r="K3577" t="str">
        <f t="shared" si="59"/>
        <v>2</v>
      </c>
      <c r="L3577" t="s">
        <v>60</v>
      </c>
      <c r="M3577" t="s">
        <v>61</v>
      </c>
      <c r="N35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577" s="10">
        <f>VLOOKUP(TableOMP[[#This Row],[Label]],TableAvg[],2,FALSE)</f>
        <v>0</v>
      </c>
      <c r="P3577" s="10">
        <f>VLOOKUP(TableOMP[[#This Row],[Label]],TableAvg[],3,FALSE)</f>
        <v>0</v>
      </c>
      <c r="Q3577" s="10">
        <f>TableOMP[[#This Row],[Avg]]-$U$2*TableOMP[[#This Row],[StdDev]]</f>
        <v>0</v>
      </c>
      <c r="R3577" s="10">
        <f>TableOMP[[#This Row],[Avg]]+$U$2*TableOMP[[#This Row],[StdDev]]</f>
        <v>0</v>
      </c>
      <c r="S3577" s="10">
        <f>IF(AND(TableOMP[[#This Row],[total_time]]&gt;=TableOMP[[#This Row],[Low]], TableOMP[[#This Row],[total_time]]&lt;=TableOMP[[#This Row],[High]]),1,0)</f>
        <v>0</v>
      </c>
    </row>
    <row r="3578" spans="1:19" x14ac:dyDescent="0.25">
      <c r="A3578" t="s">
        <v>16</v>
      </c>
      <c r="B3578">
        <v>10000</v>
      </c>
      <c r="C3578">
        <v>100</v>
      </c>
      <c r="D3578">
        <v>100000</v>
      </c>
      <c r="E3578">
        <v>18</v>
      </c>
      <c r="F3578">
        <v>1</v>
      </c>
      <c r="G3578">
        <v>14.917106</v>
      </c>
      <c r="H3578">
        <v>0.15098</v>
      </c>
      <c r="I3578">
        <v>0.74857899999999999</v>
      </c>
      <c r="J3578">
        <v>4.4033999999999997E-2</v>
      </c>
      <c r="K3578" t="str">
        <f t="shared" si="59"/>
        <v>2</v>
      </c>
      <c r="L3578" t="s">
        <v>60</v>
      </c>
      <c r="M3578" t="s">
        <v>61</v>
      </c>
      <c r="N35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578" s="10">
        <f>VLOOKUP(TableOMP[[#This Row],[Label]],TableAvg[],2,FALSE)</f>
        <v>0</v>
      </c>
      <c r="P3578" s="10">
        <f>VLOOKUP(TableOMP[[#This Row],[Label]],TableAvg[],3,FALSE)</f>
        <v>0</v>
      </c>
      <c r="Q3578" s="10">
        <f>TableOMP[[#This Row],[Avg]]-$U$2*TableOMP[[#This Row],[StdDev]]</f>
        <v>0</v>
      </c>
      <c r="R3578" s="10">
        <f>TableOMP[[#This Row],[Avg]]+$U$2*TableOMP[[#This Row],[StdDev]]</f>
        <v>0</v>
      </c>
      <c r="S3578" s="10">
        <f>IF(AND(TableOMP[[#This Row],[total_time]]&gt;=TableOMP[[#This Row],[Low]], TableOMP[[#This Row],[total_time]]&lt;=TableOMP[[#This Row],[High]]),1,0)</f>
        <v>0</v>
      </c>
    </row>
    <row r="3579" spans="1:19" x14ac:dyDescent="0.25">
      <c r="A3579" t="s">
        <v>16</v>
      </c>
      <c r="B3579">
        <v>10000</v>
      </c>
      <c r="C3579">
        <v>100</v>
      </c>
      <c r="D3579">
        <v>100000</v>
      </c>
      <c r="E3579">
        <v>17</v>
      </c>
      <c r="F3579">
        <v>1</v>
      </c>
      <c r="G3579">
        <v>16.216455</v>
      </c>
      <c r="H3579">
        <v>0.32890599999999998</v>
      </c>
      <c r="I3579">
        <v>0.78263099999999997</v>
      </c>
      <c r="J3579">
        <v>4.8913999999999999E-2</v>
      </c>
      <c r="K3579" t="str">
        <f t="shared" si="59"/>
        <v>2</v>
      </c>
      <c r="L3579" t="s">
        <v>60</v>
      </c>
      <c r="M3579" t="s">
        <v>61</v>
      </c>
      <c r="N35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579" s="10">
        <f>VLOOKUP(TableOMP[[#This Row],[Label]],TableAvg[],2,FALSE)</f>
        <v>0</v>
      </c>
      <c r="P3579" s="10">
        <f>VLOOKUP(TableOMP[[#This Row],[Label]],TableAvg[],3,FALSE)</f>
        <v>0</v>
      </c>
      <c r="Q3579" s="10">
        <f>TableOMP[[#This Row],[Avg]]-$U$2*TableOMP[[#This Row],[StdDev]]</f>
        <v>0</v>
      </c>
      <c r="R3579" s="10">
        <f>TableOMP[[#This Row],[Avg]]+$U$2*TableOMP[[#This Row],[StdDev]]</f>
        <v>0</v>
      </c>
      <c r="S3579" s="10">
        <f>IF(AND(TableOMP[[#This Row],[total_time]]&gt;=TableOMP[[#This Row],[Low]], TableOMP[[#This Row],[total_time]]&lt;=TableOMP[[#This Row],[High]]),1,0)</f>
        <v>0</v>
      </c>
    </row>
    <row r="3580" spans="1:19" x14ac:dyDescent="0.25">
      <c r="A3580" t="s">
        <v>16</v>
      </c>
      <c r="B3580">
        <v>10000</v>
      </c>
      <c r="C3580">
        <v>100</v>
      </c>
      <c r="D3580">
        <v>100000</v>
      </c>
      <c r="E3580">
        <v>16</v>
      </c>
      <c r="F3580">
        <v>1</v>
      </c>
      <c r="G3580">
        <v>16.778708999999999</v>
      </c>
      <c r="H3580">
        <v>0.14537900000000001</v>
      </c>
      <c r="I3580">
        <v>0.57981799999999994</v>
      </c>
      <c r="J3580">
        <v>3.8655000000000002E-2</v>
      </c>
      <c r="K3580" t="str">
        <f t="shared" si="59"/>
        <v>2</v>
      </c>
      <c r="L3580" t="s">
        <v>60</v>
      </c>
      <c r="M3580" t="s">
        <v>61</v>
      </c>
      <c r="N35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580" s="10">
        <f>VLOOKUP(TableOMP[[#This Row],[Label]],TableAvg[],2,FALSE)</f>
        <v>0</v>
      </c>
      <c r="P3580" s="10">
        <f>VLOOKUP(TableOMP[[#This Row],[Label]],TableAvg[],3,FALSE)</f>
        <v>0</v>
      </c>
      <c r="Q3580" s="10">
        <f>TableOMP[[#This Row],[Avg]]-$U$2*TableOMP[[#This Row],[StdDev]]</f>
        <v>0</v>
      </c>
      <c r="R3580" s="10">
        <f>TableOMP[[#This Row],[Avg]]+$U$2*TableOMP[[#This Row],[StdDev]]</f>
        <v>0</v>
      </c>
      <c r="S3580" s="10">
        <f>IF(AND(TableOMP[[#This Row],[total_time]]&gt;=TableOMP[[#This Row],[Low]], TableOMP[[#This Row],[total_time]]&lt;=TableOMP[[#This Row],[High]]),1,0)</f>
        <v>0</v>
      </c>
    </row>
    <row r="3581" spans="1:19" x14ac:dyDescent="0.25">
      <c r="A3581" t="s">
        <v>16</v>
      </c>
      <c r="B3581">
        <v>10000</v>
      </c>
      <c r="C3581">
        <v>100</v>
      </c>
      <c r="D3581">
        <v>100000</v>
      </c>
      <c r="E3581">
        <v>15</v>
      </c>
      <c r="F3581">
        <v>1</v>
      </c>
      <c r="G3581">
        <v>17.587337000000002</v>
      </c>
      <c r="H3581">
        <v>0.14637900000000001</v>
      </c>
      <c r="I3581">
        <v>0.67711900000000003</v>
      </c>
      <c r="J3581">
        <v>4.8365999999999999E-2</v>
      </c>
      <c r="K3581" t="str">
        <f t="shared" si="59"/>
        <v>2</v>
      </c>
      <c r="L3581" t="s">
        <v>60</v>
      </c>
      <c r="M3581" t="s">
        <v>61</v>
      </c>
      <c r="N35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581" s="10">
        <f>VLOOKUP(TableOMP[[#This Row],[Label]],TableAvg[],2,FALSE)</f>
        <v>0</v>
      </c>
      <c r="P3581" s="10">
        <f>VLOOKUP(TableOMP[[#This Row],[Label]],TableAvg[],3,FALSE)</f>
        <v>0</v>
      </c>
      <c r="Q3581" s="10">
        <f>TableOMP[[#This Row],[Avg]]-$U$2*TableOMP[[#This Row],[StdDev]]</f>
        <v>0</v>
      </c>
      <c r="R3581" s="10">
        <f>TableOMP[[#This Row],[Avg]]+$U$2*TableOMP[[#This Row],[StdDev]]</f>
        <v>0</v>
      </c>
      <c r="S3581" s="10">
        <f>IF(AND(TableOMP[[#This Row],[total_time]]&gt;=TableOMP[[#This Row],[Low]], TableOMP[[#This Row],[total_time]]&lt;=TableOMP[[#This Row],[High]]),1,0)</f>
        <v>0</v>
      </c>
    </row>
    <row r="3582" spans="1:19" x14ac:dyDescent="0.25">
      <c r="A3582" t="s">
        <v>16</v>
      </c>
      <c r="B3582">
        <v>10000</v>
      </c>
      <c r="C3582">
        <v>100</v>
      </c>
      <c r="D3582">
        <v>100000</v>
      </c>
      <c r="E3582">
        <v>14</v>
      </c>
      <c r="F3582">
        <v>1</v>
      </c>
      <c r="G3582">
        <v>18.752597000000002</v>
      </c>
      <c r="H3582">
        <v>0.12709200000000001</v>
      </c>
      <c r="I3582">
        <v>0.42785299999999998</v>
      </c>
      <c r="J3582">
        <v>3.2911999999999997E-2</v>
      </c>
      <c r="K3582" t="str">
        <f t="shared" si="59"/>
        <v>2</v>
      </c>
      <c r="L3582" t="s">
        <v>60</v>
      </c>
      <c r="M3582" t="s">
        <v>61</v>
      </c>
      <c r="N35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582" s="10">
        <f>VLOOKUP(TableOMP[[#This Row],[Label]],TableAvg[],2,FALSE)</f>
        <v>0</v>
      </c>
      <c r="P3582" s="10">
        <f>VLOOKUP(TableOMP[[#This Row],[Label]],TableAvg[],3,FALSE)</f>
        <v>0</v>
      </c>
      <c r="Q3582" s="10">
        <f>TableOMP[[#This Row],[Avg]]-$U$2*TableOMP[[#This Row],[StdDev]]</f>
        <v>0</v>
      </c>
      <c r="R3582" s="10">
        <f>TableOMP[[#This Row],[Avg]]+$U$2*TableOMP[[#This Row],[StdDev]]</f>
        <v>0</v>
      </c>
      <c r="S3582" s="10">
        <f>IF(AND(TableOMP[[#This Row],[total_time]]&gt;=TableOMP[[#This Row],[Low]], TableOMP[[#This Row],[total_time]]&lt;=TableOMP[[#This Row],[High]]),1,0)</f>
        <v>0</v>
      </c>
    </row>
    <row r="3583" spans="1:19" x14ac:dyDescent="0.25">
      <c r="A3583" t="s">
        <v>16</v>
      </c>
      <c r="B3583">
        <v>10000</v>
      </c>
      <c r="C3583">
        <v>100</v>
      </c>
      <c r="D3583">
        <v>100000</v>
      </c>
      <c r="E3583">
        <v>13</v>
      </c>
      <c r="F3583">
        <v>1</v>
      </c>
      <c r="G3583">
        <v>20.103612999999999</v>
      </c>
      <c r="H3583">
        <v>0.13178899999999999</v>
      </c>
      <c r="I3583">
        <v>0.49360700000000002</v>
      </c>
      <c r="J3583">
        <v>4.1133999999999997E-2</v>
      </c>
      <c r="K3583" t="str">
        <f t="shared" si="59"/>
        <v>2</v>
      </c>
      <c r="L3583" t="s">
        <v>60</v>
      </c>
      <c r="M3583" t="s">
        <v>61</v>
      </c>
      <c r="N35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583" s="10">
        <f>VLOOKUP(TableOMP[[#This Row],[Label]],TableAvg[],2,FALSE)</f>
        <v>0</v>
      </c>
      <c r="P3583" s="10">
        <f>VLOOKUP(TableOMP[[#This Row],[Label]],TableAvg[],3,FALSE)</f>
        <v>0</v>
      </c>
      <c r="Q3583" s="10">
        <f>TableOMP[[#This Row],[Avg]]-$U$2*TableOMP[[#This Row],[StdDev]]</f>
        <v>0</v>
      </c>
      <c r="R3583" s="10">
        <f>TableOMP[[#This Row],[Avg]]+$U$2*TableOMP[[#This Row],[StdDev]]</f>
        <v>0</v>
      </c>
      <c r="S3583" s="10">
        <f>IF(AND(TableOMP[[#This Row],[total_time]]&gt;=TableOMP[[#This Row],[Low]], TableOMP[[#This Row],[total_time]]&lt;=TableOMP[[#This Row],[High]]),1,0)</f>
        <v>0</v>
      </c>
    </row>
    <row r="3584" spans="1:19" x14ac:dyDescent="0.25">
      <c r="A3584" t="s">
        <v>16</v>
      </c>
      <c r="B3584">
        <v>10000</v>
      </c>
      <c r="C3584">
        <v>100</v>
      </c>
      <c r="D3584">
        <v>100000</v>
      </c>
      <c r="E3584">
        <v>12</v>
      </c>
      <c r="F3584">
        <v>1</v>
      </c>
      <c r="G3584">
        <v>21.681858999999999</v>
      </c>
      <c r="H3584">
        <v>0.142182</v>
      </c>
      <c r="I3584">
        <v>0.42972300000000002</v>
      </c>
      <c r="J3584">
        <v>3.9065999999999997E-2</v>
      </c>
      <c r="K3584" t="str">
        <f t="shared" si="59"/>
        <v>2</v>
      </c>
      <c r="L3584" t="s">
        <v>60</v>
      </c>
      <c r="M3584" t="s">
        <v>61</v>
      </c>
      <c r="N35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584" s="10">
        <f>VLOOKUP(TableOMP[[#This Row],[Label]],TableAvg[],2,FALSE)</f>
        <v>0</v>
      </c>
      <c r="P3584" s="10">
        <f>VLOOKUP(TableOMP[[#This Row],[Label]],TableAvg[],3,FALSE)</f>
        <v>0</v>
      </c>
      <c r="Q3584" s="10">
        <f>TableOMP[[#This Row],[Avg]]-$U$2*TableOMP[[#This Row],[StdDev]]</f>
        <v>0</v>
      </c>
      <c r="R3584" s="10">
        <f>TableOMP[[#This Row],[Avg]]+$U$2*TableOMP[[#This Row],[StdDev]]</f>
        <v>0</v>
      </c>
      <c r="S3584" s="10">
        <f>IF(AND(TableOMP[[#This Row],[total_time]]&gt;=TableOMP[[#This Row],[Low]], TableOMP[[#This Row],[total_time]]&lt;=TableOMP[[#This Row],[High]]),1,0)</f>
        <v>0</v>
      </c>
    </row>
    <row r="3585" spans="1:19" x14ac:dyDescent="0.25">
      <c r="A3585" t="s">
        <v>16</v>
      </c>
      <c r="B3585">
        <v>10000</v>
      </c>
      <c r="C3585">
        <v>100</v>
      </c>
      <c r="D3585">
        <v>100000</v>
      </c>
      <c r="E3585">
        <v>11</v>
      </c>
      <c r="F3585">
        <v>1</v>
      </c>
      <c r="G3585">
        <v>23.553854000000001</v>
      </c>
      <c r="H3585">
        <v>0.136713</v>
      </c>
      <c r="I3585">
        <v>0.36828100000000003</v>
      </c>
      <c r="J3585">
        <v>3.6828E-2</v>
      </c>
      <c r="K3585" t="str">
        <f t="shared" si="59"/>
        <v>2</v>
      </c>
      <c r="L3585" t="s">
        <v>60</v>
      </c>
      <c r="M3585" t="s">
        <v>61</v>
      </c>
      <c r="N35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585" s="10">
        <f>VLOOKUP(TableOMP[[#This Row],[Label]],TableAvg[],2,FALSE)</f>
        <v>0</v>
      </c>
      <c r="P3585" s="10">
        <f>VLOOKUP(TableOMP[[#This Row],[Label]],TableAvg[],3,FALSE)</f>
        <v>0</v>
      </c>
      <c r="Q3585" s="10">
        <f>TableOMP[[#This Row],[Avg]]-$U$2*TableOMP[[#This Row],[StdDev]]</f>
        <v>0</v>
      </c>
      <c r="R3585" s="10">
        <f>TableOMP[[#This Row],[Avg]]+$U$2*TableOMP[[#This Row],[StdDev]]</f>
        <v>0</v>
      </c>
      <c r="S3585" s="10">
        <f>IF(AND(TableOMP[[#This Row],[total_time]]&gt;=TableOMP[[#This Row],[Low]], TableOMP[[#This Row],[total_time]]&lt;=TableOMP[[#This Row],[High]]),1,0)</f>
        <v>0</v>
      </c>
    </row>
    <row r="3586" spans="1:19" x14ac:dyDescent="0.25">
      <c r="A3586" t="s">
        <v>16</v>
      </c>
      <c r="B3586">
        <v>10000</v>
      </c>
      <c r="C3586">
        <v>100</v>
      </c>
      <c r="D3586">
        <v>100000</v>
      </c>
      <c r="E3586">
        <v>10</v>
      </c>
      <c r="F3586">
        <v>1</v>
      </c>
      <c r="G3586">
        <v>25.86928</v>
      </c>
      <c r="H3586">
        <v>0.13228200000000001</v>
      </c>
      <c r="I3586">
        <v>0.31916499999999998</v>
      </c>
      <c r="J3586">
        <v>3.5463000000000001E-2</v>
      </c>
      <c r="K3586" t="str">
        <f t="shared" si="59"/>
        <v>2</v>
      </c>
      <c r="L3586" t="s">
        <v>60</v>
      </c>
      <c r="M3586" t="s">
        <v>61</v>
      </c>
      <c r="N35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586" s="10">
        <f>VLOOKUP(TableOMP[[#This Row],[Label]],TableAvg[],2,FALSE)</f>
        <v>0</v>
      </c>
      <c r="P3586" s="10">
        <f>VLOOKUP(TableOMP[[#This Row],[Label]],TableAvg[],3,FALSE)</f>
        <v>0</v>
      </c>
      <c r="Q3586" s="10">
        <f>TableOMP[[#This Row],[Avg]]-$U$2*TableOMP[[#This Row],[StdDev]]</f>
        <v>0</v>
      </c>
      <c r="R3586" s="10">
        <f>TableOMP[[#This Row],[Avg]]+$U$2*TableOMP[[#This Row],[StdDev]]</f>
        <v>0</v>
      </c>
      <c r="S3586" s="10">
        <f>IF(AND(TableOMP[[#This Row],[total_time]]&gt;=TableOMP[[#This Row],[Low]], TableOMP[[#This Row],[total_time]]&lt;=TableOMP[[#This Row],[High]]),1,0)</f>
        <v>0</v>
      </c>
    </row>
    <row r="3587" spans="1:19" x14ac:dyDescent="0.25">
      <c r="A3587" t="s">
        <v>16</v>
      </c>
      <c r="B3587">
        <v>10000</v>
      </c>
      <c r="C3587">
        <v>100</v>
      </c>
      <c r="D3587">
        <v>100000</v>
      </c>
      <c r="E3587">
        <v>9</v>
      </c>
      <c r="F3587">
        <v>1</v>
      </c>
      <c r="G3587">
        <v>28.694659000000001</v>
      </c>
      <c r="H3587">
        <v>0.13398199999999999</v>
      </c>
      <c r="I3587">
        <v>0.30471700000000002</v>
      </c>
      <c r="J3587">
        <v>3.8089999999999999E-2</v>
      </c>
      <c r="K3587" t="str">
        <f t="shared" si="59"/>
        <v>2</v>
      </c>
      <c r="L3587" t="s">
        <v>60</v>
      </c>
      <c r="M3587" t="s">
        <v>61</v>
      </c>
      <c r="N35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587" s="10">
        <f>VLOOKUP(TableOMP[[#This Row],[Label]],TableAvg[],2,FALSE)</f>
        <v>0</v>
      </c>
      <c r="P3587" s="10">
        <f>VLOOKUP(TableOMP[[#This Row],[Label]],TableAvg[],3,FALSE)</f>
        <v>0</v>
      </c>
      <c r="Q3587" s="10">
        <f>TableOMP[[#This Row],[Avg]]-$U$2*TableOMP[[#This Row],[StdDev]]</f>
        <v>0</v>
      </c>
      <c r="R3587" s="10">
        <f>TableOMP[[#This Row],[Avg]]+$U$2*TableOMP[[#This Row],[StdDev]]</f>
        <v>0</v>
      </c>
      <c r="S3587" s="10">
        <f>IF(AND(TableOMP[[#This Row],[total_time]]&gt;=TableOMP[[#This Row],[Low]], TableOMP[[#This Row],[total_time]]&lt;=TableOMP[[#This Row],[High]]),1,0)</f>
        <v>0</v>
      </c>
    </row>
    <row r="3588" spans="1:19" x14ac:dyDescent="0.25">
      <c r="A3588" t="s">
        <v>16</v>
      </c>
      <c r="B3588">
        <v>10000</v>
      </c>
      <c r="C3588">
        <v>100</v>
      </c>
      <c r="D3588">
        <v>100000</v>
      </c>
      <c r="E3588">
        <v>8</v>
      </c>
      <c r="F3588">
        <v>1</v>
      </c>
      <c r="G3588">
        <v>32.208376000000001</v>
      </c>
      <c r="H3588">
        <v>0.13516500000000001</v>
      </c>
      <c r="I3588">
        <v>0.23078199999999999</v>
      </c>
      <c r="J3588">
        <v>3.2968999999999998E-2</v>
      </c>
      <c r="K3588" t="str">
        <f t="shared" si="59"/>
        <v>2</v>
      </c>
      <c r="L3588" t="s">
        <v>60</v>
      </c>
      <c r="M3588" t="s">
        <v>61</v>
      </c>
      <c r="N35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588" s="10">
        <f>VLOOKUP(TableOMP[[#This Row],[Label]],TableAvg[],2,FALSE)</f>
        <v>0</v>
      </c>
      <c r="P3588" s="10">
        <f>VLOOKUP(TableOMP[[#This Row],[Label]],TableAvg[],3,FALSE)</f>
        <v>0</v>
      </c>
      <c r="Q3588" s="10">
        <f>TableOMP[[#This Row],[Avg]]-$U$2*TableOMP[[#This Row],[StdDev]]</f>
        <v>0</v>
      </c>
      <c r="R3588" s="10">
        <f>TableOMP[[#This Row],[Avg]]+$U$2*TableOMP[[#This Row],[StdDev]]</f>
        <v>0</v>
      </c>
      <c r="S3588" s="10">
        <f>IF(AND(TableOMP[[#This Row],[total_time]]&gt;=TableOMP[[#This Row],[Low]], TableOMP[[#This Row],[total_time]]&lt;=TableOMP[[#This Row],[High]]),1,0)</f>
        <v>0</v>
      </c>
    </row>
    <row r="3589" spans="1:19" x14ac:dyDescent="0.25">
      <c r="A3589" t="s">
        <v>16</v>
      </c>
      <c r="B3589">
        <v>10000</v>
      </c>
      <c r="C3589">
        <v>100</v>
      </c>
      <c r="D3589">
        <v>100000</v>
      </c>
      <c r="E3589">
        <v>7</v>
      </c>
      <c r="F3589">
        <v>1</v>
      </c>
      <c r="G3589">
        <v>36.814501999999997</v>
      </c>
      <c r="H3589">
        <v>0.229325</v>
      </c>
      <c r="I3589">
        <v>0.71165999999999996</v>
      </c>
      <c r="J3589">
        <v>0.11860999999999999</v>
      </c>
      <c r="K3589" t="str">
        <f t="shared" si="59"/>
        <v>2</v>
      </c>
      <c r="L3589" t="s">
        <v>60</v>
      </c>
      <c r="M3589" t="s">
        <v>61</v>
      </c>
      <c r="N35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589" s="10">
        <f>VLOOKUP(TableOMP[[#This Row],[Label]],TableAvg[],2,FALSE)</f>
        <v>0</v>
      </c>
      <c r="P3589" s="10">
        <f>VLOOKUP(TableOMP[[#This Row],[Label]],TableAvg[],3,FALSE)</f>
        <v>0</v>
      </c>
      <c r="Q3589" s="10">
        <f>TableOMP[[#This Row],[Avg]]-$U$2*TableOMP[[#This Row],[StdDev]]</f>
        <v>0</v>
      </c>
      <c r="R3589" s="10">
        <f>TableOMP[[#This Row],[Avg]]+$U$2*TableOMP[[#This Row],[StdDev]]</f>
        <v>0</v>
      </c>
      <c r="S3589" s="10">
        <f>IF(AND(TableOMP[[#This Row],[total_time]]&gt;=TableOMP[[#This Row],[Low]], TableOMP[[#This Row],[total_time]]&lt;=TableOMP[[#This Row],[High]]),1,0)</f>
        <v>0</v>
      </c>
    </row>
    <row r="3590" spans="1:19" x14ac:dyDescent="0.25">
      <c r="A3590" t="s">
        <v>16</v>
      </c>
      <c r="B3590">
        <v>10000</v>
      </c>
      <c r="C3590">
        <v>100</v>
      </c>
      <c r="D3590">
        <v>100000</v>
      </c>
      <c r="E3590">
        <v>6</v>
      </c>
      <c r="F3590">
        <v>1</v>
      </c>
      <c r="G3590">
        <v>42.808351999999999</v>
      </c>
      <c r="H3590">
        <v>0.235793</v>
      </c>
      <c r="I3590">
        <v>0.62303699999999995</v>
      </c>
      <c r="J3590">
        <v>0.124607</v>
      </c>
      <c r="K3590" t="str">
        <f t="shared" si="59"/>
        <v>2</v>
      </c>
      <c r="L3590" t="s">
        <v>60</v>
      </c>
      <c r="M3590" t="s">
        <v>61</v>
      </c>
      <c r="N35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590" s="10">
        <f>VLOOKUP(TableOMP[[#This Row],[Label]],TableAvg[],2,FALSE)</f>
        <v>0</v>
      </c>
      <c r="P3590" s="10">
        <f>VLOOKUP(TableOMP[[#This Row],[Label]],TableAvg[],3,FALSE)</f>
        <v>0</v>
      </c>
      <c r="Q3590" s="10">
        <f>TableOMP[[#This Row],[Avg]]-$U$2*TableOMP[[#This Row],[StdDev]]</f>
        <v>0</v>
      </c>
      <c r="R3590" s="10">
        <f>TableOMP[[#This Row],[Avg]]+$U$2*TableOMP[[#This Row],[StdDev]]</f>
        <v>0</v>
      </c>
      <c r="S3590" s="10">
        <f>IF(AND(TableOMP[[#This Row],[total_time]]&gt;=TableOMP[[#This Row],[Low]], TableOMP[[#This Row],[total_time]]&lt;=TableOMP[[#This Row],[High]]),1,0)</f>
        <v>0</v>
      </c>
    </row>
    <row r="3591" spans="1:19" x14ac:dyDescent="0.25">
      <c r="A3591" t="s">
        <v>16</v>
      </c>
      <c r="B3591">
        <v>10000</v>
      </c>
      <c r="C3591">
        <v>100</v>
      </c>
      <c r="D3591">
        <v>100000</v>
      </c>
      <c r="E3591">
        <v>5</v>
      </c>
      <c r="F3591">
        <v>1</v>
      </c>
      <c r="G3591">
        <v>51.376192000000003</v>
      </c>
      <c r="H3591">
        <v>0.26333499999999999</v>
      </c>
      <c r="I3591">
        <v>0.61805299999999996</v>
      </c>
      <c r="J3591">
        <v>0.15451300000000001</v>
      </c>
      <c r="K3591" t="str">
        <f t="shared" si="59"/>
        <v>2</v>
      </c>
      <c r="L3591" t="s">
        <v>60</v>
      </c>
      <c r="M3591" t="s">
        <v>61</v>
      </c>
      <c r="N35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591" s="10">
        <f>VLOOKUP(TableOMP[[#This Row],[Label]],TableAvg[],2,FALSE)</f>
        <v>0</v>
      </c>
      <c r="P3591" s="10">
        <f>VLOOKUP(TableOMP[[#This Row],[Label]],TableAvg[],3,FALSE)</f>
        <v>0</v>
      </c>
      <c r="Q3591" s="10">
        <f>TableOMP[[#This Row],[Avg]]-$U$2*TableOMP[[#This Row],[StdDev]]</f>
        <v>0</v>
      </c>
      <c r="R3591" s="10">
        <f>TableOMP[[#This Row],[Avg]]+$U$2*TableOMP[[#This Row],[StdDev]]</f>
        <v>0</v>
      </c>
      <c r="S3591" s="10">
        <f>IF(AND(TableOMP[[#This Row],[total_time]]&gt;=TableOMP[[#This Row],[Low]], TableOMP[[#This Row],[total_time]]&lt;=TableOMP[[#This Row],[High]]),1,0)</f>
        <v>0</v>
      </c>
    </row>
    <row r="3592" spans="1:19" x14ac:dyDescent="0.25">
      <c r="A3592" t="s">
        <v>16</v>
      </c>
      <c r="B3592">
        <v>10000</v>
      </c>
      <c r="C3592">
        <v>100</v>
      </c>
      <c r="D3592">
        <v>100000</v>
      </c>
      <c r="E3592">
        <v>4</v>
      </c>
      <c r="F3592">
        <v>1</v>
      </c>
      <c r="G3592">
        <v>63.912109999999998</v>
      </c>
      <c r="H3592">
        <v>0.230573</v>
      </c>
      <c r="I3592">
        <v>0.371612</v>
      </c>
      <c r="J3592">
        <v>0.123871</v>
      </c>
      <c r="K3592" t="str">
        <f t="shared" si="59"/>
        <v>2</v>
      </c>
      <c r="L3592" t="s">
        <v>60</v>
      </c>
      <c r="M3592" t="s">
        <v>61</v>
      </c>
      <c r="N35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592" s="10">
        <f>VLOOKUP(TableOMP[[#This Row],[Label]],TableAvg[],2,FALSE)</f>
        <v>0</v>
      </c>
      <c r="P3592" s="10">
        <f>VLOOKUP(TableOMP[[#This Row],[Label]],TableAvg[],3,FALSE)</f>
        <v>0</v>
      </c>
      <c r="Q3592" s="10">
        <f>TableOMP[[#This Row],[Avg]]-$U$2*TableOMP[[#This Row],[StdDev]]</f>
        <v>0</v>
      </c>
      <c r="R3592" s="10">
        <f>TableOMP[[#This Row],[Avg]]+$U$2*TableOMP[[#This Row],[StdDev]]</f>
        <v>0</v>
      </c>
      <c r="S3592" s="10">
        <f>IF(AND(TableOMP[[#This Row],[total_time]]&gt;=TableOMP[[#This Row],[Low]], TableOMP[[#This Row],[total_time]]&lt;=TableOMP[[#This Row],[High]]),1,0)</f>
        <v>0</v>
      </c>
    </row>
    <row r="3593" spans="1:19" x14ac:dyDescent="0.25">
      <c r="A3593" t="s">
        <v>16</v>
      </c>
      <c r="B3593">
        <v>10000</v>
      </c>
      <c r="C3593">
        <v>100</v>
      </c>
      <c r="D3593">
        <v>100000</v>
      </c>
      <c r="E3593">
        <v>3</v>
      </c>
      <c r="F3593">
        <v>1</v>
      </c>
      <c r="G3593">
        <v>84.816367</v>
      </c>
      <c r="H3593">
        <v>0.237235</v>
      </c>
      <c r="I3593">
        <v>0.25408500000000001</v>
      </c>
      <c r="J3593">
        <v>0.12704299999999999</v>
      </c>
      <c r="K3593" t="str">
        <f t="shared" si="59"/>
        <v>2</v>
      </c>
      <c r="L3593" t="s">
        <v>60</v>
      </c>
      <c r="M3593" t="s">
        <v>61</v>
      </c>
      <c r="N35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593" s="10">
        <f>VLOOKUP(TableOMP[[#This Row],[Label]],TableAvg[],2,FALSE)</f>
        <v>0</v>
      </c>
      <c r="P3593" s="10">
        <f>VLOOKUP(TableOMP[[#This Row],[Label]],TableAvg[],3,FALSE)</f>
        <v>0</v>
      </c>
      <c r="Q3593" s="10">
        <f>TableOMP[[#This Row],[Avg]]-$U$2*TableOMP[[#This Row],[StdDev]]</f>
        <v>0</v>
      </c>
      <c r="R3593" s="10">
        <f>TableOMP[[#This Row],[Avg]]+$U$2*TableOMP[[#This Row],[StdDev]]</f>
        <v>0</v>
      </c>
      <c r="S3593" s="10">
        <f>IF(AND(TableOMP[[#This Row],[total_time]]&gt;=TableOMP[[#This Row],[Low]], TableOMP[[#This Row],[total_time]]&lt;=TableOMP[[#This Row],[High]]),1,0)</f>
        <v>0</v>
      </c>
    </row>
    <row r="3594" spans="1:19" x14ac:dyDescent="0.25">
      <c r="A3594" t="s">
        <v>16</v>
      </c>
      <c r="B3594">
        <v>10000</v>
      </c>
      <c r="C3594">
        <v>100</v>
      </c>
      <c r="D3594">
        <v>100000</v>
      </c>
      <c r="E3594">
        <v>2</v>
      </c>
      <c r="F3594">
        <v>1</v>
      </c>
      <c r="G3594">
        <v>128.28148200000001</v>
      </c>
      <c r="H3594">
        <v>0.23749899999999999</v>
      </c>
      <c r="I3594">
        <v>0.12490800000000001</v>
      </c>
      <c r="J3594">
        <v>0.12490800000000001</v>
      </c>
      <c r="K3594" t="str">
        <f t="shared" si="59"/>
        <v>2</v>
      </c>
      <c r="L3594" t="s">
        <v>60</v>
      </c>
      <c r="M3594" t="s">
        <v>61</v>
      </c>
      <c r="N35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94" s="10">
        <f>VLOOKUP(TableOMP[[#This Row],[Label]],TableAvg[],2,FALSE)</f>
        <v>0</v>
      </c>
      <c r="P3594" s="10">
        <f>VLOOKUP(TableOMP[[#This Row],[Label]],TableAvg[],3,FALSE)</f>
        <v>0</v>
      </c>
      <c r="Q3594" s="10">
        <f>TableOMP[[#This Row],[Avg]]-$U$2*TableOMP[[#This Row],[StdDev]]</f>
        <v>0</v>
      </c>
      <c r="R3594" s="10">
        <f>TableOMP[[#This Row],[Avg]]+$U$2*TableOMP[[#This Row],[StdDev]]</f>
        <v>0</v>
      </c>
      <c r="S3594" s="10">
        <f>IF(AND(TableOMP[[#This Row],[total_time]]&gt;=TableOMP[[#This Row],[Low]], TableOMP[[#This Row],[total_time]]&lt;=TableOMP[[#This Row],[High]]),1,0)</f>
        <v>0</v>
      </c>
    </row>
    <row r="3595" spans="1:19" x14ac:dyDescent="0.25">
      <c r="A3595" t="s">
        <v>16</v>
      </c>
      <c r="B3595">
        <v>10000</v>
      </c>
      <c r="C3595">
        <v>100</v>
      </c>
      <c r="D3595">
        <v>100000</v>
      </c>
      <c r="E3595">
        <v>1</v>
      </c>
      <c r="F3595">
        <v>1</v>
      </c>
      <c r="G3595">
        <v>257.36531200000002</v>
      </c>
      <c r="H3595">
        <v>0.19053200000000001</v>
      </c>
      <c r="I3595">
        <v>0</v>
      </c>
      <c r="J3595">
        <v>0</v>
      </c>
      <c r="K3595" t="str">
        <f t="shared" si="59"/>
        <v>2</v>
      </c>
      <c r="L3595" t="s">
        <v>60</v>
      </c>
      <c r="M3595" t="s">
        <v>61</v>
      </c>
      <c r="N35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595" s="10">
        <f>VLOOKUP(TableOMP[[#This Row],[Label]],TableAvg[],2,FALSE)</f>
        <v>0</v>
      </c>
      <c r="P3595" s="10">
        <f>VLOOKUP(TableOMP[[#This Row],[Label]],TableAvg[],3,FALSE)</f>
        <v>0</v>
      </c>
      <c r="Q3595" s="10">
        <f>TableOMP[[#This Row],[Avg]]-$U$2*TableOMP[[#This Row],[StdDev]]</f>
        <v>0</v>
      </c>
      <c r="R3595" s="10">
        <f>TableOMP[[#This Row],[Avg]]+$U$2*TableOMP[[#This Row],[StdDev]]</f>
        <v>0</v>
      </c>
      <c r="S3595" s="10">
        <f>IF(AND(TableOMP[[#This Row],[total_time]]&gt;=TableOMP[[#This Row],[Low]], TableOMP[[#This Row],[total_time]]&lt;=TableOMP[[#This Row],[High]]),1,0)</f>
        <v>0</v>
      </c>
    </row>
    <row r="3596" spans="1:19" x14ac:dyDescent="0.25">
      <c r="A3596" t="s">
        <v>16</v>
      </c>
      <c r="B3596">
        <v>10000</v>
      </c>
      <c r="C3596">
        <v>100</v>
      </c>
      <c r="D3596">
        <v>100000</v>
      </c>
      <c r="E3596">
        <v>64</v>
      </c>
      <c r="F3596">
        <v>1</v>
      </c>
      <c r="G3596">
        <v>5.6366160000000001</v>
      </c>
      <c r="H3596">
        <v>0.29721799999999998</v>
      </c>
      <c r="I3596">
        <v>10.822939</v>
      </c>
      <c r="J3596">
        <v>0.171793</v>
      </c>
      <c r="K3596" t="str">
        <f t="shared" si="59"/>
        <v>2</v>
      </c>
      <c r="L3596" t="s">
        <v>60</v>
      </c>
      <c r="M3596" t="s">
        <v>61</v>
      </c>
      <c r="N35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596" s="10">
        <f>VLOOKUP(TableOMP[[#This Row],[Label]],TableAvg[],2,FALSE)</f>
        <v>0</v>
      </c>
      <c r="P3596" s="10">
        <f>VLOOKUP(TableOMP[[#This Row],[Label]],TableAvg[],3,FALSE)</f>
        <v>0</v>
      </c>
      <c r="Q3596" s="10">
        <f>TableOMP[[#This Row],[Avg]]-$U$2*TableOMP[[#This Row],[StdDev]]</f>
        <v>0</v>
      </c>
      <c r="R3596" s="10">
        <f>TableOMP[[#This Row],[Avg]]+$U$2*TableOMP[[#This Row],[StdDev]]</f>
        <v>0</v>
      </c>
      <c r="S3596" s="10">
        <f>IF(AND(TableOMP[[#This Row],[total_time]]&gt;=TableOMP[[#This Row],[Low]], TableOMP[[#This Row],[total_time]]&lt;=TableOMP[[#This Row],[High]]),1,0)</f>
        <v>0</v>
      </c>
    </row>
    <row r="3597" spans="1:19" x14ac:dyDescent="0.25">
      <c r="A3597" t="s">
        <v>16</v>
      </c>
      <c r="B3597">
        <v>10000</v>
      </c>
      <c r="C3597">
        <v>100</v>
      </c>
      <c r="D3597">
        <v>100000</v>
      </c>
      <c r="E3597">
        <v>63</v>
      </c>
      <c r="F3597">
        <v>1</v>
      </c>
      <c r="G3597">
        <v>5.5850590000000002</v>
      </c>
      <c r="H3597">
        <v>0.16673399999999999</v>
      </c>
      <c r="I3597">
        <v>3.9507089999999998</v>
      </c>
      <c r="J3597">
        <v>6.3721E-2</v>
      </c>
      <c r="K3597" t="str">
        <f t="shared" ref="K3597:K3660" si="60">MID(M3597,22,1)</f>
        <v>2</v>
      </c>
      <c r="L3597" t="s">
        <v>60</v>
      </c>
      <c r="M3597" t="s">
        <v>61</v>
      </c>
      <c r="N35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597" s="10">
        <f>VLOOKUP(TableOMP[[#This Row],[Label]],TableAvg[],2,FALSE)</f>
        <v>0</v>
      </c>
      <c r="P3597" s="10">
        <f>VLOOKUP(TableOMP[[#This Row],[Label]],TableAvg[],3,FALSE)</f>
        <v>0</v>
      </c>
      <c r="Q3597" s="10">
        <f>TableOMP[[#This Row],[Avg]]-$U$2*TableOMP[[#This Row],[StdDev]]</f>
        <v>0</v>
      </c>
      <c r="R3597" s="10">
        <f>TableOMP[[#This Row],[Avg]]+$U$2*TableOMP[[#This Row],[StdDev]]</f>
        <v>0</v>
      </c>
      <c r="S3597" s="10">
        <f>IF(AND(TableOMP[[#This Row],[total_time]]&gt;=TableOMP[[#This Row],[Low]], TableOMP[[#This Row],[total_time]]&lt;=TableOMP[[#This Row],[High]]),1,0)</f>
        <v>0</v>
      </c>
    </row>
    <row r="3598" spans="1:19" x14ac:dyDescent="0.25">
      <c r="A3598" t="s">
        <v>16</v>
      </c>
      <c r="B3598">
        <v>10000</v>
      </c>
      <c r="C3598">
        <v>100</v>
      </c>
      <c r="D3598">
        <v>100000</v>
      </c>
      <c r="E3598">
        <v>62</v>
      </c>
      <c r="F3598">
        <v>1</v>
      </c>
      <c r="G3598">
        <v>5.6040999999999999</v>
      </c>
      <c r="H3598">
        <v>0.165406</v>
      </c>
      <c r="I3598">
        <v>3.8653789999999999</v>
      </c>
      <c r="J3598">
        <v>6.3367000000000007E-2</v>
      </c>
      <c r="K3598" t="str">
        <f t="shared" si="60"/>
        <v>2</v>
      </c>
      <c r="L3598" t="s">
        <v>60</v>
      </c>
      <c r="M3598" t="s">
        <v>61</v>
      </c>
      <c r="N35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598" s="10">
        <f>VLOOKUP(TableOMP[[#This Row],[Label]],TableAvg[],2,FALSE)</f>
        <v>0</v>
      </c>
      <c r="P3598" s="10">
        <f>VLOOKUP(TableOMP[[#This Row],[Label]],TableAvg[],3,FALSE)</f>
        <v>0</v>
      </c>
      <c r="Q3598" s="10">
        <f>TableOMP[[#This Row],[Avg]]-$U$2*TableOMP[[#This Row],[StdDev]]</f>
        <v>0</v>
      </c>
      <c r="R3598" s="10">
        <f>TableOMP[[#This Row],[Avg]]+$U$2*TableOMP[[#This Row],[StdDev]]</f>
        <v>0</v>
      </c>
      <c r="S3598" s="10">
        <f>IF(AND(TableOMP[[#This Row],[total_time]]&gt;=TableOMP[[#This Row],[Low]], TableOMP[[#This Row],[total_time]]&lt;=TableOMP[[#This Row],[High]]),1,0)</f>
        <v>0</v>
      </c>
    </row>
    <row r="3599" spans="1:19" x14ac:dyDescent="0.25">
      <c r="A3599" t="s">
        <v>16</v>
      </c>
      <c r="B3599">
        <v>10000</v>
      </c>
      <c r="C3599">
        <v>100</v>
      </c>
      <c r="D3599">
        <v>100000</v>
      </c>
      <c r="E3599">
        <v>61</v>
      </c>
      <c r="F3599">
        <v>1</v>
      </c>
      <c r="G3599">
        <v>5.6629709999999998</v>
      </c>
      <c r="H3599">
        <v>0.16197600000000001</v>
      </c>
      <c r="I3599">
        <v>3.5767000000000002</v>
      </c>
      <c r="J3599">
        <v>5.9611999999999998E-2</v>
      </c>
      <c r="K3599" t="str">
        <f t="shared" si="60"/>
        <v>2</v>
      </c>
      <c r="L3599" t="s">
        <v>60</v>
      </c>
      <c r="M3599" t="s">
        <v>61</v>
      </c>
      <c r="N35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599" s="10">
        <f>VLOOKUP(TableOMP[[#This Row],[Label]],TableAvg[],2,FALSE)</f>
        <v>0</v>
      </c>
      <c r="P3599" s="10">
        <f>VLOOKUP(TableOMP[[#This Row],[Label]],TableAvg[],3,FALSE)</f>
        <v>0</v>
      </c>
      <c r="Q3599" s="10">
        <f>TableOMP[[#This Row],[Avg]]-$U$2*TableOMP[[#This Row],[StdDev]]</f>
        <v>0</v>
      </c>
      <c r="R3599" s="10">
        <f>TableOMP[[#This Row],[Avg]]+$U$2*TableOMP[[#This Row],[StdDev]]</f>
        <v>0</v>
      </c>
      <c r="S3599" s="10">
        <f>IF(AND(TableOMP[[#This Row],[total_time]]&gt;=TableOMP[[#This Row],[Low]], TableOMP[[#This Row],[total_time]]&lt;=TableOMP[[#This Row],[High]]),1,0)</f>
        <v>0</v>
      </c>
    </row>
    <row r="3600" spans="1:19" x14ac:dyDescent="0.25">
      <c r="A3600" t="s">
        <v>16</v>
      </c>
      <c r="B3600">
        <v>10000</v>
      </c>
      <c r="C3600">
        <v>100</v>
      </c>
      <c r="D3600">
        <v>100000</v>
      </c>
      <c r="E3600">
        <v>60</v>
      </c>
      <c r="F3600">
        <v>1</v>
      </c>
      <c r="G3600">
        <v>5.7041069999999996</v>
      </c>
      <c r="H3600">
        <v>0.16229199999999999</v>
      </c>
      <c r="I3600">
        <v>3.561445</v>
      </c>
      <c r="J3600">
        <v>6.0363E-2</v>
      </c>
      <c r="K3600" t="str">
        <f t="shared" si="60"/>
        <v>2</v>
      </c>
      <c r="L3600" t="s">
        <v>60</v>
      </c>
      <c r="M3600" t="s">
        <v>61</v>
      </c>
      <c r="N36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600" s="10">
        <f>VLOOKUP(TableOMP[[#This Row],[Label]],TableAvg[],2,FALSE)</f>
        <v>0</v>
      </c>
      <c r="P3600" s="10">
        <f>VLOOKUP(TableOMP[[#This Row],[Label]],TableAvg[],3,FALSE)</f>
        <v>0</v>
      </c>
      <c r="Q3600" s="10">
        <f>TableOMP[[#This Row],[Avg]]-$U$2*TableOMP[[#This Row],[StdDev]]</f>
        <v>0</v>
      </c>
      <c r="R3600" s="10">
        <f>TableOMP[[#This Row],[Avg]]+$U$2*TableOMP[[#This Row],[StdDev]]</f>
        <v>0</v>
      </c>
      <c r="S3600" s="10">
        <f>IF(AND(TableOMP[[#This Row],[total_time]]&gt;=TableOMP[[#This Row],[Low]], TableOMP[[#This Row],[total_time]]&lt;=TableOMP[[#This Row],[High]]),1,0)</f>
        <v>0</v>
      </c>
    </row>
    <row r="3601" spans="1:19" x14ac:dyDescent="0.25">
      <c r="A3601" t="s">
        <v>16</v>
      </c>
      <c r="B3601">
        <v>10000</v>
      </c>
      <c r="C3601">
        <v>100</v>
      </c>
      <c r="D3601">
        <v>100000</v>
      </c>
      <c r="E3601">
        <v>59</v>
      </c>
      <c r="F3601">
        <v>1</v>
      </c>
      <c r="G3601">
        <v>6.4188260000000001</v>
      </c>
      <c r="H3601">
        <v>0.16517899999999999</v>
      </c>
      <c r="I3601">
        <v>3.4275470000000001</v>
      </c>
      <c r="J3601">
        <v>5.9096000000000003E-2</v>
      </c>
      <c r="K3601" t="str">
        <f t="shared" si="60"/>
        <v>2</v>
      </c>
      <c r="L3601" t="s">
        <v>60</v>
      </c>
      <c r="M3601" t="s">
        <v>61</v>
      </c>
      <c r="N36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601" s="10">
        <f>VLOOKUP(TableOMP[[#This Row],[Label]],TableAvg[],2,FALSE)</f>
        <v>0</v>
      </c>
      <c r="P3601" s="10">
        <f>VLOOKUP(TableOMP[[#This Row],[Label]],TableAvg[],3,FALSE)</f>
        <v>0</v>
      </c>
      <c r="Q3601" s="10">
        <f>TableOMP[[#This Row],[Avg]]-$U$2*TableOMP[[#This Row],[StdDev]]</f>
        <v>0</v>
      </c>
      <c r="R3601" s="10">
        <f>TableOMP[[#This Row],[Avg]]+$U$2*TableOMP[[#This Row],[StdDev]]</f>
        <v>0</v>
      </c>
      <c r="S3601" s="10">
        <f>IF(AND(TableOMP[[#This Row],[total_time]]&gt;=TableOMP[[#This Row],[Low]], TableOMP[[#This Row],[total_time]]&lt;=TableOMP[[#This Row],[High]]),1,0)</f>
        <v>0</v>
      </c>
    </row>
    <row r="3602" spans="1:19" x14ac:dyDescent="0.25">
      <c r="A3602" t="s">
        <v>16</v>
      </c>
      <c r="B3602">
        <v>10000</v>
      </c>
      <c r="C3602">
        <v>100</v>
      </c>
      <c r="D3602">
        <v>100000</v>
      </c>
      <c r="E3602">
        <v>58</v>
      </c>
      <c r="F3602">
        <v>1</v>
      </c>
      <c r="G3602">
        <v>5.9034250000000004</v>
      </c>
      <c r="H3602">
        <v>0.17485400000000001</v>
      </c>
      <c r="I3602">
        <v>3.7575379999999998</v>
      </c>
      <c r="J3602">
        <v>6.5921999999999994E-2</v>
      </c>
      <c r="K3602" t="str">
        <f t="shared" si="60"/>
        <v>2</v>
      </c>
      <c r="L3602" t="s">
        <v>60</v>
      </c>
      <c r="M3602" t="s">
        <v>61</v>
      </c>
      <c r="N36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602" s="10">
        <f>VLOOKUP(TableOMP[[#This Row],[Label]],TableAvg[],2,FALSE)</f>
        <v>0</v>
      </c>
      <c r="P3602" s="10">
        <f>VLOOKUP(TableOMP[[#This Row],[Label]],TableAvg[],3,FALSE)</f>
        <v>0</v>
      </c>
      <c r="Q3602" s="10">
        <f>TableOMP[[#This Row],[Avg]]-$U$2*TableOMP[[#This Row],[StdDev]]</f>
        <v>0</v>
      </c>
      <c r="R3602" s="10">
        <f>TableOMP[[#This Row],[Avg]]+$U$2*TableOMP[[#This Row],[StdDev]]</f>
        <v>0</v>
      </c>
      <c r="S3602" s="10">
        <f>IF(AND(TableOMP[[#This Row],[total_time]]&gt;=TableOMP[[#This Row],[Low]], TableOMP[[#This Row],[total_time]]&lt;=TableOMP[[#This Row],[High]]),1,0)</f>
        <v>0</v>
      </c>
    </row>
    <row r="3603" spans="1:19" x14ac:dyDescent="0.25">
      <c r="A3603" t="s">
        <v>16</v>
      </c>
      <c r="B3603">
        <v>10000</v>
      </c>
      <c r="C3603">
        <v>100</v>
      </c>
      <c r="D3603">
        <v>100000</v>
      </c>
      <c r="E3603">
        <v>57</v>
      </c>
      <c r="F3603">
        <v>1</v>
      </c>
      <c r="G3603">
        <v>6.2950249999999999</v>
      </c>
      <c r="H3603">
        <v>0.189668</v>
      </c>
      <c r="I3603">
        <v>3.062754</v>
      </c>
      <c r="J3603">
        <v>5.4691999999999998E-2</v>
      </c>
      <c r="K3603" t="str">
        <f t="shared" si="60"/>
        <v>2</v>
      </c>
      <c r="L3603" t="s">
        <v>60</v>
      </c>
      <c r="M3603" t="s">
        <v>61</v>
      </c>
      <c r="N36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603" s="10">
        <f>VLOOKUP(TableOMP[[#This Row],[Label]],TableAvg[],2,FALSE)</f>
        <v>0</v>
      </c>
      <c r="P3603" s="10">
        <f>VLOOKUP(TableOMP[[#This Row],[Label]],TableAvg[],3,FALSE)</f>
        <v>0</v>
      </c>
      <c r="Q3603" s="10">
        <f>TableOMP[[#This Row],[Avg]]-$U$2*TableOMP[[#This Row],[StdDev]]</f>
        <v>0</v>
      </c>
      <c r="R3603" s="10">
        <f>TableOMP[[#This Row],[Avg]]+$U$2*TableOMP[[#This Row],[StdDev]]</f>
        <v>0</v>
      </c>
      <c r="S3603" s="10">
        <f>IF(AND(TableOMP[[#This Row],[total_time]]&gt;=TableOMP[[#This Row],[Low]], TableOMP[[#This Row],[total_time]]&lt;=TableOMP[[#This Row],[High]]),1,0)</f>
        <v>0</v>
      </c>
    </row>
    <row r="3604" spans="1:19" x14ac:dyDescent="0.25">
      <c r="A3604" t="s">
        <v>16</v>
      </c>
      <c r="B3604">
        <v>10000</v>
      </c>
      <c r="C3604">
        <v>100</v>
      </c>
      <c r="D3604">
        <v>100000</v>
      </c>
      <c r="E3604">
        <v>56</v>
      </c>
      <c r="F3604">
        <v>1</v>
      </c>
      <c r="G3604">
        <v>7.0766039999999997</v>
      </c>
      <c r="H3604">
        <v>0.20266899999999999</v>
      </c>
      <c r="I3604">
        <v>4.1144590000000001</v>
      </c>
      <c r="J3604">
        <v>7.4807999999999999E-2</v>
      </c>
      <c r="K3604" t="str">
        <f t="shared" si="60"/>
        <v>2</v>
      </c>
      <c r="L3604" t="s">
        <v>60</v>
      </c>
      <c r="M3604" t="s">
        <v>61</v>
      </c>
      <c r="N36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604" s="10">
        <f>VLOOKUP(TableOMP[[#This Row],[Label]],TableAvg[],2,FALSE)</f>
        <v>0</v>
      </c>
      <c r="P3604" s="10">
        <f>VLOOKUP(TableOMP[[#This Row],[Label]],TableAvg[],3,FALSE)</f>
        <v>0</v>
      </c>
      <c r="Q3604" s="10">
        <f>TableOMP[[#This Row],[Avg]]-$U$2*TableOMP[[#This Row],[StdDev]]</f>
        <v>0</v>
      </c>
      <c r="R3604" s="10">
        <f>TableOMP[[#This Row],[Avg]]+$U$2*TableOMP[[#This Row],[StdDev]]</f>
        <v>0</v>
      </c>
      <c r="S3604" s="10">
        <f>IF(AND(TableOMP[[#This Row],[total_time]]&gt;=TableOMP[[#This Row],[Low]], TableOMP[[#This Row],[total_time]]&lt;=TableOMP[[#This Row],[High]]),1,0)</f>
        <v>0</v>
      </c>
    </row>
    <row r="3605" spans="1:19" x14ac:dyDescent="0.25">
      <c r="A3605" t="s">
        <v>16</v>
      </c>
      <c r="B3605">
        <v>10000</v>
      </c>
      <c r="C3605">
        <v>100</v>
      </c>
      <c r="D3605">
        <v>100000</v>
      </c>
      <c r="E3605">
        <v>55</v>
      </c>
      <c r="F3605">
        <v>1</v>
      </c>
      <c r="G3605">
        <v>6.7376529999999999</v>
      </c>
      <c r="H3605">
        <v>0.229018</v>
      </c>
      <c r="I3605">
        <v>2.9491520000000002</v>
      </c>
      <c r="J3605">
        <v>5.4614000000000003E-2</v>
      </c>
      <c r="K3605" t="str">
        <f t="shared" si="60"/>
        <v>2</v>
      </c>
      <c r="L3605" t="s">
        <v>60</v>
      </c>
      <c r="M3605" t="s">
        <v>61</v>
      </c>
      <c r="N36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605" s="10">
        <f>VLOOKUP(TableOMP[[#This Row],[Label]],TableAvg[],2,FALSE)</f>
        <v>0</v>
      </c>
      <c r="P3605" s="10">
        <f>VLOOKUP(TableOMP[[#This Row],[Label]],TableAvg[],3,FALSE)</f>
        <v>0</v>
      </c>
      <c r="Q3605" s="10">
        <f>TableOMP[[#This Row],[Avg]]-$U$2*TableOMP[[#This Row],[StdDev]]</f>
        <v>0</v>
      </c>
      <c r="R3605" s="10">
        <f>TableOMP[[#This Row],[Avg]]+$U$2*TableOMP[[#This Row],[StdDev]]</f>
        <v>0</v>
      </c>
      <c r="S3605" s="10">
        <f>IF(AND(TableOMP[[#This Row],[total_time]]&gt;=TableOMP[[#This Row],[Low]], TableOMP[[#This Row],[total_time]]&lt;=TableOMP[[#This Row],[High]]),1,0)</f>
        <v>0</v>
      </c>
    </row>
    <row r="3606" spans="1:19" x14ac:dyDescent="0.25">
      <c r="A3606" t="s">
        <v>16</v>
      </c>
      <c r="B3606">
        <v>10000</v>
      </c>
      <c r="C3606">
        <v>100</v>
      </c>
      <c r="D3606">
        <v>100000</v>
      </c>
      <c r="E3606">
        <v>54</v>
      </c>
      <c r="F3606">
        <v>1</v>
      </c>
      <c r="G3606">
        <v>6.3741810000000001</v>
      </c>
      <c r="H3606">
        <v>0.1643</v>
      </c>
      <c r="I3606">
        <v>2.8896959999999998</v>
      </c>
      <c r="J3606">
        <v>5.4523000000000002E-2</v>
      </c>
      <c r="K3606" t="str">
        <f t="shared" si="60"/>
        <v>2</v>
      </c>
      <c r="L3606" t="s">
        <v>60</v>
      </c>
      <c r="M3606" t="s">
        <v>61</v>
      </c>
      <c r="N36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606" s="10">
        <f>VLOOKUP(TableOMP[[#This Row],[Label]],TableAvg[],2,FALSE)</f>
        <v>0</v>
      </c>
      <c r="P3606" s="10">
        <f>VLOOKUP(TableOMP[[#This Row],[Label]],TableAvg[],3,FALSE)</f>
        <v>0</v>
      </c>
      <c r="Q3606" s="10">
        <f>TableOMP[[#This Row],[Avg]]-$U$2*TableOMP[[#This Row],[StdDev]]</f>
        <v>0</v>
      </c>
      <c r="R3606" s="10">
        <f>TableOMP[[#This Row],[Avg]]+$U$2*TableOMP[[#This Row],[StdDev]]</f>
        <v>0</v>
      </c>
      <c r="S3606" s="10">
        <f>IF(AND(TableOMP[[#This Row],[total_time]]&gt;=TableOMP[[#This Row],[Low]], TableOMP[[#This Row],[total_time]]&lt;=TableOMP[[#This Row],[High]]),1,0)</f>
        <v>0</v>
      </c>
    </row>
    <row r="3607" spans="1:19" x14ac:dyDescent="0.25">
      <c r="A3607" t="s">
        <v>16</v>
      </c>
      <c r="B3607">
        <v>10000</v>
      </c>
      <c r="C3607">
        <v>100</v>
      </c>
      <c r="D3607">
        <v>100000</v>
      </c>
      <c r="E3607">
        <v>53</v>
      </c>
      <c r="F3607">
        <v>1</v>
      </c>
      <c r="G3607">
        <v>6.7589050000000004</v>
      </c>
      <c r="H3607">
        <v>0.191214</v>
      </c>
      <c r="I3607">
        <v>2.4687359999999998</v>
      </c>
      <c r="J3607">
        <v>4.7475999999999997E-2</v>
      </c>
      <c r="K3607" t="str">
        <f t="shared" si="60"/>
        <v>2</v>
      </c>
      <c r="L3607" t="s">
        <v>60</v>
      </c>
      <c r="M3607" t="s">
        <v>61</v>
      </c>
      <c r="N36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607" s="10">
        <f>VLOOKUP(TableOMP[[#This Row],[Label]],TableAvg[],2,FALSE)</f>
        <v>0</v>
      </c>
      <c r="P3607" s="10">
        <f>VLOOKUP(TableOMP[[#This Row],[Label]],TableAvg[],3,FALSE)</f>
        <v>0</v>
      </c>
      <c r="Q3607" s="10">
        <f>TableOMP[[#This Row],[Avg]]-$U$2*TableOMP[[#This Row],[StdDev]]</f>
        <v>0</v>
      </c>
      <c r="R3607" s="10">
        <f>TableOMP[[#This Row],[Avg]]+$U$2*TableOMP[[#This Row],[StdDev]]</f>
        <v>0</v>
      </c>
      <c r="S3607" s="10">
        <f>IF(AND(TableOMP[[#This Row],[total_time]]&gt;=TableOMP[[#This Row],[Low]], TableOMP[[#This Row],[total_time]]&lt;=TableOMP[[#This Row],[High]]),1,0)</f>
        <v>0</v>
      </c>
    </row>
    <row r="3608" spans="1:19" x14ac:dyDescent="0.25">
      <c r="A3608" t="s">
        <v>16</v>
      </c>
      <c r="B3608">
        <v>10000</v>
      </c>
      <c r="C3608">
        <v>100</v>
      </c>
      <c r="D3608">
        <v>100000</v>
      </c>
      <c r="E3608">
        <v>52</v>
      </c>
      <c r="F3608">
        <v>1</v>
      </c>
      <c r="G3608">
        <v>6.5872159999999997</v>
      </c>
      <c r="H3608">
        <v>0.182339</v>
      </c>
      <c r="I3608">
        <v>2.53891</v>
      </c>
      <c r="J3608">
        <v>4.9783000000000001E-2</v>
      </c>
      <c r="K3608" t="str">
        <f t="shared" si="60"/>
        <v>2</v>
      </c>
      <c r="L3608" t="s">
        <v>60</v>
      </c>
      <c r="M3608" t="s">
        <v>61</v>
      </c>
      <c r="N36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608" s="10">
        <f>VLOOKUP(TableOMP[[#This Row],[Label]],TableAvg[],2,FALSE)</f>
        <v>0</v>
      </c>
      <c r="P3608" s="10">
        <f>VLOOKUP(TableOMP[[#This Row],[Label]],TableAvg[],3,FALSE)</f>
        <v>0</v>
      </c>
      <c r="Q3608" s="10">
        <f>TableOMP[[#This Row],[Avg]]-$U$2*TableOMP[[#This Row],[StdDev]]</f>
        <v>0</v>
      </c>
      <c r="R3608" s="10">
        <f>TableOMP[[#This Row],[Avg]]+$U$2*TableOMP[[#This Row],[StdDev]]</f>
        <v>0</v>
      </c>
      <c r="S3608" s="10">
        <f>IF(AND(TableOMP[[#This Row],[total_time]]&gt;=TableOMP[[#This Row],[Low]], TableOMP[[#This Row],[total_time]]&lt;=TableOMP[[#This Row],[High]]),1,0)</f>
        <v>0</v>
      </c>
    </row>
    <row r="3609" spans="1:19" x14ac:dyDescent="0.25">
      <c r="A3609" t="s">
        <v>16</v>
      </c>
      <c r="B3609">
        <v>10000</v>
      </c>
      <c r="C3609">
        <v>100</v>
      </c>
      <c r="D3609">
        <v>100000</v>
      </c>
      <c r="E3609">
        <v>51</v>
      </c>
      <c r="F3609">
        <v>1</v>
      </c>
      <c r="G3609">
        <v>6.6389230000000001</v>
      </c>
      <c r="H3609">
        <v>0.21284</v>
      </c>
      <c r="I3609">
        <v>3.0171109999999999</v>
      </c>
      <c r="J3609">
        <v>6.0342E-2</v>
      </c>
      <c r="K3609" t="str">
        <f t="shared" si="60"/>
        <v>2</v>
      </c>
      <c r="L3609" t="s">
        <v>60</v>
      </c>
      <c r="M3609" t="s">
        <v>61</v>
      </c>
      <c r="N36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609" s="10">
        <f>VLOOKUP(TableOMP[[#This Row],[Label]],TableAvg[],2,FALSE)</f>
        <v>0</v>
      </c>
      <c r="P3609" s="10">
        <f>VLOOKUP(TableOMP[[#This Row],[Label]],TableAvg[],3,FALSE)</f>
        <v>0</v>
      </c>
      <c r="Q3609" s="10">
        <f>TableOMP[[#This Row],[Avg]]-$U$2*TableOMP[[#This Row],[StdDev]]</f>
        <v>0</v>
      </c>
      <c r="R3609" s="10">
        <f>TableOMP[[#This Row],[Avg]]+$U$2*TableOMP[[#This Row],[StdDev]]</f>
        <v>0</v>
      </c>
      <c r="S3609" s="10">
        <f>IF(AND(TableOMP[[#This Row],[total_time]]&gt;=TableOMP[[#This Row],[Low]], TableOMP[[#This Row],[total_time]]&lt;=TableOMP[[#This Row],[High]]),1,0)</f>
        <v>0</v>
      </c>
    </row>
    <row r="3610" spans="1:19" x14ac:dyDescent="0.25">
      <c r="A3610" t="s">
        <v>16</v>
      </c>
      <c r="B3610">
        <v>10000</v>
      </c>
      <c r="C3610">
        <v>100</v>
      </c>
      <c r="D3610">
        <v>100000</v>
      </c>
      <c r="E3610">
        <v>50</v>
      </c>
      <c r="F3610">
        <v>1</v>
      </c>
      <c r="G3610">
        <v>6.9119409999999997</v>
      </c>
      <c r="H3610">
        <v>0.182864</v>
      </c>
      <c r="I3610">
        <v>3.100581</v>
      </c>
      <c r="J3610">
        <v>6.3277E-2</v>
      </c>
      <c r="K3610" t="str">
        <f t="shared" si="60"/>
        <v>2</v>
      </c>
      <c r="L3610" t="s">
        <v>60</v>
      </c>
      <c r="M3610" t="s">
        <v>61</v>
      </c>
      <c r="N36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610" s="10">
        <f>VLOOKUP(TableOMP[[#This Row],[Label]],TableAvg[],2,FALSE)</f>
        <v>0</v>
      </c>
      <c r="P3610" s="10">
        <f>VLOOKUP(TableOMP[[#This Row],[Label]],TableAvg[],3,FALSE)</f>
        <v>0</v>
      </c>
      <c r="Q3610" s="10">
        <f>TableOMP[[#This Row],[Avg]]-$U$2*TableOMP[[#This Row],[StdDev]]</f>
        <v>0</v>
      </c>
      <c r="R3610" s="10">
        <f>TableOMP[[#This Row],[Avg]]+$U$2*TableOMP[[#This Row],[StdDev]]</f>
        <v>0</v>
      </c>
      <c r="S3610" s="10">
        <f>IF(AND(TableOMP[[#This Row],[total_time]]&gt;=TableOMP[[#This Row],[Low]], TableOMP[[#This Row],[total_time]]&lt;=TableOMP[[#This Row],[High]]),1,0)</f>
        <v>0</v>
      </c>
    </row>
    <row r="3611" spans="1:19" x14ac:dyDescent="0.25">
      <c r="A3611" t="s">
        <v>16</v>
      </c>
      <c r="B3611">
        <v>10000</v>
      </c>
      <c r="C3611">
        <v>100</v>
      </c>
      <c r="D3611">
        <v>100000</v>
      </c>
      <c r="E3611">
        <v>49</v>
      </c>
      <c r="F3611">
        <v>1</v>
      </c>
      <c r="G3611">
        <v>6.8097659999999998</v>
      </c>
      <c r="H3611">
        <v>0.209874</v>
      </c>
      <c r="I3611">
        <v>3.0205289999999998</v>
      </c>
      <c r="J3611">
        <v>6.2927999999999998E-2</v>
      </c>
      <c r="K3611" t="str">
        <f t="shared" si="60"/>
        <v>2</v>
      </c>
      <c r="L3611" t="s">
        <v>60</v>
      </c>
      <c r="M3611" t="s">
        <v>61</v>
      </c>
      <c r="N36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611" s="10">
        <f>VLOOKUP(TableOMP[[#This Row],[Label]],TableAvg[],2,FALSE)</f>
        <v>0</v>
      </c>
      <c r="P3611" s="10">
        <f>VLOOKUP(TableOMP[[#This Row],[Label]],TableAvg[],3,FALSE)</f>
        <v>0</v>
      </c>
      <c r="Q3611" s="10">
        <f>TableOMP[[#This Row],[Avg]]-$U$2*TableOMP[[#This Row],[StdDev]]</f>
        <v>0</v>
      </c>
      <c r="R3611" s="10">
        <f>TableOMP[[#This Row],[Avg]]+$U$2*TableOMP[[#This Row],[StdDev]]</f>
        <v>0</v>
      </c>
      <c r="S3611" s="10">
        <f>IF(AND(TableOMP[[#This Row],[total_time]]&gt;=TableOMP[[#This Row],[Low]], TableOMP[[#This Row],[total_time]]&lt;=TableOMP[[#This Row],[High]]),1,0)</f>
        <v>0</v>
      </c>
    </row>
    <row r="3612" spans="1:19" x14ac:dyDescent="0.25">
      <c r="A3612" t="s">
        <v>16</v>
      </c>
      <c r="B3612">
        <v>10000</v>
      </c>
      <c r="C3612">
        <v>100</v>
      </c>
      <c r="D3612">
        <v>100000</v>
      </c>
      <c r="E3612">
        <v>48</v>
      </c>
      <c r="F3612">
        <v>1</v>
      </c>
      <c r="G3612">
        <v>6.8634639999999996</v>
      </c>
      <c r="H3612">
        <v>0.18110899999999999</v>
      </c>
      <c r="I3612">
        <v>3.0629019999999998</v>
      </c>
      <c r="J3612">
        <v>6.5168000000000004E-2</v>
      </c>
      <c r="K3612" t="str">
        <f t="shared" si="60"/>
        <v>2</v>
      </c>
      <c r="L3612" t="s">
        <v>60</v>
      </c>
      <c r="M3612" t="s">
        <v>61</v>
      </c>
      <c r="N36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612" s="10">
        <f>VLOOKUP(TableOMP[[#This Row],[Label]],TableAvg[],2,FALSE)</f>
        <v>0</v>
      </c>
      <c r="P3612" s="10">
        <f>VLOOKUP(TableOMP[[#This Row],[Label]],TableAvg[],3,FALSE)</f>
        <v>0</v>
      </c>
      <c r="Q3612" s="10">
        <f>TableOMP[[#This Row],[Avg]]-$U$2*TableOMP[[#This Row],[StdDev]]</f>
        <v>0</v>
      </c>
      <c r="R3612" s="10">
        <f>TableOMP[[#This Row],[Avg]]+$U$2*TableOMP[[#This Row],[StdDev]]</f>
        <v>0</v>
      </c>
      <c r="S3612" s="10">
        <f>IF(AND(TableOMP[[#This Row],[total_time]]&gt;=TableOMP[[#This Row],[Low]], TableOMP[[#This Row],[total_time]]&lt;=TableOMP[[#This Row],[High]]),1,0)</f>
        <v>0</v>
      </c>
    </row>
    <row r="3613" spans="1:19" x14ac:dyDescent="0.25">
      <c r="A3613" t="s">
        <v>16</v>
      </c>
      <c r="B3613">
        <v>10000</v>
      </c>
      <c r="C3613">
        <v>100</v>
      </c>
      <c r="D3613">
        <v>100000</v>
      </c>
      <c r="E3613">
        <v>47</v>
      </c>
      <c r="F3613">
        <v>1</v>
      </c>
      <c r="G3613">
        <v>6.9721859999999998</v>
      </c>
      <c r="H3613">
        <v>0.19544700000000001</v>
      </c>
      <c r="I3613">
        <v>3.781434</v>
      </c>
      <c r="J3613">
        <v>8.2205E-2</v>
      </c>
      <c r="K3613" t="str">
        <f t="shared" si="60"/>
        <v>2</v>
      </c>
      <c r="L3613" t="s">
        <v>60</v>
      </c>
      <c r="M3613" t="s">
        <v>61</v>
      </c>
      <c r="N36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613" s="10">
        <f>VLOOKUP(TableOMP[[#This Row],[Label]],TableAvg[],2,FALSE)</f>
        <v>0</v>
      </c>
      <c r="P3613" s="10">
        <f>VLOOKUP(TableOMP[[#This Row],[Label]],TableAvg[],3,FALSE)</f>
        <v>0</v>
      </c>
      <c r="Q3613" s="10">
        <f>TableOMP[[#This Row],[Avg]]-$U$2*TableOMP[[#This Row],[StdDev]]</f>
        <v>0</v>
      </c>
      <c r="R3613" s="10">
        <f>TableOMP[[#This Row],[Avg]]+$U$2*TableOMP[[#This Row],[StdDev]]</f>
        <v>0</v>
      </c>
      <c r="S3613" s="10">
        <f>IF(AND(TableOMP[[#This Row],[total_time]]&gt;=TableOMP[[#This Row],[Low]], TableOMP[[#This Row],[total_time]]&lt;=TableOMP[[#This Row],[High]]),1,0)</f>
        <v>0</v>
      </c>
    </row>
    <row r="3614" spans="1:19" x14ac:dyDescent="0.25">
      <c r="A3614" t="s">
        <v>16</v>
      </c>
      <c r="B3614">
        <v>10000</v>
      </c>
      <c r="C3614">
        <v>100</v>
      </c>
      <c r="D3614">
        <v>100000</v>
      </c>
      <c r="E3614">
        <v>46</v>
      </c>
      <c r="F3614">
        <v>1</v>
      </c>
      <c r="G3614">
        <v>6.9934649999999996</v>
      </c>
      <c r="H3614">
        <v>0.17385400000000001</v>
      </c>
      <c r="I3614">
        <v>2.7075339999999999</v>
      </c>
      <c r="J3614">
        <v>6.0166999999999998E-2</v>
      </c>
      <c r="K3614" t="str">
        <f t="shared" si="60"/>
        <v>2</v>
      </c>
      <c r="L3614" t="s">
        <v>60</v>
      </c>
      <c r="M3614" t="s">
        <v>61</v>
      </c>
      <c r="N36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614" s="10">
        <f>VLOOKUP(TableOMP[[#This Row],[Label]],TableAvg[],2,FALSE)</f>
        <v>0</v>
      </c>
      <c r="P3614" s="10">
        <f>VLOOKUP(TableOMP[[#This Row],[Label]],TableAvg[],3,FALSE)</f>
        <v>0</v>
      </c>
      <c r="Q3614" s="10">
        <f>TableOMP[[#This Row],[Avg]]-$U$2*TableOMP[[#This Row],[StdDev]]</f>
        <v>0</v>
      </c>
      <c r="R3614" s="10">
        <f>TableOMP[[#This Row],[Avg]]+$U$2*TableOMP[[#This Row],[StdDev]]</f>
        <v>0</v>
      </c>
      <c r="S3614" s="10">
        <f>IF(AND(TableOMP[[#This Row],[total_time]]&gt;=TableOMP[[#This Row],[Low]], TableOMP[[#This Row],[total_time]]&lt;=TableOMP[[#This Row],[High]]),1,0)</f>
        <v>0</v>
      </c>
    </row>
    <row r="3615" spans="1:19" x14ac:dyDescent="0.25">
      <c r="A3615" t="s">
        <v>16</v>
      </c>
      <c r="B3615">
        <v>10000</v>
      </c>
      <c r="C3615">
        <v>100</v>
      </c>
      <c r="D3615">
        <v>100000</v>
      </c>
      <c r="E3615">
        <v>45</v>
      </c>
      <c r="F3615">
        <v>1</v>
      </c>
      <c r="G3615">
        <v>7.4326020000000002</v>
      </c>
      <c r="H3615">
        <v>0.165716</v>
      </c>
      <c r="I3615">
        <v>2.7575379999999998</v>
      </c>
      <c r="J3615">
        <v>6.2671000000000004E-2</v>
      </c>
      <c r="K3615" t="str">
        <f t="shared" si="60"/>
        <v>2</v>
      </c>
      <c r="L3615" t="s">
        <v>60</v>
      </c>
      <c r="M3615" t="s">
        <v>61</v>
      </c>
      <c r="N36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615" s="10">
        <f>VLOOKUP(TableOMP[[#This Row],[Label]],TableAvg[],2,FALSE)</f>
        <v>0</v>
      </c>
      <c r="P3615" s="10">
        <f>VLOOKUP(TableOMP[[#This Row],[Label]],TableAvg[],3,FALSE)</f>
        <v>0</v>
      </c>
      <c r="Q3615" s="10">
        <f>TableOMP[[#This Row],[Avg]]-$U$2*TableOMP[[#This Row],[StdDev]]</f>
        <v>0</v>
      </c>
      <c r="R3615" s="10">
        <f>TableOMP[[#This Row],[Avg]]+$U$2*TableOMP[[#This Row],[StdDev]]</f>
        <v>0</v>
      </c>
      <c r="S3615" s="10">
        <f>IF(AND(TableOMP[[#This Row],[total_time]]&gt;=TableOMP[[#This Row],[Low]], TableOMP[[#This Row],[total_time]]&lt;=TableOMP[[#This Row],[High]]),1,0)</f>
        <v>0</v>
      </c>
    </row>
    <row r="3616" spans="1:19" x14ac:dyDescent="0.25">
      <c r="A3616" t="s">
        <v>16</v>
      </c>
      <c r="B3616">
        <v>10000</v>
      </c>
      <c r="C3616">
        <v>100</v>
      </c>
      <c r="D3616">
        <v>100000</v>
      </c>
      <c r="E3616">
        <v>44</v>
      </c>
      <c r="F3616">
        <v>1</v>
      </c>
      <c r="G3616">
        <v>7.3986359999999998</v>
      </c>
      <c r="H3616">
        <v>0.16306899999999999</v>
      </c>
      <c r="I3616">
        <v>2.528092</v>
      </c>
      <c r="J3616">
        <v>5.8792999999999998E-2</v>
      </c>
      <c r="K3616" t="str">
        <f t="shared" si="60"/>
        <v>2</v>
      </c>
      <c r="L3616" t="s">
        <v>60</v>
      </c>
      <c r="M3616" t="s">
        <v>61</v>
      </c>
      <c r="N36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616" s="10">
        <f>VLOOKUP(TableOMP[[#This Row],[Label]],TableAvg[],2,FALSE)</f>
        <v>0</v>
      </c>
      <c r="P3616" s="10">
        <f>VLOOKUP(TableOMP[[#This Row],[Label]],TableAvg[],3,FALSE)</f>
        <v>0</v>
      </c>
      <c r="Q3616" s="10">
        <f>TableOMP[[#This Row],[Avg]]-$U$2*TableOMP[[#This Row],[StdDev]]</f>
        <v>0</v>
      </c>
      <c r="R3616" s="10">
        <f>TableOMP[[#This Row],[Avg]]+$U$2*TableOMP[[#This Row],[StdDev]]</f>
        <v>0</v>
      </c>
      <c r="S3616" s="10">
        <f>IF(AND(TableOMP[[#This Row],[total_time]]&gt;=TableOMP[[#This Row],[Low]], TableOMP[[#This Row],[total_time]]&lt;=TableOMP[[#This Row],[High]]),1,0)</f>
        <v>0</v>
      </c>
    </row>
    <row r="3617" spans="1:19" x14ac:dyDescent="0.25">
      <c r="A3617" t="s">
        <v>16</v>
      </c>
      <c r="B3617">
        <v>10000</v>
      </c>
      <c r="C3617">
        <v>100</v>
      </c>
      <c r="D3617">
        <v>100000</v>
      </c>
      <c r="E3617">
        <v>43</v>
      </c>
      <c r="F3617">
        <v>1</v>
      </c>
      <c r="G3617">
        <v>7.4345049999999997</v>
      </c>
      <c r="H3617">
        <v>0.157364</v>
      </c>
      <c r="I3617">
        <v>2.3148070000000001</v>
      </c>
      <c r="J3617">
        <v>5.5114000000000003E-2</v>
      </c>
      <c r="K3617" t="str">
        <f t="shared" si="60"/>
        <v>2</v>
      </c>
      <c r="L3617" t="s">
        <v>60</v>
      </c>
      <c r="M3617" t="s">
        <v>61</v>
      </c>
      <c r="N36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617" s="10">
        <f>VLOOKUP(TableOMP[[#This Row],[Label]],TableAvg[],2,FALSE)</f>
        <v>0</v>
      </c>
      <c r="P3617" s="10">
        <f>VLOOKUP(TableOMP[[#This Row],[Label]],TableAvg[],3,FALSE)</f>
        <v>0</v>
      </c>
      <c r="Q3617" s="10">
        <f>TableOMP[[#This Row],[Avg]]-$U$2*TableOMP[[#This Row],[StdDev]]</f>
        <v>0</v>
      </c>
      <c r="R3617" s="10">
        <f>TableOMP[[#This Row],[Avg]]+$U$2*TableOMP[[#This Row],[StdDev]]</f>
        <v>0</v>
      </c>
      <c r="S3617" s="10">
        <f>IF(AND(TableOMP[[#This Row],[total_time]]&gt;=TableOMP[[#This Row],[Low]], TableOMP[[#This Row],[total_time]]&lt;=TableOMP[[#This Row],[High]]),1,0)</f>
        <v>0</v>
      </c>
    </row>
    <row r="3618" spans="1:19" x14ac:dyDescent="0.25">
      <c r="A3618" t="s">
        <v>16</v>
      </c>
      <c r="B3618">
        <v>10000</v>
      </c>
      <c r="C3618">
        <v>100</v>
      </c>
      <c r="D3618">
        <v>100000</v>
      </c>
      <c r="E3618">
        <v>42</v>
      </c>
      <c r="F3618">
        <v>1</v>
      </c>
      <c r="G3618">
        <v>7.4229399999999996</v>
      </c>
      <c r="H3618">
        <v>0.15398100000000001</v>
      </c>
      <c r="I3618">
        <v>1.8150010000000001</v>
      </c>
      <c r="J3618">
        <v>4.4268000000000002E-2</v>
      </c>
      <c r="K3618" t="str">
        <f t="shared" si="60"/>
        <v>2</v>
      </c>
      <c r="L3618" t="s">
        <v>60</v>
      </c>
      <c r="M3618" t="s">
        <v>61</v>
      </c>
      <c r="N36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618" s="10">
        <f>VLOOKUP(TableOMP[[#This Row],[Label]],TableAvg[],2,FALSE)</f>
        <v>0</v>
      </c>
      <c r="P3618" s="10">
        <f>VLOOKUP(TableOMP[[#This Row],[Label]],TableAvg[],3,FALSE)</f>
        <v>0</v>
      </c>
      <c r="Q3618" s="10">
        <f>TableOMP[[#This Row],[Avg]]-$U$2*TableOMP[[#This Row],[StdDev]]</f>
        <v>0</v>
      </c>
      <c r="R3618" s="10">
        <f>TableOMP[[#This Row],[Avg]]+$U$2*TableOMP[[#This Row],[StdDev]]</f>
        <v>0</v>
      </c>
      <c r="S3618" s="10">
        <f>IF(AND(TableOMP[[#This Row],[total_time]]&gt;=TableOMP[[#This Row],[Low]], TableOMP[[#This Row],[total_time]]&lt;=TableOMP[[#This Row],[High]]),1,0)</f>
        <v>0</v>
      </c>
    </row>
    <row r="3619" spans="1:19" x14ac:dyDescent="0.25">
      <c r="A3619" t="s">
        <v>16</v>
      </c>
      <c r="B3619">
        <v>10000</v>
      </c>
      <c r="C3619">
        <v>100</v>
      </c>
      <c r="D3619">
        <v>100000</v>
      </c>
      <c r="E3619">
        <v>41</v>
      </c>
      <c r="F3619">
        <v>1</v>
      </c>
      <c r="G3619">
        <v>7.4594040000000001</v>
      </c>
      <c r="H3619">
        <v>0.15325800000000001</v>
      </c>
      <c r="I3619">
        <v>2.2986800000000001</v>
      </c>
      <c r="J3619">
        <v>5.7466999999999997E-2</v>
      </c>
      <c r="K3619" t="str">
        <f t="shared" si="60"/>
        <v>2</v>
      </c>
      <c r="L3619" t="s">
        <v>60</v>
      </c>
      <c r="M3619" t="s">
        <v>61</v>
      </c>
      <c r="N36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619" s="10">
        <f>VLOOKUP(TableOMP[[#This Row],[Label]],TableAvg[],2,FALSE)</f>
        <v>0</v>
      </c>
      <c r="P3619" s="10">
        <f>VLOOKUP(TableOMP[[#This Row],[Label]],TableAvg[],3,FALSE)</f>
        <v>0</v>
      </c>
      <c r="Q3619" s="10">
        <f>TableOMP[[#This Row],[Avg]]-$U$2*TableOMP[[#This Row],[StdDev]]</f>
        <v>0</v>
      </c>
      <c r="R3619" s="10">
        <f>TableOMP[[#This Row],[Avg]]+$U$2*TableOMP[[#This Row],[StdDev]]</f>
        <v>0</v>
      </c>
      <c r="S3619" s="10">
        <f>IF(AND(TableOMP[[#This Row],[total_time]]&gt;=TableOMP[[#This Row],[Low]], TableOMP[[#This Row],[total_time]]&lt;=TableOMP[[#This Row],[High]]),1,0)</f>
        <v>0</v>
      </c>
    </row>
    <row r="3620" spans="1:19" x14ac:dyDescent="0.25">
      <c r="A3620" t="s">
        <v>16</v>
      </c>
      <c r="B3620">
        <v>10000</v>
      </c>
      <c r="C3620">
        <v>100</v>
      </c>
      <c r="D3620">
        <v>100000</v>
      </c>
      <c r="E3620">
        <v>40</v>
      </c>
      <c r="F3620">
        <v>1</v>
      </c>
      <c r="G3620">
        <v>7.5111109999999996</v>
      </c>
      <c r="H3620">
        <v>0.136818</v>
      </c>
      <c r="I3620">
        <v>1.650153</v>
      </c>
      <c r="J3620">
        <v>4.2312000000000002E-2</v>
      </c>
      <c r="K3620" t="str">
        <f t="shared" si="60"/>
        <v>2</v>
      </c>
      <c r="L3620" t="s">
        <v>60</v>
      </c>
      <c r="M3620" t="s">
        <v>61</v>
      </c>
      <c r="N36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620" s="10">
        <f>VLOOKUP(TableOMP[[#This Row],[Label]],TableAvg[],2,FALSE)</f>
        <v>0</v>
      </c>
      <c r="P3620" s="10">
        <f>VLOOKUP(TableOMP[[#This Row],[Label]],TableAvg[],3,FALSE)</f>
        <v>0</v>
      </c>
      <c r="Q3620" s="10">
        <f>TableOMP[[#This Row],[Avg]]-$U$2*TableOMP[[#This Row],[StdDev]]</f>
        <v>0</v>
      </c>
      <c r="R3620" s="10">
        <f>TableOMP[[#This Row],[Avg]]+$U$2*TableOMP[[#This Row],[StdDev]]</f>
        <v>0</v>
      </c>
      <c r="S3620" s="10">
        <f>IF(AND(TableOMP[[#This Row],[total_time]]&gt;=TableOMP[[#This Row],[Low]], TableOMP[[#This Row],[total_time]]&lt;=TableOMP[[#This Row],[High]]),1,0)</f>
        <v>0</v>
      </c>
    </row>
    <row r="3621" spans="1:19" x14ac:dyDescent="0.25">
      <c r="A3621" t="s">
        <v>16</v>
      </c>
      <c r="B3621">
        <v>10000</v>
      </c>
      <c r="C3621">
        <v>100</v>
      </c>
      <c r="D3621">
        <v>100000</v>
      </c>
      <c r="E3621">
        <v>39</v>
      </c>
      <c r="F3621">
        <v>1</v>
      </c>
      <c r="G3621">
        <v>7.7266550000000001</v>
      </c>
      <c r="H3621">
        <v>0.14576</v>
      </c>
      <c r="I3621">
        <v>1.873245</v>
      </c>
      <c r="J3621">
        <v>4.9296E-2</v>
      </c>
      <c r="K3621" t="str">
        <f t="shared" si="60"/>
        <v>2</v>
      </c>
      <c r="L3621" t="s">
        <v>60</v>
      </c>
      <c r="M3621" t="s">
        <v>61</v>
      </c>
      <c r="N36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621" s="10">
        <f>VLOOKUP(TableOMP[[#This Row],[Label]],TableAvg[],2,FALSE)</f>
        <v>0</v>
      </c>
      <c r="P3621" s="10">
        <f>VLOOKUP(TableOMP[[#This Row],[Label]],TableAvg[],3,FALSE)</f>
        <v>0</v>
      </c>
      <c r="Q3621" s="10">
        <f>TableOMP[[#This Row],[Avg]]-$U$2*TableOMP[[#This Row],[StdDev]]</f>
        <v>0</v>
      </c>
      <c r="R3621" s="10">
        <f>TableOMP[[#This Row],[Avg]]+$U$2*TableOMP[[#This Row],[StdDev]]</f>
        <v>0</v>
      </c>
      <c r="S3621" s="10">
        <f>IF(AND(TableOMP[[#This Row],[total_time]]&gt;=TableOMP[[#This Row],[Low]], TableOMP[[#This Row],[total_time]]&lt;=TableOMP[[#This Row],[High]]),1,0)</f>
        <v>0</v>
      </c>
    </row>
    <row r="3622" spans="1:19" x14ac:dyDescent="0.25">
      <c r="A3622" t="s">
        <v>16</v>
      </c>
      <c r="B3622">
        <v>10000</v>
      </c>
      <c r="C3622">
        <v>100</v>
      </c>
      <c r="D3622">
        <v>100000</v>
      </c>
      <c r="E3622">
        <v>38</v>
      </c>
      <c r="F3622">
        <v>1</v>
      </c>
      <c r="G3622">
        <v>7.9016700000000002</v>
      </c>
      <c r="H3622">
        <v>0.138818</v>
      </c>
      <c r="I3622">
        <v>1.6617649999999999</v>
      </c>
      <c r="J3622">
        <v>4.4913000000000002E-2</v>
      </c>
      <c r="K3622" t="str">
        <f t="shared" si="60"/>
        <v>2</v>
      </c>
      <c r="L3622" t="s">
        <v>60</v>
      </c>
      <c r="M3622" t="s">
        <v>61</v>
      </c>
      <c r="N36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622" s="10">
        <f>VLOOKUP(TableOMP[[#This Row],[Label]],TableAvg[],2,FALSE)</f>
        <v>0</v>
      </c>
      <c r="P3622" s="10">
        <f>VLOOKUP(TableOMP[[#This Row],[Label]],TableAvg[],3,FALSE)</f>
        <v>0</v>
      </c>
      <c r="Q3622" s="10">
        <f>TableOMP[[#This Row],[Avg]]-$U$2*TableOMP[[#This Row],[StdDev]]</f>
        <v>0</v>
      </c>
      <c r="R3622" s="10">
        <f>TableOMP[[#This Row],[Avg]]+$U$2*TableOMP[[#This Row],[StdDev]]</f>
        <v>0</v>
      </c>
      <c r="S3622" s="10">
        <f>IF(AND(TableOMP[[#This Row],[total_time]]&gt;=TableOMP[[#This Row],[Low]], TableOMP[[#This Row],[total_time]]&lt;=TableOMP[[#This Row],[High]]),1,0)</f>
        <v>0</v>
      </c>
    </row>
    <row r="3623" spans="1:19" x14ac:dyDescent="0.25">
      <c r="A3623" t="s">
        <v>16</v>
      </c>
      <c r="B3623">
        <v>10000</v>
      </c>
      <c r="C3623">
        <v>100</v>
      </c>
      <c r="D3623">
        <v>100000</v>
      </c>
      <c r="E3623">
        <v>37</v>
      </c>
      <c r="F3623">
        <v>1</v>
      </c>
      <c r="G3623">
        <v>8.1421119999999991</v>
      </c>
      <c r="H3623">
        <v>0.16492100000000001</v>
      </c>
      <c r="I3623">
        <v>2.0181279999999999</v>
      </c>
      <c r="J3623">
        <v>5.6058999999999998E-2</v>
      </c>
      <c r="K3623" t="str">
        <f t="shared" si="60"/>
        <v>2</v>
      </c>
      <c r="L3623" t="s">
        <v>60</v>
      </c>
      <c r="M3623" t="s">
        <v>61</v>
      </c>
      <c r="N36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623" s="10">
        <f>VLOOKUP(TableOMP[[#This Row],[Label]],TableAvg[],2,FALSE)</f>
        <v>0</v>
      </c>
      <c r="P3623" s="10">
        <f>VLOOKUP(TableOMP[[#This Row],[Label]],TableAvg[],3,FALSE)</f>
        <v>0</v>
      </c>
      <c r="Q3623" s="10">
        <f>TableOMP[[#This Row],[Avg]]-$U$2*TableOMP[[#This Row],[StdDev]]</f>
        <v>0</v>
      </c>
      <c r="R3623" s="10">
        <f>TableOMP[[#This Row],[Avg]]+$U$2*TableOMP[[#This Row],[StdDev]]</f>
        <v>0</v>
      </c>
      <c r="S3623" s="10">
        <f>IF(AND(TableOMP[[#This Row],[total_time]]&gt;=TableOMP[[#This Row],[Low]], TableOMP[[#This Row],[total_time]]&lt;=TableOMP[[#This Row],[High]]),1,0)</f>
        <v>0</v>
      </c>
    </row>
    <row r="3624" spans="1:19" x14ac:dyDescent="0.25">
      <c r="A3624" t="s">
        <v>16</v>
      </c>
      <c r="B3624">
        <v>10000</v>
      </c>
      <c r="C3624">
        <v>100</v>
      </c>
      <c r="D3624">
        <v>100000</v>
      </c>
      <c r="E3624">
        <v>36</v>
      </c>
      <c r="F3624">
        <v>1</v>
      </c>
      <c r="G3624">
        <v>8.3228530000000003</v>
      </c>
      <c r="H3624">
        <v>0.15801899999999999</v>
      </c>
      <c r="I3624">
        <v>2.0617070000000002</v>
      </c>
      <c r="J3624">
        <v>5.8906E-2</v>
      </c>
      <c r="K3624" t="str">
        <f t="shared" si="60"/>
        <v>2</v>
      </c>
      <c r="L3624" t="s">
        <v>60</v>
      </c>
      <c r="M3624" t="s">
        <v>61</v>
      </c>
      <c r="N36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624" s="10">
        <f>VLOOKUP(TableOMP[[#This Row],[Label]],TableAvg[],2,FALSE)</f>
        <v>0</v>
      </c>
      <c r="P3624" s="10">
        <f>VLOOKUP(TableOMP[[#This Row],[Label]],TableAvg[],3,FALSE)</f>
        <v>0</v>
      </c>
      <c r="Q3624" s="10">
        <f>TableOMP[[#This Row],[Avg]]-$U$2*TableOMP[[#This Row],[StdDev]]</f>
        <v>0</v>
      </c>
      <c r="R3624" s="10">
        <f>TableOMP[[#This Row],[Avg]]+$U$2*TableOMP[[#This Row],[StdDev]]</f>
        <v>0</v>
      </c>
      <c r="S3624" s="10">
        <f>IF(AND(TableOMP[[#This Row],[total_time]]&gt;=TableOMP[[#This Row],[Low]], TableOMP[[#This Row],[total_time]]&lt;=TableOMP[[#This Row],[High]]),1,0)</f>
        <v>0</v>
      </c>
    </row>
    <row r="3625" spans="1:19" x14ac:dyDescent="0.25">
      <c r="A3625" t="s">
        <v>16</v>
      </c>
      <c r="B3625">
        <v>10000</v>
      </c>
      <c r="C3625">
        <v>100</v>
      </c>
      <c r="D3625">
        <v>100000</v>
      </c>
      <c r="E3625">
        <v>35</v>
      </c>
      <c r="F3625">
        <v>1</v>
      </c>
      <c r="G3625">
        <v>8.3766660000000002</v>
      </c>
      <c r="H3625">
        <v>0.161769</v>
      </c>
      <c r="I3625">
        <v>1.7816019999999999</v>
      </c>
      <c r="J3625">
        <v>5.2400000000000002E-2</v>
      </c>
      <c r="K3625" t="str">
        <f t="shared" si="60"/>
        <v>2</v>
      </c>
      <c r="L3625" t="s">
        <v>60</v>
      </c>
      <c r="M3625" t="s">
        <v>61</v>
      </c>
      <c r="N36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625" s="10">
        <f>VLOOKUP(TableOMP[[#This Row],[Label]],TableAvg[],2,FALSE)</f>
        <v>0</v>
      </c>
      <c r="P3625" s="10">
        <f>VLOOKUP(TableOMP[[#This Row],[Label]],TableAvg[],3,FALSE)</f>
        <v>0</v>
      </c>
      <c r="Q3625" s="10">
        <f>TableOMP[[#This Row],[Avg]]-$U$2*TableOMP[[#This Row],[StdDev]]</f>
        <v>0</v>
      </c>
      <c r="R3625" s="10">
        <f>TableOMP[[#This Row],[Avg]]+$U$2*TableOMP[[#This Row],[StdDev]]</f>
        <v>0</v>
      </c>
      <c r="S3625" s="10">
        <f>IF(AND(TableOMP[[#This Row],[total_time]]&gt;=TableOMP[[#This Row],[Low]], TableOMP[[#This Row],[total_time]]&lt;=TableOMP[[#This Row],[High]]),1,0)</f>
        <v>0</v>
      </c>
    </row>
    <row r="3626" spans="1:19" x14ac:dyDescent="0.25">
      <c r="A3626" t="s">
        <v>16</v>
      </c>
      <c r="B3626">
        <v>10000</v>
      </c>
      <c r="C3626">
        <v>100</v>
      </c>
      <c r="D3626">
        <v>100000</v>
      </c>
      <c r="E3626">
        <v>34</v>
      </c>
      <c r="F3626">
        <v>1</v>
      </c>
      <c r="G3626">
        <v>8.5734680000000001</v>
      </c>
      <c r="H3626">
        <v>0.15338399999999999</v>
      </c>
      <c r="I3626">
        <v>1.823852</v>
      </c>
      <c r="J3626">
        <v>5.5267999999999998E-2</v>
      </c>
      <c r="K3626" t="str">
        <f t="shared" si="60"/>
        <v>2</v>
      </c>
      <c r="L3626" t="s">
        <v>60</v>
      </c>
      <c r="M3626" t="s">
        <v>61</v>
      </c>
      <c r="N36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626" s="10">
        <f>VLOOKUP(TableOMP[[#This Row],[Label]],TableAvg[],2,FALSE)</f>
        <v>0</v>
      </c>
      <c r="P3626" s="10">
        <f>VLOOKUP(TableOMP[[#This Row],[Label]],TableAvg[],3,FALSE)</f>
        <v>0</v>
      </c>
      <c r="Q3626" s="10">
        <f>TableOMP[[#This Row],[Avg]]-$U$2*TableOMP[[#This Row],[StdDev]]</f>
        <v>0</v>
      </c>
      <c r="R3626" s="10">
        <f>TableOMP[[#This Row],[Avg]]+$U$2*TableOMP[[#This Row],[StdDev]]</f>
        <v>0</v>
      </c>
      <c r="S3626" s="10">
        <f>IF(AND(TableOMP[[#This Row],[total_time]]&gt;=TableOMP[[#This Row],[Low]], TableOMP[[#This Row],[total_time]]&lt;=TableOMP[[#This Row],[High]]),1,0)</f>
        <v>0</v>
      </c>
    </row>
    <row r="3627" spans="1:19" x14ac:dyDescent="0.25">
      <c r="A3627" t="s">
        <v>16</v>
      </c>
      <c r="B3627">
        <v>10000</v>
      </c>
      <c r="C3627">
        <v>100</v>
      </c>
      <c r="D3627">
        <v>100000</v>
      </c>
      <c r="E3627">
        <v>33</v>
      </c>
      <c r="F3627">
        <v>1</v>
      </c>
      <c r="G3627">
        <v>8.7887409999999999</v>
      </c>
      <c r="H3627">
        <v>0.156751</v>
      </c>
      <c r="I3627">
        <v>1.6947909999999999</v>
      </c>
      <c r="J3627">
        <v>5.2962000000000002E-2</v>
      </c>
      <c r="K3627" t="str">
        <f t="shared" si="60"/>
        <v>2</v>
      </c>
      <c r="L3627" t="s">
        <v>60</v>
      </c>
      <c r="M3627" t="s">
        <v>61</v>
      </c>
      <c r="N36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627" s="10">
        <f>VLOOKUP(TableOMP[[#This Row],[Label]],TableAvg[],2,FALSE)</f>
        <v>0</v>
      </c>
      <c r="P3627" s="10">
        <f>VLOOKUP(TableOMP[[#This Row],[Label]],TableAvg[],3,FALSE)</f>
        <v>0</v>
      </c>
      <c r="Q3627" s="10">
        <f>TableOMP[[#This Row],[Avg]]-$U$2*TableOMP[[#This Row],[StdDev]]</f>
        <v>0</v>
      </c>
      <c r="R3627" s="10">
        <f>TableOMP[[#This Row],[Avg]]+$U$2*TableOMP[[#This Row],[StdDev]]</f>
        <v>0</v>
      </c>
      <c r="S3627" s="10">
        <f>IF(AND(TableOMP[[#This Row],[total_time]]&gt;=TableOMP[[#This Row],[Low]], TableOMP[[#This Row],[total_time]]&lt;=TableOMP[[#This Row],[High]]),1,0)</f>
        <v>0</v>
      </c>
    </row>
    <row r="3628" spans="1:19" x14ac:dyDescent="0.25">
      <c r="A3628" t="s">
        <v>16</v>
      </c>
      <c r="B3628">
        <v>10000</v>
      </c>
      <c r="C3628">
        <v>100</v>
      </c>
      <c r="D3628">
        <v>100000</v>
      </c>
      <c r="E3628">
        <v>32</v>
      </c>
      <c r="F3628">
        <v>1</v>
      </c>
      <c r="G3628">
        <v>9.2692589999999999</v>
      </c>
      <c r="H3628">
        <v>0.15357499999999999</v>
      </c>
      <c r="I3628">
        <v>1.7485809999999999</v>
      </c>
      <c r="J3628">
        <v>5.6405999999999998E-2</v>
      </c>
      <c r="K3628" t="str">
        <f t="shared" si="60"/>
        <v>2</v>
      </c>
      <c r="L3628" t="s">
        <v>60</v>
      </c>
      <c r="M3628" t="s">
        <v>61</v>
      </c>
      <c r="N36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628" s="10">
        <f>VLOOKUP(TableOMP[[#This Row],[Label]],TableAvg[],2,FALSE)</f>
        <v>0</v>
      </c>
      <c r="P3628" s="10">
        <f>VLOOKUP(TableOMP[[#This Row],[Label]],TableAvg[],3,FALSE)</f>
        <v>0</v>
      </c>
      <c r="Q3628" s="10">
        <f>TableOMP[[#This Row],[Avg]]-$U$2*TableOMP[[#This Row],[StdDev]]</f>
        <v>0</v>
      </c>
      <c r="R3628" s="10">
        <f>TableOMP[[#This Row],[Avg]]+$U$2*TableOMP[[#This Row],[StdDev]]</f>
        <v>0</v>
      </c>
      <c r="S3628" s="10">
        <f>IF(AND(TableOMP[[#This Row],[total_time]]&gt;=TableOMP[[#This Row],[Low]], TableOMP[[#This Row],[total_time]]&lt;=TableOMP[[#This Row],[High]]),1,0)</f>
        <v>0</v>
      </c>
    </row>
    <row r="3629" spans="1:19" x14ac:dyDescent="0.25">
      <c r="A3629" t="s">
        <v>16</v>
      </c>
      <c r="B3629">
        <v>10000</v>
      </c>
      <c r="C3629">
        <v>100</v>
      </c>
      <c r="D3629">
        <v>100000</v>
      </c>
      <c r="E3629">
        <v>31</v>
      </c>
      <c r="F3629">
        <v>1</v>
      </c>
      <c r="G3629">
        <v>9.4588549999999998</v>
      </c>
      <c r="H3629">
        <v>0.131492</v>
      </c>
      <c r="I3629">
        <v>1.1443700000000001</v>
      </c>
      <c r="J3629">
        <v>3.8145999999999999E-2</v>
      </c>
      <c r="K3629" t="str">
        <f t="shared" si="60"/>
        <v>2</v>
      </c>
      <c r="L3629" t="s">
        <v>60</v>
      </c>
      <c r="M3629" t="s">
        <v>61</v>
      </c>
      <c r="N36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629" s="10">
        <f>VLOOKUP(TableOMP[[#This Row],[Label]],TableAvg[],2,FALSE)</f>
        <v>0</v>
      </c>
      <c r="P3629" s="10">
        <f>VLOOKUP(TableOMP[[#This Row],[Label]],TableAvg[],3,FALSE)</f>
        <v>0</v>
      </c>
      <c r="Q3629" s="10">
        <f>TableOMP[[#This Row],[Avg]]-$U$2*TableOMP[[#This Row],[StdDev]]</f>
        <v>0</v>
      </c>
      <c r="R3629" s="10">
        <f>TableOMP[[#This Row],[Avg]]+$U$2*TableOMP[[#This Row],[StdDev]]</f>
        <v>0</v>
      </c>
      <c r="S3629" s="10">
        <f>IF(AND(TableOMP[[#This Row],[total_time]]&gt;=TableOMP[[#This Row],[Low]], TableOMP[[#This Row],[total_time]]&lt;=TableOMP[[#This Row],[High]]),1,0)</f>
        <v>0</v>
      </c>
    </row>
    <row r="3630" spans="1:19" x14ac:dyDescent="0.25">
      <c r="A3630" t="s">
        <v>16</v>
      </c>
      <c r="B3630">
        <v>10000</v>
      </c>
      <c r="C3630">
        <v>100</v>
      </c>
      <c r="D3630">
        <v>100000</v>
      </c>
      <c r="E3630">
        <v>30</v>
      </c>
      <c r="F3630">
        <v>1</v>
      </c>
      <c r="G3630">
        <v>9.8009590000000006</v>
      </c>
      <c r="H3630">
        <v>0.15973399999999999</v>
      </c>
      <c r="I3630">
        <v>1.5855729999999999</v>
      </c>
      <c r="J3630">
        <v>5.4675000000000001E-2</v>
      </c>
      <c r="K3630" t="str">
        <f t="shared" si="60"/>
        <v>2</v>
      </c>
      <c r="L3630" t="s">
        <v>60</v>
      </c>
      <c r="M3630" t="s">
        <v>61</v>
      </c>
      <c r="N36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630" s="10">
        <f>VLOOKUP(TableOMP[[#This Row],[Label]],TableAvg[],2,FALSE)</f>
        <v>0</v>
      </c>
      <c r="P3630" s="10">
        <f>VLOOKUP(TableOMP[[#This Row],[Label]],TableAvg[],3,FALSE)</f>
        <v>0</v>
      </c>
      <c r="Q3630" s="10">
        <f>TableOMP[[#This Row],[Avg]]-$U$2*TableOMP[[#This Row],[StdDev]]</f>
        <v>0</v>
      </c>
      <c r="R3630" s="10">
        <f>TableOMP[[#This Row],[Avg]]+$U$2*TableOMP[[#This Row],[StdDev]]</f>
        <v>0</v>
      </c>
      <c r="S3630" s="10">
        <f>IF(AND(TableOMP[[#This Row],[total_time]]&gt;=TableOMP[[#This Row],[Low]], TableOMP[[#This Row],[total_time]]&lt;=TableOMP[[#This Row],[High]]),1,0)</f>
        <v>0</v>
      </c>
    </row>
    <row r="3631" spans="1:19" x14ac:dyDescent="0.25">
      <c r="A3631" t="s">
        <v>16</v>
      </c>
      <c r="B3631">
        <v>10000</v>
      </c>
      <c r="C3631">
        <v>100</v>
      </c>
      <c r="D3631">
        <v>100000</v>
      </c>
      <c r="E3631">
        <v>29</v>
      </c>
      <c r="F3631">
        <v>1</v>
      </c>
      <c r="G3631">
        <v>10.093444999999999</v>
      </c>
      <c r="H3631">
        <v>0.138571</v>
      </c>
      <c r="I3631">
        <v>1.1689929999999999</v>
      </c>
      <c r="J3631">
        <v>4.1750000000000002E-2</v>
      </c>
      <c r="K3631" t="str">
        <f t="shared" si="60"/>
        <v>2</v>
      </c>
      <c r="L3631" t="s">
        <v>60</v>
      </c>
      <c r="M3631" t="s">
        <v>61</v>
      </c>
      <c r="N36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631" s="10">
        <f>VLOOKUP(TableOMP[[#This Row],[Label]],TableAvg[],2,FALSE)</f>
        <v>0</v>
      </c>
      <c r="P3631" s="10">
        <f>VLOOKUP(TableOMP[[#This Row],[Label]],TableAvg[],3,FALSE)</f>
        <v>0</v>
      </c>
      <c r="Q3631" s="10">
        <f>TableOMP[[#This Row],[Avg]]-$U$2*TableOMP[[#This Row],[StdDev]]</f>
        <v>0</v>
      </c>
      <c r="R3631" s="10">
        <f>TableOMP[[#This Row],[Avg]]+$U$2*TableOMP[[#This Row],[StdDev]]</f>
        <v>0</v>
      </c>
      <c r="S3631" s="10">
        <f>IF(AND(TableOMP[[#This Row],[total_time]]&gt;=TableOMP[[#This Row],[Low]], TableOMP[[#This Row],[total_time]]&lt;=TableOMP[[#This Row],[High]]),1,0)</f>
        <v>0</v>
      </c>
    </row>
    <row r="3632" spans="1:19" x14ac:dyDescent="0.25">
      <c r="A3632" t="s">
        <v>16</v>
      </c>
      <c r="B3632">
        <v>10000</v>
      </c>
      <c r="C3632">
        <v>100</v>
      </c>
      <c r="D3632">
        <v>100000</v>
      </c>
      <c r="E3632">
        <v>28</v>
      </c>
      <c r="F3632">
        <v>1</v>
      </c>
      <c r="G3632">
        <v>10.176644</v>
      </c>
      <c r="H3632">
        <v>0.14483099999999999</v>
      </c>
      <c r="I3632">
        <v>1.1946369999999999</v>
      </c>
      <c r="J3632">
        <v>4.4246000000000001E-2</v>
      </c>
      <c r="K3632" t="str">
        <f t="shared" si="60"/>
        <v>2</v>
      </c>
      <c r="L3632" t="s">
        <v>60</v>
      </c>
      <c r="M3632" t="s">
        <v>61</v>
      </c>
      <c r="N36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632" s="10">
        <f>VLOOKUP(TableOMP[[#This Row],[Label]],TableAvg[],2,FALSE)</f>
        <v>0</v>
      </c>
      <c r="P3632" s="10">
        <f>VLOOKUP(TableOMP[[#This Row],[Label]],TableAvg[],3,FALSE)</f>
        <v>0</v>
      </c>
      <c r="Q3632" s="10">
        <f>TableOMP[[#This Row],[Avg]]-$U$2*TableOMP[[#This Row],[StdDev]]</f>
        <v>0</v>
      </c>
      <c r="R3632" s="10">
        <f>TableOMP[[#This Row],[Avg]]+$U$2*TableOMP[[#This Row],[StdDev]]</f>
        <v>0</v>
      </c>
      <c r="S3632" s="10">
        <f>IF(AND(TableOMP[[#This Row],[total_time]]&gt;=TableOMP[[#This Row],[Low]], TableOMP[[#This Row],[total_time]]&lt;=TableOMP[[#This Row],[High]]),1,0)</f>
        <v>0</v>
      </c>
    </row>
    <row r="3633" spans="1:19" x14ac:dyDescent="0.25">
      <c r="A3633" t="s">
        <v>16</v>
      </c>
      <c r="B3633">
        <v>10000</v>
      </c>
      <c r="C3633">
        <v>100</v>
      </c>
      <c r="D3633">
        <v>100000</v>
      </c>
      <c r="E3633">
        <v>27</v>
      </c>
      <c r="F3633">
        <v>1</v>
      </c>
      <c r="G3633">
        <v>10.655605</v>
      </c>
      <c r="H3633">
        <v>0.14191200000000001</v>
      </c>
      <c r="I3633">
        <v>0.90941499999999997</v>
      </c>
      <c r="J3633">
        <v>3.4978000000000002E-2</v>
      </c>
      <c r="K3633" t="str">
        <f t="shared" si="60"/>
        <v>2</v>
      </c>
      <c r="L3633" t="s">
        <v>60</v>
      </c>
      <c r="M3633" t="s">
        <v>61</v>
      </c>
      <c r="N36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633" s="10">
        <f>VLOOKUP(TableOMP[[#This Row],[Label]],TableAvg[],2,FALSE)</f>
        <v>0</v>
      </c>
      <c r="P3633" s="10">
        <f>VLOOKUP(TableOMP[[#This Row],[Label]],TableAvg[],3,FALSE)</f>
        <v>0</v>
      </c>
      <c r="Q3633" s="10">
        <f>TableOMP[[#This Row],[Avg]]-$U$2*TableOMP[[#This Row],[StdDev]]</f>
        <v>0</v>
      </c>
      <c r="R3633" s="10">
        <f>TableOMP[[#This Row],[Avg]]+$U$2*TableOMP[[#This Row],[StdDev]]</f>
        <v>0</v>
      </c>
      <c r="S3633" s="10">
        <f>IF(AND(TableOMP[[#This Row],[total_time]]&gt;=TableOMP[[#This Row],[Low]], TableOMP[[#This Row],[total_time]]&lt;=TableOMP[[#This Row],[High]]),1,0)</f>
        <v>0</v>
      </c>
    </row>
    <row r="3634" spans="1:19" x14ac:dyDescent="0.25">
      <c r="A3634" t="s">
        <v>16</v>
      </c>
      <c r="B3634">
        <v>10000</v>
      </c>
      <c r="C3634">
        <v>100</v>
      </c>
      <c r="D3634">
        <v>100000</v>
      </c>
      <c r="E3634">
        <v>26</v>
      </c>
      <c r="F3634">
        <v>1</v>
      </c>
      <c r="G3634">
        <v>10.956495</v>
      </c>
      <c r="H3634">
        <v>0.15501000000000001</v>
      </c>
      <c r="I3634">
        <v>1.2309140000000001</v>
      </c>
      <c r="J3634">
        <v>4.9237000000000003E-2</v>
      </c>
      <c r="K3634" t="str">
        <f t="shared" si="60"/>
        <v>2</v>
      </c>
      <c r="L3634" t="s">
        <v>60</v>
      </c>
      <c r="M3634" t="s">
        <v>61</v>
      </c>
      <c r="N36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634" s="10">
        <f>VLOOKUP(TableOMP[[#This Row],[Label]],TableAvg[],2,FALSE)</f>
        <v>0</v>
      </c>
      <c r="P3634" s="10">
        <f>VLOOKUP(TableOMP[[#This Row],[Label]],TableAvg[],3,FALSE)</f>
        <v>0</v>
      </c>
      <c r="Q3634" s="10">
        <f>TableOMP[[#This Row],[Avg]]-$U$2*TableOMP[[#This Row],[StdDev]]</f>
        <v>0</v>
      </c>
      <c r="R3634" s="10">
        <f>TableOMP[[#This Row],[Avg]]+$U$2*TableOMP[[#This Row],[StdDev]]</f>
        <v>0</v>
      </c>
      <c r="S3634" s="10">
        <f>IF(AND(TableOMP[[#This Row],[total_time]]&gt;=TableOMP[[#This Row],[Low]], TableOMP[[#This Row],[total_time]]&lt;=TableOMP[[#This Row],[High]]),1,0)</f>
        <v>0</v>
      </c>
    </row>
    <row r="3635" spans="1:19" x14ac:dyDescent="0.25">
      <c r="A3635" t="s">
        <v>16</v>
      </c>
      <c r="B3635">
        <v>10000</v>
      </c>
      <c r="C3635">
        <v>100</v>
      </c>
      <c r="D3635">
        <v>100000</v>
      </c>
      <c r="E3635">
        <v>25</v>
      </c>
      <c r="F3635">
        <v>1</v>
      </c>
      <c r="G3635">
        <v>11.359109</v>
      </c>
      <c r="H3635">
        <v>0.149816</v>
      </c>
      <c r="I3635">
        <v>1.174636</v>
      </c>
      <c r="J3635">
        <v>4.8943E-2</v>
      </c>
      <c r="K3635" t="str">
        <f t="shared" si="60"/>
        <v>2</v>
      </c>
      <c r="L3635" t="s">
        <v>60</v>
      </c>
      <c r="M3635" t="s">
        <v>61</v>
      </c>
      <c r="N36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635" s="10">
        <f>VLOOKUP(TableOMP[[#This Row],[Label]],TableAvg[],2,FALSE)</f>
        <v>0</v>
      </c>
      <c r="P3635" s="10">
        <f>VLOOKUP(TableOMP[[#This Row],[Label]],TableAvg[],3,FALSE)</f>
        <v>0</v>
      </c>
      <c r="Q3635" s="10">
        <f>TableOMP[[#This Row],[Avg]]-$U$2*TableOMP[[#This Row],[StdDev]]</f>
        <v>0</v>
      </c>
      <c r="R3635" s="10">
        <f>TableOMP[[#This Row],[Avg]]+$U$2*TableOMP[[#This Row],[StdDev]]</f>
        <v>0</v>
      </c>
      <c r="S3635" s="10">
        <f>IF(AND(TableOMP[[#This Row],[total_time]]&gt;=TableOMP[[#This Row],[Low]], TableOMP[[#This Row],[total_time]]&lt;=TableOMP[[#This Row],[High]]),1,0)</f>
        <v>0</v>
      </c>
    </row>
    <row r="3636" spans="1:19" x14ac:dyDescent="0.25">
      <c r="A3636" t="s">
        <v>16</v>
      </c>
      <c r="B3636">
        <v>10000</v>
      </c>
      <c r="C3636">
        <v>100</v>
      </c>
      <c r="D3636">
        <v>100000</v>
      </c>
      <c r="E3636">
        <v>24</v>
      </c>
      <c r="F3636">
        <v>1</v>
      </c>
      <c r="G3636">
        <v>11.711342</v>
      </c>
      <c r="H3636">
        <v>0.13317699999999999</v>
      </c>
      <c r="I3636">
        <v>0.83525700000000003</v>
      </c>
      <c r="J3636">
        <v>3.6316000000000001E-2</v>
      </c>
      <c r="K3636" t="str">
        <f t="shared" si="60"/>
        <v>2</v>
      </c>
      <c r="L3636" t="s">
        <v>60</v>
      </c>
      <c r="M3636" t="s">
        <v>61</v>
      </c>
      <c r="N36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636" s="10">
        <f>VLOOKUP(TableOMP[[#This Row],[Label]],TableAvg[],2,FALSE)</f>
        <v>0</v>
      </c>
      <c r="P3636" s="10">
        <f>VLOOKUP(TableOMP[[#This Row],[Label]],TableAvg[],3,FALSE)</f>
        <v>0</v>
      </c>
      <c r="Q3636" s="10">
        <f>TableOMP[[#This Row],[Avg]]-$U$2*TableOMP[[#This Row],[StdDev]]</f>
        <v>0</v>
      </c>
      <c r="R3636" s="10">
        <f>TableOMP[[#This Row],[Avg]]+$U$2*TableOMP[[#This Row],[StdDev]]</f>
        <v>0</v>
      </c>
      <c r="S3636" s="10">
        <f>IF(AND(TableOMP[[#This Row],[total_time]]&gt;=TableOMP[[#This Row],[Low]], TableOMP[[#This Row],[total_time]]&lt;=TableOMP[[#This Row],[High]]),1,0)</f>
        <v>0</v>
      </c>
    </row>
    <row r="3637" spans="1:19" x14ac:dyDescent="0.25">
      <c r="A3637" t="s">
        <v>16</v>
      </c>
      <c r="B3637">
        <v>10000</v>
      </c>
      <c r="C3637">
        <v>100</v>
      </c>
      <c r="D3637">
        <v>100000</v>
      </c>
      <c r="E3637">
        <v>23</v>
      </c>
      <c r="F3637">
        <v>1</v>
      </c>
      <c r="G3637">
        <v>12.090382999999999</v>
      </c>
      <c r="H3637">
        <v>0.15914800000000001</v>
      </c>
      <c r="I3637">
        <v>1.216979</v>
      </c>
      <c r="J3637">
        <v>5.5316999999999998E-2</v>
      </c>
      <c r="K3637" t="str">
        <f t="shared" si="60"/>
        <v>2</v>
      </c>
      <c r="L3637" t="s">
        <v>60</v>
      </c>
      <c r="M3637" t="s">
        <v>61</v>
      </c>
      <c r="N36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637" s="10">
        <f>VLOOKUP(TableOMP[[#This Row],[Label]],TableAvg[],2,FALSE)</f>
        <v>0</v>
      </c>
      <c r="P3637" s="10">
        <f>VLOOKUP(TableOMP[[#This Row],[Label]],TableAvg[],3,FALSE)</f>
        <v>0</v>
      </c>
      <c r="Q3637" s="10">
        <f>TableOMP[[#This Row],[Avg]]-$U$2*TableOMP[[#This Row],[StdDev]]</f>
        <v>0</v>
      </c>
      <c r="R3637" s="10">
        <f>TableOMP[[#This Row],[Avg]]+$U$2*TableOMP[[#This Row],[StdDev]]</f>
        <v>0</v>
      </c>
      <c r="S3637" s="10">
        <f>IF(AND(TableOMP[[#This Row],[total_time]]&gt;=TableOMP[[#This Row],[Low]], TableOMP[[#This Row],[total_time]]&lt;=TableOMP[[#This Row],[High]]),1,0)</f>
        <v>0</v>
      </c>
    </row>
    <row r="3638" spans="1:19" x14ac:dyDescent="0.25">
      <c r="A3638" t="s">
        <v>16</v>
      </c>
      <c r="B3638">
        <v>10000</v>
      </c>
      <c r="C3638">
        <v>100</v>
      </c>
      <c r="D3638">
        <v>100000</v>
      </c>
      <c r="E3638">
        <v>22</v>
      </c>
      <c r="F3638">
        <v>1</v>
      </c>
      <c r="G3638">
        <v>12.629970999999999</v>
      </c>
      <c r="H3638">
        <v>0.14042199999999999</v>
      </c>
      <c r="I3638">
        <v>0.92778300000000002</v>
      </c>
      <c r="J3638">
        <v>4.4179999999999997E-2</v>
      </c>
      <c r="K3638" t="str">
        <f t="shared" si="60"/>
        <v>2</v>
      </c>
      <c r="L3638" t="s">
        <v>60</v>
      </c>
      <c r="M3638" t="s">
        <v>61</v>
      </c>
      <c r="N36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638" s="10">
        <f>VLOOKUP(TableOMP[[#This Row],[Label]],TableAvg[],2,FALSE)</f>
        <v>0</v>
      </c>
      <c r="P3638" s="10">
        <f>VLOOKUP(TableOMP[[#This Row],[Label]],TableAvg[],3,FALSE)</f>
        <v>0</v>
      </c>
      <c r="Q3638" s="10">
        <f>TableOMP[[#This Row],[Avg]]-$U$2*TableOMP[[#This Row],[StdDev]]</f>
        <v>0</v>
      </c>
      <c r="R3638" s="10">
        <f>TableOMP[[#This Row],[Avg]]+$U$2*TableOMP[[#This Row],[StdDev]]</f>
        <v>0</v>
      </c>
      <c r="S3638" s="10">
        <f>IF(AND(TableOMP[[#This Row],[total_time]]&gt;=TableOMP[[#This Row],[Low]], TableOMP[[#This Row],[total_time]]&lt;=TableOMP[[#This Row],[High]]),1,0)</f>
        <v>0</v>
      </c>
    </row>
    <row r="3639" spans="1:19" x14ac:dyDescent="0.25">
      <c r="A3639" t="s">
        <v>16</v>
      </c>
      <c r="B3639">
        <v>10000</v>
      </c>
      <c r="C3639">
        <v>100</v>
      </c>
      <c r="D3639">
        <v>100000</v>
      </c>
      <c r="E3639">
        <v>21</v>
      </c>
      <c r="F3639">
        <v>1</v>
      </c>
      <c r="G3639">
        <v>13.152339</v>
      </c>
      <c r="H3639">
        <v>0.138568</v>
      </c>
      <c r="I3639">
        <v>0.83632600000000001</v>
      </c>
      <c r="J3639">
        <v>4.1815999999999999E-2</v>
      </c>
      <c r="K3639" t="str">
        <f t="shared" si="60"/>
        <v>2</v>
      </c>
      <c r="L3639" t="s">
        <v>60</v>
      </c>
      <c r="M3639" t="s">
        <v>61</v>
      </c>
      <c r="N36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639" s="10">
        <f>VLOOKUP(TableOMP[[#This Row],[Label]],TableAvg[],2,FALSE)</f>
        <v>0</v>
      </c>
      <c r="P3639" s="10">
        <f>VLOOKUP(TableOMP[[#This Row],[Label]],TableAvg[],3,FALSE)</f>
        <v>0</v>
      </c>
      <c r="Q3639" s="10">
        <f>TableOMP[[#This Row],[Avg]]-$U$2*TableOMP[[#This Row],[StdDev]]</f>
        <v>0</v>
      </c>
      <c r="R3639" s="10">
        <f>TableOMP[[#This Row],[Avg]]+$U$2*TableOMP[[#This Row],[StdDev]]</f>
        <v>0</v>
      </c>
      <c r="S3639" s="10">
        <f>IF(AND(TableOMP[[#This Row],[total_time]]&gt;=TableOMP[[#This Row],[Low]], TableOMP[[#This Row],[total_time]]&lt;=TableOMP[[#This Row],[High]]),1,0)</f>
        <v>0</v>
      </c>
    </row>
    <row r="3640" spans="1:19" x14ac:dyDescent="0.25">
      <c r="A3640" t="s">
        <v>16</v>
      </c>
      <c r="B3640">
        <v>10000</v>
      </c>
      <c r="C3640">
        <v>100</v>
      </c>
      <c r="D3640">
        <v>100000</v>
      </c>
      <c r="E3640">
        <v>20</v>
      </c>
      <c r="F3640">
        <v>1</v>
      </c>
      <c r="G3640">
        <v>13.702484999999999</v>
      </c>
      <c r="H3640">
        <v>0.14693899999999999</v>
      </c>
      <c r="I3640">
        <v>0.943137</v>
      </c>
      <c r="J3640">
        <v>4.9639000000000003E-2</v>
      </c>
      <c r="K3640" t="str">
        <f t="shared" si="60"/>
        <v>2</v>
      </c>
      <c r="L3640" t="s">
        <v>60</v>
      </c>
      <c r="M3640" t="s">
        <v>61</v>
      </c>
      <c r="N36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640" s="10">
        <f>VLOOKUP(TableOMP[[#This Row],[Label]],TableAvg[],2,FALSE)</f>
        <v>0</v>
      </c>
      <c r="P3640" s="10">
        <f>VLOOKUP(TableOMP[[#This Row],[Label]],TableAvg[],3,FALSE)</f>
        <v>0</v>
      </c>
      <c r="Q3640" s="10">
        <f>TableOMP[[#This Row],[Avg]]-$U$2*TableOMP[[#This Row],[StdDev]]</f>
        <v>0</v>
      </c>
      <c r="R3640" s="10">
        <f>TableOMP[[#This Row],[Avg]]+$U$2*TableOMP[[#This Row],[StdDev]]</f>
        <v>0</v>
      </c>
      <c r="S3640" s="10">
        <f>IF(AND(TableOMP[[#This Row],[total_time]]&gt;=TableOMP[[#This Row],[Low]], TableOMP[[#This Row],[total_time]]&lt;=TableOMP[[#This Row],[High]]),1,0)</f>
        <v>0</v>
      </c>
    </row>
    <row r="3641" spans="1:19" x14ac:dyDescent="0.25">
      <c r="A3641" t="s">
        <v>16</v>
      </c>
      <c r="B3641">
        <v>10000</v>
      </c>
      <c r="C3641">
        <v>100</v>
      </c>
      <c r="D3641">
        <v>100000</v>
      </c>
      <c r="E3641">
        <v>19</v>
      </c>
      <c r="F3641">
        <v>1</v>
      </c>
      <c r="G3641">
        <v>14.533512999999999</v>
      </c>
      <c r="H3641">
        <v>0.140151</v>
      </c>
      <c r="I3641">
        <v>0.82974999999999999</v>
      </c>
      <c r="J3641">
        <v>4.6096999999999999E-2</v>
      </c>
      <c r="K3641" t="str">
        <f t="shared" si="60"/>
        <v>2</v>
      </c>
      <c r="L3641" t="s">
        <v>60</v>
      </c>
      <c r="M3641" t="s">
        <v>61</v>
      </c>
      <c r="N36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641" s="10">
        <f>VLOOKUP(TableOMP[[#This Row],[Label]],TableAvg[],2,FALSE)</f>
        <v>0</v>
      </c>
      <c r="P3641" s="10">
        <f>VLOOKUP(TableOMP[[#This Row],[Label]],TableAvg[],3,FALSE)</f>
        <v>0</v>
      </c>
      <c r="Q3641" s="10">
        <f>TableOMP[[#This Row],[Avg]]-$U$2*TableOMP[[#This Row],[StdDev]]</f>
        <v>0</v>
      </c>
      <c r="R3641" s="10">
        <f>TableOMP[[#This Row],[Avg]]+$U$2*TableOMP[[#This Row],[StdDev]]</f>
        <v>0</v>
      </c>
      <c r="S3641" s="10">
        <f>IF(AND(TableOMP[[#This Row],[total_time]]&gt;=TableOMP[[#This Row],[Low]], TableOMP[[#This Row],[total_time]]&lt;=TableOMP[[#This Row],[High]]),1,0)</f>
        <v>0</v>
      </c>
    </row>
    <row r="3642" spans="1:19" x14ac:dyDescent="0.25">
      <c r="A3642" t="s">
        <v>16</v>
      </c>
      <c r="B3642">
        <v>10000</v>
      </c>
      <c r="C3642">
        <v>100</v>
      </c>
      <c r="D3642">
        <v>100000</v>
      </c>
      <c r="E3642">
        <v>18</v>
      </c>
      <c r="F3642">
        <v>1</v>
      </c>
      <c r="G3642">
        <v>15.063608</v>
      </c>
      <c r="H3642">
        <v>0.145005</v>
      </c>
      <c r="I3642">
        <v>0.72814800000000002</v>
      </c>
      <c r="J3642">
        <v>4.2832000000000002E-2</v>
      </c>
      <c r="K3642" t="str">
        <f t="shared" si="60"/>
        <v>2</v>
      </c>
      <c r="L3642" t="s">
        <v>60</v>
      </c>
      <c r="M3642" t="s">
        <v>61</v>
      </c>
      <c r="N36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642" s="10">
        <f>VLOOKUP(TableOMP[[#This Row],[Label]],TableAvg[],2,FALSE)</f>
        <v>0</v>
      </c>
      <c r="P3642" s="10">
        <f>VLOOKUP(TableOMP[[#This Row],[Label]],TableAvg[],3,FALSE)</f>
        <v>0</v>
      </c>
      <c r="Q3642" s="10">
        <f>TableOMP[[#This Row],[Avg]]-$U$2*TableOMP[[#This Row],[StdDev]]</f>
        <v>0</v>
      </c>
      <c r="R3642" s="10">
        <f>TableOMP[[#This Row],[Avg]]+$U$2*TableOMP[[#This Row],[StdDev]]</f>
        <v>0</v>
      </c>
      <c r="S3642" s="10">
        <f>IF(AND(TableOMP[[#This Row],[total_time]]&gt;=TableOMP[[#This Row],[Low]], TableOMP[[#This Row],[total_time]]&lt;=TableOMP[[#This Row],[High]]),1,0)</f>
        <v>0</v>
      </c>
    </row>
    <row r="3643" spans="1:19" x14ac:dyDescent="0.25">
      <c r="A3643" t="s">
        <v>16</v>
      </c>
      <c r="B3643">
        <v>10000</v>
      </c>
      <c r="C3643">
        <v>100</v>
      </c>
      <c r="D3643">
        <v>100000</v>
      </c>
      <c r="E3643">
        <v>17</v>
      </c>
      <c r="F3643">
        <v>1</v>
      </c>
      <c r="G3643">
        <v>15.997604000000001</v>
      </c>
      <c r="H3643">
        <v>0.126663</v>
      </c>
      <c r="I3643">
        <v>0.551979</v>
      </c>
      <c r="J3643">
        <v>3.4499000000000002E-2</v>
      </c>
      <c r="K3643" t="str">
        <f t="shared" si="60"/>
        <v>2</v>
      </c>
      <c r="L3643" t="s">
        <v>60</v>
      </c>
      <c r="M3643" t="s">
        <v>61</v>
      </c>
      <c r="N36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643" s="10">
        <f>VLOOKUP(TableOMP[[#This Row],[Label]],TableAvg[],2,FALSE)</f>
        <v>0</v>
      </c>
      <c r="P3643" s="10">
        <f>VLOOKUP(TableOMP[[#This Row],[Label]],TableAvg[],3,FALSE)</f>
        <v>0</v>
      </c>
      <c r="Q3643" s="10">
        <f>TableOMP[[#This Row],[Avg]]-$U$2*TableOMP[[#This Row],[StdDev]]</f>
        <v>0</v>
      </c>
      <c r="R3643" s="10">
        <f>TableOMP[[#This Row],[Avg]]+$U$2*TableOMP[[#This Row],[StdDev]]</f>
        <v>0</v>
      </c>
      <c r="S3643" s="10">
        <f>IF(AND(TableOMP[[#This Row],[total_time]]&gt;=TableOMP[[#This Row],[Low]], TableOMP[[#This Row],[total_time]]&lt;=TableOMP[[#This Row],[High]]),1,0)</f>
        <v>0</v>
      </c>
    </row>
    <row r="3644" spans="1:19" x14ac:dyDescent="0.25">
      <c r="A3644" t="s">
        <v>16</v>
      </c>
      <c r="B3644">
        <v>10000</v>
      </c>
      <c r="C3644">
        <v>100</v>
      </c>
      <c r="D3644">
        <v>100000</v>
      </c>
      <c r="E3644">
        <v>16</v>
      </c>
      <c r="F3644">
        <v>1</v>
      </c>
      <c r="G3644">
        <v>16.921054999999999</v>
      </c>
      <c r="H3644">
        <v>0.13495399999999999</v>
      </c>
      <c r="I3644">
        <v>0.59579000000000004</v>
      </c>
      <c r="J3644">
        <v>3.9718999999999997E-2</v>
      </c>
      <c r="K3644" t="str">
        <f t="shared" si="60"/>
        <v>2</v>
      </c>
      <c r="L3644" t="s">
        <v>60</v>
      </c>
      <c r="M3644" t="s">
        <v>61</v>
      </c>
      <c r="N36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644" s="10">
        <f>VLOOKUP(TableOMP[[#This Row],[Label]],TableAvg[],2,FALSE)</f>
        <v>0</v>
      </c>
      <c r="P3644" s="10">
        <f>VLOOKUP(TableOMP[[#This Row],[Label]],TableAvg[],3,FALSE)</f>
        <v>0</v>
      </c>
      <c r="Q3644" s="10">
        <f>TableOMP[[#This Row],[Avg]]-$U$2*TableOMP[[#This Row],[StdDev]]</f>
        <v>0</v>
      </c>
      <c r="R3644" s="10">
        <f>TableOMP[[#This Row],[Avg]]+$U$2*TableOMP[[#This Row],[StdDev]]</f>
        <v>0</v>
      </c>
      <c r="S3644" s="10">
        <f>IF(AND(TableOMP[[#This Row],[total_time]]&gt;=TableOMP[[#This Row],[Low]], TableOMP[[#This Row],[total_time]]&lt;=TableOMP[[#This Row],[High]]),1,0)</f>
        <v>0</v>
      </c>
    </row>
    <row r="3645" spans="1:19" x14ac:dyDescent="0.25">
      <c r="A3645" t="s">
        <v>16</v>
      </c>
      <c r="B3645">
        <v>10000</v>
      </c>
      <c r="C3645">
        <v>100</v>
      </c>
      <c r="D3645">
        <v>100000</v>
      </c>
      <c r="E3645">
        <v>15</v>
      </c>
      <c r="F3645">
        <v>1</v>
      </c>
      <c r="G3645">
        <v>17.575081999999998</v>
      </c>
      <c r="H3645">
        <v>0.12634200000000001</v>
      </c>
      <c r="I3645">
        <v>0.48028599999999999</v>
      </c>
      <c r="J3645">
        <v>3.4306000000000003E-2</v>
      </c>
      <c r="K3645" t="str">
        <f t="shared" si="60"/>
        <v>2</v>
      </c>
      <c r="L3645" t="s">
        <v>60</v>
      </c>
      <c r="M3645" t="s">
        <v>61</v>
      </c>
      <c r="N36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645" s="10">
        <f>VLOOKUP(TableOMP[[#This Row],[Label]],TableAvg[],2,FALSE)</f>
        <v>0</v>
      </c>
      <c r="P3645" s="10">
        <f>VLOOKUP(TableOMP[[#This Row],[Label]],TableAvg[],3,FALSE)</f>
        <v>0</v>
      </c>
      <c r="Q3645" s="10">
        <f>TableOMP[[#This Row],[Avg]]-$U$2*TableOMP[[#This Row],[StdDev]]</f>
        <v>0</v>
      </c>
      <c r="R3645" s="10">
        <f>TableOMP[[#This Row],[Avg]]+$U$2*TableOMP[[#This Row],[StdDev]]</f>
        <v>0</v>
      </c>
      <c r="S3645" s="10">
        <f>IF(AND(TableOMP[[#This Row],[total_time]]&gt;=TableOMP[[#This Row],[Low]], TableOMP[[#This Row],[total_time]]&lt;=TableOMP[[#This Row],[High]]),1,0)</f>
        <v>0</v>
      </c>
    </row>
    <row r="3646" spans="1:19" x14ac:dyDescent="0.25">
      <c r="A3646" t="s">
        <v>16</v>
      </c>
      <c r="B3646">
        <v>10000</v>
      </c>
      <c r="C3646">
        <v>100</v>
      </c>
      <c r="D3646">
        <v>100000</v>
      </c>
      <c r="E3646">
        <v>14</v>
      </c>
      <c r="F3646">
        <v>1</v>
      </c>
      <c r="G3646">
        <v>18.794519999999999</v>
      </c>
      <c r="H3646">
        <v>0.14685200000000001</v>
      </c>
      <c r="I3646">
        <v>0.73360099999999995</v>
      </c>
      <c r="J3646">
        <v>5.6431000000000002E-2</v>
      </c>
      <c r="K3646" t="str">
        <f t="shared" si="60"/>
        <v>2</v>
      </c>
      <c r="L3646" t="s">
        <v>60</v>
      </c>
      <c r="M3646" t="s">
        <v>61</v>
      </c>
      <c r="N36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646" s="10">
        <f>VLOOKUP(TableOMP[[#This Row],[Label]],TableAvg[],2,FALSE)</f>
        <v>0</v>
      </c>
      <c r="P3646" s="10">
        <f>VLOOKUP(TableOMP[[#This Row],[Label]],TableAvg[],3,FALSE)</f>
        <v>0</v>
      </c>
      <c r="Q3646" s="10">
        <f>TableOMP[[#This Row],[Avg]]-$U$2*TableOMP[[#This Row],[StdDev]]</f>
        <v>0</v>
      </c>
      <c r="R3646" s="10">
        <f>TableOMP[[#This Row],[Avg]]+$U$2*TableOMP[[#This Row],[StdDev]]</f>
        <v>0</v>
      </c>
      <c r="S3646" s="10">
        <f>IF(AND(TableOMP[[#This Row],[total_time]]&gt;=TableOMP[[#This Row],[Low]], TableOMP[[#This Row],[total_time]]&lt;=TableOMP[[#This Row],[High]]),1,0)</f>
        <v>0</v>
      </c>
    </row>
    <row r="3647" spans="1:19" x14ac:dyDescent="0.25">
      <c r="A3647" t="s">
        <v>16</v>
      </c>
      <c r="B3647">
        <v>10000</v>
      </c>
      <c r="C3647">
        <v>100</v>
      </c>
      <c r="D3647">
        <v>100000</v>
      </c>
      <c r="E3647">
        <v>13</v>
      </c>
      <c r="F3647">
        <v>1</v>
      </c>
      <c r="G3647">
        <v>20.123146999999999</v>
      </c>
      <c r="H3647">
        <v>0.140677</v>
      </c>
      <c r="I3647">
        <v>0.53156099999999995</v>
      </c>
      <c r="J3647">
        <v>4.4297000000000003E-2</v>
      </c>
      <c r="K3647" t="str">
        <f t="shared" si="60"/>
        <v>2</v>
      </c>
      <c r="L3647" t="s">
        <v>60</v>
      </c>
      <c r="M3647" t="s">
        <v>61</v>
      </c>
      <c r="N36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647" s="10">
        <f>VLOOKUP(TableOMP[[#This Row],[Label]],TableAvg[],2,FALSE)</f>
        <v>0</v>
      </c>
      <c r="P3647" s="10">
        <f>VLOOKUP(TableOMP[[#This Row],[Label]],TableAvg[],3,FALSE)</f>
        <v>0</v>
      </c>
      <c r="Q3647" s="10">
        <f>TableOMP[[#This Row],[Avg]]-$U$2*TableOMP[[#This Row],[StdDev]]</f>
        <v>0</v>
      </c>
      <c r="R3647" s="10">
        <f>TableOMP[[#This Row],[Avg]]+$U$2*TableOMP[[#This Row],[StdDev]]</f>
        <v>0</v>
      </c>
      <c r="S3647" s="10">
        <f>IF(AND(TableOMP[[#This Row],[total_time]]&gt;=TableOMP[[#This Row],[Low]], TableOMP[[#This Row],[total_time]]&lt;=TableOMP[[#This Row],[High]]),1,0)</f>
        <v>0</v>
      </c>
    </row>
    <row r="3648" spans="1:19" x14ac:dyDescent="0.25">
      <c r="A3648" t="s">
        <v>16</v>
      </c>
      <c r="B3648">
        <v>10000</v>
      </c>
      <c r="C3648">
        <v>100</v>
      </c>
      <c r="D3648">
        <v>100000</v>
      </c>
      <c r="E3648">
        <v>12</v>
      </c>
      <c r="F3648">
        <v>1</v>
      </c>
      <c r="G3648">
        <v>21.688023000000001</v>
      </c>
      <c r="H3648">
        <v>0.12987499999999999</v>
      </c>
      <c r="I3648">
        <v>0.39854600000000001</v>
      </c>
      <c r="J3648">
        <v>3.6230999999999999E-2</v>
      </c>
      <c r="K3648" t="str">
        <f t="shared" si="60"/>
        <v>2</v>
      </c>
      <c r="L3648" t="s">
        <v>60</v>
      </c>
      <c r="M3648" t="s">
        <v>61</v>
      </c>
      <c r="N36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648" s="10">
        <f>VLOOKUP(TableOMP[[#This Row],[Label]],TableAvg[],2,FALSE)</f>
        <v>0</v>
      </c>
      <c r="P3648" s="10">
        <f>VLOOKUP(TableOMP[[#This Row],[Label]],TableAvg[],3,FALSE)</f>
        <v>0</v>
      </c>
      <c r="Q3648" s="10">
        <f>TableOMP[[#This Row],[Avg]]-$U$2*TableOMP[[#This Row],[StdDev]]</f>
        <v>0</v>
      </c>
      <c r="R3648" s="10">
        <f>TableOMP[[#This Row],[Avg]]+$U$2*TableOMP[[#This Row],[StdDev]]</f>
        <v>0</v>
      </c>
      <c r="S3648" s="10">
        <f>IF(AND(TableOMP[[#This Row],[total_time]]&gt;=TableOMP[[#This Row],[Low]], TableOMP[[#This Row],[total_time]]&lt;=TableOMP[[#This Row],[High]]),1,0)</f>
        <v>0</v>
      </c>
    </row>
    <row r="3649" spans="1:19" x14ac:dyDescent="0.25">
      <c r="A3649" t="s">
        <v>16</v>
      </c>
      <c r="B3649">
        <v>10000</v>
      </c>
      <c r="C3649">
        <v>100</v>
      </c>
      <c r="D3649">
        <v>100000</v>
      </c>
      <c r="E3649">
        <v>11</v>
      </c>
      <c r="F3649">
        <v>1</v>
      </c>
      <c r="G3649">
        <v>23.608022999999999</v>
      </c>
      <c r="H3649">
        <v>0.14540400000000001</v>
      </c>
      <c r="I3649">
        <v>0.503023</v>
      </c>
      <c r="J3649">
        <v>5.0301999999999999E-2</v>
      </c>
      <c r="K3649" t="str">
        <f t="shared" si="60"/>
        <v>2</v>
      </c>
      <c r="L3649" t="s">
        <v>60</v>
      </c>
      <c r="M3649" t="s">
        <v>61</v>
      </c>
      <c r="N36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649" s="10">
        <f>VLOOKUP(TableOMP[[#This Row],[Label]],TableAvg[],2,FALSE)</f>
        <v>0</v>
      </c>
      <c r="P3649" s="10">
        <f>VLOOKUP(TableOMP[[#This Row],[Label]],TableAvg[],3,FALSE)</f>
        <v>0</v>
      </c>
      <c r="Q3649" s="10">
        <f>TableOMP[[#This Row],[Avg]]-$U$2*TableOMP[[#This Row],[StdDev]]</f>
        <v>0</v>
      </c>
      <c r="R3649" s="10">
        <f>TableOMP[[#This Row],[Avg]]+$U$2*TableOMP[[#This Row],[StdDev]]</f>
        <v>0</v>
      </c>
      <c r="S3649" s="10">
        <f>IF(AND(TableOMP[[#This Row],[total_time]]&gt;=TableOMP[[#This Row],[Low]], TableOMP[[#This Row],[total_time]]&lt;=TableOMP[[#This Row],[High]]),1,0)</f>
        <v>0</v>
      </c>
    </row>
    <row r="3650" spans="1:19" x14ac:dyDescent="0.25">
      <c r="A3650" t="s">
        <v>16</v>
      </c>
      <c r="B3650">
        <v>10000</v>
      </c>
      <c r="C3650">
        <v>100</v>
      </c>
      <c r="D3650">
        <v>100000</v>
      </c>
      <c r="E3650">
        <v>10</v>
      </c>
      <c r="F3650">
        <v>1</v>
      </c>
      <c r="G3650">
        <v>25.875872000000001</v>
      </c>
      <c r="H3650">
        <v>0.124363</v>
      </c>
      <c r="I3650">
        <v>0.32869399999999999</v>
      </c>
      <c r="J3650">
        <v>3.6521999999999999E-2</v>
      </c>
      <c r="K3650" t="str">
        <f t="shared" si="60"/>
        <v>2</v>
      </c>
      <c r="L3650" t="s">
        <v>60</v>
      </c>
      <c r="M3650" t="s">
        <v>61</v>
      </c>
      <c r="N36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650" s="10">
        <f>VLOOKUP(TableOMP[[#This Row],[Label]],TableAvg[],2,FALSE)</f>
        <v>0</v>
      </c>
      <c r="P3650" s="10">
        <f>VLOOKUP(TableOMP[[#This Row],[Label]],TableAvg[],3,FALSE)</f>
        <v>0</v>
      </c>
      <c r="Q3650" s="10">
        <f>TableOMP[[#This Row],[Avg]]-$U$2*TableOMP[[#This Row],[StdDev]]</f>
        <v>0</v>
      </c>
      <c r="R3650" s="10">
        <f>TableOMP[[#This Row],[Avg]]+$U$2*TableOMP[[#This Row],[StdDev]]</f>
        <v>0</v>
      </c>
      <c r="S3650" s="10">
        <f>IF(AND(TableOMP[[#This Row],[total_time]]&gt;=TableOMP[[#This Row],[Low]], TableOMP[[#This Row],[total_time]]&lt;=TableOMP[[#This Row],[High]]),1,0)</f>
        <v>0</v>
      </c>
    </row>
    <row r="3651" spans="1:19" x14ac:dyDescent="0.25">
      <c r="A3651" t="s">
        <v>16</v>
      </c>
      <c r="B3651">
        <v>10000</v>
      </c>
      <c r="C3651">
        <v>100</v>
      </c>
      <c r="D3651">
        <v>100000</v>
      </c>
      <c r="E3651">
        <v>9</v>
      </c>
      <c r="F3651">
        <v>1</v>
      </c>
      <c r="G3651">
        <v>28.702054</v>
      </c>
      <c r="H3651">
        <v>0.14103099999999999</v>
      </c>
      <c r="I3651">
        <v>0.32993499999999998</v>
      </c>
      <c r="J3651">
        <v>4.1242000000000001E-2</v>
      </c>
      <c r="K3651" t="str">
        <f t="shared" si="60"/>
        <v>2</v>
      </c>
      <c r="L3651" t="s">
        <v>60</v>
      </c>
      <c r="M3651" t="s">
        <v>61</v>
      </c>
      <c r="N36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651" s="10">
        <f>VLOOKUP(TableOMP[[#This Row],[Label]],TableAvg[],2,FALSE)</f>
        <v>0</v>
      </c>
      <c r="P3651" s="10">
        <f>VLOOKUP(TableOMP[[#This Row],[Label]],TableAvg[],3,FALSE)</f>
        <v>0</v>
      </c>
      <c r="Q3651" s="10">
        <f>TableOMP[[#This Row],[Avg]]-$U$2*TableOMP[[#This Row],[StdDev]]</f>
        <v>0</v>
      </c>
      <c r="R3651" s="10">
        <f>TableOMP[[#This Row],[Avg]]+$U$2*TableOMP[[#This Row],[StdDev]]</f>
        <v>0</v>
      </c>
      <c r="S3651" s="10">
        <f>IF(AND(TableOMP[[#This Row],[total_time]]&gt;=TableOMP[[#This Row],[Low]], TableOMP[[#This Row],[total_time]]&lt;=TableOMP[[#This Row],[High]]),1,0)</f>
        <v>0</v>
      </c>
    </row>
    <row r="3652" spans="1:19" x14ac:dyDescent="0.25">
      <c r="A3652" t="s">
        <v>16</v>
      </c>
      <c r="B3652">
        <v>10000</v>
      </c>
      <c r="C3652">
        <v>100</v>
      </c>
      <c r="D3652">
        <v>100000</v>
      </c>
      <c r="E3652">
        <v>8</v>
      </c>
      <c r="F3652">
        <v>1</v>
      </c>
      <c r="G3652">
        <v>32.285792000000001</v>
      </c>
      <c r="H3652">
        <v>0.13381499999999999</v>
      </c>
      <c r="I3652">
        <v>0.24493100000000001</v>
      </c>
      <c r="J3652">
        <v>3.499E-2</v>
      </c>
      <c r="K3652" t="str">
        <f t="shared" si="60"/>
        <v>2</v>
      </c>
      <c r="L3652" t="s">
        <v>60</v>
      </c>
      <c r="M3652" t="s">
        <v>61</v>
      </c>
      <c r="N36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652" s="10">
        <f>VLOOKUP(TableOMP[[#This Row],[Label]],TableAvg[],2,FALSE)</f>
        <v>0</v>
      </c>
      <c r="P3652" s="10">
        <f>VLOOKUP(TableOMP[[#This Row],[Label]],TableAvg[],3,FALSE)</f>
        <v>0</v>
      </c>
      <c r="Q3652" s="10">
        <f>TableOMP[[#This Row],[Avg]]-$U$2*TableOMP[[#This Row],[StdDev]]</f>
        <v>0</v>
      </c>
      <c r="R3652" s="10">
        <f>TableOMP[[#This Row],[Avg]]+$U$2*TableOMP[[#This Row],[StdDev]]</f>
        <v>0</v>
      </c>
      <c r="S3652" s="10">
        <f>IF(AND(TableOMP[[#This Row],[total_time]]&gt;=TableOMP[[#This Row],[Low]], TableOMP[[#This Row],[total_time]]&lt;=TableOMP[[#This Row],[High]]),1,0)</f>
        <v>0</v>
      </c>
    </row>
    <row r="3653" spans="1:19" x14ac:dyDescent="0.25">
      <c r="A3653" t="s">
        <v>16</v>
      </c>
      <c r="B3653">
        <v>10000</v>
      </c>
      <c r="C3653">
        <v>100</v>
      </c>
      <c r="D3653">
        <v>100000</v>
      </c>
      <c r="E3653">
        <v>7</v>
      </c>
      <c r="F3653">
        <v>1</v>
      </c>
      <c r="G3653">
        <v>36.842328999999999</v>
      </c>
      <c r="H3653">
        <v>0.21726000000000001</v>
      </c>
      <c r="I3653">
        <v>0.63179300000000005</v>
      </c>
      <c r="J3653">
        <v>0.105299</v>
      </c>
      <c r="K3653" t="str">
        <f t="shared" si="60"/>
        <v>2</v>
      </c>
      <c r="L3653" t="s">
        <v>60</v>
      </c>
      <c r="M3653" t="s">
        <v>61</v>
      </c>
      <c r="N36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653" s="10">
        <f>VLOOKUP(TableOMP[[#This Row],[Label]],TableAvg[],2,FALSE)</f>
        <v>0</v>
      </c>
      <c r="P3653" s="10">
        <f>VLOOKUP(TableOMP[[#This Row],[Label]],TableAvg[],3,FALSE)</f>
        <v>0</v>
      </c>
      <c r="Q3653" s="10">
        <f>TableOMP[[#This Row],[Avg]]-$U$2*TableOMP[[#This Row],[StdDev]]</f>
        <v>0</v>
      </c>
      <c r="R3653" s="10">
        <f>TableOMP[[#This Row],[Avg]]+$U$2*TableOMP[[#This Row],[StdDev]]</f>
        <v>0</v>
      </c>
      <c r="S3653" s="10">
        <f>IF(AND(TableOMP[[#This Row],[total_time]]&gt;=TableOMP[[#This Row],[Low]], TableOMP[[#This Row],[total_time]]&lt;=TableOMP[[#This Row],[High]]),1,0)</f>
        <v>0</v>
      </c>
    </row>
    <row r="3654" spans="1:19" x14ac:dyDescent="0.25">
      <c r="A3654" t="s">
        <v>16</v>
      </c>
      <c r="B3654">
        <v>10000</v>
      </c>
      <c r="C3654">
        <v>100</v>
      </c>
      <c r="D3654">
        <v>100000</v>
      </c>
      <c r="E3654">
        <v>6</v>
      </c>
      <c r="F3654">
        <v>1</v>
      </c>
      <c r="G3654">
        <v>42.773569999999999</v>
      </c>
      <c r="H3654">
        <v>0.22830300000000001</v>
      </c>
      <c r="I3654">
        <v>0.57612099999999999</v>
      </c>
      <c r="J3654">
        <v>0.11522399999999999</v>
      </c>
      <c r="K3654" t="str">
        <f t="shared" si="60"/>
        <v>2</v>
      </c>
      <c r="L3654" t="s">
        <v>60</v>
      </c>
      <c r="M3654" t="s">
        <v>61</v>
      </c>
      <c r="N36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654" s="10">
        <f>VLOOKUP(TableOMP[[#This Row],[Label]],TableAvg[],2,FALSE)</f>
        <v>0</v>
      </c>
      <c r="P3654" s="10">
        <f>VLOOKUP(TableOMP[[#This Row],[Label]],TableAvg[],3,FALSE)</f>
        <v>0</v>
      </c>
      <c r="Q3654" s="10">
        <f>TableOMP[[#This Row],[Avg]]-$U$2*TableOMP[[#This Row],[StdDev]]</f>
        <v>0</v>
      </c>
      <c r="R3654" s="10">
        <f>TableOMP[[#This Row],[Avg]]+$U$2*TableOMP[[#This Row],[StdDev]]</f>
        <v>0</v>
      </c>
      <c r="S3654" s="10">
        <f>IF(AND(TableOMP[[#This Row],[total_time]]&gt;=TableOMP[[#This Row],[Low]], TableOMP[[#This Row],[total_time]]&lt;=TableOMP[[#This Row],[High]]),1,0)</f>
        <v>0</v>
      </c>
    </row>
    <row r="3655" spans="1:19" x14ac:dyDescent="0.25">
      <c r="A3655" t="s">
        <v>16</v>
      </c>
      <c r="B3655">
        <v>10000</v>
      </c>
      <c r="C3655">
        <v>100</v>
      </c>
      <c r="D3655">
        <v>100000</v>
      </c>
      <c r="E3655">
        <v>5</v>
      </c>
      <c r="F3655">
        <v>1</v>
      </c>
      <c r="G3655">
        <v>51.339272000000001</v>
      </c>
      <c r="H3655">
        <v>0.21932499999999999</v>
      </c>
      <c r="I3655">
        <v>0.42915599999999998</v>
      </c>
      <c r="J3655">
        <v>0.107289</v>
      </c>
      <c r="K3655" t="str">
        <f t="shared" si="60"/>
        <v>2</v>
      </c>
      <c r="L3655" t="s">
        <v>60</v>
      </c>
      <c r="M3655" t="s">
        <v>61</v>
      </c>
      <c r="N36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655" s="10">
        <f>VLOOKUP(TableOMP[[#This Row],[Label]],TableAvg[],2,FALSE)</f>
        <v>0</v>
      </c>
      <c r="P3655" s="10">
        <f>VLOOKUP(TableOMP[[#This Row],[Label]],TableAvg[],3,FALSE)</f>
        <v>0</v>
      </c>
      <c r="Q3655" s="10">
        <f>TableOMP[[#This Row],[Avg]]-$U$2*TableOMP[[#This Row],[StdDev]]</f>
        <v>0</v>
      </c>
      <c r="R3655" s="10">
        <f>TableOMP[[#This Row],[Avg]]+$U$2*TableOMP[[#This Row],[StdDev]]</f>
        <v>0</v>
      </c>
      <c r="S3655" s="10">
        <f>IF(AND(TableOMP[[#This Row],[total_time]]&gt;=TableOMP[[#This Row],[Low]], TableOMP[[#This Row],[total_time]]&lt;=TableOMP[[#This Row],[High]]),1,0)</f>
        <v>0</v>
      </c>
    </row>
    <row r="3656" spans="1:19" x14ac:dyDescent="0.25">
      <c r="A3656" t="s">
        <v>16</v>
      </c>
      <c r="B3656">
        <v>10000</v>
      </c>
      <c r="C3656">
        <v>100</v>
      </c>
      <c r="D3656">
        <v>100000</v>
      </c>
      <c r="E3656">
        <v>4</v>
      </c>
      <c r="F3656">
        <v>1</v>
      </c>
      <c r="G3656">
        <v>63.847704</v>
      </c>
      <c r="H3656">
        <v>0.22378000000000001</v>
      </c>
      <c r="I3656">
        <v>0.34143099999999998</v>
      </c>
      <c r="J3656">
        <v>0.11380999999999999</v>
      </c>
      <c r="K3656" t="str">
        <f t="shared" si="60"/>
        <v>2</v>
      </c>
      <c r="L3656" t="s">
        <v>60</v>
      </c>
      <c r="M3656" t="s">
        <v>61</v>
      </c>
      <c r="N36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56" s="10">
        <f>VLOOKUP(TableOMP[[#This Row],[Label]],TableAvg[],2,FALSE)</f>
        <v>0</v>
      </c>
      <c r="P3656" s="10">
        <f>VLOOKUP(TableOMP[[#This Row],[Label]],TableAvg[],3,FALSE)</f>
        <v>0</v>
      </c>
      <c r="Q3656" s="10">
        <f>TableOMP[[#This Row],[Avg]]-$U$2*TableOMP[[#This Row],[StdDev]]</f>
        <v>0</v>
      </c>
      <c r="R3656" s="10">
        <f>TableOMP[[#This Row],[Avg]]+$U$2*TableOMP[[#This Row],[StdDev]]</f>
        <v>0</v>
      </c>
      <c r="S3656" s="10">
        <f>IF(AND(TableOMP[[#This Row],[total_time]]&gt;=TableOMP[[#This Row],[Low]], TableOMP[[#This Row],[total_time]]&lt;=TableOMP[[#This Row],[High]]),1,0)</f>
        <v>0</v>
      </c>
    </row>
    <row r="3657" spans="1:19" x14ac:dyDescent="0.25">
      <c r="A3657" t="s">
        <v>16</v>
      </c>
      <c r="B3657">
        <v>10000</v>
      </c>
      <c r="C3657">
        <v>100</v>
      </c>
      <c r="D3657">
        <v>100000</v>
      </c>
      <c r="E3657">
        <v>3</v>
      </c>
      <c r="F3657">
        <v>1</v>
      </c>
      <c r="G3657">
        <v>84.910247999999996</v>
      </c>
      <c r="H3657">
        <v>0.23510900000000001</v>
      </c>
      <c r="I3657">
        <v>0.249831</v>
      </c>
      <c r="J3657">
        <v>0.124915</v>
      </c>
      <c r="K3657" t="str">
        <f t="shared" si="60"/>
        <v>2</v>
      </c>
      <c r="L3657" t="s">
        <v>60</v>
      </c>
      <c r="M3657" t="s">
        <v>61</v>
      </c>
      <c r="N36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57" s="10">
        <f>VLOOKUP(TableOMP[[#This Row],[Label]],TableAvg[],2,FALSE)</f>
        <v>0</v>
      </c>
      <c r="P3657" s="10">
        <f>VLOOKUP(TableOMP[[#This Row],[Label]],TableAvg[],3,FALSE)</f>
        <v>0</v>
      </c>
      <c r="Q3657" s="10">
        <f>TableOMP[[#This Row],[Avg]]-$U$2*TableOMP[[#This Row],[StdDev]]</f>
        <v>0</v>
      </c>
      <c r="R3657" s="10">
        <f>TableOMP[[#This Row],[Avg]]+$U$2*TableOMP[[#This Row],[StdDev]]</f>
        <v>0</v>
      </c>
      <c r="S3657" s="10">
        <f>IF(AND(TableOMP[[#This Row],[total_time]]&gt;=TableOMP[[#This Row],[Low]], TableOMP[[#This Row],[total_time]]&lt;=TableOMP[[#This Row],[High]]),1,0)</f>
        <v>0</v>
      </c>
    </row>
    <row r="3658" spans="1:19" x14ac:dyDescent="0.25">
      <c r="A3658" t="s">
        <v>16</v>
      </c>
      <c r="B3658">
        <v>10000</v>
      </c>
      <c r="C3658">
        <v>100</v>
      </c>
      <c r="D3658">
        <v>100000</v>
      </c>
      <c r="E3658">
        <v>2</v>
      </c>
      <c r="F3658">
        <v>1</v>
      </c>
      <c r="G3658">
        <v>127.986509</v>
      </c>
      <c r="H3658">
        <v>0.26972000000000002</v>
      </c>
      <c r="I3658">
        <v>0.15962899999999999</v>
      </c>
      <c r="J3658">
        <v>0.15962899999999999</v>
      </c>
      <c r="K3658" t="str">
        <f t="shared" si="60"/>
        <v>2</v>
      </c>
      <c r="L3658" t="s">
        <v>60</v>
      </c>
      <c r="M3658" t="s">
        <v>61</v>
      </c>
      <c r="N36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658" s="10">
        <f>VLOOKUP(TableOMP[[#This Row],[Label]],TableAvg[],2,FALSE)</f>
        <v>0</v>
      </c>
      <c r="P3658" s="10">
        <f>VLOOKUP(TableOMP[[#This Row],[Label]],TableAvg[],3,FALSE)</f>
        <v>0</v>
      </c>
      <c r="Q3658" s="10">
        <f>TableOMP[[#This Row],[Avg]]-$U$2*TableOMP[[#This Row],[StdDev]]</f>
        <v>0</v>
      </c>
      <c r="R3658" s="10">
        <f>TableOMP[[#This Row],[Avg]]+$U$2*TableOMP[[#This Row],[StdDev]]</f>
        <v>0</v>
      </c>
      <c r="S3658" s="10">
        <f>IF(AND(TableOMP[[#This Row],[total_time]]&gt;=TableOMP[[#This Row],[Low]], TableOMP[[#This Row],[total_time]]&lt;=TableOMP[[#This Row],[High]]),1,0)</f>
        <v>0</v>
      </c>
    </row>
    <row r="3659" spans="1:19" x14ac:dyDescent="0.25">
      <c r="A3659" t="s">
        <v>16</v>
      </c>
      <c r="B3659">
        <v>10000</v>
      </c>
      <c r="C3659">
        <v>100</v>
      </c>
      <c r="D3659">
        <v>100000</v>
      </c>
      <c r="E3659">
        <v>1</v>
      </c>
      <c r="F3659">
        <v>1</v>
      </c>
      <c r="G3659">
        <v>257.23763500000001</v>
      </c>
      <c r="H3659">
        <v>0.190026</v>
      </c>
      <c r="I3659">
        <v>0</v>
      </c>
      <c r="J3659">
        <v>0</v>
      </c>
      <c r="K3659" t="str">
        <f t="shared" si="60"/>
        <v>2</v>
      </c>
      <c r="L3659" t="s">
        <v>60</v>
      </c>
      <c r="M3659" t="s">
        <v>61</v>
      </c>
      <c r="N36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659" s="10">
        <f>VLOOKUP(TableOMP[[#This Row],[Label]],TableAvg[],2,FALSE)</f>
        <v>0</v>
      </c>
      <c r="P3659" s="10">
        <f>VLOOKUP(TableOMP[[#This Row],[Label]],TableAvg[],3,FALSE)</f>
        <v>0</v>
      </c>
      <c r="Q3659" s="10">
        <f>TableOMP[[#This Row],[Avg]]-$U$2*TableOMP[[#This Row],[StdDev]]</f>
        <v>0</v>
      </c>
      <c r="R3659" s="10">
        <f>TableOMP[[#This Row],[Avg]]+$U$2*TableOMP[[#This Row],[StdDev]]</f>
        <v>0</v>
      </c>
      <c r="S3659" s="10">
        <f>IF(AND(TableOMP[[#This Row],[total_time]]&gt;=TableOMP[[#This Row],[Low]], TableOMP[[#This Row],[total_time]]&lt;=TableOMP[[#This Row],[High]]),1,0)</f>
        <v>0</v>
      </c>
    </row>
    <row r="3660" spans="1:19" x14ac:dyDescent="0.25">
      <c r="A3660" t="s">
        <v>16</v>
      </c>
      <c r="B3660">
        <v>10000</v>
      </c>
      <c r="C3660">
        <v>100</v>
      </c>
      <c r="D3660">
        <v>100000</v>
      </c>
      <c r="E3660">
        <v>64</v>
      </c>
      <c r="F3660">
        <v>1</v>
      </c>
      <c r="G3660">
        <v>5.6258590000000002</v>
      </c>
      <c r="H3660">
        <v>0.277445</v>
      </c>
      <c r="I3660">
        <v>9.9707299999999996</v>
      </c>
      <c r="J3660">
        <v>0.15826599999999999</v>
      </c>
      <c r="K3660" t="str">
        <f t="shared" si="60"/>
        <v>2</v>
      </c>
      <c r="L3660" t="s">
        <v>60</v>
      </c>
      <c r="M3660" t="s">
        <v>61</v>
      </c>
      <c r="N36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660" s="10">
        <f>VLOOKUP(TableOMP[[#This Row],[Label]],TableAvg[],2,FALSE)</f>
        <v>0</v>
      </c>
      <c r="P3660" s="10">
        <f>VLOOKUP(TableOMP[[#This Row],[Label]],TableAvg[],3,FALSE)</f>
        <v>0</v>
      </c>
      <c r="Q3660" s="10">
        <f>TableOMP[[#This Row],[Avg]]-$U$2*TableOMP[[#This Row],[StdDev]]</f>
        <v>0</v>
      </c>
      <c r="R3660" s="10">
        <f>TableOMP[[#This Row],[Avg]]+$U$2*TableOMP[[#This Row],[StdDev]]</f>
        <v>0</v>
      </c>
      <c r="S3660" s="10">
        <f>IF(AND(TableOMP[[#This Row],[total_time]]&gt;=TableOMP[[#This Row],[Low]], TableOMP[[#This Row],[total_time]]&lt;=TableOMP[[#This Row],[High]]),1,0)</f>
        <v>0</v>
      </c>
    </row>
    <row r="3661" spans="1:19" x14ac:dyDescent="0.25">
      <c r="A3661" t="s">
        <v>16</v>
      </c>
      <c r="B3661">
        <v>10000</v>
      </c>
      <c r="C3661">
        <v>100</v>
      </c>
      <c r="D3661">
        <v>100000</v>
      </c>
      <c r="E3661">
        <v>63</v>
      </c>
      <c r="F3661">
        <v>1</v>
      </c>
      <c r="G3661">
        <v>5.5646310000000003</v>
      </c>
      <c r="H3661">
        <v>0.174787</v>
      </c>
      <c r="I3661">
        <v>4.3979889999999999</v>
      </c>
      <c r="J3661">
        <v>7.0934999999999998E-2</v>
      </c>
      <c r="K3661" t="str">
        <f t="shared" ref="K3661:K3724" si="61">MID(M3661,22,1)</f>
        <v>2</v>
      </c>
      <c r="L3661" t="s">
        <v>60</v>
      </c>
      <c r="M3661" t="s">
        <v>61</v>
      </c>
      <c r="N36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661" s="10">
        <f>VLOOKUP(TableOMP[[#This Row],[Label]],TableAvg[],2,FALSE)</f>
        <v>0</v>
      </c>
      <c r="P3661" s="10">
        <f>VLOOKUP(TableOMP[[#This Row],[Label]],TableAvg[],3,FALSE)</f>
        <v>0</v>
      </c>
      <c r="Q3661" s="10">
        <f>TableOMP[[#This Row],[Avg]]-$U$2*TableOMP[[#This Row],[StdDev]]</f>
        <v>0</v>
      </c>
      <c r="R3661" s="10">
        <f>TableOMP[[#This Row],[Avg]]+$U$2*TableOMP[[#This Row],[StdDev]]</f>
        <v>0</v>
      </c>
      <c r="S3661" s="10">
        <f>IF(AND(TableOMP[[#This Row],[total_time]]&gt;=TableOMP[[#This Row],[Low]], TableOMP[[#This Row],[total_time]]&lt;=TableOMP[[#This Row],[High]]),1,0)</f>
        <v>0</v>
      </c>
    </row>
    <row r="3662" spans="1:19" x14ac:dyDescent="0.25">
      <c r="A3662" t="s">
        <v>16</v>
      </c>
      <c r="B3662">
        <v>10000</v>
      </c>
      <c r="C3662">
        <v>100</v>
      </c>
      <c r="D3662">
        <v>100000</v>
      </c>
      <c r="E3662">
        <v>62</v>
      </c>
      <c r="F3662">
        <v>1</v>
      </c>
      <c r="G3662">
        <v>5.684253</v>
      </c>
      <c r="H3662">
        <v>0.165629</v>
      </c>
      <c r="I3662">
        <v>3.8007409999999999</v>
      </c>
      <c r="J3662">
        <v>6.2307000000000001E-2</v>
      </c>
      <c r="K3662" t="str">
        <f t="shared" si="61"/>
        <v>2</v>
      </c>
      <c r="L3662" t="s">
        <v>60</v>
      </c>
      <c r="M3662" t="s">
        <v>61</v>
      </c>
      <c r="N36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662" s="10">
        <f>VLOOKUP(TableOMP[[#This Row],[Label]],TableAvg[],2,FALSE)</f>
        <v>0</v>
      </c>
      <c r="P3662" s="10">
        <f>VLOOKUP(TableOMP[[#This Row],[Label]],TableAvg[],3,FALSE)</f>
        <v>0</v>
      </c>
      <c r="Q3662" s="10">
        <f>TableOMP[[#This Row],[Avg]]-$U$2*TableOMP[[#This Row],[StdDev]]</f>
        <v>0</v>
      </c>
      <c r="R3662" s="10">
        <f>TableOMP[[#This Row],[Avg]]+$U$2*TableOMP[[#This Row],[StdDev]]</f>
        <v>0</v>
      </c>
      <c r="S3662" s="10">
        <f>IF(AND(TableOMP[[#This Row],[total_time]]&gt;=TableOMP[[#This Row],[Low]], TableOMP[[#This Row],[total_time]]&lt;=TableOMP[[#This Row],[High]]),1,0)</f>
        <v>0</v>
      </c>
    </row>
    <row r="3663" spans="1:19" x14ac:dyDescent="0.25">
      <c r="A3663" t="s">
        <v>16</v>
      </c>
      <c r="B3663">
        <v>10000</v>
      </c>
      <c r="C3663">
        <v>100</v>
      </c>
      <c r="D3663">
        <v>100000</v>
      </c>
      <c r="E3663">
        <v>61</v>
      </c>
      <c r="F3663">
        <v>1</v>
      </c>
      <c r="G3663">
        <v>5.6320740000000002</v>
      </c>
      <c r="H3663">
        <v>0.16173399999999999</v>
      </c>
      <c r="I3663">
        <v>3.6039469999999998</v>
      </c>
      <c r="J3663">
        <v>6.0066000000000001E-2</v>
      </c>
      <c r="K3663" t="str">
        <f t="shared" si="61"/>
        <v>2</v>
      </c>
      <c r="L3663" t="s">
        <v>60</v>
      </c>
      <c r="M3663" t="s">
        <v>61</v>
      </c>
      <c r="N36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663" s="10">
        <f>VLOOKUP(TableOMP[[#This Row],[Label]],TableAvg[],2,FALSE)</f>
        <v>0</v>
      </c>
      <c r="P3663" s="10">
        <f>VLOOKUP(TableOMP[[#This Row],[Label]],TableAvg[],3,FALSE)</f>
        <v>0</v>
      </c>
      <c r="Q3663" s="10">
        <f>TableOMP[[#This Row],[Avg]]-$U$2*TableOMP[[#This Row],[StdDev]]</f>
        <v>0</v>
      </c>
      <c r="R3663" s="10">
        <f>TableOMP[[#This Row],[Avg]]+$U$2*TableOMP[[#This Row],[StdDev]]</f>
        <v>0</v>
      </c>
      <c r="S3663" s="10">
        <f>IF(AND(TableOMP[[#This Row],[total_time]]&gt;=TableOMP[[#This Row],[Low]], TableOMP[[#This Row],[total_time]]&lt;=TableOMP[[#This Row],[High]]),1,0)</f>
        <v>0</v>
      </c>
    </row>
    <row r="3664" spans="1:19" x14ac:dyDescent="0.25">
      <c r="A3664" t="s">
        <v>16</v>
      </c>
      <c r="B3664">
        <v>10000</v>
      </c>
      <c r="C3664">
        <v>100</v>
      </c>
      <c r="D3664">
        <v>100000</v>
      </c>
      <c r="E3664">
        <v>60</v>
      </c>
      <c r="F3664">
        <v>1</v>
      </c>
      <c r="G3664">
        <v>5.7315060000000004</v>
      </c>
      <c r="H3664">
        <v>0.15931600000000001</v>
      </c>
      <c r="I3664">
        <v>3.5682930000000002</v>
      </c>
      <c r="J3664">
        <v>6.0479999999999999E-2</v>
      </c>
      <c r="K3664" t="str">
        <f t="shared" si="61"/>
        <v>2</v>
      </c>
      <c r="L3664" t="s">
        <v>60</v>
      </c>
      <c r="M3664" t="s">
        <v>61</v>
      </c>
      <c r="N36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664" s="10">
        <f>VLOOKUP(TableOMP[[#This Row],[Label]],TableAvg[],2,FALSE)</f>
        <v>0</v>
      </c>
      <c r="P3664" s="10">
        <f>VLOOKUP(TableOMP[[#This Row],[Label]],TableAvg[],3,FALSE)</f>
        <v>0</v>
      </c>
      <c r="Q3664" s="10">
        <f>TableOMP[[#This Row],[Avg]]-$U$2*TableOMP[[#This Row],[StdDev]]</f>
        <v>0</v>
      </c>
      <c r="R3664" s="10">
        <f>TableOMP[[#This Row],[Avg]]+$U$2*TableOMP[[#This Row],[StdDev]]</f>
        <v>0</v>
      </c>
      <c r="S3664" s="10">
        <f>IF(AND(TableOMP[[#This Row],[total_time]]&gt;=TableOMP[[#This Row],[Low]], TableOMP[[#This Row],[total_time]]&lt;=TableOMP[[#This Row],[High]]),1,0)</f>
        <v>0</v>
      </c>
    </row>
    <row r="3665" spans="1:19" x14ac:dyDescent="0.25">
      <c r="A3665" t="s">
        <v>16</v>
      </c>
      <c r="B3665">
        <v>10000</v>
      </c>
      <c r="C3665">
        <v>100</v>
      </c>
      <c r="D3665">
        <v>100000</v>
      </c>
      <c r="E3665">
        <v>59</v>
      </c>
      <c r="F3665">
        <v>1</v>
      </c>
      <c r="G3665">
        <v>5.8712119999999999</v>
      </c>
      <c r="H3665">
        <v>0.17619299999999999</v>
      </c>
      <c r="I3665">
        <v>4.1371900000000004</v>
      </c>
      <c r="J3665">
        <v>7.1331000000000006E-2</v>
      </c>
      <c r="K3665" t="str">
        <f t="shared" si="61"/>
        <v>2</v>
      </c>
      <c r="L3665" t="s">
        <v>60</v>
      </c>
      <c r="M3665" t="s">
        <v>61</v>
      </c>
      <c r="N36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665" s="10">
        <f>VLOOKUP(TableOMP[[#This Row],[Label]],TableAvg[],2,FALSE)</f>
        <v>0</v>
      </c>
      <c r="P3665" s="10">
        <f>VLOOKUP(TableOMP[[#This Row],[Label]],TableAvg[],3,FALSE)</f>
        <v>0</v>
      </c>
      <c r="Q3665" s="10">
        <f>TableOMP[[#This Row],[Avg]]-$U$2*TableOMP[[#This Row],[StdDev]]</f>
        <v>0</v>
      </c>
      <c r="R3665" s="10">
        <f>TableOMP[[#This Row],[Avg]]+$U$2*TableOMP[[#This Row],[StdDev]]</f>
        <v>0</v>
      </c>
      <c r="S3665" s="10">
        <f>IF(AND(TableOMP[[#This Row],[total_time]]&gt;=TableOMP[[#This Row],[Low]], TableOMP[[#This Row],[total_time]]&lt;=TableOMP[[#This Row],[High]]),1,0)</f>
        <v>0</v>
      </c>
    </row>
    <row r="3666" spans="1:19" x14ac:dyDescent="0.25">
      <c r="A3666" t="s">
        <v>16</v>
      </c>
      <c r="B3666">
        <v>10000</v>
      </c>
      <c r="C3666">
        <v>100</v>
      </c>
      <c r="D3666">
        <v>100000</v>
      </c>
      <c r="E3666">
        <v>58</v>
      </c>
      <c r="F3666">
        <v>1</v>
      </c>
      <c r="G3666">
        <v>5.9891839999999998</v>
      </c>
      <c r="H3666">
        <v>0.17149900000000001</v>
      </c>
      <c r="I3666">
        <v>3.8068810000000002</v>
      </c>
      <c r="J3666">
        <v>6.6786999999999999E-2</v>
      </c>
      <c r="K3666" t="str">
        <f t="shared" si="61"/>
        <v>2</v>
      </c>
      <c r="L3666" t="s">
        <v>60</v>
      </c>
      <c r="M3666" t="s">
        <v>61</v>
      </c>
      <c r="N36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666" s="10">
        <f>VLOOKUP(TableOMP[[#This Row],[Label]],TableAvg[],2,FALSE)</f>
        <v>0</v>
      </c>
      <c r="P3666" s="10">
        <f>VLOOKUP(TableOMP[[#This Row],[Label]],TableAvg[],3,FALSE)</f>
        <v>0</v>
      </c>
      <c r="Q3666" s="10">
        <f>TableOMP[[#This Row],[Avg]]-$U$2*TableOMP[[#This Row],[StdDev]]</f>
        <v>0</v>
      </c>
      <c r="R3666" s="10">
        <f>TableOMP[[#This Row],[Avg]]+$U$2*TableOMP[[#This Row],[StdDev]]</f>
        <v>0</v>
      </c>
      <c r="S3666" s="10">
        <f>IF(AND(TableOMP[[#This Row],[total_time]]&gt;=TableOMP[[#This Row],[Low]], TableOMP[[#This Row],[total_time]]&lt;=TableOMP[[#This Row],[High]]),1,0)</f>
        <v>0</v>
      </c>
    </row>
    <row r="3667" spans="1:19" x14ac:dyDescent="0.25">
      <c r="A3667" t="s">
        <v>16</v>
      </c>
      <c r="B3667">
        <v>10000</v>
      </c>
      <c r="C3667">
        <v>100</v>
      </c>
      <c r="D3667">
        <v>100000</v>
      </c>
      <c r="E3667">
        <v>57</v>
      </c>
      <c r="F3667">
        <v>1</v>
      </c>
      <c r="G3667">
        <v>6.4897840000000002</v>
      </c>
      <c r="H3667">
        <v>0.194156</v>
      </c>
      <c r="I3667">
        <v>4.5100439999999997</v>
      </c>
      <c r="J3667">
        <v>8.0536999999999997E-2</v>
      </c>
      <c r="K3667" t="str">
        <f t="shared" si="61"/>
        <v>2</v>
      </c>
      <c r="L3667" t="s">
        <v>60</v>
      </c>
      <c r="M3667" t="s">
        <v>61</v>
      </c>
      <c r="N36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667" s="10">
        <f>VLOOKUP(TableOMP[[#This Row],[Label]],TableAvg[],2,FALSE)</f>
        <v>0</v>
      </c>
      <c r="P3667" s="10">
        <f>VLOOKUP(TableOMP[[#This Row],[Label]],TableAvg[],3,FALSE)</f>
        <v>0</v>
      </c>
      <c r="Q3667" s="10">
        <f>TableOMP[[#This Row],[Avg]]-$U$2*TableOMP[[#This Row],[StdDev]]</f>
        <v>0</v>
      </c>
      <c r="R3667" s="10">
        <f>TableOMP[[#This Row],[Avg]]+$U$2*TableOMP[[#This Row],[StdDev]]</f>
        <v>0</v>
      </c>
      <c r="S3667" s="10">
        <f>IF(AND(TableOMP[[#This Row],[total_time]]&gt;=TableOMP[[#This Row],[Low]], TableOMP[[#This Row],[total_time]]&lt;=TableOMP[[#This Row],[High]]),1,0)</f>
        <v>0</v>
      </c>
    </row>
    <row r="3668" spans="1:19" x14ac:dyDescent="0.25">
      <c r="A3668" t="s">
        <v>16</v>
      </c>
      <c r="B3668">
        <v>10000</v>
      </c>
      <c r="C3668">
        <v>100</v>
      </c>
      <c r="D3668">
        <v>100000</v>
      </c>
      <c r="E3668">
        <v>56</v>
      </c>
      <c r="F3668">
        <v>1</v>
      </c>
      <c r="G3668">
        <v>6.2794379999999999</v>
      </c>
      <c r="H3668">
        <v>0.172709</v>
      </c>
      <c r="I3668">
        <v>2.8458329999999998</v>
      </c>
      <c r="J3668">
        <v>5.1742000000000003E-2</v>
      </c>
      <c r="K3668" t="str">
        <f t="shared" si="61"/>
        <v>2</v>
      </c>
      <c r="L3668" t="s">
        <v>60</v>
      </c>
      <c r="M3668" t="s">
        <v>61</v>
      </c>
      <c r="N36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668" s="10">
        <f>VLOOKUP(TableOMP[[#This Row],[Label]],TableAvg[],2,FALSE)</f>
        <v>0</v>
      </c>
      <c r="P3668" s="10">
        <f>VLOOKUP(TableOMP[[#This Row],[Label]],TableAvg[],3,FALSE)</f>
        <v>0</v>
      </c>
      <c r="Q3668" s="10">
        <f>TableOMP[[#This Row],[Avg]]-$U$2*TableOMP[[#This Row],[StdDev]]</f>
        <v>0</v>
      </c>
      <c r="R3668" s="10">
        <f>TableOMP[[#This Row],[Avg]]+$U$2*TableOMP[[#This Row],[StdDev]]</f>
        <v>0</v>
      </c>
      <c r="S3668" s="10">
        <f>IF(AND(TableOMP[[#This Row],[total_time]]&gt;=TableOMP[[#This Row],[Low]], TableOMP[[#This Row],[total_time]]&lt;=TableOMP[[#This Row],[High]]),1,0)</f>
        <v>0</v>
      </c>
    </row>
    <row r="3669" spans="1:19" x14ac:dyDescent="0.25">
      <c r="A3669" t="s">
        <v>16</v>
      </c>
      <c r="B3669">
        <v>10000</v>
      </c>
      <c r="C3669">
        <v>100</v>
      </c>
      <c r="D3669">
        <v>100000</v>
      </c>
      <c r="E3669">
        <v>55</v>
      </c>
      <c r="F3669">
        <v>1</v>
      </c>
      <c r="G3669">
        <v>6.2435580000000002</v>
      </c>
      <c r="H3669">
        <v>0.15498700000000001</v>
      </c>
      <c r="I3669">
        <v>2.8151739999999998</v>
      </c>
      <c r="J3669">
        <v>5.2132999999999999E-2</v>
      </c>
      <c r="K3669" t="str">
        <f t="shared" si="61"/>
        <v>2</v>
      </c>
      <c r="L3669" t="s">
        <v>60</v>
      </c>
      <c r="M3669" t="s">
        <v>61</v>
      </c>
      <c r="N36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669" s="10">
        <f>VLOOKUP(TableOMP[[#This Row],[Label]],TableAvg[],2,FALSE)</f>
        <v>0</v>
      </c>
      <c r="P3669" s="10">
        <f>VLOOKUP(TableOMP[[#This Row],[Label]],TableAvg[],3,FALSE)</f>
        <v>0</v>
      </c>
      <c r="Q3669" s="10">
        <f>TableOMP[[#This Row],[Avg]]-$U$2*TableOMP[[#This Row],[StdDev]]</f>
        <v>0</v>
      </c>
      <c r="R3669" s="10">
        <f>TableOMP[[#This Row],[Avg]]+$U$2*TableOMP[[#This Row],[StdDev]]</f>
        <v>0</v>
      </c>
      <c r="S3669" s="10">
        <f>IF(AND(TableOMP[[#This Row],[total_time]]&gt;=TableOMP[[#This Row],[Low]], TableOMP[[#This Row],[total_time]]&lt;=TableOMP[[#This Row],[High]]),1,0)</f>
        <v>0</v>
      </c>
    </row>
    <row r="3670" spans="1:19" x14ac:dyDescent="0.25">
      <c r="A3670" t="s">
        <v>16</v>
      </c>
      <c r="B3670">
        <v>10000</v>
      </c>
      <c r="C3670">
        <v>100</v>
      </c>
      <c r="D3670">
        <v>100000</v>
      </c>
      <c r="E3670">
        <v>54</v>
      </c>
      <c r="F3670">
        <v>1</v>
      </c>
      <c r="G3670">
        <v>6.7889540000000004</v>
      </c>
      <c r="H3670">
        <v>0.20643</v>
      </c>
      <c r="I3670">
        <v>3.7877290000000001</v>
      </c>
      <c r="J3670">
        <v>7.1467000000000003E-2</v>
      </c>
      <c r="K3670" t="str">
        <f t="shared" si="61"/>
        <v>2</v>
      </c>
      <c r="L3670" t="s">
        <v>60</v>
      </c>
      <c r="M3670" t="s">
        <v>61</v>
      </c>
      <c r="N36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670" s="10">
        <f>VLOOKUP(TableOMP[[#This Row],[Label]],TableAvg[],2,FALSE)</f>
        <v>0</v>
      </c>
      <c r="P3670" s="10">
        <f>VLOOKUP(TableOMP[[#This Row],[Label]],TableAvg[],3,FALSE)</f>
        <v>0</v>
      </c>
      <c r="Q3670" s="10">
        <f>TableOMP[[#This Row],[Avg]]-$U$2*TableOMP[[#This Row],[StdDev]]</f>
        <v>0</v>
      </c>
      <c r="R3670" s="10">
        <f>TableOMP[[#This Row],[Avg]]+$U$2*TableOMP[[#This Row],[StdDev]]</f>
        <v>0</v>
      </c>
      <c r="S3670" s="10">
        <f>IF(AND(TableOMP[[#This Row],[total_time]]&gt;=TableOMP[[#This Row],[Low]], TableOMP[[#This Row],[total_time]]&lt;=TableOMP[[#This Row],[High]]),1,0)</f>
        <v>0</v>
      </c>
    </row>
    <row r="3671" spans="1:19" x14ac:dyDescent="0.25">
      <c r="A3671" t="s">
        <v>16</v>
      </c>
      <c r="B3671">
        <v>10000</v>
      </c>
      <c r="C3671">
        <v>100</v>
      </c>
      <c r="D3671">
        <v>100000</v>
      </c>
      <c r="E3671">
        <v>53</v>
      </c>
      <c r="F3671">
        <v>1</v>
      </c>
      <c r="G3671">
        <v>6.6720199999999998</v>
      </c>
      <c r="H3671">
        <v>0.17575399999999999</v>
      </c>
      <c r="I3671">
        <v>2.5070969999999999</v>
      </c>
      <c r="J3671">
        <v>4.8212999999999999E-2</v>
      </c>
      <c r="K3671" t="str">
        <f t="shared" si="61"/>
        <v>2</v>
      </c>
      <c r="L3671" t="s">
        <v>60</v>
      </c>
      <c r="M3671" t="s">
        <v>61</v>
      </c>
      <c r="N36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671" s="10">
        <f>VLOOKUP(TableOMP[[#This Row],[Label]],TableAvg[],2,FALSE)</f>
        <v>0</v>
      </c>
      <c r="P3671" s="10">
        <f>VLOOKUP(TableOMP[[#This Row],[Label]],TableAvg[],3,FALSE)</f>
        <v>0</v>
      </c>
      <c r="Q3671" s="10">
        <f>TableOMP[[#This Row],[Avg]]-$U$2*TableOMP[[#This Row],[StdDev]]</f>
        <v>0</v>
      </c>
      <c r="R3671" s="10">
        <f>TableOMP[[#This Row],[Avg]]+$U$2*TableOMP[[#This Row],[StdDev]]</f>
        <v>0</v>
      </c>
      <c r="S3671" s="10">
        <f>IF(AND(TableOMP[[#This Row],[total_time]]&gt;=TableOMP[[#This Row],[Low]], TableOMP[[#This Row],[total_time]]&lt;=TableOMP[[#This Row],[High]]),1,0)</f>
        <v>0</v>
      </c>
    </row>
    <row r="3672" spans="1:19" x14ac:dyDescent="0.25">
      <c r="A3672" t="s">
        <v>16</v>
      </c>
      <c r="B3672">
        <v>10000</v>
      </c>
      <c r="C3672">
        <v>100</v>
      </c>
      <c r="D3672">
        <v>100000</v>
      </c>
      <c r="E3672">
        <v>52</v>
      </c>
      <c r="F3672">
        <v>1</v>
      </c>
      <c r="G3672">
        <v>6.9204090000000003</v>
      </c>
      <c r="H3672">
        <v>0.20039999999999999</v>
      </c>
      <c r="I3672">
        <v>3.2028919999999999</v>
      </c>
      <c r="J3672">
        <v>6.2801999999999997E-2</v>
      </c>
      <c r="K3672" t="str">
        <f t="shared" si="61"/>
        <v>2</v>
      </c>
      <c r="L3672" t="s">
        <v>60</v>
      </c>
      <c r="M3672" t="s">
        <v>61</v>
      </c>
      <c r="N36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672" s="10">
        <f>VLOOKUP(TableOMP[[#This Row],[Label]],TableAvg[],2,FALSE)</f>
        <v>0</v>
      </c>
      <c r="P3672" s="10">
        <f>VLOOKUP(TableOMP[[#This Row],[Label]],TableAvg[],3,FALSE)</f>
        <v>0</v>
      </c>
      <c r="Q3672" s="10">
        <f>TableOMP[[#This Row],[Avg]]-$U$2*TableOMP[[#This Row],[StdDev]]</f>
        <v>0</v>
      </c>
      <c r="R3672" s="10">
        <f>TableOMP[[#This Row],[Avg]]+$U$2*TableOMP[[#This Row],[StdDev]]</f>
        <v>0</v>
      </c>
      <c r="S3672" s="10">
        <f>IF(AND(TableOMP[[#This Row],[total_time]]&gt;=TableOMP[[#This Row],[Low]], TableOMP[[#This Row],[total_time]]&lt;=TableOMP[[#This Row],[High]]),1,0)</f>
        <v>0</v>
      </c>
    </row>
    <row r="3673" spans="1:19" x14ac:dyDescent="0.25">
      <c r="A3673" t="s">
        <v>16</v>
      </c>
      <c r="B3673">
        <v>10000</v>
      </c>
      <c r="C3673">
        <v>100</v>
      </c>
      <c r="D3673">
        <v>100000</v>
      </c>
      <c r="E3673">
        <v>51</v>
      </c>
      <c r="F3673">
        <v>1</v>
      </c>
      <c r="G3673">
        <v>7.0167419999999998</v>
      </c>
      <c r="H3673">
        <v>0.153947</v>
      </c>
      <c r="I3673">
        <v>2.5263990000000001</v>
      </c>
      <c r="J3673">
        <v>5.0528000000000003E-2</v>
      </c>
      <c r="K3673" t="str">
        <f t="shared" si="61"/>
        <v>2</v>
      </c>
      <c r="L3673" t="s">
        <v>60</v>
      </c>
      <c r="M3673" t="s">
        <v>61</v>
      </c>
      <c r="N36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673" s="10">
        <f>VLOOKUP(TableOMP[[#This Row],[Label]],TableAvg[],2,FALSE)</f>
        <v>0</v>
      </c>
      <c r="P3673" s="10">
        <f>VLOOKUP(TableOMP[[#This Row],[Label]],TableAvg[],3,FALSE)</f>
        <v>0</v>
      </c>
      <c r="Q3673" s="10">
        <f>TableOMP[[#This Row],[Avg]]-$U$2*TableOMP[[#This Row],[StdDev]]</f>
        <v>0</v>
      </c>
      <c r="R3673" s="10">
        <f>TableOMP[[#This Row],[Avg]]+$U$2*TableOMP[[#This Row],[StdDev]]</f>
        <v>0</v>
      </c>
      <c r="S3673" s="10">
        <f>IF(AND(TableOMP[[#This Row],[total_time]]&gt;=TableOMP[[#This Row],[Low]], TableOMP[[#This Row],[total_time]]&lt;=TableOMP[[#This Row],[High]]),1,0)</f>
        <v>0</v>
      </c>
    </row>
    <row r="3674" spans="1:19" x14ac:dyDescent="0.25">
      <c r="A3674" t="s">
        <v>16</v>
      </c>
      <c r="B3674">
        <v>10000</v>
      </c>
      <c r="C3674">
        <v>100</v>
      </c>
      <c r="D3674">
        <v>100000</v>
      </c>
      <c r="E3674">
        <v>50</v>
      </c>
      <c r="F3674">
        <v>1</v>
      </c>
      <c r="G3674">
        <v>6.8777549999999996</v>
      </c>
      <c r="H3674">
        <v>0.15754299999999999</v>
      </c>
      <c r="I3674">
        <v>2.186925</v>
      </c>
      <c r="J3674">
        <v>4.4630999999999997E-2</v>
      </c>
      <c r="K3674" t="str">
        <f t="shared" si="61"/>
        <v>2</v>
      </c>
      <c r="L3674" t="s">
        <v>60</v>
      </c>
      <c r="M3674" t="s">
        <v>61</v>
      </c>
      <c r="N36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674" s="10">
        <f>VLOOKUP(TableOMP[[#This Row],[Label]],TableAvg[],2,FALSE)</f>
        <v>0</v>
      </c>
      <c r="P3674" s="10">
        <f>VLOOKUP(TableOMP[[#This Row],[Label]],TableAvg[],3,FALSE)</f>
        <v>0</v>
      </c>
      <c r="Q3674" s="10">
        <f>TableOMP[[#This Row],[Avg]]-$U$2*TableOMP[[#This Row],[StdDev]]</f>
        <v>0</v>
      </c>
      <c r="R3674" s="10">
        <f>TableOMP[[#This Row],[Avg]]+$U$2*TableOMP[[#This Row],[StdDev]]</f>
        <v>0</v>
      </c>
      <c r="S3674" s="10">
        <f>IF(AND(TableOMP[[#This Row],[total_time]]&gt;=TableOMP[[#This Row],[Low]], TableOMP[[#This Row],[total_time]]&lt;=TableOMP[[#This Row],[High]]),1,0)</f>
        <v>0</v>
      </c>
    </row>
    <row r="3675" spans="1:19" x14ac:dyDescent="0.25">
      <c r="A3675" t="s">
        <v>16</v>
      </c>
      <c r="B3675">
        <v>10000</v>
      </c>
      <c r="C3675">
        <v>100</v>
      </c>
      <c r="D3675">
        <v>100000</v>
      </c>
      <c r="E3675">
        <v>49</v>
      </c>
      <c r="F3675">
        <v>1</v>
      </c>
      <c r="G3675">
        <v>7.0418649999999996</v>
      </c>
      <c r="H3675">
        <v>0.188806</v>
      </c>
      <c r="I3675">
        <v>2.597286</v>
      </c>
      <c r="J3675">
        <v>5.4109999999999998E-2</v>
      </c>
      <c r="K3675" t="str">
        <f t="shared" si="61"/>
        <v>2</v>
      </c>
      <c r="L3675" t="s">
        <v>60</v>
      </c>
      <c r="M3675" t="s">
        <v>61</v>
      </c>
      <c r="N36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675" s="10">
        <f>VLOOKUP(TableOMP[[#This Row],[Label]],TableAvg[],2,FALSE)</f>
        <v>0</v>
      </c>
      <c r="P3675" s="10">
        <f>VLOOKUP(TableOMP[[#This Row],[Label]],TableAvg[],3,FALSE)</f>
        <v>0</v>
      </c>
      <c r="Q3675" s="10">
        <f>TableOMP[[#This Row],[Avg]]-$U$2*TableOMP[[#This Row],[StdDev]]</f>
        <v>0</v>
      </c>
      <c r="R3675" s="10">
        <f>TableOMP[[#This Row],[Avg]]+$U$2*TableOMP[[#This Row],[StdDev]]</f>
        <v>0</v>
      </c>
      <c r="S3675" s="10">
        <f>IF(AND(TableOMP[[#This Row],[total_time]]&gt;=TableOMP[[#This Row],[Low]], TableOMP[[#This Row],[total_time]]&lt;=TableOMP[[#This Row],[High]]),1,0)</f>
        <v>0</v>
      </c>
    </row>
    <row r="3676" spans="1:19" x14ac:dyDescent="0.25">
      <c r="A3676" t="s">
        <v>16</v>
      </c>
      <c r="B3676">
        <v>10000</v>
      </c>
      <c r="C3676">
        <v>100</v>
      </c>
      <c r="D3676">
        <v>100000</v>
      </c>
      <c r="E3676">
        <v>48</v>
      </c>
      <c r="F3676">
        <v>1</v>
      </c>
      <c r="G3676">
        <v>7.0681799999999999</v>
      </c>
      <c r="H3676">
        <v>0.17807899999999999</v>
      </c>
      <c r="I3676">
        <v>2.3300649999999998</v>
      </c>
      <c r="J3676">
        <v>4.9576000000000002E-2</v>
      </c>
      <c r="K3676" t="str">
        <f t="shared" si="61"/>
        <v>2</v>
      </c>
      <c r="L3676" t="s">
        <v>60</v>
      </c>
      <c r="M3676" t="s">
        <v>61</v>
      </c>
      <c r="N36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676" s="10">
        <f>VLOOKUP(TableOMP[[#This Row],[Label]],TableAvg[],2,FALSE)</f>
        <v>0</v>
      </c>
      <c r="P3676" s="10">
        <f>VLOOKUP(TableOMP[[#This Row],[Label]],TableAvg[],3,FALSE)</f>
        <v>0</v>
      </c>
      <c r="Q3676" s="10">
        <f>TableOMP[[#This Row],[Avg]]-$U$2*TableOMP[[#This Row],[StdDev]]</f>
        <v>0</v>
      </c>
      <c r="R3676" s="10">
        <f>TableOMP[[#This Row],[Avg]]+$U$2*TableOMP[[#This Row],[StdDev]]</f>
        <v>0</v>
      </c>
      <c r="S3676" s="10">
        <f>IF(AND(TableOMP[[#This Row],[total_time]]&gt;=TableOMP[[#This Row],[Low]], TableOMP[[#This Row],[total_time]]&lt;=TableOMP[[#This Row],[High]]),1,0)</f>
        <v>0</v>
      </c>
    </row>
    <row r="3677" spans="1:19" x14ac:dyDescent="0.25">
      <c r="A3677" t="s">
        <v>16</v>
      </c>
      <c r="B3677">
        <v>10000</v>
      </c>
      <c r="C3677">
        <v>100</v>
      </c>
      <c r="D3677">
        <v>100000</v>
      </c>
      <c r="E3677">
        <v>47</v>
      </c>
      <c r="F3677">
        <v>1</v>
      </c>
      <c r="G3677">
        <v>7.0765849999999997</v>
      </c>
      <c r="H3677">
        <v>0.14172299999999999</v>
      </c>
      <c r="I3677">
        <v>2.112851</v>
      </c>
      <c r="J3677">
        <v>4.5932000000000001E-2</v>
      </c>
      <c r="K3677" t="str">
        <f t="shared" si="61"/>
        <v>2</v>
      </c>
      <c r="L3677" t="s">
        <v>60</v>
      </c>
      <c r="M3677" t="s">
        <v>61</v>
      </c>
      <c r="N36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677" s="10">
        <f>VLOOKUP(TableOMP[[#This Row],[Label]],TableAvg[],2,FALSE)</f>
        <v>0</v>
      </c>
      <c r="P3677" s="10">
        <f>VLOOKUP(TableOMP[[#This Row],[Label]],TableAvg[],3,FALSE)</f>
        <v>0</v>
      </c>
      <c r="Q3677" s="10">
        <f>TableOMP[[#This Row],[Avg]]-$U$2*TableOMP[[#This Row],[StdDev]]</f>
        <v>0</v>
      </c>
      <c r="R3677" s="10">
        <f>TableOMP[[#This Row],[Avg]]+$U$2*TableOMP[[#This Row],[StdDev]]</f>
        <v>0</v>
      </c>
      <c r="S3677" s="10">
        <f>IF(AND(TableOMP[[#This Row],[total_time]]&gt;=TableOMP[[#This Row],[Low]], TableOMP[[#This Row],[total_time]]&lt;=TableOMP[[#This Row],[High]]),1,0)</f>
        <v>0</v>
      </c>
    </row>
    <row r="3678" spans="1:19" x14ac:dyDescent="0.25">
      <c r="A3678" t="s">
        <v>16</v>
      </c>
      <c r="B3678">
        <v>10000</v>
      </c>
      <c r="C3678">
        <v>100</v>
      </c>
      <c r="D3678">
        <v>100000</v>
      </c>
      <c r="E3678">
        <v>46</v>
      </c>
      <c r="F3678">
        <v>1</v>
      </c>
      <c r="G3678">
        <v>7.376538</v>
      </c>
      <c r="H3678">
        <v>0.17743999999999999</v>
      </c>
      <c r="I3678">
        <v>3.196984</v>
      </c>
      <c r="J3678">
        <v>7.1043999999999996E-2</v>
      </c>
      <c r="K3678" t="str">
        <f t="shared" si="61"/>
        <v>2</v>
      </c>
      <c r="L3678" t="s">
        <v>60</v>
      </c>
      <c r="M3678" t="s">
        <v>61</v>
      </c>
      <c r="N36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678" s="10">
        <f>VLOOKUP(TableOMP[[#This Row],[Label]],TableAvg[],2,FALSE)</f>
        <v>0</v>
      </c>
      <c r="P3678" s="10">
        <f>VLOOKUP(TableOMP[[#This Row],[Label]],TableAvg[],3,FALSE)</f>
        <v>0</v>
      </c>
      <c r="Q3678" s="10">
        <f>TableOMP[[#This Row],[Avg]]-$U$2*TableOMP[[#This Row],[StdDev]]</f>
        <v>0</v>
      </c>
      <c r="R3678" s="10">
        <f>TableOMP[[#This Row],[Avg]]+$U$2*TableOMP[[#This Row],[StdDev]]</f>
        <v>0</v>
      </c>
      <c r="S3678" s="10">
        <f>IF(AND(TableOMP[[#This Row],[total_time]]&gt;=TableOMP[[#This Row],[Low]], TableOMP[[#This Row],[total_time]]&lt;=TableOMP[[#This Row],[High]]),1,0)</f>
        <v>0</v>
      </c>
    </row>
    <row r="3679" spans="1:19" x14ac:dyDescent="0.25">
      <c r="A3679" t="s">
        <v>16</v>
      </c>
      <c r="B3679">
        <v>10000</v>
      </c>
      <c r="C3679">
        <v>100</v>
      </c>
      <c r="D3679">
        <v>100000</v>
      </c>
      <c r="E3679">
        <v>45</v>
      </c>
      <c r="F3679">
        <v>1</v>
      </c>
      <c r="G3679">
        <v>7.1176349999999999</v>
      </c>
      <c r="H3679">
        <v>0.15292800000000001</v>
      </c>
      <c r="I3679">
        <v>2.077115</v>
      </c>
      <c r="J3679">
        <v>4.7206999999999999E-2</v>
      </c>
      <c r="K3679" t="str">
        <f t="shared" si="61"/>
        <v>2</v>
      </c>
      <c r="L3679" t="s">
        <v>60</v>
      </c>
      <c r="M3679" t="s">
        <v>61</v>
      </c>
      <c r="N36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679" s="10">
        <f>VLOOKUP(TableOMP[[#This Row],[Label]],TableAvg[],2,FALSE)</f>
        <v>0</v>
      </c>
      <c r="P3679" s="10">
        <f>VLOOKUP(TableOMP[[#This Row],[Label]],TableAvg[],3,FALSE)</f>
        <v>0</v>
      </c>
      <c r="Q3679" s="10">
        <f>TableOMP[[#This Row],[Avg]]-$U$2*TableOMP[[#This Row],[StdDev]]</f>
        <v>0</v>
      </c>
      <c r="R3679" s="10">
        <f>TableOMP[[#This Row],[Avg]]+$U$2*TableOMP[[#This Row],[StdDev]]</f>
        <v>0</v>
      </c>
      <c r="S3679" s="10">
        <f>IF(AND(TableOMP[[#This Row],[total_time]]&gt;=TableOMP[[#This Row],[Low]], TableOMP[[#This Row],[total_time]]&lt;=TableOMP[[#This Row],[High]]),1,0)</f>
        <v>0</v>
      </c>
    </row>
    <row r="3680" spans="1:19" x14ac:dyDescent="0.25">
      <c r="A3680" t="s">
        <v>16</v>
      </c>
      <c r="B3680">
        <v>10000</v>
      </c>
      <c r="C3680">
        <v>100</v>
      </c>
      <c r="D3680">
        <v>100000</v>
      </c>
      <c r="E3680">
        <v>44</v>
      </c>
      <c r="F3680">
        <v>1</v>
      </c>
      <c r="G3680">
        <v>7.105359</v>
      </c>
      <c r="H3680">
        <v>0.15767200000000001</v>
      </c>
      <c r="I3680">
        <v>2.4512580000000002</v>
      </c>
      <c r="J3680">
        <v>5.7006000000000001E-2</v>
      </c>
      <c r="K3680" t="str">
        <f t="shared" si="61"/>
        <v>2</v>
      </c>
      <c r="L3680" t="s">
        <v>60</v>
      </c>
      <c r="M3680" t="s">
        <v>61</v>
      </c>
      <c r="N36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680" s="10">
        <f>VLOOKUP(TableOMP[[#This Row],[Label]],TableAvg[],2,FALSE)</f>
        <v>0</v>
      </c>
      <c r="P3680" s="10">
        <f>VLOOKUP(TableOMP[[#This Row],[Label]],TableAvg[],3,FALSE)</f>
        <v>0</v>
      </c>
      <c r="Q3680" s="10">
        <f>TableOMP[[#This Row],[Avg]]-$U$2*TableOMP[[#This Row],[StdDev]]</f>
        <v>0</v>
      </c>
      <c r="R3680" s="10">
        <f>TableOMP[[#This Row],[Avg]]+$U$2*TableOMP[[#This Row],[StdDev]]</f>
        <v>0</v>
      </c>
      <c r="S3680" s="10">
        <f>IF(AND(TableOMP[[#This Row],[total_time]]&gt;=TableOMP[[#This Row],[Low]], TableOMP[[#This Row],[total_time]]&lt;=TableOMP[[#This Row],[High]]),1,0)</f>
        <v>0</v>
      </c>
    </row>
    <row r="3681" spans="1:19" x14ac:dyDescent="0.25">
      <c r="A3681" t="s">
        <v>16</v>
      </c>
      <c r="B3681">
        <v>10000</v>
      </c>
      <c r="C3681">
        <v>100</v>
      </c>
      <c r="D3681">
        <v>100000</v>
      </c>
      <c r="E3681">
        <v>43</v>
      </c>
      <c r="F3681">
        <v>1</v>
      </c>
      <c r="G3681">
        <v>7.1469300000000002</v>
      </c>
      <c r="H3681">
        <v>0.143757</v>
      </c>
      <c r="I3681">
        <v>2.1279949999999999</v>
      </c>
      <c r="J3681">
        <v>5.0666999999999997E-2</v>
      </c>
      <c r="K3681" t="str">
        <f t="shared" si="61"/>
        <v>2</v>
      </c>
      <c r="L3681" t="s">
        <v>60</v>
      </c>
      <c r="M3681" t="s">
        <v>61</v>
      </c>
      <c r="N36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681" s="10">
        <f>VLOOKUP(TableOMP[[#This Row],[Label]],TableAvg[],2,FALSE)</f>
        <v>0</v>
      </c>
      <c r="P3681" s="10">
        <f>VLOOKUP(TableOMP[[#This Row],[Label]],TableAvg[],3,FALSE)</f>
        <v>0</v>
      </c>
      <c r="Q3681" s="10">
        <f>TableOMP[[#This Row],[Avg]]-$U$2*TableOMP[[#This Row],[StdDev]]</f>
        <v>0</v>
      </c>
      <c r="R3681" s="10">
        <f>TableOMP[[#This Row],[Avg]]+$U$2*TableOMP[[#This Row],[StdDev]]</f>
        <v>0</v>
      </c>
      <c r="S3681" s="10">
        <f>IF(AND(TableOMP[[#This Row],[total_time]]&gt;=TableOMP[[#This Row],[Low]], TableOMP[[#This Row],[total_time]]&lt;=TableOMP[[#This Row],[High]]),1,0)</f>
        <v>0</v>
      </c>
    </row>
    <row r="3682" spans="1:19" x14ac:dyDescent="0.25">
      <c r="A3682" t="s">
        <v>16</v>
      </c>
      <c r="B3682">
        <v>10000</v>
      </c>
      <c r="C3682">
        <v>100</v>
      </c>
      <c r="D3682">
        <v>100000</v>
      </c>
      <c r="E3682">
        <v>42</v>
      </c>
      <c r="F3682">
        <v>1</v>
      </c>
      <c r="G3682">
        <v>7.2842279999999997</v>
      </c>
      <c r="H3682">
        <v>0.152367</v>
      </c>
      <c r="I3682">
        <v>2.532867</v>
      </c>
      <c r="J3682">
        <v>6.1776999999999999E-2</v>
      </c>
      <c r="K3682" t="str">
        <f t="shared" si="61"/>
        <v>2</v>
      </c>
      <c r="L3682" t="s">
        <v>60</v>
      </c>
      <c r="M3682" t="s">
        <v>61</v>
      </c>
      <c r="N36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682" s="10">
        <f>VLOOKUP(TableOMP[[#This Row],[Label]],TableAvg[],2,FALSE)</f>
        <v>0</v>
      </c>
      <c r="P3682" s="10">
        <f>VLOOKUP(TableOMP[[#This Row],[Label]],TableAvg[],3,FALSE)</f>
        <v>0</v>
      </c>
      <c r="Q3682" s="10">
        <f>TableOMP[[#This Row],[Avg]]-$U$2*TableOMP[[#This Row],[StdDev]]</f>
        <v>0</v>
      </c>
      <c r="R3682" s="10">
        <f>TableOMP[[#This Row],[Avg]]+$U$2*TableOMP[[#This Row],[StdDev]]</f>
        <v>0</v>
      </c>
      <c r="S3682" s="10">
        <f>IF(AND(TableOMP[[#This Row],[total_time]]&gt;=TableOMP[[#This Row],[Low]], TableOMP[[#This Row],[total_time]]&lt;=TableOMP[[#This Row],[High]]),1,0)</f>
        <v>0</v>
      </c>
    </row>
    <row r="3683" spans="1:19" x14ac:dyDescent="0.25">
      <c r="A3683" t="s">
        <v>16</v>
      </c>
      <c r="B3683">
        <v>10000</v>
      </c>
      <c r="C3683">
        <v>100</v>
      </c>
      <c r="D3683">
        <v>100000</v>
      </c>
      <c r="E3683">
        <v>41</v>
      </c>
      <c r="F3683">
        <v>1</v>
      </c>
      <c r="G3683">
        <v>7.4756600000000004</v>
      </c>
      <c r="H3683">
        <v>0.17343900000000001</v>
      </c>
      <c r="I3683">
        <v>3.2138819999999999</v>
      </c>
      <c r="J3683">
        <v>8.0347000000000002E-2</v>
      </c>
      <c r="K3683" t="str">
        <f t="shared" si="61"/>
        <v>2</v>
      </c>
      <c r="L3683" t="s">
        <v>60</v>
      </c>
      <c r="M3683" t="s">
        <v>61</v>
      </c>
      <c r="N36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683" s="10">
        <f>VLOOKUP(TableOMP[[#This Row],[Label]],TableAvg[],2,FALSE)</f>
        <v>0</v>
      </c>
      <c r="P3683" s="10">
        <f>VLOOKUP(TableOMP[[#This Row],[Label]],TableAvg[],3,FALSE)</f>
        <v>0</v>
      </c>
      <c r="Q3683" s="10">
        <f>TableOMP[[#This Row],[Avg]]-$U$2*TableOMP[[#This Row],[StdDev]]</f>
        <v>0</v>
      </c>
      <c r="R3683" s="10">
        <f>TableOMP[[#This Row],[Avg]]+$U$2*TableOMP[[#This Row],[StdDev]]</f>
        <v>0</v>
      </c>
      <c r="S3683" s="10">
        <f>IF(AND(TableOMP[[#This Row],[total_time]]&gt;=TableOMP[[#This Row],[Low]], TableOMP[[#This Row],[total_time]]&lt;=TableOMP[[#This Row],[High]]),1,0)</f>
        <v>0</v>
      </c>
    </row>
    <row r="3684" spans="1:19" x14ac:dyDescent="0.25">
      <c r="A3684" t="s">
        <v>16</v>
      </c>
      <c r="B3684">
        <v>10000</v>
      </c>
      <c r="C3684">
        <v>100</v>
      </c>
      <c r="D3684">
        <v>100000</v>
      </c>
      <c r="E3684">
        <v>40</v>
      </c>
      <c r="F3684">
        <v>1</v>
      </c>
      <c r="G3684">
        <v>7.9037899999999999</v>
      </c>
      <c r="H3684">
        <v>0.30259200000000003</v>
      </c>
      <c r="I3684">
        <v>8.2430190000000003</v>
      </c>
      <c r="J3684">
        <v>0.21135899999999999</v>
      </c>
      <c r="K3684" t="str">
        <f t="shared" si="61"/>
        <v>2</v>
      </c>
      <c r="L3684" t="s">
        <v>60</v>
      </c>
      <c r="M3684" t="s">
        <v>61</v>
      </c>
      <c r="N36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684" s="10">
        <f>VLOOKUP(TableOMP[[#This Row],[Label]],TableAvg[],2,FALSE)</f>
        <v>0</v>
      </c>
      <c r="P3684" s="10">
        <f>VLOOKUP(TableOMP[[#This Row],[Label]],TableAvg[],3,FALSE)</f>
        <v>0</v>
      </c>
      <c r="Q3684" s="10">
        <f>TableOMP[[#This Row],[Avg]]-$U$2*TableOMP[[#This Row],[StdDev]]</f>
        <v>0</v>
      </c>
      <c r="R3684" s="10">
        <f>TableOMP[[#This Row],[Avg]]+$U$2*TableOMP[[#This Row],[StdDev]]</f>
        <v>0</v>
      </c>
      <c r="S3684" s="10">
        <f>IF(AND(TableOMP[[#This Row],[total_time]]&gt;=TableOMP[[#This Row],[Low]], TableOMP[[#This Row],[total_time]]&lt;=TableOMP[[#This Row],[High]]),1,0)</f>
        <v>0</v>
      </c>
    </row>
    <row r="3685" spans="1:19" x14ac:dyDescent="0.25">
      <c r="A3685" t="s">
        <v>16</v>
      </c>
      <c r="B3685">
        <v>10000</v>
      </c>
      <c r="C3685">
        <v>100</v>
      </c>
      <c r="D3685">
        <v>100000</v>
      </c>
      <c r="E3685">
        <v>39</v>
      </c>
      <c r="F3685">
        <v>1</v>
      </c>
      <c r="G3685">
        <v>7.816522</v>
      </c>
      <c r="H3685">
        <v>0.132267</v>
      </c>
      <c r="I3685">
        <v>1.5945800000000001</v>
      </c>
      <c r="J3685">
        <v>4.1963E-2</v>
      </c>
      <c r="K3685" t="str">
        <f t="shared" si="61"/>
        <v>2</v>
      </c>
      <c r="L3685" t="s">
        <v>60</v>
      </c>
      <c r="M3685" t="s">
        <v>61</v>
      </c>
      <c r="N36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685" s="10">
        <f>VLOOKUP(TableOMP[[#This Row],[Label]],TableAvg[],2,FALSE)</f>
        <v>0</v>
      </c>
      <c r="P3685" s="10">
        <f>VLOOKUP(TableOMP[[#This Row],[Label]],TableAvg[],3,FALSE)</f>
        <v>0</v>
      </c>
      <c r="Q3685" s="10">
        <f>TableOMP[[#This Row],[Avg]]-$U$2*TableOMP[[#This Row],[StdDev]]</f>
        <v>0</v>
      </c>
      <c r="R3685" s="10">
        <f>TableOMP[[#This Row],[Avg]]+$U$2*TableOMP[[#This Row],[StdDev]]</f>
        <v>0</v>
      </c>
      <c r="S3685" s="10">
        <f>IF(AND(TableOMP[[#This Row],[total_time]]&gt;=TableOMP[[#This Row],[Low]], TableOMP[[#This Row],[total_time]]&lt;=TableOMP[[#This Row],[High]]),1,0)</f>
        <v>0</v>
      </c>
    </row>
    <row r="3686" spans="1:19" x14ac:dyDescent="0.25">
      <c r="A3686" t="s">
        <v>16</v>
      </c>
      <c r="B3686">
        <v>10000</v>
      </c>
      <c r="C3686">
        <v>100</v>
      </c>
      <c r="D3686">
        <v>100000</v>
      </c>
      <c r="E3686">
        <v>38</v>
      </c>
      <c r="F3686">
        <v>1</v>
      </c>
      <c r="G3686">
        <v>7.8573950000000004</v>
      </c>
      <c r="H3686">
        <v>0.15748699999999999</v>
      </c>
      <c r="I3686">
        <v>2.3388339999999999</v>
      </c>
      <c r="J3686">
        <v>6.3212000000000004E-2</v>
      </c>
      <c r="K3686" t="str">
        <f t="shared" si="61"/>
        <v>2</v>
      </c>
      <c r="L3686" t="s">
        <v>60</v>
      </c>
      <c r="M3686" t="s">
        <v>61</v>
      </c>
      <c r="N36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686" s="10">
        <f>VLOOKUP(TableOMP[[#This Row],[Label]],TableAvg[],2,FALSE)</f>
        <v>0</v>
      </c>
      <c r="P3686" s="10">
        <f>VLOOKUP(TableOMP[[#This Row],[Label]],TableAvg[],3,FALSE)</f>
        <v>0</v>
      </c>
      <c r="Q3686" s="10">
        <f>TableOMP[[#This Row],[Avg]]-$U$2*TableOMP[[#This Row],[StdDev]]</f>
        <v>0</v>
      </c>
      <c r="R3686" s="10">
        <f>TableOMP[[#This Row],[Avg]]+$U$2*TableOMP[[#This Row],[StdDev]]</f>
        <v>0</v>
      </c>
      <c r="S3686" s="10">
        <f>IF(AND(TableOMP[[#This Row],[total_time]]&gt;=TableOMP[[#This Row],[Low]], TableOMP[[#This Row],[total_time]]&lt;=TableOMP[[#This Row],[High]]),1,0)</f>
        <v>0</v>
      </c>
    </row>
    <row r="3687" spans="1:19" x14ac:dyDescent="0.25">
      <c r="A3687" t="s">
        <v>16</v>
      </c>
      <c r="B3687">
        <v>10000</v>
      </c>
      <c r="C3687">
        <v>100</v>
      </c>
      <c r="D3687">
        <v>100000</v>
      </c>
      <c r="E3687">
        <v>37</v>
      </c>
      <c r="F3687">
        <v>1</v>
      </c>
      <c r="G3687">
        <v>8.0158939999999994</v>
      </c>
      <c r="H3687">
        <v>0.12742600000000001</v>
      </c>
      <c r="I3687">
        <v>1.3127470000000001</v>
      </c>
      <c r="J3687">
        <v>3.6464999999999997E-2</v>
      </c>
      <c r="K3687" t="str">
        <f t="shared" si="61"/>
        <v>2</v>
      </c>
      <c r="L3687" t="s">
        <v>60</v>
      </c>
      <c r="M3687" t="s">
        <v>61</v>
      </c>
      <c r="N36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687" s="10">
        <f>VLOOKUP(TableOMP[[#This Row],[Label]],TableAvg[],2,FALSE)</f>
        <v>0</v>
      </c>
      <c r="P3687" s="10">
        <f>VLOOKUP(TableOMP[[#This Row],[Label]],TableAvg[],3,FALSE)</f>
        <v>0</v>
      </c>
      <c r="Q3687" s="10">
        <f>TableOMP[[#This Row],[Avg]]-$U$2*TableOMP[[#This Row],[StdDev]]</f>
        <v>0</v>
      </c>
      <c r="R3687" s="10">
        <f>TableOMP[[#This Row],[Avg]]+$U$2*TableOMP[[#This Row],[StdDev]]</f>
        <v>0</v>
      </c>
      <c r="S3687" s="10">
        <f>IF(AND(TableOMP[[#This Row],[total_time]]&gt;=TableOMP[[#This Row],[Low]], TableOMP[[#This Row],[total_time]]&lt;=TableOMP[[#This Row],[High]]),1,0)</f>
        <v>0</v>
      </c>
    </row>
    <row r="3688" spans="1:19" x14ac:dyDescent="0.25">
      <c r="A3688" t="s">
        <v>16</v>
      </c>
      <c r="B3688">
        <v>10000</v>
      </c>
      <c r="C3688">
        <v>100</v>
      </c>
      <c r="D3688">
        <v>100000</v>
      </c>
      <c r="E3688">
        <v>36</v>
      </c>
      <c r="F3688">
        <v>1</v>
      </c>
      <c r="G3688">
        <v>8.1897120000000001</v>
      </c>
      <c r="H3688">
        <v>0.15526499999999999</v>
      </c>
      <c r="I3688">
        <v>1.7336119999999999</v>
      </c>
      <c r="J3688">
        <v>4.9532E-2</v>
      </c>
      <c r="K3688" t="str">
        <f t="shared" si="61"/>
        <v>2</v>
      </c>
      <c r="L3688" t="s">
        <v>60</v>
      </c>
      <c r="M3688" t="s">
        <v>61</v>
      </c>
      <c r="N36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688" s="10">
        <f>VLOOKUP(TableOMP[[#This Row],[Label]],TableAvg[],2,FALSE)</f>
        <v>0</v>
      </c>
      <c r="P3688" s="10">
        <f>VLOOKUP(TableOMP[[#This Row],[Label]],TableAvg[],3,FALSE)</f>
        <v>0</v>
      </c>
      <c r="Q3688" s="10">
        <f>TableOMP[[#This Row],[Avg]]-$U$2*TableOMP[[#This Row],[StdDev]]</f>
        <v>0</v>
      </c>
      <c r="R3688" s="10">
        <f>TableOMP[[#This Row],[Avg]]+$U$2*TableOMP[[#This Row],[StdDev]]</f>
        <v>0</v>
      </c>
      <c r="S3688" s="10">
        <f>IF(AND(TableOMP[[#This Row],[total_time]]&gt;=TableOMP[[#This Row],[Low]], TableOMP[[#This Row],[total_time]]&lt;=TableOMP[[#This Row],[High]]),1,0)</f>
        <v>0</v>
      </c>
    </row>
    <row r="3689" spans="1:19" x14ac:dyDescent="0.25">
      <c r="A3689" t="s">
        <v>16</v>
      </c>
      <c r="B3689">
        <v>10000</v>
      </c>
      <c r="C3689">
        <v>100</v>
      </c>
      <c r="D3689">
        <v>100000</v>
      </c>
      <c r="E3689">
        <v>35</v>
      </c>
      <c r="F3689">
        <v>1</v>
      </c>
      <c r="G3689">
        <v>8.4108059999999991</v>
      </c>
      <c r="H3689">
        <v>0.15409200000000001</v>
      </c>
      <c r="I3689">
        <v>1.8416399999999999</v>
      </c>
      <c r="J3689">
        <v>5.4165999999999999E-2</v>
      </c>
      <c r="K3689" t="str">
        <f t="shared" si="61"/>
        <v>2</v>
      </c>
      <c r="L3689" t="s">
        <v>60</v>
      </c>
      <c r="M3689" t="s">
        <v>61</v>
      </c>
      <c r="N36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689" s="10">
        <f>VLOOKUP(TableOMP[[#This Row],[Label]],TableAvg[],2,FALSE)</f>
        <v>0</v>
      </c>
      <c r="P3689" s="10">
        <f>VLOOKUP(TableOMP[[#This Row],[Label]],TableAvg[],3,FALSE)</f>
        <v>0</v>
      </c>
      <c r="Q3689" s="10">
        <f>TableOMP[[#This Row],[Avg]]-$U$2*TableOMP[[#This Row],[StdDev]]</f>
        <v>0</v>
      </c>
      <c r="R3689" s="10">
        <f>TableOMP[[#This Row],[Avg]]+$U$2*TableOMP[[#This Row],[StdDev]]</f>
        <v>0</v>
      </c>
      <c r="S3689" s="10">
        <f>IF(AND(TableOMP[[#This Row],[total_time]]&gt;=TableOMP[[#This Row],[Low]], TableOMP[[#This Row],[total_time]]&lt;=TableOMP[[#This Row],[High]]),1,0)</f>
        <v>0</v>
      </c>
    </row>
    <row r="3690" spans="1:19" x14ac:dyDescent="0.25">
      <c r="A3690" t="s">
        <v>16</v>
      </c>
      <c r="B3690">
        <v>10000</v>
      </c>
      <c r="C3690">
        <v>100</v>
      </c>
      <c r="D3690">
        <v>100000</v>
      </c>
      <c r="E3690">
        <v>34</v>
      </c>
      <c r="F3690">
        <v>1</v>
      </c>
      <c r="G3690">
        <v>8.6127439999999993</v>
      </c>
      <c r="H3690">
        <v>0.15495500000000001</v>
      </c>
      <c r="I3690">
        <v>1.8717889999999999</v>
      </c>
      <c r="J3690">
        <v>5.6721000000000001E-2</v>
      </c>
      <c r="K3690" t="str">
        <f t="shared" si="61"/>
        <v>2</v>
      </c>
      <c r="L3690" t="s">
        <v>60</v>
      </c>
      <c r="M3690" t="s">
        <v>61</v>
      </c>
      <c r="N36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690" s="10">
        <f>VLOOKUP(TableOMP[[#This Row],[Label]],TableAvg[],2,FALSE)</f>
        <v>0</v>
      </c>
      <c r="P3690" s="10">
        <f>VLOOKUP(TableOMP[[#This Row],[Label]],TableAvg[],3,FALSE)</f>
        <v>0</v>
      </c>
      <c r="Q3690" s="10">
        <f>TableOMP[[#This Row],[Avg]]-$U$2*TableOMP[[#This Row],[StdDev]]</f>
        <v>0</v>
      </c>
      <c r="R3690" s="10">
        <f>TableOMP[[#This Row],[Avg]]+$U$2*TableOMP[[#This Row],[StdDev]]</f>
        <v>0</v>
      </c>
      <c r="S3690" s="10">
        <f>IF(AND(TableOMP[[#This Row],[total_time]]&gt;=TableOMP[[#This Row],[Low]], TableOMP[[#This Row],[total_time]]&lt;=TableOMP[[#This Row],[High]]),1,0)</f>
        <v>0</v>
      </c>
    </row>
    <row r="3691" spans="1:19" x14ac:dyDescent="0.25">
      <c r="A3691" t="s">
        <v>16</v>
      </c>
      <c r="B3691">
        <v>10000</v>
      </c>
      <c r="C3691">
        <v>100</v>
      </c>
      <c r="D3691">
        <v>100000</v>
      </c>
      <c r="E3691">
        <v>33</v>
      </c>
      <c r="F3691">
        <v>1</v>
      </c>
      <c r="G3691">
        <v>8.7950560000000007</v>
      </c>
      <c r="H3691">
        <v>0.15925</v>
      </c>
      <c r="I3691">
        <v>2.2262840000000002</v>
      </c>
      <c r="J3691">
        <v>6.9570999999999994E-2</v>
      </c>
      <c r="K3691" t="str">
        <f t="shared" si="61"/>
        <v>2</v>
      </c>
      <c r="L3691" t="s">
        <v>60</v>
      </c>
      <c r="M3691" t="s">
        <v>61</v>
      </c>
      <c r="N36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691" s="10">
        <f>VLOOKUP(TableOMP[[#This Row],[Label]],TableAvg[],2,FALSE)</f>
        <v>0</v>
      </c>
      <c r="P3691" s="10">
        <f>VLOOKUP(TableOMP[[#This Row],[Label]],TableAvg[],3,FALSE)</f>
        <v>0</v>
      </c>
      <c r="Q3691" s="10">
        <f>TableOMP[[#This Row],[Avg]]-$U$2*TableOMP[[#This Row],[StdDev]]</f>
        <v>0</v>
      </c>
      <c r="R3691" s="10">
        <f>TableOMP[[#This Row],[Avg]]+$U$2*TableOMP[[#This Row],[StdDev]]</f>
        <v>0</v>
      </c>
      <c r="S3691" s="10">
        <f>IF(AND(TableOMP[[#This Row],[total_time]]&gt;=TableOMP[[#This Row],[Low]], TableOMP[[#This Row],[total_time]]&lt;=TableOMP[[#This Row],[High]]),1,0)</f>
        <v>0</v>
      </c>
    </row>
    <row r="3692" spans="1:19" x14ac:dyDescent="0.25">
      <c r="A3692" t="s">
        <v>16</v>
      </c>
      <c r="B3692">
        <v>10000</v>
      </c>
      <c r="C3692">
        <v>100</v>
      </c>
      <c r="D3692">
        <v>100000</v>
      </c>
      <c r="E3692">
        <v>32</v>
      </c>
      <c r="F3692">
        <v>1</v>
      </c>
      <c r="G3692">
        <v>9.1758430000000004</v>
      </c>
      <c r="H3692">
        <v>0.13675300000000001</v>
      </c>
      <c r="I3692">
        <v>1.2835490000000001</v>
      </c>
      <c r="J3692">
        <v>4.1404999999999997E-2</v>
      </c>
      <c r="K3692" t="str">
        <f t="shared" si="61"/>
        <v>2</v>
      </c>
      <c r="L3692" t="s">
        <v>60</v>
      </c>
      <c r="M3692" t="s">
        <v>61</v>
      </c>
      <c r="N36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692" s="10">
        <f>VLOOKUP(TableOMP[[#This Row],[Label]],TableAvg[],2,FALSE)</f>
        <v>0</v>
      </c>
      <c r="P3692" s="10">
        <f>VLOOKUP(TableOMP[[#This Row],[Label]],TableAvg[],3,FALSE)</f>
        <v>0</v>
      </c>
      <c r="Q3692" s="10">
        <f>TableOMP[[#This Row],[Avg]]-$U$2*TableOMP[[#This Row],[StdDev]]</f>
        <v>0</v>
      </c>
      <c r="R3692" s="10">
        <f>TableOMP[[#This Row],[Avg]]+$U$2*TableOMP[[#This Row],[StdDev]]</f>
        <v>0</v>
      </c>
      <c r="S3692" s="10">
        <f>IF(AND(TableOMP[[#This Row],[total_time]]&gt;=TableOMP[[#This Row],[Low]], TableOMP[[#This Row],[total_time]]&lt;=TableOMP[[#This Row],[High]]),1,0)</f>
        <v>0</v>
      </c>
    </row>
    <row r="3693" spans="1:19" x14ac:dyDescent="0.25">
      <c r="A3693" t="s">
        <v>16</v>
      </c>
      <c r="B3693">
        <v>10000</v>
      </c>
      <c r="C3693">
        <v>100</v>
      </c>
      <c r="D3693">
        <v>100000</v>
      </c>
      <c r="E3693">
        <v>31</v>
      </c>
      <c r="F3693">
        <v>1</v>
      </c>
      <c r="G3693">
        <v>9.4426760000000005</v>
      </c>
      <c r="H3693">
        <v>0.153609</v>
      </c>
      <c r="I3693">
        <v>1.715017</v>
      </c>
      <c r="J3693">
        <v>5.7167000000000003E-2</v>
      </c>
      <c r="K3693" t="str">
        <f t="shared" si="61"/>
        <v>2</v>
      </c>
      <c r="L3693" t="s">
        <v>60</v>
      </c>
      <c r="M3693" t="s">
        <v>61</v>
      </c>
      <c r="N36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693" s="10">
        <f>VLOOKUP(TableOMP[[#This Row],[Label]],TableAvg[],2,FALSE)</f>
        <v>0</v>
      </c>
      <c r="P3693" s="10">
        <f>VLOOKUP(TableOMP[[#This Row],[Label]],TableAvg[],3,FALSE)</f>
        <v>0</v>
      </c>
      <c r="Q3693" s="10">
        <f>TableOMP[[#This Row],[Avg]]-$U$2*TableOMP[[#This Row],[StdDev]]</f>
        <v>0</v>
      </c>
      <c r="R3693" s="10">
        <f>TableOMP[[#This Row],[Avg]]+$U$2*TableOMP[[#This Row],[StdDev]]</f>
        <v>0</v>
      </c>
      <c r="S3693" s="10">
        <f>IF(AND(TableOMP[[#This Row],[total_time]]&gt;=TableOMP[[#This Row],[Low]], TableOMP[[#This Row],[total_time]]&lt;=TableOMP[[#This Row],[High]]),1,0)</f>
        <v>0</v>
      </c>
    </row>
    <row r="3694" spans="1:19" x14ac:dyDescent="0.25">
      <c r="A3694" t="s">
        <v>16</v>
      </c>
      <c r="B3694">
        <v>10000</v>
      </c>
      <c r="C3694">
        <v>100</v>
      </c>
      <c r="D3694">
        <v>100000</v>
      </c>
      <c r="E3694">
        <v>30</v>
      </c>
      <c r="F3694">
        <v>1</v>
      </c>
      <c r="G3694">
        <v>9.6777580000000007</v>
      </c>
      <c r="H3694">
        <v>0.12761800000000001</v>
      </c>
      <c r="I3694">
        <v>0.94285600000000003</v>
      </c>
      <c r="J3694">
        <v>3.2511999999999999E-2</v>
      </c>
      <c r="K3694" t="str">
        <f t="shared" si="61"/>
        <v>2</v>
      </c>
      <c r="L3694" t="s">
        <v>60</v>
      </c>
      <c r="M3694" t="s">
        <v>61</v>
      </c>
      <c r="N36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694" s="10">
        <f>VLOOKUP(TableOMP[[#This Row],[Label]],TableAvg[],2,FALSE)</f>
        <v>0</v>
      </c>
      <c r="P3694" s="10">
        <f>VLOOKUP(TableOMP[[#This Row],[Label]],TableAvg[],3,FALSE)</f>
        <v>0</v>
      </c>
      <c r="Q3694" s="10">
        <f>TableOMP[[#This Row],[Avg]]-$U$2*TableOMP[[#This Row],[StdDev]]</f>
        <v>0</v>
      </c>
      <c r="R3694" s="10">
        <f>TableOMP[[#This Row],[Avg]]+$U$2*TableOMP[[#This Row],[StdDev]]</f>
        <v>0</v>
      </c>
      <c r="S3694" s="10">
        <f>IF(AND(TableOMP[[#This Row],[total_time]]&gt;=TableOMP[[#This Row],[Low]], TableOMP[[#This Row],[total_time]]&lt;=TableOMP[[#This Row],[High]]),1,0)</f>
        <v>0</v>
      </c>
    </row>
    <row r="3695" spans="1:19" x14ac:dyDescent="0.25">
      <c r="A3695" t="s">
        <v>16</v>
      </c>
      <c r="B3695">
        <v>10000</v>
      </c>
      <c r="C3695">
        <v>100</v>
      </c>
      <c r="D3695">
        <v>100000</v>
      </c>
      <c r="E3695">
        <v>29</v>
      </c>
      <c r="F3695">
        <v>1</v>
      </c>
      <c r="G3695">
        <v>9.9779909999999994</v>
      </c>
      <c r="H3695">
        <v>0.14638000000000001</v>
      </c>
      <c r="I3695">
        <v>1.48661</v>
      </c>
      <c r="J3695">
        <v>5.3093000000000001E-2</v>
      </c>
      <c r="K3695" t="str">
        <f t="shared" si="61"/>
        <v>2</v>
      </c>
      <c r="L3695" t="s">
        <v>60</v>
      </c>
      <c r="M3695" t="s">
        <v>61</v>
      </c>
      <c r="N36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695" s="10">
        <f>VLOOKUP(TableOMP[[#This Row],[Label]],TableAvg[],2,FALSE)</f>
        <v>0</v>
      </c>
      <c r="P3695" s="10">
        <f>VLOOKUP(TableOMP[[#This Row],[Label]],TableAvg[],3,FALSE)</f>
        <v>0</v>
      </c>
      <c r="Q3695" s="10">
        <f>TableOMP[[#This Row],[Avg]]-$U$2*TableOMP[[#This Row],[StdDev]]</f>
        <v>0</v>
      </c>
      <c r="R3695" s="10">
        <f>TableOMP[[#This Row],[Avg]]+$U$2*TableOMP[[#This Row],[StdDev]]</f>
        <v>0</v>
      </c>
      <c r="S3695" s="10">
        <f>IF(AND(TableOMP[[#This Row],[total_time]]&gt;=TableOMP[[#This Row],[Low]], TableOMP[[#This Row],[total_time]]&lt;=TableOMP[[#This Row],[High]]),1,0)</f>
        <v>0</v>
      </c>
    </row>
    <row r="3696" spans="1:19" x14ac:dyDescent="0.25">
      <c r="A3696" t="s">
        <v>16</v>
      </c>
      <c r="B3696">
        <v>10000</v>
      </c>
      <c r="C3696">
        <v>100</v>
      </c>
      <c r="D3696">
        <v>100000</v>
      </c>
      <c r="E3696">
        <v>28</v>
      </c>
      <c r="F3696">
        <v>1</v>
      </c>
      <c r="G3696">
        <v>10.279512</v>
      </c>
      <c r="H3696">
        <v>0.15149599999999999</v>
      </c>
      <c r="I3696">
        <v>1.4790719999999999</v>
      </c>
      <c r="J3696">
        <v>5.4780000000000002E-2</v>
      </c>
      <c r="K3696" t="str">
        <f t="shared" si="61"/>
        <v>2</v>
      </c>
      <c r="L3696" t="s">
        <v>60</v>
      </c>
      <c r="M3696" t="s">
        <v>61</v>
      </c>
      <c r="N36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696" s="10">
        <f>VLOOKUP(TableOMP[[#This Row],[Label]],TableAvg[],2,FALSE)</f>
        <v>0</v>
      </c>
      <c r="P3696" s="10">
        <f>VLOOKUP(TableOMP[[#This Row],[Label]],TableAvg[],3,FALSE)</f>
        <v>0</v>
      </c>
      <c r="Q3696" s="10">
        <f>TableOMP[[#This Row],[Avg]]-$U$2*TableOMP[[#This Row],[StdDev]]</f>
        <v>0</v>
      </c>
      <c r="R3696" s="10">
        <f>TableOMP[[#This Row],[Avg]]+$U$2*TableOMP[[#This Row],[StdDev]]</f>
        <v>0</v>
      </c>
      <c r="S3696" s="10">
        <f>IF(AND(TableOMP[[#This Row],[total_time]]&gt;=TableOMP[[#This Row],[Low]], TableOMP[[#This Row],[total_time]]&lt;=TableOMP[[#This Row],[High]]),1,0)</f>
        <v>0</v>
      </c>
    </row>
    <row r="3697" spans="1:19" x14ac:dyDescent="0.25">
      <c r="A3697" t="s">
        <v>16</v>
      </c>
      <c r="B3697">
        <v>10000</v>
      </c>
      <c r="C3697">
        <v>100</v>
      </c>
      <c r="D3697">
        <v>100000</v>
      </c>
      <c r="E3697">
        <v>27</v>
      </c>
      <c r="F3697">
        <v>1</v>
      </c>
      <c r="G3697">
        <v>10.566407999999999</v>
      </c>
      <c r="H3697">
        <v>0.14635200000000001</v>
      </c>
      <c r="I3697">
        <v>1.159443</v>
      </c>
      <c r="J3697">
        <v>4.4594000000000002E-2</v>
      </c>
      <c r="K3697" t="str">
        <f t="shared" si="61"/>
        <v>2</v>
      </c>
      <c r="L3697" t="s">
        <v>60</v>
      </c>
      <c r="M3697" t="s">
        <v>61</v>
      </c>
      <c r="N36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697" s="10">
        <f>VLOOKUP(TableOMP[[#This Row],[Label]],TableAvg[],2,FALSE)</f>
        <v>0</v>
      </c>
      <c r="P3697" s="10">
        <f>VLOOKUP(TableOMP[[#This Row],[Label]],TableAvg[],3,FALSE)</f>
        <v>0</v>
      </c>
      <c r="Q3697" s="10">
        <f>TableOMP[[#This Row],[Avg]]-$U$2*TableOMP[[#This Row],[StdDev]]</f>
        <v>0</v>
      </c>
      <c r="R3697" s="10">
        <f>TableOMP[[#This Row],[Avg]]+$U$2*TableOMP[[#This Row],[StdDev]]</f>
        <v>0</v>
      </c>
      <c r="S3697" s="10">
        <f>IF(AND(TableOMP[[#This Row],[total_time]]&gt;=TableOMP[[#This Row],[Low]], TableOMP[[#This Row],[total_time]]&lt;=TableOMP[[#This Row],[High]]),1,0)</f>
        <v>0</v>
      </c>
    </row>
    <row r="3698" spans="1:19" x14ac:dyDescent="0.25">
      <c r="A3698" t="s">
        <v>16</v>
      </c>
      <c r="B3698">
        <v>10000</v>
      </c>
      <c r="C3698">
        <v>100</v>
      </c>
      <c r="D3698">
        <v>100000</v>
      </c>
      <c r="E3698">
        <v>26</v>
      </c>
      <c r="F3698">
        <v>1</v>
      </c>
      <c r="G3698">
        <v>10.928376999999999</v>
      </c>
      <c r="H3698">
        <v>0.12600800000000001</v>
      </c>
      <c r="I3698">
        <v>0.85546500000000003</v>
      </c>
      <c r="J3698">
        <v>3.4218999999999999E-2</v>
      </c>
      <c r="K3698" t="str">
        <f t="shared" si="61"/>
        <v>2</v>
      </c>
      <c r="L3698" t="s">
        <v>60</v>
      </c>
      <c r="M3698" t="s">
        <v>61</v>
      </c>
      <c r="N36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698" s="10">
        <f>VLOOKUP(TableOMP[[#This Row],[Label]],TableAvg[],2,FALSE)</f>
        <v>0</v>
      </c>
      <c r="P3698" s="10">
        <f>VLOOKUP(TableOMP[[#This Row],[Label]],TableAvg[],3,FALSE)</f>
        <v>0</v>
      </c>
      <c r="Q3698" s="10">
        <f>TableOMP[[#This Row],[Avg]]-$U$2*TableOMP[[#This Row],[StdDev]]</f>
        <v>0</v>
      </c>
      <c r="R3698" s="10">
        <f>TableOMP[[#This Row],[Avg]]+$U$2*TableOMP[[#This Row],[StdDev]]</f>
        <v>0</v>
      </c>
      <c r="S3698" s="10">
        <f>IF(AND(TableOMP[[#This Row],[total_time]]&gt;=TableOMP[[#This Row],[Low]], TableOMP[[#This Row],[total_time]]&lt;=TableOMP[[#This Row],[High]]),1,0)</f>
        <v>0</v>
      </c>
    </row>
    <row r="3699" spans="1:19" x14ac:dyDescent="0.25">
      <c r="A3699" t="s">
        <v>16</v>
      </c>
      <c r="B3699">
        <v>10000</v>
      </c>
      <c r="C3699">
        <v>100</v>
      </c>
      <c r="D3699">
        <v>100000</v>
      </c>
      <c r="E3699">
        <v>25</v>
      </c>
      <c r="F3699">
        <v>1</v>
      </c>
      <c r="G3699">
        <v>11.349975000000001</v>
      </c>
      <c r="H3699">
        <v>0.14674799999999999</v>
      </c>
      <c r="I3699">
        <v>1.056073</v>
      </c>
      <c r="J3699">
        <v>4.4003E-2</v>
      </c>
      <c r="K3699" t="str">
        <f t="shared" si="61"/>
        <v>2</v>
      </c>
      <c r="L3699" t="s">
        <v>60</v>
      </c>
      <c r="M3699" t="s">
        <v>61</v>
      </c>
      <c r="N36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699" s="10">
        <f>VLOOKUP(TableOMP[[#This Row],[Label]],TableAvg[],2,FALSE)</f>
        <v>0</v>
      </c>
      <c r="P3699" s="10">
        <f>VLOOKUP(TableOMP[[#This Row],[Label]],TableAvg[],3,FALSE)</f>
        <v>0</v>
      </c>
      <c r="Q3699" s="10">
        <f>TableOMP[[#This Row],[Avg]]-$U$2*TableOMP[[#This Row],[StdDev]]</f>
        <v>0</v>
      </c>
      <c r="R3699" s="10">
        <f>TableOMP[[#This Row],[Avg]]+$U$2*TableOMP[[#This Row],[StdDev]]</f>
        <v>0</v>
      </c>
      <c r="S3699" s="10">
        <f>IF(AND(TableOMP[[#This Row],[total_time]]&gt;=TableOMP[[#This Row],[Low]], TableOMP[[#This Row],[total_time]]&lt;=TableOMP[[#This Row],[High]]),1,0)</f>
        <v>0</v>
      </c>
    </row>
    <row r="3700" spans="1:19" x14ac:dyDescent="0.25">
      <c r="A3700" t="s">
        <v>16</v>
      </c>
      <c r="B3700">
        <v>10000</v>
      </c>
      <c r="C3700">
        <v>100</v>
      </c>
      <c r="D3700">
        <v>100000</v>
      </c>
      <c r="E3700">
        <v>24</v>
      </c>
      <c r="F3700">
        <v>1</v>
      </c>
      <c r="G3700">
        <v>11.751535000000001</v>
      </c>
      <c r="H3700">
        <v>0.13914599999999999</v>
      </c>
      <c r="I3700">
        <v>0.99930200000000002</v>
      </c>
      <c r="J3700">
        <v>4.3448000000000001E-2</v>
      </c>
      <c r="K3700" t="str">
        <f t="shared" si="61"/>
        <v>2</v>
      </c>
      <c r="L3700" t="s">
        <v>60</v>
      </c>
      <c r="M3700" t="s">
        <v>61</v>
      </c>
      <c r="N37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700" s="10">
        <f>VLOOKUP(TableOMP[[#This Row],[Label]],TableAvg[],2,FALSE)</f>
        <v>0</v>
      </c>
      <c r="P3700" s="10">
        <f>VLOOKUP(TableOMP[[#This Row],[Label]],TableAvg[],3,FALSE)</f>
        <v>0</v>
      </c>
      <c r="Q3700" s="10">
        <f>TableOMP[[#This Row],[Avg]]-$U$2*TableOMP[[#This Row],[StdDev]]</f>
        <v>0</v>
      </c>
      <c r="R3700" s="10">
        <f>TableOMP[[#This Row],[Avg]]+$U$2*TableOMP[[#This Row],[StdDev]]</f>
        <v>0</v>
      </c>
      <c r="S3700" s="10">
        <f>IF(AND(TableOMP[[#This Row],[total_time]]&gt;=TableOMP[[#This Row],[Low]], TableOMP[[#This Row],[total_time]]&lt;=TableOMP[[#This Row],[High]]),1,0)</f>
        <v>0</v>
      </c>
    </row>
    <row r="3701" spans="1:19" x14ac:dyDescent="0.25">
      <c r="A3701" t="s">
        <v>16</v>
      </c>
      <c r="B3701">
        <v>10000</v>
      </c>
      <c r="C3701">
        <v>100</v>
      </c>
      <c r="D3701">
        <v>100000</v>
      </c>
      <c r="E3701">
        <v>23</v>
      </c>
      <c r="F3701">
        <v>1</v>
      </c>
      <c r="G3701">
        <v>12.153981</v>
      </c>
      <c r="H3701">
        <v>0.14718100000000001</v>
      </c>
      <c r="I3701">
        <v>1.1054060000000001</v>
      </c>
      <c r="J3701">
        <v>5.0245999999999999E-2</v>
      </c>
      <c r="K3701" t="str">
        <f t="shared" si="61"/>
        <v>2</v>
      </c>
      <c r="L3701" t="s">
        <v>60</v>
      </c>
      <c r="M3701" t="s">
        <v>61</v>
      </c>
      <c r="N37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701" s="10">
        <f>VLOOKUP(TableOMP[[#This Row],[Label]],TableAvg[],2,FALSE)</f>
        <v>0</v>
      </c>
      <c r="P3701" s="10">
        <f>VLOOKUP(TableOMP[[#This Row],[Label]],TableAvg[],3,FALSE)</f>
        <v>0</v>
      </c>
      <c r="Q3701" s="10">
        <f>TableOMP[[#This Row],[Avg]]-$U$2*TableOMP[[#This Row],[StdDev]]</f>
        <v>0</v>
      </c>
      <c r="R3701" s="10">
        <f>TableOMP[[#This Row],[Avg]]+$U$2*TableOMP[[#This Row],[StdDev]]</f>
        <v>0</v>
      </c>
      <c r="S3701" s="10">
        <f>IF(AND(TableOMP[[#This Row],[total_time]]&gt;=TableOMP[[#This Row],[Low]], TableOMP[[#This Row],[total_time]]&lt;=TableOMP[[#This Row],[High]]),1,0)</f>
        <v>0</v>
      </c>
    </row>
    <row r="3702" spans="1:19" x14ac:dyDescent="0.25">
      <c r="A3702" t="s">
        <v>16</v>
      </c>
      <c r="B3702">
        <v>10000</v>
      </c>
      <c r="C3702">
        <v>100</v>
      </c>
      <c r="D3702">
        <v>100000</v>
      </c>
      <c r="E3702">
        <v>22</v>
      </c>
      <c r="F3702">
        <v>1</v>
      </c>
      <c r="G3702">
        <v>12.597670000000001</v>
      </c>
      <c r="H3702">
        <v>0.153138</v>
      </c>
      <c r="I3702">
        <v>1.1687829999999999</v>
      </c>
      <c r="J3702">
        <v>5.5655999999999997E-2</v>
      </c>
      <c r="K3702" t="str">
        <f t="shared" si="61"/>
        <v>2</v>
      </c>
      <c r="L3702" t="s">
        <v>60</v>
      </c>
      <c r="M3702" t="s">
        <v>61</v>
      </c>
      <c r="N37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702" s="10">
        <f>VLOOKUP(TableOMP[[#This Row],[Label]],TableAvg[],2,FALSE)</f>
        <v>0</v>
      </c>
      <c r="P3702" s="10">
        <f>VLOOKUP(TableOMP[[#This Row],[Label]],TableAvg[],3,FALSE)</f>
        <v>0</v>
      </c>
      <c r="Q3702" s="10">
        <f>TableOMP[[#This Row],[Avg]]-$U$2*TableOMP[[#This Row],[StdDev]]</f>
        <v>0</v>
      </c>
      <c r="R3702" s="10">
        <f>TableOMP[[#This Row],[Avg]]+$U$2*TableOMP[[#This Row],[StdDev]]</f>
        <v>0</v>
      </c>
      <c r="S3702" s="10">
        <f>IF(AND(TableOMP[[#This Row],[total_time]]&gt;=TableOMP[[#This Row],[Low]], TableOMP[[#This Row],[total_time]]&lt;=TableOMP[[#This Row],[High]]),1,0)</f>
        <v>0</v>
      </c>
    </row>
    <row r="3703" spans="1:19" x14ac:dyDescent="0.25">
      <c r="A3703" t="s">
        <v>16</v>
      </c>
      <c r="B3703">
        <v>10000</v>
      </c>
      <c r="C3703">
        <v>100</v>
      </c>
      <c r="D3703">
        <v>100000</v>
      </c>
      <c r="E3703">
        <v>21</v>
      </c>
      <c r="F3703">
        <v>1</v>
      </c>
      <c r="G3703">
        <v>13.136279999999999</v>
      </c>
      <c r="H3703">
        <v>0.13280800000000001</v>
      </c>
      <c r="I3703">
        <v>0.77700999999999998</v>
      </c>
      <c r="J3703">
        <v>3.8850999999999997E-2</v>
      </c>
      <c r="K3703" t="str">
        <f t="shared" si="61"/>
        <v>2</v>
      </c>
      <c r="L3703" t="s">
        <v>60</v>
      </c>
      <c r="M3703" t="s">
        <v>61</v>
      </c>
      <c r="N37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703" s="10">
        <f>VLOOKUP(TableOMP[[#This Row],[Label]],TableAvg[],2,FALSE)</f>
        <v>0</v>
      </c>
      <c r="P3703" s="10">
        <f>VLOOKUP(TableOMP[[#This Row],[Label]],TableAvg[],3,FALSE)</f>
        <v>0</v>
      </c>
      <c r="Q3703" s="10">
        <f>TableOMP[[#This Row],[Avg]]-$U$2*TableOMP[[#This Row],[StdDev]]</f>
        <v>0</v>
      </c>
      <c r="R3703" s="10">
        <f>TableOMP[[#This Row],[Avg]]+$U$2*TableOMP[[#This Row],[StdDev]]</f>
        <v>0</v>
      </c>
      <c r="S3703" s="10">
        <f>IF(AND(TableOMP[[#This Row],[total_time]]&gt;=TableOMP[[#This Row],[Low]], TableOMP[[#This Row],[total_time]]&lt;=TableOMP[[#This Row],[High]]),1,0)</f>
        <v>0</v>
      </c>
    </row>
    <row r="3704" spans="1:19" x14ac:dyDescent="0.25">
      <c r="A3704" t="s">
        <v>16</v>
      </c>
      <c r="B3704">
        <v>10000</v>
      </c>
      <c r="C3704">
        <v>100</v>
      </c>
      <c r="D3704">
        <v>100000</v>
      </c>
      <c r="E3704">
        <v>20</v>
      </c>
      <c r="F3704">
        <v>1</v>
      </c>
      <c r="G3704">
        <v>13.725294999999999</v>
      </c>
      <c r="H3704">
        <v>0.12568199999999999</v>
      </c>
      <c r="I3704">
        <v>0.65213200000000004</v>
      </c>
      <c r="J3704">
        <v>3.4322999999999999E-2</v>
      </c>
      <c r="K3704" t="str">
        <f t="shared" si="61"/>
        <v>2</v>
      </c>
      <c r="L3704" t="s">
        <v>60</v>
      </c>
      <c r="M3704" t="s">
        <v>61</v>
      </c>
      <c r="N37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704" s="10">
        <f>VLOOKUP(TableOMP[[#This Row],[Label]],TableAvg[],2,FALSE)</f>
        <v>0</v>
      </c>
      <c r="P3704" s="10">
        <f>VLOOKUP(TableOMP[[#This Row],[Label]],TableAvg[],3,FALSE)</f>
        <v>0</v>
      </c>
      <c r="Q3704" s="10">
        <f>TableOMP[[#This Row],[Avg]]-$U$2*TableOMP[[#This Row],[StdDev]]</f>
        <v>0</v>
      </c>
      <c r="R3704" s="10">
        <f>TableOMP[[#This Row],[Avg]]+$U$2*TableOMP[[#This Row],[StdDev]]</f>
        <v>0</v>
      </c>
      <c r="S3704" s="10">
        <f>IF(AND(TableOMP[[#This Row],[total_time]]&gt;=TableOMP[[#This Row],[Low]], TableOMP[[#This Row],[total_time]]&lt;=TableOMP[[#This Row],[High]]),1,0)</f>
        <v>0</v>
      </c>
    </row>
    <row r="3705" spans="1:19" x14ac:dyDescent="0.25">
      <c r="A3705" t="s">
        <v>16</v>
      </c>
      <c r="B3705">
        <v>10000</v>
      </c>
      <c r="C3705">
        <v>100</v>
      </c>
      <c r="D3705">
        <v>100000</v>
      </c>
      <c r="E3705">
        <v>19</v>
      </c>
      <c r="F3705">
        <v>1</v>
      </c>
      <c r="G3705">
        <v>14.553988</v>
      </c>
      <c r="H3705">
        <v>0.13797200000000001</v>
      </c>
      <c r="I3705">
        <v>0.814253</v>
      </c>
      <c r="J3705">
        <v>4.5235999999999998E-2</v>
      </c>
      <c r="K3705" t="str">
        <f t="shared" si="61"/>
        <v>2</v>
      </c>
      <c r="L3705" t="s">
        <v>60</v>
      </c>
      <c r="M3705" t="s">
        <v>61</v>
      </c>
      <c r="N37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705" s="10">
        <f>VLOOKUP(TableOMP[[#This Row],[Label]],TableAvg[],2,FALSE)</f>
        <v>0</v>
      </c>
      <c r="P3705" s="10">
        <f>VLOOKUP(TableOMP[[#This Row],[Label]],TableAvg[],3,FALSE)</f>
        <v>0</v>
      </c>
      <c r="Q3705" s="10">
        <f>TableOMP[[#This Row],[Avg]]-$U$2*TableOMP[[#This Row],[StdDev]]</f>
        <v>0</v>
      </c>
      <c r="R3705" s="10">
        <f>TableOMP[[#This Row],[Avg]]+$U$2*TableOMP[[#This Row],[StdDev]]</f>
        <v>0</v>
      </c>
      <c r="S3705" s="10">
        <f>IF(AND(TableOMP[[#This Row],[total_time]]&gt;=TableOMP[[#This Row],[Low]], TableOMP[[#This Row],[total_time]]&lt;=TableOMP[[#This Row],[High]]),1,0)</f>
        <v>0</v>
      </c>
    </row>
    <row r="3706" spans="1:19" x14ac:dyDescent="0.25">
      <c r="A3706" t="s">
        <v>16</v>
      </c>
      <c r="B3706">
        <v>10000</v>
      </c>
      <c r="C3706">
        <v>100</v>
      </c>
      <c r="D3706">
        <v>100000</v>
      </c>
      <c r="E3706">
        <v>18</v>
      </c>
      <c r="F3706">
        <v>1</v>
      </c>
      <c r="G3706">
        <v>15.093980999999999</v>
      </c>
      <c r="H3706">
        <v>0.136628</v>
      </c>
      <c r="I3706">
        <v>0.74473999999999996</v>
      </c>
      <c r="J3706">
        <v>4.3808E-2</v>
      </c>
      <c r="K3706" t="str">
        <f t="shared" si="61"/>
        <v>2</v>
      </c>
      <c r="L3706" t="s">
        <v>60</v>
      </c>
      <c r="M3706" t="s">
        <v>61</v>
      </c>
      <c r="N37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706" s="10">
        <f>VLOOKUP(TableOMP[[#This Row],[Label]],TableAvg[],2,FALSE)</f>
        <v>0</v>
      </c>
      <c r="P3706" s="10">
        <f>VLOOKUP(TableOMP[[#This Row],[Label]],TableAvg[],3,FALSE)</f>
        <v>0</v>
      </c>
      <c r="Q3706" s="10">
        <f>TableOMP[[#This Row],[Avg]]-$U$2*TableOMP[[#This Row],[StdDev]]</f>
        <v>0</v>
      </c>
      <c r="R3706" s="10">
        <f>TableOMP[[#This Row],[Avg]]+$U$2*TableOMP[[#This Row],[StdDev]]</f>
        <v>0</v>
      </c>
      <c r="S3706" s="10">
        <f>IF(AND(TableOMP[[#This Row],[total_time]]&gt;=TableOMP[[#This Row],[Low]], TableOMP[[#This Row],[total_time]]&lt;=TableOMP[[#This Row],[High]]),1,0)</f>
        <v>0</v>
      </c>
    </row>
    <row r="3707" spans="1:19" x14ac:dyDescent="0.25">
      <c r="A3707" t="s">
        <v>16</v>
      </c>
      <c r="B3707">
        <v>10000</v>
      </c>
      <c r="C3707">
        <v>100</v>
      </c>
      <c r="D3707">
        <v>100000</v>
      </c>
      <c r="E3707">
        <v>17</v>
      </c>
      <c r="F3707">
        <v>1</v>
      </c>
      <c r="G3707">
        <v>15.917354</v>
      </c>
      <c r="H3707">
        <v>0.127356</v>
      </c>
      <c r="I3707">
        <v>0.60248800000000002</v>
      </c>
      <c r="J3707">
        <v>3.7656000000000002E-2</v>
      </c>
      <c r="K3707" t="str">
        <f t="shared" si="61"/>
        <v>2</v>
      </c>
      <c r="L3707" t="s">
        <v>60</v>
      </c>
      <c r="M3707" t="s">
        <v>61</v>
      </c>
      <c r="N37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707" s="10">
        <f>VLOOKUP(TableOMP[[#This Row],[Label]],TableAvg[],2,FALSE)</f>
        <v>0</v>
      </c>
      <c r="P3707" s="10">
        <f>VLOOKUP(TableOMP[[#This Row],[Label]],TableAvg[],3,FALSE)</f>
        <v>0</v>
      </c>
      <c r="Q3707" s="10">
        <f>TableOMP[[#This Row],[Avg]]-$U$2*TableOMP[[#This Row],[StdDev]]</f>
        <v>0</v>
      </c>
      <c r="R3707" s="10">
        <f>TableOMP[[#This Row],[Avg]]+$U$2*TableOMP[[#This Row],[StdDev]]</f>
        <v>0</v>
      </c>
      <c r="S3707" s="10">
        <f>IF(AND(TableOMP[[#This Row],[total_time]]&gt;=TableOMP[[#This Row],[Low]], TableOMP[[#This Row],[total_time]]&lt;=TableOMP[[#This Row],[High]]),1,0)</f>
        <v>0</v>
      </c>
    </row>
    <row r="3708" spans="1:19" x14ac:dyDescent="0.25">
      <c r="A3708" t="s">
        <v>16</v>
      </c>
      <c r="B3708">
        <v>10000</v>
      </c>
      <c r="C3708">
        <v>100</v>
      </c>
      <c r="D3708">
        <v>100000</v>
      </c>
      <c r="E3708">
        <v>16</v>
      </c>
      <c r="F3708">
        <v>1</v>
      </c>
      <c r="G3708">
        <v>16.710955999999999</v>
      </c>
      <c r="H3708">
        <v>0.14646000000000001</v>
      </c>
      <c r="I3708">
        <v>0.74538300000000002</v>
      </c>
      <c r="J3708">
        <v>4.9692E-2</v>
      </c>
      <c r="K3708" t="str">
        <f t="shared" si="61"/>
        <v>2</v>
      </c>
      <c r="L3708" t="s">
        <v>60</v>
      </c>
      <c r="M3708" t="s">
        <v>61</v>
      </c>
      <c r="N37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708" s="10">
        <f>VLOOKUP(TableOMP[[#This Row],[Label]],TableAvg[],2,FALSE)</f>
        <v>0</v>
      </c>
      <c r="P3708" s="10">
        <f>VLOOKUP(TableOMP[[#This Row],[Label]],TableAvg[],3,FALSE)</f>
        <v>0</v>
      </c>
      <c r="Q3708" s="10">
        <f>TableOMP[[#This Row],[Avg]]-$U$2*TableOMP[[#This Row],[StdDev]]</f>
        <v>0</v>
      </c>
      <c r="R3708" s="10">
        <f>TableOMP[[#This Row],[Avg]]+$U$2*TableOMP[[#This Row],[StdDev]]</f>
        <v>0</v>
      </c>
      <c r="S3708" s="10">
        <f>IF(AND(TableOMP[[#This Row],[total_time]]&gt;=TableOMP[[#This Row],[Low]], TableOMP[[#This Row],[total_time]]&lt;=TableOMP[[#This Row],[High]]),1,0)</f>
        <v>0</v>
      </c>
    </row>
    <row r="3709" spans="1:19" x14ac:dyDescent="0.25">
      <c r="A3709" t="s">
        <v>16</v>
      </c>
      <c r="B3709">
        <v>10000</v>
      </c>
      <c r="C3709">
        <v>100</v>
      </c>
      <c r="D3709">
        <v>100000</v>
      </c>
      <c r="E3709">
        <v>15</v>
      </c>
      <c r="F3709">
        <v>1</v>
      </c>
      <c r="G3709">
        <v>17.611840999999998</v>
      </c>
      <c r="H3709">
        <v>0.14549699999999999</v>
      </c>
      <c r="I3709">
        <v>0.54158799999999996</v>
      </c>
      <c r="J3709">
        <v>3.8684999999999997E-2</v>
      </c>
      <c r="K3709" t="str">
        <f t="shared" si="61"/>
        <v>2</v>
      </c>
      <c r="L3709" t="s">
        <v>60</v>
      </c>
      <c r="M3709" t="s">
        <v>61</v>
      </c>
      <c r="N37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709" s="10">
        <f>VLOOKUP(TableOMP[[#This Row],[Label]],TableAvg[],2,FALSE)</f>
        <v>0</v>
      </c>
      <c r="P3709" s="10">
        <f>VLOOKUP(TableOMP[[#This Row],[Label]],TableAvg[],3,FALSE)</f>
        <v>0</v>
      </c>
      <c r="Q3709" s="10">
        <f>TableOMP[[#This Row],[Avg]]-$U$2*TableOMP[[#This Row],[StdDev]]</f>
        <v>0</v>
      </c>
      <c r="R3709" s="10">
        <f>TableOMP[[#This Row],[Avg]]+$U$2*TableOMP[[#This Row],[StdDev]]</f>
        <v>0</v>
      </c>
      <c r="S3709" s="10">
        <f>IF(AND(TableOMP[[#This Row],[total_time]]&gt;=TableOMP[[#This Row],[Low]], TableOMP[[#This Row],[total_time]]&lt;=TableOMP[[#This Row],[High]]),1,0)</f>
        <v>0</v>
      </c>
    </row>
    <row r="3710" spans="1:19" x14ac:dyDescent="0.25">
      <c r="A3710" t="s">
        <v>16</v>
      </c>
      <c r="B3710">
        <v>10000</v>
      </c>
      <c r="C3710">
        <v>100</v>
      </c>
      <c r="D3710">
        <v>100000</v>
      </c>
      <c r="E3710">
        <v>14</v>
      </c>
      <c r="F3710">
        <v>1</v>
      </c>
      <c r="G3710">
        <v>18.776129999999998</v>
      </c>
      <c r="H3710">
        <v>0.14411499999999999</v>
      </c>
      <c r="I3710">
        <v>0.45470100000000002</v>
      </c>
      <c r="J3710">
        <v>3.4977000000000001E-2</v>
      </c>
      <c r="K3710" t="str">
        <f t="shared" si="61"/>
        <v>2</v>
      </c>
      <c r="L3710" t="s">
        <v>60</v>
      </c>
      <c r="M3710" t="s">
        <v>61</v>
      </c>
      <c r="N37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710" s="10">
        <f>VLOOKUP(TableOMP[[#This Row],[Label]],TableAvg[],2,FALSE)</f>
        <v>0</v>
      </c>
      <c r="P3710" s="10">
        <f>VLOOKUP(TableOMP[[#This Row],[Label]],TableAvg[],3,FALSE)</f>
        <v>0</v>
      </c>
      <c r="Q3710" s="10">
        <f>TableOMP[[#This Row],[Avg]]-$U$2*TableOMP[[#This Row],[StdDev]]</f>
        <v>0</v>
      </c>
      <c r="R3710" s="10">
        <f>TableOMP[[#This Row],[Avg]]+$U$2*TableOMP[[#This Row],[StdDev]]</f>
        <v>0</v>
      </c>
      <c r="S3710" s="10">
        <f>IF(AND(TableOMP[[#This Row],[total_time]]&gt;=TableOMP[[#This Row],[Low]], TableOMP[[#This Row],[total_time]]&lt;=TableOMP[[#This Row],[High]]),1,0)</f>
        <v>0</v>
      </c>
    </row>
    <row r="3711" spans="1:19" x14ac:dyDescent="0.25">
      <c r="A3711" t="s">
        <v>16</v>
      </c>
      <c r="B3711">
        <v>10000</v>
      </c>
      <c r="C3711">
        <v>100</v>
      </c>
      <c r="D3711">
        <v>100000</v>
      </c>
      <c r="E3711">
        <v>13</v>
      </c>
      <c r="F3711">
        <v>1</v>
      </c>
      <c r="G3711">
        <v>20.083030999999998</v>
      </c>
      <c r="H3711">
        <v>0.13958799999999999</v>
      </c>
      <c r="I3711">
        <v>0.44834299999999999</v>
      </c>
      <c r="J3711">
        <v>3.7361999999999999E-2</v>
      </c>
      <c r="K3711" t="str">
        <f t="shared" si="61"/>
        <v>2</v>
      </c>
      <c r="L3711" t="s">
        <v>60</v>
      </c>
      <c r="M3711" t="s">
        <v>61</v>
      </c>
      <c r="N37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711" s="10">
        <f>VLOOKUP(TableOMP[[#This Row],[Label]],TableAvg[],2,FALSE)</f>
        <v>0</v>
      </c>
      <c r="P3711" s="10">
        <f>VLOOKUP(TableOMP[[#This Row],[Label]],TableAvg[],3,FALSE)</f>
        <v>0</v>
      </c>
      <c r="Q3711" s="10">
        <f>TableOMP[[#This Row],[Avg]]-$U$2*TableOMP[[#This Row],[StdDev]]</f>
        <v>0</v>
      </c>
      <c r="R3711" s="10">
        <f>TableOMP[[#This Row],[Avg]]+$U$2*TableOMP[[#This Row],[StdDev]]</f>
        <v>0</v>
      </c>
      <c r="S3711" s="10">
        <f>IF(AND(TableOMP[[#This Row],[total_time]]&gt;=TableOMP[[#This Row],[Low]], TableOMP[[#This Row],[total_time]]&lt;=TableOMP[[#This Row],[High]]),1,0)</f>
        <v>0</v>
      </c>
    </row>
    <row r="3712" spans="1:19" x14ac:dyDescent="0.25">
      <c r="A3712" t="s">
        <v>16</v>
      </c>
      <c r="B3712">
        <v>10000</v>
      </c>
      <c r="C3712">
        <v>100</v>
      </c>
      <c r="D3712">
        <v>100000</v>
      </c>
      <c r="E3712">
        <v>12</v>
      </c>
      <c r="F3712">
        <v>1</v>
      </c>
      <c r="G3712">
        <v>21.670670000000001</v>
      </c>
      <c r="H3712">
        <v>0.13969000000000001</v>
      </c>
      <c r="I3712">
        <v>0.33133899999999999</v>
      </c>
      <c r="J3712">
        <v>3.0121999999999999E-2</v>
      </c>
      <c r="K3712" t="str">
        <f t="shared" si="61"/>
        <v>2</v>
      </c>
      <c r="L3712" t="s">
        <v>60</v>
      </c>
      <c r="M3712" t="s">
        <v>61</v>
      </c>
      <c r="N37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712" s="10">
        <f>VLOOKUP(TableOMP[[#This Row],[Label]],TableAvg[],2,FALSE)</f>
        <v>0</v>
      </c>
      <c r="P3712" s="10">
        <f>VLOOKUP(TableOMP[[#This Row],[Label]],TableAvg[],3,FALSE)</f>
        <v>0</v>
      </c>
      <c r="Q3712" s="10">
        <f>TableOMP[[#This Row],[Avg]]-$U$2*TableOMP[[#This Row],[StdDev]]</f>
        <v>0</v>
      </c>
      <c r="R3712" s="10">
        <f>TableOMP[[#This Row],[Avg]]+$U$2*TableOMP[[#This Row],[StdDev]]</f>
        <v>0</v>
      </c>
      <c r="S3712" s="10">
        <f>IF(AND(TableOMP[[#This Row],[total_time]]&gt;=TableOMP[[#This Row],[Low]], TableOMP[[#This Row],[total_time]]&lt;=TableOMP[[#This Row],[High]]),1,0)</f>
        <v>0</v>
      </c>
    </row>
    <row r="3713" spans="1:19" x14ac:dyDescent="0.25">
      <c r="A3713" t="s">
        <v>16</v>
      </c>
      <c r="B3713">
        <v>10000</v>
      </c>
      <c r="C3713">
        <v>100</v>
      </c>
      <c r="D3713">
        <v>100000</v>
      </c>
      <c r="E3713">
        <v>11</v>
      </c>
      <c r="F3713">
        <v>1</v>
      </c>
      <c r="G3713">
        <v>23.546330999999999</v>
      </c>
      <c r="H3713">
        <v>0.119647</v>
      </c>
      <c r="I3713">
        <v>0.30118499999999998</v>
      </c>
      <c r="J3713">
        <v>3.0117999999999999E-2</v>
      </c>
      <c r="K3713" t="str">
        <f t="shared" si="61"/>
        <v>2</v>
      </c>
      <c r="L3713" t="s">
        <v>60</v>
      </c>
      <c r="M3713" t="s">
        <v>61</v>
      </c>
      <c r="N37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713" s="10">
        <f>VLOOKUP(TableOMP[[#This Row],[Label]],TableAvg[],2,FALSE)</f>
        <v>0</v>
      </c>
      <c r="P3713" s="10">
        <f>VLOOKUP(TableOMP[[#This Row],[Label]],TableAvg[],3,FALSE)</f>
        <v>0</v>
      </c>
      <c r="Q3713" s="10">
        <f>TableOMP[[#This Row],[Avg]]-$U$2*TableOMP[[#This Row],[StdDev]]</f>
        <v>0</v>
      </c>
      <c r="R3713" s="10">
        <f>TableOMP[[#This Row],[Avg]]+$U$2*TableOMP[[#This Row],[StdDev]]</f>
        <v>0</v>
      </c>
      <c r="S3713" s="10">
        <f>IF(AND(TableOMP[[#This Row],[total_time]]&gt;=TableOMP[[#This Row],[Low]], TableOMP[[#This Row],[total_time]]&lt;=TableOMP[[#This Row],[High]]),1,0)</f>
        <v>0</v>
      </c>
    </row>
    <row r="3714" spans="1:19" x14ac:dyDescent="0.25">
      <c r="A3714" t="s">
        <v>16</v>
      </c>
      <c r="B3714">
        <v>10000</v>
      </c>
      <c r="C3714">
        <v>100</v>
      </c>
      <c r="D3714">
        <v>100000</v>
      </c>
      <c r="E3714">
        <v>10</v>
      </c>
      <c r="F3714">
        <v>1</v>
      </c>
      <c r="G3714">
        <v>25.843107</v>
      </c>
      <c r="H3714">
        <v>0.13048599999999999</v>
      </c>
      <c r="I3714">
        <v>0.318301</v>
      </c>
      <c r="J3714">
        <v>3.5367000000000003E-2</v>
      </c>
      <c r="K3714" t="str">
        <f t="shared" si="61"/>
        <v>2</v>
      </c>
      <c r="L3714" t="s">
        <v>60</v>
      </c>
      <c r="M3714" t="s">
        <v>61</v>
      </c>
      <c r="N37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714" s="10">
        <f>VLOOKUP(TableOMP[[#This Row],[Label]],TableAvg[],2,FALSE)</f>
        <v>0</v>
      </c>
      <c r="P3714" s="10">
        <f>VLOOKUP(TableOMP[[#This Row],[Label]],TableAvg[],3,FALSE)</f>
        <v>0</v>
      </c>
      <c r="Q3714" s="10">
        <f>TableOMP[[#This Row],[Avg]]-$U$2*TableOMP[[#This Row],[StdDev]]</f>
        <v>0</v>
      </c>
      <c r="R3714" s="10">
        <f>TableOMP[[#This Row],[Avg]]+$U$2*TableOMP[[#This Row],[StdDev]]</f>
        <v>0</v>
      </c>
      <c r="S3714" s="10">
        <f>IF(AND(TableOMP[[#This Row],[total_time]]&gt;=TableOMP[[#This Row],[Low]], TableOMP[[#This Row],[total_time]]&lt;=TableOMP[[#This Row],[High]]),1,0)</f>
        <v>0</v>
      </c>
    </row>
    <row r="3715" spans="1:19" x14ac:dyDescent="0.25">
      <c r="A3715" t="s">
        <v>16</v>
      </c>
      <c r="B3715">
        <v>10000</v>
      </c>
      <c r="C3715">
        <v>100</v>
      </c>
      <c r="D3715">
        <v>100000</v>
      </c>
      <c r="E3715">
        <v>9</v>
      </c>
      <c r="F3715">
        <v>1</v>
      </c>
      <c r="G3715">
        <v>28.646439999999998</v>
      </c>
      <c r="H3715">
        <v>0.135187</v>
      </c>
      <c r="I3715">
        <v>0.33532800000000001</v>
      </c>
      <c r="J3715">
        <v>4.1916000000000002E-2</v>
      </c>
      <c r="K3715" t="str">
        <f t="shared" si="61"/>
        <v>2</v>
      </c>
      <c r="L3715" t="s">
        <v>60</v>
      </c>
      <c r="M3715" t="s">
        <v>61</v>
      </c>
      <c r="N37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715" s="10">
        <f>VLOOKUP(TableOMP[[#This Row],[Label]],TableAvg[],2,FALSE)</f>
        <v>0</v>
      </c>
      <c r="P3715" s="10">
        <f>VLOOKUP(TableOMP[[#This Row],[Label]],TableAvg[],3,FALSE)</f>
        <v>0</v>
      </c>
      <c r="Q3715" s="10">
        <f>TableOMP[[#This Row],[Avg]]-$U$2*TableOMP[[#This Row],[StdDev]]</f>
        <v>0</v>
      </c>
      <c r="R3715" s="10">
        <f>TableOMP[[#This Row],[Avg]]+$U$2*TableOMP[[#This Row],[StdDev]]</f>
        <v>0</v>
      </c>
      <c r="S3715" s="10">
        <f>IF(AND(TableOMP[[#This Row],[total_time]]&gt;=TableOMP[[#This Row],[Low]], TableOMP[[#This Row],[total_time]]&lt;=TableOMP[[#This Row],[High]]),1,0)</f>
        <v>0</v>
      </c>
    </row>
    <row r="3716" spans="1:19" x14ac:dyDescent="0.25">
      <c r="A3716" t="s">
        <v>16</v>
      </c>
      <c r="B3716">
        <v>10000</v>
      </c>
      <c r="C3716">
        <v>100</v>
      </c>
      <c r="D3716">
        <v>100000</v>
      </c>
      <c r="E3716">
        <v>8</v>
      </c>
      <c r="F3716">
        <v>1</v>
      </c>
      <c r="G3716">
        <v>32.443699000000002</v>
      </c>
      <c r="H3716">
        <v>0.12548400000000001</v>
      </c>
      <c r="I3716">
        <v>0.243172</v>
      </c>
      <c r="J3716">
        <v>3.4738999999999999E-2</v>
      </c>
      <c r="K3716" t="str">
        <f t="shared" si="61"/>
        <v>2</v>
      </c>
      <c r="L3716" t="s">
        <v>60</v>
      </c>
      <c r="M3716" t="s">
        <v>61</v>
      </c>
      <c r="N37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716" s="10">
        <f>VLOOKUP(TableOMP[[#This Row],[Label]],TableAvg[],2,FALSE)</f>
        <v>0</v>
      </c>
      <c r="P3716" s="10">
        <f>VLOOKUP(TableOMP[[#This Row],[Label]],TableAvg[],3,FALSE)</f>
        <v>0</v>
      </c>
      <c r="Q3716" s="10">
        <f>TableOMP[[#This Row],[Avg]]-$U$2*TableOMP[[#This Row],[StdDev]]</f>
        <v>0</v>
      </c>
      <c r="R3716" s="10">
        <f>TableOMP[[#This Row],[Avg]]+$U$2*TableOMP[[#This Row],[StdDev]]</f>
        <v>0</v>
      </c>
      <c r="S3716" s="10">
        <f>IF(AND(TableOMP[[#This Row],[total_time]]&gt;=TableOMP[[#This Row],[Low]], TableOMP[[#This Row],[total_time]]&lt;=TableOMP[[#This Row],[High]]),1,0)</f>
        <v>0</v>
      </c>
    </row>
    <row r="3717" spans="1:19" x14ac:dyDescent="0.25">
      <c r="A3717" t="s">
        <v>16</v>
      </c>
      <c r="B3717">
        <v>10000</v>
      </c>
      <c r="C3717">
        <v>100</v>
      </c>
      <c r="D3717">
        <v>100000</v>
      </c>
      <c r="E3717">
        <v>7</v>
      </c>
      <c r="F3717">
        <v>1</v>
      </c>
      <c r="G3717">
        <v>36.693683999999998</v>
      </c>
      <c r="H3717">
        <v>0.13412199999999999</v>
      </c>
      <c r="I3717">
        <v>0.24346400000000001</v>
      </c>
      <c r="J3717">
        <v>4.0577000000000002E-2</v>
      </c>
      <c r="K3717" t="str">
        <f t="shared" si="61"/>
        <v>2</v>
      </c>
      <c r="L3717" t="s">
        <v>60</v>
      </c>
      <c r="M3717" t="s">
        <v>61</v>
      </c>
      <c r="N37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717" s="10">
        <f>VLOOKUP(TableOMP[[#This Row],[Label]],TableAvg[],2,FALSE)</f>
        <v>0</v>
      </c>
      <c r="P3717" s="10">
        <f>VLOOKUP(TableOMP[[#This Row],[Label]],TableAvg[],3,FALSE)</f>
        <v>0</v>
      </c>
      <c r="Q3717" s="10">
        <f>TableOMP[[#This Row],[Avg]]-$U$2*TableOMP[[#This Row],[StdDev]]</f>
        <v>0</v>
      </c>
      <c r="R3717" s="10">
        <f>TableOMP[[#This Row],[Avg]]+$U$2*TableOMP[[#This Row],[StdDev]]</f>
        <v>0</v>
      </c>
      <c r="S3717" s="10">
        <f>IF(AND(TableOMP[[#This Row],[total_time]]&gt;=TableOMP[[#This Row],[Low]], TableOMP[[#This Row],[total_time]]&lt;=TableOMP[[#This Row],[High]]),1,0)</f>
        <v>0</v>
      </c>
    </row>
    <row r="3718" spans="1:19" x14ac:dyDescent="0.25">
      <c r="A3718" t="s">
        <v>16</v>
      </c>
      <c r="B3718">
        <v>10000</v>
      </c>
      <c r="C3718">
        <v>100</v>
      </c>
      <c r="D3718">
        <v>100000</v>
      </c>
      <c r="E3718">
        <v>6</v>
      </c>
      <c r="F3718">
        <v>1</v>
      </c>
      <c r="G3718">
        <v>42.748311000000001</v>
      </c>
      <c r="H3718">
        <v>0.21728600000000001</v>
      </c>
      <c r="I3718">
        <v>0.52817899999999995</v>
      </c>
      <c r="J3718">
        <v>0.10563599999999999</v>
      </c>
      <c r="K3718" t="str">
        <f t="shared" si="61"/>
        <v>2</v>
      </c>
      <c r="L3718" t="s">
        <v>60</v>
      </c>
      <c r="M3718" t="s">
        <v>61</v>
      </c>
      <c r="N37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718" s="10">
        <f>VLOOKUP(TableOMP[[#This Row],[Label]],TableAvg[],2,FALSE)</f>
        <v>0</v>
      </c>
      <c r="P3718" s="10">
        <f>VLOOKUP(TableOMP[[#This Row],[Label]],TableAvg[],3,FALSE)</f>
        <v>0</v>
      </c>
      <c r="Q3718" s="10">
        <f>TableOMP[[#This Row],[Avg]]-$U$2*TableOMP[[#This Row],[StdDev]]</f>
        <v>0</v>
      </c>
      <c r="R3718" s="10">
        <f>TableOMP[[#This Row],[Avg]]+$U$2*TableOMP[[#This Row],[StdDev]]</f>
        <v>0</v>
      </c>
      <c r="S3718" s="10">
        <f>IF(AND(TableOMP[[#This Row],[total_time]]&gt;=TableOMP[[#This Row],[Low]], TableOMP[[#This Row],[total_time]]&lt;=TableOMP[[#This Row],[High]]),1,0)</f>
        <v>0</v>
      </c>
    </row>
    <row r="3719" spans="1:19" x14ac:dyDescent="0.25">
      <c r="A3719" t="s">
        <v>16</v>
      </c>
      <c r="B3719">
        <v>10000</v>
      </c>
      <c r="C3719">
        <v>100</v>
      </c>
      <c r="D3719">
        <v>100000</v>
      </c>
      <c r="E3719">
        <v>5</v>
      </c>
      <c r="F3719">
        <v>1</v>
      </c>
      <c r="G3719">
        <v>51.328919999999997</v>
      </c>
      <c r="H3719">
        <v>0.23585100000000001</v>
      </c>
      <c r="I3719">
        <v>0.51184700000000005</v>
      </c>
      <c r="J3719">
        <v>0.12796199999999999</v>
      </c>
      <c r="K3719" t="str">
        <f t="shared" si="61"/>
        <v>2</v>
      </c>
      <c r="L3719" t="s">
        <v>60</v>
      </c>
      <c r="M3719" t="s">
        <v>61</v>
      </c>
      <c r="N37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19" s="10">
        <f>VLOOKUP(TableOMP[[#This Row],[Label]],TableAvg[],2,FALSE)</f>
        <v>0</v>
      </c>
      <c r="P3719" s="10">
        <f>VLOOKUP(TableOMP[[#This Row],[Label]],TableAvg[],3,FALSE)</f>
        <v>0</v>
      </c>
      <c r="Q3719" s="10">
        <f>TableOMP[[#This Row],[Avg]]-$U$2*TableOMP[[#This Row],[StdDev]]</f>
        <v>0</v>
      </c>
      <c r="R3719" s="10">
        <f>TableOMP[[#This Row],[Avg]]+$U$2*TableOMP[[#This Row],[StdDev]]</f>
        <v>0</v>
      </c>
      <c r="S3719" s="10">
        <f>IF(AND(TableOMP[[#This Row],[total_time]]&gt;=TableOMP[[#This Row],[Low]], TableOMP[[#This Row],[total_time]]&lt;=TableOMP[[#This Row],[High]]),1,0)</f>
        <v>0</v>
      </c>
    </row>
    <row r="3720" spans="1:19" x14ac:dyDescent="0.25">
      <c r="A3720" t="s">
        <v>16</v>
      </c>
      <c r="B3720">
        <v>10000</v>
      </c>
      <c r="C3720">
        <v>100</v>
      </c>
      <c r="D3720">
        <v>100000</v>
      </c>
      <c r="E3720">
        <v>4</v>
      </c>
      <c r="F3720">
        <v>1</v>
      </c>
      <c r="G3720">
        <v>63.900576999999998</v>
      </c>
      <c r="H3720">
        <v>0.21878600000000001</v>
      </c>
      <c r="I3720">
        <v>0.34053600000000001</v>
      </c>
      <c r="J3720">
        <v>0.113512</v>
      </c>
      <c r="K3720" t="str">
        <f t="shared" si="61"/>
        <v>2</v>
      </c>
      <c r="L3720" t="s">
        <v>60</v>
      </c>
      <c r="M3720" t="s">
        <v>61</v>
      </c>
      <c r="N37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720" s="10">
        <f>VLOOKUP(TableOMP[[#This Row],[Label]],TableAvg[],2,FALSE)</f>
        <v>0</v>
      </c>
      <c r="P3720" s="10">
        <f>VLOOKUP(TableOMP[[#This Row],[Label]],TableAvg[],3,FALSE)</f>
        <v>0</v>
      </c>
      <c r="Q3720" s="10">
        <f>TableOMP[[#This Row],[Avg]]-$U$2*TableOMP[[#This Row],[StdDev]]</f>
        <v>0</v>
      </c>
      <c r="R3720" s="10">
        <f>TableOMP[[#This Row],[Avg]]+$U$2*TableOMP[[#This Row],[StdDev]]</f>
        <v>0</v>
      </c>
      <c r="S3720" s="10">
        <f>IF(AND(TableOMP[[#This Row],[total_time]]&gt;=TableOMP[[#This Row],[Low]], TableOMP[[#This Row],[total_time]]&lt;=TableOMP[[#This Row],[High]]),1,0)</f>
        <v>0</v>
      </c>
    </row>
    <row r="3721" spans="1:19" x14ac:dyDescent="0.25">
      <c r="A3721" t="s">
        <v>16</v>
      </c>
      <c r="B3721">
        <v>10000</v>
      </c>
      <c r="C3721">
        <v>100</v>
      </c>
      <c r="D3721">
        <v>100000</v>
      </c>
      <c r="E3721">
        <v>3</v>
      </c>
      <c r="F3721">
        <v>1</v>
      </c>
      <c r="G3721">
        <v>84.84066</v>
      </c>
      <c r="H3721">
        <v>0.21901300000000001</v>
      </c>
      <c r="I3721">
        <v>0.226773</v>
      </c>
      <c r="J3721">
        <v>0.113387</v>
      </c>
      <c r="K3721" t="str">
        <f t="shared" si="61"/>
        <v>2</v>
      </c>
      <c r="L3721" t="s">
        <v>60</v>
      </c>
      <c r="M3721" t="s">
        <v>61</v>
      </c>
      <c r="N37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721" s="10">
        <f>VLOOKUP(TableOMP[[#This Row],[Label]],TableAvg[],2,FALSE)</f>
        <v>0</v>
      </c>
      <c r="P3721" s="10">
        <f>VLOOKUP(TableOMP[[#This Row],[Label]],TableAvg[],3,FALSE)</f>
        <v>0</v>
      </c>
      <c r="Q3721" s="10">
        <f>TableOMP[[#This Row],[Avg]]-$U$2*TableOMP[[#This Row],[StdDev]]</f>
        <v>0</v>
      </c>
      <c r="R3721" s="10">
        <f>TableOMP[[#This Row],[Avg]]+$U$2*TableOMP[[#This Row],[StdDev]]</f>
        <v>0</v>
      </c>
      <c r="S3721" s="10">
        <f>IF(AND(TableOMP[[#This Row],[total_time]]&gt;=TableOMP[[#This Row],[Low]], TableOMP[[#This Row],[total_time]]&lt;=TableOMP[[#This Row],[High]]),1,0)</f>
        <v>0</v>
      </c>
    </row>
    <row r="3722" spans="1:19" x14ac:dyDescent="0.25">
      <c r="A3722" t="s">
        <v>16</v>
      </c>
      <c r="B3722">
        <v>10000</v>
      </c>
      <c r="C3722">
        <v>100</v>
      </c>
      <c r="D3722">
        <v>100000</v>
      </c>
      <c r="E3722">
        <v>2</v>
      </c>
      <c r="F3722">
        <v>1</v>
      </c>
      <c r="G3722">
        <v>127.822715</v>
      </c>
      <c r="H3722">
        <v>0.224828</v>
      </c>
      <c r="I3722">
        <v>0.12377199999999999</v>
      </c>
      <c r="J3722">
        <v>0.12377199999999999</v>
      </c>
      <c r="K3722" t="str">
        <f t="shared" si="61"/>
        <v>2</v>
      </c>
      <c r="L3722" t="s">
        <v>60</v>
      </c>
      <c r="M3722" t="s">
        <v>61</v>
      </c>
      <c r="N37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722" s="10">
        <f>VLOOKUP(TableOMP[[#This Row],[Label]],TableAvg[],2,FALSE)</f>
        <v>0</v>
      </c>
      <c r="P3722" s="10">
        <f>VLOOKUP(TableOMP[[#This Row],[Label]],TableAvg[],3,FALSE)</f>
        <v>0</v>
      </c>
      <c r="Q3722" s="10">
        <f>TableOMP[[#This Row],[Avg]]-$U$2*TableOMP[[#This Row],[StdDev]]</f>
        <v>0</v>
      </c>
      <c r="R3722" s="10">
        <f>TableOMP[[#This Row],[Avg]]+$U$2*TableOMP[[#This Row],[StdDev]]</f>
        <v>0</v>
      </c>
      <c r="S3722" s="10">
        <f>IF(AND(TableOMP[[#This Row],[total_time]]&gt;=TableOMP[[#This Row],[Low]], TableOMP[[#This Row],[total_time]]&lt;=TableOMP[[#This Row],[High]]),1,0)</f>
        <v>0</v>
      </c>
    </row>
    <row r="3723" spans="1:19" x14ac:dyDescent="0.25">
      <c r="A3723" t="s">
        <v>16</v>
      </c>
      <c r="B3723">
        <v>10000</v>
      </c>
      <c r="C3723">
        <v>100</v>
      </c>
      <c r="D3723">
        <v>100000</v>
      </c>
      <c r="E3723">
        <v>1</v>
      </c>
      <c r="F3723">
        <v>1</v>
      </c>
      <c r="G3723">
        <v>257.18547699999999</v>
      </c>
      <c r="H3723">
        <v>0.20605799999999999</v>
      </c>
      <c r="I3723">
        <v>0</v>
      </c>
      <c r="J3723">
        <v>0</v>
      </c>
      <c r="K3723" t="str">
        <f t="shared" si="61"/>
        <v>2</v>
      </c>
      <c r="L3723" t="s">
        <v>60</v>
      </c>
      <c r="M3723" t="s">
        <v>61</v>
      </c>
      <c r="N37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723" s="10">
        <f>VLOOKUP(TableOMP[[#This Row],[Label]],TableAvg[],2,FALSE)</f>
        <v>0</v>
      </c>
      <c r="P3723" s="10">
        <f>VLOOKUP(TableOMP[[#This Row],[Label]],TableAvg[],3,FALSE)</f>
        <v>0</v>
      </c>
      <c r="Q3723" s="10">
        <f>TableOMP[[#This Row],[Avg]]-$U$2*TableOMP[[#This Row],[StdDev]]</f>
        <v>0</v>
      </c>
      <c r="R3723" s="10">
        <f>TableOMP[[#This Row],[Avg]]+$U$2*TableOMP[[#This Row],[StdDev]]</f>
        <v>0</v>
      </c>
      <c r="S3723" s="10">
        <f>IF(AND(TableOMP[[#This Row],[total_time]]&gt;=TableOMP[[#This Row],[Low]], TableOMP[[#This Row],[total_time]]&lt;=TableOMP[[#This Row],[High]]),1,0)</f>
        <v>0</v>
      </c>
    </row>
    <row r="3724" spans="1:19" x14ac:dyDescent="0.25">
      <c r="A3724" t="s">
        <v>16</v>
      </c>
      <c r="B3724">
        <v>10000</v>
      </c>
      <c r="C3724">
        <v>100</v>
      </c>
      <c r="D3724">
        <v>100000</v>
      </c>
      <c r="E3724">
        <v>64</v>
      </c>
      <c r="F3724">
        <v>1</v>
      </c>
      <c r="G3724">
        <v>5.6611500000000001</v>
      </c>
      <c r="H3724">
        <v>0.269708</v>
      </c>
      <c r="I3724">
        <v>8.770505</v>
      </c>
      <c r="J3724">
        <v>0.139214</v>
      </c>
      <c r="K3724" t="str">
        <f t="shared" si="61"/>
        <v>2</v>
      </c>
      <c r="L3724" t="s">
        <v>60</v>
      </c>
      <c r="M3724" t="s">
        <v>61</v>
      </c>
      <c r="N37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724" s="10">
        <f>VLOOKUP(TableOMP[[#This Row],[Label]],TableAvg[],2,FALSE)</f>
        <v>0</v>
      </c>
      <c r="P3724" s="10">
        <f>VLOOKUP(TableOMP[[#This Row],[Label]],TableAvg[],3,FALSE)</f>
        <v>0</v>
      </c>
      <c r="Q3724" s="10">
        <f>TableOMP[[#This Row],[Avg]]-$U$2*TableOMP[[#This Row],[StdDev]]</f>
        <v>0</v>
      </c>
      <c r="R3724" s="10">
        <f>TableOMP[[#This Row],[Avg]]+$U$2*TableOMP[[#This Row],[StdDev]]</f>
        <v>0</v>
      </c>
      <c r="S3724" s="10">
        <f>IF(AND(TableOMP[[#This Row],[total_time]]&gt;=TableOMP[[#This Row],[Low]], TableOMP[[#This Row],[total_time]]&lt;=TableOMP[[#This Row],[High]]),1,0)</f>
        <v>0</v>
      </c>
    </row>
    <row r="3725" spans="1:19" x14ac:dyDescent="0.25">
      <c r="A3725" t="s">
        <v>16</v>
      </c>
      <c r="B3725">
        <v>10000</v>
      </c>
      <c r="C3725">
        <v>100</v>
      </c>
      <c r="D3725">
        <v>100000</v>
      </c>
      <c r="E3725">
        <v>63</v>
      </c>
      <c r="F3725">
        <v>1</v>
      </c>
      <c r="G3725">
        <v>5.5679790000000002</v>
      </c>
      <c r="H3725">
        <v>0.16329299999999999</v>
      </c>
      <c r="I3725">
        <v>3.7773680000000001</v>
      </c>
      <c r="J3725">
        <v>6.0925E-2</v>
      </c>
      <c r="K3725" t="str">
        <f t="shared" ref="K3725:K3788" si="62">MID(M3725,22,1)</f>
        <v>2</v>
      </c>
      <c r="L3725" t="s">
        <v>60</v>
      </c>
      <c r="M3725" t="s">
        <v>61</v>
      </c>
      <c r="N37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725" s="10">
        <f>VLOOKUP(TableOMP[[#This Row],[Label]],TableAvg[],2,FALSE)</f>
        <v>0</v>
      </c>
      <c r="P3725" s="10">
        <f>VLOOKUP(TableOMP[[#This Row],[Label]],TableAvg[],3,FALSE)</f>
        <v>0</v>
      </c>
      <c r="Q3725" s="10">
        <f>TableOMP[[#This Row],[Avg]]-$U$2*TableOMP[[#This Row],[StdDev]]</f>
        <v>0</v>
      </c>
      <c r="R3725" s="10">
        <f>TableOMP[[#This Row],[Avg]]+$U$2*TableOMP[[#This Row],[StdDev]]</f>
        <v>0</v>
      </c>
      <c r="S3725" s="10">
        <f>IF(AND(TableOMP[[#This Row],[total_time]]&gt;=TableOMP[[#This Row],[Low]], TableOMP[[#This Row],[total_time]]&lt;=TableOMP[[#This Row],[High]]),1,0)</f>
        <v>0</v>
      </c>
    </row>
    <row r="3726" spans="1:19" x14ac:dyDescent="0.25">
      <c r="A3726" t="s">
        <v>16</v>
      </c>
      <c r="B3726">
        <v>10000</v>
      </c>
      <c r="C3726">
        <v>100</v>
      </c>
      <c r="D3726">
        <v>100000</v>
      </c>
      <c r="E3726">
        <v>62</v>
      </c>
      <c r="F3726">
        <v>1</v>
      </c>
      <c r="G3726">
        <v>5.7325460000000001</v>
      </c>
      <c r="H3726">
        <v>0.17152899999999999</v>
      </c>
      <c r="I3726">
        <v>3.7692049999999999</v>
      </c>
      <c r="J3726">
        <v>6.1789999999999998E-2</v>
      </c>
      <c r="K3726" t="str">
        <f t="shared" si="62"/>
        <v>2</v>
      </c>
      <c r="L3726" t="s">
        <v>60</v>
      </c>
      <c r="M3726" t="s">
        <v>61</v>
      </c>
      <c r="N37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726" s="10">
        <f>VLOOKUP(TableOMP[[#This Row],[Label]],TableAvg[],2,FALSE)</f>
        <v>0</v>
      </c>
      <c r="P3726" s="10">
        <f>VLOOKUP(TableOMP[[#This Row],[Label]],TableAvg[],3,FALSE)</f>
        <v>0</v>
      </c>
      <c r="Q3726" s="10">
        <f>TableOMP[[#This Row],[Avg]]-$U$2*TableOMP[[#This Row],[StdDev]]</f>
        <v>0</v>
      </c>
      <c r="R3726" s="10">
        <f>TableOMP[[#This Row],[Avg]]+$U$2*TableOMP[[#This Row],[StdDev]]</f>
        <v>0</v>
      </c>
      <c r="S3726" s="10">
        <f>IF(AND(TableOMP[[#This Row],[total_time]]&gt;=TableOMP[[#This Row],[Low]], TableOMP[[#This Row],[total_time]]&lt;=TableOMP[[#This Row],[High]]),1,0)</f>
        <v>0</v>
      </c>
    </row>
    <row r="3727" spans="1:19" x14ac:dyDescent="0.25">
      <c r="A3727" t="s">
        <v>16</v>
      </c>
      <c r="B3727">
        <v>10000</v>
      </c>
      <c r="C3727">
        <v>100</v>
      </c>
      <c r="D3727">
        <v>100000</v>
      </c>
      <c r="E3727">
        <v>61</v>
      </c>
      <c r="F3727">
        <v>1</v>
      </c>
      <c r="G3727">
        <v>5.6440359999999998</v>
      </c>
      <c r="H3727">
        <v>0.16009200000000001</v>
      </c>
      <c r="I3727">
        <v>3.5613700000000001</v>
      </c>
      <c r="J3727">
        <v>5.9355999999999999E-2</v>
      </c>
      <c r="K3727" t="str">
        <f t="shared" si="62"/>
        <v>2</v>
      </c>
      <c r="L3727" t="s">
        <v>60</v>
      </c>
      <c r="M3727" t="s">
        <v>61</v>
      </c>
      <c r="N37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727" s="10">
        <f>VLOOKUP(TableOMP[[#This Row],[Label]],TableAvg[],2,FALSE)</f>
        <v>0</v>
      </c>
      <c r="P3727" s="10">
        <f>VLOOKUP(TableOMP[[#This Row],[Label]],TableAvg[],3,FALSE)</f>
        <v>0</v>
      </c>
      <c r="Q3727" s="10">
        <f>TableOMP[[#This Row],[Avg]]-$U$2*TableOMP[[#This Row],[StdDev]]</f>
        <v>0</v>
      </c>
      <c r="R3727" s="10">
        <f>TableOMP[[#This Row],[Avg]]+$U$2*TableOMP[[#This Row],[StdDev]]</f>
        <v>0</v>
      </c>
      <c r="S3727" s="10">
        <f>IF(AND(TableOMP[[#This Row],[total_time]]&gt;=TableOMP[[#This Row],[Low]], TableOMP[[#This Row],[total_time]]&lt;=TableOMP[[#This Row],[High]]),1,0)</f>
        <v>0</v>
      </c>
    </row>
    <row r="3728" spans="1:19" x14ac:dyDescent="0.25">
      <c r="A3728" t="s">
        <v>16</v>
      </c>
      <c r="B3728">
        <v>10000</v>
      </c>
      <c r="C3728">
        <v>100</v>
      </c>
      <c r="D3728">
        <v>100000</v>
      </c>
      <c r="E3728">
        <v>60</v>
      </c>
      <c r="F3728">
        <v>1</v>
      </c>
      <c r="G3728">
        <v>5.7023489999999999</v>
      </c>
      <c r="H3728">
        <v>0.16108900000000001</v>
      </c>
      <c r="I3728">
        <v>3.4393039999999999</v>
      </c>
      <c r="J3728">
        <v>5.8292999999999998E-2</v>
      </c>
      <c r="K3728" t="str">
        <f t="shared" si="62"/>
        <v>2</v>
      </c>
      <c r="L3728" t="s">
        <v>60</v>
      </c>
      <c r="M3728" t="s">
        <v>61</v>
      </c>
      <c r="N37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728" s="10">
        <f>VLOOKUP(TableOMP[[#This Row],[Label]],TableAvg[],2,FALSE)</f>
        <v>0</v>
      </c>
      <c r="P3728" s="10">
        <f>VLOOKUP(TableOMP[[#This Row],[Label]],TableAvg[],3,FALSE)</f>
        <v>0</v>
      </c>
      <c r="Q3728" s="10">
        <f>TableOMP[[#This Row],[Avg]]-$U$2*TableOMP[[#This Row],[StdDev]]</f>
        <v>0</v>
      </c>
      <c r="R3728" s="10">
        <f>TableOMP[[#This Row],[Avg]]+$U$2*TableOMP[[#This Row],[StdDev]]</f>
        <v>0</v>
      </c>
      <c r="S3728" s="10">
        <f>IF(AND(TableOMP[[#This Row],[total_time]]&gt;=TableOMP[[#This Row],[Low]], TableOMP[[#This Row],[total_time]]&lt;=TableOMP[[#This Row],[High]]),1,0)</f>
        <v>0</v>
      </c>
    </row>
    <row r="3729" spans="1:19" x14ac:dyDescent="0.25">
      <c r="A3729" t="s">
        <v>16</v>
      </c>
      <c r="B3729">
        <v>10000</v>
      </c>
      <c r="C3729">
        <v>100</v>
      </c>
      <c r="D3729">
        <v>100000</v>
      </c>
      <c r="E3729">
        <v>59</v>
      </c>
      <c r="F3729">
        <v>1</v>
      </c>
      <c r="G3729">
        <v>5.7786220000000004</v>
      </c>
      <c r="H3729">
        <v>0.17027</v>
      </c>
      <c r="I3729">
        <v>4.1305509999999996</v>
      </c>
      <c r="J3729">
        <v>7.1216000000000002E-2</v>
      </c>
      <c r="K3729" t="str">
        <f t="shared" si="62"/>
        <v>2</v>
      </c>
      <c r="L3729" t="s">
        <v>60</v>
      </c>
      <c r="M3729" t="s">
        <v>61</v>
      </c>
      <c r="N37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729" s="10">
        <f>VLOOKUP(TableOMP[[#This Row],[Label]],TableAvg[],2,FALSE)</f>
        <v>0</v>
      </c>
      <c r="P3729" s="10">
        <f>VLOOKUP(TableOMP[[#This Row],[Label]],TableAvg[],3,FALSE)</f>
        <v>0</v>
      </c>
      <c r="Q3729" s="10">
        <f>TableOMP[[#This Row],[Avg]]-$U$2*TableOMP[[#This Row],[StdDev]]</f>
        <v>0</v>
      </c>
      <c r="R3729" s="10">
        <f>TableOMP[[#This Row],[Avg]]+$U$2*TableOMP[[#This Row],[StdDev]]</f>
        <v>0</v>
      </c>
      <c r="S3729" s="10">
        <f>IF(AND(TableOMP[[#This Row],[total_time]]&gt;=TableOMP[[#This Row],[Low]], TableOMP[[#This Row],[total_time]]&lt;=TableOMP[[#This Row],[High]]),1,0)</f>
        <v>0</v>
      </c>
    </row>
    <row r="3730" spans="1:19" x14ac:dyDescent="0.25">
      <c r="A3730" t="s">
        <v>16</v>
      </c>
      <c r="B3730">
        <v>10000</v>
      </c>
      <c r="C3730">
        <v>100</v>
      </c>
      <c r="D3730">
        <v>100000</v>
      </c>
      <c r="E3730">
        <v>58</v>
      </c>
      <c r="F3730">
        <v>1</v>
      </c>
      <c r="G3730">
        <v>5.8089449999999996</v>
      </c>
      <c r="H3730">
        <v>0.17305200000000001</v>
      </c>
      <c r="I3730">
        <v>3.6434850000000001</v>
      </c>
      <c r="J3730">
        <v>6.3921000000000006E-2</v>
      </c>
      <c r="K3730" t="str">
        <f t="shared" si="62"/>
        <v>2</v>
      </c>
      <c r="L3730" t="s">
        <v>60</v>
      </c>
      <c r="M3730" t="s">
        <v>61</v>
      </c>
      <c r="N37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730" s="10">
        <f>VLOOKUP(TableOMP[[#This Row],[Label]],TableAvg[],2,FALSE)</f>
        <v>0</v>
      </c>
      <c r="P3730" s="10">
        <f>VLOOKUP(TableOMP[[#This Row],[Label]],TableAvg[],3,FALSE)</f>
        <v>0</v>
      </c>
      <c r="Q3730" s="10">
        <f>TableOMP[[#This Row],[Avg]]-$U$2*TableOMP[[#This Row],[StdDev]]</f>
        <v>0</v>
      </c>
      <c r="R3730" s="10">
        <f>TableOMP[[#This Row],[Avg]]+$U$2*TableOMP[[#This Row],[StdDev]]</f>
        <v>0</v>
      </c>
      <c r="S3730" s="10">
        <f>IF(AND(TableOMP[[#This Row],[total_time]]&gt;=TableOMP[[#This Row],[Low]], TableOMP[[#This Row],[total_time]]&lt;=TableOMP[[#This Row],[High]]),1,0)</f>
        <v>0</v>
      </c>
    </row>
    <row r="3731" spans="1:19" x14ac:dyDescent="0.25">
      <c r="A3731" t="s">
        <v>16</v>
      </c>
      <c r="B3731">
        <v>10000</v>
      </c>
      <c r="C3731">
        <v>100</v>
      </c>
      <c r="D3731">
        <v>100000</v>
      </c>
      <c r="E3731">
        <v>57</v>
      </c>
      <c r="F3731">
        <v>1</v>
      </c>
      <c r="G3731">
        <v>6.4510120000000004</v>
      </c>
      <c r="H3731">
        <v>0.18959400000000001</v>
      </c>
      <c r="I3731">
        <v>2.9699629999999999</v>
      </c>
      <c r="J3731">
        <v>5.3034999999999999E-2</v>
      </c>
      <c r="K3731" t="str">
        <f t="shared" si="62"/>
        <v>2</v>
      </c>
      <c r="L3731" t="s">
        <v>60</v>
      </c>
      <c r="M3731" t="s">
        <v>61</v>
      </c>
      <c r="N37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731" s="10">
        <f>VLOOKUP(TableOMP[[#This Row],[Label]],TableAvg[],2,FALSE)</f>
        <v>0</v>
      </c>
      <c r="P3731" s="10">
        <f>VLOOKUP(TableOMP[[#This Row],[Label]],TableAvg[],3,FALSE)</f>
        <v>0</v>
      </c>
      <c r="Q3731" s="10">
        <f>TableOMP[[#This Row],[Avg]]-$U$2*TableOMP[[#This Row],[StdDev]]</f>
        <v>0</v>
      </c>
      <c r="R3731" s="10">
        <f>TableOMP[[#This Row],[Avg]]+$U$2*TableOMP[[#This Row],[StdDev]]</f>
        <v>0</v>
      </c>
      <c r="S3731" s="10">
        <f>IF(AND(TableOMP[[#This Row],[total_time]]&gt;=TableOMP[[#This Row],[Low]], TableOMP[[#This Row],[total_time]]&lt;=TableOMP[[#This Row],[High]]),1,0)</f>
        <v>0</v>
      </c>
    </row>
    <row r="3732" spans="1:19" x14ac:dyDescent="0.25">
      <c r="A3732" t="s">
        <v>16</v>
      </c>
      <c r="B3732">
        <v>10000</v>
      </c>
      <c r="C3732">
        <v>100</v>
      </c>
      <c r="D3732">
        <v>100000</v>
      </c>
      <c r="E3732">
        <v>56</v>
      </c>
      <c r="F3732">
        <v>1</v>
      </c>
      <c r="G3732">
        <v>6.7247779999999997</v>
      </c>
      <c r="H3732">
        <v>0.19536200000000001</v>
      </c>
      <c r="I3732">
        <v>3.375769</v>
      </c>
      <c r="J3732">
        <v>6.1378000000000002E-2</v>
      </c>
      <c r="K3732" t="str">
        <f t="shared" si="62"/>
        <v>2</v>
      </c>
      <c r="L3732" t="s">
        <v>60</v>
      </c>
      <c r="M3732" t="s">
        <v>61</v>
      </c>
      <c r="N37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732" s="10">
        <f>VLOOKUP(TableOMP[[#This Row],[Label]],TableAvg[],2,FALSE)</f>
        <v>0</v>
      </c>
      <c r="P3732" s="10">
        <f>VLOOKUP(TableOMP[[#This Row],[Label]],TableAvg[],3,FALSE)</f>
        <v>0</v>
      </c>
      <c r="Q3732" s="10">
        <f>TableOMP[[#This Row],[Avg]]-$U$2*TableOMP[[#This Row],[StdDev]]</f>
        <v>0</v>
      </c>
      <c r="R3732" s="10">
        <f>TableOMP[[#This Row],[Avg]]+$U$2*TableOMP[[#This Row],[StdDev]]</f>
        <v>0</v>
      </c>
      <c r="S3732" s="10">
        <f>IF(AND(TableOMP[[#This Row],[total_time]]&gt;=TableOMP[[#This Row],[Low]], TableOMP[[#This Row],[total_time]]&lt;=TableOMP[[#This Row],[High]]),1,0)</f>
        <v>0</v>
      </c>
    </row>
    <row r="3733" spans="1:19" x14ac:dyDescent="0.25">
      <c r="A3733" t="s">
        <v>16</v>
      </c>
      <c r="B3733">
        <v>10000</v>
      </c>
      <c r="C3733">
        <v>100</v>
      </c>
      <c r="D3733">
        <v>100000</v>
      </c>
      <c r="E3733">
        <v>55</v>
      </c>
      <c r="F3733">
        <v>1</v>
      </c>
      <c r="G3733">
        <v>6.4311879999999997</v>
      </c>
      <c r="H3733">
        <v>0.179673</v>
      </c>
      <c r="I3733">
        <v>3.8599929999999998</v>
      </c>
      <c r="J3733">
        <v>7.1481000000000003E-2</v>
      </c>
      <c r="K3733" t="str">
        <f t="shared" si="62"/>
        <v>2</v>
      </c>
      <c r="L3733" t="s">
        <v>60</v>
      </c>
      <c r="M3733" t="s">
        <v>61</v>
      </c>
      <c r="N37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733" s="10">
        <f>VLOOKUP(TableOMP[[#This Row],[Label]],TableAvg[],2,FALSE)</f>
        <v>0</v>
      </c>
      <c r="P3733" s="10">
        <f>VLOOKUP(TableOMP[[#This Row],[Label]],TableAvg[],3,FALSE)</f>
        <v>0</v>
      </c>
      <c r="Q3733" s="10">
        <f>TableOMP[[#This Row],[Avg]]-$U$2*TableOMP[[#This Row],[StdDev]]</f>
        <v>0</v>
      </c>
      <c r="R3733" s="10">
        <f>TableOMP[[#This Row],[Avg]]+$U$2*TableOMP[[#This Row],[StdDev]]</f>
        <v>0</v>
      </c>
      <c r="S3733" s="10">
        <f>IF(AND(TableOMP[[#This Row],[total_time]]&gt;=TableOMP[[#This Row],[Low]], TableOMP[[#This Row],[total_time]]&lt;=TableOMP[[#This Row],[High]]),1,0)</f>
        <v>0</v>
      </c>
    </row>
    <row r="3734" spans="1:19" x14ac:dyDescent="0.25">
      <c r="A3734" t="s">
        <v>16</v>
      </c>
      <c r="B3734">
        <v>10000</v>
      </c>
      <c r="C3734">
        <v>100</v>
      </c>
      <c r="D3734">
        <v>100000</v>
      </c>
      <c r="E3734">
        <v>54</v>
      </c>
      <c r="F3734">
        <v>1</v>
      </c>
      <c r="G3734">
        <v>6.669829</v>
      </c>
      <c r="H3734">
        <v>0.20774999999999999</v>
      </c>
      <c r="I3734">
        <v>3.1759249999999999</v>
      </c>
      <c r="J3734">
        <v>5.9922999999999997E-2</v>
      </c>
      <c r="K3734" t="str">
        <f t="shared" si="62"/>
        <v>2</v>
      </c>
      <c r="L3734" t="s">
        <v>60</v>
      </c>
      <c r="M3734" t="s">
        <v>61</v>
      </c>
      <c r="N37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734" s="10">
        <f>VLOOKUP(TableOMP[[#This Row],[Label]],TableAvg[],2,FALSE)</f>
        <v>0</v>
      </c>
      <c r="P3734" s="10">
        <f>VLOOKUP(TableOMP[[#This Row],[Label]],TableAvg[],3,FALSE)</f>
        <v>0</v>
      </c>
      <c r="Q3734" s="10">
        <f>TableOMP[[#This Row],[Avg]]-$U$2*TableOMP[[#This Row],[StdDev]]</f>
        <v>0</v>
      </c>
      <c r="R3734" s="10">
        <f>TableOMP[[#This Row],[Avg]]+$U$2*TableOMP[[#This Row],[StdDev]]</f>
        <v>0</v>
      </c>
      <c r="S3734" s="10">
        <f>IF(AND(TableOMP[[#This Row],[total_time]]&gt;=TableOMP[[#This Row],[Low]], TableOMP[[#This Row],[total_time]]&lt;=TableOMP[[#This Row],[High]]),1,0)</f>
        <v>0</v>
      </c>
    </row>
    <row r="3735" spans="1:19" x14ac:dyDescent="0.25">
      <c r="A3735" t="s">
        <v>16</v>
      </c>
      <c r="B3735">
        <v>10000</v>
      </c>
      <c r="C3735">
        <v>100</v>
      </c>
      <c r="D3735">
        <v>100000</v>
      </c>
      <c r="E3735">
        <v>53</v>
      </c>
      <c r="F3735">
        <v>1</v>
      </c>
      <c r="G3735">
        <v>6.7572469999999996</v>
      </c>
      <c r="H3735">
        <v>0.21759100000000001</v>
      </c>
      <c r="I3735">
        <v>4.3194780000000002</v>
      </c>
      <c r="J3735">
        <v>8.3067000000000002E-2</v>
      </c>
      <c r="K3735" t="str">
        <f t="shared" si="62"/>
        <v>2</v>
      </c>
      <c r="L3735" t="s">
        <v>60</v>
      </c>
      <c r="M3735" t="s">
        <v>61</v>
      </c>
      <c r="N37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735" s="10">
        <f>VLOOKUP(TableOMP[[#This Row],[Label]],TableAvg[],2,FALSE)</f>
        <v>0</v>
      </c>
      <c r="P3735" s="10">
        <f>VLOOKUP(TableOMP[[#This Row],[Label]],TableAvg[],3,FALSE)</f>
        <v>0</v>
      </c>
      <c r="Q3735" s="10">
        <f>TableOMP[[#This Row],[Avg]]-$U$2*TableOMP[[#This Row],[StdDev]]</f>
        <v>0</v>
      </c>
      <c r="R3735" s="10">
        <f>TableOMP[[#This Row],[Avg]]+$U$2*TableOMP[[#This Row],[StdDev]]</f>
        <v>0</v>
      </c>
      <c r="S3735" s="10">
        <f>IF(AND(TableOMP[[#This Row],[total_time]]&gt;=TableOMP[[#This Row],[Low]], TableOMP[[#This Row],[total_time]]&lt;=TableOMP[[#This Row],[High]]),1,0)</f>
        <v>0</v>
      </c>
    </row>
    <row r="3736" spans="1:19" x14ac:dyDescent="0.25">
      <c r="A3736" t="s">
        <v>16</v>
      </c>
      <c r="B3736">
        <v>10000</v>
      </c>
      <c r="C3736">
        <v>100</v>
      </c>
      <c r="D3736">
        <v>100000</v>
      </c>
      <c r="E3736">
        <v>52</v>
      </c>
      <c r="F3736">
        <v>1</v>
      </c>
      <c r="G3736">
        <v>6.7663200000000003</v>
      </c>
      <c r="H3736">
        <v>0.17758699999999999</v>
      </c>
      <c r="I3736">
        <v>3.6996519999999999</v>
      </c>
      <c r="J3736">
        <v>7.2541999999999995E-2</v>
      </c>
      <c r="K3736" t="str">
        <f t="shared" si="62"/>
        <v>2</v>
      </c>
      <c r="L3736" t="s">
        <v>60</v>
      </c>
      <c r="M3736" t="s">
        <v>61</v>
      </c>
      <c r="N37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736" s="10">
        <f>VLOOKUP(TableOMP[[#This Row],[Label]],TableAvg[],2,FALSE)</f>
        <v>0</v>
      </c>
      <c r="P3736" s="10">
        <f>VLOOKUP(TableOMP[[#This Row],[Label]],TableAvg[],3,FALSE)</f>
        <v>0</v>
      </c>
      <c r="Q3736" s="10">
        <f>TableOMP[[#This Row],[Avg]]-$U$2*TableOMP[[#This Row],[StdDev]]</f>
        <v>0</v>
      </c>
      <c r="R3736" s="10">
        <f>TableOMP[[#This Row],[Avg]]+$U$2*TableOMP[[#This Row],[StdDev]]</f>
        <v>0</v>
      </c>
      <c r="S3736" s="10">
        <f>IF(AND(TableOMP[[#This Row],[total_time]]&gt;=TableOMP[[#This Row],[Low]], TableOMP[[#This Row],[total_time]]&lt;=TableOMP[[#This Row],[High]]),1,0)</f>
        <v>0</v>
      </c>
    </row>
    <row r="3737" spans="1:19" x14ac:dyDescent="0.25">
      <c r="A3737" t="s">
        <v>16</v>
      </c>
      <c r="B3737">
        <v>10000</v>
      </c>
      <c r="C3737">
        <v>100</v>
      </c>
      <c r="D3737">
        <v>100000</v>
      </c>
      <c r="E3737">
        <v>51</v>
      </c>
      <c r="F3737">
        <v>1</v>
      </c>
      <c r="G3737">
        <v>6.8716910000000002</v>
      </c>
      <c r="H3737">
        <v>0.21446899999999999</v>
      </c>
      <c r="I3737">
        <v>4.0101380000000004</v>
      </c>
      <c r="J3737">
        <v>8.0202999999999997E-2</v>
      </c>
      <c r="K3737" t="str">
        <f t="shared" si="62"/>
        <v>2</v>
      </c>
      <c r="L3737" t="s">
        <v>60</v>
      </c>
      <c r="M3737" t="s">
        <v>61</v>
      </c>
      <c r="N37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737" s="10">
        <f>VLOOKUP(TableOMP[[#This Row],[Label]],TableAvg[],2,FALSE)</f>
        <v>0</v>
      </c>
      <c r="P3737" s="10">
        <f>VLOOKUP(TableOMP[[#This Row],[Label]],TableAvg[],3,FALSE)</f>
        <v>0</v>
      </c>
      <c r="Q3737" s="10">
        <f>TableOMP[[#This Row],[Avg]]-$U$2*TableOMP[[#This Row],[StdDev]]</f>
        <v>0</v>
      </c>
      <c r="R3737" s="10">
        <f>TableOMP[[#This Row],[Avg]]+$U$2*TableOMP[[#This Row],[StdDev]]</f>
        <v>0</v>
      </c>
      <c r="S3737" s="10">
        <f>IF(AND(TableOMP[[#This Row],[total_time]]&gt;=TableOMP[[#This Row],[Low]], TableOMP[[#This Row],[total_time]]&lt;=TableOMP[[#This Row],[High]]),1,0)</f>
        <v>0</v>
      </c>
    </row>
    <row r="3738" spans="1:19" x14ac:dyDescent="0.25">
      <c r="A3738" t="s">
        <v>16</v>
      </c>
      <c r="B3738">
        <v>10000</v>
      </c>
      <c r="C3738">
        <v>100</v>
      </c>
      <c r="D3738">
        <v>100000</v>
      </c>
      <c r="E3738">
        <v>50</v>
      </c>
      <c r="F3738">
        <v>1</v>
      </c>
      <c r="G3738">
        <v>6.6405029999999998</v>
      </c>
      <c r="H3738">
        <v>0.16159799999999999</v>
      </c>
      <c r="I3738">
        <v>2.306597</v>
      </c>
      <c r="J3738">
        <v>4.7072999999999997E-2</v>
      </c>
      <c r="K3738" t="str">
        <f t="shared" si="62"/>
        <v>2</v>
      </c>
      <c r="L3738" t="s">
        <v>60</v>
      </c>
      <c r="M3738" t="s">
        <v>61</v>
      </c>
      <c r="N37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738" s="10">
        <f>VLOOKUP(TableOMP[[#This Row],[Label]],TableAvg[],2,FALSE)</f>
        <v>0</v>
      </c>
      <c r="P3738" s="10">
        <f>VLOOKUP(TableOMP[[#This Row],[Label]],TableAvg[],3,FALSE)</f>
        <v>0</v>
      </c>
      <c r="Q3738" s="10">
        <f>TableOMP[[#This Row],[Avg]]-$U$2*TableOMP[[#This Row],[StdDev]]</f>
        <v>0</v>
      </c>
      <c r="R3738" s="10">
        <f>TableOMP[[#This Row],[Avg]]+$U$2*TableOMP[[#This Row],[StdDev]]</f>
        <v>0</v>
      </c>
      <c r="S3738" s="10">
        <f>IF(AND(TableOMP[[#This Row],[total_time]]&gt;=TableOMP[[#This Row],[Low]], TableOMP[[#This Row],[total_time]]&lt;=TableOMP[[#This Row],[High]]),1,0)</f>
        <v>0</v>
      </c>
    </row>
    <row r="3739" spans="1:19" x14ac:dyDescent="0.25">
      <c r="A3739" t="s">
        <v>16</v>
      </c>
      <c r="B3739">
        <v>10000</v>
      </c>
      <c r="C3739">
        <v>100</v>
      </c>
      <c r="D3739">
        <v>100000</v>
      </c>
      <c r="E3739">
        <v>49</v>
      </c>
      <c r="F3739">
        <v>1</v>
      </c>
      <c r="G3739">
        <v>6.7305890000000002</v>
      </c>
      <c r="H3739">
        <v>0.17456099999999999</v>
      </c>
      <c r="I3739">
        <v>2.562084</v>
      </c>
      <c r="J3739">
        <v>5.3377000000000001E-2</v>
      </c>
      <c r="K3739" t="str">
        <f t="shared" si="62"/>
        <v>2</v>
      </c>
      <c r="L3739" t="s">
        <v>60</v>
      </c>
      <c r="M3739" t="s">
        <v>61</v>
      </c>
      <c r="N37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739" s="10">
        <f>VLOOKUP(TableOMP[[#This Row],[Label]],TableAvg[],2,FALSE)</f>
        <v>0</v>
      </c>
      <c r="P3739" s="10">
        <f>VLOOKUP(TableOMP[[#This Row],[Label]],TableAvg[],3,FALSE)</f>
        <v>0</v>
      </c>
      <c r="Q3739" s="10">
        <f>TableOMP[[#This Row],[Avg]]-$U$2*TableOMP[[#This Row],[StdDev]]</f>
        <v>0</v>
      </c>
      <c r="R3739" s="10">
        <f>TableOMP[[#This Row],[Avg]]+$U$2*TableOMP[[#This Row],[StdDev]]</f>
        <v>0</v>
      </c>
      <c r="S3739" s="10">
        <f>IF(AND(TableOMP[[#This Row],[total_time]]&gt;=TableOMP[[#This Row],[Low]], TableOMP[[#This Row],[total_time]]&lt;=TableOMP[[#This Row],[High]]),1,0)</f>
        <v>0</v>
      </c>
    </row>
    <row r="3740" spans="1:19" x14ac:dyDescent="0.25">
      <c r="A3740" t="s">
        <v>16</v>
      </c>
      <c r="B3740">
        <v>10000</v>
      </c>
      <c r="C3740">
        <v>100</v>
      </c>
      <c r="D3740">
        <v>100000</v>
      </c>
      <c r="E3740">
        <v>48</v>
      </c>
      <c r="F3740">
        <v>1</v>
      </c>
      <c r="G3740">
        <v>6.8284079999999996</v>
      </c>
      <c r="H3740">
        <v>0.17231299999999999</v>
      </c>
      <c r="I3740">
        <v>2.826524</v>
      </c>
      <c r="J3740">
        <v>6.0138999999999998E-2</v>
      </c>
      <c r="K3740" t="str">
        <f t="shared" si="62"/>
        <v>2</v>
      </c>
      <c r="L3740" t="s">
        <v>60</v>
      </c>
      <c r="M3740" t="s">
        <v>61</v>
      </c>
      <c r="N37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740" s="10">
        <f>VLOOKUP(TableOMP[[#This Row],[Label]],TableAvg[],2,FALSE)</f>
        <v>0</v>
      </c>
      <c r="P3740" s="10">
        <f>VLOOKUP(TableOMP[[#This Row],[Label]],TableAvg[],3,FALSE)</f>
        <v>0</v>
      </c>
      <c r="Q3740" s="10">
        <f>TableOMP[[#This Row],[Avg]]-$U$2*TableOMP[[#This Row],[StdDev]]</f>
        <v>0</v>
      </c>
      <c r="R3740" s="10">
        <f>TableOMP[[#This Row],[Avg]]+$U$2*TableOMP[[#This Row],[StdDev]]</f>
        <v>0</v>
      </c>
      <c r="S3740" s="10">
        <f>IF(AND(TableOMP[[#This Row],[total_time]]&gt;=TableOMP[[#This Row],[Low]], TableOMP[[#This Row],[total_time]]&lt;=TableOMP[[#This Row],[High]]),1,0)</f>
        <v>0</v>
      </c>
    </row>
    <row r="3741" spans="1:19" x14ac:dyDescent="0.25">
      <c r="A3741" t="s">
        <v>16</v>
      </c>
      <c r="B3741">
        <v>10000</v>
      </c>
      <c r="C3741">
        <v>100</v>
      </c>
      <c r="D3741">
        <v>100000</v>
      </c>
      <c r="E3741">
        <v>47</v>
      </c>
      <c r="F3741">
        <v>1</v>
      </c>
      <c r="G3741">
        <v>6.8820360000000003</v>
      </c>
      <c r="H3741">
        <v>0.15188699999999999</v>
      </c>
      <c r="I3741">
        <v>2.2260200000000001</v>
      </c>
      <c r="J3741">
        <v>4.8391999999999998E-2</v>
      </c>
      <c r="K3741" t="str">
        <f t="shared" si="62"/>
        <v>2</v>
      </c>
      <c r="L3741" t="s">
        <v>60</v>
      </c>
      <c r="M3741" t="s">
        <v>61</v>
      </c>
      <c r="N37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741" s="10">
        <f>VLOOKUP(TableOMP[[#This Row],[Label]],TableAvg[],2,FALSE)</f>
        <v>0</v>
      </c>
      <c r="P3741" s="10">
        <f>VLOOKUP(TableOMP[[#This Row],[Label]],TableAvg[],3,FALSE)</f>
        <v>0</v>
      </c>
      <c r="Q3741" s="10">
        <f>TableOMP[[#This Row],[Avg]]-$U$2*TableOMP[[#This Row],[StdDev]]</f>
        <v>0</v>
      </c>
      <c r="R3741" s="10">
        <f>TableOMP[[#This Row],[Avg]]+$U$2*TableOMP[[#This Row],[StdDev]]</f>
        <v>0</v>
      </c>
      <c r="S3741" s="10">
        <f>IF(AND(TableOMP[[#This Row],[total_time]]&gt;=TableOMP[[#This Row],[Low]], TableOMP[[#This Row],[total_time]]&lt;=TableOMP[[#This Row],[High]]),1,0)</f>
        <v>0</v>
      </c>
    </row>
    <row r="3742" spans="1:19" x14ac:dyDescent="0.25">
      <c r="A3742" t="s">
        <v>16</v>
      </c>
      <c r="B3742">
        <v>10000</v>
      </c>
      <c r="C3742">
        <v>100</v>
      </c>
      <c r="D3742">
        <v>100000</v>
      </c>
      <c r="E3742">
        <v>46</v>
      </c>
      <c r="F3742">
        <v>1</v>
      </c>
      <c r="G3742">
        <v>7.1502689999999998</v>
      </c>
      <c r="H3742">
        <v>0.168017</v>
      </c>
      <c r="I3742">
        <v>2.3271649999999999</v>
      </c>
      <c r="J3742">
        <v>5.1714999999999997E-2</v>
      </c>
      <c r="K3742" t="str">
        <f t="shared" si="62"/>
        <v>2</v>
      </c>
      <c r="L3742" t="s">
        <v>60</v>
      </c>
      <c r="M3742" t="s">
        <v>61</v>
      </c>
      <c r="N37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742" s="10">
        <f>VLOOKUP(TableOMP[[#This Row],[Label]],TableAvg[],2,FALSE)</f>
        <v>0</v>
      </c>
      <c r="P3742" s="10">
        <f>VLOOKUP(TableOMP[[#This Row],[Label]],TableAvg[],3,FALSE)</f>
        <v>0</v>
      </c>
      <c r="Q3742" s="10">
        <f>TableOMP[[#This Row],[Avg]]-$U$2*TableOMP[[#This Row],[StdDev]]</f>
        <v>0</v>
      </c>
      <c r="R3742" s="10">
        <f>TableOMP[[#This Row],[Avg]]+$U$2*TableOMP[[#This Row],[StdDev]]</f>
        <v>0</v>
      </c>
      <c r="S3742" s="10">
        <f>IF(AND(TableOMP[[#This Row],[total_time]]&gt;=TableOMP[[#This Row],[Low]], TableOMP[[#This Row],[total_time]]&lt;=TableOMP[[#This Row],[High]]),1,0)</f>
        <v>0</v>
      </c>
    </row>
    <row r="3743" spans="1:19" x14ac:dyDescent="0.25">
      <c r="A3743" t="s">
        <v>16</v>
      </c>
      <c r="B3743">
        <v>10000</v>
      </c>
      <c r="C3743">
        <v>100</v>
      </c>
      <c r="D3743">
        <v>100000</v>
      </c>
      <c r="E3743">
        <v>45</v>
      </c>
      <c r="F3743">
        <v>1</v>
      </c>
      <c r="G3743">
        <v>7.0509399999999998</v>
      </c>
      <c r="H3743">
        <v>0.17966099999999999</v>
      </c>
      <c r="I3743">
        <v>3.068136</v>
      </c>
      <c r="J3743">
        <v>6.973E-2</v>
      </c>
      <c r="K3743" t="str">
        <f t="shared" si="62"/>
        <v>2</v>
      </c>
      <c r="L3743" t="s">
        <v>60</v>
      </c>
      <c r="M3743" t="s">
        <v>61</v>
      </c>
      <c r="N37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743" s="10">
        <f>VLOOKUP(TableOMP[[#This Row],[Label]],TableAvg[],2,FALSE)</f>
        <v>0</v>
      </c>
      <c r="P3743" s="10">
        <f>VLOOKUP(TableOMP[[#This Row],[Label]],TableAvg[],3,FALSE)</f>
        <v>0</v>
      </c>
      <c r="Q3743" s="10">
        <f>TableOMP[[#This Row],[Avg]]-$U$2*TableOMP[[#This Row],[StdDev]]</f>
        <v>0</v>
      </c>
      <c r="R3743" s="10">
        <f>TableOMP[[#This Row],[Avg]]+$U$2*TableOMP[[#This Row],[StdDev]]</f>
        <v>0</v>
      </c>
      <c r="S3743" s="10">
        <f>IF(AND(TableOMP[[#This Row],[total_time]]&gt;=TableOMP[[#This Row],[Low]], TableOMP[[#This Row],[total_time]]&lt;=TableOMP[[#This Row],[High]]),1,0)</f>
        <v>0</v>
      </c>
    </row>
    <row r="3744" spans="1:19" x14ac:dyDescent="0.25">
      <c r="A3744" t="s">
        <v>16</v>
      </c>
      <c r="B3744">
        <v>10000</v>
      </c>
      <c r="C3744">
        <v>100</v>
      </c>
      <c r="D3744">
        <v>100000</v>
      </c>
      <c r="E3744">
        <v>44</v>
      </c>
      <c r="F3744">
        <v>1</v>
      </c>
      <c r="G3744">
        <v>7.074751</v>
      </c>
      <c r="H3744">
        <v>0.17394000000000001</v>
      </c>
      <c r="I3744">
        <v>2.566694</v>
      </c>
      <c r="J3744">
        <v>5.9691000000000001E-2</v>
      </c>
      <c r="K3744" t="str">
        <f t="shared" si="62"/>
        <v>2</v>
      </c>
      <c r="L3744" t="s">
        <v>60</v>
      </c>
      <c r="M3744" t="s">
        <v>61</v>
      </c>
      <c r="N37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744" s="10">
        <f>VLOOKUP(TableOMP[[#This Row],[Label]],TableAvg[],2,FALSE)</f>
        <v>0</v>
      </c>
      <c r="P3744" s="10">
        <f>VLOOKUP(TableOMP[[#This Row],[Label]],TableAvg[],3,FALSE)</f>
        <v>0</v>
      </c>
      <c r="Q3744" s="10">
        <f>TableOMP[[#This Row],[Avg]]-$U$2*TableOMP[[#This Row],[StdDev]]</f>
        <v>0</v>
      </c>
      <c r="R3744" s="10">
        <f>TableOMP[[#This Row],[Avg]]+$U$2*TableOMP[[#This Row],[StdDev]]</f>
        <v>0</v>
      </c>
      <c r="S3744" s="10">
        <f>IF(AND(TableOMP[[#This Row],[total_time]]&gt;=TableOMP[[#This Row],[Low]], TableOMP[[#This Row],[total_time]]&lt;=TableOMP[[#This Row],[High]]),1,0)</f>
        <v>0</v>
      </c>
    </row>
    <row r="3745" spans="1:19" x14ac:dyDescent="0.25">
      <c r="A3745" t="s">
        <v>16</v>
      </c>
      <c r="B3745">
        <v>10000</v>
      </c>
      <c r="C3745">
        <v>100</v>
      </c>
      <c r="D3745">
        <v>100000</v>
      </c>
      <c r="E3745">
        <v>43</v>
      </c>
      <c r="F3745">
        <v>1</v>
      </c>
      <c r="G3745">
        <v>7.2744350000000004</v>
      </c>
      <c r="H3745">
        <v>0.162248</v>
      </c>
      <c r="I3745">
        <v>2.5810909999999998</v>
      </c>
      <c r="J3745">
        <v>6.1455000000000003E-2</v>
      </c>
      <c r="K3745" t="str">
        <f t="shared" si="62"/>
        <v>2</v>
      </c>
      <c r="L3745" t="s">
        <v>60</v>
      </c>
      <c r="M3745" t="s">
        <v>61</v>
      </c>
      <c r="N37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745" s="10">
        <f>VLOOKUP(TableOMP[[#This Row],[Label]],TableAvg[],2,FALSE)</f>
        <v>0</v>
      </c>
      <c r="P3745" s="10">
        <f>VLOOKUP(TableOMP[[#This Row],[Label]],TableAvg[],3,FALSE)</f>
        <v>0</v>
      </c>
      <c r="Q3745" s="10">
        <f>TableOMP[[#This Row],[Avg]]-$U$2*TableOMP[[#This Row],[StdDev]]</f>
        <v>0</v>
      </c>
      <c r="R3745" s="10">
        <f>TableOMP[[#This Row],[Avg]]+$U$2*TableOMP[[#This Row],[StdDev]]</f>
        <v>0</v>
      </c>
      <c r="S3745" s="10">
        <f>IF(AND(TableOMP[[#This Row],[total_time]]&gt;=TableOMP[[#This Row],[Low]], TableOMP[[#This Row],[total_time]]&lt;=TableOMP[[#This Row],[High]]),1,0)</f>
        <v>0</v>
      </c>
    </row>
    <row r="3746" spans="1:19" x14ac:dyDescent="0.25">
      <c r="A3746" t="s">
        <v>16</v>
      </c>
      <c r="B3746">
        <v>10000</v>
      </c>
      <c r="C3746">
        <v>100</v>
      </c>
      <c r="D3746">
        <v>100000</v>
      </c>
      <c r="E3746">
        <v>42</v>
      </c>
      <c r="F3746">
        <v>1</v>
      </c>
      <c r="G3746">
        <v>7.2638829999999999</v>
      </c>
      <c r="H3746">
        <v>0.136629</v>
      </c>
      <c r="I3746">
        <v>1.916107</v>
      </c>
      <c r="J3746">
        <v>4.6733999999999998E-2</v>
      </c>
      <c r="K3746" t="str">
        <f t="shared" si="62"/>
        <v>2</v>
      </c>
      <c r="L3746" t="s">
        <v>60</v>
      </c>
      <c r="M3746" t="s">
        <v>61</v>
      </c>
      <c r="N37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746" s="10">
        <f>VLOOKUP(TableOMP[[#This Row],[Label]],TableAvg[],2,FALSE)</f>
        <v>0</v>
      </c>
      <c r="P3746" s="10">
        <f>VLOOKUP(TableOMP[[#This Row],[Label]],TableAvg[],3,FALSE)</f>
        <v>0</v>
      </c>
      <c r="Q3746" s="10">
        <f>TableOMP[[#This Row],[Avg]]-$U$2*TableOMP[[#This Row],[StdDev]]</f>
        <v>0</v>
      </c>
      <c r="R3746" s="10">
        <f>TableOMP[[#This Row],[Avg]]+$U$2*TableOMP[[#This Row],[StdDev]]</f>
        <v>0</v>
      </c>
      <c r="S3746" s="10">
        <f>IF(AND(TableOMP[[#This Row],[total_time]]&gt;=TableOMP[[#This Row],[Low]], TableOMP[[#This Row],[total_time]]&lt;=TableOMP[[#This Row],[High]]),1,0)</f>
        <v>0</v>
      </c>
    </row>
    <row r="3747" spans="1:19" x14ac:dyDescent="0.25">
      <c r="A3747" t="s">
        <v>16</v>
      </c>
      <c r="B3747">
        <v>10000</v>
      </c>
      <c r="C3747">
        <v>100</v>
      </c>
      <c r="D3747">
        <v>100000</v>
      </c>
      <c r="E3747">
        <v>41</v>
      </c>
      <c r="F3747">
        <v>1</v>
      </c>
      <c r="G3747">
        <v>7.576492</v>
      </c>
      <c r="H3747">
        <v>0.18387300000000001</v>
      </c>
      <c r="I3747">
        <v>2.5905849999999999</v>
      </c>
      <c r="J3747">
        <v>6.4765000000000003E-2</v>
      </c>
      <c r="K3747" t="str">
        <f t="shared" si="62"/>
        <v>2</v>
      </c>
      <c r="L3747" t="s">
        <v>60</v>
      </c>
      <c r="M3747" t="s">
        <v>61</v>
      </c>
      <c r="N37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747" s="10">
        <f>VLOOKUP(TableOMP[[#This Row],[Label]],TableAvg[],2,FALSE)</f>
        <v>0</v>
      </c>
      <c r="P3747" s="10">
        <f>VLOOKUP(TableOMP[[#This Row],[Label]],TableAvg[],3,FALSE)</f>
        <v>0</v>
      </c>
      <c r="Q3747" s="10">
        <f>TableOMP[[#This Row],[Avg]]-$U$2*TableOMP[[#This Row],[StdDev]]</f>
        <v>0</v>
      </c>
      <c r="R3747" s="10">
        <f>TableOMP[[#This Row],[Avg]]+$U$2*TableOMP[[#This Row],[StdDev]]</f>
        <v>0</v>
      </c>
      <c r="S3747" s="10">
        <f>IF(AND(TableOMP[[#This Row],[total_time]]&gt;=TableOMP[[#This Row],[Low]], TableOMP[[#This Row],[total_time]]&lt;=TableOMP[[#This Row],[High]]),1,0)</f>
        <v>0</v>
      </c>
    </row>
    <row r="3748" spans="1:19" x14ac:dyDescent="0.25">
      <c r="A3748" t="s">
        <v>16</v>
      </c>
      <c r="B3748">
        <v>10000</v>
      </c>
      <c r="C3748">
        <v>100</v>
      </c>
      <c r="D3748">
        <v>100000</v>
      </c>
      <c r="E3748">
        <v>40</v>
      </c>
      <c r="F3748">
        <v>1</v>
      </c>
      <c r="G3748">
        <v>7.5556780000000003</v>
      </c>
      <c r="H3748">
        <v>0.153199</v>
      </c>
      <c r="I3748">
        <v>1.831518</v>
      </c>
      <c r="J3748">
        <v>4.6961999999999997E-2</v>
      </c>
      <c r="K3748" t="str">
        <f t="shared" si="62"/>
        <v>2</v>
      </c>
      <c r="L3748" t="s">
        <v>60</v>
      </c>
      <c r="M3748" t="s">
        <v>61</v>
      </c>
      <c r="N37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748" s="10">
        <f>VLOOKUP(TableOMP[[#This Row],[Label]],TableAvg[],2,FALSE)</f>
        <v>0</v>
      </c>
      <c r="P3748" s="10">
        <f>VLOOKUP(TableOMP[[#This Row],[Label]],TableAvg[],3,FALSE)</f>
        <v>0</v>
      </c>
      <c r="Q3748" s="10">
        <f>TableOMP[[#This Row],[Avg]]-$U$2*TableOMP[[#This Row],[StdDev]]</f>
        <v>0</v>
      </c>
      <c r="R3748" s="10">
        <f>TableOMP[[#This Row],[Avg]]+$U$2*TableOMP[[#This Row],[StdDev]]</f>
        <v>0</v>
      </c>
      <c r="S3748" s="10">
        <f>IF(AND(TableOMP[[#This Row],[total_time]]&gt;=TableOMP[[#This Row],[Low]], TableOMP[[#This Row],[total_time]]&lt;=TableOMP[[#This Row],[High]]),1,0)</f>
        <v>0</v>
      </c>
    </row>
    <row r="3749" spans="1:19" x14ac:dyDescent="0.25">
      <c r="A3749" t="s">
        <v>16</v>
      </c>
      <c r="B3749">
        <v>10000</v>
      </c>
      <c r="C3749">
        <v>100</v>
      </c>
      <c r="D3749">
        <v>100000</v>
      </c>
      <c r="E3749">
        <v>39</v>
      </c>
      <c r="F3749">
        <v>1</v>
      </c>
      <c r="G3749">
        <v>7.8789280000000002</v>
      </c>
      <c r="H3749">
        <v>0.16355900000000001</v>
      </c>
      <c r="I3749">
        <v>1.7538400000000001</v>
      </c>
      <c r="J3749">
        <v>4.6154000000000001E-2</v>
      </c>
      <c r="K3749" t="str">
        <f t="shared" si="62"/>
        <v>2</v>
      </c>
      <c r="L3749" t="s">
        <v>60</v>
      </c>
      <c r="M3749" t="s">
        <v>61</v>
      </c>
      <c r="N37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749" s="10">
        <f>VLOOKUP(TableOMP[[#This Row],[Label]],TableAvg[],2,FALSE)</f>
        <v>0</v>
      </c>
      <c r="P3749" s="10">
        <f>VLOOKUP(TableOMP[[#This Row],[Label]],TableAvg[],3,FALSE)</f>
        <v>0</v>
      </c>
      <c r="Q3749" s="10">
        <f>TableOMP[[#This Row],[Avg]]-$U$2*TableOMP[[#This Row],[StdDev]]</f>
        <v>0</v>
      </c>
      <c r="R3749" s="10">
        <f>TableOMP[[#This Row],[Avg]]+$U$2*TableOMP[[#This Row],[StdDev]]</f>
        <v>0</v>
      </c>
      <c r="S3749" s="10">
        <f>IF(AND(TableOMP[[#This Row],[total_time]]&gt;=TableOMP[[#This Row],[Low]], TableOMP[[#This Row],[total_time]]&lt;=TableOMP[[#This Row],[High]]),1,0)</f>
        <v>0</v>
      </c>
    </row>
    <row r="3750" spans="1:19" x14ac:dyDescent="0.25">
      <c r="A3750" t="s">
        <v>16</v>
      </c>
      <c r="B3750">
        <v>10000</v>
      </c>
      <c r="C3750">
        <v>100</v>
      </c>
      <c r="D3750">
        <v>100000</v>
      </c>
      <c r="E3750">
        <v>38</v>
      </c>
      <c r="F3750">
        <v>1</v>
      </c>
      <c r="G3750">
        <v>7.8731229999999996</v>
      </c>
      <c r="H3750">
        <v>0.16268099999999999</v>
      </c>
      <c r="I3750">
        <v>1.7372449999999999</v>
      </c>
      <c r="J3750">
        <v>4.6953000000000002E-2</v>
      </c>
      <c r="K3750" t="str">
        <f t="shared" si="62"/>
        <v>2</v>
      </c>
      <c r="L3750" t="s">
        <v>60</v>
      </c>
      <c r="M3750" t="s">
        <v>61</v>
      </c>
      <c r="N37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750" s="10">
        <f>VLOOKUP(TableOMP[[#This Row],[Label]],TableAvg[],2,FALSE)</f>
        <v>0</v>
      </c>
      <c r="P3750" s="10">
        <f>VLOOKUP(TableOMP[[#This Row],[Label]],TableAvg[],3,FALSE)</f>
        <v>0</v>
      </c>
      <c r="Q3750" s="10">
        <f>TableOMP[[#This Row],[Avg]]-$U$2*TableOMP[[#This Row],[StdDev]]</f>
        <v>0</v>
      </c>
      <c r="R3750" s="10">
        <f>TableOMP[[#This Row],[Avg]]+$U$2*TableOMP[[#This Row],[StdDev]]</f>
        <v>0</v>
      </c>
      <c r="S3750" s="10">
        <f>IF(AND(TableOMP[[#This Row],[total_time]]&gt;=TableOMP[[#This Row],[Low]], TableOMP[[#This Row],[total_time]]&lt;=TableOMP[[#This Row],[High]]),1,0)</f>
        <v>0</v>
      </c>
    </row>
    <row r="3751" spans="1:19" x14ac:dyDescent="0.25">
      <c r="A3751" t="s">
        <v>16</v>
      </c>
      <c r="B3751">
        <v>10000</v>
      </c>
      <c r="C3751">
        <v>100</v>
      </c>
      <c r="D3751">
        <v>100000</v>
      </c>
      <c r="E3751">
        <v>37</v>
      </c>
      <c r="F3751">
        <v>1</v>
      </c>
      <c r="G3751">
        <v>8.0176490000000005</v>
      </c>
      <c r="H3751">
        <v>0.16521</v>
      </c>
      <c r="I3751">
        <v>1.8476649999999999</v>
      </c>
      <c r="J3751">
        <v>5.1324000000000002E-2</v>
      </c>
      <c r="K3751" t="str">
        <f t="shared" si="62"/>
        <v>2</v>
      </c>
      <c r="L3751" t="s">
        <v>60</v>
      </c>
      <c r="M3751" t="s">
        <v>61</v>
      </c>
      <c r="N37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751" s="10">
        <f>VLOOKUP(TableOMP[[#This Row],[Label]],TableAvg[],2,FALSE)</f>
        <v>0</v>
      </c>
      <c r="P3751" s="10">
        <f>VLOOKUP(TableOMP[[#This Row],[Label]],TableAvg[],3,FALSE)</f>
        <v>0</v>
      </c>
      <c r="Q3751" s="10">
        <f>TableOMP[[#This Row],[Avg]]-$U$2*TableOMP[[#This Row],[StdDev]]</f>
        <v>0</v>
      </c>
      <c r="R3751" s="10">
        <f>TableOMP[[#This Row],[Avg]]+$U$2*TableOMP[[#This Row],[StdDev]]</f>
        <v>0</v>
      </c>
      <c r="S3751" s="10">
        <f>IF(AND(TableOMP[[#This Row],[total_time]]&gt;=TableOMP[[#This Row],[Low]], TableOMP[[#This Row],[total_time]]&lt;=TableOMP[[#This Row],[High]]),1,0)</f>
        <v>0</v>
      </c>
    </row>
    <row r="3752" spans="1:19" x14ac:dyDescent="0.25">
      <c r="A3752" t="s">
        <v>16</v>
      </c>
      <c r="B3752">
        <v>10000</v>
      </c>
      <c r="C3752">
        <v>100</v>
      </c>
      <c r="D3752">
        <v>100000</v>
      </c>
      <c r="E3752">
        <v>36</v>
      </c>
      <c r="F3752">
        <v>1</v>
      </c>
      <c r="G3752">
        <v>8.2380709999999997</v>
      </c>
      <c r="H3752">
        <v>0.16699900000000001</v>
      </c>
      <c r="I3752">
        <v>1.613834</v>
      </c>
      <c r="J3752">
        <v>4.6109999999999998E-2</v>
      </c>
      <c r="K3752" t="str">
        <f t="shared" si="62"/>
        <v>2</v>
      </c>
      <c r="L3752" t="s">
        <v>60</v>
      </c>
      <c r="M3752" t="s">
        <v>61</v>
      </c>
      <c r="N37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752" s="10">
        <f>VLOOKUP(TableOMP[[#This Row],[Label]],TableAvg[],2,FALSE)</f>
        <v>0</v>
      </c>
      <c r="P3752" s="10">
        <f>VLOOKUP(TableOMP[[#This Row],[Label]],TableAvg[],3,FALSE)</f>
        <v>0</v>
      </c>
      <c r="Q3752" s="10">
        <f>TableOMP[[#This Row],[Avg]]-$U$2*TableOMP[[#This Row],[StdDev]]</f>
        <v>0</v>
      </c>
      <c r="R3752" s="10">
        <f>TableOMP[[#This Row],[Avg]]+$U$2*TableOMP[[#This Row],[StdDev]]</f>
        <v>0</v>
      </c>
      <c r="S3752" s="10">
        <f>IF(AND(TableOMP[[#This Row],[total_time]]&gt;=TableOMP[[#This Row],[Low]], TableOMP[[#This Row],[total_time]]&lt;=TableOMP[[#This Row],[High]]),1,0)</f>
        <v>0</v>
      </c>
    </row>
    <row r="3753" spans="1:19" x14ac:dyDescent="0.25">
      <c r="A3753" t="s">
        <v>16</v>
      </c>
      <c r="B3753">
        <v>10000</v>
      </c>
      <c r="C3753">
        <v>100</v>
      </c>
      <c r="D3753">
        <v>100000</v>
      </c>
      <c r="E3753">
        <v>35</v>
      </c>
      <c r="F3753">
        <v>1</v>
      </c>
      <c r="G3753">
        <v>8.3813960000000005</v>
      </c>
      <c r="H3753">
        <v>0.15878400000000001</v>
      </c>
      <c r="I3753">
        <v>1.753085</v>
      </c>
      <c r="J3753">
        <v>5.1561000000000003E-2</v>
      </c>
      <c r="K3753" t="str">
        <f t="shared" si="62"/>
        <v>2</v>
      </c>
      <c r="L3753" t="s">
        <v>60</v>
      </c>
      <c r="M3753" t="s">
        <v>61</v>
      </c>
      <c r="N37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753" s="10">
        <f>VLOOKUP(TableOMP[[#This Row],[Label]],TableAvg[],2,FALSE)</f>
        <v>0</v>
      </c>
      <c r="P3753" s="10">
        <f>VLOOKUP(TableOMP[[#This Row],[Label]],TableAvg[],3,FALSE)</f>
        <v>0</v>
      </c>
      <c r="Q3753" s="10">
        <f>TableOMP[[#This Row],[Avg]]-$U$2*TableOMP[[#This Row],[StdDev]]</f>
        <v>0</v>
      </c>
      <c r="R3753" s="10">
        <f>TableOMP[[#This Row],[Avg]]+$U$2*TableOMP[[#This Row],[StdDev]]</f>
        <v>0</v>
      </c>
      <c r="S3753" s="10">
        <f>IF(AND(TableOMP[[#This Row],[total_time]]&gt;=TableOMP[[#This Row],[Low]], TableOMP[[#This Row],[total_time]]&lt;=TableOMP[[#This Row],[High]]),1,0)</f>
        <v>0</v>
      </c>
    </row>
    <row r="3754" spans="1:19" x14ac:dyDescent="0.25">
      <c r="A3754" t="s">
        <v>16</v>
      </c>
      <c r="B3754">
        <v>10000</v>
      </c>
      <c r="C3754">
        <v>100</v>
      </c>
      <c r="D3754">
        <v>100000</v>
      </c>
      <c r="E3754">
        <v>34</v>
      </c>
      <c r="F3754">
        <v>1</v>
      </c>
      <c r="G3754">
        <v>8.6899879999999996</v>
      </c>
      <c r="H3754">
        <v>0.15578700000000001</v>
      </c>
      <c r="I3754">
        <v>1.888868</v>
      </c>
      <c r="J3754">
        <v>5.7237999999999997E-2</v>
      </c>
      <c r="K3754" t="str">
        <f t="shared" si="62"/>
        <v>2</v>
      </c>
      <c r="L3754" t="s">
        <v>60</v>
      </c>
      <c r="M3754" t="s">
        <v>61</v>
      </c>
      <c r="N37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754" s="10">
        <f>VLOOKUP(TableOMP[[#This Row],[Label]],TableAvg[],2,FALSE)</f>
        <v>0</v>
      </c>
      <c r="P3754" s="10">
        <f>VLOOKUP(TableOMP[[#This Row],[Label]],TableAvg[],3,FALSE)</f>
        <v>0</v>
      </c>
      <c r="Q3754" s="10">
        <f>TableOMP[[#This Row],[Avg]]-$U$2*TableOMP[[#This Row],[StdDev]]</f>
        <v>0</v>
      </c>
      <c r="R3754" s="10">
        <f>TableOMP[[#This Row],[Avg]]+$U$2*TableOMP[[#This Row],[StdDev]]</f>
        <v>0</v>
      </c>
      <c r="S3754" s="10">
        <f>IF(AND(TableOMP[[#This Row],[total_time]]&gt;=TableOMP[[#This Row],[Low]], TableOMP[[#This Row],[total_time]]&lt;=TableOMP[[#This Row],[High]]),1,0)</f>
        <v>0</v>
      </c>
    </row>
    <row r="3755" spans="1:19" x14ac:dyDescent="0.25">
      <c r="A3755" t="s">
        <v>16</v>
      </c>
      <c r="B3755">
        <v>10000</v>
      </c>
      <c r="C3755">
        <v>100</v>
      </c>
      <c r="D3755">
        <v>100000</v>
      </c>
      <c r="E3755">
        <v>33</v>
      </c>
      <c r="F3755">
        <v>1</v>
      </c>
      <c r="G3755">
        <v>8.9926729999999999</v>
      </c>
      <c r="H3755">
        <v>0.15278900000000001</v>
      </c>
      <c r="I3755">
        <v>1.4963880000000001</v>
      </c>
      <c r="J3755">
        <v>4.6761999999999998E-2</v>
      </c>
      <c r="K3755" t="str">
        <f t="shared" si="62"/>
        <v>2</v>
      </c>
      <c r="L3755" t="s">
        <v>60</v>
      </c>
      <c r="M3755" t="s">
        <v>61</v>
      </c>
      <c r="N37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755" s="10">
        <f>VLOOKUP(TableOMP[[#This Row],[Label]],TableAvg[],2,FALSE)</f>
        <v>0</v>
      </c>
      <c r="P3755" s="10">
        <f>VLOOKUP(TableOMP[[#This Row],[Label]],TableAvg[],3,FALSE)</f>
        <v>0</v>
      </c>
      <c r="Q3755" s="10">
        <f>TableOMP[[#This Row],[Avg]]-$U$2*TableOMP[[#This Row],[StdDev]]</f>
        <v>0</v>
      </c>
      <c r="R3755" s="10">
        <f>TableOMP[[#This Row],[Avg]]+$U$2*TableOMP[[#This Row],[StdDev]]</f>
        <v>0</v>
      </c>
      <c r="S3755" s="10">
        <f>IF(AND(TableOMP[[#This Row],[total_time]]&gt;=TableOMP[[#This Row],[Low]], TableOMP[[#This Row],[total_time]]&lt;=TableOMP[[#This Row],[High]]),1,0)</f>
        <v>0</v>
      </c>
    </row>
    <row r="3756" spans="1:19" x14ac:dyDescent="0.25">
      <c r="A3756" t="s">
        <v>16</v>
      </c>
      <c r="B3756">
        <v>10000</v>
      </c>
      <c r="C3756">
        <v>100</v>
      </c>
      <c r="D3756">
        <v>100000</v>
      </c>
      <c r="E3756">
        <v>32</v>
      </c>
      <c r="F3756">
        <v>1</v>
      </c>
      <c r="G3756">
        <v>9.2888040000000007</v>
      </c>
      <c r="H3756">
        <v>0.129496</v>
      </c>
      <c r="I3756">
        <v>1.1955610000000001</v>
      </c>
      <c r="J3756">
        <v>3.8566000000000003E-2</v>
      </c>
      <c r="K3756" t="str">
        <f t="shared" si="62"/>
        <v>2</v>
      </c>
      <c r="L3756" t="s">
        <v>60</v>
      </c>
      <c r="M3756" t="s">
        <v>61</v>
      </c>
      <c r="N37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756" s="10">
        <f>VLOOKUP(TableOMP[[#This Row],[Label]],TableAvg[],2,FALSE)</f>
        <v>0</v>
      </c>
      <c r="P3756" s="10">
        <f>VLOOKUP(TableOMP[[#This Row],[Label]],TableAvg[],3,FALSE)</f>
        <v>0</v>
      </c>
      <c r="Q3756" s="10">
        <f>TableOMP[[#This Row],[Avg]]-$U$2*TableOMP[[#This Row],[StdDev]]</f>
        <v>0</v>
      </c>
      <c r="R3756" s="10">
        <f>TableOMP[[#This Row],[Avg]]+$U$2*TableOMP[[#This Row],[StdDev]]</f>
        <v>0</v>
      </c>
      <c r="S3756" s="10">
        <f>IF(AND(TableOMP[[#This Row],[total_time]]&gt;=TableOMP[[#This Row],[Low]], TableOMP[[#This Row],[total_time]]&lt;=TableOMP[[#This Row],[High]]),1,0)</f>
        <v>0</v>
      </c>
    </row>
    <row r="3757" spans="1:19" x14ac:dyDescent="0.25">
      <c r="A3757" t="s">
        <v>16</v>
      </c>
      <c r="B3757">
        <v>10000</v>
      </c>
      <c r="C3757">
        <v>100</v>
      </c>
      <c r="D3757">
        <v>100000</v>
      </c>
      <c r="E3757">
        <v>31</v>
      </c>
      <c r="F3757">
        <v>1</v>
      </c>
      <c r="G3757">
        <v>9.3330760000000001</v>
      </c>
      <c r="H3757">
        <v>0.15898200000000001</v>
      </c>
      <c r="I3757">
        <v>1.4844759999999999</v>
      </c>
      <c r="J3757">
        <v>4.9482999999999999E-2</v>
      </c>
      <c r="K3757" t="str">
        <f t="shared" si="62"/>
        <v>2</v>
      </c>
      <c r="L3757" t="s">
        <v>60</v>
      </c>
      <c r="M3757" t="s">
        <v>61</v>
      </c>
      <c r="N37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757" s="10">
        <f>VLOOKUP(TableOMP[[#This Row],[Label]],TableAvg[],2,FALSE)</f>
        <v>0</v>
      </c>
      <c r="P3757" s="10">
        <f>VLOOKUP(TableOMP[[#This Row],[Label]],TableAvg[],3,FALSE)</f>
        <v>0</v>
      </c>
      <c r="Q3757" s="10">
        <f>TableOMP[[#This Row],[Avg]]-$U$2*TableOMP[[#This Row],[StdDev]]</f>
        <v>0</v>
      </c>
      <c r="R3757" s="10">
        <f>TableOMP[[#This Row],[Avg]]+$U$2*TableOMP[[#This Row],[StdDev]]</f>
        <v>0</v>
      </c>
      <c r="S3757" s="10">
        <f>IF(AND(TableOMP[[#This Row],[total_time]]&gt;=TableOMP[[#This Row],[Low]], TableOMP[[#This Row],[total_time]]&lt;=TableOMP[[#This Row],[High]]),1,0)</f>
        <v>0</v>
      </c>
    </row>
    <row r="3758" spans="1:19" x14ac:dyDescent="0.25">
      <c r="A3758" t="s">
        <v>16</v>
      </c>
      <c r="B3758">
        <v>10000</v>
      </c>
      <c r="C3758">
        <v>100</v>
      </c>
      <c r="D3758">
        <v>100000</v>
      </c>
      <c r="E3758">
        <v>30</v>
      </c>
      <c r="F3758">
        <v>1</v>
      </c>
      <c r="G3758">
        <v>9.5176020000000001</v>
      </c>
      <c r="H3758">
        <v>0.14766499999999999</v>
      </c>
      <c r="I3758">
        <v>1.2867679999999999</v>
      </c>
      <c r="J3758">
        <v>4.4371000000000001E-2</v>
      </c>
      <c r="K3758" t="str">
        <f t="shared" si="62"/>
        <v>2</v>
      </c>
      <c r="L3758" t="s">
        <v>60</v>
      </c>
      <c r="M3758" t="s">
        <v>61</v>
      </c>
      <c r="N37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758" s="10">
        <f>VLOOKUP(TableOMP[[#This Row],[Label]],TableAvg[],2,FALSE)</f>
        <v>0</v>
      </c>
      <c r="P3758" s="10">
        <f>VLOOKUP(TableOMP[[#This Row],[Label]],TableAvg[],3,FALSE)</f>
        <v>0</v>
      </c>
      <c r="Q3758" s="10">
        <f>TableOMP[[#This Row],[Avg]]-$U$2*TableOMP[[#This Row],[StdDev]]</f>
        <v>0</v>
      </c>
      <c r="R3758" s="10">
        <f>TableOMP[[#This Row],[Avg]]+$U$2*TableOMP[[#This Row],[StdDev]]</f>
        <v>0</v>
      </c>
      <c r="S3758" s="10">
        <f>IF(AND(TableOMP[[#This Row],[total_time]]&gt;=TableOMP[[#This Row],[Low]], TableOMP[[#This Row],[total_time]]&lt;=TableOMP[[#This Row],[High]]),1,0)</f>
        <v>0</v>
      </c>
    </row>
    <row r="3759" spans="1:19" x14ac:dyDescent="0.25">
      <c r="A3759" t="s">
        <v>16</v>
      </c>
      <c r="B3759">
        <v>10000</v>
      </c>
      <c r="C3759">
        <v>100</v>
      </c>
      <c r="D3759">
        <v>100000</v>
      </c>
      <c r="E3759">
        <v>29</v>
      </c>
      <c r="F3759">
        <v>1</v>
      </c>
      <c r="G3759">
        <v>9.7593809999999994</v>
      </c>
      <c r="H3759">
        <v>0.14732700000000001</v>
      </c>
      <c r="I3759">
        <v>1.178194</v>
      </c>
      <c r="J3759">
        <v>4.2077999999999997E-2</v>
      </c>
      <c r="K3759" t="str">
        <f t="shared" si="62"/>
        <v>2</v>
      </c>
      <c r="L3759" t="s">
        <v>60</v>
      </c>
      <c r="M3759" t="s">
        <v>61</v>
      </c>
      <c r="N37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759" s="10">
        <f>VLOOKUP(TableOMP[[#This Row],[Label]],TableAvg[],2,FALSE)</f>
        <v>0</v>
      </c>
      <c r="P3759" s="10">
        <f>VLOOKUP(TableOMP[[#This Row],[Label]],TableAvg[],3,FALSE)</f>
        <v>0</v>
      </c>
      <c r="Q3759" s="10">
        <f>TableOMP[[#This Row],[Avg]]-$U$2*TableOMP[[#This Row],[StdDev]]</f>
        <v>0</v>
      </c>
      <c r="R3759" s="10">
        <f>TableOMP[[#This Row],[Avg]]+$U$2*TableOMP[[#This Row],[StdDev]]</f>
        <v>0</v>
      </c>
      <c r="S3759" s="10">
        <f>IF(AND(TableOMP[[#This Row],[total_time]]&gt;=TableOMP[[#This Row],[Low]], TableOMP[[#This Row],[total_time]]&lt;=TableOMP[[#This Row],[High]]),1,0)</f>
        <v>0</v>
      </c>
    </row>
    <row r="3760" spans="1:19" x14ac:dyDescent="0.25">
      <c r="A3760" t="s">
        <v>16</v>
      </c>
      <c r="B3760">
        <v>10000</v>
      </c>
      <c r="C3760">
        <v>100</v>
      </c>
      <c r="D3760">
        <v>100000</v>
      </c>
      <c r="E3760">
        <v>28</v>
      </c>
      <c r="F3760">
        <v>1</v>
      </c>
      <c r="G3760">
        <v>10.100390000000001</v>
      </c>
      <c r="H3760">
        <v>0.156137</v>
      </c>
      <c r="I3760">
        <v>1.4272629999999999</v>
      </c>
      <c r="J3760">
        <v>5.2861999999999999E-2</v>
      </c>
      <c r="K3760" t="str">
        <f t="shared" si="62"/>
        <v>2</v>
      </c>
      <c r="L3760" t="s">
        <v>60</v>
      </c>
      <c r="M3760" t="s">
        <v>61</v>
      </c>
      <c r="N37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760" s="10">
        <f>VLOOKUP(TableOMP[[#This Row],[Label]],TableAvg[],2,FALSE)</f>
        <v>0</v>
      </c>
      <c r="P3760" s="10">
        <f>VLOOKUP(TableOMP[[#This Row],[Label]],TableAvg[],3,FALSE)</f>
        <v>0</v>
      </c>
      <c r="Q3760" s="10">
        <f>TableOMP[[#This Row],[Avg]]-$U$2*TableOMP[[#This Row],[StdDev]]</f>
        <v>0</v>
      </c>
      <c r="R3760" s="10">
        <f>TableOMP[[#This Row],[Avg]]+$U$2*TableOMP[[#This Row],[StdDev]]</f>
        <v>0</v>
      </c>
      <c r="S3760" s="10">
        <f>IF(AND(TableOMP[[#This Row],[total_time]]&gt;=TableOMP[[#This Row],[Low]], TableOMP[[#This Row],[total_time]]&lt;=TableOMP[[#This Row],[High]]),1,0)</f>
        <v>0</v>
      </c>
    </row>
    <row r="3761" spans="1:19" x14ac:dyDescent="0.25">
      <c r="A3761" t="s">
        <v>16</v>
      </c>
      <c r="B3761">
        <v>10000</v>
      </c>
      <c r="C3761">
        <v>100</v>
      </c>
      <c r="D3761">
        <v>100000</v>
      </c>
      <c r="E3761">
        <v>27</v>
      </c>
      <c r="F3761">
        <v>1</v>
      </c>
      <c r="G3761">
        <v>10.353958</v>
      </c>
      <c r="H3761">
        <v>0.15457799999999999</v>
      </c>
      <c r="I3761">
        <v>1.3719749999999999</v>
      </c>
      <c r="J3761">
        <v>5.2768000000000002E-2</v>
      </c>
      <c r="K3761" t="str">
        <f t="shared" si="62"/>
        <v>2</v>
      </c>
      <c r="L3761" t="s">
        <v>60</v>
      </c>
      <c r="M3761" t="s">
        <v>61</v>
      </c>
      <c r="N37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761" s="10">
        <f>VLOOKUP(TableOMP[[#This Row],[Label]],TableAvg[],2,FALSE)</f>
        <v>0</v>
      </c>
      <c r="P3761" s="10">
        <f>VLOOKUP(TableOMP[[#This Row],[Label]],TableAvg[],3,FALSE)</f>
        <v>0</v>
      </c>
      <c r="Q3761" s="10">
        <f>TableOMP[[#This Row],[Avg]]-$U$2*TableOMP[[#This Row],[StdDev]]</f>
        <v>0</v>
      </c>
      <c r="R3761" s="10">
        <f>TableOMP[[#This Row],[Avg]]+$U$2*TableOMP[[#This Row],[StdDev]]</f>
        <v>0</v>
      </c>
      <c r="S3761" s="10">
        <f>IF(AND(TableOMP[[#This Row],[total_time]]&gt;=TableOMP[[#This Row],[Low]], TableOMP[[#This Row],[total_time]]&lt;=TableOMP[[#This Row],[High]]),1,0)</f>
        <v>0</v>
      </c>
    </row>
    <row r="3762" spans="1:19" x14ac:dyDescent="0.25">
      <c r="A3762" t="s">
        <v>16</v>
      </c>
      <c r="B3762">
        <v>10000</v>
      </c>
      <c r="C3762">
        <v>100</v>
      </c>
      <c r="D3762">
        <v>100000</v>
      </c>
      <c r="E3762">
        <v>26</v>
      </c>
      <c r="F3762">
        <v>1</v>
      </c>
      <c r="G3762">
        <v>10.744237</v>
      </c>
      <c r="H3762">
        <v>0.126863</v>
      </c>
      <c r="I3762">
        <v>0.90164</v>
      </c>
      <c r="J3762">
        <v>3.6066000000000001E-2</v>
      </c>
      <c r="K3762" t="str">
        <f t="shared" si="62"/>
        <v>2</v>
      </c>
      <c r="L3762" t="s">
        <v>60</v>
      </c>
      <c r="M3762" t="s">
        <v>61</v>
      </c>
      <c r="N37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762" s="10">
        <f>VLOOKUP(TableOMP[[#This Row],[Label]],TableAvg[],2,FALSE)</f>
        <v>0</v>
      </c>
      <c r="P3762" s="10">
        <f>VLOOKUP(TableOMP[[#This Row],[Label]],TableAvg[],3,FALSE)</f>
        <v>0</v>
      </c>
      <c r="Q3762" s="10">
        <f>TableOMP[[#This Row],[Avg]]-$U$2*TableOMP[[#This Row],[StdDev]]</f>
        <v>0</v>
      </c>
      <c r="R3762" s="10">
        <f>TableOMP[[#This Row],[Avg]]+$U$2*TableOMP[[#This Row],[StdDev]]</f>
        <v>0</v>
      </c>
      <c r="S3762" s="10">
        <f>IF(AND(TableOMP[[#This Row],[total_time]]&gt;=TableOMP[[#This Row],[Low]], TableOMP[[#This Row],[total_time]]&lt;=TableOMP[[#This Row],[High]]),1,0)</f>
        <v>0</v>
      </c>
    </row>
    <row r="3763" spans="1:19" x14ac:dyDescent="0.25">
      <c r="A3763" t="s">
        <v>16</v>
      </c>
      <c r="B3763">
        <v>10000</v>
      </c>
      <c r="C3763">
        <v>100</v>
      </c>
      <c r="D3763">
        <v>100000</v>
      </c>
      <c r="E3763">
        <v>25</v>
      </c>
      <c r="F3763">
        <v>1</v>
      </c>
      <c r="G3763">
        <v>11.086553</v>
      </c>
      <c r="H3763">
        <v>0.155053</v>
      </c>
      <c r="I3763">
        <v>1.2061900000000001</v>
      </c>
      <c r="J3763">
        <v>5.0257999999999997E-2</v>
      </c>
      <c r="K3763" t="str">
        <f t="shared" si="62"/>
        <v>2</v>
      </c>
      <c r="L3763" t="s">
        <v>60</v>
      </c>
      <c r="M3763" t="s">
        <v>61</v>
      </c>
      <c r="N37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763" s="10">
        <f>VLOOKUP(TableOMP[[#This Row],[Label]],TableAvg[],2,FALSE)</f>
        <v>0</v>
      </c>
      <c r="P3763" s="10">
        <f>VLOOKUP(TableOMP[[#This Row],[Label]],TableAvg[],3,FALSE)</f>
        <v>0</v>
      </c>
      <c r="Q3763" s="10">
        <f>TableOMP[[#This Row],[Avg]]-$U$2*TableOMP[[#This Row],[StdDev]]</f>
        <v>0</v>
      </c>
      <c r="R3763" s="10">
        <f>TableOMP[[#This Row],[Avg]]+$U$2*TableOMP[[#This Row],[StdDev]]</f>
        <v>0</v>
      </c>
      <c r="S3763" s="10">
        <f>IF(AND(TableOMP[[#This Row],[total_time]]&gt;=TableOMP[[#This Row],[Low]], TableOMP[[#This Row],[total_time]]&lt;=TableOMP[[#This Row],[High]]),1,0)</f>
        <v>0</v>
      </c>
    </row>
    <row r="3764" spans="1:19" x14ac:dyDescent="0.25">
      <c r="A3764" t="s">
        <v>16</v>
      </c>
      <c r="B3764">
        <v>10000</v>
      </c>
      <c r="C3764">
        <v>100</v>
      </c>
      <c r="D3764">
        <v>100000</v>
      </c>
      <c r="E3764">
        <v>24</v>
      </c>
      <c r="F3764">
        <v>1</v>
      </c>
      <c r="G3764">
        <v>11.489267</v>
      </c>
      <c r="H3764">
        <v>0.135629</v>
      </c>
      <c r="I3764">
        <v>0.954094</v>
      </c>
      <c r="J3764">
        <v>4.1481999999999998E-2</v>
      </c>
      <c r="K3764" t="str">
        <f t="shared" si="62"/>
        <v>2</v>
      </c>
      <c r="L3764" t="s">
        <v>60</v>
      </c>
      <c r="M3764" t="s">
        <v>61</v>
      </c>
      <c r="N37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764" s="10">
        <f>VLOOKUP(TableOMP[[#This Row],[Label]],TableAvg[],2,FALSE)</f>
        <v>0</v>
      </c>
      <c r="P3764" s="10">
        <f>VLOOKUP(TableOMP[[#This Row],[Label]],TableAvg[],3,FALSE)</f>
        <v>0</v>
      </c>
      <c r="Q3764" s="10">
        <f>TableOMP[[#This Row],[Avg]]-$U$2*TableOMP[[#This Row],[StdDev]]</f>
        <v>0</v>
      </c>
      <c r="R3764" s="10">
        <f>TableOMP[[#This Row],[Avg]]+$U$2*TableOMP[[#This Row],[StdDev]]</f>
        <v>0</v>
      </c>
      <c r="S3764" s="10">
        <f>IF(AND(TableOMP[[#This Row],[total_time]]&gt;=TableOMP[[#This Row],[Low]], TableOMP[[#This Row],[total_time]]&lt;=TableOMP[[#This Row],[High]]),1,0)</f>
        <v>0</v>
      </c>
    </row>
    <row r="3765" spans="1:19" x14ac:dyDescent="0.25">
      <c r="A3765" t="s">
        <v>16</v>
      </c>
      <c r="B3765">
        <v>10000</v>
      </c>
      <c r="C3765">
        <v>100</v>
      </c>
      <c r="D3765">
        <v>100000</v>
      </c>
      <c r="E3765">
        <v>23</v>
      </c>
      <c r="F3765">
        <v>1</v>
      </c>
      <c r="G3765">
        <v>11.947454</v>
      </c>
      <c r="H3765">
        <v>0.14419499999999999</v>
      </c>
      <c r="I3765">
        <v>1.0725389999999999</v>
      </c>
      <c r="J3765">
        <v>4.8751999999999997E-2</v>
      </c>
      <c r="K3765" t="str">
        <f t="shared" si="62"/>
        <v>2</v>
      </c>
      <c r="L3765" t="s">
        <v>60</v>
      </c>
      <c r="M3765" t="s">
        <v>61</v>
      </c>
      <c r="N37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765" s="10">
        <f>VLOOKUP(TableOMP[[#This Row],[Label]],TableAvg[],2,FALSE)</f>
        <v>0</v>
      </c>
      <c r="P3765" s="10">
        <f>VLOOKUP(TableOMP[[#This Row],[Label]],TableAvg[],3,FALSE)</f>
        <v>0</v>
      </c>
      <c r="Q3765" s="10">
        <f>TableOMP[[#This Row],[Avg]]-$U$2*TableOMP[[#This Row],[StdDev]]</f>
        <v>0</v>
      </c>
      <c r="R3765" s="10">
        <f>TableOMP[[#This Row],[Avg]]+$U$2*TableOMP[[#This Row],[StdDev]]</f>
        <v>0</v>
      </c>
      <c r="S3765" s="10">
        <f>IF(AND(TableOMP[[#This Row],[total_time]]&gt;=TableOMP[[#This Row],[Low]], TableOMP[[#This Row],[total_time]]&lt;=TableOMP[[#This Row],[High]]),1,0)</f>
        <v>0</v>
      </c>
    </row>
    <row r="3766" spans="1:19" x14ac:dyDescent="0.25">
      <c r="A3766" t="s">
        <v>16</v>
      </c>
      <c r="B3766">
        <v>10000</v>
      </c>
      <c r="C3766">
        <v>100</v>
      </c>
      <c r="D3766">
        <v>100000</v>
      </c>
      <c r="E3766">
        <v>22</v>
      </c>
      <c r="F3766">
        <v>1</v>
      </c>
      <c r="G3766">
        <v>12.394753</v>
      </c>
      <c r="H3766">
        <v>0.134852</v>
      </c>
      <c r="I3766">
        <v>0.82962599999999997</v>
      </c>
      <c r="J3766">
        <v>3.9505999999999999E-2</v>
      </c>
      <c r="K3766" t="str">
        <f t="shared" si="62"/>
        <v>2</v>
      </c>
      <c r="L3766" t="s">
        <v>60</v>
      </c>
      <c r="M3766" t="s">
        <v>61</v>
      </c>
      <c r="N37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766" s="10">
        <f>VLOOKUP(TableOMP[[#This Row],[Label]],TableAvg[],2,FALSE)</f>
        <v>0</v>
      </c>
      <c r="P3766" s="10">
        <f>VLOOKUP(TableOMP[[#This Row],[Label]],TableAvg[],3,FALSE)</f>
        <v>0</v>
      </c>
      <c r="Q3766" s="10">
        <f>TableOMP[[#This Row],[Avg]]-$U$2*TableOMP[[#This Row],[StdDev]]</f>
        <v>0</v>
      </c>
      <c r="R3766" s="10">
        <f>TableOMP[[#This Row],[Avg]]+$U$2*TableOMP[[#This Row],[StdDev]]</f>
        <v>0</v>
      </c>
      <c r="S3766" s="10">
        <f>IF(AND(TableOMP[[#This Row],[total_time]]&gt;=TableOMP[[#This Row],[Low]], TableOMP[[#This Row],[total_time]]&lt;=TableOMP[[#This Row],[High]]),1,0)</f>
        <v>0</v>
      </c>
    </row>
    <row r="3767" spans="1:19" x14ac:dyDescent="0.25">
      <c r="A3767" t="s">
        <v>16</v>
      </c>
      <c r="B3767">
        <v>10000</v>
      </c>
      <c r="C3767">
        <v>100</v>
      </c>
      <c r="D3767">
        <v>100000</v>
      </c>
      <c r="E3767">
        <v>21</v>
      </c>
      <c r="F3767">
        <v>1</v>
      </c>
      <c r="G3767">
        <v>12.921931000000001</v>
      </c>
      <c r="H3767">
        <v>0.140843</v>
      </c>
      <c r="I3767">
        <v>0.94263799999999998</v>
      </c>
      <c r="J3767">
        <v>4.7132E-2</v>
      </c>
      <c r="K3767" t="str">
        <f t="shared" si="62"/>
        <v>2</v>
      </c>
      <c r="L3767" t="s">
        <v>60</v>
      </c>
      <c r="M3767" t="s">
        <v>61</v>
      </c>
      <c r="N37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767" s="10">
        <f>VLOOKUP(TableOMP[[#This Row],[Label]],TableAvg[],2,FALSE)</f>
        <v>0</v>
      </c>
      <c r="P3767" s="10">
        <f>VLOOKUP(TableOMP[[#This Row],[Label]],TableAvg[],3,FALSE)</f>
        <v>0</v>
      </c>
      <c r="Q3767" s="10">
        <f>TableOMP[[#This Row],[Avg]]-$U$2*TableOMP[[#This Row],[StdDev]]</f>
        <v>0</v>
      </c>
      <c r="R3767" s="10">
        <f>TableOMP[[#This Row],[Avg]]+$U$2*TableOMP[[#This Row],[StdDev]]</f>
        <v>0</v>
      </c>
      <c r="S3767" s="10">
        <f>IF(AND(TableOMP[[#This Row],[total_time]]&gt;=TableOMP[[#This Row],[Low]], TableOMP[[#This Row],[total_time]]&lt;=TableOMP[[#This Row],[High]]),1,0)</f>
        <v>0</v>
      </c>
    </row>
    <row r="3768" spans="1:19" x14ac:dyDescent="0.25">
      <c r="A3768" t="s">
        <v>16</v>
      </c>
      <c r="B3768">
        <v>10000</v>
      </c>
      <c r="C3768">
        <v>100</v>
      </c>
      <c r="D3768">
        <v>100000</v>
      </c>
      <c r="E3768">
        <v>20</v>
      </c>
      <c r="F3768">
        <v>1</v>
      </c>
      <c r="G3768">
        <v>13.530315999999999</v>
      </c>
      <c r="H3768">
        <v>0.160941</v>
      </c>
      <c r="I3768">
        <v>1.157729</v>
      </c>
      <c r="J3768">
        <v>6.0933000000000001E-2</v>
      </c>
      <c r="K3768" t="str">
        <f t="shared" si="62"/>
        <v>2</v>
      </c>
      <c r="L3768" t="s">
        <v>60</v>
      </c>
      <c r="M3768" t="s">
        <v>61</v>
      </c>
      <c r="N37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768" s="10">
        <f>VLOOKUP(TableOMP[[#This Row],[Label]],TableAvg[],2,FALSE)</f>
        <v>0</v>
      </c>
      <c r="P3768" s="10">
        <f>VLOOKUP(TableOMP[[#This Row],[Label]],TableAvg[],3,FALSE)</f>
        <v>0</v>
      </c>
      <c r="Q3768" s="10">
        <f>TableOMP[[#This Row],[Avg]]-$U$2*TableOMP[[#This Row],[StdDev]]</f>
        <v>0</v>
      </c>
      <c r="R3768" s="10">
        <f>TableOMP[[#This Row],[Avg]]+$U$2*TableOMP[[#This Row],[StdDev]]</f>
        <v>0</v>
      </c>
      <c r="S3768" s="10">
        <f>IF(AND(TableOMP[[#This Row],[total_time]]&gt;=TableOMP[[#This Row],[Low]], TableOMP[[#This Row],[total_time]]&lt;=TableOMP[[#This Row],[High]]),1,0)</f>
        <v>0</v>
      </c>
    </row>
    <row r="3769" spans="1:19" x14ac:dyDescent="0.25">
      <c r="A3769" t="s">
        <v>16</v>
      </c>
      <c r="B3769">
        <v>10000</v>
      </c>
      <c r="C3769">
        <v>100</v>
      </c>
      <c r="D3769">
        <v>100000</v>
      </c>
      <c r="E3769">
        <v>19</v>
      </c>
      <c r="F3769">
        <v>1</v>
      </c>
      <c r="G3769">
        <v>14.153563</v>
      </c>
      <c r="H3769">
        <v>0.119605</v>
      </c>
      <c r="I3769">
        <v>0.56823999999999997</v>
      </c>
      <c r="J3769">
        <v>3.1569E-2</v>
      </c>
      <c r="K3769" t="str">
        <f t="shared" si="62"/>
        <v>2</v>
      </c>
      <c r="L3769" t="s">
        <v>60</v>
      </c>
      <c r="M3769" t="s">
        <v>61</v>
      </c>
      <c r="N37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769" s="10">
        <f>VLOOKUP(TableOMP[[#This Row],[Label]],TableAvg[],2,FALSE)</f>
        <v>0</v>
      </c>
      <c r="P3769" s="10">
        <f>VLOOKUP(TableOMP[[#This Row],[Label]],TableAvg[],3,FALSE)</f>
        <v>0</v>
      </c>
      <c r="Q3769" s="10">
        <f>TableOMP[[#This Row],[Avg]]-$U$2*TableOMP[[#This Row],[StdDev]]</f>
        <v>0</v>
      </c>
      <c r="R3769" s="10">
        <f>TableOMP[[#This Row],[Avg]]+$U$2*TableOMP[[#This Row],[StdDev]]</f>
        <v>0</v>
      </c>
      <c r="S3769" s="10">
        <f>IF(AND(TableOMP[[#This Row],[total_time]]&gt;=TableOMP[[#This Row],[Low]], TableOMP[[#This Row],[total_time]]&lt;=TableOMP[[#This Row],[High]]),1,0)</f>
        <v>0</v>
      </c>
    </row>
    <row r="3770" spans="1:19" x14ac:dyDescent="0.25">
      <c r="A3770" t="s">
        <v>16</v>
      </c>
      <c r="B3770">
        <v>10000</v>
      </c>
      <c r="C3770">
        <v>100</v>
      </c>
      <c r="D3770">
        <v>100000</v>
      </c>
      <c r="E3770">
        <v>18</v>
      </c>
      <c r="F3770">
        <v>1</v>
      </c>
      <c r="G3770">
        <v>14.893895000000001</v>
      </c>
      <c r="H3770">
        <v>0.14132400000000001</v>
      </c>
      <c r="I3770">
        <v>0.84168699999999996</v>
      </c>
      <c r="J3770">
        <v>4.9510999999999999E-2</v>
      </c>
      <c r="K3770" t="str">
        <f t="shared" si="62"/>
        <v>2</v>
      </c>
      <c r="L3770" t="s">
        <v>60</v>
      </c>
      <c r="M3770" t="s">
        <v>61</v>
      </c>
      <c r="N37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770" s="10">
        <f>VLOOKUP(TableOMP[[#This Row],[Label]],TableAvg[],2,FALSE)</f>
        <v>0</v>
      </c>
      <c r="P3770" s="10">
        <f>VLOOKUP(TableOMP[[#This Row],[Label]],TableAvg[],3,FALSE)</f>
        <v>0</v>
      </c>
      <c r="Q3770" s="10">
        <f>TableOMP[[#This Row],[Avg]]-$U$2*TableOMP[[#This Row],[StdDev]]</f>
        <v>0</v>
      </c>
      <c r="R3770" s="10">
        <f>TableOMP[[#This Row],[Avg]]+$U$2*TableOMP[[#This Row],[StdDev]]</f>
        <v>0</v>
      </c>
      <c r="S3770" s="10">
        <f>IF(AND(TableOMP[[#This Row],[total_time]]&gt;=TableOMP[[#This Row],[Low]], TableOMP[[#This Row],[total_time]]&lt;=TableOMP[[#This Row],[High]]),1,0)</f>
        <v>0</v>
      </c>
    </row>
    <row r="3771" spans="1:19" x14ac:dyDescent="0.25">
      <c r="A3771" t="s">
        <v>16</v>
      </c>
      <c r="B3771">
        <v>10000</v>
      </c>
      <c r="C3771">
        <v>100</v>
      </c>
      <c r="D3771">
        <v>100000</v>
      </c>
      <c r="E3771">
        <v>17</v>
      </c>
      <c r="F3771">
        <v>1</v>
      </c>
      <c r="G3771">
        <v>15.685275000000001</v>
      </c>
      <c r="H3771">
        <v>0.14498900000000001</v>
      </c>
      <c r="I3771">
        <v>0.76791799999999999</v>
      </c>
      <c r="J3771">
        <v>4.7995000000000003E-2</v>
      </c>
      <c r="K3771" t="str">
        <f t="shared" si="62"/>
        <v>2</v>
      </c>
      <c r="L3771" t="s">
        <v>60</v>
      </c>
      <c r="M3771" t="s">
        <v>61</v>
      </c>
      <c r="N37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771" s="10">
        <f>VLOOKUP(TableOMP[[#This Row],[Label]],TableAvg[],2,FALSE)</f>
        <v>0</v>
      </c>
      <c r="P3771" s="10">
        <f>VLOOKUP(TableOMP[[#This Row],[Label]],TableAvg[],3,FALSE)</f>
        <v>0</v>
      </c>
      <c r="Q3771" s="10">
        <f>TableOMP[[#This Row],[Avg]]-$U$2*TableOMP[[#This Row],[StdDev]]</f>
        <v>0</v>
      </c>
      <c r="R3771" s="10">
        <f>TableOMP[[#This Row],[Avg]]+$U$2*TableOMP[[#This Row],[StdDev]]</f>
        <v>0</v>
      </c>
      <c r="S3771" s="10">
        <f>IF(AND(TableOMP[[#This Row],[total_time]]&gt;=TableOMP[[#This Row],[Low]], TableOMP[[#This Row],[total_time]]&lt;=TableOMP[[#This Row],[High]]),1,0)</f>
        <v>0</v>
      </c>
    </row>
    <row r="3772" spans="1:19" x14ac:dyDescent="0.25">
      <c r="A3772" t="s">
        <v>16</v>
      </c>
      <c r="B3772">
        <v>10000</v>
      </c>
      <c r="C3772">
        <v>100</v>
      </c>
      <c r="D3772">
        <v>100000</v>
      </c>
      <c r="E3772">
        <v>16</v>
      </c>
      <c r="F3772">
        <v>1</v>
      </c>
      <c r="G3772">
        <v>16.610185999999999</v>
      </c>
      <c r="H3772">
        <v>0.15753700000000001</v>
      </c>
      <c r="I3772">
        <v>0.88189700000000004</v>
      </c>
      <c r="J3772">
        <v>5.8792999999999998E-2</v>
      </c>
      <c r="K3772" t="str">
        <f t="shared" si="62"/>
        <v>2</v>
      </c>
      <c r="L3772" t="s">
        <v>60</v>
      </c>
      <c r="M3772" t="s">
        <v>61</v>
      </c>
      <c r="N37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772" s="10">
        <f>VLOOKUP(TableOMP[[#This Row],[Label]],TableAvg[],2,FALSE)</f>
        <v>0</v>
      </c>
      <c r="P3772" s="10">
        <f>VLOOKUP(TableOMP[[#This Row],[Label]],TableAvg[],3,FALSE)</f>
        <v>0</v>
      </c>
      <c r="Q3772" s="10">
        <f>TableOMP[[#This Row],[Avg]]-$U$2*TableOMP[[#This Row],[StdDev]]</f>
        <v>0</v>
      </c>
      <c r="R3772" s="10">
        <f>TableOMP[[#This Row],[Avg]]+$U$2*TableOMP[[#This Row],[StdDev]]</f>
        <v>0</v>
      </c>
      <c r="S3772" s="10">
        <f>IF(AND(TableOMP[[#This Row],[total_time]]&gt;=TableOMP[[#This Row],[Low]], TableOMP[[#This Row],[total_time]]&lt;=TableOMP[[#This Row],[High]]),1,0)</f>
        <v>0</v>
      </c>
    </row>
    <row r="3773" spans="1:19" x14ac:dyDescent="0.25">
      <c r="A3773" t="s">
        <v>16</v>
      </c>
      <c r="B3773">
        <v>10000</v>
      </c>
      <c r="C3773">
        <v>100</v>
      </c>
      <c r="D3773">
        <v>100000</v>
      </c>
      <c r="E3773">
        <v>15</v>
      </c>
      <c r="F3773">
        <v>1</v>
      </c>
      <c r="G3773">
        <v>17.597176999999999</v>
      </c>
      <c r="H3773">
        <v>0.14049500000000001</v>
      </c>
      <c r="I3773">
        <v>0.65651300000000001</v>
      </c>
      <c r="J3773">
        <v>4.6893999999999998E-2</v>
      </c>
      <c r="K3773" t="str">
        <f t="shared" si="62"/>
        <v>2</v>
      </c>
      <c r="L3773" t="s">
        <v>60</v>
      </c>
      <c r="M3773" t="s">
        <v>61</v>
      </c>
      <c r="N37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773" s="10">
        <f>VLOOKUP(TableOMP[[#This Row],[Label]],TableAvg[],2,FALSE)</f>
        <v>0</v>
      </c>
      <c r="P3773" s="10">
        <f>VLOOKUP(TableOMP[[#This Row],[Label]],TableAvg[],3,FALSE)</f>
        <v>0</v>
      </c>
      <c r="Q3773" s="10">
        <f>TableOMP[[#This Row],[Avg]]-$U$2*TableOMP[[#This Row],[StdDev]]</f>
        <v>0</v>
      </c>
      <c r="R3773" s="10">
        <f>TableOMP[[#This Row],[Avg]]+$U$2*TableOMP[[#This Row],[StdDev]]</f>
        <v>0</v>
      </c>
      <c r="S3773" s="10">
        <f>IF(AND(TableOMP[[#This Row],[total_time]]&gt;=TableOMP[[#This Row],[Low]], TableOMP[[#This Row],[total_time]]&lt;=TableOMP[[#This Row],[High]]),1,0)</f>
        <v>0</v>
      </c>
    </row>
    <row r="3774" spans="1:19" x14ac:dyDescent="0.25">
      <c r="A3774" t="s">
        <v>16</v>
      </c>
      <c r="B3774">
        <v>10000</v>
      </c>
      <c r="C3774">
        <v>100</v>
      </c>
      <c r="D3774">
        <v>100000</v>
      </c>
      <c r="E3774">
        <v>14</v>
      </c>
      <c r="F3774">
        <v>1</v>
      </c>
      <c r="G3774">
        <v>18.776167000000001</v>
      </c>
      <c r="H3774">
        <v>0.15412799999999999</v>
      </c>
      <c r="I3774">
        <v>0.75590100000000005</v>
      </c>
      <c r="J3774">
        <v>5.8146000000000003E-2</v>
      </c>
      <c r="K3774" t="str">
        <f t="shared" si="62"/>
        <v>2</v>
      </c>
      <c r="L3774" t="s">
        <v>60</v>
      </c>
      <c r="M3774" t="s">
        <v>61</v>
      </c>
      <c r="N37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774" s="10">
        <f>VLOOKUP(TableOMP[[#This Row],[Label]],TableAvg[],2,FALSE)</f>
        <v>0</v>
      </c>
      <c r="P3774" s="10">
        <f>VLOOKUP(TableOMP[[#This Row],[Label]],TableAvg[],3,FALSE)</f>
        <v>0</v>
      </c>
      <c r="Q3774" s="10">
        <f>TableOMP[[#This Row],[Avg]]-$U$2*TableOMP[[#This Row],[StdDev]]</f>
        <v>0</v>
      </c>
      <c r="R3774" s="10">
        <f>TableOMP[[#This Row],[Avg]]+$U$2*TableOMP[[#This Row],[StdDev]]</f>
        <v>0</v>
      </c>
      <c r="S3774" s="10">
        <f>IF(AND(TableOMP[[#This Row],[total_time]]&gt;=TableOMP[[#This Row],[Low]], TableOMP[[#This Row],[total_time]]&lt;=TableOMP[[#This Row],[High]]),1,0)</f>
        <v>0</v>
      </c>
    </row>
    <row r="3775" spans="1:19" x14ac:dyDescent="0.25">
      <c r="A3775" t="s">
        <v>16</v>
      </c>
      <c r="B3775">
        <v>10000</v>
      </c>
      <c r="C3775">
        <v>100</v>
      </c>
      <c r="D3775">
        <v>100000</v>
      </c>
      <c r="E3775">
        <v>13</v>
      </c>
      <c r="F3775">
        <v>1</v>
      </c>
      <c r="G3775">
        <v>20.153279000000001</v>
      </c>
      <c r="H3775">
        <v>0.15514800000000001</v>
      </c>
      <c r="I3775">
        <v>0.74613799999999997</v>
      </c>
      <c r="J3775">
        <v>6.2177999999999997E-2</v>
      </c>
      <c r="K3775" t="str">
        <f t="shared" si="62"/>
        <v>2</v>
      </c>
      <c r="L3775" t="s">
        <v>60</v>
      </c>
      <c r="M3775" t="s">
        <v>61</v>
      </c>
      <c r="N37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775" s="10">
        <f>VLOOKUP(TableOMP[[#This Row],[Label]],TableAvg[],2,FALSE)</f>
        <v>0</v>
      </c>
      <c r="P3775" s="10">
        <f>VLOOKUP(TableOMP[[#This Row],[Label]],TableAvg[],3,FALSE)</f>
        <v>0</v>
      </c>
      <c r="Q3775" s="10">
        <f>TableOMP[[#This Row],[Avg]]-$U$2*TableOMP[[#This Row],[StdDev]]</f>
        <v>0</v>
      </c>
      <c r="R3775" s="10">
        <f>TableOMP[[#This Row],[Avg]]+$U$2*TableOMP[[#This Row],[StdDev]]</f>
        <v>0</v>
      </c>
      <c r="S3775" s="10">
        <f>IF(AND(TableOMP[[#This Row],[total_time]]&gt;=TableOMP[[#This Row],[Low]], TableOMP[[#This Row],[total_time]]&lt;=TableOMP[[#This Row],[High]]),1,0)</f>
        <v>0</v>
      </c>
    </row>
    <row r="3776" spans="1:19" x14ac:dyDescent="0.25">
      <c r="A3776" t="s">
        <v>16</v>
      </c>
      <c r="B3776">
        <v>10000</v>
      </c>
      <c r="C3776">
        <v>100</v>
      </c>
      <c r="D3776">
        <v>100000</v>
      </c>
      <c r="E3776">
        <v>12</v>
      </c>
      <c r="F3776">
        <v>1</v>
      </c>
      <c r="G3776">
        <v>21.667876</v>
      </c>
      <c r="H3776">
        <v>0.138791</v>
      </c>
      <c r="I3776">
        <v>0.43410300000000002</v>
      </c>
      <c r="J3776">
        <v>3.9463999999999999E-2</v>
      </c>
      <c r="K3776" t="str">
        <f t="shared" si="62"/>
        <v>2</v>
      </c>
      <c r="L3776" t="s">
        <v>60</v>
      </c>
      <c r="M3776" t="s">
        <v>61</v>
      </c>
      <c r="N37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776" s="10">
        <f>VLOOKUP(TableOMP[[#This Row],[Label]],TableAvg[],2,FALSE)</f>
        <v>0</v>
      </c>
      <c r="P3776" s="10">
        <f>VLOOKUP(TableOMP[[#This Row],[Label]],TableAvg[],3,FALSE)</f>
        <v>0</v>
      </c>
      <c r="Q3776" s="10">
        <f>TableOMP[[#This Row],[Avg]]-$U$2*TableOMP[[#This Row],[StdDev]]</f>
        <v>0</v>
      </c>
      <c r="R3776" s="10">
        <f>TableOMP[[#This Row],[Avg]]+$U$2*TableOMP[[#This Row],[StdDev]]</f>
        <v>0</v>
      </c>
      <c r="S3776" s="10">
        <f>IF(AND(TableOMP[[#This Row],[total_time]]&gt;=TableOMP[[#This Row],[Low]], TableOMP[[#This Row],[total_time]]&lt;=TableOMP[[#This Row],[High]]),1,0)</f>
        <v>0</v>
      </c>
    </row>
    <row r="3777" spans="1:19" x14ac:dyDescent="0.25">
      <c r="A3777" t="s">
        <v>16</v>
      </c>
      <c r="B3777">
        <v>10000</v>
      </c>
      <c r="C3777">
        <v>100</v>
      </c>
      <c r="D3777">
        <v>100000</v>
      </c>
      <c r="E3777">
        <v>11</v>
      </c>
      <c r="F3777">
        <v>1</v>
      </c>
      <c r="G3777">
        <v>23.611426999999999</v>
      </c>
      <c r="H3777">
        <v>0.124546</v>
      </c>
      <c r="I3777">
        <v>0.361539</v>
      </c>
      <c r="J3777">
        <v>3.6153999999999999E-2</v>
      </c>
      <c r="K3777" t="str">
        <f t="shared" si="62"/>
        <v>2</v>
      </c>
      <c r="L3777" t="s">
        <v>60</v>
      </c>
      <c r="M3777" t="s">
        <v>61</v>
      </c>
      <c r="N37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777" s="10">
        <f>VLOOKUP(TableOMP[[#This Row],[Label]],TableAvg[],2,FALSE)</f>
        <v>0</v>
      </c>
      <c r="P3777" s="10">
        <f>VLOOKUP(TableOMP[[#This Row],[Label]],TableAvg[],3,FALSE)</f>
        <v>0</v>
      </c>
      <c r="Q3777" s="10">
        <f>TableOMP[[#This Row],[Avg]]-$U$2*TableOMP[[#This Row],[StdDev]]</f>
        <v>0</v>
      </c>
      <c r="R3777" s="10">
        <f>TableOMP[[#This Row],[Avg]]+$U$2*TableOMP[[#This Row],[StdDev]]</f>
        <v>0</v>
      </c>
      <c r="S3777" s="10">
        <f>IF(AND(TableOMP[[#This Row],[total_time]]&gt;=TableOMP[[#This Row],[Low]], TableOMP[[#This Row],[total_time]]&lt;=TableOMP[[#This Row],[High]]),1,0)</f>
        <v>0</v>
      </c>
    </row>
    <row r="3778" spans="1:19" x14ac:dyDescent="0.25">
      <c r="A3778" t="s">
        <v>16</v>
      </c>
      <c r="B3778">
        <v>10000</v>
      </c>
      <c r="C3778">
        <v>100</v>
      </c>
      <c r="D3778">
        <v>100000</v>
      </c>
      <c r="E3778">
        <v>10</v>
      </c>
      <c r="F3778">
        <v>1</v>
      </c>
      <c r="G3778">
        <v>25.868456999999999</v>
      </c>
      <c r="H3778">
        <v>0.12551699999999999</v>
      </c>
      <c r="I3778">
        <v>0.294296</v>
      </c>
      <c r="J3778">
        <v>3.27E-2</v>
      </c>
      <c r="K3778" t="str">
        <f t="shared" si="62"/>
        <v>2</v>
      </c>
      <c r="L3778" t="s">
        <v>60</v>
      </c>
      <c r="M3778" t="s">
        <v>61</v>
      </c>
      <c r="N37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778" s="10">
        <f>VLOOKUP(TableOMP[[#This Row],[Label]],TableAvg[],2,FALSE)</f>
        <v>0</v>
      </c>
      <c r="P3778" s="10">
        <f>VLOOKUP(TableOMP[[#This Row],[Label]],TableAvg[],3,FALSE)</f>
        <v>0</v>
      </c>
      <c r="Q3778" s="10">
        <f>TableOMP[[#This Row],[Avg]]-$U$2*TableOMP[[#This Row],[StdDev]]</f>
        <v>0</v>
      </c>
      <c r="R3778" s="10">
        <f>TableOMP[[#This Row],[Avg]]+$U$2*TableOMP[[#This Row],[StdDev]]</f>
        <v>0</v>
      </c>
      <c r="S3778" s="10">
        <f>IF(AND(TableOMP[[#This Row],[total_time]]&gt;=TableOMP[[#This Row],[Low]], TableOMP[[#This Row],[total_time]]&lt;=TableOMP[[#This Row],[High]]),1,0)</f>
        <v>0</v>
      </c>
    </row>
    <row r="3779" spans="1:19" x14ac:dyDescent="0.25">
      <c r="A3779" t="s">
        <v>16</v>
      </c>
      <c r="B3779">
        <v>10000</v>
      </c>
      <c r="C3779">
        <v>100</v>
      </c>
      <c r="D3779">
        <v>100000</v>
      </c>
      <c r="E3779">
        <v>9</v>
      </c>
      <c r="F3779">
        <v>1</v>
      </c>
      <c r="G3779">
        <v>28.659265999999999</v>
      </c>
      <c r="H3779">
        <v>0.121618</v>
      </c>
      <c r="I3779">
        <v>0.26898</v>
      </c>
      <c r="J3779">
        <v>3.3621999999999999E-2</v>
      </c>
      <c r="K3779" t="str">
        <f t="shared" si="62"/>
        <v>2</v>
      </c>
      <c r="L3779" t="s">
        <v>60</v>
      </c>
      <c r="M3779" t="s">
        <v>61</v>
      </c>
      <c r="N37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779" s="10">
        <f>VLOOKUP(TableOMP[[#This Row],[Label]],TableAvg[],2,FALSE)</f>
        <v>0</v>
      </c>
      <c r="P3779" s="10">
        <f>VLOOKUP(TableOMP[[#This Row],[Label]],TableAvg[],3,FALSE)</f>
        <v>0</v>
      </c>
      <c r="Q3779" s="10">
        <f>TableOMP[[#This Row],[Avg]]-$U$2*TableOMP[[#This Row],[StdDev]]</f>
        <v>0</v>
      </c>
      <c r="R3779" s="10">
        <f>TableOMP[[#This Row],[Avg]]+$U$2*TableOMP[[#This Row],[StdDev]]</f>
        <v>0</v>
      </c>
      <c r="S3779" s="10">
        <f>IF(AND(TableOMP[[#This Row],[total_time]]&gt;=TableOMP[[#This Row],[Low]], TableOMP[[#This Row],[total_time]]&lt;=TableOMP[[#This Row],[High]]),1,0)</f>
        <v>0</v>
      </c>
    </row>
    <row r="3780" spans="1:19" x14ac:dyDescent="0.25">
      <c r="A3780" t="s">
        <v>16</v>
      </c>
      <c r="B3780">
        <v>10000</v>
      </c>
      <c r="C3780">
        <v>100</v>
      </c>
      <c r="D3780">
        <v>100000</v>
      </c>
      <c r="E3780">
        <v>8</v>
      </c>
      <c r="F3780">
        <v>1</v>
      </c>
      <c r="G3780">
        <v>32.407536</v>
      </c>
      <c r="H3780">
        <v>0.12960099999999999</v>
      </c>
      <c r="I3780">
        <v>0.293207</v>
      </c>
      <c r="J3780">
        <v>4.1887000000000001E-2</v>
      </c>
      <c r="K3780" t="str">
        <f t="shared" si="62"/>
        <v>2</v>
      </c>
      <c r="L3780" t="s">
        <v>60</v>
      </c>
      <c r="M3780" t="s">
        <v>61</v>
      </c>
      <c r="N37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780" s="10">
        <f>VLOOKUP(TableOMP[[#This Row],[Label]],TableAvg[],2,FALSE)</f>
        <v>0</v>
      </c>
      <c r="P3780" s="10">
        <f>VLOOKUP(TableOMP[[#This Row],[Label]],TableAvg[],3,FALSE)</f>
        <v>0</v>
      </c>
      <c r="Q3780" s="10">
        <f>TableOMP[[#This Row],[Avg]]-$U$2*TableOMP[[#This Row],[StdDev]]</f>
        <v>0</v>
      </c>
      <c r="R3780" s="10">
        <f>TableOMP[[#This Row],[Avg]]+$U$2*TableOMP[[#This Row],[StdDev]]</f>
        <v>0</v>
      </c>
      <c r="S3780" s="10">
        <f>IF(AND(TableOMP[[#This Row],[total_time]]&gt;=TableOMP[[#This Row],[Low]], TableOMP[[#This Row],[total_time]]&lt;=TableOMP[[#This Row],[High]]),1,0)</f>
        <v>0</v>
      </c>
    </row>
    <row r="3781" spans="1:19" x14ac:dyDescent="0.25">
      <c r="A3781" t="s">
        <v>16</v>
      </c>
      <c r="B3781">
        <v>10000</v>
      </c>
      <c r="C3781">
        <v>100</v>
      </c>
      <c r="D3781">
        <v>100000</v>
      </c>
      <c r="E3781">
        <v>7</v>
      </c>
      <c r="F3781">
        <v>1</v>
      </c>
      <c r="G3781">
        <v>36.789788999999999</v>
      </c>
      <c r="H3781">
        <v>0.20937500000000001</v>
      </c>
      <c r="I3781">
        <v>0.60221599999999997</v>
      </c>
      <c r="J3781">
        <v>0.100369</v>
      </c>
      <c r="K3781" t="str">
        <f t="shared" si="62"/>
        <v>2</v>
      </c>
      <c r="L3781" t="s">
        <v>60</v>
      </c>
      <c r="M3781" t="s">
        <v>61</v>
      </c>
      <c r="N37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781" s="10">
        <f>VLOOKUP(TableOMP[[#This Row],[Label]],TableAvg[],2,FALSE)</f>
        <v>0</v>
      </c>
      <c r="P3781" s="10">
        <f>VLOOKUP(TableOMP[[#This Row],[Label]],TableAvg[],3,FALSE)</f>
        <v>0</v>
      </c>
      <c r="Q3781" s="10">
        <f>TableOMP[[#This Row],[Avg]]-$U$2*TableOMP[[#This Row],[StdDev]]</f>
        <v>0</v>
      </c>
      <c r="R3781" s="10">
        <f>TableOMP[[#This Row],[Avg]]+$U$2*TableOMP[[#This Row],[StdDev]]</f>
        <v>0</v>
      </c>
      <c r="S3781" s="10">
        <f>IF(AND(TableOMP[[#This Row],[total_time]]&gt;=TableOMP[[#This Row],[Low]], TableOMP[[#This Row],[total_time]]&lt;=TableOMP[[#This Row],[High]]),1,0)</f>
        <v>0</v>
      </c>
    </row>
    <row r="3782" spans="1:19" x14ac:dyDescent="0.25">
      <c r="A3782" t="s">
        <v>16</v>
      </c>
      <c r="B3782">
        <v>10000</v>
      </c>
      <c r="C3782">
        <v>100</v>
      </c>
      <c r="D3782">
        <v>100000</v>
      </c>
      <c r="E3782">
        <v>6</v>
      </c>
      <c r="F3782">
        <v>1</v>
      </c>
      <c r="G3782">
        <v>42.719178999999997</v>
      </c>
      <c r="H3782">
        <v>0.20189399999999999</v>
      </c>
      <c r="I3782">
        <v>0.47706700000000002</v>
      </c>
      <c r="J3782">
        <v>9.5412999999999998E-2</v>
      </c>
      <c r="K3782" t="str">
        <f t="shared" si="62"/>
        <v>2</v>
      </c>
      <c r="L3782" t="s">
        <v>60</v>
      </c>
      <c r="M3782" t="s">
        <v>61</v>
      </c>
      <c r="N37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782" s="10">
        <f>VLOOKUP(TableOMP[[#This Row],[Label]],TableAvg[],2,FALSE)</f>
        <v>0</v>
      </c>
      <c r="P3782" s="10">
        <f>VLOOKUP(TableOMP[[#This Row],[Label]],TableAvg[],3,FALSE)</f>
        <v>0</v>
      </c>
      <c r="Q3782" s="10">
        <f>TableOMP[[#This Row],[Avg]]-$U$2*TableOMP[[#This Row],[StdDev]]</f>
        <v>0</v>
      </c>
      <c r="R3782" s="10">
        <f>TableOMP[[#This Row],[Avg]]+$U$2*TableOMP[[#This Row],[StdDev]]</f>
        <v>0</v>
      </c>
      <c r="S3782" s="10">
        <f>IF(AND(TableOMP[[#This Row],[total_time]]&gt;=TableOMP[[#This Row],[Low]], TableOMP[[#This Row],[total_time]]&lt;=TableOMP[[#This Row],[High]]),1,0)</f>
        <v>0</v>
      </c>
    </row>
    <row r="3783" spans="1:19" x14ac:dyDescent="0.25">
      <c r="A3783" t="s">
        <v>16</v>
      </c>
      <c r="B3783">
        <v>10000</v>
      </c>
      <c r="C3783">
        <v>100</v>
      </c>
      <c r="D3783">
        <v>100000</v>
      </c>
      <c r="E3783">
        <v>5</v>
      </c>
      <c r="F3783">
        <v>1</v>
      </c>
      <c r="G3783">
        <v>51.261318000000003</v>
      </c>
      <c r="H3783">
        <v>0.205035</v>
      </c>
      <c r="I3783">
        <v>0.39467000000000002</v>
      </c>
      <c r="J3783">
        <v>9.8667000000000005E-2</v>
      </c>
      <c r="K3783" t="str">
        <f t="shared" si="62"/>
        <v>2</v>
      </c>
      <c r="L3783" t="s">
        <v>60</v>
      </c>
      <c r="M3783" t="s">
        <v>61</v>
      </c>
      <c r="N37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83" s="10">
        <f>VLOOKUP(TableOMP[[#This Row],[Label]],TableAvg[],2,FALSE)</f>
        <v>0</v>
      </c>
      <c r="P3783" s="10">
        <f>VLOOKUP(TableOMP[[#This Row],[Label]],TableAvg[],3,FALSE)</f>
        <v>0</v>
      </c>
      <c r="Q3783" s="10">
        <f>TableOMP[[#This Row],[Avg]]-$U$2*TableOMP[[#This Row],[StdDev]]</f>
        <v>0</v>
      </c>
      <c r="R3783" s="10">
        <f>TableOMP[[#This Row],[Avg]]+$U$2*TableOMP[[#This Row],[StdDev]]</f>
        <v>0</v>
      </c>
      <c r="S3783" s="10">
        <f>IF(AND(TableOMP[[#This Row],[total_time]]&gt;=TableOMP[[#This Row],[Low]], TableOMP[[#This Row],[total_time]]&lt;=TableOMP[[#This Row],[High]]),1,0)</f>
        <v>0</v>
      </c>
    </row>
    <row r="3784" spans="1:19" x14ac:dyDescent="0.25">
      <c r="A3784" t="s">
        <v>16</v>
      </c>
      <c r="B3784">
        <v>10000</v>
      </c>
      <c r="C3784">
        <v>100</v>
      </c>
      <c r="D3784">
        <v>100000</v>
      </c>
      <c r="E3784">
        <v>4</v>
      </c>
      <c r="F3784">
        <v>1</v>
      </c>
      <c r="G3784">
        <v>63.822367999999997</v>
      </c>
      <c r="H3784">
        <v>0.208034</v>
      </c>
      <c r="I3784">
        <v>0.31184899999999999</v>
      </c>
      <c r="J3784">
        <v>0.10395</v>
      </c>
      <c r="K3784" t="str">
        <f t="shared" si="62"/>
        <v>2</v>
      </c>
      <c r="L3784" t="s">
        <v>60</v>
      </c>
      <c r="M3784" t="s">
        <v>61</v>
      </c>
      <c r="N37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784" s="10">
        <f>VLOOKUP(TableOMP[[#This Row],[Label]],TableAvg[],2,FALSE)</f>
        <v>0</v>
      </c>
      <c r="P3784" s="10">
        <f>VLOOKUP(TableOMP[[#This Row],[Label]],TableAvg[],3,FALSE)</f>
        <v>0</v>
      </c>
      <c r="Q3784" s="10">
        <f>TableOMP[[#This Row],[Avg]]-$U$2*TableOMP[[#This Row],[StdDev]]</f>
        <v>0</v>
      </c>
      <c r="R3784" s="10">
        <f>TableOMP[[#This Row],[Avg]]+$U$2*TableOMP[[#This Row],[StdDev]]</f>
        <v>0</v>
      </c>
      <c r="S3784" s="10">
        <f>IF(AND(TableOMP[[#This Row],[total_time]]&gt;=TableOMP[[#This Row],[Low]], TableOMP[[#This Row],[total_time]]&lt;=TableOMP[[#This Row],[High]]),1,0)</f>
        <v>0</v>
      </c>
    </row>
    <row r="3785" spans="1:19" x14ac:dyDescent="0.25">
      <c r="A3785" t="s">
        <v>16</v>
      </c>
      <c r="B3785">
        <v>10000</v>
      </c>
      <c r="C3785">
        <v>100</v>
      </c>
      <c r="D3785">
        <v>100000</v>
      </c>
      <c r="E3785">
        <v>3</v>
      </c>
      <c r="F3785">
        <v>1</v>
      </c>
      <c r="G3785">
        <v>84.843586999999999</v>
      </c>
      <c r="H3785">
        <v>0.21890399999999999</v>
      </c>
      <c r="I3785">
        <v>0.23028299999999999</v>
      </c>
      <c r="J3785">
        <v>0.11514199999999999</v>
      </c>
      <c r="K3785" t="str">
        <f t="shared" si="62"/>
        <v>2</v>
      </c>
      <c r="L3785" t="s">
        <v>60</v>
      </c>
      <c r="M3785" t="s">
        <v>61</v>
      </c>
      <c r="N37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785" s="10">
        <f>VLOOKUP(TableOMP[[#This Row],[Label]],TableAvg[],2,FALSE)</f>
        <v>0</v>
      </c>
      <c r="P3785" s="10">
        <f>VLOOKUP(TableOMP[[#This Row],[Label]],TableAvg[],3,FALSE)</f>
        <v>0</v>
      </c>
      <c r="Q3785" s="10">
        <f>TableOMP[[#This Row],[Avg]]-$U$2*TableOMP[[#This Row],[StdDev]]</f>
        <v>0</v>
      </c>
      <c r="R3785" s="10">
        <f>TableOMP[[#This Row],[Avg]]+$U$2*TableOMP[[#This Row],[StdDev]]</f>
        <v>0</v>
      </c>
      <c r="S3785" s="10">
        <f>IF(AND(TableOMP[[#This Row],[total_time]]&gt;=TableOMP[[#This Row],[Low]], TableOMP[[#This Row],[total_time]]&lt;=TableOMP[[#This Row],[High]]),1,0)</f>
        <v>0</v>
      </c>
    </row>
    <row r="3786" spans="1:19" x14ac:dyDescent="0.25">
      <c r="A3786" t="s">
        <v>16</v>
      </c>
      <c r="B3786">
        <v>10000</v>
      </c>
      <c r="C3786">
        <v>100</v>
      </c>
      <c r="D3786">
        <v>100000</v>
      </c>
      <c r="E3786">
        <v>2</v>
      </c>
      <c r="F3786">
        <v>1</v>
      </c>
      <c r="G3786">
        <v>127.81769300000001</v>
      </c>
      <c r="H3786">
        <v>0.23431299999999999</v>
      </c>
      <c r="I3786">
        <v>0.132026</v>
      </c>
      <c r="J3786">
        <v>0.132026</v>
      </c>
      <c r="K3786" t="str">
        <f t="shared" si="62"/>
        <v>2</v>
      </c>
      <c r="L3786" t="s">
        <v>60</v>
      </c>
      <c r="M3786" t="s">
        <v>61</v>
      </c>
      <c r="N37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786" s="10">
        <f>VLOOKUP(TableOMP[[#This Row],[Label]],TableAvg[],2,FALSE)</f>
        <v>0</v>
      </c>
      <c r="P3786" s="10">
        <f>VLOOKUP(TableOMP[[#This Row],[Label]],TableAvg[],3,FALSE)</f>
        <v>0</v>
      </c>
      <c r="Q3786" s="10">
        <f>TableOMP[[#This Row],[Avg]]-$U$2*TableOMP[[#This Row],[StdDev]]</f>
        <v>0</v>
      </c>
      <c r="R3786" s="10">
        <f>TableOMP[[#This Row],[Avg]]+$U$2*TableOMP[[#This Row],[StdDev]]</f>
        <v>0</v>
      </c>
      <c r="S3786" s="10">
        <f>IF(AND(TableOMP[[#This Row],[total_time]]&gt;=TableOMP[[#This Row],[Low]], TableOMP[[#This Row],[total_time]]&lt;=TableOMP[[#This Row],[High]]),1,0)</f>
        <v>0</v>
      </c>
    </row>
    <row r="3787" spans="1:19" x14ac:dyDescent="0.25">
      <c r="A3787" t="s">
        <v>16</v>
      </c>
      <c r="B3787">
        <v>10000</v>
      </c>
      <c r="C3787">
        <v>100</v>
      </c>
      <c r="D3787">
        <v>100000</v>
      </c>
      <c r="E3787">
        <v>1</v>
      </c>
      <c r="F3787">
        <v>1</v>
      </c>
      <c r="G3787">
        <v>257.17943100000002</v>
      </c>
      <c r="H3787">
        <v>0.192686</v>
      </c>
      <c r="I3787">
        <v>0</v>
      </c>
      <c r="J3787">
        <v>0</v>
      </c>
      <c r="K3787" t="str">
        <f t="shared" si="62"/>
        <v>2</v>
      </c>
      <c r="L3787" t="s">
        <v>60</v>
      </c>
      <c r="M3787" t="s">
        <v>61</v>
      </c>
      <c r="N37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787" s="10">
        <f>VLOOKUP(TableOMP[[#This Row],[Label]],TableAvg[],2,FALSE)</f>
        <v>0</v>
      </c>
      <c r="P3787" s="10">
        <f>VLOOKUP(TableOMP[[#This Row],[Label]],TableAvg[],3,FALSE)</f>
        <v>0</v>
      </c>
      <c r="Q3787" s="10">
        <f>TableOMP[[#This Row],[Avg]]-$U$2*TableOMP[[#This Row],[StdDev]]</f>
        <v>0</v>
      </c>
      <c r="R3787" s="10">
        <f>TableOMP[[#This Row],[Avg]]+$U$2*TableOMP[[#This Row],[StdDev]]</f>
        <v>0</v>
      </c>
      <c r="S3787" s="10">
        <f>IF(AND(TableOMP[[#This Row],[total_time]]&gt;=TableOMP[[#This Row],[Low]], TableOMP[[#This Row],[total_time]]&lt;=TableOMP[[#This Row],[High]]),1,0)</f>
        <v>0</v>
      </c>
    </row>
    <row r="3788" spans="1:19" x14ac:dyDescent="0.25">
      <c r="A3788" t="s">
        <v>16</v>
      </c>
      <c r="B3788">
        <v>10000</v>
      </c>
      <c r="C3788">
        <v>100</v>
      </c>
      <c r="D3788">
        <v>100000</v>
      </c>
      <c r="E3788">
        <v>64</v>
      </c>
      <c r="F3788">
        <v>1</v>
      </c>
      <c r="G3788">
        <v>5.6381670000000002</v>
      </c>
      <c r="H3788">
        <v>0.28217199999999998</v>
      </c>
      <c r="I3788">
        <v>10.143859000000001</v>
      </c>
      <c r="J3788">
        <v>0.16101399999999999</v>
      </c>
      <c r="K3788" t="str">
        <f t="shared" si="62"/>
        <v>2</v>
      </c>
      <c r="L3788" t="s">
        <v>60</v>
      </c>
      <c r="M3788" t="s">
        <v>61</v>
      </c>
      <c r="N37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788" s="10">
        <f>VLOOKUP(TableOMP[[#This Row],[Label]],TableAvg[],2,FALSE)</f>
        <v>0</v>
      </c>
      <c r="P3788" s="10">
        <f>VLOOKUP(TableOMP[[#This Row],[Label]],TableAvg[],3,FALSE)</f>
        <v>0</v>
      </c>
      <c r="Q3788" s="10">
        <f>TableOMP[[#This Row],[Avg]]-$U$2*TableOMP[[#This Row],[StdDev]]</f>
        <v>0</v>
      </c>
      <c r="R3788" s="10">
        <f>TableOMP[[#This Row],[Avg]]+$U$2*TableOMP[[#This Row],[StdDev]]</f>
        <v>0</v>
      </c>
      <c r="S3788" s="10">
        <f>IF(AND(TableOMP[[#This Row],[total_time]]&gt;=TableOMP[[#This Row],[Low]], TableOMP[[#This Row],[total_time]]&lt;=TableOMP[[#This Row],[High]]),1,0)</f>
        <v>0</v>
      </c>
    </row>
    <row r="3789" spans="1:19" x14ac:dyDescent="0.25">
      <c r="A3789" t="s">
        <v>16</v>
      </c>
      <c r="B3789">
        <v>10000</v>
      </c>
      <c r="C3789">
        <v>100</v>
      </c>
      <c r="D3789">
        <v>100000</v>
      </c>
      <c r="E3789">
        <v>63</v>
      </c>
      <c r="F3789">
        <v>1</v>
      </c>
      <c r="G3789">
        <v>5.570532</v>
      </c>
      <c r="H3789">
        <v>0.16827900000000001</v>
      </c>
      <c r="I3789">
        <v>3.761676</v>
      </c>
      <c r="J3789">
        <v>6.0671999999999997E-2</v>
      </c>
      <c r="K3789" t="str">
        <f t="shared" ref="K3789:K3851" si="63">MID(M3789,22,1)</f>
        <v>2</v>
      </c>
      <c r="L3789" t="s">
        <v>60</v>
      </c>
      <c r="M3789" t="s">
        <v>61</v>
      </c>
      <c r="N37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789" s="10">
        <f>VLOOKUP(TableOMP[[#This Row],[Label]],TableAvg[],2,FALSE)</f>
        <v>0</v>
      </c>
      <c r="P3789" s="10">
        <f>VLOOKUP(TableOMP[[#This Row],[Label]],TableAvg[],3,FALSE)</f>
        <v>0</v>
      </c>
      <c r="Q3789" s="10">
        <f>TableOMP[[#This Row],[Avg]]-$U$2*TableOMP[[#This Row],[StdDev]]</f>
        <v>0</v>
      </c>
      <c r="R3789" s="10">
        <f>TableOMP[[#This Row],[Avg]]+$U$2*TableOMP[[#This Row],[StdDev]]</f>
        <v>0</v>
      </c>
      <c r="S3789" s="10">
        <f>IF(AND(TableOMP[[#This Row],[total_time]]&gt;=TableOMP[[#This Row],[Low]], TableOMP[[#This Row],[total_time]]&lt;=TableOMP[[#This Row],[High]]),1,0)</f>
        <v>0</v>
      </c>
    </row>
    <row r="3790" spans="1:19" x14ac:dyDescent="0.25">
      <c r="A3790" t="s">
        <v>16</v>
      </c>
      <c r="B3790">
        <v>10000</v>
      </c>
      <c r="C3790">
        <v>100</v>
      </c>
      <c r="D3790">
        <v>100000</v>
      </c>
      <c r="E3790">
        <v>62</v>
      </c>
      <c r="F3790">
        <v>1</v>
      </c>
      <c r="G3790">
        <v>5.8148489999999997</v>
      </c>
      <c r="H3790">
        <v>0.16955700000000001</v>
      </c>
      <c r="I3790">
        <v>3.9332660000000002</v>
      </c>
      <c r="J3790">
        <v>6.4479999999999996E-2</v>
      </c>
      <c r="K3790" t="str">
        <f t="shared" si="63"/>
        <v>2</v>
      </c>
      <c r="L3790" t="s">
        <v>60</v>
      </c>
      <c r="M3790" t="s">
        <v>61</v>
      </c>
      <c r="N37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790" s="10">
        <f>VLOOKUP(TableOMP[[#This Row],[Label]],TableAvg[],2,FALSE)</f>
        <v>0</v>
      </c>
      <c r="P3790" s="10">
        <f>VLOOKUP(TableOMP[[#This Row],[Label]],TableAvg[],3,FALSE)</f>
        <v>0</v>
      </c>
      <c r="Q3790" s="10">
        <f>TableOMP[[#This Row],[Avg]]-$U$2*TableOMP[[#This Row],[StdDev]]</f>
        <v>0</v>
      </c>
      <c r="R3790" s="10">
        <f>TableOMP[[#This Row],[Avg]]+$U$2*TableOMP[[#This Row],[StdDev]]</f>
        <v>0</v>
      </c>
      <c r="S3790" s="10">
        <f>IF(AND(TableOMP[[#This Row],[total_time]]&gt;=TableOMP[[#This Row],[Low]], TableOMP[[#This Row],[total_time]]&lt;=TableOMP[[#This Row],[High]]),1,0)</f>
        <v>0</v>
      </c>
    </row>
    <row r="3791" spans="1:19" x14ac:dyDescent="0.25">
      <c r="A3791" t="s">
        <v>16</v>
      </c>
      <c r="B3791">
        <v>10000</v>
      </c>
      <c r="C3791">
        <v>100</v>
      </c>
      <c r="D3791">
        <v>100000</v>
      </c>
      <c r="E3791">
        <v>61</v>
      </c>
      <c r="F3791">
        <v>1</v>
      </c>
      <c r="G3791">
        <v>5.6724589999999999</v>
      </c>
      <c r="H3791">
        <v>0.17107800000000001</v>
      </c>
      <c r="I3791">
        <v>3.7125590000000002</v>
      </c>
      <c r="J3791">
        <v>6.1876E-2</v>
      </c>
      <c r="K3791" t="str">
        <f t="shared" si="63"/>
        <v>2</v>
      </c>
      <c r="L3791" t="s">
        <v>60</v>
      </c>
      <c r="M3791" t="s">
        <v>61</v>
      </c>
      <c r="N37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791" s="10">
        <f>VLOOKUP(TableOMP[[#This Row],[Label]],TableAvg[],2,FALSE)</f>
        <v>0</v>
      </c>
      <c r="P3791" s="10">
        <f>VLOOKUP(TableOMP[[#This Row],[Label]],TableAvg[],3,FALSE)</f>
        <v>0</v>
      </c>
      <c r="Q3791" s="10">
        <f>TableOMP[[#This Row],[Avg]]-$U$2*TableOMP[[#This Row],[StdDev]]</f>
        <v>0</v>
      </c>
      <c r="R3791" s="10">
        <f>TableOMP[[#This Row],[Avg]]+$U$2*TableOMP[[#This Row],[StdDev]]</f>
        <v>0</v>
      </c>
      <c r="S3791" s="10">
        <f>IF(AND(TableOMP[[#This Row],[total_time]]&gt;=TableOMP[[#This Row],[Low]], TableOMP[[#This Row],[total_time]]&lt;=TableOMP[[#This Row],[High]]),1,0)</f>
        <v>0</v>
      </c>
    </row>
    <row r="3792" spans="1:19" x14ac:dyDescent="0.25">
      <c r="A3792" t="s">
        <v>16</v>
      </c>
      <c r="B3792">
        <v>10000</v>
      </c>
      <c r="C3792">
        <v>100</v>
      </c>
      <c r="D3792">
        <v>100000</v>
      </c>
      <c r="E3792">
        <v>60</v>
      </c>
      <c r="F3792">
        <v>1</v>
      </c>
      <c r="G3792">
        <v>5.6865930000000002</v>
      </c>
      <c r="H3792">
        <v>0.16087599999999999</v>
      </c>
      <c r="I3792">
        <v>3.375829</v>
      </c>
      <c r="J3792">
        <v>5.7216999999999997E-2</v>
      </c>
      <c r="K3792" t="str">
        <f t="shared" si="63"/>
        <v>2</v>
      </c>
      <c r="L3792" t="s">
        <v>60</v>
      </c>
      <c r="M3792" t="s">
        <v>61</v>
      </c>
      <c r="N37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792" s="10">
        <f>VLOOKUP(TableOMP[[#This Row],[Label]],TableAvg[],2,FALSE)</f>
        <v>0</v>
      </c>
      <c r="P3792" s="10">
        <f>VLOOKUP(TableOMP[[#This Row],[Label]],TableAvg[],3,FALSE)</f>
        <v>0</v>
      </c>
      <c r="Q3792" s="10">
        <f>TableOMP[[#This Row],[Avg]]-$U$2*TableOMP[[#This Row],[StdDev]]</f>
        <v>0</v>
      </c>
      <c r="R3792" s="10">
        <f>TableOMP[[#This Row],[Avg]]+$U$2*TableOMP[[#This Row],[StdDev]]</f>
        <v>0</v>
      </c>
      <c r="S3792" s="10">
        <f>IF(AND(TableOMP[[#This Row],[total_time]]&gt;=TableOMP[[#This Row],[Low]], TableOMP[[#This Row],[total_time]]&lt;=TableOMP[[#This Row],[High]]),1,0)</f>
        <v>0</v>
      </c>
    </row>
    <row r="3793" spans="1:19" x14ac:dyDescent="0.25">
      <c r="A3793" t="s">
        <v>16</v>
      </c>
      <c r="B3793">
        <v>10000</v>
      </c>
      <c r="C3793">
        <v>100</v>
      </c>
      <c r="D3793">
        <v>100000</v>
      </c>
      <c r="E3793">
        <v>59</v>
      </c>
      <c r="F3793">
        <v>1</v>
      </c>
      <c r="G3793">
        <v>5.7720710000000004</v>
      </c>
      <c r="H3793">
        <v>0.16261100000000001</v>
      </c>
      <c r="I3793">
        <v>3.4075039999999999</v>
      </c>
      <c r="J3793">
        <v>5.8749999999999997E-2</v>
      </c>
      <c r="K3793" t="str">
        <f t="shared" si="63"/>
        <v>2</v>
      </c>
      <c r="L3793" t="s">
        <v>60</v>
      </c>
      <c r="M3793" t="s">
        <v>61</v>
      </c>
      <c r="N37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793" s="10">
        <f>VLOOKUP(TableOMP[[#This Row],[Label]],TableAvg[],2,FALSE)</f>
        <v>0</v>
      </c>
      <c r="P3793" s="10">
        <f>VLOOKUP(TableOMP[[#This Row],[Label]],TableAvg[],3,FALSE)</f>
        <v>0</v>
      </c>
      <c r="Q3793" s="10">
        <f>TableOMP[[#This Row],[Avg]]-$U$2*TableOMP[[#This Row],[StdDev]]</f>
        <v>0</v>
      </c>
      <c r="R3793" s="10">
        <f>TableOMP[[#This Row],[Avg]]+$U$2*TableOMP[[#This Row],[StdDev]]</f>
        <v>0</v>
      </c>
      <c r="S3793" s="10">
        <f>IF(AND(TableOMP[[#This Row],[total_time]]&gt;=TableOMP[[#This Row],[Low]], TableOMP[[#This Row],[total_time]]&lt;=TableOMP[[#This Row],[High]]),1,0)</f>
        <v>0</v>
      </c>
    </row>
    <row r="3794" spans="1:19" x14ac:dyDescent="0.25">
      <c r="A3794" t="s">
        <v>16</v>
      </c>
      <c r="B3794">
        <v>10000</v>
      </c>
      <c r="C3794">
        <v>100</v>
      </c>
      <c r="D3794">
        <v>100000</v>
      </c>
      <c r="E3794">
        <v>58</v>
      </c>
      <c r="F3794">
        <v>1</v>
      </c>
      <c r="G3794">
        <v>5.8440240000000001</v>
      </c>
      <c r="H3794">
        <v>0.15901799999999999</v>
      </c>
      <c r="I3794">
        <v>3.9799289999999998</v>
      </c>
      <c r="J3794">
        <v>6.9822999999999996E-2</v>
      </c>
      <c r="K3794" t="str">
        <f t="shared" si="63"/>
        <v>2</v>
      </c>
      <c r="L3794" t="s">
        <v>60</v>
      </c>
      <c r="M3794" t="s">
        <v>61</v>
      </c>
      <c r="N37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794" s="10">
        <f>VLOOKUP(TableOMP[[#This Row],[Label]],TableAvg[],2,FALSE)</f>
        <v>0</v>
      </c>
      <c r="P3794" s="10">
        <f>VLOOKUP(TableOMP[[#This Row],[Label]],TableAvg[],3,FALSE)</f>
        <v>0</v>
      </c>
      <c r="Q3794" s="10">
        <f>TableOMP[[#This Row],[Avg]]-$U$2*TableOMP[[#This Row],[StdDev]]</f>
        <v>0</v>
      </c>
      <c r="R3794" s="10">
        <f>TableOMP[[#This Row],[Avg]]+$U$2*TableOMP[[#This Row],[StdDev]]</f>
        <v>0</v>
      </c>
      <c r="S3794" s="10">
        <f>IF(AND(TableOMP[[#This Row],[total_time]]&gt;=TableOMP[[#This Row],[Low]], TableOMP[[#This Row],[total_time]]&lt;=TableOMP[[#This Row],[High]]),1,0)</f>
        <v>0</v>
      </c>
    </row>
    <row r="3795" spans="1:19" x14ac:dyDescent="0.25">
      <c r="A3795" t="s">
        <v>16</v>
      </c>
      <c r="B3795">
        <v>10000</v>
      </c>
      <c r="C3795">
        <v>100</v>
      </c>
      <c r="D3795">
        <v>100000</v>
      </c>
      <c r="E3795">
        <v>57</v>
      </c>
      <c r="F3795">
        <v>1</v>
      </c>
      <c r="G3795">
        <v>6.5854869999999996</v>
      </c>
      <c r="H3795">
        <v>0.16054099999999999</v>
      </c>
      <c r="I3795">
        <v>2.6807270000000001</v>
      </c>
      <c r="J3795">
        <v>4.7870000000000003E-2</v>
      </c>
      <c r="K3795" t="str">
        <f t="shared" si="63"/>
        <v>2</v>
      </c>
      <c r="L3795" t="s">
        <v>60</v>
      </c>
      <c r="M3795" t="s">
        <v>61</v>
      </c>
      <c r="N37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795" s="10">
        <f>VLOOKUP(TableOMP[[#This Row],[Label]],TableAvg[],2,FALSE)</f>
        <v>0</v>
      </c>
      <c r="P3795" s="10">
        <f>VLOOKUP(TableOMP[[#This Row],[Label]],TableAvg[],3,FALSE)</f>
        <v>0</v>
      </c>
      <c r="Q3795" s="10">
        <f>TableOMP[[#This Row],[Avg]]-$U$2*TableOMP[[#This Row],[StdDev]]</f>
        <v>0</v>
      </c>
      <c r="R3795" s="10">
        <f>TableOMP[[#This Row],[Avg]]+$U$2*TableOMP[[#This Row],[StdDev]]</f>
        <v>0</v>
      </c>
      <c r="S3795" s="10">
        <f>IF(AND(TableOMP[[#This Row],[total_time]]&gt;=TableOMP[[#This Row],[Low]], TableOMP[[#This Row],[total_time]]&lt;=TableOMP[[#This Row],[High]]),1,0)</f>
        <v>0</v>
      </c>
    </row>
    <row r="3796" spans="1:19" x14ac:dyDescent="0.25">
      <c r="A3796" t="s">
        <v>16</v>
      </c>
      <c r="B3796">
        <v>10000</v>
      </c>
      <c r="C3796">
        <v>100</v>
      </c>
      <c r="D3796">
        <v>100000</v>
      </c>
      <c r="E3796">
        <v>56</v>
      </c>
      <c r="F3796">
        <v>1</v>
      </c>
      <c r="G3796">
        <v>6.3278169999999996</v>
      </c>
      <c r="H3796">
        <v>0.17983299999999999</v>
      </c>
      <c r="I3796">
        <v>3.0340029999999998</v>
      </c>
      <c r="J3796">
        <v>5.5163999999999998E-2</v>
      </c>
      <c r="K3796" t="str">
        <f t="shared" si="63"/>
        <v>2</v>
      </c>
      <c r="L3796" t="s">
        <v>60</v>
      </c>
      <c r="M3796" t="s">
        <v>61</v>
      </c>
      <c r="N37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796" s="10">
        <f>VLOOKUP(TableOMP[[#This Row],[Label]],TableAvg[],2,FALSE)</f>
        <v>0</v>
      </c>
      <c r="P3796" s="10">
        <f>VLOOKUP(TableOMP[[#This Row],[Label]],TableAvg[],3,FALSE)</f>
        <v>0</v>
      </c>
      <c r="Q3796" s="10">
        <f>TableOMP[[#This Row],[Avg]]-$U$2*TableOMP[[#This Row],[StdDev]]</f>
        <v>0</v>
      </c>
      <c r="R3796" s="10">
        <f>TableOMP[[#This Row],[Avg]]+$U$2*TableOMP[[#This Row],[StdDev]]</f>
        <v>0</v>
      </c>
      <c r="S3796" s="10">
        <f>IF(AND(TableOMP[[#This Row],[total_time]]&gt;=TableOMP[[#This Row],[Low]], TableOMP[[#This Row],[total_time]]&lt;=TableOMP[[#This Row],[High]]),1,0)</f>
        <v>0</v>
      </c>
    </row>
    <row r="3797" spans="1:19" x14ac:dyDescent="0.25">
      <c r="A3797" t="s">
        <v>16</v>
      </c>
      <c r="B3797">
        <v>10000</v>
      </c>
      <c r="C3797">
        <v>100</v>
      </c>
      <c r="D3797">
        <v>100000</v>
      </c>
      <c r="E3797">
        <v>55</v>
      </c>
      <c r="F3797">
        <v>1</v>
      </c>
      <c r="G3797">
        <v>6.3586980000000004</v>
      </c>
      <c r="H3797">
        <v>0.16581099999999999</v>
      </c>
      <c r="I3797">
        <v>3.0204960000000001</v>
      </c>
      <c r="J3797">
        <v>5.5934999999999999E-2</v>
      </c>
      <c r="K3797" t="str">
        <f t="shared" si="63"/>
        <v>2</v>
      </c>
      <c r="L3797" t="s">
        <v>60</v>
      </c>
      <c r="M3797" t="s">
        <v>61</v>
      </c>
      <c r="N37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797" s="10">
        <f>VLOOKUP(TableOMP[[#This Row],[Label]],TableAvg[],2,FALSE)</f>
        <v>0</v>
      </c>
      <c r="P3797" s="10">
        <f>VLOOKUP(TableOMP[[#This Row],[Label]],TableAvg[],3,FALSE)</f>
        <v>0</v>
      </c>
      <c r="Q3797" s="10">
        <f>TableOMP[[#This Row],[Avg]]-$U$2*TableOMP[[#This Row],[StdDev]]</f>
        <v>0</v>
      </c>
      <c r="R3797" s="10">
        <f>TableOMP[[#This Row],[Avg]]+$U$2*TableOMP[[#This Row],[StdDev]]</f>
        <v>0</v>
      </c>
      <c r="S3797" s="10">
        <f>IF(AND(TableOMP[[#This Row],[total_time]]&gt;=TableOMP[[#This Row],[Low]], TableOMP[[#This Row],[total_time]]&lt;=TableOMP[[#This Row],[High]]),1,0)</f>
        <v>0</v>
      </c>
    </row>
    <row r="3798" spans="1:19" x14ac:dyDescent="0.25">
      <c r="A3798" t="s">
        <v>16</v>
      </c>
      <c r="B3798">
        <v>10000</v>
      </c>
      <c r="C3798">
        <v>100</v>
      </c>
      <c r="D3798">
        <v>100000</v>
      </c>
      <c r="E3798">
        <v>54</v>
      </c>
      <c r="F3798">
        <v>1</v>
      </c>
      <c r="G3798">
        <v>6.4095639999999996</v>
      </c>
      <c r="H3798">
        <v>0.178228</v>
      </c>
      <c r="I3798">
        <v>2.6477249999999999</v>
      </c>
      <c r="J3798">
        <v>4.9957000000000001E-2</v>
      </c>
      <c r="K3798" t="str">
        <f t="shared" si="63"/>
        <v>2</v>
      </c>
      <c r="L3798" t="s">
        <v>60</v>
      </c>
      <c r="M3798" t="s">
        <v>61</v>
      </c>
      <c r="N37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798" s="10">
        <f>VLOOKUP(TableOMP[[#This Row],[Label]],TableAvg[],2,FALSE)</f>
        <v>0</v>
      </c>
      <c r="P3798" s="10">
        <f>VLOOKUP(TableOMP[[#This Row],[Label]],TableAvg[],3,FALSE)</f>
        <v>0</v>
      </c>
      <c r="Q3798" s="10">
        <f>TableOMP[[#This Row],[Avg]]-$U$2*TableOMP[[#This Row],[StdDev]]</f>
        <v>0</v>
      </c>
      <c r="R3798" s="10">
        <f>TableOMP[[#This Row],[Avg]]+$U$2*TableOMP[[#This Row],[StdDev]]</f>
        <v>0</v>
      </c>
      <c r="S3798" s="10">
        <f>IF(AND(TableOMP[[#This Row],[total_time]]&gt;=TableOMP[[#This Row],[Low]], TableOMP[[#This Row],[total_time]]&lt;=TableOMP[[#This Row],[High]]),1,0)</f>
        <v>0</v>
      </c>
    </row>
    <row r="3799" spans="1:19" x14ac:dyDescent="0.25">
      <c r="A3799" t="s">
        <v>16</v>
      </c>
      <c r="B3799">
        <v>10000</v>
      </c>
      <c r="C3799">
        <v>100</v>
      </c>
      <c r="D3799">
        <v>100000</v>
      </c>
      <c r="E3799">
        <v>53</v>
      </c>
      <c r="F3799">
        <v>1</v>
      </c>
      <c r="G3799">
        <v>6.4590360000000002</v>
      </c>
      <c r="H3799">
        <v>0.18418799999999999</v>
      </c>
      <c r="I3799">
        <v>2.7745639999999998</v>
      </c>
      <c r="J3799">
        <v>5.3357000000000002E-2</v>
      </c>
      <c r="K3799" t="str">
        <f t="shared" si="63"/>
        <v>2</v>
      </c>
      <c r="L3799" t="s">
        <v>60</v>
      </c>
      <c r="M3799" t="s">
        <v>61</v>
      </c>
      <c r="N37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799" s="10">
        <f>VLOOKUP(TableOMP[[#This Row],[Label]],TableAvg[],2,FALSE)</f>
        <v>0</v>
      </c>
      <c r="P3799" s="10">
        <f>VLOOKUP(TableOMP[[#This Row],[Label]],TableAvg[],3,FALSE)</f>
        <v>0</v>
      </c>
      <c r="Q3799" s="10">
        <f>TableOMP[[#This Row],[Avg]]-$U$2*TableOMP[[#This Row],[StdDev]]</f>
        <v>0</v>
      </c>
      <c r="R3799" s="10">
        <f>TableOMP[[#This Row],[Avg]]+$U$2*TableOMP[[#This Row],[StdDev]]</f>
        <v>0</v>
      </c>
      <c r="S3799" s="10">
        <f>IF(AND(TableOMP[[#This Row],[total_time]]&gt;=TableOMP[[#This Row],[Low]], TableOMP[[#This Row],[total_time]]&lt;=TableOMP[[#This Row],[High]]),1,0)</f>
        <v>0</v>
      </c>
    </row>
    <row r="3800" spans="1:19" x14ac:dyDescent="0.25">
      <c r="A3800" t="s">
        <v>16</v>
      </c>
      <c r="B3800">
        <v>10000</v>
      </c>
      <c r="C3800">
        <v>100</v>
      </c>
      <c r="D3800">
        <v>100000</v>
      </c>
      <c r="E3800">
        <v>52</v>
      </c>
      <c r="F3800">
        <v>1</v>
      </c>
      <c r="G3800">
        <v>6.5504879999999996</v>
      </c>
      <c r="H3800">
        <v>0.17710799999999999</v>
      </c>
      <c r="I3800">
        <v>2.7702849999999999</v>
      </c>
      <c r="J3800">
        <v>5.4318999999999999E-2</v>
      </c>
      <c r="K3800" t="str">
        <f t="shared" si="63"/>
        <v>2</v>
      </c>
      <c r="L3800" t="s">
        <v>60</v>
      </c>
      <c r="M3800" t="s">
        <v>61</v>
      </c>
      <c r="N38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800" s="10">
        <f>VLOOKUP(TableOMP[[#This Row],[Label]],TableAvg[],2,FALSE)</f>
        <v>0</v>
      </c>
      <c r="P3800" s="10">
        <f>VLOOKUP(TableOMP[[#This Row],[Label]],TableAvg[],3,FALSE)</f>
        <v>0</v>
      </c>
      <c r="Q3800" s="10">
        <f>TableOMP[[#This Row],[Avg]]-$U$2*TableOMP[[#This Row],[StdDev]]</f>
        <v>0</v>
      </c>
      <c r="R3800" s="10">
        <f>TableOMP[[#This Row],[Avg]]+$U$2*TableOMP[[#This Row],[StdDev]]</f>
        <v>0</v>
      </c>
      <c r="S3800" s="10">
        <f>IF(AND(TableOMP[[#This Row],[total_time]]&gt;=TableOMP[[#This Row],[Low]], TableOMP[[#This Row],[total_time]]&lt;=TableOMP[[#This Row],[High]]),1,0)</f>
        <v>0</v>
      </c>
    </row>
    <row r="3801" spans="1:19" x14ac:dyDescent="0.25">
      <c r="A3801" t="s">
        <v>16</v>
      </c>
      <c r="B3801">
        <v>10000</v>
      </c>
      <c r="C3801">
        <v>100</v>
      </c>
      <c r="D3801">
        <v>100000</v>
      </c>
      <c r="E3801">
        <v>51</v>
      </c>
      <c r="F3801">
        <v>1</v>
      </c>
      <c r="G3801">
        <v>6.5382379999999998</v>
      </c>
      <c r="H3801">
        <v>0.16641600000000001</v>
      </c>
      <c r="I3801">
        <v>2.5577800000000002</v>
      </c>
      <c r="J3801">
        <v>5.1156E-2</v>
      </c>
      <c r="K3801" t="str">
        <f t="shared" si="63"/>
        <v>2</v>
      </c>
      <c r="L3801" t="s">
        <v>60</v>
      </c>
      <c r="M3801" t="s">
        <v>61</v>
      </c>
      <c r="N38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801" s="10">
        <f>VLOOKUP(TableOMP[[#This Row],[Label]],TableAvg[],2,FALSE)</f>
        <v>0</v>
      </c>
      <c r="P3801" s="10">
        <f>VLOOKUP(TableOMP[[#This Row],[Label]],TableAvg[],3,FALSE)</f>
        <v>0</v>
      </c>
      <c r="Q3801" s="10">
        <f>TableOMP[[#This Row],[Avg]]-$U$2*TableOMP[[#This Row],[StdDev]]</f>
        <v>0</v>
      </c>
      <c r="R3801" s="10">
        <f>TableOMP[[#This Row],[Avg]]+$U$2*TableOMP[[#This Row],[StdDev]]</f>
        <v>0</v>
      </c>
      <c r="S3801" s="10">
        <f>IF(AND(TableOMP[[#This Row],[total_time]]&gt;=TableOMP[[#This Row],[Low]], TableOMP[[#This Row],[total_time]]&lt;=TableOMP[[#This Row],[High]]),1,0)</f>
        <v>0</v>
      </c>
    </row>
    <row r="3802" spans="1:19" x14ac:dyDescent="0.25">
      <c r="A3802" t="s">
        <v>16</v>
      </c>
      <c r="B3802">
        <v>10000</v>
      </c>
      <c r="C3802">
        <v>100</v>
      </c>
      <c r="D3802">
        <v>100000</v>
      </c>
      <c r="E3802">
        <v>50</v>
      </c>
      <c r="F3802">
        <v>1</v>
      </c>
      <c r="G3802">
        <v>6.8226339999999999</v>
      </c>
      <c r="H3802">
        <v>0.186695</v>
      </c>
      <c r="I3802">
        <v>2.962294</v>
      </c>
      <c r="J3802">
        <v>6.0455000000000002E-2</v>
      </c>
      <c r="K3802" t="str">
        <f t="shared" si="63"/>
        <v>2</v>
      </c>
      <c r="L3802" t="s">
        <v>60</v>
      </c>
      <c r="M3802" t="s">
        <v>61</v>
      </c>
      <c r="N38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802" s="10">
        <f>VLOOKUP(TableOMP[[#This Row],[Label]],TableAvg[],2,FALSE)</f>
        <v>0</v>
      </c>
      <c r="P3802" s="10">
        <f>VLOOKUP(TableOMP[[#This Row],[Label]],TableAvg[],3,FALSE)</f>
        <v>0</v>
      </c>
      <c r="Q3802" s="10">
        <f>TableOMP[[#This Row],[Avg]]-$U$2*TableOMP[[#This Row],[StdDev]]</f>
        <v>0</v>
      </c>
      <c r="R3802" s="10">
        <f>TableOMP[[#This Row],[Avg]]+$U$2*TableOMP[[#This Row],[StdDev]]</f>
        <v>0</v>
      </c>
      <c r="S3802" s="10">
        <f>IF(AND(TableOMP[[#This Row],[total_time]]&gt;=TableOMP[[#This Row],[Low]], TableOMP[[#This Row],[total_time]]&lt;=TableOMP[[#This Row],[High]]),1,0)</f>
        <v>0</v>
      </c>
    </row>
    <row r="3803" spans="1:19" x14ac:dyDescent="0.25">
      <c r="A3803" t="s">
        <v>16</v>
      </c>
      <c r="B3803">
        <v>10000</v>
      </c>
      <c r="C3803">
        <v>100</v>
      </c>
      <c r="D3803">
        <v>100000</v>
      </c>
      <c r="E3803">
        <v>49</v>
      </c>
      <c r="F3803">
        <v>1</v>
      </c>
      <c r="G3803">
        <v>6.7232890000000003</v>
      </c>
      <c r="H3803">
        <v>0.17602300000000001</v>
      </c>
      <c r="I3803">
        <v>2.5135649999999998</v>
      </c>
      <c r="J3803">
        <v>5.2366000000000003E-2</v>
      </c>
      <c r="K3803" t="str">
        <f t="shared" si="63"/>
        <v>2</v>
      </c>
      <c r="L3803" t="s">
        <v>60</v>
      </c>
      <c r="M3803" t="s">
        <v>61</v>
      </c>
      <c r="N38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803" s="10">
        <f>VLOOKUP(TableOMP[[#This Row],[Label]],TableAvg[],2,FALSE)</f>
        <v>0</v>
      </c>
      <c r="P3803" s="10">
        <f>VLOOKUP(TableOMP[[#This Row],[Label]],TableAvg[],3,FALSE)</f>
        <v>0</v>
      </c>
      <c r="Q3803" s="10">
        <f>TableOMP[[#This Row],[Avg]]-$U$2*TableOMP[[#This Row],[StdDev]]</f>
        <v>0</v>
      </c>
      <c r="R3803" s="10">
        <f>TableOMP[[#This Row],[Avg]]+$U$2*TableOMP[[#This Row],[StdDev]]</f>
        <v>0</v>
      </c>
      <c r="S3803" s="10">
        <f>IF(AND(TableOMP[[#This Row],[total_time]]&gt;=TableOMP[[#This Row],[Low]], TableOMP[[#This Row],[total_time]]&lt;=TableOMP[[#This Row],[High]]),1,0)</f>
        <v>0</v>
      </c>
    </row>
    <row r="3804" spans="1:19" x14ac:dyDescent="0.25">
      <c r="A3804" t="s">
        <v>16</v>
      </c>
      <c r="B3804">
        <v>10000</v>
      </c>
      <c r="C3804">
        <v>100</v>
      </c>
      <c r="D3804">
        <v>100000</v>
      </c>
      <c r="E3804">
        <v>48</v>
      </c>
      <c r="F3804">
        <v>1</v>
      </c>
      <c r="G3804">
        <v>7.0357690000000002</v>
      </c>
      <c r="H3804">
        <v>0.19081400000000001</v>
      </c>
      <c r="I3804">
        <v>2.617057</v>
      </c>
      <c r="J3804">
        <v>5.5682000000000002E-2</v>
      </c>
      <c r="K3804" t="str">
        <f t="shared" si="63"/>
        <v>2</v>
      </c>
      <c r="L3804" t="s">
        <v>60</v>
      </c>
      <c r="M3804" t="s">
        <v>61</v>
      </c>
      <c r="N38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804" s="10">
        <f>VLOOKUP(TableOMP[[#This Row],[Label]],TableAvg[],2,FALSE)</f>
        <v>0</v>
      </c>
      <c r="P3804" s="10">
        <f>VLOOKUP(TableOMP[[#This Row],[Label]],TableAvg[],3,FALSE)</f>
        <v>0</v>
      </c>
      <c r="Q3804" s="10">
        <f>TableOMP[[#This Row],[Avg]]-$U$2*TableOMP[[#This Row],[StdDev]]</f>
        <v>0</v>
      </c>
      <c r="R3804" s="10">
        <f>TableOMP[[#This Row],[Avg]]+$U$2*TableOMP[[#This Row],[StdDev]]</f>
        <v>0</v>
      </c>
      <c r="S3804" s="10">
        <f>IF(AND(TableOMP[[#This Row],[total_time]]&gt;=TableOMP[[#This Row],[Low]], TableOMP[[#This Row],[total_time]]&lt;=TableOMP[[#This Row],[High]]),1,0)</f>
        <v>0</v>
      </c>
    </row>
    <row r="3805" spans="1:19" x14ac:dyDescent="0.25">
      <c r="A3805" t="s">
        <v>16</v>
      </c>
      <c r="B3805">
        <v>10000</v>
      </c>
      <c r="C3805">
        <v>100</v>
      </c>
      <c r="D3805">
        <v>100000</v>
      </c>
      <c r="E3805">
        <v>47</v>
      </c>
      <c r="F3805">
        <v>1</v>
      </c>
      <c r="G3805">
        <v>7.0134489999999996</v>
      </c>
      <c r="H3805">
        <v>0.16256399999999999</v>
      </c>
      <c r="I3805">
        <v>2.612206</v>
      </c>
      <c r="J3805">
        <v>5.6786999999999997E-2</v>
      </c>
      <c r="K3805" t="str">
        <f t="shared" si="63"/>
        <v>2</v>
      </c>
      <c r="L3805" t="s">
        <v>60</v>
      </c>
      <c r="M3805" t="s">
        <v>61</v>
      </c>
      <c r="N38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805" s="10">
        <f>VLOOKUP(TableOMP[[#This Row],[Label]],TableAvg[],2,FALSE)</f>
        <v>0</v>
      </c>
      <c r="P3805" s="10">
        <f>VLOOKUP(TableOMP[[#This Row],[Label]],TableAvg[],3,FALSE)</f>
        <v>0</v>
      </c>
      <c r="Q3805" s="10">
        <f>TableOMP[[#This Row],[Avg]]-$U$2*TableOMP[[#This Row],[StdDev]]</f>
        <v>0</v>
      </c>
      <c r="R3805" s="10">
        <f>TableOMP[[#This Row],[Avg]]+$U$2*TableOMP[[#This Row],[StdDev]]</f>
        <v>0</v>
      </c>
      <c r="S3805" s="10">
        <f>IF(AND(TableOMP[[#This Row],[total_time]]&gt;=TableOMP[[#This Row],[Low]], TableOMP[[#This Row],[total_time]]&lt;=TableOMP[[#This Row],[High]]),1,0)</f>
        <v>0</v>
      </c>
    </row>
    <row r="3806" spans="1:19" x14ac:dyDescent="0.25">
      <c r="A3806" t="s">
        <v>16</v>
      </c>
      <c r="B3806">
        <v>10000</v>
      </c>
      <c r="C3806">
        <v>100</v>
      </c>
      <c r="D3806">
        <v>100000</v>
      </c>
      <c r="E3806">
        <v>46</v>
      </c>
      <c r="F3806">
        <v>1</v>
      </c>
      <c r="G3806">
        <v>7.1680460000000004</v>
      </c>
      <c r="H3806">
        <v>0.174233</v>
      </c>
      <c r="I3806">
        <v>2.8022079999999998</v>
      </c>
      <c r="J3806">
        <v>6.2271E-2</v>
      </c>
      <c r="K3806" t="str">
        <f t="shared" si="63"/>
        <v>2</v>
      </c>
      <c r="L3806" t="s">
        <v>60</v>
      </c>
      <c r="M3806" t="s">
        <v>61</v>
      </c>
      <c r="N38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806" s="10">
        <f>VLOOKUP(TableOMP[[#This Row],[Label]],TableAvg[],2,FALSE)</f>
        <v>0</v>
      </c>
      <c r="P3806" s="10">
        <f>VLOOKUP(TableOMP[[#This Row],[Label]],TableAvg[],3,FALSE)</f>
        <v>0</v>
      </c>
      <c r="Q3806" s="10">
        <f>TableOMP[[#This Row],[Avg]]-$U$2*TableOMP[[#This Row],[StdDev]]</f>
        <v>0</v>
      </c>
      <c r="R3806" s="10">
        <f>TableOMP[[#This Row],[Avg]]+$U$2*TableOMP[[#This Row],[StdDev]]</f>
        <v>0</v>
      </c>
      <c r="S3806" s="10">
        <f>IF(AND(TableOMP[[#This Row],[total_time]]&gt;=TableOMP[[#This Row],[Low]], TableOMP[[#This Row],[total_time]]&lt;=TableOMP[[#This Row],[High]]),1,0)</f>
        <v>0</v>
      </c>
    </row>
    <row r="3807" spans="1:19" x14ac:dyDescent="0.25">
      <c r="A3807" t="s">
        <v>16</v>
      </c>
      <c r="B3807">
        <v>10000</v>
      </c>
      <c r="C3807">
        <v>100</v>
      </c>
      <c r="D3807">
        <v>100000</v>
      </c>
      <c r="E3807">
        <v>45</v>
      </c>
      <c r="F3807">
        <v>1</v>
      </c>
      <c r="G3807">
        <v>7.1329359999999999</v>
      </c>
      <c r="H3807">
        <v>0.15448600000000001</v>
      </c>
      <c r="I3807">
        <v>2.0433309999999998</v>
      </c>
      <c r="J3807">
        <v>4.6439000000000001E-2</v>
      </c>
      <c r="K3807" t="str">
        <f t="shared" si="63"/>
        <v>2</v>
      </c>
      <c r="L3807" t="s">
        <v>60</v>
      </c>
      <c r="M3807" t="s">
        <v>61</v>
      </c>
      <c r="N38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807" s="10">
        <f>VLOOKUP(TableOMP[[#This Row],[Label]],TableAvg[],2,FALSE)</f>
        <v>0</v>
      </c>
      <c r="P3807" s="10">
        <f>VLOOKUP(TableOMP[[#This Row],[Label]],TableAvg[],3,FALSE)</f>
        <v>0</v>
      </c>
      <c r="Q3807" s="10">
        <f>TableOMP[[#This Row],[Avg]]-$U$2*TableOMP[[#This Row],[StdDev]]</f>
        <v>0</v>
      </c>
      <c r="R3807" s="10">
        <f>TableOMP[[#This Row],[Avg]]+$U$2*TableOMP[[#This Row],[StdDev]]</f>
        <v>0</v>
      </c>
      <c r="S3807" s="10">
        <f>IF(AND(TableOMP[[#This Row],[total_time]]&gt;=TableOMP[[#This Row],[Low]], TableOMP[[#This Row],[total_time]]&lt;=TableOMP[[#This Row],[High]]),1,0)</f>
        <v>0</v>
      </c>
    </row>
    <row r="3808" spans="1:19" x14ac:dyDescent="0.25">
      <c r="A3808" t="s">
        <v>16</v>
      </c>
      <c r="B3808">
        <v>10000</v>
      </c>
      <c r="C3808">
        <v>100</v>
      </c>
      <c r="D3808">
        <v>100000</v>
      </c>
      <c r="E3808">
        <v>44</v>
      </c>
      <c r="F3808">
        <v>1</v>
      </c>
      <c r="G3808">
        <v>7.2656400000000003</v>
      </c>
      <c r="H3808">
        <v>0.16550500000000001</v>
      </c>
      <c r="I3808">
        <v>2.1459709999999999</v>
      </c>
      <c r="J3808">
        <v>4.9905999999999999E-2</v>
      </c>
      <c r="K3808" t="str">
        <f t="shared" si="63"/>
        <v>2</v>
      </c>
      <c r="L3808" t="s">
        <v>60</v>
      </c>
      <c r="M3808" t="s">
        <v>61</v>
      </c>
      <c r="N38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808" s="10">
        <f>VLOOKUP(TableOMP[[#This Row],[Label]],TableAvg[],2,FALSE)</f>
        <v>0</v>
      </c>
      <c r="P3808" s="10">
        <f>VLOOKUP(TableOMP[[#This Row],[Label]],TableAvg[],3,FALSE)</f>
        <v>0</v>
      </c>
      <c r="Q3808" s="10">
        <f>TableOMP[[#This Row],[Avg]]-$U$2*TableOMP[[#This Row],[StdDev]]</f>
        <v>0</v>
      </c>
      <c r="R3808" s="10">
        <f>TableOMP[[#This Row],[Avg]]+$U$2*TableOMP[[#This Row],[StdDev]]</f>
        <v>0</v>
      </c>
      <c r="S3808" s="10">
        <f>IF(AND(TableOMP[[#This Row],[total_time]]&gt;=TableOMP[[#This Row],[Low]], TableOMP[[#This Row],[total_time]]&lt;=TableOMP[[#This Row],[High]]),1,0)</f>
        <v>0</v>
      </c>
    </row>
    <row r="3809" spans="1:19" x14ac:dyDescent="0.25">
      <c r="A3809" t="s">
        <v>16</v>
      </c>
      <c r="B3809">
        <v>10000</v>
      </c>
      <c r="C3809">
        <v>100</v>
      </c>
      <c r="D3809">
        <v>100000</v>
      </c>
      <c r="E3809">
        <v>43</v>
      </c>
      <c r="F3809">
        <v>1</v>
      </c>
      <c r="G3809">
        <v>7.1825369999999999</v>
      </c>
      <c r="H3809">
        <v>0.16119900000000001</v>
      </c>
      <c r="I3809">
        <v>2.2501280000000001</v>
      </c>
      <c r="J3809">
        <v>5.3573999999999997E-2</v>
      </c>
      <c r="K3809" t="str">
        <f t="shared" si="63"/>
        <v>2</v>
      </c>
      <c r="L3809" t="s">
        <v>60</v>
      </c>
      <c r="M3809" t="s">
        <v>61</v>
      </c>
      <c r="N38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809" s="10">
        <f>VLOOKUP(TableOMP[[#This Row],[Label]],TableAvg[],2,FALSE)</f>
        <v>0</v>
      </c>
      <c r="P3809" s="10">
        <f>VLOOKUP(TableOMP[[#This Row],[Label]],TableAvg[],3,FALSE)</f>
        <v>0</v>
      </c>
      <c r="Q3809" s="10">
        <f>TableOMP[[#This Row],[Avg]]-$U$2*TableOMP[[#This Row],[StdDev]]</f>
        <v>0</v>
      </c>
      <c r="R3809" s="10">
        <f>TableOMP[[#This Row],[Avg]]+$U$2*TableOMP[[#This Row],[StdDev]]</f>
        <v>0</v>
      </c>
      <c r="S3809" s="10">
        <f>IF(AND(TableOMP[[#This Row],[total_time]]&gt;=TableOMP[[#This Row],[Low]], TableOMP[[#This Row],[total_time]]&lt;=TableOMP[[#This Row],[High]]),1,0)</f>
        <v>0</v>
      </c>
    </row>
    <row r="3810" spans="1:19" x14ac:dyDescent="0.25">
      <c r="A3810" t="s">
        <v>16</v>
      </c>
      <c r="B3810">
        <v>10000</v>
      </c>
      <c r="C3810">
        <v>100</v>
      </c>
      <c r="D3810">
        <v>100000</v>
      </c>
      <c r="E3810">
        <v>42</v>
      </c>
      <c r="F3810">
        <v>1</v>
      </c>
      <c r="G3810">
        <v>7.3655330000000001</v>
      </c>
      <c r="H3810">
        <v>0.16175999999999999</v>
      </c>
      <c r="I3810">
        <v>2.0110049999999999</v>
      </c>
      <c r="J3810">
        <v>4.9049000000000002E-2</v>
      </c>
      <c r="K3810" t="str">
        <f t="shared" si="63"/>
        <v>2</v>
      </c>
      <c r="L3810" t="s">
        <v>60</v>
      </c>
      <c r="M3810" t="s">
        <v>61</v>
      </c>
      <c r="N38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810" s="10">
        <f>VLOOKUP(TableOMP[[#This Row],[Label]],TableAvg[],2,FALSE)</f>
        <v>0</v>
      </c>
      <c r="P3810" s="10">
        <f>VLOOKUP(TableOMP[[#This Row],[Label]],TableAvg[],3,FALSE)</f>
        <v>0</v>
      </c>
      <c r="Q3810" s="10">
        <f>TableOMP[[#This Row],[Avg]]-$U$2*TableOMP[[#This Row],[StdDev]]</f>
        <v>0</v>
      </c>
      <c r="R3810" s="10">
        <f>TableOMP[[#This Row],[Avg]]+$U$2*TableOMP[[#This Row],[StdDev]]</f>
        <v>0</v>
      </c>
      <c r="S3810" s="10">
        <f>IF(AND(TableOMP[[#This Row],[total_time]]&gt;=TableOMP[[#This Row],[Low]], TableOMP[[#This Row],[total_time]]&lt;=TableOMP[[#This Row],[High]]),1,0)</f>
        <v>0</v>
      </c>
    </row>
    <row r="3811" spans="1:19" x14ac:dyDescent="0.25">
      <c r="A3811" t="s">
        <v>16</v>
      </c>
      <c r="B3811">
        <v>10000</v>
      </c>
      <c r="C3811">
        <v>100</v>
      </c>
      <c r="D3811">
        <v>100000</v>
      </c>
      <c r="E3811">
        <v>41</v>
      </c>
      <c r="F3811">
        <v>1</v>
      </c>
      <c r="G3811">
        <v>7.4155470000000001</v>
      </c>
      <c r="H3811">
        <v>0.15479200000000001</v>
      </c>
      <c r="I3811">
        <v>1.765547</v>
      </c>
      <c r="J3811">
        <v>4.4138999999999998E-2</v>
      </c>
      <c r="K3811" t="str">
        <f t="shared" si="63"/>
        <v>2</v>
      </c>
      <c r="L3811" t="s">
        <v>60</v>
      </c>
      <c r="M3811" t="s">
        <v>61</v>
      </c>
      <c r="N38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811" s="10">
        <f>VLOOKUP(TableOMP[[#This Row],[Label]],TableAvg[],2,FALSE)</f>
        <v>0</v>
      </c>
      <c r="P3811" s="10">
        <f>VLOOKUP(TableOMP[[#This Row],[Label]],TableAvg[],3,FALSE)</f>
        <v>0</v>
      </c>
      <c r="Q3811" s="10">
        <f>TableOMP[[#This Row],[Avg]]-$U$2*TableOMP[[#This Row],[StdDev]]</f>
        <v>0</v>
      </c>
      <c r="R3811" s="10">
        <f>TableOMP[[#This Row],[Avg]]+$U$2*TableOMP[[#This Row],[StdDev]]</f>
        <v>0</v>
      </c>
      <c r="S3811" s="10">
        <f>IF(AND(TableOMP[[#This Row],[total_time]]&gt;=TableOMP[[#This Row],[Low]], TableOMP[[#This Row],[total_time]]&lt;=TableOMP[[#This Row],[High]]),1,0)</f>
        <v>0</v>
      </c>
    </row>
    <row r="3812" spans="1:19" x14ac:dyDescent="0.25">
      <c r="A3812" t="s">
        <v>16</v>
      </c>
      <c r="B3812">
        <v>10000</v>
      </c>
      <c r="C3812">
        <v>100</v>
      </c>
      <c r="D3812">
        <v>100000</v>
      </c>
      <c r="E3812">
        <v>40</v>
      </c>
      <c r="F3812">
        <v>1</v>
      </c>
      <c r="G3812">
        <v>7.6541819999999996</v>
      </c>
      <c r="H3812">
        <v>0.154006</v>
      </c>
      <c r="I3812">
        <v>1.632325</v>
      </c>
      <c r="J3812">
        <v>4.1854000000000002E-2</v>
      </c>
      <c r="K3812" t="str">
        <f t="shared" si="63"/>
        <v>2</v>
      </c>
      <c r="L3812" t="s">
        <v>60</v>
      </c>
      <c r="M3812" t="s">
        <v>61</v>
      </c>
      <c r="N38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812" s="10">
        <f>VLOOKUP(TableOMP[[#This Row],[Label]],TableAvg[],2,FALSE)</f>
        <v>0</v>
      </c>
      <c r="P3812" s="10">
        <f>VLOOKUP(TableOMP[[#This Row],[Label]],TableAvg[],3,FALSE)</f>
        <v>0</v>
      </c>
      <c r="Q3812" s="10">
        <f>TableOMP[[#This Row],[Avg]]-$U$2*TableOMP[[#This Row],[StdDev]]</f>
        <v>0</v>
      </c>
      <c r="R3812" s="10">
        <f>TableOMP[[#This Row],[Avg]]+$U$2*TableOMP[[#This Row],[StdDev]]</f>
        <v>0</v>
      </c>
      <c r="S3812" s="10">
        <f>IF(AND(TableOMP[[#This Row],[total_time]]&gt;=TableOMP[[#This Row],[Low]], TableOMP[[#This Row],[total_time]]&lt;=TableOMP[[#This Row],[High]]),1,0)</f>
        <v>0</v>
      </c>
    </row>
    <row r="3813" spans="1:19" x14ac:dyDescent="0.25">
      <c r="A3813" t="s">
        <v>16</v>
      </c>
      <c r="B3813">
        <v>10000</v>
      </c>
      <c r="C3813">
        <v>100</v>
      </c>
      <c r="D3813">
        <v>100000</v>
      </c>
      <c r="E3813">
        <v>39</v>
      </c>
      <c r="F3813">
        <v>1</v>
      </c>
      <c r="G3813">
        <v>7.7861979999999997</v>
      </c>
      <c r="H3813">
        <v>0.14492099999999999</v>
      </c>
      <c r="I3813">
        <v>2.1060449999999999</v>
      </c>
      <c r="J3813">
        <v>5.5421999999999999E-2</v>
      </c>
      <c r="K3813" t="str">
        <f t="shared" si="63"/>
        <v>2</v>
      </c>
      <c r="L3813" t="s">
        <v>60</v>
      </c>
      <c r="M3813" t="s">
        <v>61</v>
      </c>
      <c r="N38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813" s="10">
        <f>VLOOKUP(TableOMP[[#This Row],[Label]],TableAvg[],2,FALSE)</f>
        <v>0</v>
      </c>
      <c r="P3813" s="10">
        <f>VLOOKUP(TableOMP[[#This Row],[Label]],TableAvg[],3,FALSE)</f>
        <v>0</v>
      </c>
      <c r="Q3813" s="10">
        <f>TableOMP[[#This Row],[Avg]]-$U$2*TableOMP[[#This Row],[StdDev]]</f>
        <v>0</v>
      </c>
      <c r="R3813" s="10">
        <f>TableOMP[[#This Row],[Avg]]+$U$2*TableOMP[[#This Row],[StdDev]]</f>
        <v>0</v>
      </c>
      <c r="S3813" s="10">
        <f>IF(AND(TableOMP[[#This Row],[total_time]]&gt;=TableOMP[[#This Row],[Low]], TableOMP[[#This Row],[total_time]]&lt;=TableOMP[[#This Row],[High]]),1,0)</f>
        <v>0</v>
      </c>
    </row>
    <row r="3814" spans="1:19" x14ac:dyDescent="0.25">
      <c r="A3814" t="s">
        <v>16</v>
      </c>
      <c r="B3814">
        <v>10000</v>
      </c>
      <c r="C3814">
        <v>100</v>
      </c>
      <c r="D3814">
        <v>100000</v>
      </c>
      <c r="E3814">
        <v>38</v>
      </c>
      <c r="F3814">
        <v>1</v>
      </c>
      <c r="G3814">
        <v>7.9289649999999998</v>
      </c>
      <c r="H3814">
        <v>0.161797</v>
      </c>
      <c r="I3814">
        <v>2.2870490000000001</v>
      </c>
      <c r="J3814">
        <v>6.1811999999999999E-2</v>
      </c>
      <c r="K3814" t="str">
        <f t="shared" si="63"/>
        <v>2</v>
      </c>
      <c r="L3814" t="s">
        <v>60</v>
      </c>
      <c r="M3814" t="s">
        <v>61</v>
      </c>
      <c r="N38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814" s="10">
        <f>VLOOKUP(TableOMP[[#This Row],[Label]],TableAvg[],2,FALSE)</f>
        <v>0</v>
      </c>
      <c r="P3814" s="10">
        <f>VLOOKUP(TableOMP[[#This Row],[Label]],TableAvg[],3,FALSE)</f>
        <v>0</v>
      </c>
      <c r="Q3814" s="10">
        <f>TableOMP[[#This Row],[Avg]]-$U$2*TableOMP[[#This Row],[StdDev]]</f>
        <v>0</v>
      </c>
      <c r="R3814" s="10">
        <f>TableOMP[[#This Row],[Avg]]+$U$2*TableOMP[[#This Row],[StdDev]]</f>
        <v>0</v>
      </c>
      <c r="S3814" s="10">
        <f>IF(AND(TableOMP[[#This Row],[total_time]]&gt;=TableOMP[[#This Row],[Low]], TableOMP[[#This Row],[total_time]]&lt;=TableOMP[[#This Row],[High]]),1,0)</f>
        <v>0</v>
      </c>
    </row>
    <row r="3815" spans="1:19" x14ac:dyDescent="0.25">
      <c r="A3815" t="s">
        <v>16</v>
      </c>
      <c r="B3815">
        <v>10000</v>
      </c>
      <c r="C3815">
        <v>100</v>
      </c>
      <c r="D3815">
        <v>100000</v>
      </c>
      <c r="E3815">
        <v>37</v>
      </c>
      <c r="F3815">
        <v>1</v>
      </c>
      <c r="G3815">
        <v>8.0782019999999992</v>
      </c>
      <c r="H3815">
        <v>0.16553699999999999</v>
      </c>
      <c r="I3815">
        <v>2.1807820000000002</v>
      </c>
      <c r="J3815">
        <v>6.0576999999999999E-2</v>
      </c>
      <c r="K3815" t="str">
        <f t="shared" si="63"/>
        <v>2</v>
      </c>
      <c r="L3815" t="s">
        <v>60</v>
      </c>
      <c r="M3815" t="s">
        <v>61</v>
      </c>
      <c r="N38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815" s="10">
        <f>VLOOKUP(TableOMP[[#This Row],[Label]],TableAvg[],2,FALSE)</f>
        <v>0</v>
      </c>
      <c r="P3815" s="10">
        <f>VLOOKUP(TableOMP[[#This Row],[Label]],TableAvg[],3,FALSE)</f>
        <v>0</v>
      </c>
      <c r="Q3815" s="10">
        <f>TableOMP[[#This Row],[Avg]]-$U$2*TableOMP[[#This Row],[StdDev]]</f>
        <v>0</v>
      </c>
      <c r="R3815" s="10">
        <f>TableOMP[[#This Row],[Avg]]+$U$2*TableOMP[[#This Row],[StdDev]]</f>
        <v>0</v>
      </c>
      <c r="S3815" s="10">
        <f>IF(AND(TableOMP[[#This Row],[total_time]]&gt;=TableOMP[[#This Row],[Low]], TableOMP[[#This Row],[total_time]]&lt;=TableOMP[[#This Row],[High]]),1,0)</f>
        <v>0</v>
      </c>
    </row>
    <row r="3816" spans="1:19" x14ac:dyDescent="0.25">
      <c r="A3816" t="s">
        <v>16</v>
      </c>
      <c r="B3816">
        <v>10000</v>
      </c>
      <c r="C3816">
        <v>100</v>
      </c>
      <c r="D3816">
        <v>100000</v>
      </c>
      <c r="E3816">
        <v>36</v>
      </c>
      <c r="F3816">
        <v>1</v>
      </c>
      <c r="G3816">
        <v>8.2236779999999996</v>
      </c>
      <c r="H3816">
        <v>0.164851</v>
      </c>
      <c r="I3816">
        <v>1.6166609999999999</v>
      </c>
      <c r="J3816">
        <v>4.6190000000000002E-2</v>
      </c>
      <c r="K3816" t="str">
        <f t="shared" si="63"/>
        <v>2</v>
      </c>
      <c r="L3816" t="s">
        <v>60</v>
      </c>
      <c r="M3816" t="s">
        <v>61</v>
      </c>
      <c r="N38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816" s="10">
        <f>VLOOKUP(TableOMP[[#This Row],[Label]],TableAvg[],2,FALSE)</f>
        <v>0</v>
      </c>
      <c r="P3816" s="10">
        <f>VLOOKUP(TableOMP[[#This Row],[Label]],TableAvg[],3,FALSE)</f>
        <v>0</v>
      </c>
      <c r="Q3816" s="10">
        <f>TableOMP[[#This Row],[Avg]]-$U$2*TableOMP[[#This Row],[StdDev]]</f>
        <v>0</v>
      </c>
      <c r="R3816" s="10">
        <f>TableOMP[[#This Row],[Avg]]+$U$2*TableOMP[[#This Row],[StdDev]]</f>
        <v>0</v>
      </c>
      <c r="S3816" s="10">
        <f>IF(AND(TableOMP[[#This Row],[total_time]]&gt;=TableOMP[[#This Row],[Low]], TableOMP[[#This Row],[total_time]]&lt;=TableOMP[[#This Row],[High]]),1,0)</f>
        <v>0</v>
      </c>
    </row>
    <row r="3817" spans="1:19" x14ac:dyDescent="0.25">
      <c r="A3817" t="s">
        <v>16</v>
      </c>
      <c r="B3817">
        <v>10000</v>
      </c>
      <c r="C3817">
        <v>100</v>
      </c>
      <c r="D3817">
        <v>100000</v>
      </c>
      <c r="E3817">
        <v>35</v>
      </c>
      <c r="F3817">
        <v>1</v>
      </c>
      <c r="G3817">
        <v>8.4857709999999997</v>
      </c>
      <c r="H3817">
        <v>0.15499199999999999</v>
      </c>
      <c r="I3817">
        <v>1.646835</v>
      </c>
      <c r="J3817">
        <v>4.8436E-2</v>
      </c>
      <c r="K3817" t="str">
        <f t="shared" si="63"/>
        <v>2</v>
      </c>
      <c r="L3817" t="s">
        <v>60</v>
      </c>
      <c r="M3817" t="s">
        <v>61</v>
      </c>
      <c r="N38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817" s="10">
        <f>VLOOKUP(TableOMP[[#This Row],[Label]],TableAvg[],2,FALSE)</f>
        <v>0</v>
      </c>
      <c r="P3817" s="10">
        <f>VLOOKUP(TableOMP[[#This Row],[Label]],TableAvg[],3,FALSE)</f>
        <v>0</v>
      </c>
      <c r="Q3817" s="10">
        <f>TableOMP[[#This Row],[Avg]]-$U$2*TableOMP[[#This Row],[StdDev]]</f>
        <v>0</v>
      </c>
      <c r="R3817" s="10">
        <f>TableOMP[[#This Row],[Avg]]+$U$2*TableOMP[[#This Row],[StdDev]]</f>
        <v>0</v>
      </c>
      <c r="S3817" s="10">
        <f>IF(AND(TableOMP[[#This Row],[total_time]]&gt;=TableOMP[[#This Row],[Low]], TableOMP[[#This Row],[total_time]]&lt;=TableOMP[[#This Row],[High]]),1,0)</f>
        <v>0</v>
      </c>
    </row>
    <row r="3818" spans="1:19" x14ac:dyDescent="0.25">
      <c r="A3818" t="s">
        <v>16</v>
      </c>
      <c r="B3818">
        <v>10000</v>
      </c>
      <c r="C3818">
        <v>100</v>
      </c>
      <c r="D3818">
        <v>100000</v>
      </c>
      <c r="E3818">
        <v>34</v>
      </c>
      <c r="F3818">
        <v>1</v>
      </c>
      <c r="G3818">
        <v>8.5933440000000001</v>
      </c>
      <c r="H3818">
        <v>0.16436700000000001</v>
      </c>
      <c r="I3818">
        <v>1.9602999999999999</v>
      </c>
      <c r="J3818">
        <v>5.9402999999999997E-2</v>
      </c>
      <c r="K3818" t="str">
        <f t="shared" si="63"/>
        <v>2</v>
      </c>
      <c r="L3818" t="s">
        <v>60</v>
      </c>
      <c r="M3818" t="s">
        <v>61</v>
      </c>
      <c r="N38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818" s="10">
        <f>VLOOKUP(TableOMP[[#This Row],[Label]],TableAvg[],2,FALSE)</f>
        <v>0</v>
      </c>
      <c r="P3818" s="10">
        <f>VLOOKUP(TableOMP[[#This Row],[Label]],TableAvg[],3,FALSE)</f>
        <v>0</v>
      </c>
      <c r="Q3818" s="10">
        <f>TableOMP[[#This Row],[Avg]]-$U$2*TableOMP[[#This Row],[StdDev]]</f>
        <v>0</v>
      </c>
      <c r="R3818" s="10">
        <f>TableOMP[[#This Row],[Avg]]+$U$2*TableOMP[[#This Row],[StdDev]]</f>
        <v>0</v>
      </c>
      <c r="S3818" s="10">
        <f>IF(AND(TableOMP[[#This Row],[total_time]]&gt;=TableOMP[[#This Row],[Low]], TableOMP[[#This Row],[total_time]]&lt;=TableOMP[[#This Row],[High]]),1,0)</f>
        <v>0</v>
      </c>
    </row>
    <row r="3819" spans="1:19" x14ac:dyDescent="0.25">
      <c r="A3819" t="s">
        <v>16</v>
      </c>
      <c r="B3819">
        <v>10000</v>
      </c>
      <c r="C3819">
        <v>100</v>
      </c>
      <c r="D3819">
        <v>100000</v>
      </c>
      <c r="E3819">
        <v>33</v>
      </c>
      <c r="F3819">
        <v>1</v>
      </c>
      <c r="G3819">
        <v>8.8264390000000006</v>
      </c>
      <c r="H3819">
        <v>0.16619200000000001</v>
      </c>
      <c r="I3819">
        <v>1.876611</v>
      </c>
      <c r="J3819">
        <v>5.8644000000000002E-2</v>
      </c>
      <c r="K3819" t="str">
        <f t="shared" si="63"/>
        <v>2</v>
      </c>
      <c r="L3819" t="s">
        <v>60</v>
      </c>
      <c r="M3819" t="s">
        <v>61</v>
      </c>
      <c r="N38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819" s="10">
        <f>VLOOKUP(TableOMP[[#This Row],[Label]],TableAvg[],2,FALSE)</f>
        <v>0</v>
      </c>
      <c r="P3819" s="10">
        <f>VLOOKUP(TableOMP[[#This Row],[Label]],TableAvg[],3,FALSE)</f>
        <v>0</v>
      </c>
      <c r="Q3819" s="10">
        <f>TableOMP[[#This Row],[Avg]]-$U$2*TableOMP[[#This Row],[StdDev]]</f>
        <v>0</v>
      </c>
      <c r="R3819" s="10">
        <f>TableOMP[[#This Row],[Avg]]+$U$2*TableOMP[[#This Row],[StdDev]]</f>
        <v>0</v>
      </c>
      <c r="S3819" s="10">
        <f>IF(AND(TableOMP[[#This Row],[total_time]]&gt;=TableOMP[[#This Row],[Low]], TableOMP[[#This Row],[total_time]]&lt;=TableOMP[[#This Row],[High]]),1,0)</f>
        <v>0</v>
      </c>
    </row>
    <row r="3820" spans="1:19" x14ac:dyDescent="0.25">
      <c r="A3820" t="s">
        <v>16</v>
      </c>
      <c r="B3820">
        <v>10000</v>
      </c>
      <c r="C3820">
        <v>100</v>
      </c>
      <c r="D3820">
        <v>100000</v>
      </c>
      <c r="E3820">
        <v>32</v>
      </c>
      <c r="F3820">
        <v>1</v>
      </c>
      <c r="G3820">
        <v>9.2671100000000006</v>
      </c>
      <c r="H3820">
        <v>0.161245</v>
      </c>
      <c r="I3820">
        <v>1.7459469999999999</v>
      </c>
      <c r="J3820">
        <v>5.6321000000000003E-2</v>
      </c>
      <c r="K3820" t="str">
        <f t="shared" si="63"/>
        <v>2</v>
      </c>
      <c r="L3820" t="s">
        <v>60</v>
      </c>
      <c r="M3820" t="s">
        <v>61</v>
      </c>
      <c r="N38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820" s="10">
        <f>VLOOKUP(TableOMP[[#This Row],[Label]],TableAvg[],2,FALSE)</f>
        <v>0</v>
      </c>
      <c r="P3820" s="10">
        <f>VLOOKUP(TableOMP[[#This Row],[Label]],TableAvg[],3,FALSE)</f>
        <v>0</v>
      </c>
      <c r="Q3820" s="10">
        <f>TableOMP[[#This Row],[Avg]]-$U$2*TableOMP[[#This Row],[StdDev]]</f>
        <v>0</v>
      </c>
      <c r="R3820" s="10">
        <f>TableOMP[[#This Row],[Avg]]+$U$2*TableOMP[[#This Row],[StdDev]]</f>
        <v>0</v>
      </c>
      <c r="S3820" s="10">
        <f>IF(AND(TableOMP[[#This Row],[total_time]]&gt;=TableOMP[[#This Row],[Low]], TableOMP[[#This Row],[total_time]]&lt;=TableOMP[[#This Row],[High]]),1,0)</f>
        <v>0</v>
      </c>
    </row>
    <row r="3821" spans="1:19" x14ac:dyDescent="0.25">
      <c r="A3821" t="s">
        <v>16</v>
      </c>
      <c r="B3821">
        <v>10000</v>
      </c>
      <c r="C3821">
        <v>100</v>
      </c>
      <c r="D3821">
        <v>100000</v>
      </c>
      <c r="E3821">
        <v>31</v>
      </c>
      <c r="F3821">
        <v>1</v>
      </c>
      <c r="G3821">
        <v>9.2955970000000008</v>
      </c>
      <c r="H3821">
        <v>0.17929400000000001</v>
      </c>
      <c r="I3821">
        <v>1.294481</v>
      </c>
      <c r="J3821">
        <v>4.3149E-2</v>
      </c>
      <c r="K3821" t="str">
        <f t="shared" si="63"/>
        <v>2</v>
      </c>
      <c r="L3821" t="s">
        <v>60</v>
      </c>
      <c r="M3821" t="s">
        <v>61</v>
      </c>
      <c r="N38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821" s="10">
        <f>VLOOKUP(TableOMP[[#This Row],[Label]],TableAvg[],2,FALSE)</f>
        <v>0</v>
      </c>
      <c r="P3821" s="10">
        <f>VLOOKUP(TableOMP[[#This Row],[Label]],TableAvg[],3,FALSE)</f>
        <v>0</v>
      </c>
      <c r="Q3821" s="10">
        <f>TableOMP[[#This Row],[Avg]]-$U$2*TableOMP[[#This Row],[StdDev]]</f>
        <v>0</v>
      </c>
      <c r="R3821" s="10">
        <f>TableOMP[[#This Row],[Avg]]+$U$2*TableOMP[[#This Row],[StdDev]]</f>
        <v>0</v>
      </c>
      <c r="S3821" s="10">
        <f>IF(AND(TableOMP[[#This Row],[total_time]]&gt;=TableOMP[[#This Row],[Low]], TableOMP[[#This Row],[total_time]]&lt;=TableOMP[[#This Row],[High]]),1,0)</f>
        <v>0</v>
      </c>
    </row>
    <row r="3822" spans="1:19" x14ac:dyDescent="0.25">
      <c r="A3822" t="s">
        <v>16</v>
      </c>
      <c r="B3822">
        <v>10000</v>
      </c>
      <c r="C3822">
        <v>100</v>
      </c>
      <c r="D3822">
        <v>100000</v>
      </c>
      <c r="E3822">
        <v>30</v>
      </c>
      <c r="F3822">
        <v>1</v>
      </c>
      <c r="G3822">
        <v>9.5265190000000004</v>
      </c>
      <c r="H3822">
        <v>0.152999</v>
      </c>
      <c r="I3822">
        <v>1.489115</v>
      </c>
      <c r="J3822">
        <v>5.1348999999999999E-2</v>
      </c>
      <c r="K3822" t="str">
        <f t="shared" si="63"/>
        <v>2</v>
      </c>
      <c r="L3822" t="s">
        <v>60</v>
      </c>
      <c r="M3822" t="s">
        <v>61</v>
      </c>
      <c r="N38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822" s="10">
        <f>VLOOKUP(TableOMP[[#This Row],[Label]],TableAvg[],2,FALSE)</f>
        <v>0</v>
      </c>
      <c r="P3822" s="10">
        <f>VLOOKUP(TableOMP[[#This Row],[Label]],TableAvg[],3,FALSE)</f>
        <v>0</v>
      </c>
      <c r="Q3822" s="10">
        <f>TableOMP[[#This Row],[Avg]]-$U$2*TableOMP[[#This Row],[StdDev]]</f>
        <v>0</v>
      </c>
      <c r="R3822" s="10">
        <f>TableOMP[[#This Row],[Avg]]+$U$2*TableOMP[[#This Row],[StdDev]]</f>
        <v>0</v>
      </c>
      <c r="S3822" s="10">
        <f>IF(AND(TableOMP[[#This Row],[total_time]]&gt;=TableOMP[[#This Row],[Low]], TableOMP[[#This Row],[total_time]]&lt;=TableOMP[[#This Row],[High]]),1,0)</f>
        <v>0</v>
      </c>
    </row>
    <row r="3823" spans="1:19" x14ac:dyDescent="0.25">
      <c r="A3823" t="s">
        <v>16</v>
      </c>
      <c r="B3823">
        <v>10000</v>
      </c>
      <c r="C3823">
        <v>100</v>
      </c>
      <c r="D3823">
        <v>100000</v>
      </c>
      <c r="E3823">
        <v>29</v>
      </c>
      <c r="F3823">
        <v>1</v>
      </c>
      <c r="G3823">
        <v>9.8600370000000002</v>
      </c>
      <c r="H3823">
        <v>0.15285000000000001</v>
      </c>
      <c r="I3823">
        <v>1.5878859999999999</v>
      </c>
      <c r="J3823">
        <v>5.6710000000000003E-2</v>
      </c>
      <c r="K3823" t="str">
        <f t="shared" si="63"/>
        <v>2</v>
      </c>
      <c r="L3823" t="s">
        <v>60</v>
      </c>
      <c r="M3823" t="s">
        <v>61</v>
      </c>
      <c r="N38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823" s="10">
        <f>VLOOKUP(TableOMP[[#This Row],[Label]],TableAvg[],2,FALSE)</f>
        <v>0</v>
      </c>
      <c r="P3823" s="10">
        <f>VLOOKUP(TableOMP[[#This Row],[Label]],TableAvg[],3,FALSE)</f>
        <v>0</v>
      </c>
      <c r="Q3823" s="10">
        <f>TableOMP[[#This Row],[Avg]]-$U$2*TableOMP[[#This Row],[StdDev]]</f>
        <v>0</v>
      </c>
      <c r="R3823" s="10">
        <f>TableOMP[[#This Row],[Avg]]+$U$2*TableOMP[[#This Row],[StdDev]]</f>
        <v>0</v>
      </c>
      <c r="S3823" s="10">
        <f>IF(AND(TableOMP[[#This Row],[total_time]]&gt;=TableOMP[[#This Row],[Low]], TableOMP[[#This Row],[total_time]]&lt;=TableOMP[[#This Row],[High]]),1,0)</f>
        <v>0</v>
      </c>
    </row>
    <row r="3824" spans="1:19" x14ac:dyDescent="0.25">
      <c r="A3824" t="s">
        <v>16</v>
      </c>
      <c r="B3824">
        <v>10000</v>
      </c>
      <c r="C3824">
        <v>100</v>
      </c>
      <c r="D3824">
        <v>100000</v>
      </c>
      <c r="E3824">
        <v>28</v>
      </c>
      <c r="F3824">
        <v>1</v>
      </c>
      <c r="G3824">
        <v>10.115766000000001</v>
      </c>
      <c r="H3824">
        <v>0.140074</v>
      </c>
      <c r="I3824">
        <v>1.257058</v>
      </c>
      <c r="J3824">
        <v>4.6558000000000002E-2</v>
      </c>
      <c r="K3824" t="str">
        <f t="shared" si="63"/>
        <v>2</v>
      </c>
      <c r="L3824" t="s">
        <v>60</v>
      </c>
      <c r="M3824" t="s">
        <v>61</v>
      </c>
      <c r="N38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824" s="10">
        <f>VLOOKUP(TableOMP[[#This Row],[Label]],TableAvg[],2,FALSE)</f>
        <v>0</v>
      </c>
      <c r="P3824" s="10">
        <f>VLOOKUP(TableOMP[[#This Row],[Label]],TableAvg[],3,FALSE)</f>
        <v>0</v>
      </c>
      <c r="Q3824" s="10">
        <f>TableOMP[[#This Row],[Avg]]-$U$2*TableOMP[[#This Row],[StdDev]]</f>
        <v>0</v>
      </c>
      <c r="R3824" s="10">
        <f>TableOMP[[#This Row],[Avg]]+$U$2*TableOMP[[#This Row],[StdDev]]</f>
        <v>0</v>
      </c>
      <c r="S3824" s="10">
        <f>IF(AND(TableOMP[[#This Row],[total_time]]&gt;=TableOMP[[#This Row],[Low]], TableOMP[[#This Row],[total_time]]&lt;=TableOMP[[#This Row],[High]]),1,0)</f>
        <v>0</v>
      </c>
    </row>
    <row r="3825" spans="1:19" x14ac:dyDescent="0.25">
      <c r="A3825" t="s">
        <v>16</v>
      </c>
      <c r="B3825">
        <v>10000</v>
      </c>
      <c r="C3825">
        <v>100</v>
      </c>
      <c r="D3825">
        <v>100000</v>
      </c>
      <c r="E3825">
        <v>27</v>
      </c>
      <c r="F3825">
        <v>1</v>
      </c>
      <c r="G3825">
        <v>10.482882</v>
      </c>
      <c r="H3825">
        <v>0.13614299999999999</v>
      </c>
      <c r="I3825">
        <v>1.2035260000000001</v>
      </c>
      <c r="J3825">
        <v>4.6288999999999997E-2</v>
      </c>
      <c r="K3825" t="str">
        <f t="shared" si="63"/>
        <v>2</v>
      </c>
      <c r="L3825" t="s">
        <v>60</v>
      </c>
      <c r="M3825" t="s">
        <v>61</v>
      </c>
      <c r="N38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825" s="10">
        <f>VLOOKUP(TableOMP[[#This Row],[Label]],TableAvg[],2,FALSE)</f>
        <v>0</v>
      </c>
      <c r="P3825" s="10">
        <f>VLOOKUP(TableOMP[[#This Row],[Label]],TableAvg[],3,FALSE)</f>
        <v>0</v>
      </c>
      <c r="Q3825" s="10">
        <f>TableOMP[[#This Row],[Avg]]-$U$2*TableOMP[[#This Row],[StdDev]]</f>
        <v>0</v>
      </c>
      <c r="R3825" s="10">
        <f>TableOMP[[#This Row],[Avg]]+$U$2*TableOMP[[#This Row],[StdDev]]</f>
        <v>0</v>
      </c>
      <c r="S3825" s="10">
        <f>IF(AND(TableOMP[[#This Row],[total_time]]&gt;=TableOMP[[#This Row],[Low]], TableOMP[[#This Row],[total_time]]&lt;=TableOMP[[#This Row],[High]]),1,0)</f>
        <v>0</v>
      </c>
    </row>
    <row r="3826" spans="1:19" x14ac:dyDescent="0.25">
      <c r="A3826" t="s">
        <v>16</v>
      </c>
      <c r="B3826">
        <v>10000</v>
      </c>
      <c r="C3826">
        <v>100</v>
      </c>
      <c r="D3826">
        <v>100000</v>
      </c>
      <c r="E3826">
        <v>26</v>
      </c>
      <c r="F3826">
        <v>1</v>
      </c>
      <c r="G3826">
        <v>10.736286</v>
      </c>
      <c r="H3826">
        <v>0.134767</v>
      </c>
      <c r="I3826">
        <v>1.0672159999999999</v>
      </c>
      <c r="J3826">
        <v>4.2688999999999998E-2</v>
      </c>
      <c r="K3826" t="str">
        <f t="shared" si="63"/>
        <v>2</v>
      </c>
      <c r="L3826" t="s">
        <v>60</v>
      </c>
      <c r="M3826" t="s">
        <v>61</v>
      </c>
      <c r="N38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826" s="10">
        <f>VLOOKUP(TableOMP[[#This Row],[Label]],TableAvg[],2,FALSE)</f>
        <v>0</v>
      </c>
      <c r="P3826" s="10">
        <f>VLOOKUP(TableOMP[[#This Row],[Label]],TableAvg[],3,FALSE)</f>
        <v>0</v>
      </c>
      <c r="Q3826" s="10">
        <f>TableOMP[[#This Row],[Avg]]-$U$2*TableOMP[[#This Row],[StdDev]]</f>
        <v>0</v>
      </c>
      <c r="R3826" s="10">
        <f>TableOMP[[#This Row],[Avg]]+$U$2*TableOMP[[#This Row],[StdDev]]</f>
        <v>0</v>
      </c>
      <c r="S3826" s="10">
        <f>IF(AND(TableOMP[[#This Row],[total_time]]&gt;=TableOMP[[#This Row],[Low]], TableOMP[[#This Row],[total_time]]&lt;=TableOMP[[#This Row],[High]]),1,0)</f>
        <v>0</v>
      </c>
    </row>
    <row r="3827" spans="1:19" x14ac:dyDescent="0.25">
      <c r="A3827" t="s">
        <v>16</v>
      </c>
      <c r="B3827">
        <v>10000</v>
      </c>
      <c r="C3827">
        <v>100</v>
      </c>
      <c r="D3827">
        <v>100000</v>
      </c>
      <c r="E3827">
        <v>25</v>
      </c>
      <c r="F3827">
        <v>1</v>
      </c>
      <c r="G3827">
        <v>11.126992</v>
      </c>
      <c r="H3827">
        <v>0.149558</v>
      </c>
      <c r="I3827">
        <v>1.29112</v>
      </c>
      <c r="J3827">
        <v>5.3796999999999998E-2</v>
      </c>
      <c r="K3827" t="str">
        <f t="shared" si="63"/>
        <v>2</v>
      </c>
      <c r="L3827" t="s">
        <v>60</v>
      </c>
      <c r="M3827" t="s">
        <v>61</v>
      </c>
      <c r="N38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827" s="10">
        <f>VLOOKUP(TableOMP[[#This Row],[Label]],TableAvg[],2,FALSE)</f>
        <v>0</v>
      </c>
      <c r="P3827" s="10">
        <f>VLOOKUP(TableOMP[[#This Row],[Label]],TableAvg[],3,FALSE)</f>
        <v>0</v>
      </c>
      <c r="Q3827" s="10">
        <f>TableOMP[[#This Row],[Avg]]-$U$2*TableOMP[[#This Row],[StdDev]]</f>
        <v>0</v>
      </c>
      <c r="R3827" s="10">
        <f>TableOMP[[#This Row],[Avg]]+$U$2*TableOMP[[#This Row],[StdDev]]</f>
        <v>0</v>
      </c>
      <c r="S3827" s="10">
        <f>IF(AND(TableOMP[[#This Row],[total_time]]&gt;=TableOMP[[#This Row],[Low]], TableOMP[[#This Row],[total_time]]&lt;=TableOMP[[#This Row],[High]]),1,0)</f>
        <v>0</v>
      </c>
    </row>
    <row r="3828" spans="1:19" x14ac:dyDescent="0.25">
      <c r="A3828" t="s">
        <v>16</v>
      </c>
      <c r="B3828">
        <v>10000</v>
      </c>
      <c r="C3828">
        <v>100</v>
      </c>
      <c r="D3828">
        <v>100000</v>
      </c>
      <c r="E3828">
        <v>24</v>
      </c>
      <c r="F3828">
        <v>1</v>
      </c>
      <c r="G3828">
        <v>11.511673999999999</v>
      </c>
      <c r="H3828">
        <v>0.12309100000000001</v>
      </c>
      <c r="I3828">
        <v>0.76733099999999999</v>
      </c>
      <c r="J3828">
        <v>3.3362000000000003E-2</v>
      </c>
      <c r="K3828" t="str">
        <f t="shared" si="63"/>
        <v>2</v>
      </c>
      <c r="L3828" t="s">
        <v>60</v>
      </c>
      <c r="M3828" t="s">
        <v>61</v>
      </c>
      <c r="N38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828" s="10">
        <f>VLOOKUP(TableOMP[[#This Row],[Label]],TableAvg[],2,FALSE)</f>
        <v>0</v>
      </c>
      <c r="P3828" s="10">
        <f>VLOOKUP(TableOMP[[#This Row],[Label]],TableAvg[],3,FALSE)</f>
        <v>0</v>
      </c>
      <c r="Q3828" s="10">
        <f>TableOMP[[#This Row],[Avg]]-$U$2*TableOMP[[#This Row],[StdDev]]</f>
        <v>0</v>
      </c>
      <c r="R3828" s="10">
        <f>TableOMP[[#This Row],[Avg]]+$U$2*TableOMP[[#This Row],[StdDev]]</f>
        <v>0</v>
      </c>
      <c r="S3828" s="10">
        <f>IF(AND(TableOMP[[#This Row],[total_time]]&gt;=TableOMP[[#This Row],[Low]], TableOMP[[#This Row],[total_time]]&lt;=TableOMP[[#This Row],[High]]),1,0)</f>
        <v>0</v>
      </c>
    </row>
    <row r="3829" spans="1:19" x14ac:dyDescent="0.25">
      <c r="A3829" t="s">
        <v>16</v>
      </c>
      <c r="B3829">
        <v>10000</v>
      </c>
      <c r="C3829">
        <v>100</v>
      </c>
      <c r="D3829">
        <v>100000</v>
      </c>
      <c r="E3829">
        <v>23</v>
      </c>
      <c r="F3829">
        <v>1</v>
      </c>
      <c r="G3829">
        <v>11.904142999999999</v>
      </c>
      <c r="H3829">
        <v>0.13161300000000001</v>
      </c>
      <c r="I3829">
        <v>0.78017000000000003</v>
      </c>
      <c r="J3829">
        <v>3.5462E-2</v>
      </c>
      <c r="K3829" t="str">
        <f t="shared" si="63"/>
        <v>2</v>
      </c>
      <c r="L3829" t="s">
        <v>60</v>
      </c>
      <c r="M3829" t="s">
        <v>61</v>
      </c>
      <c r="N38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829" s="10">
        <f>VLOOKUP(TableOMP[[#This Row],[Label]],TableAvg[],2,FALSE)</f>
        <v>0</v>
      </c>
      <c r="P3829" s="10">
        <f>VLOOKUP(TableOMP[[#This Row],[Label]],TableAvg[],3,FALSE)</f>
        <v>0</v>
      </c>
      <c r="Q3829" s="10">
        <f>TableOMP[[#This Row],[Avg]]-$U$2*TableOMP[[#This Row],[StdDev]]</f>
        <v>0</v>
      </c>
      <c r="R3829" s="10">
        <f>TableOMP[[#This Row],[Avg]]+$U$2*TableOMP[[#This Row],[StdDev]]</f>
        <v>0</v>
      </c>
      <c r="S3829" s="10">
        <f>IF(AND(TableOMP[[#This Row],[total_time]]&gt;=TableOMP[[#This Row],[Low]], TableOMP[[#This Row],[total_time]]&lt;=TableOMP[[#This Row],[High]]),1,0)</f>
        <v>0</v>
      </c>
    </row>
    <row r="3830" spans="1:19" x14ac:dyDescent="0.25">
      <c r="A3830" t="s">
        <v>16</v>
      </c>
      <c r="B3830">
        <v>10000</v>
      </c>
      <c r="C3830">
        <v>100</v>
      </c>
      <c r="D3830">
        <v>100000</v>
      </c>
      <c r="E3830">
        <v>22</v>
      </c>
      <c r="F3830">
        <v>1</v>
      </c>
      <c r="G3830">
        <v>12.380841</v>
      </c>
      <c r="H3830">
        <v>0.12818099999999999</v>
      </c>
      <c r="I3830">
        <v>0.749421</v>
      </c>
      <c r="J3830">
        <v>3.5687000000000003E-2</v>
      </c>
      <c r="K3830" t="str">
        <f t="shared" si="63"/>
        <v>2</v>
      </c>
      <c r="L3830" t="s">
        <v>60</v>
      </c>
      <c r="M3830" t="s">
        <v>61</v>
      </c>
      <c r="N38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830" s="10">
        <f>VLOOKUP(TableOMP[[#This Row],[Label]],TableAvg[],2,FALSE)</f>
        <v>0</v>
      </c>
      <c r="P3830" s="10">
        <f>VLOOKUP(TableOMP[[#This Row],[Label]],TableAvg[],3,FALSE)</f>
        <v>0</v>
      </c>
      <c r="Q3830" s="10">
        <f>TableOMP[[#This Row],[Avg]]-$U$2*TableOMP[[#This Row],[StdDev]]</f>
        <v>0</v>
      </c>
      <c r="R3830" s="10">
        <f>TableOMP[[#This Row],[Avg]]+$U$2*TableOMP[[#This Row],[StdDev]]</f>
        <v>0</v>
      </c>
      <c r="S3830" s="10">
        <f>IF(AND(TableOMP[[#This Row],[total_time]]&gt;=TableOMP[[#This Row],[Low]], TableOMP[[#This Row],[total_time]]&lt;=TableOMP[[#This Row],[High]]),1,0)</f>
        <v>0</v>
      </c>
    </row>
    <row r="3831" spans="1:19" x14ac:dyDescent="0.25">
      <c r="A3831" t="s">
        <v>16</v>
      </c>
      <c r="B3831">
        <v>10000</v>
      </c>
      <c r="C3831">
        <v>100</v>
      </c>
      <c r="D3831">
        <v>100000</v>
      </c>
      <c r="E3831">
        <v>21</v>
      </c>
      <c r="F3831">
        <v>1</v>
      </c>
      <c r="G3831">
        <v>12.939652000000001</v>
      </c>
      <c r="H3831">
        <v>0.15684100000000001</v>
      </c>
      <c r="I3831">
        <v>1.1589100000000001</v>
      </c>
      <c r="J3831">
        <v>5.7945000000000003E-2</v>
      </c>
      <c r="K3831" t="str">
        <f t="shared" si="63"/>
        <v>2</v>
      </c>
      <c r="L3831" t="s">
        <v>60</v>
      </c>
      <c r="M3831" t="s">
        <v>61</v>
      </c>
      <c r="N38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831" s="10">
        <f>VLOOKUP(TableOMP[[#This Row],[Label]],TableAvg[],2,FALSE)</f>
        <v>0</v>
      </c>
      <c r="P3831" s="10">
        <f>VLOOKUP(TableOMP[[#This Row],[Label]],TableAvg[],3,FALSE)</f>
        <v>0</v>
      </c>
      <c r="Q3831" s="10">
        <f>TableOMP[[#This Row],[Avg]]-$U$2*TableOMP[[#This Row],[StdDev]]</f>
        <v>0</v>
      </c>
      <c r="R3831" s="10">
        <f>TableOMP[[#This Row],[Avg]]+$U$2*TableOMP[[#This Row],[StdDev]]</f>
        <v>0</v>
      </c>
      <c r="S3831" s="10">
        <f>IF(AND(TableOMP[[#This Row],[total_time]]&gt;=TableOMP[[#This Row],[Low]], TableOMP[[#This Row],[total_time]]&lt;=TableOMP[[#This Row],[High]]),1,0)</f>
        <v>0</v>
      </c>
    </row>
    <row r="3832" spans="1:19" x14ac:dyDescent="0.25">
      <c r="A3832" t="s">
        <v>16</v>
      </c>
      <c r="B3832">
        <v>10000</v>
      </c>
      <c r="C3832">
        <v>100</v>
      </c>
      <c r="D3832">
        <v>100000</v>
      </c>
      <c r="E3832">
        <v>20</v>
      </c>
      <c r="F3832">
        <v>1</v>
      </c>
      <c r="G3832">
        <v>13.529731</v>
      </c>
      <c r="H3832">
        <v>0.14344599999999999</v>
      </c>
      <c r="I3832">
        <v>0.88787499999999997</v>
      </c>
      <c r="J3832">
        <v>4.6730000000000001E-2</v>
      </c>
      <c r="K3832" t="str">
        <f t="shared" si="63"/>
        <v>2</v>
      </c>
      <c r="L3832" t="s">
        <v>60</v>
      </c>
      <c r="M3832" t="s">
        <v>61</v>
      </c>
      <c r="N38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832" s="10">
        <f>VLOOKUP(TableOMP[[#This Row],[Label]],TableAvg[],2,FALSE)</f>
        <v>0</v>
      </c>
      <c r="P3832" s="10">
        <f>VLOOKUP(TableOMP[[#This Row],[Label]],TableAvg[],3,FALSE)</f>
        <v>0</v>
      </c>
      <c r="Q3832" s="10">
        <f>TableOMP[[#This Row],[Avg]]-$U$2*TableOMP[[#This Row],[StdDev]]</f>
        <v>0</v>
      </c>
      <c r="R3832" s="10">
        <f>TableOMP[[#This Row],[Avg]]+$U$2*TableOMP[[#This Row],[StdDev]]</f>
        <v>0</v>
      </c>
      <c r="S3832" s="10">
        <f>IF(AND(TableOMP[[#This Row],[total_time]]&gt;=TableOMP[[#This Row],[Low]], TableOMP[[#This Row],[total_time]]&lt;=TableOMP[[#This Row],[High]]),1,0)</f>
        <v>0</v>
      </c>
    </row>
    <row r="3833" spans="1:19" x14ac:dyDescent="0.25">
      <c r="A3833" t="s">
        <v>16</v>
      </c>
      <c r="B3833">
        <v>10000</v>
      </c>
      <c r="C3833">
        <v>100</v>
      </c>
      <c r="D3833">
        <v>100000</v>
      </c>
      <c r="E3833">
        <v>19</v>
      </c>
      <c r="F3833">
        <v>1</v>
      </c>
      <c r="G3833">
        <v>14.177103000000001</v>
      </c>
      <c r="H3833">
        <v>0.14394499999999999</v>
      </c>
      <c r="I3833">
        <v>0.85991600000000001</v>
      </c>
      <c r="J3833">
        <v>4.7773000000000003E-2</v>
      </c>
      <c r="K3833" t="str">
        <f t="shared" si="63"/>
        <v>2</v>
      </c>
      <c r="L3833" t="s">
        <v>60</v>
      </c>
      <c r="M3833" t="s">
        <v>61</v>
      </c>
      <c r="N38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833" s="10">
        <f>VLOOKUP(TableOMP[[#This Row],[Label]],TableAvg[],2,FALSE)</f>
        <v>0</v>
      </c>
      <c r="P3833" s="10">
        <f>VLOOKUP(TableOMP[[#This Row],[Label]],TableAvg[],3,FALSE)</f>
        <v>0</v>
      </c>
      <c r="Q3833" s="10">
        <f>TableOMP[[#This Row],[Avg]]-$U$2*TableOMP[[#This Row],[StdDev]]</f>
        <v>0</v>
      </c>
      <c r="R3833" s="10">
        <f>TableOMP[[#This Row],[Avg]]+$U$2*TableOMP[[#This Row],[StdDev]]</f>
        <v>0</v>
      </c>
      <c r="S3833" s="10">
        <f>IF(AND(TableOMP[[#This Row],[total_time]]&gt;=TableOMP[[#This Row],[Low]], TableOMP[[#This Row],[total_time]]&lt;=TableOMP[[#This Row],[High]]),1,0)</f>
        <v>0</v>
      </c>
    </row>
    <row r="3834" spans="1:19" x14ac:dyDescent="0.25">
      <c r="A3834" t="s">
        <v>16</v>
      </c>
      <c r="B3834">
        <v>10000</v>
      </c>
      <c r="C3834">
        <v>100</v>
      </c>
      <c r="D3834">
        <v>100000</v>
      </c>
      <c r="E3834">
        <v>18</v>
      </c>
      <c r="F3834">
        <v>1</v>
      </c>
      <c r="G3834">
        <v>14.878774</v>
      </c>
      <c r="H3834">
        <v>0.126357</v>
      </c>
      <c r="I3834">
        <v>0.62521400000000005</v>
      </c>
      <c r="J3834">
        <v>3.6776999999999997E-2</v>
      </c>
      <c r="K3834" t="str">
        <f t="shared" si="63"/>
        <v>2</v>
      </c>
      <c r="L3834" t="s">
        <v>60</v>
      </c>
      <c r="M3834" t="s">
        <v>61</v>
      </c>
      <c r="N38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834" s="10">
        <f>VLOOKUP(TableOMP[[#This Row],[Label]],TableAvg[],2,FALSE)</f>
        <v>0</v>
      </c>
      <c r="P3834" s="10">
        <f>VLOOKUP(TableOMP[[#This Row],[Label]],TableAvg[],3,FALSE)</f>
        <v>0</v>
      </c>
      <c r="Q3834" s="10">
        <f>TableOMP[[#This Row],[Avg]]-$U$2*TableOMP[[#This Row],[StdDev]]</f>
        <v>0</v>
      </c>
      <c r="R3834" s="10">
        <f>TableOMP[[#This Row],[Avg]]+$U$2*TableOMP[[#This Row],[StdDev]]</f>
        <v>0</v>
      </c>
      <c r="S3834" s="10">
        <f>IF(AND(TableOMP[[#This Row],[total_time]]&gt;=TableOMP[[#This Row],[Low]], TableOMP[[#This Row],[total_time]]&lt;=TableOMP[[#This Row],[High]]),1,0)</f>
        <v>0</v>
      </c>
    </row>
    <row r="3835" spans="1:19" x14ac:dyDescent="0.25">
      <c r="A3835" t="s">
        <v>16</v>
      </c>
      <c r="B3835">
        <v>10000</v>
      </c>
      <c r="C3835">
        <v>100</v>
      </c>
      <c r="D3835">
        <v>100000</v>
      </c>
      <c r="E3835">
        <v>17</v>
      </c>
      <c r="F3835">
        <v>1</v>
      </c>
      <c r="G3835">
        <v>15.669382000000001</v>
      </c>
      <c r="H3835">
        <v>0.140491</v>
      </c>
      <c r="I3835">
        <v>0.64757699999999996</v>
      </c>
      <c r="J3835">
        <v>4.0474000000000003E-2</v>
      </c>
      <c r="K3835" t="str">
        <f t="shared" si="63"/>
        <v>2</v>
      </c>
      <c r="L3835" t="s">
        <v>60</v>
      </c>
      <c r="M3835" t="s">
        <v>61</v>
      </c>
      <c r="N38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835" s="10">
        <f>VLOOKUP(TableOMP[[#This Row],[Label]],TableAvg[],2,FALSE)</f>
        <v>0</v>
      </c>
      <c r="P3835" s="10">
        <f>VLOOKUP(TableOMP[[#This Row],[Label]],TableAvg[],3,FALSE)</f>
        <v>0</v>
      </c>
      <c r="Q3835" s="10">
        <f>TableOMP[[#This Row],[Avg]]-$U$2*TableOMP[[#This Row],[StdDev]]</f>
        <v>0</v>
      </c>
      <c r="R3835" s="10">
        <f>TableOMP[[#This Row],[Avg]]+$U$2*TableOMP[[#This Row],[StdDev]]</f>
        <v>0</v>
      </c>
      <c r="S3835" s="10">
        <f>IF(AND(TableOMP[[#This Row],[total_time]]&gt;=TableOMP[[#This Row],[Low]], TableOMP[[#This Row],[total_time]]&lt;=TableOMP[[#This Row],[High]]),1,0)</f>
        <v>0</v>
      </c>
    </row>
    <row r="3836" spans="1:19" x14ac:dyDescent="0.25">
      <c r="A3836" t="s">
        <v>16</v>
      </c>
      <c r="B3836">
        <v>10000</v>
      </c>
      <c r="C3836">
        <v>100</v>
      </c>
      <c r="D3836">
        <v>100000</v>
      </c>
      <c r="E3836">
        <v>16</v>
      </c>
      <c r="F3836">
        <v>1</v>
      </c>
      <c r="G3836">
        <v>16.551618000000001</v>
      </c>
      <c r="H3836">
        <v>0.141849</v>
      </c>
      <c r="I3836">
        <v>0.74762300000000004</v>
      </c>
      <c r="J3836">
        <v>4.9841999999999997E-2</v>
      </c>
      <c r="K3836" t="str">
        <f t="shared" si="63"/>
        <v>2</v>
      </c>
      <c r="L3836" t="s">
        <v>60</v>
      </c>
      <c r="M3836" t="s">
        <v>61</v>
      </c>
      <c r="N38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836" s="10">
        <f>VLOOKUP(TableOMP[[#This Row],[Label]],TableAvg[],2,FALSE)</f>
        <v>0</v>
      </c>
      <c r="P3836" s="10">
        <f>VLOOKUP(TableOMP[[#This Row],[Label]],TableAvg[],3,FALSE)</f>
        <v>0</v>
      </c>
      <c r="Q3836" s="10">
        <f>TableOMP[[#This Row],[Avg]]-$U$2*TableOMP[[#This Row],[StdDev]]</f>
        <v>0</v>
      </c>
      <c r="R3836" s="10">
        <f>TableOMP[[#This Row],[Avg]]+$U$2*TableOMP[[#This Row],[StdDev]]</f>
        <v>0</v>
      </c>
      <c r="S3836" s="10">
        <f>IF(AND(TableOMP[[#This Row],[total_time]]&gt;=TableOMP[[#This Row],[Low]], TableOMP[[#This Row],[total_time]]&lt;=TableOMP[[#This Row],[High]]),1,0)</f>
        <v>0</v>
      </c>
    </row>
    <row r="3837" spans="1:19" x14ac:dyDescent="0.25">
      <c r="A3837" t="s">
        <v>16</v>
      </c>
      <c r="B3837">
        <v>10000</v>
      </c>
      <c r="C3837">
        <v>100</v>
      </c>
      <c r="D3837">
        <v>100000</v>
      </c>
      <c r="E3837">
        <v>15</v>
      </c>
      <c r="F3837">
        <v>1</v>
      </c>
      <c r="G3837">
        <v>17.640733999999998</v>
      </c>
      <c r="H3837">
        <v>0.15074100000000001</v>
      </c>
      <c r="I3837">
        <v>0.74226800000000004</v>
      </c>
      <c r="J3837">
        <v>5.3018999999999997E-2</v>
      </c>
      <c r="K3837" t="str">
        <f t="shared" si="63"/>
        <v>2</v>
      </c>
      <c r="L3837" t="s">
        <v>60</v>
      </c>
      <c r="M3837" t="s">
        <v>61</v>
      </c>
      <c r="N38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837" s="10">
        <f>VLOOKUP(TableOMP[[#This Row],[Label]],TableAvg[],2,FALSE)</f>
        <v>0</v>
      </c>
      <c r="P3837" s="10">
        <f>VLOOKUP(TableOMP[[#This Row],[Label]],TableAvg[],3,FALSE)</f>
        <v>0</v>
      </c>
      <c r="Q3837" s="10">
        <f>TableOMP[[#This Row],[Avg]]-$U$2*TableOMP[[#This Row],[StdDev]]</f>
        <v>0</v>
      </c>
      <c r="R3837" s="10">
        <f>TableOMP[[#This Row],[Avg]]+$U$2*TableOMP[[#This Row],[StdDev]]</f>
        <v>0</v>
      </c>
      <c r="S3837" s="10">
        <f>IF(AND(TableOMP[[#This Row],[total_time]]&gt;=TableOMP[[#This Row],[Low]], TableOMP[[#This Row],[total_time]]&lt;=TableOMP[[#This Row],[High]]),1,0)</f>
        <v>0</v>
      </c>
    </row>
    <row r="3838" spans="1:19" x14ac:dyDescent="0.25">
      <c r="A3838" t="s">
        <v>16</v>
      </c>
      <c r="B3838">
        <v>10000</v>
      </c>
      <c r="C3838">
        <v>100</v>
      </c>
      <c r="D3838">
        <v>100000</v>
      </c>
      <c r="E3838">
        <v>14</v>
      </c>
      <c r="F3838">
        <v>1</v>
      </c>
      <c r="G3838">
        <v>18.765416999999999</v>
      </c>
      <c r="H3838">
        <v>0.14108599999999999</v>
      </c>
      <c r="I3838">
        <v>0.61334200000000005</v>
      </c>
      <c r="J3838">
        <v>4.718E-2</v>
      </c>
      <c r="K3838" t="str">
        <f t="shared" si="63"/>
        <v>2</v>
      </c>
      <c r="L3838" t="s">
        <v>60</v>
      </c>
      <c r="M3838" t="s">
        <v>61</v>
      </c>
      <c r="N38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838" s="10">
        <f>VLOOKUP(TableOMP[[#This Row],[Label]],TableAvg[],2,FALSE)</f>
        <v>0</v>
      </c>
      <c r="P3838" s="10">
        <f>VLOOKUP(TableOMP[[#This Row],[Label]],TableAvg[],3,FALSE)</f>
        <v>0</v>
      </c>
      <c r="Q3838" s="10">
        <f>TableOMP[[#This Row],[Avg]]-$U$2*TableOMP[[#This Row],[StdDev]]</f>
        <v>0</v>
      </c>
      <c r="R3838" s="10">
        <f>TableOMP[[#This Row],[Avg]]+$U$2*TableOMP[[#This Row],[StdDev]]</f>
        <v>0</v>
      </c>
      <c r="S3838" s="10">
        <f>IF(AND(TableOMP[[#This Row],[total_time]]&gt;=TableOMP[[#This Row],[Low]], TableOMP[[#This Row],[total_time]]&lt;=TableOMP[[#This Row],[High]]),1,0)</f>
        <v>0</v>
      </c>
    </row>
    <row r="3839" spans="1:19" x14ac:dyDescent="0.25">
      <c r="A3839" t="s">
        <v>16</v>
      </c>
      <c r="B3839">
        <v>10000</v>
      </c>
      <c r="C3839">
        <v>100</v>
      </c>
      <c r="D3839">
        <v>100000</v>
      </c>
      <c r="E3839">
        <v>13</v>
      </c>
      <c r="F3839">
        <v>1</v>
      </c>
      <c r="G3839">
        <v>20.106334</v>
      </c>
      <c r="H3839">
        <v>0.121114</v>
      </c>
      <c r="I3839">
        <v>0.37983</v>
      </c>
      <c r="J3839">
        <v>3.1652E-2</v>
      </c>
      <c r="K3839" t="str">
        <f t="shared" si="63"/>
        <v>2</v>
      </c>
      <c r="L3839" t="s">
        <v>60</v>
      </c>
      <c r="M3839" t="s">
        <v>61</v>
      </c>
      <c r="N38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839" s="10">
        <f>VLOOKUP(TableOMP[[#This Row],[Label]],TableAvg[],2,FALSE)</f>
        <v>0</v>
      </c>
      <c r="P3839" s="10">
        <f>VLOOKUP(TableOMP[[#This Row],[Label]],TableAvg[],3,FALSE)</f>
        <v>0</v>
      </c>
      <c r="Q3839" s="10">
        <f>TableOMP[[#This Row],[Avg]]-$U$2*TableOMP[[#This Row],[StdDev]]</f>
        <v>0</v>
      </c>
      <c r="R3839" s="10">
        <f>TableOMP[[#This Row],[Avg]]+$U$2*TableOMP[[#This Row],[StdDev]]</f>
        <v>0</v>
      </c>
      <c r="S3839" s="10">
        <f>IF(AND(TableOMP[[#This Row],[total_time]]&gt;=TableOMP[[#This Row],[Low]], TableOMP[[#This Row],[total_time]]&lt;=TableOMP[[#This Row],[High]]),1,0)</f>
        <v>0</v>
      </c>
    </row>
    <row r="3840" spans="1:19" x14ac:dyDescent="0.25">
      <c r="A3840" t="s">
        <v>16</v>
      </c>
      <c r="B3840">
        <v>10000</v>
      </c>
      <c r="C3840">
        <v>100</v>
      </c>
      <c r="D3840">
        <v>100000</v>
      </c>
      <c r="E3840">
        <v>12</v>
      </c>
      <c r="F3840">
        <v>1</v>
      </c>
      <c r="G3840">
        <v>21.704018000000001</v>
      </c>
      <c r="H3840">
        <v>0.121444</v>
      </c>
      <c r="I3840">
        <v>0.36834499999999998</v>
      </c>
      <c r="J3840">
        <v>3.3486000000000002E-2</v>
      </c>
      <c r="K3840" t="str">
        <f t="shared" si="63"/>
        <v>2</v>
      </c>
      <c r="L3840" t="s">
        <v>60</v>
      </c>
      <c r="M3840" t="s">
        <v>61</v>
      </c>
      <c r="N38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840" s="10">
        <f>VLOOKUP(TableOMP[[#This Row],[Label]],TableAvg[],2,FALSE)</f>
        <v>0</v>
      </c>
      <c r="P3840" s="10">
        <f>VLOOKUP(TableOMP[[#This Row],[Label]],TableAvg[],3,FALSE)</f>
        <v>0</v>
      </c>
      <c r="Q3840" s="10">
        <f>TableOMP[[#This Row],[Avg]]-$U$2*TableOMP[[#This Row],[StdDev]]</f>
        <v>0</v>
      </c>
      <c r="R3840" s="10">
        <f>TableOMP[[#This Row],[Avg]]+$U$2*TableOMP[[#This Row],[StdDev]]</f>
        <v>0</v>
      </c>
      <c r="S3840" s="10">
        <f>IF(AND(TableOMP[[#This Row],[total_time]]&gt;=TableOMP[[#This Row],[Low]], TableOMP[[#This Row],[total_time]]&lt;=TableOMP[[#This Row],[High]]),1,0)</f>
        <v>0</v>
      </c>
    </row>
    <row r="3841" spans="1:19" x14ac:dyDescent="0.25">
      <c r="A3841" t="s">
        <v>16</v>
      </c>
      <c r="B3841">
        <v>10000</v>
      </c>
      <c r="C3841">
        <v>100</v>
      </c>
      <c r="D3841">
        <v>100000</v>
      </c>
      <c r="E3841">
        <v>11</v>
      </c>
      <c r="F3841">
        <v>1</v>
      </c>
      <c r="G3841">
        <v>23.596064999999999</v>
      </c>
      <c r="H3841">
        <v>0.13335900000000001</v>
      </c>
      <c r="I3841">
        <v>0.443907</v>
      </c>
      <c r="J3841">
        <v>4.4391E-2</v>
      </c>
      <c r="K3841" t="str">
        <f t="shared" si="63"/>
        <v>2</v>
      </c>
      <c r="L3841" t="s">
        <v>60</v>
      </c>
      <c r="M3841" t="s">
        <v>61</v>
      </c>
      <c r="N38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841" s="10">
        <f>VLOOKUP(TableOMP[[#This Row],[Label]],TableAvg[],2,FALSE)</f>
        <v>0</v>
      </c>
      <c r="P3841" s="10">
        <f>VLOOKUP(TableOMP[[#This Row],[Label]],TableAvg[],3,FALSE)</f>
        <v>0</v>
      </c>
      <c r="Q3841" s="10">
        <f>TableOMP[[#This Row],[Avg]]-$U$2*TableOMP[[#This Row],[StdDev]]</f>
        <v>0</v>
      </c>
      <c r="R3841" s="10">
        <f>TableOMP[[#This Row],[Avg]]+$U$2*TableOMP[[#This Row],[StdDev]]</f>
        <v>0</v>
      </c>
      <c r="S3841" s="10">
        <f>IF(AND(TableOMP[[#This Row],[total_time]]&gt;=TableOMP[[#This Row],[Low]], TableOMP[[#This Row],[total_time]]&lt;=TableOMP[[#This Row],[High]]),1,0)</f>
        <v>0</v>
      </c>
    </row>
    <row r="3842" spans="1:19" x14ac:dyDescent="0.25">
      <c r="A3842" t="s">
        <v>16</v>
      </c>
      <c r="B3842">
        <v>10000</v>
      </c>
      <c r="C3842">
        <v>100</v>
      </c>
      <c r="D3842">
        <v>100000</v>
      </c>
      <c r="E3842">
        <v>10</v>
      </c>
      <c r="F3842">
        <v>1</v>
      </c>
      <c r="G3842">
        <v>25.8886</v>
      </c>
      <c r="H3842">
        <v>0.14342199999999999</v>
      </c>
      <c r="I3842">
        <v>0.43017300000000003</v>
      </c>
      <c r="J3842">
        <v>4.7796999999999999E-2</v>
      </c>
      <c r="K3842" t="str">
        <f t="shared" si="63"/>
        <v>2</v>
      </c>
      <c r="L3842" t="s">
        <v>60</v>
      </c>
      <c r="M3842" t="s">
        <v>61</v>
      </c>
      <c r="N38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842" s="10">
        <f>VLOOKUP(TableOMP[[#This Row],[Label]],TableAvg[],2,FALSE)</f>
        <v>0</v>
      </c>
      <c r="P3842" s="10">
        <f>VLOOKUP(TableOMP[[#This Row],[Label]],TableAvg[],3,FALSE)</f>
        <v>0</v>
      </c>
      <c r="Q3842" s="10">
        <f>TableOMP[[#This Row],[Avg]]-$U$2*TableOMP[[#This Row],[StdDev]]</f>
        <v>0</v>
      </c>
      <c r="R3842" s="10">
        <f>TableOMP[[#This Row],[Avg]]+$U$2*TableOMP[[#This Row],[StdDev]]</f>
        <v>0</v>
      </c>
      <c r="S3842" s="10">
        <f>IF(AND(TableOMP[[#This Row],[total_time]]&gt;=TableOMP[[#This Row],[Low]], TableOMP[[#This Row],[total_time]]&lt;=TableOMP[[#This Row],[High]]),1,0)</f>
        <v>0</v>
      </c>
    </row>
    <row r="3843" spans="1:19" x14ac:dyDescent="0.25">
      <c r="A3843" t="s">
        <v>16</v>
      </c>
      <c r="B3843">
        <v>10000</v>
      </c>
      <c r="C3843">
        <v>100</v>
      </c>
      <c r="D3843">
        <v>100000</v>
      </c>
      <c r="E3843">
        <v>9</v>
      </c>
      <c r="F3843">
        <v>1</v>
      </c>
      <c r="G3843">
        <v>28.663485000000001</v>
      </c>
      <c r="H3843">
        <v>0.130773</v>
      </c>
      <c r="I3843">
        <v>0.29747299999999999</v>
      </c>
      <c r="J3843">
        <v>3.7184000000000002E-2</v>
      </c>
      <c r="K3843" t="str">
        <f t="shared" si="63"/>
        <v>2</v>
      </c>
      <c r="L3843" t="s">
        <v>60</v>
      </c>
      <c r="M3843" t="s">
        <v>61</v>
      </c>
      <c r="N38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843" s="10">
        <f>VLOOKUP(TableOMP[[#This Row],[Label]],TableAvg[],2,FALSE)</f>
        <v>0</v>
      </c>
      <c r="P3843" s="10">
        <f>VLOOKUP(TableOMP[[#This Row],[Label]],TableAvg[],3,FALSE)</f>
        <v>0</v>
      </c>
      <c r="Q3843" s="10">
        <f>TableOMP[[#This Row],[Avg]]-$U$2*TableOMP[[#This Row],[StdDev]]</f>
        <v>0</v>
      </c>
      <c r="R3843" s="10">
        <f>TableOMP[[#This Row],[Avg]]+$U$2*TableOMP[[#This Row],[StdDev]]</f>
        <v>0</v>
      </c>
      <c r="S3843" s="10">
        <f>IF(AND(TableOMP[[#This Row],[total_time]]&gt;=TableOMP[[#This Row],[Low]], TableOMP[[#This Row],[total_time]]&lt;=TableOMP[[#This Row],[High]]),1,0)</f>
        <v>0</v>
      </c>
    </row>
    <row r="3844" spans="1:19" x14ac:dyDescent="0.25">
      <c r="A3844" t="s">
        <v>16</v>
      </c>
      <c r="B3844">
        <v>10000</v>
      </c>
      <c r="C3844">
        <v>100</v>
      </c>
      <c r="D3844">
        <v>100000</v>
      </c>
      <c r="E3844">
        <v>8</v>
      </c>
      <c r="F3844">
        <v>1</v>
      </c>
      <c r="G3844">
        <v>32.284978000000002</v>
      </c>
      <c r="H3844">
        <v>0.127114</v>
      </c>
      <c r="I3844">
        <v>0.26323800000000003</v>
      </c>
      <c r="J3844">
        <v>3.7605E-2</v>
      </c>
      <c r="K3844" t="str">
        <f t="shared" si="63"/>
        <v>2</v>
      </c>
      <c r="L3844" t="s">
        <v>60</v>
      </c>
      <c r="M3844" t="s">
        <v>61</v>
      </c>
      <c r="N38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844" s="10">
        <f>VLOOKUP(TableOMP[[#This Row],[Label]],TableAvg[],2,FALSE)</f>
        <v>0</v>
      </c>
      <c r="P3844" s="10">
        <f>VLOOKUP(TableOMP[[#This Row],[Label]],TableAvg[],3,FALSE)</f>
        <v>0</v>
      </c>
      <c r="Q3844" s="10">
        <f>TableOMP[[#This Row],[Avg]]-$U$2*TableOMP[[#This Row],[StdDev]]</f>
        <v>0</v>
      </c>
      <c r="R3844" s="10">
        <f>TableOMP[[#This Row],[Avg]]+$U$2*TableOMP[[#This Row],[StdDev]]</f>
        <v>0</v>
      </c>
      <c r="S3844" s="10">
        <f>IF(AND(TableOMP[[#This Row],[total_time]]&gt;=TableOMP[[#This Row],[Low]], TableOMP[[#This Row],[total_time]]&lt;=TableOMP[[#This Row],[High]]),1,0)</f>
        <v>0</v>
      </c>
    </row>
    <row r="3845" spans="1:19" x14ac:dyDescent="0.25">
      <c r="A3845" t="s">
        <v>16</v>
      </c>
      <c r="B3845">
        <v>10000</v>
      </c>
      <c r="C3845">
        <v>100</v>
      </c>
      <c r="D3845">
        <v>100000</v>
      </c>
      <c r="E3845">
        <v>7</v>
      </c>
      <c r="F3845">
        <v>1</v>
      </c>
      <c r="G3845">
        <v>36.845860999999999</v>
      </c>
      <c r="H3845">
        <v>0.236378</v>
      </c>
      <c r="I3845">
        <v>0.71558500000000003</v>
      </c>
      <c r="J3845">
        <v>0.119264</v>
      </c>
      <c r="K3845" t="str">
        <f t="shared" si="63"/>
        <v>2</v>
      </c>
      <c r="L3845" t="s">
        <v>60</v>
      </c>
      <c r="M3845" t="s">
        <v>61</v>
      </c>
      <c r="N38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845" s="10">
        <f>VLOOKUP(TableOMP[[#This Row],[Label]],TableAvg[],2,FALSE)</f>
        <v>0</v>
      </c>
      <c r="P3845" s="10">
        <f>VLOOKUP(TableOMP[[#This Row],[Label]],TableAvg[],3,FALSE)</f>
        <v>0</v>
      </c>
      <c r="Q3845" s="10">
        <f>TableOMP[[#This Row],[Avg]]-$U$2*TableOMP[[#This Row],[StdDev]]</f>
        <v>0</v>
      </c>
      <c r="R3845" s="10">
        <f>TableOMP[[#This Row],[Avg]]+$U$2*TableOMP[[#This Row],[StdDev]]</f>
        <v>0</v>
      </c>
      <c r="S3845" s="10">
        <f>IF(AND(TableOMP[[#This Row],[total_time]]&gt;=TableOMP[[#This Row],[Low]], TableOMP[[#This Row],[total_time]]&lt;=TableOMP[[#This Row],[High]]),1,0)</f>
        <v>0</v>
      </c>
    </row>
    <row r="3846" spans="1:19" x14ac:dyDescent="0.25">
      <c r="A3846" t="s">
        <v>16</v>
      </c>
      <c r="B3846">
        <v>10000</v>
      </c>
      <c r="C3846">
        <v>100</v>
      </c>
      <c r="D3846">
        <v>100000</v>
      </c>
      <c r="E3846">
        <v>6</v>
      </c>
      <c r="F3846">
        <v>1</v>
      </c>
      <c r="G3846">
        <v>42.744506000000001</v>
      </c>
      <c r="H3846">
        <v>0.23553199999999999</v>
      </c>
      <c r="I3846">
        <v>0.58953999999999995</v>
      </c>
      <c r="J3846">
        <v>0.117908</v>
      </c>
      <c r="K3846" t="str">
        <f t="shared" si="63"/>
        <v>2</v>
      </c>
      <c r="L3846" t="s">
        <v>60</v>
      </c>
      <c r="M3846" t="s">
        <v>61</v>
      </c>
      <c r="N38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46" s="10">
        <f>VLOOKUP(TableOMP[[#This Row],[Label]],TableAvg[],2,FALSE)</f>
        <v>0</v>
      </c>
      <c r="P3846" s="10">
        <f>VLOOKUP(TableOMP[[#This Row],[Label]],TableAvg[],3,FALSE)</f>
        <v>0</v>
      </c>
      <c r="Q3846" s="10">
        <f>TableOMP[[#This Row],[Avg]]-$U$2*TableOMP[[#This Row],[StdDev]]</f>
        <v>0</v>
      </c>
      <c r="R3846" s="10">
        <f>TableOMP[[#This Row],[Avg]]+$U$2*TableOMP[[#This Row],[StdDev]]</f>
        <v>0</v>
      </c>
      <c r="S3846" s="10">
        <f>IF(AND(TableOMP[[#This Row],[total_time]]&gt;=TableOMP[[#This Row],[Low]], TableOMP[[#This Row],[total_time]]&lt;=TableOMP[[#This Row],[High]]),1,0)</f>
        <v>0</v>
      </c>
    </row>
    <row r="3847" spans="1:19" x14ac:dyDescent="0.25">
      <c r="A3847" t="s">
        <v>16</v>
      </c>
      <c r="B3847">
        <v>10000</v>
      </c>
      <c r="C3847">
        <v>100</v>
      </c>
      <c r="D3847">
        <v>100000</v>
      </c>
      <c r="E3847">
        <v>5</v>
      </c>
      <c r="F3847">
        <v>1</v>
      </c>
      <c r="G3847">
        <v>51.282617000000002</v>
      </c>
      <c r="H3847">
        <v>0.21625900000000001</v>
      </c>
      <c r="I3847">
        <v>0.43903999999999999</v>
      </c>
      <c r="J3847">
        <v>0.10976</v>
      </c>
      <c r="K3847" t="str">
        <f t="shared" si="63"/>
        <v>2</v>
      </c>
      <c r="L3847" t="s">
        <v>60</v>
      </c>
      <c r="M3847" t="s">
        <v>61</v>
      </c>
      <c r="N38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847" s="10">
        <f>VLOOKUP(TableOMP[[#This Row],[Label]],TableAvg[],2,FALSE)</f>
        <v>0</v>
      </c>
      <c r="P3847" s="10">
        <f>VLOOKUP(TableOMP[[#This Row],[Label]],TableAvg[],3,FALSE)</f>
        <v>0</v>
      </c>
      <c r="Q3847" s="10">
        <f>TableOMP[[#This Row],[Avg]]-$U$2*TableOMP[[#This Row],[StdDev]]</f>
        <v>0</v>
      </c>
      <c r="R3847" s="10">
        <f>TableOMP[[#This Row],[Avg]]+$U$2*TableOMP[[#This Row],[StdDev]]</f>
        <v>0</v>
      </c>
      <c r="S3847" s="10">
        <f>IF(AND(TableOMP[[#This Row],[total_time]]&gt;=TableOMP[[#This Row],[Low]], TableOMP[[#This Row],[total_time]]&lt;=TableOMP[[#This Row],[High]]),1,0)</f>
        <v>0</v>
      </c>
    </row>
    <row r="3848" spans="1:19" x14ac:dyDescent="0.25">
      <c r="A3848" t="s">
        <v>16</v>
      </c>
      <c r="B3848">
        <v>10000</v>
      </c>
      <c r="C3848">
        <v>100</v>
      </c>
      <c r="D3848">
        <v>100000</v>
      </c>
      <c r="E3848">
        <v>4</v>
      </c>
      <c r="F3848">
        <v>1</v>
      </c>
      <c r="G3848">
        <v>63.768158</v>
      </c>
      <c r="H3848">
        <v>0.21482699999999999</v>
      </c>
      <c r="I3848">
        <v>0.331426</v>
      </c>
      <c r="J3848">
        <v>0.110475</v>
      </c>
      <c r="K3848" t="str">
        <f t="shared" si="63"/>
        <v>2</v>
      </c>
      <c r="L3848" t="s">
        <v>60</v>
      </c>
      <c r="M3848" t="s">
        <v>61</v>
      </c>
      <c r="N38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848" s="10">
        <f>VLOOKUP(TableOMP[[#This Row],[Label]],TableAvg[],2,FALSE)</f>
        <v>0</v>
      </c>
      <c r="P3848" s="10">
        <f>VLOOKUP(TableOMP[[#This Row],[Label]],TableAvg[],3,FALSE)</f>
        <v>0</v>
      </c>
      <c r="Q3848" s="10">
        <f>TableOMP[[#This Row],[Avg]]-$U$2*TableOMP[[#This Row],[StdDev]]</f>
        <v>0</v>
      </c>
      <c r="R3848" s="10">
        <f>TableOMP[[#This Row],[Avg]]+$U$2*TableOMP[[#This Row],[StdDev]]</f>
        <v>0</v>
      </c>
      <c r="S3848" s="10">
        <f>IF(AND(TableOMP[[#This Row],[total_time]]&gt;=TableOMP[[#This Row],[Low]], TableOMP[[#This Row],[total_time]]&lt;=TableOMP[[#This Row],[High]]),1,0)</f>
        <v>0</v>
      </c>
    </row>
    <row r="3849" spans="1:19" x14ac:dyDescent="0.25">
      <c r="A3849" t="s">
        <v>16</v>
      </c>
      <c r="B3849">
        <v>10000</v>
      </c>
      <c r="C3849">
        <v>100</v>
      </c>
      <c r="D3849">
        <v>100000</v>
      </c>
      <c r="E3849">
        <v>3</v>
      </c>
      <c r="F3849">
        <v>1</v>
      </c>
      <c r="G3849">
        <v>84.837253000000004</v>
      </c>
      <c r="H3849">
        <v>0.213447</v>
      </c>
      <c r="I3849">
        <v>0.200381</v>
      </c>
      <c r="J3849">
        <v>0.10019</v>
      </c>
      <c r="K3849" t="str">
        <f t="shared" si="63"/>
        <v>2</v>
      </c>
      <c r="L3849" t="s">
        <v>60</v>
      </c>
      <c r="M3849" t="s">
        <v>61</v>
      </c>
      <c r="N38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849" s="10">
        <f>VLOOKUP(TableOMP[[#This Row],[Label]],TableAvg[],2,FALSE)</f>
        <v>0</v>
      </c>
      <c r="P3849" s="10">
        <f>VLOOKUP(TableOMP[[#This Row],[Label]],TableAvg[],3,FALSE)</f>
        <v>0</v>
      </c>
      <c r="Q3849" s="10">
        <f>TableOMP[[#This Row],[Avg]]-$U$2*TableOMP[[#This Row],[StdDev]]</f>
        <v>0</v>
      </c>
      <c r="R3849" s="10">
        <f>TableOMP[[#This Row],[Avg]]+$U$2*TableOMP[[#This Row],[StdDev]]</f>
        <v>0</v>
      </c>
      <c r="S3849" s="10">
        <f>IF(AND(TableOMP[[#This Row],[total_time]]&gt;=TableOMP[[#This Row],[Low]], TableOMP[[#This Row],[total_time]]&lt;=TableOMP[[#This Row],[High]]),1,0)</f>
        <v>0</v>
      </c>
    </row>
    <row r="3850" spans="1:19" x14ac:dyDescent="0.25">
      <c r="A3850" t="s">
        <v>16</v>
      </c>
      <c r="B3850">
        <v>10000</v>
      </c>
      <c r="C3850">
        <v>100</v>
      </c>
      <c r="D3850">
        <v>100000</v>
      </c>
      <c r="E3850">
        <v>2</v>
      </c>
      <c r="F3850">
        <v>1</v>
      </c>
      <c r="G3850">
        <v>127.899721</v>
      </c>
      <c r="H3850">
        <v>0.29418100000000003</v>
      </c>
      <c r="I3850">
        <v>0.17319599999999999</v>
      </c>
      <c r="J3850">
        <v>0.17319599999999999</v>
      </c>
      <c r="K3850" t="str">
        <f t="shared" si="63"/>
        <v>2</v>
      </c>
      <c r="L3850" t="s">
        <v>60</v>
      </c>
      <c r="M3850" t="s">
        <v>61</v>
      </c>
      <c r="N38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850" s="10">
        <f>VLOOKUP(TableOMP[[#This Row],[Label]],TableAvg[],2,FALSE)</f>
        <v>0</v>
      </c>
      <c r="P3850" s="10">
        <f>VLOOKUP(TableOMP[[#This Row],[Label]],TableAvg[],3,FALSE)</f>
        <v>0</v>
      </c>
      <c r="Q3850" s="10">
        <f>TableOMP[[#This Row],[Avg]]-$U$2*TableOMP[[#This Row],[StdDev]]</f>
        <v>0</v>
      </c>
      <c r="R3850" s="10">
        <f>TableOMP[[#This Row],[Avg]]+$U$2*TableOMP[[#This Row],[StdDev]]</f>
        <v>0</v>
      </c>
      <c r="S3850" s="10">
        <f>IF(AND(TableOMP[[#This Row],[total_time]]&gt;=TableOMP[[#This Row],[Low]], TableOMP[[#This Row],[total_time]]&lt;=TableOMP[[#This Row],[High]]),1,0)</f>
        <v>0</v>
      </c>
    </row>
    <row r="3851" spans="1:19" x14ac:dyDescent="0.25">
      <c r="A3851" t="s">
        <v>16</v>
      </c>
      <c r="B3851">
        <v>10000</v>
      </c>
      <c r="C3851">
        <v>100</v>
      </c>
      <c r="D3851">
        <v>100000</v>
      </c>
      <c r="E3851">
        <v>1</v>
      </c>
      <c r="F3851">
        <v>1</v>
      </c>
      <c r="G3851">
        <v>257.02605599999998</v>
      </c>
      <c r="H3851">
        <v>0.180481</v>
      </c>
      <c r="I3851">
        <v>0</v>
      </c>
      <c r="J3851">
        <v>0</v>
      </c>
      <c r="K3851" t="str">
        <f t="shared" si="63"/>
        <v>2</v>
      </c>
      <c r="L3851" t="s">
        <v>60</v>
      </c>
      <c r="M3851" t="s">
        <v>61</v>
      </c>
      <c r="N38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851" s="10">
        <f>VLOOKUP(TableOMP[[#This Row],[Label]],TableAvg[],2,FALSE)</f>
        <v>0</v>
      </c>
      <c r="P3851" s="10">
        <f>VLOOKUP(TableOMP[[#This Row],[Label]],TableAvg[],3,FALSE)</f>
        <v>0</v>
      </c>
      <c r="Q3851" s="10">
        <f>TableOMP[[#This Row],[Avg]]-$U$2*TableOMP[[#This Row],[StdDev]]</f>
        <v>0</v>
      </c>
      <c r="R3851" s="10">
        <f>TableOMP[[#This Row],[Avg]]+$U$2*TableOMP[[#This Row],[StdDev]]</f>
        <v>0</v>
      </c>
      <c r="S3851" s="10">
        <f>IF(AND(TableOMP[[#This Row],[total_time]]&gt;=TableOMP[[#This Row],[Low]], TableOMP[[#This Row],[total_time]]&lt;=TableOMP[[#This Row],[High]]),1,0)</f>
        <v>0</v>
      </c>
    </row>
    <row r="3852" spans="1:19" x14ac:dyDescent="0.25">
      <c r="A3852" t="s">
        <v>15</v>
      </c>
      <c r="B3852">
        <v>10000</v>
      </c>
      <c r="C3852">
        <v>100</v>
      </c>
      <c r="D3852">
        <v>100000</v>
      </c>
      <c r="E3852">
        <v>64</v>
      </c>
      <c r="F3852">
        <v>1</v>
      </c>
      <c r="G3852">
        <v>4.3985440000000002</v>
      </c>
      <c r="H3852">
        <v>0.26602300000000001</v>
      </c>
      <c r="I3852">
        <v>8.8913759999999993</v>
      </c>
      <c r="J3852">
        <v>0.14113300000000001</v>
      </c>
      <c r="K3852" t="str">
        <f>MID(M3852,22,1)</f>
        <v>6</v>
      </c>
      <c r="L3852" t="s">
        <v>62</v>
      </c>
      <c r="M3852" t="s">
        <v>63</v>
      </c>
      <c r="N38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852" s="10">
        <f>VLOOKUP(TableOMP[[#This Row],[Label]],TableAvg[],2,FALSE)</f>
        <v>4.4790267999999998</v>
      </c>
      <c r="P3852" s="10">
        <f>VLOOKUP(TableOMP[[#This Row],[Label]],TableAvg[],3,FALSE)</f>
        <v>7.2067393042639372E-2</v>
      </c>
      <c r="Q3852" s="10">
        <f>TableOMP[[#This Row],[Avg]]-$U$2*TableOMP[[#This Row],[StdDev]]</f>
        <v>4.3348920139147209</v>
      </c>
      <c r="R3852" s="10">
        <f>TableOMP[[#This Row],[Avg]]+$U$2*TableOMP[[#This Row],[StdDev]]</f>
        <v>4.6231615860852786</v>
      </c>
      <c r="S3852" s="10">
        <f>IF(AND(TableOMP[[#This Row],[total_time]]&gt;=TableOMP[[#This Row],[Low]], TableOMP[[#This Row],[total_time]]&lt;=TableOMP[[#This Row],[High]]),1,0)</f>
        <v>1</v>
      </c>
    </row>
    <row r="3853" spans="1:19" x14ac:dyDescent="0.25">
      <c r="A3853" t="s">
        <v>15</v>
      </c>
      <c r="B3853">
        <v>10000</v>
      </c>
      <c r="C3853">
        <v>100</v>
      </c>
      <c r="D3853">
        <v>100000</v>
      </c>
      <c r="E3853">
        <v>63</v>
      </c>
      <c r="F3853">
        <v>1</v>
      </c>
      <c r="G3853">
        <v>4.3807679999999998</v>
      </c>
      <c r="H3853">
        <v>0.17565500000000001</v>
      </c>
      <c r="I3853">
        <v>4.2248960000000002</v>
      </c>
      <c r="J3853">
        <v>6.8142999999999995E-2</v>
      </c>
      <c r="K3853" t="str">
        <f t="shared" ref="K3853:K3884" si="64">MID(M3853,22,1)</f>
        <v>6</v>
      </c>
      <c r="L3853" t="s">
        <v>62</v>
      </c>
      <c r="M3853" t="s">
        <v>63</v>
      </c>
      <c r="N38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853" s="10">
        <f>VLOOKUP(TableOMP[[#This Row],[Label]],TableAvg[],2,FALSE)</f>
        <v>4.4648897999999999</v>
      </c>
      <c r="P3853" s="10">
        <f>VLOOKUP(TableOMP[[#This Row],[Label]],TableAvg[],3,FALSE)</f>
        <v>0.15355349157851772</v>
      </c>
      <c r="Q3853" s="10">
        <f>TableOMP[[#This Row],[Avg]]-$U$2*TableOMP[[#This Row],[StdDev]]</f>
        <v>4.157782816842964</v>
      </c>
      <c r="R3853" s="10">
        <f>TableOMP[[#This Row],[Avg]]+$U$2*TableOMP[[#This Row],[StdDev]]</f>
        <v>4.7719967831570358</v>
      </c>
      <c r="S3853" s="10">
        <f>IF(AND(TableOMP[[#This Row],[total_time]]&gt;=TableOMP[[#This Row],[Low]], TableOMP[[#This Row],[total_time]]&lt;=TableOMP[[#This Row],[High]]),1,0)</f>
        <v>1</v>
      </c>
    </row>
    <row r="3854" spans="1:19" x14ac:dyDescent="0.25">
      <c r="A3854" t="s">
        <v>15</v>
      </c>
      <c r="B3854">
        <v>10000</v>
      </c>
      <c r="C3854">
        <v>100</v>
      </c>
      <c r="D3854">
        <v>100000</v>
      </c>
      <c r="E3854">
        <v>62</v>
      </c>
      <c r="F3854">
        <v>1</v>
      </c>
      <c r="G3854">
        <v>4.456099</v>
      </c>
      <c r="H3854">
        <v>0.163469</v>
      </c>
      <c r="I3854">
        <v>3.623081</v>
      </c>
      <c r="J3854">
        <v>5.9395000000000003E-2</v>
      </c>
      <c r="K3854" t="str">
        <f t="shared" si="64"/>
        <v>6</v>
      </c>
      <c r="L3854" t="s">
        <v>62</v>
      </c>
      <c r="M3854" t="s">
        <v>63</v>
      </c>
      <c r="N38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854" s="10">
        <f>VLOOKUP(TableOMP[[#This Row],[Label]],TableAvg[],2,FALSE)</f>
        <v>4.4711412999999993</v>
      </c>
      <c r="P3854" s="10">
        <f>VLOOKUP(TableOMP[[#This Row],[Label]],TableAvg[],3,FALSE)</f>
        <v>0.11030103690000974</v>
      </c>
      <c r="Q3854" s="10">
        <f>TableOMP[[#This Row],[Avg]]-$U$2*TableOMP[[#This Row],[StdDev]]</f>
        <v>4.2505392261999795</v>
      </c>
      <c r="R3854" s="10">
        <f>TableOMP[[#This Row],[Avg]]+$U$2*TableOMP[[#This Row],[StdDev]]</f>
        <v>4.6917433738000192</v>
      </c>
      <c r="S3854" s="10">
        <f>IF(AND(TableOMP[[#This Row],[total_time]]&gt;=TableOMP[[#This Row],[Low]], TableOMP[[#This Row],[total_time]]&lt;=TableOMP[[#This Row],[High]]),1,0)</f>
        <v>1</v>
      </c>
    </row>
    <row r="3855" spans="1:19" x14ac:dyDescent="0.25">
      <c r="A3855" t="s">
        <v>15</v>
      </c>
      <c r="B3855">
        <v>10000</v>
      </c>
      <c r="C3855">
        <v>100</v>
      </c>
      <c r="D3855">
        <v>100000</v>
      </c>
      <c r="E3855">
        <v>61</v>
      </c>
      <c r="F3855">
        <v>1</v>
      </c>
      <c r="G3855">
        <v>4.3941540000000003</v>
      </c>
      <c r="H3855">
        <v>0.17497199999999999</v>
      </c>
      <c r="I3855">
        <v>4.3196490000000001</v>
      </c>
      <c r="J3855">
        <v>7.1994000000000002E-2</v>
      </c>
      <c r="K3855" t="str">
        <f t="shared" si="64"/>
        <v>6</v>
      </c>
      <c r="L3855" t="s">
        <v>62</v>
      </c>
      <c r="M3855" t="s">
        <v>63</v>
      </c>
      <c r="N38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855" s="10">
        <f>VLOOKUP(TableOMP[[#This Row],[Label]],TableAvg[],2,FALSE)</f>
        <v>4.5789027999999998</v>
      </c>
      <c r="P3855" s="10">
        <f>VLOOKUP(TableOMP[[#This Row],[Label]],TableAvg[],3,FALSE)</f>
        <v>0.18365811923125144</v>
      </c>
      <c r="Q3855" s="10">
        <f>TableOMP[[#This Row],[Avg]]-$U$2*TableOMP[[#This Row],[StdDev]]</f>
        <v>4.211586561537497</v>
      </c>
      <c r="R3855" s="10">
        <f>TableOMP[[#This Row],[Avg]]+$U$2*TableOMP[[#This Row],[StdDev]]</f>
        <v>4.9462190384625027</v>
      </c>
      <c r="S3855" s="10">
        <f>IF(AND(TableOMP[[#This Row],[total_time]]&gt;=TableOMP[[#This Row],[Low]], TableOMP[[#This Row],[total_time]]&lt;=TableOMP[[#This Row],[High]]),1,0)</f>
        <v>1</v>
      </c>
    </row>
    <row r="3856" spans="1:19" x14ac:dyDescent="0.25">
      <c r="A3856" t="s">
        <v>15</v>
      </c>
      <c r="B3856">
        <v>10000</v>
      </c>
      <c r="C3856">
        <v>100</v>
      </c>
      <c r="D3856">
        <v>100000</v>
      </c>
      <c r="E3856">
        <v>60</v>
      </c>
      <c r="F3856">
        <v>1</v>
      </c>
      <c r="G3856">
        <v>4.5651149999999996</v>
      </c>
      <c r="H3856">
        <v>0.163073</v>
      </c>
      <c r="I3856">
        <v>3.5434679999999998</v>
      </c>
      <c r="J3856">
        <v>6.0059000000000001E-2</v>
      </c>
      <c r="K3856" t="str">
        <f t="shared" si="64"/>
        <v>6</v>
      </c>
      <c r="L3856" t="s">
        <v>62</v>
      </c>
      <c r="M3856" t="s">
        <v>63</v>
      </c>
      <c r="N38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856" s="10">
        <f>VLOOKUP(TableOMP[[#This Row],[Label]],TableAvg[],2,FALSE)</f>
        <v>4.7047027999999997</v>
      </c>
      <c r="P3856" s="10">
        <f>VLOOKUP(TableOMP[[#This Row],[Label]],TableAvg[],3,FALSE)</f>
        <v>0.42435656339163436</v>
      </c>
      <c r="Q3856" s="10">
        <f>TableOMP[[#This Row],[Avg]]-$U$2*TableOMP[[#This Row],[StdDev]]</f>
        <v>3.8559896732167309</v>
      </c>
      <c r="R3856" s="10">
        <f>TableOMP[[#This Row],[Avg]]+$U$2*TableOMP[[#This Row],[StdDev]]</f>
        <v>5.5534159267832681</v>
      </c>
      <c r="S3856" s="10">
        <f>IF(AND(TableOMP[[#This Row],[total_time]]&gt;=TableOMP[[#This Row],[Low]], TableOMP[[#This Row],[total_time]]&lt;=TableOMP[[#This Row],[High]]),1,0)</f>
        <v>1</v>
      </c>
    </row>
    <row r="3857" spans="1:19" x14ac:dyDescent="0.25">
      <c r="A3857" t="s">
        <v>15</v>
      </c>
      <c r="B3857">
        <v>10000</v>
      </c>
      <c r="C3857">
        <v>100</v>
      </c>
      <c r="D3857">
        <v>100000</v>
      </c>
      <c r="E3857">
        <v>59</v>
      </c>
      <c r="F3857">
        <v>1</v>
      </c>
      <c r="G3857">
        <v>4.4794080000000003</v>
      </c>
      <c r="H3857">
        <v>0.15733900000000001</v>
      </c>
      <c r="I3857">
        <v>3.272716</v>
      </c>
      <c r="J3857">
        <v>5.6425999999999997E-2</v>
      </c>
      <c r="K3857" t="str">
        <f t="shared" si="64"/>
        <v>6</v>
      </c>
      <c r="L3857" t="s">
        <v>62</v>
      </c>
      <c r="M3857" t="s">
        <v>63</v>
      </c>
      <c r="N38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857" s="10">
        <f>VLOOKUP(TableOMP[[#This Row],[Label]],TableAvg[],2,FALSE)</f>
        <v>4.7203236000000004</v>
      </c>
      <c r="P3857" s="10">
        <f>VLOOKUP(TableOMP[[#This Row],[Label]],TableAvg[],3,FALSE)</f>
        <v>0.30003927489487103</v>
      </c>
      <c r="Q3857" s="10">
        <f>TableOMP[[#This Row],[Avg]]-$U$2*TableOMP[[#This Row],[StdDev]]</f>
        <v>4.1202450502102579</v>
      </c>
      <c r="R3857" s="10">
        <f>TableOMP[[#This Row],[Avg]]+$U$2*TableOMP[[#This Row],[StdDev]]</f>
        <v>5.3204021497897429</v>
      </c>
      <c r="S3857" s="10">
        <f>IF(AND(TableOMP[[#This Row],[total_time]]&gt;=TableOMP[[#This Row],[Low]], TableOMP[[#This Row],[total_time]]&lt;=TableOMP[[#This Row],[High]]),1,0)</f>
        <v>1</v>
      </c>
    </row>
    <row r="3858" spans="1:19" x14ac:dyDescent="0.25">
      <c r="A3858" t="s">
        <v>15</v>
      </c>
      <c r="B3858">
        <v>10000</v>
      </c>
      <c r="C3858">
        <v>100</v>
      </c>
      <c r="D3858">
        <v>100000</v>
      </c>
      <c r="E3858">
        <v>58</v>
      </c>
      <c r="F3858">
        <v>1</v>
      </c>
      <c r="G3858">
        <v>4.5196569999999996</v>
      </c>
      <c r="H3858">
        <v>0.16394600000000001</v>
      </c>
      <c r="I3858">
        <v>3.5383200000000001</v>
      </c>
      <c r="J3858">
        <v>6.2075999999999999E-2</v>
      </c>
      <c r="K3858" t="str">
        <f t="shared" si="64"/>
        <v>6</v>
      </c>
      <c r="L3858" t="s">
        <v>62</v>
      </c>
      <c r="M3858" t="s">
        <v>63</v>
      </c>
      <c r="N38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858" s="10">
        <f>VLOOKUP(TableOMP[[#This Row],[Label]],TableAvg[],2,FALSE)</f>
        <v>4.6564570999999999</v>
      </c>
      <c r="P3858" s="10">
        <f>VLOOKUP(TableOMP[[#This Row],[Label]],TableAvg[],3,FALSE)</f>
        <v>0.21573456413400277</v>
      </c>
      <c r="Q3858" s="10">
        <f>TableOMP[[#This Row],[Avg]]-$U$2*TableOMP[[#This Row],[StdDev]]</f>
        <v>4.224987971731994</v>
      </c>
      <c r="R3858" s="10">
        <f>TableOMP[[#This Row],[Avg]]+$U$2*TableOMP[[#This Row],[StdDev]]</f>
        <v>5.0879262282680058</v>
      </c>
      <c r="S3858" s="10">
        <f>IF(AND(TableOMP[[#This Row],[total_time]]&gt;=TableOMP[[#This Row],[Low]], TableOMP[[#This Row],[total_time]]&lt;=TableOMP[[#This Row],[High]]),1,0)</f>
        <v>1</v>
      </c>
    </row>
    <row r="3859" spans="1:19" x14ac:dyDescent="0.25">
      <c r="A3859" t="s">
        <v>15</v>
      </c>
      <c r="B3859">
        <v>10000</v>
      </c>
      <c r="C3859">
        <v>100</v>
      </c>
      <c r="D3859">
        <v>100000</v>
      </c>
      <c r="E3859">
        <v>57</v>
      </c>
      <c r="F3859">
        <v>1</v>
      </c>
      <c r="G3859">
        <v>5.1430230000000003</v>
      </c>
      <c r="H3859">
        <v>0.19309299999999999</v>
      </c>
      <c r="I3859">
        <v>2.8635769999999998</v>
      </c>
      <c r="J3859">
        <v>5.1135E-2</v>
      </c>
      <c r="K3859" t="str">
        <f t="shared" si="64"/>
        <v>6</v>
      </c>
      <c r="L3859" t="s">
        <v>62</v>
      </c>
      <c r="M3859" t="s">
        <v>63</v>
      </c>
      <c r="N38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859" s="10">
        <f>VLOOKUP(TableOMP[[#This Row],[Label]],TableAvg[],2,FALSE)</f>
        <v>5.2372234000000004</v>
      </c>
      <c r="P3859" s="10">
        <f>VLOOKUP(TableOMP[[#This Row],[Label]],TableAvg[],3,FALSE)</f>
        <v>0.26030338352476157</v>
      </c>
      <c r="Q3859" s="10">
        <f>TableOMP[[#This Row],[Avg]]-$U$2*TableOMP[[#This Row],[StdDev]]</f>
        <v>4.7166166329504771</v>
      </c>
      <c r="R3859" s="10">
        <f>TableOMP[[#This Row],[Avg]]+$U$2*TableOMP[[#This Row],[StdDev]]</f>
        <v>5.7578301670495238</v>
      </c>
      <c r="S3859" s="10">
        <f>IF(AND(TableOMP[[#This Row],[total_time]]&gt;=TableOMP[[#This Row],[Low]], TableOMP[[#This Row],[total_time]]&lt;=TableOMP[[#This Row],[High]]),1,0)</f>
        <v>1</v>
      </c>
    </row>
    <row r="3860" spans="1:19" x14ac:dyDescent="0.25">
      <c r="A3860" t="s">
        <v>15</v>
      </c>
      <c r="B3860">
        <v>10000</v>
      </c>
      <c r="C3860">
        <v>100</v>
      </c>
      <c r="D3860">
        <v>100000</v>
      </c>
      <c r="E3860">
        <v>56</v>
      </c>
      <c r="F3860">
        <v>1</v>
      </c>
      <c r="G3860">
        <v>4.9618969999999996</v>
      </c>
      <c r="H3860">
        <v>0.216526</v>
      </c>
      <c r="I3860">
        <v>3.5411160000000002</v>
      </c>
      <c r="J3860">
        <v>6.4383999999999997E-2</v>
      </c>
      <c r="K3860" t="str">
        <f t="shared" si="64"/>
        <v>6</v>
      </c>
      <c r="L3860" t="s">
        <v>62</v>
      </c>
      <c r="M3860" t="s">
        <v>63</v>
      </c>
      <c r="N38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860" s="10">
        <f>VLOOKUP(TableOMP[[#This Row],[Label]],TableAvg[],2,FALSE)</f>
        <v>5.1407958999999996</v>
      </c>
      <c r="P3860" s="10">
        <f>VLOOKUP(TableOMP[[#This Row],[Label]],TableAvg[],3,FALSE)</f>
        <v>0.18117762179003427</v>
      </c>
      <c r="Q3860" s="10">
        <f>TableOMP[[#This Row],[Avg]]-$U$2*TableOMP[[#This Row],[StdDev]]</f>
        <v>4.7784406564199315</v>
      </c>
      <c r="R3860" s="10">
        <f>TableOMP[[#This Row],[Avg]]+$U$2*TableOMP[[#This Row],[StdDev]]</f>
        <v>5.5031511435800677</v>
      </c>
      <c r="S3860" s="10">
        <f>IF(AND(TableOMP[[#This Row],[total_time]]&gt;=TableOMP[[#This Row],[Low]], TableOMP[[#This Row],[total_time]]&lt;=TableOMP[[#This Row],[High]]),1,0)</f>
        <v>1</v>
      </c>
    </row>
    <row r="3861" spans="1:19" x14ac:dyDescent="0.25">
      <c r="A3861" t="s">
        <v>15</v>
      </c>
      <c r="B3861">
        <v>10000</v>
      </c>
      <c r="C3861">
        <v>100</v>
      </c>
      <c r="D3861">
        <v>100000</v>
      </c>
      <c r="E3861">
        <v>55</v>
      </c>
      <c r="F3861">
        <v>1</v>
      </c>
      <c r="G3861">
        <v>5.4819209999999998</v>
      </c>
      <c r="H3861">
        <v>0.165854</v>
      </c>
      <c r="I3861">
        <v>3.2361360000000001</v>
      </c>
      <c r="J3861">
        <v>5.9928000000000002E-2</v>
      </c>
      <c r="K3861" t="str">
        <f t="shared" si="64"/>
        <v>6</v>
      </c>
      <c r="L3861" t="s">
        <v>62</v>
      </c>
      <c r="M3861" t="s">
        <v>63</v>
      </c>
      <c r="N38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861" s="10">
        <f>VLOOKUP(TableOMP[[#This Row],[Label]],TableAvg[],2,FALSE)</f>
        <v>5.3430847000000004</v>
      </c>
      <c r="P3861" s="10">
        <f>VLOOKUP(TableOMP[[#This Row],[Label]],TableAvg[],3,FALSE)</f>
        <v>0.16160056217354307</v>
      </c>
      <c r="Q3861" s="10">
        <f>TableOMP[[#This Row],[Avg]]-$U$2*TableOMP[[#This Row],[StdDev]]</f>
        <v>5.0198835756529139</v>
      </c>
      <c r="R3861" s="10">
        <f>TableOMP[[#This Row],[Avg]]+$U$2*TableOMP[[#This Row],[StdDev]]</f>
        <v>5.6662858243470868</v>
      </c>
      <c r="S3861" s="10">
        <f>IF(AND(TableOMP[[#This Row],[total_time]]&gt;=TableOMP[[#This Row],[Low]], TableOMP[[#This Row],[total_time]]&lt;=TableOMP[[#This Row],[High]]),1,0)</f>
        <v>1</v>
      </c>
    </row>
    <row r="3862" spans="1:19" x14ac:dyDescent="0.25">
      <c r="A3862" t="s">
        <v>15</v>
      </c>
      <c r="B3862">
        <v>10000</v>
      </c>
      <c r="C3862">
        <v>100</v>
      </c>
      <c r="D3862">
        <v>100000</v>
      </c>
      <c r="E3862">
        <v>54</v>
      </c>
      <c r="F3862">
        <v>1</v>
      </c>
      <c r="G3862">
        <v>5.0931369999999996</v>
      </c>
      <c r="H3862">
        <v>0.18871099999999999</v>
      </c>
      <c r="I3862">
        <v>2.720008</v>
      </c>
      <c r="J3862">
        <v>5.1320999999999999E-2</v>
      </c>
      <c r="K3862" t="str">
        <f t="shared" si="64"/>
        <v>6</v>
      </c>
      <c r="L3862" t="s">
        <v>62</v>
      </c>
      <c r="M3862" t="s">
        <v>63</v>
      </c>
      <c r="N38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862" s="10">
        <f>VLOOKUP(TableOMP[[#This Row],[Label]],TableAvg[],2,FALSE)</f>
        <v>5.240970299999999</v>
      </c>
      <c r="P3862" s="10">
        <f>VLOOKUP(TableOMP[[#This Row],[Label]],TableAvg[],3,FALSE)</f>
        <v>0.19977194135116991</v>
      </c>
      <c r="Q3862" s="10">
        <f>TableOMP[[#This Row],[Avg]]-$U$2*TableOMP[[#This Row],[StdDev]]</f>
        <v>4.8414264172976589</v>
      </c>
      <c r="R3862" s="10">
        <f>TableOMP[[#This Row],[Avg]]+$U$2*TableOMP[[#This Row],[StdDev]]</f>
        <v>5.6405141827023391</v>
      </c>
      <c r="S3862" s="10">
        <f>IF(AND(TableOMP[[#This Row],[total_time]]&gt;=TableOMP[[#This Row],[Low]], TableOMP[[#This Row],[total_time]]&lt;=TableOMP[[#This Row],[High]]),1,0)</f>
        <v>1</v>
      </c>
    </row>
    <row r="3863" spans="1:19" x14ac:dyDescent="0.25">
      <c r="A3863" t="s">
        <v>15</v>
      </c>
      <c r="B3863">
        <v>10000</v>
      </c>
      <c r="C3863">
        <v>100</v>
      </c>
      <c r="D3863">
        <v>100000</v>
      </c>
      <c r="E3863">
        <v>53</v>
      </c>
      <c r="F3863">
        <v>1</v>
      </c>
      <c r="G3863">
        <v>5.4287029999999996</v>
      </c>
      <c r="H3863">
        <v>0.17923</v>
      </c>
      <c r="I3863">
        <v>2.5699960000000002</v>
      </c>
      <c r="J3863">
        <v>4.9423000000000002E-2</v>
      </c>
      <c r="K3863" t="str">
        <f t="shared" si="64"/>
        <v>6</v>
      </c>
      <c r="L3863" t="s">
        <v>62</v>
      </c>
      <c r="M3863" t="s">
        <v>63</v>
      </c>
      <c r="N38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863" s="10">
        <f>VLOOKUP(TableOMP[[#This Row],[Label]],TableAvg[],2,FALSE)</f>
        <v>5.3742523000000002</v>
      </c>
      <c r="P3863" s="10">
        <f>VLOOKUP(TableOMP[[#This Row],[Label]],TableAvg[],3,FALSE)</f>
        <v>0.21349810623939527</v>
      </c>
      <c r="Q3863" s="10">
        <f>TableOMP[[#This Row],[Avg]]-$U$2*TableOMP[[#This Row],[StdDev]]</f>
        <v>4.9472560875212093</v>
      </c>
      <c r="R3863" s="10">
        <f>TableOMP[[#This Row],[Avg]]+$U$2*TableOMP[[#This Row],[StdDev]]</f>
        <v>5.8012485124787911</v>
      </c>
      <c r="S3863" s="10">
        <f>IF(AND(TableOMP[[#This Row],[total_time]]&gt;=TableOMP[[#This Row],[Low]], TableOMP[[#This Row],[total_time]]&lt;=TableOMP[[#This Row],[High]]),1,0)</f>
        <v>1</v>
      </c>
    </row>
    <row r="3864" spans="1:19" x14ac:dyDescent="0.25">
      <c r="A3864" t="s">
        <v>15</v>
      </c>
      <c r="B3864">
        <v>10000</v>
      </c>
      <c r="C3864">
        <v>100</v>
      </c>
      <c r="D3864">
        <v>100000</v>
      </c>
      <c r="E3864">
        <v>52</v>
      </c>
      <c r="F3864">
        <v>1</v>
      </c>
      <c r="G3864">
        <v>5.4869070000000004</v>
      </c>
      <c r="H3864">
        <v>0.177041</v>
      </c>
      <c r="I3864">
        <v>2.7679119999999999</v>
      </c>
      <c r="J3864">
        <v>5.4273000000000002E-2</v>
      </c>
      <c r="K3864" t="str">
        <f t="shared" si="64"/>
        <v>6</v>
      </c>
      <c r="L3864" t="s">
        <v>62</v>
      </c>
      <c r="M3864" t="s">
        <v>63</v>
      </c>
      <c r="N38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864" s="10">
        <f>VLOOKUP(TableOMP[[#This Row],[Label]],TableAvg[],2,FALSE)</f>
        <v>5.6543715999999993</v>
      </c>
      <c r="P3864" s="10">
        <f>VLOOKUP(TableOMP[[#This Row],[Label]],TableAvg[],3,FALSE)</f>
        <v>0.72876798328717041</v>
      </c>
      <c r="Q3864" s="10">
        <f>TableOMP[[#This Row],[Avg]]-$U$2*TableOMP[[#This Row],[StdDev]]</f>
        <v>4.1968356334256587</v>
      </c>
      <c r="R3864" s="10">
        <f>TableOMP[[#This Row],[Avg]]+$U$2*TableOMP[[#This Row],[StdDev]]</f>
        <v>7.1119075665743399</v>
      </c>
      <c r="S3864" s="10">
        <f>IF(AND(TableOMP[[#This Row],[total_time]]&gt;=TableOMP[[#This Row],[Low]], TableOMP[[#This Row],[total_time]]&lt;=TableOMP[[#This Row],[High]]),1,0)</f>
        <v>1</v>
      </c>
    </row>
    <row r="3865" spans="1:19" x14ac:dyDescent="0.25">
      <c r="A3865" t="s">
        <v>15</v>
      </c>
      <c r="B3865">
        <v>10000</v>
      </c>
      <c r="C3865">
        <v>100</v>
      </c>
      <c r="D3865">
        <v>100000</v>
      </c>
      <c r="E3865">
        <v>51</v>
      </c>
      <c r="F3865">
        <v>1</v>
      </c>
      <c r="G3865">
        <v>5.5881889999999999</v>
      </c>
      <c r="H3865">
        <v>0.193107</v>
      </c>
      <c r="I3865">
        <v>2.9210590000000001</v>
      </c>
      <c r="J3865">
        <v>5.8421000000000001E-2</v>
      </c>
      <c r="K3865" t="str">
        <f t="shared" si="64"/>
        <v>6</v>
      </c>
      <c r="L3865" t="s">
        <v>62</v>
      </c>
      <c r="M3865" t="s">
        <v>63</v>
      </c>
      <c r="N38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865" s="10">
        <f>VLOOKUP(TableOMP[[#This Row],[Label]],TableAvg[],2,FALSE)</f>
        <v>5.5158591999999995</v>
      </c>
      <c r="P3865" s="10">
        <f>VLOOKUP(TableOMP[[#This Row],[Label]],TableAvg[],3,FALSE)</f>
        <v>0.17527769040859445</v>
      </c>
      <c r="Q3865" s="10">
        <f>TableOMP[[#This Row],[Avg]]-$U$2*TableOMP[[#This Row],[StdDev]]</f>
        <v>5.1653038191828102</v>
      </c>
      <c r="R3865" s="10">
        <f>TableOMP[[#This Row],[Avg]]+$U$2*TableOMP[[#This Row],[StdDev]]</f>
        <v>5.8664145808171888</v>
      </c>
      <c r="S3865" s="10">
        <f>IF(AND(TableOMP[[#This Row],[total_time]]&gt;=TableOMP[[#This Row],[Low]], TableOMP[[#This Row],[total_time]]&lt;=TableOMP[[#This Row],[High]]),1,0)</f>
        <v>1</v>
      </c>
    </row>
    <row r="3866" spans="1:19" x14ac:dyDescent="0.25">
      <c r="A3866" t="s">
        <v>15</v>
      </c>
      <c r="B3866">
        <v>10000</v>
      </c>
      <c r="C3866">
        <v>100</v>
      </c>
      <c r="D3866">
        <v>100000</v>
      </c>
      <c r="E3866">
        <v>50</v>
      </c>
      <c r="F3866">
        <v>1</v>
      </c>
      <c r="G3866">
        <v>5.355073</v>
      </c>
      <c r="H3866">
        <v>0.18637100000000001</v>
      </c>
      <c r="I3866">
        <v>3.735433</v>
      </c>
      <c r="J3866">
        <v>7.6232999999999995E-2</v>
      </c>
      <c r="K3866" t="str">
        <f t="shared" si="64"/>
        <v>6</v>
      </c>
      <c r="L3866" t="s">
        <v>62</v>
      </c>
      <c r="M3866" t="s">
        <v>63</v>
      </c>
      <c r="N38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866" s="10">
        <f>VLOOKUP(TableOMP[[#This Row],[Label]],TableAvg[],2,FALSE)</f>
        <v>5.4394491</v>
      </c>
      <c r="P3866" s="10">
        <f>VLOOKUP(TableOMP[[#This Row],[Label]],TableAvg[],3,FALSE)</f>
        <v>0.26203196978743615</v>
      </c>
      <c r="Q3866" s="10">
        <f>TableOMP[[#This Row],[Avg]]-$U$2*TableOMP[[#This Row],[StdDev]]</f>
        <v>4.915385160425128</v>
      </c>
      <c r="R3866" s="10">
        <f>TableOMP[[#This Row],[Avg]]+$U$2*TableOMP[[#This Row],[StdDev]]</f>
        <v>5.9635130395748721</v>
      </c>
      <c r="S3866" s="10">
        <f>IF(AND(TableOMP[[#This Row],[total_time]]&gt;=TableOMP[[#This Row],[Low]], TableOMP[[#This Row],[total_time]]&lt;=TableOMP[[#This Row],[High]]),1,0)</f>
        <v>1</v>
      </c>
    </row>
    <row r="3867" spans="1:19" x14ac:dyDescent="0.25">
      <c r="A3867" t="s">
        <v>15</v>
      </c>
      <c r="B3867">
        <v>10000</v>
      </c>
      <c r="C3867">
        <v>100</v>
      </c>
      <c r="D3867">
        <v>100000</v>
      </c>
      <c r="E3867">
        <v>49</v>
      </c>
      <c r="F3867">
        <v>1</v>
      </c>
      <c r="G3867">
        <v>5.453716</v>
      </c>
      <c r="H3867">
        <v>0.16925699999999999</v>
      </c>
      <c r="I3867">
        <v>2.6528360000000002</v>
      </c>
      <c r="J3867">
        <v>5.5266999999999997E-2</v>
      </c>
      <c r="K3867" t="str">
        <f t="shared" si="64"/>
        <v>6</v>
      </c>
      <c r="L3867" t="s">
        <v>62</v>
      </c>
      <c r="M3867" t="s">
        <v>63</v>
      </c>
      <c r="N38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867" s="10">
        <f>VLOOKUP(TableOMP[[#This Row],[Label]],TableAvg[],2,FALSE)</f>
        <v>5.7318926000000001</v>
      </c>
      <c r="P3867" s="10">
        <f>VLOOKUP(TableOMP[[#This Row],[Label]],TableAvg[],3,FALSE)</f>
        <v>0.60216012640296923</v>
      </c>
      <c r="Q3867" s="10">
        <f>TableOMP[[#This Row],[Avg]]-$U$2*TableOMP[[#This Row],[StdDev]]</f>
        <v>4.5275723471940612</v>
      </c>
      <c r="R3867" s="10">
        <f>TableOMP[[#This Row],[Avg]]+$U$2*TableOMP[[#This Row],[StdDev]]</f>
        <v>6.936212852805939</v>
      </c>
      <c r="S3867" s="10">
        <f>IF(AND(TableOMP[[#This Row],[total_time]]&gt;=TableOMP[[#This Row],[Low]], TableOMP[[#This Row],[total_time]]&lt;=TableOMP[[#This Row],[High]]),1,0)</f>
        <v>1</v>
      </c>
    </row>
    <row r="3868" spans="1:19" x14ac:dyDescent="0.25">
      <c r="A3868" t="s">
        <v>15</v>
      </c>
      <c r="B3868">
        <v>10000</v>
      </c>
      <c r="C3868">
        <v>100</v>
      </c>
      <c r="D3868">
        <v>100000</v>
      </c>
      <c r="E3868">
        <v>48</v>
      </c>
      <c r="F3868">
        <v>1</v>
      </c>
      <c r="G3868">
        <v>5.5059319999999996</v>
      </c>
      <c r="H3868">
        <v>0.19161600000000001</v>
      </c>
      <c r="I3868">
        <v>2.8127900000000001</v>
      </c>
      <c r="J3868">
        <v>5.9846999999999997E-2</v>
      </c>
      <c r="K3868" t="str">
        <f t="shared" si="64"/>
        <v>6</v>
      </c>
      <c r="L3868" t="s">
        <v>62</v>
      </c>
      <c r="M3868" t="s">
        <v>63</v>
      </c>
      <c r="N38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868" s="10">
        <f>VLOOKUP(TableOMP[[#This Row],[Label]],TableAvg[],2,FALSE)</f>
        <v>5.6301132999999997</v>
      </c>
      <c r="P3868" s="10">
        <f>VLOOKUP(TableOMP[[#This Row],[Label]],TableAvg[],3,FALSE)</f>
        <v>0.18975253810007162</v>
      </c>
      <c r="Q3868" s="10">
        <f>TableOMP[[#This Row],[Avg]]-$U$2*TableOMP[[#This Row],[StdDev]]</f>
        <v>5.2506082237998566</v>
      </c>
      <c r="R3868" s="10">
        <f>TableOMP[[#This Row],[Avg]]+$U$2*TableOMP[[#This Row],[StdDev]]</f>
        <v>6.0096183762001427</v>
      </c>
      <c r="S3868" s="10">
        <f>IF(AND(TableOMP[[#This Row],[total_time]]&gt;=TableOMP[[#This Row],[Low]], TableOMP[[#This Row],[total_time]]&lt;=TableOMP[[#This Row],[High]]),1,0)</f>
        <v>1</v>
      </c>
    </row>
    <row r="3869" spans="1:19" x14ac:dyDescent="0.25">
      <c r="A3869" t="s">
        <v>15</v>
      </c>
      <c r="B3869">
        <v>10000</v>
      </c>
      <c r="C3869">
        <v>100</v>
      </c>
      <c r="D3869">
        <v>100000</v>
      </c>
      <c r="E3869">
        <v>47</v>
      </c>
      <c r="F3869">
        <v>1</v>
      </c>
      <c r="G3869">
        <v>5.5119189999999998</v>
      </c>
      <c r="H3869">
        <v>0.16428400000000001</v>
      </c>
      <c r="I3869">
        <v>2.3525559999999999</v>
      </c>
      <c r="J3869">
        <v>5.1143000000000001E-2</v>
      </c>
      <c r="K3869" t="str">
        <f t="shared" si="64"/>
        <v>6</v>
      </c>
      <c r="L3869" t="s">
        <v>62</v>
      </c>
      <c r="M3869" t="s">
        <v>63</v>
      </c>
      <c r="N38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869" s="10">
        <f>VLOOKUP(TableOMP[[#This Row],[Label]],TableAvg[],2,FALSE)</f>
        <v>5.5868596999999998</v>
      </c>
      <c r="P3869" s="10">
        <f>VLOOKUP(TableOMP[[#This Row],[Label]],TableAvg[],3,FALSE)</f>
        <v>0.3397299843004894</v>
      </c>
      <c r="Q3869" s="10">
        <f>TableOMP[[#This Row],[Avg]]-$U$2*TableOMP[[#This Row],[StdDev]]</f>
        <v>4.9073997313990212</v>
      </c>
      <c r="R3869" s="10">
        <f>TableOMP[[#This Row],[Avg]]+$U$2*TableOMP[[#This Row],[StdDev]]</f>
        <v>6.2663196686009783</v>
      </c>
      <c r="S3869" s="10">
        <f>IF(AND(TableOMP[[#This Row],[total_time]]&gt;=TableOMP[[#This Row],[Low]], TableOMP[[#This Row],[total_time]]&lt;=TableOMP[[#This Row],[High]]),1,0)</f>
        <v>1</v>
      </c>
    </row>
    <row r="3870" spans="1:19" x14ac:dyDescent="0.25">
      <c r="A3870" t="s">
        <v>15</v>
      </c>
      <c r="B3870">
        <v>10000</v>
      </c>
      <c r="C3870">
        <v>100</v>
      </c>
      <c r="D3870">
        <v>100000</v>
      </c>
      <c r="E3870">
        <v>46</v>
      </c>
      <c r="F3870">
        <v>1</v>
      </c>
      <c r="G3870">
        <v>5.7945510000000002</v>
      </c>
      <c r="H3870">
        <v>0.174093</v>
      </c>
      <c r="I3870">
        <v>2.9083589999999999</v>
      </c>
      <c r="J3870">
        <v>6.4630000000000007E-2</v>
      </c>
      <c r="K3870" t="str">
        <f t="shared" si="64"/>
        <v>6</v>
      </c>
      <c r="L3870" t="s">
        <v>62</v>
      </c>
      <c r="M3870" t="s">
        <v>63</v>
      </c>
      <c r="N38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870" s="10">
        <f>VLOOKUP(TableOMP[[#This Row],[Label]],TableAvg[],2,FALSE)</f>
        <v>5.7503392000000009</v>
      </c>
      <c r="P3870" s="10">
        <f>VLOOKUP(TableOMP[[#This Row],[Label]],TableAvg[],3,FALSE)</f>
        <v>0.16546390279259388</v>
      </c>
      <c r="Q3870" s="10">
        <f>TableOMP[[#This Row],[Avg]]-$U$2*TableOMP[[#This Row],[StdDev]]</f>
        <v>5.419411394414813</v>
      </c>
      <c r="R3870" s="10">
        <f>TableOMP[[#This Row],[Avg]]+$U$2*TableOMP[[#This Row],[StdDev]]</f>
        <v>6.0812670055851887</v>
      </c>
      <c r="S3870" s="10">
        <f>IF(AND(TableOMP[[#This Row],[total_time]]&gt;=TableOMP[[#This Row],[Low]], TableOMP[[#This Row],[total_time]]&lt;=TableOMP[[#This Row],[High]]),1,0)</f>
        <v>1</v>
      </c>
    </row>
    <row r="3871" spans="1:19" x14ac:dyDescent="0.25">
      <c r="A3871" t="s">
        <v>15</v>
      </c>
      <c r="B3871">
        <v>10000</v>
      </c>
      <c r="C3871">
        <v>100</v>
      </c>
      <c r="D3871">
        <v>100000</v>
      </c>
      <c r="E3871">
        <v>45</v>
      </c>
      <c r="F3871">
        <v>1</v>
      </c>
      <c r="G3871">
        <v>5.7990729999999999</v>
      </c>
      <c r="H3871">
        <v>0.167819</v>
      </c>
      <c r="I3871">
        <v>2.4454760000000002</v>
      </c>
      <c r="J3871">
        <v>5.5579000000000003E-2</v>
      </c>
      <c r="K3871" t="str">
        <f t="shared" si="64"/>
        <v>6</v>
      </c>
      <c r="L3871" t="s">
        <v>62</v>
      </c>
      <c r="M3871" t="s">
        <v>63</v>
      </c>
      <c r="N38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871" s="10">
        <f>VLOOKUP(TableOMP[[#This Row],[Label]],TableAvg[],2,FALSE)</f>
        <v>5.7430013999999998</v>
      </c>
      <c r="P3871" s="10">
        <f>VLOOKUP(TableOMP[[#This Row],[Label]],TableAvg[],3,FALSE)</f>
        <v>0.13113899097536516</v>
      </c>
      <c r="Q3871" s="10">
        <f>TableOMP[[#This Row],[Avg]]-$U$2*TableOMP[[#This Row],[StdDev]]</f>
        <v>5.4807234180492692</v>
      </c>
      <c r="R3871" s="10">
        <f>TableOMP[[#This Row],[Avg]]+$U$2*TableOMP[[#This Row],[StdDev]]</f>
        <v>6.0052793819507304</v>
      </c>
      <c r="S3871" s="10">
        <f>IF(AND(TableOMP[[#This Row],[total_time]]&gt;=TableOMP[[#This Row],[Low]], TableOMP[[#This Row],[total_time]]&lt;=TableOMP[[#This Row],[High]]),1,0)</f>
        <v>1</v>
      </c>
    </row>
    <row r="3872" spans="1:19" x14ac:dyDescent="0.25">
      <c r="A3872" t="s">
        <v>15</v>
      </c>
      <c r="B3872">
        <v>10000</v>
      </c>
      <c r="C3872">
        <v>100</v>
      </c>
      <c r="D3872">
        <v>100000</v>
      </c>
      <c r="E3872">
        <v>44</v>
      </c>
      <c r="F3872">
        <v>1</v>
      </c>
      <c r="G3872">
        <v>5.4411060000000004</v>
      </c>
      <c r="H3872">
        <v>0.142204</v>
      </c>
      <c r="I3872">
        <v>2.0061619999999998</v>
      </c>
      <c r="J3872">
        <v>4.6655000000000002E-2</v>
      </c>
      <c r="K3872" t="str">
        <f t="shared" si="64"/>
        <v>6</v>
      </c>
      <c r="L3872" t="s">
        <v>62</v>
      </c>
      <c r="M3872" t="s">
        <v>63</v>
      </c>
      <c r="N38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872" s="10">
        <f>VLOOKUP(TableOMP[[#This Row],[Label]],TableAvg[],2,FALSE)</f>
        <v>5.7893547999999999</v>
      </c>
      <c r="P3872" s="10">
        <f>VLOOKUP(TableOMP[[#This Row],[Label]],TableAvg[],3,FALSE)</f>
        <v>0.23966683812192413</v>
      </c>
      <c r="Q3872" s="10">
        <f>TableOMP[[#This Row],[Avg]]-$U$2*TableOMP[[#This Row],[StdDev]]</f>
        <v>5.3100211237561519</v>
      </c>
      <c r="R3872" s="10">
        <f>TableOMP[[#This Row],[Avg]]+$U$2*TableOMP[[#This Row],[StdDev]]</f>
        <v>6.268688476243848</v>
      </c>
      <c r="S3872" s="10">
        <f>IF(AND(TableOMP[[#This Row],[total_time]]&gt;=TableOMP[[#This Row],[Low]], TableOMP[[#This Row],[total_time]]&lt;=TableOMP[[#This Row],[High]]),1,0)</f>
        <v>1</v>
      </c>
    </row>
    <row r="3873" spans="1:19" x14ac:dyDescent="0.25">
      <c r="A3873" t="s">
        <v>15</v>
      </c>
      <c r="B3873">
        <v>10000</v>
      </c>
      <c r="C3873">
        <v>100</v>
      </c>
      <c r="D3873">
        <v>100000</v>
      </c>
      <c r="E3873">
        <v>43</v>
      </c>
      <c r="F3873">
        <v>1</v>
      </c>
      <c r="G3873">
        <v>5.8277130000000001</v>
      </c>
      <c r="H3873">
        <v>0.17938100000000001</v>
      </c>
      <c r="I3873">
        <v>2.5316299999999998</v>
      </c>
      <c r="J3873">
        <v>6.0276999999999997E-2</v>
      </c>
      <c r="K3873" t="str">
        <f t="shared" si="64"/>
        <v>6</v>
      </c>
      <c r="L3873" t="s">
        <v>62</v>
      </c>
      <c r="M3873" t="s">
        <v>63</v>
      </c>
      <c r="N38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873" s="10">
        <f>VLOOKUP(TableOMP[[#This Row],[Label]],TableAvg[],2,FALSE)</f>
        <v>6.0439132000000004</v>
      </c>
      <c r="P3873" s="10">
        <f>VLOOKUP(TableOMP[[#This Row],[Label]],TableAvg[],3,FALSE)</f>
        <v>0.69134220463498586</v>
      </c>
      <c r="Q3873" s="10">
        <f>TableOMP[[#This Row],[Avg]]-$U$2*TableOMP[[#This Row],[StdDev]]</f>
        <v>4.6612287907300285</v>
      </c>
      <c r="R3873" s="10">
        <f>TableOMP[[#This Row],[Avg]]+$U$2*TableOMP[[#This Row],[StdDev]]</f>
        <v>7.4265976092699724</v>
      </c>
      <c r="S3873" s="10">
        <f>IF(AND(TableOMP[[#This Row],[total_time]]&gt;=TableOMP[[#This Row],[Low]], TableOMP[[#This Row],[total_time]]&lt;=TableOMP[[#This Row],[High]]),1,0)</f>
        <v>1</v>
      </c>
    </row>
    <row r="3874" spans="1:19" x14ac:dyDescent="0.25">
      <c r="A3874" t="s">
        <v>15</v>
      </c>
      <c r="B3874">
        <v>10000</v>
      </c>
      <c r="C3874">
        <v>100</v>
      </c>
      <c r="D3874">
        <v>100000</v>
      </c>
      <c r="E3874">
        <v>42</v>
      </c>
      <c r="F3874">
        <v>1</v>
      </c>
      <c r="G3874">
        <v>6.0259520000000002</v>
      </c>
      <c r="H3874">
        <v>0.17038200000000001</v>
      </c>
      <c r="I3874">
        <v>2.2375189999999998</v>
      </c>
      <c r="J3874">
        <v>5.4573999999999998E-2</v>
      </c>
      <c r="K3874" t="str">
        <f t="shared" si="64"/>
        <v>6</v>
      </c>
      <c r="L3874" t="s">
        <v>62</v>
      </c>
      <c r="M3874" t="s">
        <v>63</v>
      </c>
      <c r="N38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874" s="10">
        <f>VLOOKUP(TableOMP[[#This Row],[Label]],TableAvg[],2,FALSE)</f>
        <v>7.7228222000000004</v>
      </c>
      <c r="P3874" s="10">
        <f>VLOOKUP(TableOMP[[#This Row],[Label]],TableAvg[],3,FALSE)</f>
        <v>5.4706641931121647</v>
      </c>
      <c r="Q3874" s="10">
        <f>TableOMP[[#This Row],[Avg]]-$U$2*TableOMP[[#This Row],[StdDev]]</f>
        <v>-3.2185061862243289</v>
      </c>
      <c r="R3874" s="10">
        <f>TableOMP[[#This Row],[Avg]]+$U$2*TableOMP[[#This Row],[StdDev]]</f>
        <v>18.664150586224331</v>
      </c>
      <c r="S3874" s="10">
        <f>IF(AND(TableOMP[[#This Row],[total_time]]&gt;=TableOMP[[#This Row],[Low]], TableOMP[[#This Row],[total_time]]&lt;=TableOMP[[#This Row],[High]]),1,0)</f>
        <v>1</v>
      </c>
    </row>
    <row r="3875" spans="1:19" x14ac:dyDescent="0.25">
      <c r="A3875" t="s">
        <v>15</v>
      </c>
      <c r="B3875">
        <v>10000</v>
      </c>
      <c r="C3875">
        <v>100</v>
      </c>
      <c r="D3875">
        <v>100000</v>
      </c>
      <c r="E3875">
        <v>41</v>
      </c>
      <c r="F3875">
        <v>1</v>
      </c>
      <c r="G3875">
        <v>5.7041459999999997</v>
      </c>
      <c r="H3875">
        <v>0.15603</v>
      </c>
      <c r="I3875">
        <v>1.65648</v>
      </c>
      <c r="J3875">
        <v>4.1411999999999997E-2</v>
      </c>
      <c r="K3875" t="str">
        <f t="shared" si="64"/>
        <v>6</v>
      </c>
      <c r="L3875" t="s">
        <v>62</v>
      </c>
      <c r="M3875" t="s">
        <v>63</v>
      </c>
      <c r="N38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875" s="10">
        <f>VLOOKUP(TableOMP[[#This Row],[Label]],TableAvg[],2,FALSE)</f>
        <v>6.1193129000000006</v>
      </c>
      <c r="P3875" s="10">
        <f>VLOOKUP(TableOMP[[#This Row],[Label]],TableAvg[],3,FALSE)</f>
        <v>0.49191286895412267</v>
      </c>
      <c r="Q3875" s="10">
        <f>TableOMP[[#This Row],[Avg]]-$U$2*TableOMP[[#This Row],[StdDev]]</f>
        <v>5.1354871620917555</v>
      </c>
      <c r="R3875" s="10">
        <f>TableOMP[[#This Row],[Avg]]+$U$2*TableOMP[[#This Row],[StdDev]]</f>
        <v>7.1031386379082457</v>
      </c>
      <c r="S3875" s="10">
        <f>IF(AND(TableOMP[[#This Row],[total_time]]&gt;=TableOMP[[#This Row],[Low]], TableOMP[[#This Row],[total_time]]&lt;=TableOMP[[#This Row],[High]]),1,0)</f>
        <v>1</v>
      </c>
    </row>
    <row r="3876" spans="1:19" x14ac:dyDescent="0.25">
      <c r="A3876" t="s">
        <v>15</v>
      </c>
      <c r="B3876">
        <v>10000</v>
      </c>
      <c r="C3876">
        <v>100</v>
      </c>
      <c r="D3876">
        <v>100000</v>
      </c>
      <c r="E3876">
        <v>40</v>
      </c>
      <c r="F3876">
        <v>1</v>
      </c>
      <c r="G3876">
        <v>6.0711839999999997</v>
      </c>
      <c r="H3876">
        <v>0.15990199999999999</v>
      </c>
      <c r="I3876">
        <v>1.6125370000000001</v>
      </c>
      <c r="J3876">
        <v>4.1347000000000002E-2</v>
      </c>
      <c r="K3876" t="str">
        <f t="shared" si="64"/>
        <v>6</v>
      </c>
      <c r="L3876" t="s">
        <v>62</v>
      </c>
      <c r="M3876" t="s">
        <v>63</v>
      </c>
      <c r="N38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876" s="10">
        <f>VLOOKUP(TableOMP[[#This Row],[Label]],TableAvg[],2,FALSE)</f>
        <v>6.0271618</v>
      </c>
      <c r="P3876" s="10">
        <f>VLOOKUP(TableOMP[[#This Row],[Label]],TableAvg[],3,FALSE)</f>
        <v>8.7756818016340138E-2</v>
      </c>
      <c r="Q3876" s="10">
        <f>TableOMP[[#This Row],[Avg]]-$U$2*TableOMP[[#This Row],[StdDev]]</f>
        <v>5.8516481639673197</v>
      </c>
      <c r="R3876" s="10">
        <f>TableOMP[[#This Row],[Avg]]+$U$2*TableOMP[[#This Row],[StdDev]]</f>
        <v>6.2026754360326803</v>
      </c>
      <c r="S3876" s="10">
        <f>IF(AND(TableOMP[[#This Row],[total_time]]&gt;=TableOMP[[#This Row],[Low]], TableOMP[[#This Row],[total_time]]&lt;=TableOMP[[#This Row],[High]]),1,0)</f>
        <v>1</v>
      </c>
    </row>
    <row r="3877" spans="1:19" x14ac:dyDescent="0.25">
      <c r="A3877" t="s">
        <v>15</v>
      </c>
      <c r="B3877">
        <v>10000</v>
      </c>
      <c r="C3877">
        <v>100</v>
      </c>
      <c r="D3877">
        <v>100000</v>
      </c>
      <c r="E3877">
        <v>39</v>
      </c>
      <c r="F3877">
        <v>1</v>
      </c>
      <c r="G3877">
        <v>6.1884119999999996</v>
      </c>
      <c r="H3877">
        <v>0.16427800000000001</v>
      </c>
      <c r="I3877">
        <v>2.1468400000000001</v>
      </c>
      <c r="J3877">
        <v>5.6495999999999998E-2</v>
      </c>
      <c r="K3877" t="str">
        <f t="shared" si="64"/>
        <v>6</v>
      </c>
      <c r="L3877" t="s">
        <v>62</v>
      </c>
      <c r="M3877" t="s">
        <v>63</v>
      </c>
      <c r="N38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877" s="10">
        <f>VLOOKUP(TableOMP[[#This Row],[Label]],TableAvg[],2,FALSE)</f>
        <v>6.2660485999999995</v>
      </c>
      <c r="P3877" s="10">
        <f>VLOOKUP(TableOMP[[#This Row],[Label]],TableAvg[],3,FALSE)</f>
        <v>0.29647756038297718</v>
      </c>
      <c r="Q3877" s="10">
        <f>TableOMP[[#This Row],[Avg]]-$U$2*TableOMP[[#This Row],[StdDev]]</f>
        <v>5.6730934792340451</v>
      </c>
      <c r="R3877" s="10">
        <f>TableOMP[[#This Row],[Avg]]+$U$2*TableOMP[[#This Row],[StdDev]]</f>
        <v>6.859003720765954</v>
      </c>
      <c r="S3877" s="10">
        <f>IF(AND(TableOMP[[#This Row],[total_time]]&gt;=TableOMP[[#This Row],[Low]], TableOMP[[#This Row],[total_time]]&lt;=TableOMP[[#This Row],[High]]),1,0)</f>
        <v>1</v>
      </c>
    </row>
    <row r="3878" spans="1:19" x14ac:dyDescent="0.25">
      <c r="A3878" t="s">
        <v>15</v>
      </c>
      <c r="B3878">
        <v>10000</v>
      </c>
      <c r="C3878">
        <v>100</v>
      </c>
      <c r="D3878">
        <v>100000</v>
      </c>
      <c r="E3878">
        <v>38</v>
      </c>
      <c r="F3878">
        <v>1</v>
      </c>
      <c r="G3878">
        <v>6.228389</v>
      </c>
      <c r="H3878">
        <v>0.14044400000000001</v>
      </c>
      <c r="I3878">
        <v>1.720931</v>
      </c>
      <c r="J3878">
        <v>4.6511999999999998E-2</v>
      </c>
      <c r="K3878" t="str">
        <f t="shared" si="64"/>
        <v>6</v>
      </c>
      <c r="L3878" t="s">
        <v>62</v>
      </c>
      <c r="M3878" t="s">
        <v>63</v>
      </c>
      <c r="N38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878" s="10">
        <f>VLOOKUP(TableOMP[[#This Row],[Label]],TableAvg[],2,FALSE)</f>
        <v>6.3473785555555544</v>
      </c>
      <c r="P3878" s="10">
        <f>VLOOKUP(TableOMP[[#This Row],[Label]],TableAvg[],3,FALSE)</f>
        <v>0.2107003124984107</v>
      </c>
      <c r="Q3878" s="10">
        <f>TableOMP[[#This Row],[Avg]]-$U$2*TableOMP[[#This Row],[StdDev]]</f>
        <v>5.9259779305587328</v>
      </c>
      <c r="R3878" s="10">
        <f>TableOMP[[#This Row],[Avg]]+$U$2*TableOMP[[#This Row],[StdDev]]</f>
        <v>6.768779180552376</v>
      </c>
      <c r="S3878" s="10">
        <f>IF(AND(TableOMP[[#This Row],[total_time]]&gt;=TableOMP[[#This Row],[Low]], TableOMP[[#This Row],[total_time]]&lt;=TableOMP[[#This Row],[High]]),1,0)</f>
        <v>1</v>
      </c>
    </row>
    <row r="3879" spans="1:19" x14ac:dyDescent="0.25">
      <c r="A3879" t="s">
        <v>15</v>
      </c>
      <c r="B3879">
        <v>10000</v>
      </c>
      <c r="C3879">
        <v>100</v>
      </c>
      <c r="D3879">
        <v>100000</v>
      </c>
      <c r="E3879">
        <v>37</v>
      </c>
      <c r="F3879">
        <v>1</v>
      </c>
      <c r="G3879">
        <v>6.2970139999999999</v>
      </c>
      <c r="H3879">
        <v>0.13199900000000001</v>
      </c>
      <c r="I3879">
        <v>1.3179590000000001</v>
      </c>
      <c r="J3879">
        <v>3.6609999999999997E-2</v>
      </c>
      <c r="K3879" t="str">
        <f t="shared" si="64"/>
        <v>6</v>
      </c>
      <c r="L3879" t="s">
        <v>62</v>
      </c>
      <c r="M3879" t="s">
        <v>63</v>
      </c>
      <c r="N38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879" s="10">
        <f>VLOOKUP(TableOMP[[#This Row],[Label]],TableAvg[],2,FALSE)</f>
        <v>6.3718076666666654</v>
      </c>
      <c r="P3879" s="10">
        <f>VLOOKUP(TableOMP[[#This Row],[Label]],TableAvg[],3,FALSE)</f>
        <v>0.12503887851830384</v>
      </c>
      <c r="Q3879" s="10">
        <f>TableOMP[[#This Row],[Avg]]-$U$2*TableOMP[[#This Row],[StdDev]]</f>
        <v>6.1217299096300577</v>
      </c>
      <c r="R3879" s="10">
        <f>TableOMP[[#This Row],[Avg]]+$U$2*TableOMP[[#This Row],[StdDev]]</f>
        <v>6.6218854237032732</v>
      </c>
      <c r="S3879" s="10">
        <f>IF(AND(TableOMP[[#This Row],[total_time]]&gt;=TableOMP[[#This Row],[Low]], TableOMP[[#This Row],[total_time]]&lt;=TableOMP[[#This Row],[High]]),1,0)</f>
        <v>1</v>
      </c>
    </row>
    <row r="3880" spans="1:19" x14ac:dyDescent="0.25">
      <c r="A3880" t="s">
        <v>15</v>
      </c>
      <c r="B3880">
        <v>10000</v>
      </c>
      <c r="C3880">
        <v>100</v>
      </c>
      <c r="D3880">
        <v>100000</v>
      </c>
      <c r="E3880">
        <v>36</v>
      </c>
      <c r="F3880">
        <v>1</v>
      </c>
      <c r="G3880">
        <v>6.4555040000000004</v>
      </c>
      <c r="H3880">
        <v>0.166273</v>
      </c>
      <c r="I3880">
        <v>2.006033</v>
      </c>
      <c r="J3880">
        <v>5.7314999999999998E-2</v>
      </c>
      <c r="K3880" t="str">
        <f t="shared" si="64"/>
        <v>6</v>
      </c>
      <c r="L3880" t="s">
        <v>62</v>
      </c>
      <c r="M3880" t="s">
        <v>63</v>
      </c>
      <c r="N38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880" s="10">
        <f>VLOOKUP(TableOMP[[#This Row],[Label]],TableAvg[],2,FALSE)</f>
        <v>6.5453429999999999</v>
      </c>
      <c r="P3880" s="10">
        <f>VLOOKUP(TableOMP[[#This Row],[Label]],TableAvg[],3,FALSE)</f>
        <v>0.14204204036692983</v>
      </c>
      <c r="Q3880" s="10">
        <f>TableOMP[[#This Row],[Avg]]-$U$2*TableOMP[[#This Row],[StdDev]]</f>
        <v>6.2612589192661403</v>
      </c>
      <c r="R3880" s="10">
        <f>TableOMP[[#This Row],[Avg]]+$U$2*TableOMP[[#This Row],[StdDev]]</f>
        <v>6.8294270807338595</v>
      </c>
      <c r="S3880" s="10">
        <f>IF(AND(TableOMP[[#This Row],[total_time]]&gt;=TableOMP[[#This Row],[Low]], TableOMP[[#This Row],[total_time]]&lt;=TableOMP[[#This Row],[High]]),1,0)</f>
        <v>1</v>
      </c>
    </row>
    <row r="3881" spans="1:19" x14ac:dyDescent="0.25">
      <c r="A3881" t="s">
        <v>15</v>
      </c>
      <c r="B3881">
        <v>10000</v>
      </c>
      <c r="C3881">
        <v>100</v>
      </c>
      <c r="D3881">
        <v>100000</v>
      </c>
      <c r="E3881">
        <v>35</v>
      </c>
      <c r="F3881">
        <v>1</v>
      </c>
      <c r="G3881">
        <v>6.6836770000000003</v>
      </c>
      <c r="H3881">
        <v>0.16611799999999999</v>
      </c>
      <c r="I3881">
        <v>1.9583390000000001</v>
      </c>
      <c r="J3881">
        <v>5.7598000000000003E-2</v>
      </c>
      <c r="K3881" t="str">
        <f t="shared" si="64"/>
        <v>6</v>
      </c>
      <c r="L3881" t="s">
        <v>62</v>
      </c>
      <c r="M3881" t="s">
        <v>63</v>
      </c>
      <c r="N38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881" s="10">
        <f>VLOOKUP(TableOMP[[#This Row],[Label]],TableAvg[],2,FALSE)</f>
        <v>7.0453129999999984</v>
      </c>
      <c r="P3881" s="10">
        <f>VLOOKUP(TableOMP[[#This Row],[Label]],TableAvg[],3,FALSE)</f>
        <v>1.1073830643128082</v>
      </c>
      <c r="Q3881" s="10">
        <f>TableOMP[[#This Row],[Avg]]-$U$2*TableOMP[[#This Row],[StdDev]]</f>
        <v>4.8305468713743824</v>
      </c>
      <c r="R3881" s="10">
        <f>TableOMP[[#This Row],[Avg]]+$U$2*TableOMP[[#This Row],[StdDev]]</f>
        <v>9.2600791286256143</v>
      </c>
      <c r="S3881" s="10">
        <f>IF(AND(TableOMP[[#This Row],[total_time]]&gt;=TableOMP[[#This Row],[Low]], TableOMP[[#This Row],[total_time]]&lt;=TableOMP[[#This Row],[High]]),1,0)</f>
        <v>1</v>
      </c>
    </row>
    <row r="3882" spans="1:19" x14ac:dyDescent="0.25">
      <c r="A3882" t="s">
        <v>15</v>
      </c>
      <c r="B3882">
        <v>10000</v>
      </c>
      <c r="C3882">
        <v>100</v>
      </c>
      <c r="D3882">
        <v>100000</v>
      </c>
      <c r="E3882">
        <v>34</v>
      </c>
      <c r="F3882">
        <v>1</v>
      </c>
      <c r="G3882">
        <v>6.548324</v>
      </c>
      <c r="H3882">
        <v>0.15348500000000001</v>
      </c>
      <c r="I3882">
        <v>1.6670879999999999</v>
      </c>
      <c r="J3882">
        <v>5.0518E-2</v>
      </c>
      <c r="K3882" t="str">
        <f t="shared" si="64"/>
        <v>6</v>
      </c>
      <c r="L3882" t="s">
        <v>62</v>
      </c>
      <c r="M3882" t="s">
        <v>63</v>
      </c>
      <c r="N38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882" s="10">
        <f>VLOOKUP(TableOMP[[#This Row],[Label]],TableAvg[],2,FALSE)</f>
        <v>7.7414967777777788</v>
      </c>
      <c r="P3882" s="10">
        <f>VLOOKUP(TableOMP[[#This Row],[Label]],TableAvg[],3,FALSE)</f>
        <v>3.0485495572849342</v>
      </c>
      <c r="Q3882" s="10">
        <f>TableOMP[[#This Row],[Avg]]-$U$2*TableOMP[[#This Row],[StdDev]]</f>
        <v>1.6443976632079105</v>
      </c>
      <c r="R3882" s="10">
        <f>TableOMP[[#This Row],[Avg]]+$U$2*TableOMP[[#This Row],[StdDev]]</f>
        <v>13.838595892347648</v>
      </c>
      <c r="S3882" s="10">
        <f>IF(AND(TableOMP[[#This Row],[total_time]]&gt;=TableOMP[[#This Row],[Low]], TableOMP[[#This Row],[total_time]]&lt;=TableOMP[[#This Row],[High]]),1,0)</f>
        <v>1</v>
      </c>
    </row>
    <row r="3883" spans="1:19" x14ac:dyDescent="0.25">
      <c r="A3883" t="s">
        <v>15</v>
      </c>
      <c r="B3883">
        <v>10000</v>
      </c>
      <c r="C3883">
        <v>100</v>
      </c>
      <c r="D3883">
        <v>100000</v>
      </c>
      <c r="E3883">
        <v>33</v>
      </c>
      <c r="F3883">
        <v>1</v>
      </c>
      <c r="G3883">
        <v>7.0094799999999999</v>
      </c>
      <c r="H3883">
        <v>0.160215</v>
      </c>
      <c r="I3883">
        <v>1.724186</v>
      </c>
      <c r="J3883">
        <v>5.3880999999999998E-2</v>
      </c>
      <c r="K3883" t="str">
        <f t="shared" si="64"/>
        <v>6</v>
      </c>
      <c r="L3883" t="s">
        <v>62</v>
      </c>
      <c r="M3883" t="s">
        <v>63</v>
      </c>
      <c r="N38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883" s="10">
        <f>VLOOKUP(TableOMP[[#This Row],[Label]],TableAvg[],2,FALSE)</f>
        <v>6.9106411111111106</v>
      </c>
      <c r="P3883" s="10">
        <f>VLOOKUP(TableOMP[[#This Row],[Label]],TableAvg[],3,FALSE)</f>
        <v>0.16269524228477839</v>
      </c>
      <c r="Q3883" s="10">
        <f>TableOMP[[#This Row],[Avg]]-$U$2*TableOMP[[#This Row],[StdDev]]</f>
        <v>6.585250626541554</v>
      </c>
      <c r="R3883" s="10">
        <f>TableOMP[[#This Row],[Avg]]+$U$2*TableOMP[[#This Row],[StdDev]]</f>
        <v>7.2360315956806671</v>
      </c>
      <c r="S3883" s="10">
        <f>IF(AND(TableOMP[[#This Row],[total_time]]&gt;=TableOMP[[#This Row],[Low]], TableOMP[[#This Row],[total_time]]&lt;=TableOMP[[#This Row],[High]]),1,0)</f>
        <v>1</v>
      </c>
    </row>
    <row r="3884" spans="1:19" x14ac:dyDescent="0.25">
      <c r="A3884" t="s">
        <v>15</v>
      </c>
      <c r="B3884">
        <v>10000</v>
      </c>
      <c r="C3884">
        <v>100</v>
      </c>
      <c r="D3884">
        <v>100000</v>
      </c>
      <c r="E3884">
        <v>32</v>
      </c>
      <c r="F3884">
        <v>1</v>
      </c>
      <c r="G3884">
        <v>7.1032419999999998</v>
      </c>
      <c r="H3884">
        <v>0.16775499999999999</v>
      </c>
      <c r="I3884">
        <v>2.08657</v>
      </c>
      <c r="J3884">
        <v>6.7308999999999994E-2</v>
      </c>
      <c r="K3884" t="str">
        <f t="shared" si="64"/>
        <v>6</v>
      </c>
      <c r="L3884" t="s">
        <v>62</v>
      </c>
      <c r="M3884" t="s">
        <v>63</v>
      </c>
      <c r="N38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884" s="10">
        <f>VLOOKUP(TableOMP[[#This Row],[Label]],TableAvg[],2,FALSE)</f>
        <v>7.1015181111111119</v>
      </c>
      <c r="P3884" s="10">
        <f>VLOOKUP(TableOMP[[#This Row],[Label]],TableAvg[],3,FALSE)</f>
        <v>0.19053795345834407</v>
      </c>
      <c r="Q3884" s="10">
        <f>TableOMP[[#This Row],[Avg]]-$U$2*TableOMP[[#This Row],[StdDev]]</f>
        <v>6.7204422041944234</v>
      </c>
      <c r="R3884" s="10">
        <f>TableOMP[[#This Row],[Avg]]+$U$2*TableOMP[[#This Row],[StdDev]]</f>
        <v>7.4825940180278003</v>
      </c>
      <c r="S3884" s="10">
        <f>IF(AND(TableOMP[[#This Row],[total_time]]&gt;=TableOMP[[#This Row],[Low]], TableOMP[[#This Row],[total_time]]&lt;=TableOMP[[#This Row],[High]]),1,0)</f>
        <v>1</v>
      </c>
    </row>
    <row r="3885" spans="1:19" x14ac:dyDescent="0.25">
      <c r="A3885" t="s">
        <v>15</v>
      </c>
      <c r="B3885">
        <v>10000</v>
      </c>
      <c r="C3885">
        <v>100</v>
      </c>
      <c r="D3885">
        <v>100000</v>
      </c>
      <c r="E3885">
        <v>31</v>
      </c>
      <c r="F3885">
        <v>1</v>
      </c>
      <c r="G3885">
        <v>7.2956209999999997</v>
      </c>
      <c r="H3885">
        <v>0.16505900000000001</v>
      </c>
      <c r="I3885">
        <v>2.0309789999999999</v>
      </c>
      <c r="J3885">
        <v>6.7698999999999995E-2</v>
      </c>
      <c r="K3885" t="str">
        <f t="shared" ref="K3885:K3916" si="65">MID(M3885,22,1)</f>
        <v>6</v>
      </c>
      <c r="L3885" t="s">
        <v>62</v>
      </c>
      <c r="M3885" t="s">
        <v>63</v>
      </c>
      <c r="N38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885" s="10">
        <f>VLOOKUP(TableOMP[[#This Row],[Label]],TableAvg[],2,FALSE)</f>
        <v>7.2265201111111104</v>
      </c>
      <c r="P3885" s="10">
        <f>VLOOKUP(TableOMP[[#This Row],[Label]],TableAvg[],3,FALSE)</f>
        <v>0.16143676633452952</v>
      </c>
      <c r="Q3885" s="10">
        <f>TableOMP[[#This Row],[Avg]]-$U$2*TableOMP[[#This Row],[StdDev]]</f>
        <v>6.9036465784420518</v>
      </c>
      <c r="R3885" s="10">
        <f>TableOMP[[#This Row],[Avg]]+$U$2*TableOMP[[#This Row],[StdDev]]</f>
        <v>7.549393643780169</v>
      </c>
      <c r="S3885" s="10">
        <f>IF(AND(TableOMP[[#This Row],[total_time]]&gt;=TableOMP[[#This Row],[Low]], TableOMP[[#This Row],[total_time]]&lt;=TableOMP[[#This Row],[High]]),1,0)</f>
        <v>1</v>
      </c>
    </row>
    <row r="3886" spans="1:19" x14ac:dyDescent="0.25">
      <c r="A3886" t="s">
        <v>15</v>
      </c>
      <c r="B3886">
        <v>10000</v>
      </c>
      <c r="C3886">
        <v>100</v>
      </c>
      <c r="D3886">
        <v>100000</v>
      </c>
      <c r="E3886">
        <v>30</v>
      </c>
      <c r="F3886">
        <v>1</v>
      </c>
      <c r="G3886">
        <v>7.1802190000000001</v>
      </c>
      <c r="H3886">
        <v>0.15008099999999999</v>
      </c>
      <c r="I3886">
        <v>1.5362169999999999</v>
      </c>
      <c r="J3886">
        <v>5.2972999999999999E-2</v>
      </c>
      <c r="K3886" t="str">
        <f t="shared" si="65"/>
        <v>6</v>
      </c>
      <c r="L3886" t="s">
        <v>62</v>
      </c>
      <c r="M3886" t="s">
        <v>63</v>
      </c>
      <c r="N38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886" s="10">
        <f>VLOOKUP(TableOMP[[#This Row],[Label]],TableAvg[],2,FALSE)</f>
        <v>7.2940763333333329</v>
      </c>
      <c r="P3886" s="10">
        <f>VLOOKUP(TableOMP[[#This Row],[Label]],TableAvg[],3,FALSE)</f>
        <v>0.20530185275724544</v>
      </c>
      <c r="Q3886" s="10">
        <f>TableOMP[[#This Row],[Avg]]-$U$2*TableOMP[[#This Row],[StdDev]]</f>
        <v>6.8834726278188416</v>
      </c>
      <c r="R3886" s="10">
        <f>TableOMP[[#This Row],[Avg]]+$U$2*TableOMP[[#This Row],[StdDev]]</f>
        <v>7.7046800388478243</v>
      </c>
      <c r="S3886" s="10">
        <f>IF(AND(TableOMP[[#This Row],[total_time]]&gt;=TableOMP[[#This Row],[Low]], TableOMP[[#This Row],[total_time]]&lt;=TableOMP[[#This Row],[High]]),1,0)</f>
        <v>1</v>
      </c>
    </row>
    <row r="3887" spans="1:19" x14ac:dyDescent="0.25">
      <c r="A3887" t="s">
        <v>15</v>
      </c>
      <c r="B3887">
        <v>10000</v>
      </c>
      <c r="C3887">
        <v>100</v>
      </c>
      <c r="D3887">
        <v>100000</v>
      </c>
      <c r="E3887">
        <v>29</v>
      </c>
      <c r="F3887">
        <v>1</v>
      </c>
      <c r="G3887">
        <v>7.3801730000000001</v>
      </c>
      <c r="H3887">
        <v>0.13003999999999999</v>
      </c>
      <c r="I3887">
        <v>1.0155209999999999</v>
      </c>
      <c r="J3887">
        <v>3.6269000000000003E-2</v>
      </c>
      <c r="K3887" t="str">
        <f t="shared" si="65"/>
        <v>6</v>
      </c>
      <c r="L3887" t="s">
        <v>62</v>
      </c>
      <c r="M3887" t="s">
        <v>63</v>
      </c>
      <c r="N38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887" s="10">
        <f>VLOOKUP(TableOMP[[#This Row],[Label]],TableAvg[],2,FALSE)</f>
        <v>8.5854953333333341</v>
      </c>
      <c r="P3887" s="10">
        <f>VLOOKUP(TableOMP[[#This Row],[Label]],TableAvg[],3,FALSE)</f>
        <v>3.2284394313952327</v>
      </c>
      <c r="Q3887" s="10">
        <f>TableOMP[[#This Row],[Avg]]-$U$2*TableOMP[[#This Row],[StdDev]]</f>
        <v>2.1286164705428687</v>
      </c>
      <c r="R3887" s="10">
        <f>TableOMP[[#This Row],[Avg]]+$U$2*TableOMP[[#This Row],[StdDev]]</f>
        <v>15.042374196123799</v>
      </c>
      <c r="S3887" s="10">
        <f>IF(AND(TableOMP[[#This Row],[total_time]]&gt;=TableOMP[[#This Row],[Low]], TableOMP[[#This Row],[total_time]]&lt;=TableOMP[[#This Row],[High]]),1,0)</f>
        <v>1</v>
      </c>
    </row>
    <row r="3888" spans="1:19" x14ac:dyDescent="0.25">
      <c r="A3888" t="s">
        <v>15</v>
      </c>
      <c r="B3888">
        <v>10000</v>
      </c>
      <c r="C3888">
        <v>100</v>
      </c>
      <c r="D3888">
        <v>100000</v>
      </c>
      <c r="E3888">
        <v>28</v>
      </c>
      <c r="F3888">
        <v>1</v>
      </c>
      <c r="G3888">
        <v>7.7960469999999997</v>
      </c>
      <c r="H3888">
        <v>0.16431100000000001</v>
      </c>
      <c r="I3888">
        <v>1.574481</v>
      </c>
      <c r="J3888">
        <v>5.8313999999999998E-2</v>
      </c>
      <c r="K3888" t="str">
        <f t="shared" si="65"/>
        <v>6</v>
      </c>
      <c r="L3888" t="s">
        <v>62</v>
      </c>
      <c r="M3888" t="s">
        <v>63</v>
      </c>
      <c r="N38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888" s="10">
        <f>VLOOKUP(TableOMP[[#This Row],[Label]],TableAvg[],2,FALSE)</f>
        <v>7.6902833333333342</v>
      </c>
      <c r="P3888" s="10">
        <f>VLOOKUP(TableOMP[[#This Row],[Label]],TableAvg[],3,FALSE)</f>
        <v>0.11412169626709792</v>
      </c>
      <c r="Q3888" s="10">
        <f>TableOMP[[#This Row],[Avg]]-$U$2*TableOMP[[#This Row],[StdDev]]</f>
        <v>7.462039940799138</v>
      </c>
      <c r="R3888" s="10">
        <f>TableOMP[[#This Row],[Avg]]+$U$2*TableOMP[[#This Row],[StdDev]]</f>
        <v>7.9185267258675305</v>
      </c>
      <c r="S3888" s="10">
        <f>IF(AND(TableOMP[[#This Row],[total_time]]&gt;=TableOMP[[#This Row],[Low]], TableOMP[[#This Row],[total_time]]&lt;=TableOMP[[#This Row],[High]]),1,0)</f>
        <v>1</v>
      </c>
    </row>
    <row r="3889" spans="1:19" x14ac:dyDescent="0.25">
      <c r="A3889" t="s">
        <v>15</v>
      </c>
      <c r="B3889">
        <v>10000</v>
      </c>
      <c r="C3889">
        <v>100</v>
      </c>
      <c r="D3889">
        <v>100000</v>
      </c>
      <c r="E3889">
        <v>27</v>
      </c>
      <c r="F3889">
        <v>1</v>
      </c>
      <c r="G3889">
        <v>8.0858509999999999</v>
      </c>
      <c r="H3889">
        <v>0.15495300000000001</v>
      </c>
      <c r="I3889">
        <v>1.3134380000000001</v>
      </c>
      <c r="J3889">
        <v>5.0516999999999999E-2</v>
      </c>
      <c r="K3889" t="str">
        <f t="shared" si="65"/>
        <v>6</v>
      </c>
      <c r="L3889" t="s">
        <v>62</v>
      </c>
      <c r="M3889" t="s">
        <v>63</v>
      </c>
      <c r="N38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889" s="10">
        <f>VLOOKUP(TableOMP[[#This Row],[Label]],TableAvg[],2,FALSE)</f>
        <v>8.0086700000000022</v>
      </c>
      <c r="P3889" s="10">
        <f>VLOOKUP(TableOMP[[#This Row],[Label]],TableAvg[],3,FALSE)</f>
        <v>0.14580840391409636</v>
      </c>
      <c r="Q3889" s="10">
        <f>TableOMP[[#This Row],[Avg]]-$U$2*TableOMP[[#This Row],[StdDev]]</f>
        <v>7.7170531921718091</v>
      </c>
      <c r="R3889" s="10">
        <f>TableOMP[[#This Row],[Avg]]+$U$2*TableOMP[[#This Row],[StdDev]]</f>
        <v>8.3002868078281953</v>
      </c>
      <c r="S3889" s="10">
        <f>IF(AND(TableOMP[[#This Row],[total_time]]&gt;=TableOMP[[#This Row],[Low]], TableOMP[[#This Row],[total_time]]&lt;=TableOMP[[#This Row],[High]]),1,0)</f>
        <v>1</v>
      </c>
    </row>
    <row r="3890" spans="1:19" x14ac:dyDescent="0.25">
      <c r="A3890" t="s">
        <v>15</v>
      </c>
      <c r="B3890">
        <v>10000</v>
      </c>
      <c r="C3890">
        <v>100</v>
      </c>
      <c r="D3890">
        <v>100000</v>
      </c>
      <c r="E3890">
        <v>26</v>
      </c>
      <c r="F3890">
        <v>1</v>
      </c>
      <c r="G3890">
        <v>8.2784589999999998</v>
      </c>
      <c r="H3890">
        <v>0.130971</v>
      </c>
      <c r="I3890">
        <v>0.94220400000000004</v>
      </c>
      <c r="J3890">
        <v>3.7687999999999999E-2</v>
      </c>
      <c r="K3890" t="str">
        <f t="shared" si="65"/>
        <v>6</v>
      </c>
      <c r="L3890" t="s">
        <v>62</v>
      </c>
      <c r="M3890" t="s">
        <v>63</v>
      </c>
      <c r="N38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890" s="10">
        <f>VLOOKUP(TableOMP[[#This Row],[Label]],TableAvg[],2,FALSE)</f>
        <v>8.3256656666666657</v>
      </c>
      <c r="P3890" s="10">
        <f>VLOOKUP(TableOMP[[#This Row],[Label]],TableAvg[],3,FALSE)</f>
        <v>0.32159809416932755</v>
      </c>
      <c r="Q3890" s="10">
        <f>TableOMP[[#This Row],[Avg]]-$U$2*TableOMP[[#This Row],[StdDev]]</f>
        <v>7.6824694783280103</v>
      </c>
      <c r="R3890" s="10">
        <f>TableOMP[[#This Row],[Avg]]+$U$2*TableOMP[[#This Row],[StdDev]]</f>
        <v>8.9688618550053203</v>
      </c>
      <c r="S3890" s="10">
        <f>IF(AND(TableOMP[[#This Row],[total_time]]&gt;=TableOMP[[#This Row],[Low]], TableOMP[[#This Row],[total_time]]&lt;=TableOMP[[#This Row],[High]]),1,0)</f>
        <v>1</v>
      </c>
    </row>
    <row r="3891" spans="1:19" x14ac:dyDescent="0.25">
      <c r="A3891" t="s">
        <v>15</v>
      </c>
      <c r="B3891">
        <v>10000</v>
      </c>
      <c r="C3891">
        <v>100</v>
      </c>
      <c r="D3891">
        <v>100000</v>
      </c>
      <c r="E3891">
        <v>25</v>
      </c>
      <c r="F3891">
        <v>1</v>
      </c>
      <c r="G3891">
        <v>8.5430539999999997</v>
      </c>
      <c r="H3891">
        <v>0.13047600000000001</v>
      </c>
      <c r="I3891">
        <v>0.88095100000000004</v>
      </c>
      <c r="J3891">
        <v>3.6706000000000003E-2</v>
      </c>
      <c r="K3891" t="str">
        <f t="shared" si="65"/>
        <v>6</v>
      </c>
      <c r="L3891" t="s">
        <v>62</v>
      </c>
      <c r="M3891" t="s">
        <v>63</v>
      </c>
      <c r="N38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891" s="10">
        <f>VLOOKUP(TableOMP[[#This Row],[Label]],TableAvg[],2,FALSE)</f>
        <v>8.4959174444444443</v>
      </c>
      <c r="P3891" s="10">
        <f>VLOOKUP(TableOMP[[#This Row],[Label]],TableAvg[],3,FALSE)</f>
        <v>0.19575456798989616</v>
      </c>
      <c r="Q3891" s="10">
        <f>TableOMP[[#This Row],[Avg]]-$U$2*TableOMP[[#This Row],[StdDev]]</f>
        <v>8.1044083084646523</v>
      </c>
      <c r="R3891" s="10">
        <f>TableOMP[[#This Row],[Avg]]+$U$2*TableOMP[[#This Row],[StdDev]]</f>
        <v>8.8874265804242363</v>
      </c>
      <c r="S3891" s="10">
        <f>IF(AND(TableOMP[[#This Row],[total_time]]&gt;=TableOMP[[#This Row],[Low]], TableOMP[[#This Row],[total_time]]&lt;=TableOMP[[#This Row],[High]]),1,0)</f>
        <v>1</v>
      </c>
    </row>
    <row r="3892" spans="1:19" x14ac:dyDescent="0.25">
      <c r="A3892" t="s">
        <v>15</v>
      </c>
      <c r="B3892">
        <v>10000</v>
      </c>
      <c r="C3892">
        <v>100</v>
      </c>
      <c r="D3892">
        <v>100000</v>
      </c>
      <c r="E3892">
        <v>24</v>
      </c>
      <c r="F3892">
        <v>1</v>
      </c>
      <c r="G3892">
        <v>8.8646080000000005</v>
      </c>
      <c r="H3892">
        <v>0.156833</v>
      </c>
      <c r="I3892">
        <v>0.95891999999999999</v>
      </c>
      <c r="J3892">
        <v>4.1692E-2</v>
      </c>
      <c r="K3892" t="str">
        <f t="shared" si="65"/>
        <v>6</v>
      </c>
      <c r="L3892" t="s">
        <v>62</v>
      </c>
      <c r="M3892" t="s">
        <v>63</v>
      </c>
      <c r="N38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892" s="10">
        <f>VLOOKUP(TableOMP[[#This Row],[Label]],TableAvg[],2,FALSE)</f>
        <v>8.9354818888888889</v>
      </c>
      <c r="P3892" s="10">
        <f>VLOOKUP(TableOMP[[#This Row],[Label]],TableAvg[],3,FALSE)</f>
        <v>0.54736769623218984</v>
      </c>
      <c r="Q3892" s="10">
        <f>TableOMP[[#This Row],[Avg]]-$U$2*TableOMP[[#This Row],[StdDev]]</f>
        <v>7.8407464964245097</v>
      </c>
      <c r="R3892" s="10">
        <f>TableOMP[[#This Row],[Avg]]+$U$2*TableOMP[[#This Row],[StdDev]]</f>
        <v>10.030217281353268</v>
      </c>
      <c r="S3892" s="10">
        <f>IF(AND(TableOMP[[#This Row],[total_time]]&gt;=TableOMP[[#This Row],[Low]], TableOMP[[#This Row],[total_time]]&lt;=TableOMP[[#This Row],[High]]),1,0)</f>
        <v>1</v>
      </c>
    </row>
    <row r="3893" spans="1:19" x14ac:dyDescent="0.25">
      <c r="A3893" t="s">
        <v>15</v>
      </c>
      <c r="B3893">
        <v>10000</v>
      </c>
      <c r="C3893">
        <v>100</v>
      </c>
      <c r="D3893">
        <v>100000</v>
      </c>
      <c r="E3893">
        <v>23</v>
      </c>
      <c r="F3893">
        <v>1</v>
      </c>
      <c r="G3893">
        <v>9.0745070000000005</v>
      </c>
      <c r="H3893">
        <v>0.14905499999999999</v>
      </c>
      <c r="I3893">
        <v>1.167683</v>
      </c>
      <c r="J3893">
        <v>5.3076999999999999E-2</v>
      </c>
      <c r="K3893" t="str">
        <f t="shared" si="65"/>
        <v>6</v>
      </c>
      <c r="L3893" t="s">
        <v>62</v>
      </c>
      <c r="M3893" t="s">
        <v>63</v>
      </c>
      <c r="N38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893" s="10">
        <f>VLOOKUP(TableOMP[[#This Row],[Label]],TableAvg[],2,FALSE)</f>
        <v>9.1605132222222228</v>
      </c>
      <c r="P3893" s="10">
        <f>VLOOKUP(TableOMP[[#This Row],[Label]],TableAvg[],3,FALSE)</f>
        <v>0.30755567457431171</v>
      </c>
      <c r="Q3893" s="10">
        <f>TableOMP[[#This Row],[Avg]]-$U$2*TableOMP[[#This Row],[StdDev]]</f>
        <v>8.5454018730735992</v>
      </c>
      <c r="R3893" s="10">
        <f>TableOMP[[#This Row],[Avg]]+$U$2*TableOMP[[#This Row],[StdDev]]</f>
        <v>9.7756245713708463</v>
      </c>
      <c r="S3893" s="10">
        <f>IF(AND(TableOMP[[#This Row],[total_time]]&gt;=TableOMP[[#This Row],[Low]], TableOMP[[#This Row],[total_time]]&lt;=TableOMP[[#This Row],[High]]),1,0)</f>
        <v>1</v>
      </c>
    </row>
    <row r="3894" spans="1:19" x14ac:dyDescent="0.25">
      <c r="A3894" t="s">
        <v>15</v>
      </c>
      <c r="B3894">
        <v>10000</v>
      </c>
      <c r="C3894">
        <v>100</v>
      </c>
      <c r="D3894">
        <v>100000</v>
      </c>
      <c r="E3894">
        <v>22</v>
      </c>
      <c r="F3894">
        <v>1</v>
      </c>
      <c r="G3894">
        <v>9.3910610000000005</v>
      </c>
      <c r="H3894">
        <v>0.148565</v>
      </c>
      <c r="I3894">
        <v>0.945519</v>
      </c>
      <c r="J3894">
        <v>4.5025000000000003E-2</v>
      </c>
      <c r="K3894" t="str">
        <f t="shared" si="65"/>
        <v>6</v>
      </c>
      <c r="L3894" t="s">
        <v>62</v>
      </c>
      <c r="M3894" t="s">
        <v>63</v>
      </c>
      <c r="N38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894" s="10">
        <f>VLOOKUP(TableOMP[[#This Row],[Label]],TableAvg[],2,FALSE)</f>
        <v>9.3728244444444435</v>
      </c>
      <c r="P3894" s="10">
        <f>VLOOKUP(TableOMP[[#This Row],[Label]],TableAvg[],3,FALSE)</f>
        <v>0.15586539373956221</v>
      </c>
      <c r="Q3894" s="10">
        <f>TableOMP[[#This Row],[Avg]]-$U$2*TableOMP[[#This Row],[StdDev]]</f>
        <v>9.0610936569653191</v>
      </c>
      <c r="R3894" s="10">
        <f>TableOMP[[#This Row],[Avg]]+$U$2*TableOMP[[#This Row],[StdDev]]</f>
        <v>9.6845552319235679</v>
      </c>
      <c r="S3894" s="10">
        <f>IF(AND(TableOMP[[#This Row],[total_time]]&gt;=TableOMP[[#This Row],[Low]], TableOMP[[#This Row],[total_time]]&lt;=TableOMP[[#This Row],[High]]),1,0)</f>
        <v>1</v>
      </c>
    </row>
    <row r="3895" spans="1:19" x14ac:dyDescent="0.25">
      <c r="A3895" t="s">
        <v>15</v>
      </c>
      <c r="B3895">
        <v>10000</v>
      </c>
      <c r="C3895">
        <v>100</v>
      </c>
      <c r="D3895">
        <v>100000</v>
      </c>
      <c r="E3895">
        <v>21</v>
      </c>
      <c r="F3895">
        <v>1</v>
      </c>
      <c r="G3895">
        <v>9.5786979999999993</v>
      </c>
      <c r="H3895">
        <v>0.13557900000000001</v>
      </c>
      <c r="I3895">
        <v>0.84273100000000001</v>
      </c>
      <c r="J3895">
        <v>4.2137000000000001E-2</v>
      </c>
      <c r="K3895" t="str">
        <f t="shared" si="65"/>
        <v>6</v>
      </c>
      <c r="L3895" t="s">
        <v>62</v>
      </c>
      <c r="M3895" t="s">
        <v>63</v>
      </c>
      <c r="N38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895" s="10">
        <f>VLOOKUP(TableOMP[[#This Row],[Label]],TableAvg[],2,FALSE)</f>
        <v>10.752239777777779</v>
      </c>
      <c r="P3895" s="10">
        <f>VLOOKUP(TableOMP[[#This Row],[Label]],TableAvg[],3,FALSE)</f>
        <v>2.962358015434468</v>
      </c>
      <c r="Q3895" s="10">
        <f>TableOMP[[#This Row],[Avg]]-$U$2*TableOMP[[#This Row],[StdDev]]</f>
        <v>4.8275237469088434</v>
      </c>
      <c r="R3895" s="10">
        <f>TableOMP[[#This Row],[Avg]]+$U$2*TableOMP[[#This Row],[StdDev]]</f>
        <v>16.676955808646717</v>
      </c>
      <c r="S3895" s="10">
        <f>IF(AND(TableOMP[[#This Row],[total_time]]&gt;=TableOMP[[#This Row],[Low]], TableOMP[[#This Row],[total_time]]&lt;=TableOMP[[#This Row],[High]]),1,0)</f>
        <v>1</v>
      </c>
    </row>
    <row r="3896" spans="1:19" x14ac:dyDescent="0.25">
      <c r="A3896" t="s">
        <v>15</v>
      </c>
      <c r="B3896">
        <v>10000</v>
      </c>
      <c r="C3896">
        <v>100</v>
      </c>
      <c r="D3896">
        <v>100000</v>
      </c>
      <c r="E3896">
        <v>20</v>
      </c>
      <c r="F3896">
        <v>1</v>
      </c>
      <c r="G3896">
        <v>10.24567</v>
      </c>
      <c r="H3896">
        <v>0.15302299999999999</v>
      </c>
      <c r="I3896">
        <v>1.0211509999999999</v>
      </c>
      <c r="J3896">
        <v>5.3745000000000001E-2</v>
      </c>
      <c r="K3896" t="str">
        <f t="shared" si="65"/>
        <v>6</v>
      </c>
      <c r="L3896" t="s">
        <v>62</v>
      </c>
      <c r="M3896" t="s">
        <v>63</v>
      </c>
      <c r="N38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896" s="10">
        <f>VLOOKUP(TableOMP[[#This Row],[Label]],TableAvg[],2,FALSE)</f>
        <v>10.817027444444442</v>
      </c>
      <c r="P3896" s="10">
        <f>VLOOKUP(TableOMP[[#This Row],[Label]],TableAvg[],3,FALSE)</f>
        <v>2.0326970579339143</v>
      </c>
      <c r="Q3896" s="10">
        <f>TableOMP[[#This Row],[Avg]]-$U$2*TableOMP[[#This Row],[StdDev]]</f>
        <v>6.751633328576613</v>
      </c>
      <c r="R3896" s="10">
        <f>TableOMP[[#This Row],[Avg]]+$U$2*TableOMP[[#This Row],[StdDev]]</f>
        <v>14.88242156031227</v>
      </c>
      <c r="S3896" s="10">
        <f>IF(AND(TableOMP[[#This Row],[total_time]]&gt;=TableOMP[[#This Row],[Low]], TableOMP[[#This Row],[total_time]]&lt;=TableOMP[[#This Row],[High]]),1,0)</f>
        <v>1</v>
      </c>
    </row>
    <row r="3897" spans="1:19" x14ac:dyDescent="0.25">
      <c r="A3897" t="s">
        <v>15</v>
      </c>
      <c r="B3897">
        <v>10000</v>
      </c>
      <c r="C3897">
        <v>100</v>
      </c>
      <c r="D3897">
        <v>100000</v>
      </c>
      <c r="E3897">
        <v>19</v>
      </c>
      <c r="F3897">
        <v>1</v>
      </c>
      <c r="G3897">
        <v>10.658084000000001</v>
      </c>
      <c r="H3897">
        <v>0.14260800000000001</v>
      </c>
      <c r="I3897">
        <v>0.83708199999999999</v>
      </c>
      <c r="J3897">
        <v>4.6504999999999998E-2</v>
      </c>
      <c r="K3897" t="str">
        <f t="shared" si="65"/>
        <v>6</v>
      </c>
      <c r="L3897" t="s">
        <v>62</v>
      </c>
      <c r="M3897" t="s">
        <v>63</v>
      </c>
      <c r="N38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897" s="10">
        <f>VLOOKUP(TableOMP[[#This Row],[Label]],TableAvg[],2,FALSE)</f>
        <v>11.082065999999999</v>
      </c>
      <c r="P3897" s="10">
        <f>VLOOKUP(TableOMP[[#This Row],[Label]],TableAvg[],3,FALSE)</f>
        <v>1.2805894741982884</v>
      </c>
      <c r="Q3897" s="10">
        <f>TableOMP[[#This Row],[Avg]]-$U$2*TableOMP[[#This Row],[StdDev]]</f>
        <v>8.5208870516034221</v>
      </c>
      <c r="R3897" s="10">
        <f>TableOMP[[#This Row],[Avg]]+$U$2*TableOMP[[#This Row],[StdDev]]</f>
        <v>13.643244948396577</v>
      </c>
      <c r="S3897" s="10">
        <f>IF(AND(TableOMP[[#This Row],[total_time]]&gt;=TableOMP[[#This Row],[Low]], TableOMP[[#This Row],[total_time]]&lt;=TableOMP[[#This Row],[High]]),1,0)</f>
        <v>1</v>
      </c>
    </row>
    <row r="3898" spans="1:19" x14ac:dyDescent="0.25">
      <c r="A3898" t="s">
        <v>15</v>
      </c>
      <c r="B3898">
        <v>10000</v>
      </c>
      <c r="C3898">
        <v>100</v>
      </c>
      <c r="D3898">
        <v>100000</v>
      </c>
      <c r="E3898">
        <v>18</v>
      </c>
      <c r="F3898">
        <v>1</v>
      </c>
      <c r="G3898">
        <v>11.099292</v>
      </c>
      <c r="H3898">
        <v>0.16179499999999999</v>
      </c>
      <c r="I3898">
        <v>1.052011</v>
      </c>
      <c r="J3898">
        <v>6.1883000000000001E-2</v>
      </c>
      <c r="K3898" t="str">
        <f t="shared" si="65"/>
        <v>6</v>
      </c>
      <c r="L3898" t="s">
        <v>62</v>
      </c>
      <c r="M3898" t="s">
        <v>63</v>
      </c>
      <c r="N38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898" s="10">
        <f>VLOOKUP(TableOMP[[#This Row],[Label]],TableAvg[],2,FALSE)</f>
        <v>11.1533949</v>
      </c>
      <c r="P3898" s="10">
        <f>VLOOKUP(TableOMP[[#This Row],[Label]],TableAvg[],3,FALSE)</f>
        <v>0.1108857938126307</v>
      </c>
      <c r="Q3898" s="10">
        <f>TableOMP[[#This Row],[Avg]]-$U$2*TableOMP[[#This Row],[StdDev]]</f>
        <v>10.931623312374739</v>
      </c>
      <c r="R3898" s="10">
        <f>TableOMP[[#This Row],[Avg]]+$U$2*TableOMP[[#This Row],[StdDev]]</f>
        <v>11.375166487625261</v>
      </c>
      <c r="S3898" s="10">
        <f>IF(AND(TableOMP[[#This Row],[total_time]]&gt;=TableOMP[[#This Row],[Low]], TableOMP[[#This Row],[total_time]]&lt;=TableOMP[[#This Row],[High]]),1,0)</f>
        <v>1</v>
      </c>
    </row>
    <row r="3899" spans="1:19" x14ac:dyDescent="0.25">
      <c r="A3899" t="s">
        <v>15</v>
      </c>
      <c r="B3899">
        <v>10000</v>
      </c>
      <c r="C3899">
        <v>100</v>
      </c>
      <c r="D3899">
        <v>100000</v>
      </c>
      <c r="E3899">
        <v>17</v>
      </c>
      <c r="F3899">
        <v>1</v>
      </c>
      <c r="G3899">
        <v>11.762502</v>
      </c>
      <c r="H3899">
        <v>0.14221700000000001</v>
      </c>
      <c r="I3899">
        <v>0.72105399999999997</v>
      </c>
      <c r="J3899">
        <v>4.5066000000000002E-2</v>
      </c>
      <c r="K3899" t="str">
        <f t="shared" si="65"/>
        <v>6</v>
      </c>
      <c r="L3899" t="s">
        <v>62</v>
      </c>
      <c r="M3899" t="s">
        <v>63</v>
      </c>
      <c r="N38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899" s="10">
        <f>VLOOKUP(TableOMP[[#This Row],[Label]],TableAvg[],2,FALSE)</f>
        <v>11.7457557</v>
      </c>
      <c r="P3899" s="10">
        <f>VLOOKUP(TableOMP[[#This Row],[Label]],TableAvg[],3,FALSE)</f>
        <v>0.15584168416068192</v>
      </c>
      <c r="Q3899" s="10">
        <f>TableOMP[[#This Row],[Avg]]-$U$2*TableOMP[[#This Row],[StdDev]]</f>
        <v>11.434072331678637</v>
      </c>
      <c r="R3899" s="10">
        <f>TableOMP[[#This Row],[Avg]]+$U$2*TableOMP[[#This Row],[StdDev]]</f>
        <v>12.057439068321363</v>
      </c>
      <c r="S3899" s="10">
        <f>IF(AND(TableOMP[[#This Row],[total_time]]&gt;=TableOMP[[#This Row],[Low]], TableOMP[[#This Row],[total_time]]&lt;=TableOMP[[#This Row],[High]]),1,0)</f>
        <v>1</v>
      </c>
    </row>
    <row r="3900" spans="1:19" x14ac:dyDescent="0.25">
      <c r="A3900" t="s">
        <v>15</v>
      </c>
      <c r="B3900">
        <v>10000</v>
      </c>
      <c r="C3900">
        <v>100</v>
      </c>
      <c r="D3900">
        <v>100000</v>
      </c>
      <c r="E3900">
        <v>16</v>
      </c>
      <c r="F3900">
        <v>1</v>
      </c>
      <c r="G3900">
        <v>12.366097999999999</v>
      </c>
      <c r="H3900">
        <v>0.13281299999999999</v>
      </c>
      <c r="I3900">
        <v>0.606209</v>
      </c>
      <c r="J3900">
        <v>4.0413999999999999E-2</v>
      </c>
      <c r="K3900" t="str">
        <f t="shared" si="65"/>
        <v>6</v>
      </c>
      <c r="L3900" t="s">
        <v>62</v>
      </c>
      <c r="M3900" t="s">
        <v>63</v>
      </c>
      <c r="N39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900" s="10">
        <f>VLOOKUP(TableOMP[[#This Row],[Label]],TableAvg[],2,FALSE)</f>
        <v>12.3827286</v>
      </c>
      <c r="P3900" s="10">
        <f>VLOOKUP(TableOMP[[#This Row],[Label]],TableAvg[],3,FALSE)</f>
        <v>0.17102678362132523</v>
      </c>
      <c r="Q3900" s="10">
        <f>TableOMP[[#This Row],[Avg]]-$U$2*TableOMP[[#This Row],[StdDev]]</f>
        <v>12.040675032757349</v>
      </c>
      <c r="R3900" s="10">
        <f>TableOMP[[#This Row],[Avg]]+$U$2*TableOMP[[#This Row],[StdDev]]</f>
        <v>12.724782167242651</v>
      </c>
      <c r="S3900" s="10">
        <f>IF(AND(TableOMP[[#This Row],[total_time]]&gt;=TableOMP[[#This Row],[Low]], TableOMP[[#This Row],[total_time]]&lt;=TableOMP[[#This Row],[High]]),1,0)</f>
        <v>1</v>
      </c>
    </row>
    <row r="3901" spans="1:19" x14ac:dyDescent="0.25">
      <c r="A3901" t="s">
        <v>15</v>
      </c>
      <c r="B3901">
        <v>10000</v>
      </c>
      <c r="C3901">
        <v>100</v>
      </c>
      <c r="D3901">
        <v>100000</v>
      </c>
      <c r="E3901">
        <v>15</v>
      </c>
      <c r="F3901">
        <v>1</v>
      </c>
      <c r="G3901">
        <v>12.875576000000001</v>
      </c>
      <c r="H3901">
        <v>0.12809999999999999</v>
      </c>
      <c r="I3901">
        <v>0.46537499999999998</v>
      </c>
      <c r="J3901">
        <v>3.3241E-2</v>
      </c>
      <c r="K3901" t="str">
        <f t="shared" si="65"/>
        <v>6</v>
      </c>
      <c r="L3901" t="s">
        <v>62</v>
      </c>
      <c r="M3901" t="s">
        <v>63</v>
      </c>
      <c r="N39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901" s="10">
        <f>VLOOKUP(TableOMP[[#This Row],[Label]],TableAvg[],2,FALSE)</f>
        <v>13.084569800000001</v>
      </c>
      <c r="P3901" s="10">
        <f>VLOOKUP(TableOMP[[#This Row],[Label]],TableAvg[],3,FALSE)</f>
        <v>0.42163983678132028</v>
      </c>
      <c r="Q3901" s="10">
        <f>TableOMP[[#This Row],[Avg]]-$U$2*TableOMP[[#This Row],[StdDev]]</f>
        <v>12.241290126437359</v>
      </c>
      <c r="R3901" s="10">
        <f>TableOMP[[#This Row],[Avg]]+$U$2*TableOMP[[#This Row],[StdDev]]</f>
        <v>13.927849473562642</v>
      </c>
      <c r="S3901" s="10">
        <f>IF(AND(TableOMP[[#This Row],[total_time]]&gt;=TableOMP[[#This Row],[Low]], TableOMP[[#This Row],[total_time]]&lt;=TableOMP[[#This Row],[High]]),1,0)</f>
        <v>1</v>
      </c>
    </row>
    <row r="3902" spans="1:19" x14ac:dyDescent="0.25">
      <c r="A3902" t="s">
        <v>15</v>
      </c>
      <c r="B3902">
        <v>10000</v>
      </c>
      <c r="C3902">
        <v>100</v>
      </c>
      <c r="D3902">
        <v>100000</v>
      </c>
      <c r="E3902">
        <v>14</v>
      </c>
      <c r="F3902">
        <v>1</v>
      </c>
      <c r="G3902">
        <v>13.737859</v>
      </c>
      <c r="H3902">
        <v>0.15038499999999999</v>
      </c>
      <c r="I3902">
        <v>0.66417700000000002</v>
      </c>
      <c r="J3902">
        <v>5.1090999999999998E-2</v>
      </c>
      <c r="K3902" t="str">
        <f t="shared" si="65"/>
        <v>6</v>
      </c>
      <c r="L3902" t="s">
        <v>62</v>
      </c>
      <c r="M3902" t="s">
        <v>63</v>
      </c>
      <c r="N39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902" s="10">
        <f>VLOOKUP(TableOMP[[#This Row],[Label]],TableAvg[],2,FALSE)</f>
        <v>13.811161200000001</v>
      </c>
      <c r="P3902" s="10">
        <f>VLOOKUP(TableOMP[[#This Row],[Label]],TableAvg[],3,FALSE)</f>
        <v>0.14816777037706197</v>
      </c>
      <c r="Q3902" s="10">
        <f>TableOMP[[#This Row],[Avg]]-$U$2*TableOMP[[#This Row],[StdDev]]</f>
        <v>13.514825659245878</v>
      </c>
      <c r="R3902" s="10">
        <f>TableOMP[[#This Row],[Avg]]+$U$2*TableOMP[[#This Row],[StdDev]]</f>
        <v>14.107496740754124</v>
      </c>
      <c r="S3902" s="10">
        <f>IF(AND(TableOMP[[#This Row],[total_time]]&gt;=TableOMP[[#This Row],[Low]], TableOMP[[#This Row],[total_time]]&lt;=TableOMP[[#This Row],[High]]),1,0)</f>
        <v>1</v>
      </c>
    </row>
    <row r="3903" spans="1:19" x14ac:dyDescent="0.25">
      <c r="A3903" t="s">
        <v>15</v>
      </c>
      <c r="B3903">
        <v>10000</v>
      </c>
      <c r="C3903">
        <v>100</v>
      </c>
      <c r="D3903">
        <v>100000</v>
      </c>
      <c r="E3903">
        <v>13</v>
      </c>
      <c r="F3903">
        <v>1</v>
      </c>
      <c r="G3903">
        <v>14.695916</v>
      </c>
      <c r="H3903">
        <v>0.127272</v>
      </c>
      <c r="I3903">
        <v>0.39169100000000001</v>
      </c>
      <c r="J3903">
        <v>3.2641000000000003E-2</v>
      </c>
      <c r="K3903" t="str">
        <f t="shared" si="65"/>
        <v>6</v>
      </c>
      <c r="L3903" t="s">
        <v>62</v>
      </c>
      <c r="M3903" t="s">
        <v>63</v>
      </c>
      <c r="N39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903" s="10">
        <f>VLOOKUP(TableOMP[[#This Row],[Label]],TableAvg[],2,FALSE)</f>
        <v>17.419607899999995</v>
      </c>
      <c r="P3903" s="10">
        <f>VLOOKUP(TableOMP[[#This Row],[Label]],TableAvg[],3,FALSE)</f>
        <v>7.9460726350215278</v>
      </c>
      <c r="Q3903" s="10">
        <f>TableOMP[[#This Row],[Avg]]-$U$2*TableOMP[[#This Row],[StdDev]]</f>
        <v>1.5274626299569398</v>
      </c>
      <c r="R3903" s="10">
        <f>TableOMP[[#This Row],[Avg]]+$U$2*TableOMP[[#This Row],[StdDev]]</f>
        <v>33.311753170043048</v>
      </c>
      <c r="S3903" s="10">
        <f>IF(AND(TableOMP[[#This Row],[total_time]]&gt;=TableOMP[[#This Row],[Low]], TableOMP[[#This Row],[total_time]]&lt;=TableOMP[[#This Row],[High]]),1,0)</f>
        <v>1</v>
      </c>
    </row>
    <row r="3904" spans="1:19" x14ac:dyDescent="0.25">
      <c r="A3904" t="s">
        <v>15</v>
      </c>
      <c r="B3904">
        <v>10000</v>
      </c>
      <c r="C3904">
        <v>100</v>
      </c>
      <c r="D3904">
        <v>100000</v>
      </c>
      <c r="E3904">
        <v>12</v>
      </c>
      <c r="F3904">
        <v>1</v>
      </c>
      <c r="G3904">
        <v>15.754398999999999</v>
      </c>
      <c r="H3904">
        <v>0.13627600000000001</v>
      </c>
      <c r="I3904">
        <v>0.371394</v>
      </c>
      <c r="J3904">
        <v>3.3763000000000001E-2</v>
      </c>
      <c r="K3904" t="str">
        <f t="shared" si="65"/>
        <v>6</v>
      </c>
      <c r="L3904" t="s">
        <v>62</v>
      </c>
      <c r="M3904" t="s">
        <v>63</v>
      </c>
      <c r="N39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904" s="10">
        <f>VLOOKUP(TableOMP[[#This Row],[Label]],TableAvg[],2,FALSE)</f>
        <v>16.0317729</v>
      </c>
      <c r="P3904" s="10">
        <f>VLOOKUP(TableOMP[[#This Row],[Label]],TableAvg[],3,FALSE)</f>
        <v>0.49322697109571573</v>
      </c>
      <c r="Q3904" s="10">
        <f>TableOMP[[#This Row],[Avg]]-$U$2*TableOMP[[#This Row],[StdDev]]</f>
        <v>15.045318957808568</v>
      </c>
      <c r="R3904" s="10">
        <f>TableOMP[[#This Row],[Avg]]+$U$2*TableOMP[[#This Row],[StdDev]]</f>
        <v>17.018226842191432</v>
      </c>
      <c r="S3904" s="10">
        <f>IF(AND(TableOMP[[#This Row],[total_time]]&gt;=TableOMP[[#This Row],[Low]], TableOMP[[#This Row],[total_time]]&lt;=TableOMP[[#This Row],[High]]),1,0)</f>
        <v>1</v>
      </c>
    </row>
    <row r="3905" spans="1:19" x14ac:dyDescent="0.25">
      <c r="A3905" t="s">
        <v>15</v>
      </c>
      <c r="B3905">
        <v>10000</v>
      </c>
      <c r="C3905">
        <v>100</v>
      </c>
      <c r="D3905">
        <v>100000</v>
      </c>
      <c r="E3905">
        <v>11</v>
      </c>
      <c r="F3905">
        <v>1</v>
      </c>
      <c r="G3905">
        <v>17.185334999999998</v>
      </c>
      <c r="H3905">
        <v>0.146289</v>
      </c>
      <c r="I3905">
        <v>0.39417000000000002</v>
      </c>
      <c r="J3905">
        <v>3.9417000000000001E-2</v>
      </c>
      <c r="K3905" t="str">
        <f t="shared" si="65"/>
        <v>6</v>
      </c>
      <c r="L3905" t="s">
        <v>62</v>
      </c>
      <c r="M3905" t="s">
        <v>63</v>
      </c>
      <c r="N39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905" s="10">
        <f>VLOOKUP(TableOMP[[#This Row],[Label]],TableAvg[],2,FALSE)</f>
        <v>17.3222205</v>
      </c>
      <c r="P3905" s="10">
        <f>VLOOKUP(TableOMP[[#This Row],[Label]],TableAvg[],3,FALSE)</f>
        <v>0.19925598916133511</v>
      </c>
      <c r="Q3905" s="10">
        <f>TableOMP[[#This Row],[Avg]]-$U$2*TableOMP[[#This Row],[StdDev]]</f>
        <v>16.92370852167733</v>
      </c>
      <c r="R3905" s="10">
        <f>TableOMP[[#This Row],[Avg]]+$U$2*TableOMP[[#This Row],[StdDev]]</f>
        <v>17.72073247832267</v>
      </c>
      <c r="S3905" s="10">
        <f>IF(AND(TableOMP[[#This Row],[total_time]]&gt;=TableOMP[[#This Row],[Low]], TableOMP[[#This Row],[total_time]]&lt;=TableOMP[[#This Row],[High]]),1,0)</f>
        <v>1</v>
      </c>
    </row>
    <row r="3906" spans="1:19" x14ac:dyDescent="0.25">
      <c r="A3906" t="s">
        <v>15</v>
      </c>
      <c r="B3906">
        <v>10000</v>
      </c>
      <c r="C3906">
        <v>100</v>
      </c>
      <c r="D3906">
        <v>100000</v>
      </c>
      <c r="E3906">
        <v>10</v>
      </c>
      <c r="F3906">
        <v>1</v>
      </c>
      <c r="G3906">
        <v>18.795024000000002</v>
      </c>
      <c r="H3906">
        <v>0.13001499999999999</v>
      </c>
      <c r="I3906">
        <v>0.34787699999999999</v>
      </c>
      <c r="J3906">
        <v>3.8653E-2</v>
      </c>
      <c r="K3906" t="str">
        <f t="shared" si="65"/>
        <v>6</v>
      </c>
      <c r="L3906" t="s">
        <v>62</v>
      </c>
      <c r="M3906" t="s">
        <v>63</v>
      </c>
      <c r="N39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906" s="10">
        <f>VLOOKUP(TableOMP[[#This Row],[Label]],TableAvg[],2,FALSE)</f>
        <v>19.367362500000002</v>
      </c>
      <c r="P3906" s="10">
        <f>VLOOKUP(TableOMP[[#This Row],[Label]],TableAvg[],3,FALSE)</f>
        <v>1.3987286580103699</v>
      </c>
      <c r="Q3906" s="10">
        <f>TableOMP[[#This Row],[Avg]]-$U$2*TableOMP[[#This Row],[StdDev]]</f>
        <v>16.569905183979262</v>
      </c>
      <c r="R3906" s="10">
        <f>TableOMP[[#This Row],[Avg]]+$U$2*TableOMP[[#This Row],[StdDev]]</f>
        <v>22.164819816020742</v>
      </c>
      <c r="S3906" s="10">
        <f>IF(AND(TableOMP[[#This Row],[total_time]]&gt;=TableOMP[[#This Row],[Low]], TableOMP[[#This Row],[total_time]]&lt;=TableOMP[[#This Row],[High]]),1,0)</f>
        <v>1</v>
      </c>
    </row>
    <row r="3907" spans="1:19" x14ac:dyDescent="0.25">
      <c r="A3907" t="s">
        <v>15</v>
      </c>
      <c r="B3907">
        <v>10000</v>
      </c>
      <c r="C3907">
        <v>100</v>
      </c>
      <c r="D3907">
        <v>100000</v>
      </c>
      <c r="E3907">
        <v>9</v>
      </c>
      <c r="F3907">
        <v>1</v>
      </c>
      <c r="G3907">
        <v>20.823160000000001</v>
      </c>
      <c r="H3907">
        <v>0.12695699999999999</v>
      </c>
      <c r="I3907">
        <v>0.283279</v>
      </c>
      <c r="J3907">
        <v>3.5409999999999997E-2</v>
      </c>
      <c r="K3907" t="str">
        <f t="shared" si="65"/>
        <v>6</v>
      </c>
      <c r="L3907" t="s">
        <v>62</v>
      </c>
      <c r="M3907" t="s">
        <v>63</v>
      </c>
      <c r="N39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907" s="10">
        <f>VLOOKUP(TableOMP[[#This Row],[Label]],TableAvg[],2,FALSE)</f>
        <v>21.046355900000002</v>
      </c>
      <c r="P3907" s="10">
        <f>VLOOKUP(TableOMP[[#This Row],[Label]],TableAvg[],3,FALSE)</f>
        <v>0.42661476315995334</v>
      </c>
      <c r="Q3907" s="10">
        <f>TableOMP[[#This Row],[Avg]]-$U$2*TableOMP[[#This Row],[StdDev]]</f>
        <v>20.193126373680094</v>
      </c>
      <c r="R3907" s="10">
        <f>TableOMP[[#This Row],[Avg]]+$U$2*TableOMP[[#This Row],[StdDev]]</f>
        <v>21.899585426319909</v>
      </c>
      <c r="S3907" s="10">
        <f>IF(AND(TableOMP[[#This Row],[total_time]]&gt;=TableOMP[[#This Row],[Low]], TableOMP[[#This Row],[total_time]]&lt;=TableOMP[[#This Row],[High]]),1,0)</f>
        <v>1</v>
      </c>
    </row>
    <row r="3908" spans="1:19" x14ac:dyDescent="0.25">
      <c r="A3908" t="s">
        <v>15</v>
      </c>
      <c r="B3908">
        <v>10000</v>
      </c>
      <c r="C3908">
        <v>100</v>
      </c>
      <c r="D3908">
        <v>100000</v>
      </c>
      <c r="E3908">
        <v>8</v>
      </c>
      <c r="F3908">
        <v>1</v>
      </c>
      <c r="G3908">
        <v>23.488229</v>
      </c>
      <c r="H3908">
        <v>0.138237</v>
      </c>
      <c r="I3908">
        <v>0.24757499999999999</v>
      </c>
      <c r="J3908">
        <v>3.5367999999999997E-2</v>
      </c>
      <c r="K3908" t="str">
        <f t="shared" si="65"/>
        <v>6</v>
      </c>
      <c r="L3908" t="s">
        <v>62</v>
      </c>
      <c r="M3908" t="s">
        <v>63</v>
      </c>
      <c r="N39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908" s="10">
        <f>VLOOKUP(TableOMP[[#This Row],[Label]],TableAvg[],2,FALSE)</f>
        <v>23.857052599999999</v>
      </c>
      <c r="P3908" s="10">
        <f>VLOOKUP(TableOMP[[#This Row],[Label]],TableAvg[],3,FALSE)</f>
        <v>1.0042384641038213</v>
      </c>
      <c r="Q3908" s="10">
        <f>TableOMP[[#This Row],[Avg]]-$U$2*TableOMP[[#This Row],[StdDev]]</f>
        <v>21.848575671792357</v>
      </c>
      <c r="R3908" s="10">
        <f>TableOMP[[#This Row],[Avg]]+$U$2*TableOMP[[#This Row],[StdDev]]</f>
        <v>25.865529528207642</v>
      </c>
      <c r="S3908" s="10">
        <f>IF(AND(TableOMP[[#This Row],[total_time]]&gt;=TableOMP[[#This Row],[Low]], TableOMP[[#This Row],[total_time]]&lt;=TableOMP[[#This Row],[High]]),1,0)</f>
        <v>1</v>
      </c>
    </row>
    <row r="3909" spans="1:19" x14ac:dyDescent="0.25">
      <c r="A3909" t="s">
        <v>15</v>
      </c>
      <c r="B3909">
        <v>10000</v>
      </c>
      <c r="C3909">
        <v>100</v>
      </c>
      <c r="D3909">
        <v>100000</v>
      </c>
      <c r="E3909">
        <v>7</v>
      </c>
      <c r="F3909">
        <v>1</v>
      </c>
      <c r="G3909">
        <v>26.682665</v>
      </c>
      <c r="H3909">
        <v>0.13728000000000001</v>
      </c>
      <c r="I3909">
        <v>0.23699500000000001</v>
      </c>
      <c r="J3909">
        <v>3.9498999999999999E-2</v>
      </c>
      <c r="K3909" t="str">
        <f t="shared" si="65"/>
        <v>6</v>
      </c>
      <c r="L3909" t="s">
        <v>62</v>
      </c>
      <c r="M3909" t="s">
        <v>63</v>
      </c>
      <c r="N39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909" s="10">
        <f>VLOOKUP(TableOMP[[#This Row],[Label]],TableAvg[],2,FALSE)</f>
        <v>26.99956781818182</v>
      </c>
      <c r="P3909" s="10">
        <f>VLOOKUP(TableOMP[[#This Row],[Label]],TableAvg[],3,FALSE)</f>
        <v>0.58991741324496838</v>
      </c>
      <c r="Q3909" s="10">
        <f>TableOMP[[#This Row],[Avg]]-$U$2*TableOMP[[#This Row],[StdDev]]</f>
        <v>25.819732991691883</v>
      </c>
      <c r="R3909" s="10">
        <f>TableOMP[[#This Row],[Avg]]+$U$2*TableOMP[[#This Row],[StdDev]]</f>
        <v>28.179402644671757</v>
      </c>
      <c r="S3909" s="10">
        <f>IF(AND(TableOMP[[#This Row],[total_time]]&gt;=TableOMP[[#This Row],[Low]], TableOMP[[#This Row],[total_time]]&lt;=TableOMP[[#This Row],[High]]),1,0)</f>
        <v>1</v>
      </c>
    </row>
    <row r="3910" spans="1:19" x14ac:dyDescent="0.25">
      <c r="A3910" t="s">
        <v>15</v>
      </c>
      <c r="B3910">
        <v>10000</v>
      </c>
      <c r="C3910">
        <v>100</v>
      </c>
      <c r="D3910">
        <v>100000</v>
      </c>
      <c r="E3910">
        <v>6</v>
      </c>
      <c r="F3910">
        <v>1</v>
      </c>
      <c r="G3910">
        <v>31.001487999999998</v>
      </c>
      <c r="H3910">
        <v>0.146394</v>
      </c>
      <c r="I3910">
        <v>0.200907</v>
      </c>
      <c r="J3910">
        <v>4.0181000000000001E-2</v>
      </c>
      <c r="K3910" t="str">
        <f t="shared" si="65"/>
        <v>6</v>
      </c>
      <c r="L3910" t="s">
        <v>62</v>
      </c>
      <c r="M3910" t="s">
        <v>63</v>
      </c>
      <c r="N39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910" s="10">
        <f>VLOOKUP(TableOMP[[#This Row],[Label]],TableAvg[],2,FALSE)</f>
        <v>31.10145390909091</v>
      </c>
      <c r="P3910" s="10">
        <f>VLOOKUP(TableOMP[[#This Row],[Label]],TableAvg[],3,FALSE)</f>
        <v>0.31760202715984842</v>
      </c>
      <c r="Q3910" s="10">
        <f>TableOMP[[#This Row],[Avg]]-$U$2*TableOMP[[#This Row],[StdDev]]</f>
        <v>30.466249854771213</v>
      </c>
      <c r="R3910" s="10">
        <f>TableOMP[[#This Row],[Avg]]+$U$2*TableOMP[[#This Row],[StdDev]]</f>
        <v>31.736657963410607</v>
      </c>
      <c r="S3910" s="10">
        <f>IF(AND(TableOMP[[#This Row],[total_time]]&gt;=TableOMP[[#This Row],[Low]], TableOMP[[#This Row],[total_time]]&lt;=TableOMP[[#This Row],[High]]),1,0)</f>
        <v>1</v>
      </c>
    </row>
    <row r="3911" spans="1:19" x14ac:dyDescent="0.25">
      <c r="A3911" t="s">
        <v>15</v>
      </c>
      <c r="B3911">
        <v>10000</v>
      </c>
      <c r="C3911">
        <v>100</v>
      </c>
      <c r="D3911">
        <v>100000</v>
      </c>
      <c r="E3911">
        <v>5</v>
      </c>
      <c r="F3911">
        <v>1</v>
      </c>
      <c r="G3911">
        <v>37.098964000000002</v>
      </c>
      <c r="H3911">
        <v>0.14616399999999999</v>
      </c>
      <c r="I3911">
        <v>0.189246</v>
      </c>
      <c r="J3911">
        <v>4.7310999999999999E-2</v>
      </c>
      <c r="K3911" t="str">
        <f t="shared" si="65"/>
        <v>6</v>
      </c>
      <c r="L3911" t="s">
        <v>62</v>
      </c>
      <c r="M3911" t="s">
        <v>63</v>
      </c>
      <c r="N39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11" s="10">
        <f>VLOOKUP(TableOMP[[#This Row],[Label]],TableAvg[],2,FALSE)</f>
        <v>37.228402090909093</v>
      </c>
      <c r="P3911" s="10">
        <f>VLOOKUP(TableOMP[[#This Row],[Label]],TableAvg[],3,FALSE)</f>
        <v>0.28987238845378277</v>
      </c>
      <c r="Q3911" s="10">
        <f>TableOMP[[#This Row],[Avg]]-$U$2*TableOMP[[#This Row],[StdDev]]</f>
        <v>36.648657314001525</v>
      </c>
      <c r="R3911" s="10">
        <f>TableOMP[[#This Row],[Avg]]+$U$2*TableOMP[[#This Row],[StdDev]]</f>
        <v>37.80814686781666</v>
      </c>
      <c r="S3911" s="10">
        <f>IF(AND(TableOMP[[#This Row],[total_time]]&gt;=TableOMP[[#This Row],[Low]], TableOMP[[#This Row],[total_time]]&lt;=TableOMP[[#This Row],[High]]),1,0)</f>
        <v>1</v>
      </c>
    </row>
    <row r="3912" spans="1:19" x14ac:dyDescent="0.25">
      <c r="A3912" t="s">
        <v>15</v>
      </c>
      <c r="B3912">
        <v>10000</v>
      </c>
      <c r="C3912">
        <v>100</v>
      </c>
      <c r="D3912">
        <v>100000</v>
      </c>
      <c r="E3912">
        <v>4</v>
      </c>
      <c r="F3912">
        <v>1</v>
      </c>
      <c r="G3912">
        <v>46.180486999999999</v>
      </c>
      <c r="H3912">
        <v>0.216033</v>
      </c>
      <c r="I3912">
        <v>0.297213</v>
      </c>
      <c r="J3912">
        <v>9.9071000000000006E-2</v>
      </c>
      <c r="K3912" t="str">
        <f t="shared" si="65"/>
        <v>6</v>
      </c>
      <c r="L3912" t="s">
        <v>62</v>
      </c>
      <c r="M3912" t="s">
        <v>63</v>
      </c>
      <c r="N39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912" s="10">
        <f>VLOOKUP(TableOMP[[#This Row],[Label]],TableAvg[],2,FALSE)</f>
        <v>47.764747636363637</v>
      </c>
      <c r="P3912" s="10">
        <f>VLOOKUP(TableOMP[[#This Row],[Label]],TableAvg[],3,FALSE)</f>
        <v>3.3791517289707906</v>
      </c>
      <c r="Q3912" s="10">
        <f>TableOMP[[#This Row],[Avg]]-$U$2*TableOMP[[#This Row],[StdDev]]</f>
        <v>41.006444178422058</v>
      </c>
      <c r="R3912" s="10">
        <f>TableOMP[[#This Row],[Avg]]+$U$2*TableOMP[[#This Row],[StdDev]]</f>
        <v>54.523051094305217</v>
      </c>
      <c r="S3912" s="10">
        <f>IF(AND(TableOMP[[#This Row],[total_time]]&gt;=TableOMP[[#This Row],[Low]], TableOMP[[#This Row],[total_time]]&lt;=TableOMP[[#This Row],[High]]),1,0)</f>
        <v>1</v>
      </c>
    </row>
    <row r="3913" spans="1:19" x14ac:dyDescent="0.25">
      <c r="A3913" t="s">
        <v>15</v>
      </c>
      <c r="B3913">
        <v>10000</v>
      </c>
      <c r="C3913">
        <v>100</v>
      </c>
      <c r="D3913">
        <v>100000</v>
      </c>
      <c r="E3913">
        <v>3</v>
      </c>
      <c r="F3913">
        <v>1</v>
      </c>
      <c r="G3913">
        <v>61.333665000000003</v>
      </c>
      <c r="H3913">
        <v>0.24198900000000001</v>
      </c>
      <c r="I3913">
        <v>0.24213399999999999</v>
      </c>
      <c r="J3913">
        <v>0.12106699999999999</v>
      </c>
      <c r="K3913" t="str">
        <f t="shared" si="65"/>
        <v>6</v>
      </c>
      <c r="L3913" t="s">
        <v>62</v>
      </c>
      <c r="M3913" t="s">
        <v>63</v>
      </c>
      <c r="N39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913" s="10">
        <f>VLOOKUP(TableOMP[[#This Row],[Label]],TableAvg[],2,FALSE)</f>
        <v>61.60287390909091</v>
      </c>
      <c r="P3913" s="10">
        <f>VLOOKUP(TableOMP[[#This Row],[Label]],TableAvg[],3,FALSE)</f>
        <v>0.58566605859746601</v>
      </c>
      <c r="Q3913" s="10">
        <f>TableOMP[[#This Row],[Avg]]-$U$2*TableOMP[[#This Row],[StdDev]]</f>
        <v>60.431541791895981</v>
      </c>
      <c r="R3913" s="10">
        <f>TableOMP[[#This Row],[Avg]]+$U$2*TableOMP[[#This Row],[StdDev]]</f>
        <v>62.774206026285839</v>
      </c>
      <c r="S3913" s="10">
        <f>IF(AND(TableOMP[[#This Row],[total_time]]&gt;=TableOMP[[#This Row],[Low]], TableOMP[[#This Row],[total_time]]&lt;=TableOMP[[#This Row],[High]]),1,0)</f>
        <v>1</v>
      </c>
    </row>
    <row r="3914" spans="1:19" x14ac:dyDescent="0.25">
      <c r="A3914" t="s">
        <v>15</v>
      </c>
      <c r="B3914">
        <v>10000</v>
      </c>
      <c r="C3914">
        <v>100</v>
      </c>
      <c r="D3914">
        <v>100000</v>
      </c>
      <c r="E3914">
        <v>2</v>
      </c>
      <c r="F3914">
        <v>1</v>
      </c>
      <c r="G3914">
        <v>92.693113999999994</v>
      </c>
      <c r="H3914">
        <v>0.24543100000000001</v>
      </c>
      <c r="I3914">
        <v>0.128804</v>
      </c>
      <c r="J3914">
        <v>0.128804</v>
      </c>
      <c r="K3914" t="str">
        <f t="shared" si="65"/>
        <v>6</v>
      </c>
      <c r="L3914" t="s">
        <v>62</v>
      </c>
      <c r="M3914" t="s">
        <v>63</v>
      </c>
      <c r="N39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914" s="10">
        <f>VLOOKUP(TableOMP[[#This Row],[Label]],TableAvg[],2,FALSE)</f>
        <v>93.358230181818186</v>
      </c>
      <c r="P3914" s="10">
        <f>VLOOKUP(TableOMP[[#This Row],[Label]],TableAvg[],3,FALSE)</f>
        <v>1.2779314658038963</v>
      </c>
      <c r="Q3914" s="10">
        <f>TableOMP[[#This Row],[Avg]]-$U$2*TableOMP[[#This Row],[StdDev]]</f>
        <v>90.802367250210395</v>
      </c>
      <c r="R3914" s="10">
        <f>TableOMP[[#This Row],[Avg]]+$U$2*TableOMP[[#This Row],[StdDev]]</f>
        <v>95.914093113425977</v>
      </c>
      <c r="S3914" s="10">
        <f>IF(AND(TableOMP[[#This Row],[total_time]]&gt;=TableOMP[[#This Row],[Low]], TableOMP[[#This Row],[total_time]]&lt;=TableOMP[[#This Row],[High]]),1,0)</f>
        <v>1</v>
      </c>
    </row>
    <row r="3915" spans="1:19" x14ac:dyDescent="0.25">
      <c r="A3915" t="s">
        <v>15</v>
      </c>
      <c r="B3915">
        <v>10000</v>
      </c>
      <c r="C3915">
        <v>100</v>
      </c>
      <c r="D3915">
        <v>100000</v>
      </c>
      <c r="E3915">
        <v>1</v>
      </c>
      <c r="F3915">
        <v>1</v>
      </c>
      <c r="G3915">
        <v>186.46656300000001</v>
      </c>
      <c r="H3915">
        <v>0.224299</v>
      </c>
      <c r="I3915">
        <v>0</v>
      </c>
      <c r="J3915">
        <v>0</v>
      </c>
      <c r="K3915" t="str">
        <f t="shared" si="65"/>
        <v>6</v>
      </c>
      <c r="L3915" t="s">
        <v>62</v>
      </c>
      <c r="M3915" t="s">
        <v>63</v>
      </c>
      <c r="N39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915" s="10">
        <f>VLOOKUP(TableOMP[[#This Row],[Label]],TableAvg[],2,FALSE)</f>
        <v>186.70297818181817</v>
      </c>
      <c r="P3915" s="10">
        <f>VLOOKUP(TableOMP[[#This Row],[Label]],TableAvg[],3,FALSE)</f>
        <v>0.45532179517951776</v>
      </c>
      <c r="Q3915" s="10">
        <f>TableOMP[[#This Row],[Avg]]-$U$2*TableOMP[[#This Row],[StdDev]]</f>
        <v>185.79233459145914</v>
      </c>
      <c r="R3915" s="10">
        <f>TableOMP[[#This Row],[Avg]]+$U$2*TableOMP[[#This Row],[StdDev]]</f>
        <v>187.6136217721772</v>
      </c>
      <c r="S3915" s="10">
        <f>IF(AND(TableOMP[[#This Row],[total_time]]&gt;=TableOMP[[#This Row],[Low]], TableOMP[[#This Row],[total_time]]&lt;=TableOMP[[#This Row],[High]]),1,0)</f>
        <v>1</v>
      </c>
    </row>
    <row r="3916" spans="1:19" x14ac:dyDescent="0.25">
      <c r="A3916" t="s">
        <v>15</v>
      </c>
      <c r="B3916">
        <v>100</v>
      </c>
      <c r="C3916">
        <v>100</v>
      </c>
      <c r="D3916">
        <v>100000</v>
      </c>
      <c r="E3916">
        <v>64</v>
      </c>
      <c r="F3916">
        <v>1</v>
      </c>
      <c r="G3916">
        <v>1.3936820000000001</v>
      </c>
      <c r="H3916">
        <v>0.125834</v>
      </c>
      <c r="I3916">
        <v>3.6446320000000001</v>
      </c>
      <c r="J3916">
        <v>5.7851E-2</v>
      </c>
      <c r="K3916" t="str">
        <f t="shared" si="65"/>
        <v>6</v>
      </c>
      <c r="L3916" t="s">
        <v>62</v>
      </c>
      <c r="M3916" t="s">
        <v>63</v>
      </c>
      <c r="N39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3916" s="10" t="e">
        <f>VLOOKUP(TableOMP[[#This Row],[Label]],TableAvg[],2,FALSE)</f>
        <v>#N/A</v>
      </c>
      <c r="P3916" s="10" t="e">
        <f>VLOOKUP(TableOMP[[#This Row],[Label]],TableAvg[],3,FALSE)</f>
        <v>#N/A</v>
      </c>
      <c r="Q3916" s="10" t="e">
        <f>TableOMP[[#This Row],[Avg]]-$U$2*TableOMP[[#This Row],[StdDev]]</f>
        <v>#N/A</v>
      </c>
      <c r="R3916" s="10" t="e">
        <f>TableOMP[[#This Row],[Avg]]+$U$2*TableOMP[[#This Row],[StdDev]]</f>
        <v>#N/A</v>
      </c>
      <c r="S3916" s="10" t="e">
        <f>IF(AND(TableOMP[[#This Row],[total_time]]&gt;=TableOMP[[#This Row],[Low]], TableOMP[[#This Row],[total_time]]&lt;=TableOMP[[#This Row],[High]]),1,0)</f>
        <v>#N/A</v>
      </c>
    </row>
    <row r="3917" spans="1:19" x14ac:dyDescent="0.25">
      <c r="A3917" t="s">
        <v>15</v>
      </c>
      <c r="B3917">
        <v>100</v>
      </c>
      <c r="C3917">
        <v>100</v>
      </c>
      <c r="D3917">
        <v>100000</v>
      </c>
      <c r="E3917">
        <v>63</v>
      </c>
      <c r="F3917">
        <v>1</v>
      </c>
      <c r="G3917">
        <v>1.3606020000000001</v>
      </c>
      <c r="H3917">
        <v>7.4166999999999997E-2</v>
      </c>
      <c r="I3917">
        <v>3.8999389999999998</v>
      </c>
      <c r="J3917">
        <v>6.2902E-2</v>
      </c>
      <c r="K3917" t="str">
        <f t="shared" ref="K3917:K3948" si="66">MID(M3917,22,1)</f>
        <v>6</v>
      </c>
      <c r="L3917" t="s">
        <v>62</v>
      </c>
      <c r="M3917" t="s">
        <v>63</v>
      </c>
      <c r="N39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3917" s="10" t="e">
        <f>VLOOKUP(TableOMP[[#This Row],[Label]],TableAvg[],2,FALSE)</f>
        <v>#N/A</v>
      </c>
      <c r="P3917" s="10" t="e">
        <f>VLOOKUP(TableOMP[[#This Row],[Label]],TableAvg[],3,FALSE)</f>
        <v>#N/A</v>
      </c>
      <c r="Q3917" s="10" t="e">
        <f>TableOMP[[#This Row],[Avg]]-$U$2*TableOMP[[#This Row],[StdDev]]</f>
        <v>#N/A</v>
      </c>
      <c r="R3917" s="10" t="e">
        <f>TableOMP[[#This Row],[Avg]]+$U$2*TableOMP[[#This Row],[StdDev]]</f>
        <v>#N/A</v>
      </c>
      <c r="S3917" s="10" t="e">
        <f>IF(AND(TableOMP[[#This Row],[total_time]]&gt;=TableOMP[[#This Row],[Low]], TableOMP[[#This Row],[total_time]]&lt;=TableOMP[[#This Row],[High]]),1,0)</f>
        <v>#N/A</v>
      </c>
    </row>
    <row r="3918" spans="1:19" x14ac:dyDescent="0.25">
      <c r="A3918" t="s">
        <v>15</v>
      </c>
      <c r="B3918">
        <v>100</v>
      </c>
      <c r="C3918">
        <v>100</v>
      </c>
      <c r="D3918">
        <v>100000</v>
      </c>
      <c r="E3918">
        <v>62</v>
      </c>
      <c r="F3918">
        <v>1</v>
      </c>
      <c r="G3918">
        <v>1.275112</v>
      </c>
      <c r="H3918">
        <v>6.9015999999999994E-2</v>
      </c>
      <c r="I3918">
        <v>3.6453289999999998</v>
      </c>
      <c r="J3918">
        <v>5.9759E-2</v>
      </c>
      <c r="K3918" t="str">
        <f t="shared" si="66"/>
        <v>6</v>
      </c>
      <c r="L3918" t="s">
        <v>62</v>
      </c>
      <c r="M3918" t="s">
        <v>63</v>
      </c>
      <c r="N39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3918" s="10" t="e">
        <f>VLOOKUP(TableOMP[[#This Row],[Label]],TableAvg[],2,FALSE)</f>
        <v>#N/A</v>
      </c>
      <c r="P3918" s="10" t="e">
        <f>VLOOKUP(TableOMP[[#This Row],[Label]],TableAvg[],3,FALSE)</f>
        <v>#N/A</v>
      </c>
      <c r="Q3918" s="10" t="e">
        <f>TableOMP[[#This Row],[Avg]]-$U$2*TableOMP[[#This Row],[StdDev]]</f>
        <v>#N/A</v>
      </c>
      <c r="R3918" s="10" t="e">
        <f>TableOMP[[#This Row],[Avg]]+$U$2*TableOMP[[#This Row],[StdDev]]</f>
        <v>#N/A</v>
      </c>
      <c r="S3918" s="10" t="e">
        <f>IF(AND(TableOMP[[#This Row],[total_time]]&gt;=TableOMP[[#This Row],[Low]], TableOMP[[#This Row],[total_time]]&lt;=TableOMP[[#This Row],[High]]),1,0)</f>
        <v>#N/A</v>
      </c>
    </row>
    <row r="3919" spans="1:19" x14ac:dyDescent="0.25">
      <c r="A3919" t="s">
        <v>15</v>
      </c>
      <c r="B3919">
        <v>100</v>
      </c>
      <c r="C3919">
        <v>100</v>
      </c>
      <c r="D3919">
        <v>100000</v>
      </c>
      <c r="E3919">
        <v>61</v>
      </c>
      <c r="F3919">
        <v>1</v>
      </c>
      <c r="G3919">
        <v>1.293037</v>
      </c>
      <c r="H3919">
        <v>6.3319E-2</v>
      </c>
      <c r="I3919">
        <v>3.3398829999999999</v>
      </c>
      <c r="J3919">
        <v>5.5664999999999999E-2</v>
      </c>
      <c r="K3919" t="str">
        <f t="shared" si="66"/>
        <v>6</v>
      </c>
      <c r="L3919" t="s">
        <v>62</v>
      </c>
      <c r="M3919" t="s">
        <v>63</v>
      </c>
      <c r="N39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3919" s="10" t="e">
        <f>VLOOKUP(TableOMP[[#This Row],[Label]],TableAvg[],2,FALSE)</f>
        <v>#N/A</v>
      </c>
      <c r="P3919" s="10" t="e">
        <f>VLOOKUP(TableOMP[[#This Row],[Label]],TableAvg[],3,FALSE)</f>
        <v>#N/A</v>
      </c>
      <c r="Q3919" s="10" t="e">
        <f>TableOMP[[#This Row],[Avg]]-$U$2*TableOMP[[#This Row],[StdDev]]</f>
        <v>#N/A</v>
      </c>
      <c r="R3919" s="10" t="e">
        <f>TableOMP[[#This Row],[Avg]]+$U$2*TableOMP[[#This Row],[StdDev]]</f>
        <v>#N/A</v>
      </c>
      <c r="S3919" s="10" t="e">
        <f>IF(AND(TableOMP[[#This Row],[total_time]]&gt;=TableOMP[[#This Row],[Low]], TableOMP[[#This Row],[total_time]]&lt;=TableOMP[[#This Row],[High]]),1,0)</f>
        <v>#N/A</v>
      </c>
    </row>
    <row r="3920" spans="1:19" x14ac:dyDescent="0.25">
      <c r="A3920" t="s">
        <v>15</v>
      </c>
      <c r="B3920">
        <v>100</v>
      </c>
      <c r="C3920">
        <v>100</v>
      </c>
      <c r="D3920">
        <v>100000</v>
      </c>
      <c r="E3920">
        <v>60</v>
      </c>
      <c r="F3920">
        <v>1</v>
      </c>
      <c r="G3920">
        <v>1.3480810000000001</v>
      </c>
      <c r="H3920">
        <v>6.4350000000000004E-2</v>
      </c>
      <c r="I3920">
        <v>3.3512330000000001</v>
      </c>
      <c r="J3920">
        <v>5.6800999999999997E-2</v>
      </c>
      <c r="K3920" t="str">
        <f t="shared" si="66"/>
        <v>6</v>
      </c>
      <c r="L3920" t="s">
        <v>62</v>
      </c>
      <c r="M3920" t="s">
        <v>63</v>
      </c>
      <c r="N39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3920" s="10" t="e">
        <f>VLOOKUP(TableOMP[[#This Row],[Label]],TableAvg[],2,FALSE)</f>
        <v>#N/A</v>
      </c>
      <c r="P3920" s="10" t="e">
        <f>VLOOKUP(TableOMP[[#This Row],[Label]],TableAvg[],3,FALSE)</f>
        <v>#N/A</v>
      </c>
      <c r="Q3920" s="10" t="e">
        <f>TableOMP[[#This Row],[Avg]]-$U$2*TableOMP[[#This Row],[StdDev]]</f>
        <v>#N/A</v>
      </c>
      <c r="R3920" s="10" t="e">
        <f>TableOMP[[#This Row],[Avg]]+$U$2*TableOMP[[#This Row],[StdDev]]</f>
        <v>#N/A</v>
      </c>
      <c r="S3920" s="10" t="e">
        <f>IF(AND(TableOMP[[#This Row],[total_time]]&gt;=TableOMP[[#This Row],[Low]], TableOMP[[#This Row],[total_time]]&lt;=TableOMP[[#This Row],[High]]),1,0)</f>
        <v>#N/A</v>
      </c>
    </row>
    <row r="3921" spans="1:19" x14ac:dyDescent="0.25">
      <c r="A3921" t="s">
        <v>15</v>
      </c>
      <c r="B3921">
        <v>100</v>
      </c>
      <c r="C3921">
        <v>100</v>
      </c>
      <c r="D3921">
        <v>100000</v>
      </c>
      <c r="E3921">
        <v>59</v>
      </c>
      <c r="F3921">
        <v>1</v>
      </c>
      <c r="G3921">
        <v>1.2633289999999999</v>
      </c>
      <c r="H3921">
        <v>6.0748999999999997E-2</v>
      </c>
      <c r="I3921">
        <v>3.0661580000000002</v>
      </c>
      <c r="J3921">
        <v>5.2865000000000002E-2</v>
      </c>
      <c r="K3921" t="str">
        <f t="shared" si="66"/>
        <v>6</v>
      </c>
      <c r="L3921" t="s">
        <v>62</v>
      </c>
      <c r="M3921" t="s">
        <v>63</v>
      </c>
      <c r="N39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3921" s="10" t="e">
        <f>VLOOKUP(TableOMP[[#This Row],[Label]],TableAvg[],2,FALSE)</f>
        <v>#N/A</v>
      </c>
      <c r="P3921" s="10" t="e">
        <f>VLOOKUP(TableOMP[[#This Row],[Label]],TableAvg[],3,FALSE)</f>
        <v>#N/A</v>
      </c>
      <c r="Q3921" s="10" t="e">
        <f>TableOMP[[#This Row],[Avg]]-$U$2*TableOMP[[#This Row],[StdDev]]</f>
        <v>#N/A</v>
      </c>
      <c r="R3921" s="10" t="e">
        <f>TableOMP[[#This Row],[Avg]]+$U$2*TableOMP[[#This Row],[StdDev]]</f>
        <v>#N/A</v>
      </c>
      <c r="S3921" s="10" t="e">
        <f>IF(AND(TableOMP[[#This Row],[total_time]]&gt;=TableOMP[[#This Row],[Low]], TableOMP[[#This Row],[total_time]]&lt;=TableOMP[[#This Row],[High]]),1,0)</f>
        <v>#N/A</v>
      </c>
    </row>
    <row r="3922" spans="1:19" x14ac:dyDescent="0.25">
      <c r="A3922" t="s">
        <v>15</v>
      </c>
      <c r="B3922">
        <v>100</v>
      </c>
      <c r="C3922">
        <v>100</v>
      </c>
      <c r="D3922">
        <v>100000</v>
      </c>
      <c r="E3922">
        <v>58</v>
      </c>
      <c r="F3922">
        <v>1</v>
      </c>
      <c r="G3922">
        <v>1.323056</v>
      </c>
      <c r="H3922">
        <v>6.3423999999999994E-2</v>
      </c>
      <c r="I3922">
        <v>3.0575589999999999</v>
      </c>
      <c r="J3922">
        <v>5.3641000000000001E-2</v>
      </c>
      <c r="K3922" t="str">
        <f t="shared" si="66"/>
        <v>6</v>
      </c>
      <c r="L3922" t="s">
        <v>62</v>
      </c>
      <c r="M3922" t="s">
        <v>63</v>
      </c>
      <c r="N39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3922" s="10" t="e">
        <f>VLOOKUP(TableOMP[[#This Row],[Label]],TableAvg[],2,FALSE)</f>
        <v>#N/A</v>
      </c>
      <c r="P3922" s="10" t="e">
        <f>VLOOKUP(TableOMP[[#This Row],[Label]],TableAvg[],3,FALSE)</f>
        <v>#N/A</v>
      </c>
      <c r="Q3922" s="10" t="e">
        <f>TableOMP[[#This Row],[Avg]]-$U$2*TableOMP[[#This Row],[StdDev]]</f>
        <v>#N/A</v>
      </c>
      <c r="R3922" s="10" t="e">
        <f>TableOMP[[#This Row],[Avg]]+$U$2*TableOMP[[#This Row],[StdDev]]</f>
        <v>#N/A</v>
      </c>
      <c r="S3922" s="10" t="e">
        <f>IF(AND(TableOMP[[#This Row],[total_time]]&gt;=TableOMP[[#This Row],[Low]], TableOMP[[#This Row],[total_time]]&lt;=TableOMP[[#This Row],[High]]),1,0)</f>
        <v>#N/A</v>
      </c>
    </row>
    <row r="3923" spans="1:19" x14ac:dyDescent="0.25">
      <c r="A3923" t="s">
        <v>15</v>
      </c>
      <c r="B3923">
        <v>100</v>
      </c>
      <c r="C3923">
        <v>100</v>
      </c>
      <c r="D3923">
        <v>100000</v>
      </c>
      <c r="E3923">
        <v>57</v>
      </c>
      <c r="F3923">
        <v>1</v>
      </c>
      <c r="G3923">
        <v>1.6468149999999999</v>
      </c>
      <c r="H3923">
        <v>5.5372999999999999E-2</v>
      </c>
      <c r="I3923">
        <v>2.6708660000000002</v>
      </c>
      <c r="J3923">
        <v>4.7694E-2</v>
      </c>
      <c r="K3923" t="str">
        <f t="shared" si="66"/>
        <v>6</v>
      </c>
      <c r="L3923" t="s">
        <v>62</v>
      </c>
      <c r="M3923" t="s">
        <v>63</v>
      </c>
      <c r="N39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3923" s="10" t="e">
        <f>VLOOKUP(TableOMP[[#This Row],[Label]],TableAvg[],2,FALSE)</f>
        <v>#N/A</v>
      </c>
      <c r="P3923" s="10" t="e">
        <f>VLOOKUP(TableOMP[[#This Row],[Label]],TableAvg[],3,FALSE)</f>
        <v>#N/A</v>
      </c>
      <c r="Q3923" s="10" t="e">
        <f>TableOMP[[#This Row],[Avg]]-$U$2*TableOMP[[#This Row],[StdDev]]</f>
        <v>#N/A</v>
      </c>
      <c r="R3923" s="10" t="e">
        <f>TableOMP[[#This Row],[Avg]]+$U$2*TableOMP[[#This Row],[StdDev]]</f>
        <v>#N/A</v>
      </c>
      <c r="S3923" s="10" t="e">
        <f>IF(AND(TableOMP[[#This Row],[total_time]]&gt;=TableOMP[[#This Row],[Low]], TableOMP[[#This Row],[total_time]]&lt;=TableOMP[[#This Row],[High]]),1,0)</f>
        <v>#N/A</v>
      </c>
    </row>
    <row r="3924" spans="1:19" x14ac:dyDescent="0.25">
      <c r="A3924" t="s">
        <v>15</v>
      </c>
      <c r="B3924">
        <v>100</v>
      </c>
      <c r="C3924">
        <v>100</v>
      </c>
      <c r="D3924">
        <v>100000</v>
      </c>
      <c r="E3924">
        <v>56</v>
      </c>
      <c r="F3924">
        <v>1</v>
      </c>
      <c r="G3924">
        <v>1.83473</v>
      </c>
      <c r="H3924">
        <v>7.5943999999999998E-2</v>
      </c>
      <c r="I3924">
        <v>2.5470190000000001</v>
      </c>
      <c r="J3924">
        <v>4.6309000000000003E-2</v>
      </c>
      <c r="K3924" t="str">
        <f t="shared" si="66"/>
        <v>6</v>
      </c>
      <c r="L3924" t="s">
        <v>62</v>
      </c>
      <c r="M3924" t="s">
        <v>63</v>
      </c>
      <c r="N39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3924" s="10" t="e">
        <f>VLOOKUP(TableOMP[[#This Row],[Label]],TableAvg[],2,FALSE)</f>
        <v>#N/A</v>
      </c>
      <c r="P3924" s="10" t="e">
        <f>VLOOKUP(TableOMP[[#This Row],[Label]],TableAvg[],3,FALSE)</f>
        <v>#N/A</v>
      </c>
      <c r="Q3924" s="10" t="e">
        <f>TableOMP[[#This Row],[Avg]]-$U$2*TableOMP[[#This Row],[StdDev]]</f>
        <v>#N/A</v>
      </c>
      <c r="R3924" s="10" t="e">
        <f>TableOMP[[#This Row],[Avg]]+$U$2*TableOMP[[#This Row],[StdDev]]</f>
        <v>#N/A</v>
      </c>
      <c r="S3924" s="10" t="e">
        <f>IF(AND(TableOMP[[#This Row],[total_time]]&gt;=TableOMP[[#This Row],[Low]], TableOMP[[#This Row],[total_time]]&lt;=TableOMP[[#This Row],[High]]),1,0)</f>
        <v>#N/A</v>
      </c>
    </row>
    <row r="3925" spans="1:19" x14ac:dyDescent="0.25">
      <c r="A3925" t="s">
        <v>15</v>
      </c>
      <c r="B3925">
        <v>100</v>
      </c>
      <c r="C3925">
        <v>100</v>
      </c>
      <c r="D3925">
        <v>100000</v>
      </c>
      <c r="E3925">
        <v>55</v>
      </c>
      <c r="F3925">
        <v>1</v>
      </c>
      <c r="G3925">
        <v>1.7520990000000001</v>
      </c>
      <c r="H3925">
        <v>5.3582999999999999E-2</v>
      </c>
      <c r="I3925">
        <v>2.5297529999999999</v>
      </c>
      <c r="J3925">
        <v>4.6847E-2</v>
      </c>
      <c r="K3925" t="str">
        <f t="shared" si="66"/>
        <v>6</v>
      </c>
      <c r="L3925" t="s">
        <v>62</v>
      </c>
      <c r="M3925" t="s">
        <v>63</v>
      </c>
      <c r="N39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3925" s="10" t="e">
        <f>VLOOKUP(TableOMP[[#This Row],[Label]],TableAvg[],2,FALSE)</f>
        <v>#N/A</v>
      </c>
      <c r="P3925" s="10" t="e">
        <f>VLOOKUP(TableOMP[[#This Row],[Label]],TableAvg[],3,FALSE)</f>
        <v>#N/A</v>
      </c>
      <c r="Q3925" s="10" t="e">
        <f>TableOMP[[#This Row],[Avg]]-$U$2*TableOMP[[#This Row],[StdDev]]</f>
        <v>#N/A</v>
      </c>
      <c r="R3925" s="10" t="e">
        <f>TableOMP[[#This Row],[Avg]]+$U$2*TableOMP[[#This Row],[StdDev]]</f>
        <v>#N/A</v>
      </c>
      <c r="S3925" s="10" t="e">
        <f>IF(AND(TableOMP[[#This Row],[total_time]]&gt;=TableOMP[[#This Row],[Low]], TableOMP[[#This Row],[total_time]]&lt;=TableOMP[[#This Row],[High]]),1,0)</f>
        <v>#N/A</v>
      </c>
    </row>
    <row r="3926" spans="1:19" x14ac:dyDescent="0.25">
      <c r="A3926" t="s">
        <v>15</v>
      </c>
      <c r="B3926">
        <v>100</v>
      </c>
      <c r="C3926">
        <v>100</v>
      </c>
      <c r="D3926">
        <v>100000</v>
      </c>
      <c r="E3926">
        <v>54</v>
      </c>
      <c r="F3926">
        <v>1</v>
      </c>
      <c r="G3926">
        <v>1.8398939999999999</v>
      </c>
      <c r="H3926">
        <v>8.5115999999999997E-2</v>
      </c>
      <c r="I3926">
        <v>3.0672000000000001</v>
      </c>
      <c r="J3926">
        <v>5.7872E-2</v>
      </c>
      <c r="K3926" t="str">
        <f t="shared" si="66"/>
        <v>6</v>
      </c>
      <c r="L3926" t="s">
        <v>62</v>
      </c>
      <c r="M3926" t="s">
        <v>63</v>
      </c>
      <c r="N39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3926" s="10" t="e">
        <f>VLOOKUP(TableOMP[[#This Row],[Label]],TableAvg[],2,FALSE)</f>
        <v>#N/A</v>
      </c>
      <c r="P3926" s="10" t="e">
        <f>VLOOKUP(TableOMP[[#This Row],[Label]],TableAvg[],3,FALSE)</f>
        <v>#N/A</v>
      </c>
      <c r="Q3926" s="10" t="e">
        <f>TableOMP[[#This Row],[Avg]]-$U$2*TableOMP[[#This Row],[StdDev]]</f>
        <v>#N/A</v>
      </c>
      <c r="R3926" s="10" t="e">
        <f>TableOMP[[#This Row],[Avg]]+$U$2*TableOMP[[#This Row],[StdDev]]</f>
        <v>#N/A</v>
      </c>
      <c r="S3926" s="10" t="e">
        <f>IF(AND(TableOMP[[#This Row],[total_time]]&gt;=TableOMP[[#This Row],[Low]], TableOMP[[#This Row],[total_time]]&lt;=TableOMP[[#This Row],[High]]),1,0)</f>
        <v>#N/A</v>
      </c>
    </row>
    <row r="3927" spans="1:19" x14ac:dyDescent="0.25">
      <c r="A3927" t="s">
        <v>15</v>
      </c>
      <c r="B3927">
        <v>100</v>
      </c>
      <c r="C3927">
        <v>100</v>
      </c>
      <c r="D3927">
        <v>100000</v>
      </c>
      <c r="E3927">
        <v>53</v>
      </c>
      <c r="F3927">
        <v>1</v>
      </c>
      <c r="G3927">
        <v>1.6260380000000001</v>
      </c>
      <c r="H3927">
        <v>8.7508000000000002E-2</v>
      </c>
      <c r="I3927">
        <v>2.6392699999999998</v>
      </c>
      <c r="J3927">
        <v>5.0755000000000002E-2</v>
      </c>
      <c r="K3927" t="str">
        <f t="shared" si="66"/>
        <v>6</v>
      </c>
      <c r="L3927" t="s">
        <v>62</v>
      </c>
      <c r="M3927" t="s">
        <v>63</v>
      </c>
      <c r="N39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3927" s="10" t="e">
        <f>VLOOKUP(TableOMP[[#This Row],[Label]],TableAvg[],2,FALSE)</f>
        <v>#N/A</v>
      </c>
      <c r="P3927" s="10" t="e">
        <f>VLOOKUP(TableOMP[[#This Row],[Label]],TableAvg[],3,FALSE)</f>
        <v>#N/A</v>
      </c>
      <c r="Q3927" s="10" t="e">
        <f>TableOMP[[#This Row],[Avg]]-$U$2*TableOMP[[#This Row],[StdDev]]</f>
        <v>#N/A</v>
      </c>
      <c r="R3927" s="10" t="e">
        <f>TableOMP[[#This Row],[Avg]]+$U$2*TableOMP[[#This Row],[StdDev]]</f>
        <v>#N/A</v>
      </c>
      <c r="S3927" s="10" t="e">
        <f>IF(AND(TableOMP[[#This Row],[total_time]]&gt;=TableOMP[[#This Row],[Low]], TableOMP[[#This Row],[total_time]]&lt;=TableOMP[[#This Row],[High]]),1,0)</f>
        <v>#N/A</v>
      </c>
    </row>
    <row r="3928" spans="1:19" x14ac:dyDescent="0.25">
      <c r="A3928" t="s">
        <v>15</v>
      </c>
      <c r="B3928">
        <v>100</v>
      </c>
      <c r="C3928">
        <v>100</v>
      </c>
      <c r="D3928">
        <v>100000</v>
      </c>
      <c r="E3928">
        <v>52</v>
      </c>
      <c r="F3928">
        <v>1</v>
      </c>
      <c r="G3928">
        <v>1.744335</v>
      </c>
      <c r="H3928">
        <v>6.2674999999999995E-2</v>
      </c>
      <c r="I3928">
        <v>2.7520210000000001</v>
      </c>
      <c r="J3928">
        <v>5.3961000000000002E-2</v>
      </c>
      <c r="K3928" t="str">
        <f t="shared" si="66"/>
        <v>6</v>
      </c>
      <c r="L3928" t="s">
        <v>62</v>
      </c>
      <c r="M3928" t="s">
        <v>63</v>
      </c>
      <c r="N39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3928" s="10" t="e">
        <f>VLOOKUP(TableOMP[[#This Row],[Label]],TableAvg[],2,FALSE)</f>
        <v>#N/A</v>
      </c>
      <c r="P3928" s="10" t="e">
        <f>VLOOKUP(TableOMP[[#This Row],[Label]],TableAvg[],3,FALSE)</f>
        <v>#N/A</v>
      </c>
      <c r="Q3928" s="10" t="e">
        <f>TableOMP[[#This Row],[Avg]]-$U$2*TableOMP[[#This Row],[StdDev]]</f>
        <v>#N/A</v>
      </c>
      <c r="R3928" s="10" t="e">
        <f>TableOMP[[#This Row],[Avg]]+$U$2*TableOMP[[#This Row],[StdDev]]</f>
        <v>#N/A</v>
      </c>
      <c r="S3928" s="10" t="e">
        <f>IF(AND(TableOMP[[#This Row],[total_time]]&gt;=TableOMP[[#This Row],[Low]], TableOMP[[#This Row],[total_time]]&lt;=TableOMP[[#This Row],[High]]),1,0)</f>
        <v>#N/A</v>
      </c>
    </row>
    <row r="3929" spans="1:19" x14ac:dyDescent="0.25">
      <c r="A3929" t="s">
        <v>15</v>
      </c>
      <c r="B3929">
        <v>100</v>
      </c>
      <c r="C3929">
        <v>100</v>
      </c>
      <c r="D3929">
        <v>100000</v>
      </c>
      <c r="E3929">
        <v>51</v>
      </c>
      <c r="F3929">
        <v>1</v>
      </c>
      <c r="G3929">
        <v>1.543831</v>
      </c>
      <c r="H3929">
        <v>7.8524999999999998E-2</v>
      </c>
      <c r="I3929">
        <v>2.4271780000000001</v>
      </c>
      <c r="J3929">
        <v>4.8543999999999997E-2</v>
      </c>
      <c r="K3929" t="str">
        <f t="shared" si="66"/>
        <v>6</v>
      </c>
      <c r="L3929" t="s">
        <v>62</v>
      </c>
      <c r="M3929" t="s">
        <v>63</v>
      </c>
      <c r="N39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3929" s="10" t="e">
        <f>VLOOKUP(TableOMP[[#This Row],[Label]],TableAvg[],2,FALSE)</f>
        <v>#N/A</v>
      </c>
      <c r="P3929" s="10" t="e">
        <f>VLOOKUP(TableOMP[[#This Row],[Label]],TableAvg[],3,FALSE)</f>
        <v>#N/A</v>
      </c>
      <c r="Q3929" s="10" t="e">
        <f>TableOMP[[#This Row],[Avg]]-$U$2*TableOMP[[#This Row],[StdDev]]</f>
        <v>#N/A</v>
      </c>
      <c r="R3929" s="10" t="e">
        <f>TableOMP[[#This Row],[Avg]]+$U$2*TableOMP[[#This Row],[StdDev]]</f>
        <v>#N/A</v>
      </c>
      <c r="S3929" s="10" t="e">
        <f>IF(AND(TableOMP[[#This Row],[total_time]]&gt;=TableOMP[[#This Row],[Low]], TableOMP[[#This Row],[total_time]]&lt;=TableOMP[[#This Row],[High]]),1,0)</f>
        <v>#N/A</v>
      </c>
    </row>
    <row r="3930" spans="1:19" x14ac:dyDescent="0.25">
      <c r="A3930" t="s">
        <v>15</v>
      </c>
      <c r="B3930">
        <v>100</v>
      </c>
      <c r="C3930">
        <v>100</v>
      </c>
      <c r="D3930">
        <v>100000</v>
      </c>
      <c r="E3930">
        <v>50</v>
      </c>
      <c r="F3930">
        <v>1</v>
      </c>
      <c r="G3930">
        <v>1.713519</v>
      </c>
      <c r="H3930">
        <v>4.9048000000000001E-2</v>
      </c>
      <c r="I3930">
        <v>2.1170749999999998</v>
      </c>
      <c r="J3930">
        <v>4.3206000000000001E-2</v>
      </c>
      <c r="K3930" t="str">
        <f t="shared" si="66"/>
        <v>6</v>
      </c>
      <c r="L3930" t="s">
        <v>62</v>
      </c>
      <c r="M3930" t="s">
        <v>63</v>
      </c>
      <c r="N39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3930" s="10" t="e">
        <f>VLOOKUP(TableOMP[[#This Row],[Label]],TableAvg[],2,FALSE)</f>
        <v>#N/A</v>
      </c>
      <c r="P3930" s="10" t="e">
        <f>VLOOKUP(TableOMP[[#This Row],[Label]],TableAvg[],3,FALSE)</f>
        <v>#N/A</v>
      </c>
      <c r="Q3930" s="10" t="e">
        <f>TableOMP[[#This Row],[Avg]]-$U$2*TableOMP[[#This Row],[StdDev]]</f>
        <v>#N/A</v>
      </c>
      <c r="R3930" s="10" t="e">
        <f>TableOMP[[#This Row],[Avg]]+$U$2*TableOMP[[#This Row],[StdDev]]</f>
        <v>#N/A</v>
      </c>
      <c r="S3930" s="10" t="e">
        <f>IF(AND(TableOMP[[#This Row],[total_time]]&gt;=TableOMP[[#This Row],[Low]], TableOMP[[#This Row],[total_time]]&lt;=TableOMP[[#This Row],[High]]),1,0)</f>
        <v>#N/A</v>
      </c>
    </row>
    <row r="3931" spans="1:19" x14ac:dyDescent="0.25">
      <c r="A3931" t="s">
        <v>15</v>
      </c>
      <c r="B3931">
        <v>100</v>
      </c>
      <c r="C3931">
        <v>100</v>
      </c>
      <c r="D3931">
        <v>100000</v>
      </c>
      <c r="E3931">
        <v>49</v>
      </c>
      <c r="F3931">
        <v>1</v>
      </c>
      <c r="G3931">
        <v>1.612128</v>
      </c>
      <c r="H3931">
        <v>7.0243E-2</v>
      </c>
      <c r="I3931">
        <v>1.966893</v>
      </c>
      <c r="J3931">
        <v>4.0977E-2</v>
      </c>
      <c r="K3931" t="str">
        <f t="shared" si="66"/>
        <v>6</v>
      </c>
      <c r="L3931" t="s">
        <v>62</v>
      </c>
      <c r="M3931" t="s">
        <v>63</v>
      </c>
      <c r="N39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3931" s="10" t="e">
        <f>VLOOKUP(TableOMP[[#This Row],[Label]],TableAvg[],2,FALSE)</f>
        <v>#N/A</v>
      </c>
      <c r="P3931" s="10" t="e">
        <f>VLOOKUP(TableOMP[[#This Row],[Label]],TableAvg[],3,FALSE)</f>
        <v>#N/A</v>
      </c>
      <c r="Q3931" s="10" t="e">
        <f>TableOMP[[#This Row],[Avg]]-$U$2*TableOMP[[#This Row],[StdDev]]</f>
        <v>#N/A</v>
      </c>
      <c r="R3931" s="10" t="e">
        <f>TableOMP[[#This Row],[Avg]]+$U$2*TableOMP[[#This Row],[StdDev]]</f>
        <v>#N/A</v>
      </c>
      <c r="S3931" s="10" t="e">
        <f>IF(AND(TableOMP[[#This Row],[total_time]]&gt;=TableOMP[[#This Row],[Low]], TableOMP[[#This Row],[total_time]]&lt;=TableOMP[[#This Row],[High]]),1,0)</f>
        <v>#N/A</v>
      </c>
    </row>
    <row r="3932" spans="1:19" x14ac:dyDescent="0.25">
      <c r="A3932" t="s">
        <v>15</v>
      </c>
      <c r="B3932">
        <v>100</v>
      </c>
      <c r="C3932">
        <v>100</v>
      </c>
      <c r="D3932">
        <v>100000</v>
      </c>
      <c r="E3932">
        <v>48</v>
      </c>
      <c r="F3932">
        <v>1</v>
      </c>
      <c r="G3932">
        <v>1.5556719999999999</v>
      </c>
      <c r="H3932">
        <v>0.100804</v>
      </c>
      <c r="I3932">
        <v>3.1900879999999998</v>
      </c>
      <c r="J3932">
        <v>6.7874000000000004E-2</v>
      </c>
      <c r="K3932" t="str">
        <f t="shared" si="66"/>
        <v>6</v>
      </c>
      <c r="L3932" t="s">
        <v>62</v>
      </c>
      <c r="M3932" t="s">
        <v>63</v>
      </c>
      <c r="N39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3932" s="10" t="e">
        <f>VLOOKUP(TableOMP[[#This Row],[Label]],TableAvg[],2,FALSE)</f>
        <v>#N/A</v>
      </c>
      <c r="P3932" s="10" t="e">
        <f>VLOOKUP(TableOMP[[#This Row],[Label]],TableAvg[],3,FALSE)</f>
        <v>#N/A</v>
      </c>
      <c r="Q3932" s="10" t="e">
        <f>TableOMP[[#This Row],[Avg]]-$U$2*TableOMP[[#This Row],[StdDev]]</f>
        <v>#N/A</v>
      </c>
      <c r="R3932" s="10" t="e">
        <f>TableOMP[[#This Row],[Avg]]+$U$2*TableOMP[[#This Row],[StdDev]]</f>
        <v>#N/A</v>
      </c>
      <c r="S3932" s="10" t="e">
        <f>IF(AND(TableOMP[[#This Row],[total_time]]&gt;=TableOMP[[#This Row],[Low]], TableOMP[[#This Row],[total_time]]&lt;=TableOMP[[#This Row],[High]]),1,0)</f>
        <v>#N/A</v>
      </c>
    </row>
    <row r="3933" spans="1:19" x14ac:dyDescent="0.25">
      <c r="A3933" t="s">
        <v>15</v>
      </c>
      <c r="B3933">
        <v>100</v>
      </c>
      <c r="C3933">
        <v>100</v>
      </c>
      <c r="D3933">
        <v>100000</v>
      </c>
      <c r="E3933">
        <v>47</v>
      </c>
      <c r="F3933">
        <v>1</v>
      </c>
      <c r="G3933">
        <v>1.493716</v>
      </c>
      <c r="H3933">
        <v>6.8633E-2</v>
      </c>
      <c r="I3933">
        <v>2.174248</v>
      </c>
      <c r="J3933">
        <v>4.7266000000000002E-2</v>
      </c>
      <c r="K3933" t="str">
        <f t="shared" si="66"/>
        <v>6</v>
      </c>
      <c r="L3933" t="s">
        <v>62</v>
      </c>
      <c r="M3933" t="s">
        <v>63</v>
      </c>
      <c r="N39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3933" s="10" t="e">
        <f>VLOOKUP(TableOMP[[#This Row],[Label]],TableAvg[],2,FALSE)</f>
        <v>#N/A</v>
      </c>
      <c r="P3933" s="10" t="e">
        <f>VLOOKUP(TableOMP[[#This Row],[Label]],TableAvg[],3,FALSE)</f>
        <v>#N/A</v>
      </c>
      <c r="Q3933" s="10" t="e">
        <f>TableOMP[[#This Row],[Avg]]-$U$2*TableOMP[[#This Row],[StdDev]]</f>
        <v>#N/A</v>
      </c>
      <c r="R3933" s="10" t="e">
        <f>TableOMP[[#This Row],[Avg]]+$U$2*TableOMP[[#This Row],[StdDev]]</f>
        <v>#N/A</v>
      </c>
      <c r="S3933" s="10" t="e">
        <f>IF(AND(TableOMP[[#This Row],[total_time]]&gt;=TableOMP[[#This Row],[Low]], TableOMP[[#This Row],[total_time]]&lt;=TableOMP[[#This Row],[High]]),1,0)</f>
        <v>#N/A</v>
      </c>
    </row>
    <row r="3934" spans="1:19" x14ac:dyDescent="0.25">
      <c r="A3934" t="s">
        <v>15</v>
      </c>
      <c r="B3934">
        <v>100</v>
      </c>
      <c r="C3934">
        <v>100</v>
      </c>
      <c r="D3934">
        <v>100000</v>
      </c>
      <c r="E3934">
        <v>46</v>
      </c>
      <c r="F3934">
        <v>1</v>
      </c>
      <c r="G3934">
        <v>1.665484</v>
      </c>
      <c r="H3934">
        <v>6.4488000000000004E-2</v>
      </c>
      <c r="I3934">
        <v>2.0311599999999999</v>
      </c>
      <c r="J3934">
        <v>4.5136999999999997E-2</v>
      </c>
      <c r="K3934" t="str">
        <f t="shared" si="66"/>
        <v>6</v>
      </c>
      <c r="L3934" t="s">
        <v>62</v>
      </c>
      <c r="M3934" t="s">
        <v>63</v>
      </c>
      <c r="N39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3934" s="10" t="e">
        <f>VLOOKUP(TableOMP[[#This Row],[Label]],TableAvg[],2,FALSE)</f>
        <v>#N/A</v>
      </c>
      <c r="P3934" s="10" t="e">
        <f>VLOOKUP(TableOMP[[#This Row],[Label]],TableAvg[],3,FALSE)</f>
        <v>#N/A</v>
      </c>
      <c r="Q3934" s="10" t="e">
        <f>TableOMP[[#This Row],[Avg]]-$U$2*TableOMP[[#This Row],[StdDev]]</f>
        <v>#N/A</v>
      </c>
      <c r="R3934" s="10" t="e">
        <f>TableOMP[[#This Row],[Avg]]+$U$2*TableOMP[[#This Row],[StdDev]]</f>
        <v>#N/A</v>
      </c>
      <c r="S3934" s="10" t="e">
        <f>IF(AND(TableOMP[[#This Row],[total_time]]&gt;=TableOMP[[#This Row],[Low]], TableOMP[[#This Row],[total_time]]&lt;=TableOMP[[#This Row],[High]]),1,0)</f>
        <v>#N/A</v>
      </c>
    </row>
    <row r="3935" spans="1:19" x14ac:dyDescent="0.25">
      <c r="A3935" t="s">
        <v>15</v>
      </c>
      <c r="B3935">
        <v>100</v>
      </c>
      <c r="C3935">
        <v>100</v>
      </c>
      <c r="D3935">
        <v>100000</v>
      </c>
      <c r="E3935">
        <v>45</v>
      </c>
      <c r="F3935">
        <v>1</v>
      </c>
      <c r="G3935">
        <v>1.4365680000000001</v>
      </c>
      <c r="H3935">
        <v>4.3833999999999998E-2</v>
      </c>
      <c r="I3935">
        <v>1.6193280000000001</v>
      </c>
      <c r="J3935">
        <v>3.6803000000000002E-2</v>
      </c>
      <c r="K3935" t="str">
        <f t="shared" si="66"/>
        <v>6</v>
      </c>
      <c r="L3935" t="s">
        <v>62</v>
      </c>
      <c r="M3935" t="s">
        <v>63</v>
      </c>
      <c r="N39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3935" s="10" t="e">
        <f>VLOOKUP(TableOMP[[#This Row],[Label]],TableAvg[],2,FALSE)</f>
        <v>#N/A</v>
      </c>
      <c r="P3935" s="10" t="e">
        <f>VLOOKUP(TableOMP[[#This Row],[Label]],TableAvg[],3,FALSE)</f>
        <v>#N/A</v>
      </c>
      <c r="Q3935" s="10" t="e">
        <f>TableOMP[[#This Row],[Avg]]-$U$2*TableOMP[[#This Row],[StdDev]]</f>
        <v>#N/A</v>
      </c>
      <c r="R3935" s="10" t="e">
        <f>TableOMP[[#This Row],[Avg]]+$U$2*TableOMP[[#This Row],[StdDev]]</f>
        <v>#N/A</v>
      </c>
      <c r="S3935" s="10" t="e">
        <f>IF(AND(TableOMP[[#This Row],[total_time]]&gt;=TableOMP[[#This Row],[Low]], TableOMP[[#This Row],[total_time]]&lt;=TableOMP[[#This Row],[High]]),1,0)</f>
        <v>#N/A</v>
      </c>
    </row>
    <row r="3936" spans="1:19" x14ac:dyDescent="0.25">
      <c r="A3936" t="s">
        <v>15</v>
      </c>
      <c r="B3936">
        <v>100</v>
      </c>
      <c r="C3936">
        <v>100</v>
      </c>
      <c r="D3936">
        <v>100000</v>
      </c>
      <c r="E3936">
        <v>44</v>
      </c>
      <c r="F3936">
        <v>1</v>
      </c>
      <c r="G3936">
        <v>1.6263110000000001</v>
      </c>
      <c r="H3936">
        <v>6.7242999999999997E-2</v>
      </c>
      <c r="I3936">
        <v>1.7395449999999999</v>
      </c>
      <c r="J3936">
        <v>4.0454999999999998E-2</v>
      </c>
      <c r="K3936" t="str">
        <f t="shared" si="66"/>
        <v>6</v>
      </c>
      <c r="L3936" t="s">
        <v>62</v>
      </c>
      <c r="M3936" t="s">
        <v>63</v>
      </c>
      <c r="N39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3936" s="10" t="e">
        <f>VLOOKUP(TableOMP[[#This Row],[Label]],TableAvg[],2,FALSE)</f>
        <v>#N/A</v>
      </c>
      <c r="P3936" s="10" t="e">
        <f>VLOOKUP(TableOMP[[#This Row],[Label]],TableAvg[],3,FALSE)</f>
        <v>#N/A</v>
      </c>
      <c r="Q3936" s="10" t="e">
        <f>TableOMP[[#This Row],[Avg]]-$U$2*TableOMP[[#This Row],[StdDev]]</f>
        <v>#N/A</v>
      </c>
      <c r="R3936" s="10" t="e">
        <f>TableOMP[[#This Row],[Avg]]+$U$2*TableOMP[[#This Row],[StdDev]]</f>
        <v>#N/A</v>
      </c>
      <c r="S3936" s="10" t="e">
        <f>IF(AND(TableOMP[[#This Row],[total_time]]&gt;=TableOMP[[#This Row],[Low]], TableOMP[[#This Row],[total_time]]&lt;=TableOMP[[#This Row],[High]]),1,0)</f>
        <v>#N/A</v>
      </c>
    </row>
    <row r="3937" spans="1:19" x14ac:dyDescent="0.25">
      <c r="A3937" t="s">
        <v>15</v>
      </c>
      <c r="B3937">
        <v>100</v>
      </c>
      <c r="C3937">
        <v>100</v>
      </c>
      <c r="D3937">
        <v>100000</v>
      </c>
      <c r="E3937">
        <v>43</v>
      </c>
      <c r="F3937">
        <v>1</v>
      </c>
      <c r="G3937">
        <v>1.465338</v>
      </c>
      <c r="H3937">
        <v>8.8705000000000006E-2</v>
      </c>
      <c r="I3937">
        <v>2.4267880000000002</v>
      </c>
      <c r="J3937">
        <v>5.7780999999999999E-2</v>
      </c>
      <c r="K3937" t="str">
        <f t="shared" si="66"/>
        <v>6</v>
      </c>
      <c r="L3937" t="s">
        <v>62</v>
      </c>
      <c r="M3937" t="s">
        <v>63</v>
      </c>
      <c r="N39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3937" s="10" t="e">
        <f>VLOOKUP(TableOMP[[#This Row],[Label]],TableAvg[],2,FALSE)</f>
        <v>#N/A</v>
      </c>
      <c r="P3937" s="10" t="e">
        <f>VLOOKUP(TableOMP[[#This Row],[Label]],TableAvg[],3,FALSE)</f>
        <v>#N/A</v>
      </c>
      <c r="Q3937" s="10" t="e">
        <f>TableOMP[[#This Row],[Avg]]-$U$2*TableOMP[[#This Row],[StdDev]]</f>
        <v>#N/A</v>
      </c>
      <c r="R3937" s="10" t="e">
        <f>TableOMP[[#This Row],[Avg]]+$U$2*TableOMP[[#This Row],[StdDev]]</f>
        <v>#N/A</v>
      </c>
      <c r="S3937" s="10" t="e">
        <f>IF(AND(TableOMP[[#This Row],[total_time]]&gt;=TableOMP[[#This Row],[Low]], TableOMP[[#This Row],[total_time]]&lt;=TableOMP[[#This Row],[High]]),1,0)</f>
        <v>#N/A</v>
      </c>
    </row>
    <row r="3938" spans="1:19" x14ac:dyDescent="0.25">
      <c r="A3938" t="s">
        <v>15</v>
      </c>
      <c r="B3938">
        <v>100</v>
      </c>
      <c r="C3938">
        <v>100</v>
      </c>
      <c r="D3938">
        <v>100000</v>
      </c>
      <c r="E3938">
        <v>42</v>
      </c>
      <c r="F3938">
        <v>1</v>
      </c>
      <c r="G3938">
        <v>1.418377</v>
      </c>
      <c r="H3938">
        <v>6.9821999999999995E-2</v>
      </c>
      <c r="I3938">
        <v>2.0582500000000001</v>
      </c>
      <c r="J3938">
        <v>5.0201000000000003E-2</v>
      </c>
      <c r="K3938" t="str">
        <f t="shared" si="66"/>
        <v>6</v>
      </c>
      <c r="L3938" t="s">
        <v>62</v>
      </c>
      <c r="M3938" t="s">
        <v>63</v>
      </c>
      <c r="N39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3938" s="10" t="e">
        <f>VLOOKUP(TableOMP[[#This Row],[Label]],TableAvg[],2,FALSE)</f>
        <v>#N/A</v>
      </c>
      <c r="P3938" s="10" t="e">
        <f>VLOOKUP(TableOMP[[#This Row],[Label]],TableAvg[],3,FALSE)</f>
        <v>#N/A</v>
      </c>
      <c r="Q3938" s="10" t="e">
        <f>TableOMP[[#This Row],[Avg]]-$U$2*TableOMP[[#This Row],[StdDev]]</f>
        <v>#N/A</v>
      </c>
      <c r="R3938" s="10" t="e">
        <f>TableOMP[[#This Row],[Avg]]+$U$2*TableOMP[[#This Row],[StdDev]]</f>
        <v>#N/A</v>
      </c>
      <c r="S3938" s="10" t="e">
        <f>IF(AND(TableOMP[[#This Row],[total_time]]&gt;=TableOMP[[#This Row],[Low]], TableOMP[[#This Row],[total_time]]&lt;=TableOMP[[#This Row],[High]]),1,0)</f>
        <v>#N/A</v>
      </c>
    </row>
    <row r="3939" spans="1:19" x14ac:dyDescent="0.25">
      <c r="A3939" t="s">
        <v>15</v>
      </c>
      <c r="B3939">
        <v>100</v>
      </c>
      <c r="C3939">
        <v>100</v>
      </c>
      <c r="D3939">
        <v>100000</v>
      </c>
      <c r="E3939">
        <v>41</v>
      </c>
      <c r="F3939">
        <v>1</v>
      </c>
      <c r="G3939">
        <v>1.528049</v>
      </c>
      <c r="H3939">
        <v>5.2641E-2</v>
      </c>
      <c r="I3939">
        <v>1.8799360000000001</v>
      </c>
      <c r="J3939">
        <v>4.6997999999999998E-2</v>
      </c>
      <c r="K3939" t="str">
        <f t="shared" si="66"/>
        <v>6</v>
      </c>
      <c r="L3939" t="s">
        <v>62</v>
      </c>
      <c r="M3939" t="s">
        <v>63</v>
      </c>
      <c r="N39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3939" s="10" t="e">
        <f>VLOOKUP(TableOMP[[#This Row],[Label]],TableAvg[],2,FALSE)</f>
        <v>#N/A</v>
      </c>
      <c r="P3939" s="10" t="e">
        <f>VLOOKUP(TableOMP[[#This Row],[Label]],TableAvg[],3,FALSE)</f>
        <v>#N/A</v>
      </c>
      <c r="Q3939" s="10" t="e">
        <f>TableOMP[[#This Row],[Avg]]-$U$2*TableOMP[[#This Row],[StdDev]]</f>
        <v>#N/A</v>
      </c>
      <c r="R3939" s="10" t="e">
        <f>TableOMP[[#This Row],[Avg]]+$U$2*TableOMP[[#This Row],[StdDev]]</f>
        <v>#N/A</v>
      </c>
      <c r="S3939" s="10" t="e">
        <f>IF(AND(TableOMP[[#This Row],[total_time]]&gt;=TableOMP[[#This Row],[Low]], TableOMP[[#This Row],[total_time]]&lt;=TableOMP[[#This Row],[High]]),1,0)</f>
        <v>#N/A</v>
      </c>
    </row>
    <row r="3940" spans="1:19" x14ac:dyDescent="0.25">
      <c r="A3940" t="s">
        <v>15</v>
      </c>
      <c r="B3940">
        <v>100</v>
      </c>
      <c r="C3940">
        <v>100</v>
      </c>
      <c r="D3940">
        <v>100000</v>
      </c>
      <c r="E3940">
        <v>40</v>
      </c>
      <c r="F3940">
        <v>1</v>
      </c>
      <c r="G3940">
        <v>1.399805</v>
      </c>
      <c r="H3940">
        <v>6.0519000000000003E-2</v>
      </c>
      <c r="I3940">
        <v>1.991819</v>
      </c>
      <c r="J3940">
        <v>5.1071999999999999E-2</v>
      </c>
      <c r="K3940" t="str">
        <f t="shared" si="66"/>
        <v>6</v>
      </c>
      <c r="L3940" t="s">
        <v>62</v>
      </c>
      <c r="M3940" t="s">
        <v>63</v>
      </c>
      <c r="N39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3940" s="10" t="e">
        <f>VLOOKUP(TableOMP[[#This Row],[Label]],TableAvg[],2,FALSE)</f>
        <v>#N/A</v>
      </c>
      <c r="P3940" s="10" t="e">
        <f>VLOOKUP(TableOMP[[#This Row],[Label]],TableAvg[],3,FALSE)</f>
        <v>#N/A</v>
      </c>
      <c r="Q3940" s="10" t="e">
        <f>TableOMP[[#This Row],[Avg]]-$U$2*TableOMP[[#This Row],[StdDev]]</f>
        <v>#N/A</v>
      </c>
      <c r="R3940" s="10" t="e">
        <f>TableOMP[[#This Row],[Avg]]+$U$2*TableOMP[[#This Row],[StdDev]]</f>
        <v>#N/A</v>
      </c>
      <c r="S3940" s="10" t="e">
        <f>IF(AND(TableOMP[[#This Row],[total_time]]&gt;=TableOMP[[#This Row],[Low]], TableOMP[[#This Row],[total_time]]&lt;=TableOMP[[#This Row],[High]]),1,0)</f>
        <v>#N/A</v>
      </c>
    </row>
    <row r="3941" spans="1:19" x14ac:dyDescent="0.25">
      <c r="A3941" t="s">
        <v>15</v>
      </c>
      <c r="B3941">
        <v>100</v>
      </c>
      <c r="C3941">
        <v>100</v>
      </c>
      <c r="D3941">
        <v>100000</v>
      </c>
      <c r="E3941">
        <v>39</v>
      </c>
      <c r="F3941">
        <v>1</v>
      </c>
      <c r="G3941">
        <v>1.5174840000000001</v>
      </c>
      <c r="H3941">
        <v>6.7696000000000006E-2</v>
      </c>
      <c r="I3941">
        <v>1.792538</v>
      </c>
      <c r="J3941">
        <v>4.7171999999999999E-2</v>
      </c>
      <c r="K3941" t="str">
        <f t="shared" si="66"/>
        <v>6</v>
      </c>
      <c r="L3941" t="s">
        <v>62</v>
      </c>
      <c r="M3941" t="s">
        <v>63</v>
      </c>
      <c r="N39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3941" s="10" t="e">
        <f>VLOOKUP(TableOMP[[#This Row],[Label]],TableAvg[],2,FALSE)</f>
        <v>#N/A</v>
      </c>
      <c r="P3941" s="10" t="e">
        <f>VLOOKUP(TableOMP[[#This Row],[Label]],TableAvg[],3,FALSE)</f>
        <v>#N/A</v>
      </c>
      <c r="Q3941" s="10" t="e">
        <f>TableOMP[[#This Row],[Avg]]-$U$2*TableOMP[[#This Row],[StdDev]]</f>
        <v>#N/A</v>
      </c>
      <c r="R3941" s="10" t="e">
        <f>TableOMP[[#This Row],[Avg]]+$U$2*TableOMP[[#This Row],[StdDev]]</f>
        <v>#N/A</v>
      </c>
      <c r="S3941" s="10" t="e">
        <f>IF(AND(TableOMP[[#This Row],[total_time]]&gt;=TableOMP[[#This Row],[Low]], TableOMP[[#This Row],[total_time]]&lt;=TableOMP[[#This Row],[High]]),1,0)</f>
        <v>#N/A</v>
      </c>
    </row>
    <row r="3942" spans="1:19" x14ac:dyDescent="0.25">
      <c r="A3942" t="s">
        <v>15</v>
      </c>
      <c r="B3942">
        <v>100</v>
      </c>
      <c r="C3942">
        <v>100</v>
      </c>
      <c r="D3942">
        <v>100000</v>
      </c>
      <c r="E3942">
        <v>38</v>
      </c>
      <c r="F3942">
        <v>1</v>
      </c>
      <c r="G3942">
        <v>1.4197390000000001</v>
      </c>
      <c r="H3942">
        <v>6.5483E-2</v>
      </c>
      <c r="I3942">
        <v>1.710569</v>
      </c>
      <c r="J3942">
        <v>4.6232000000000002E-2</v>
      </c>
      <c r="K3942" t="str">
        <f t="shared" si="66"/>
        <v>6</v>
      </c>
      <c r="L3942" t="s">
        <v>62</v>
      </c>
      <c r="M3942" t="s">
        <v>63</v>
      </c>
      <c r="N39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3942" s="10" t="e">
        <f>VLOOKUP(TableOMP[[#This Row],[Label]],TableAvg[],2,FALSE)</f>
        <v>#N/A</v>
      </c>
      <c r="P3942" s="10" t="e">
        <f>VLOOKUP(TableOMP[[#This Row],[Label]],TableAvg[],3,FALSE)</f>
        <v>#N/A</v>
      </c>
      <c r="Q3942" s="10" t="e">
        <f>TableOMP[[#This Row],[Avg]]-$U$2*TableOMP[[#This Row],[StdDev]]</f>
        <v>#N/A</v>
      </c>
      <c r="R3942" s="10" t="e">
        <f>TableOMP[[#This Row],[Avg]]+$U$2*TableOMP[[#This Row],[StdDev]]</f>
        <v>#N/A</v>
      </c>
      <c r="S3942" s="10" t="e">
        <f>IF(AND(TableOMP[[#This Row],[total_time]]&gt;=TableOMP[[#This Row],[Low]], TableOMP[[#This Row],[total_time]]&lt;=TableOMP[[#This Row],[High]]),1,0)</f>
        <v>#N/A</v>
      </c>
    </row>
    <row r="3943" spans="1:19" x14ac:dyDescent="0.25">
      <c r="A3943" t="s">
        <v>15</v>
      </c>
      <c r="B3943">
        <v>100</v>
      </c>
      <c r="C3943">
        <v>100</v>
      </c>
      <c r="D3943">
        <v>100000</v>
      </c>
      <c r="E3943">
        <v>37</v>
      </c>
      <c r="F3943">
        <v>1</v>
      </c>
      <c r="G3943">
        <v>1.3457790000000001</v>
      </c>
      <c r="H3943">
        <v>4.8215000000000001E-2</v>
      </c>
      <c r="I3943">
        <v>1.370287</v>
      </c>
      <c r="J3943">
        <v>3.8064000000000001E-2</v>
      </c>
      <c r="K3943" t="str">
        <f t="shared" si="66"/>
        <v>6</v>
      </c>
      <c r="L3943" t="s">
        <v>62</v>
      </c>
      <c r="M3943" t="s">
        <v>63</v>
      </c>
      <c r="N39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3943" s="10" t="e">
        <f>VLOOKUP(TableOMP[[#This Row],[Label]],TableAvg[],2,FALSE)</f>
        <v>#N/A</v>
      </c>
      <c r="P3943" s="10" t="e">
        <f>VLOOKUP(TableOMP[[#This Row],[Label]],TableAvg[],3,FALSE)</f>
        <v>#N/A</v>
      </c>
      <c r="Q3943" s="10" t="e">
        <f>TableOMP[[#This Row],[Avg]]-$U$2*TableOMP[[#This Row],[StdDev]]</f>
        <v>#N/A</v>
      </c>
      <c r="R3943" s="10" t="e">
        <f>TableOMP[[#This Row],[Avg]]+$U$2*TableOMP[[#This Row],[StdDev]]</f>
        <v>#N/A</v>
      </c>
      <c r="S3943" s="10" t="e">
        <f>IF(AND(TableOMP[[#This Row],[total_time]]&gt;=TableOMP[[#This Row],[Low]], TableOMP[[#This Row],[total_time]]&lt;=TableOMP[[#This Row],[High]]),1,0)</f>
        <v>#N/A</v>
      </c>
    </row>
    <row r="3944" spans="1:19" x14ac:dyDescent="0.25">
      <c r="A3944" t="s">
        <v>15</v>
      </c>
      <c r="B3944">
        <v>100</v>
      </c>
      <c r="C3944">
        <v>100</v>
      </c>
      <c r="D3944">
        <v>100000</v>
      </c>
      <c r="E3944">
        <v>36</v>
      </c>
      <c r="F3944">
        <v>1</v>
      </c>
      <c r="G3944">
        <v>1.3929199999999999</v>
      </c>
      <c r="H3944">
        <v>7.3865E-2</v>
      </c>
      <c r="I3944">
        <v>1.702305</v>
      </c>
      <c r="J3944">
        <v>4.8637E-2</v>
      </c>
      <c r="K3944" t="str">
        <f t="shared" si="66"/>
        <v>6</v>
      </c>
      <c r="L3944" t="s">
        <v>62</v>
      </c>
      <c r="M3944" t="s">
        <v>63</v>
      </c>
      <c r="N39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3944" s="10" t="e">
        <f>VLOOKUP(TableOMP[[#This Row],[Label]],TableAvg[],2,FALSE)</f>
        <v>#N/A</v>
      </c>
      <c r="P3944" s="10" t="e">
        <f>VLOOKUP(TableOMP[[#This Row],[Label]],TableAvg[],3,FALSE)</f>
        <v>#N/A</v>
      </c>
      <c r="Q3944" s="10" t="e">
        <f>TableOMP[[#This Row],[Avg]]-$U$2*TableOMP[[#This Row],[StdDev]]</f>
        <v>#N/A</v>
      </c>
      <c r="R3944" s="10" t="e">
        <f>TableOMP[[#This Row],[Avg]]+$U$2*TableOMP[[#This Row],[StdDev]]</f>
        <v>#N/A</v>
      </c>
      <c r="S3944" s="10" t="e">
        <f>IF(AND(TableOMP[[#This Row],[total_time]]&gt;=TableOMP[[#This Row],[Low]], TableOMP[[#This Row],[total_time]]&lt;=TableOMP[[#This Row],[High]]),1,0)</f>
        <v>#N/A</v>
      </c>
    </row>
    <row r="3945" spans="1:19" x14ac:dyDescent="0.25">
      <c r="A3945" t="s">
        <v>15</v>
      </c>
      <c r="B3945">
        <v>100</v>
      </c>
      <c r="C3945">
        <v>100</v>
      </c>
      <c r="D3945">
        <v>100000</v>
      </c>
      <c r="E3945">
        <v>35</v>
      </c>
      <c r="F3945">
        <v>1</v>
      </c>
      <c r="G3945">
        <v>1.3352329999999999</v>
      </c>
      <c r="H3945">
        <v>5.7079999999999999E-2</v>
      </c>
      <c r="I3945">
        <v>1.4540550000000001</v>
      </c>
      <c r="J3945">
        <v>4.2765999999999998E-2</v>
      </c>
      <c r="K3945" t="str">
        <f t="shared" si="66"/>
        <v>6</v>
      </c>
      <c r="L3945" t="s">
        <v>62</v>
      </c>
      <c r="M3945" t="s">
        <v>63</v>
      </c>
      <c r="N39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3945" s="10" t="e">
        <f>VLOOKUP(TableOMP[[#This Row],[Label]],TableAvg[],2,FALSE)</f>
        <v>#N/A</v>
      </c>
      <c r="P3945" s="10" t="e">
        <f>VLOOKUP(TableOMP[[#This Row],[Label]],TableAvg[],3,FALSE)</f>
        <v>#N/A</v>
      </c>
      <c r="Q3945" s="10" t="e">
        <f>TableOMP[[#This Row],[Avg]]-$U$2*TableOMP[[#This Row],[StdDev]]</f>
        <v>#N/A</v>
      </c>
      <c r="R3945" s="10" t="e">
        <f>TableOMP[[#This Row],[Avg]]+$U$2*TableOMP[[#This Row],[StdDev]]</f>
        <v>#N/A</v>
      </c>
      <c r="S3945" s="10" t="e">
        <f>IF(AND(TableOMP[[#This Row],[total_time]]&gt;=TableOMP[[#This Row],[Low]], TableOMP[[#This Row],[total_time]]&lt;=TableOMP[[#This Row],[High]]),1,0)</f>
        <v>#N/A</v>
      </c>
    </row>
    <row r="3946" spans="1:19" x14ac:dyDescent="0.25">
      <c r="A3946" t="s">
        <v>15</v>
      </c>
      <c r="B3946">
        <v>100</v>
      </c>
      <c r="C3946">
        <v>100</v>
      </c>
      <c r="D3946">
        <v>100000</v>
      </c>
      <c r="E3946">
        <v>34</v>
      </c>
      <c r="F3946">
        <v>1</v>
      </c>
      <c r="G3946">
        <v>1.367804</v>
      </c>
      <c r="H3946">
        <v>5.9957999999999997E-2</v>
      </c>
      <c r="I3946">
        <v>1.540759</v>
      </c>
      <c r="J3946">
        <v>4.6690000000000002E-2</v>
      </c>
      <c r="K3946" t="str">
        <f t="shared" si="66"/>
        <v>6</v>
      </c>
      <c r="L3946" t="s">
        <v>62</v>
      </c>
      <c r="M3946" t="s">
        <v>63</v>
      </c>
      <c r="N39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3946" s="10" t="e">
        <f>VLOOKUP(TableOMP[[#This Row],[Label]],TableAvg[],2,FALSE)</f>
        <v>#N/A</v>
      </c>
      <c r="P3946" s="10" t="e">
        <f>VLOOKUP(TableOMP[[#This Row],[Label]],TableAvg[],3,FALSE)</f>
        <v>#N/A</v>
      </c>
      <c r="Q3946" s="10" t="e">
        <f>TableOMP[[#This Row],[Avg]]-$U$2*TableOMP[[#This Row],[StdDev]]</f>
        <v>#N/A</v>
      </c>
      <c r="R3946" s="10" t="e">
        <f>TableOMP[[#This Row],[Avg]]+$U$2*TableOMP[[#This Row],[StdDev]]</f>
        <v>#N/A</v>
      </c>
      <c r="S3946" s="10" t="e">
        <f>IF(AND(TableOMP[[#This Row],[total_time]]&gt;=TableOMP[[#This Row],[Low]], TableOMP[[#This Row],[total_time]]&lt;=TableOMP[[#This Row],[High]]),1,0)</f>
        <v>#N/A</v>
      </c>
    </row>
    <row r="3947" spans="1:19" x14ac:dyDescent="0.25">
      <c r="A3947" t="s">
        <v>15</v>
      </c>
      <c r="B3947">
        <v>100</v>
      </c>
      <c r="C3947">
        <v>100</v>
      </c>
      <c r="D3947">
        <v>100000</v>
      </c>
      <c r="E3947">
        <v>33</v>
      </c>
      <c r="F3947">
        <v>1</v>
      </c>
      <c r="G3947">
        <v>1.40777</v>
      </c>
      <c r="H3947">
        <v>5.5929E-2</v>
      </c>
      <c r="I3947">
        <v>1.5481309999999999</v>
      </c>
      <c r="J3947">
        <v>4.8378999999999998E-2</v>
      </c>
      <c r="K3947" t="str">
        <f t="shared" si="66"/>
        <v>6</v>
      </c>
      <c r="L3947" t="s">
        <v>62</v>
      </c>
      <c r="M3947" t="s">
        <v>63</v>
      </c>
      <c r="N39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3947" s="10" t="e">
        <f>VLOOKUP(TableOMP[[#This Row],[Label]],TableAvg[],2,FALSE)</f>
        <v>#N/A</v>
      </c>
      <c r="P3947" s="10" t="e">
        <f>VLOOKUP(TableOMP[[#This Row],[Label]],TableAvg[],3,FALSE)</f>
        <v>#N/A</v>
      </c>
      <c r="Q3947" s="10" t="e">
        <f>TableOMP[[#This Row],[Avg]]-$U$2*TableOMP[[#This Row],[StdDev]]</f>
        <v>#N/A</v>
      </c>
      <c r="R3947" s="10" t="e">
        <f>TableOMP[[#This Row],[Avg]]+$U$2*TableOMP[[#This Row],[StdDev]]</f>
        <v>#N/A</v>
      </c>
      <c r="S3947" s="10" t="e">
        <f>IF(AND(TableOMP[[#This Row],[total_time]]&gt;=TableOMP[[#This Row],[Low]], TableOMP[[#This Row],[total_time]]&lt;=TableOMP[[#This Row],[High]]),1,0)</f>
        <v>#N/A</v>
      </c>
    </row>
    <row r="3948" spans="1:19" x14ac:dyDescent="0.25">
      <c r="A3948" t="s">
        <v>15</v>
      </c>
      <c r="B3948">
        <v>100</v>
      </c>
      <c r="C3948">
        <v>100</v>
      </c>
      <c r="D3948">
        <v>100000</v>
      </c>
      <c r="E3948">
        <v>32</v>
      </c>
      <c r="F3948">
        <v>1</v>
      </c>
      <c r="G3948">
        <v>1.2952999999999999</v>
      </c>
      <c r="H3948">
        <v>6.4721000000000001E-2</v>
      </c>
      <c r="I3948">
        <v>1.5143439999999999</v>
      </c>
      <c r="J3948">
        <v>4.8849999999999998E-2</v>
      </c>
      <c r="K3948" t="str">
        <f t="shared" si="66"/>
        <v>6</v>
      </c>
      <c r="L3948" t="s">
        <v>62</v>
      </c>
      <c r="M3948" t="s">
        <v>63</v>
      </c>
      <c r="N39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3948" s="10" t="e">
        <f>VLOOKUP(TableOMP[[#This Row],[Label]],TableAvg[],2,FALSE)</f>
        <v>#N/A</v>
      </c>
      <c r="P3948" s="10" t="e">
        <f>VLOOKUP(TableOMP[[#This Row],[Label]],TableAvg[],3,FALSE)</f>
        <v>#N/A</v>
      </c>
      <c r="Q3948" s="10" t="e">
        <f>TableOMP[[#This Row],[Avg]]-$U$2*TableOMP[[#This Row],[StdDev]]</f>
        <v>#N/A</v>
      </c>
      <c r="R3948" s="10" t="e">
        <f>TableOMP[[#This Row],[Avg]]+$U$2*TableOMP[[#This Row],[StdDev]]</f>
        <v>#N/A</v>
      </c>
      <c r="S3948" s="10" t="e">
        <f>IF(AND(TableOMP[[#This Row],[total_time]]&gt;=TableOMP[[#This Row],[Low]], TableOMP[[#This Row],[total_time]]&lt;=TableOMP[[#This Row],[High]]),1,0)</f>
        <v>#N/A</v>
      </c>
    </row>
    <row r="3949" spans="1:19" x14ac:dyDescent="0.25">
      <c r="A3949" t="s">
        <v>15</v>
      </c>
      <c r="B3949">
        <v>100</v>
      </c>
      <c r="C3949">
        <v>100</v>
      </c>
      <c r="D3949">
        <v>100000</v>
      </c>
      <c r="E3949">
        <v>31</v>
      </c>
      <c r="F3949">
        <v>1</v>
      </c>
      <c r="G3949">
        <v>1.256005</v>
      </c>
      <c r="H3949">
        <v>3.7178000000000003E-2</v>
      </c>
      <c r="I3949">
        <v>0.918659</v>
      </c>
      <c r="J3949">
        <v>3.0622E-2</v>
      </c>
      <c r="K3949" t="str">
        <f t="shared" ref="K3949:K3979" si="67">MID(M3949,22,1)</f>
        <v>6</v>
      </c>
      <c r="L3949" t="s">
        <v>62</v>
      </c>
      <c r="M3949" t="s">
        <v>63</v>
      </c>
      <c r="N39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3949" s="10" t="e">
        <f>VLOOKUP(TableOMP[[#This Row],[Label]],TableAvg[],2,FALSE)</f>
        <v>#N/A</v>
      </c>
      <c r="P3949" s="10" t="e">
        <f>VLOOKUP(TableOMP[[#This Row],[Label]],TableAvg[],3,FALSE)</f>
        <v>#N/A</v>
      </c>
      <c r="Q3949" s="10" t="e">
        <f>TableOMP[[#This Row],[Avg]]-$U$2*TableOMP[[#This Row],[StdDev]]</f>
        <v>#N/A</v>
      </c>
      <c r="R3949" s="10" t="e">
        <f>TableOMP[[#This Row],[Avg]]+$U$2*TableOMP[[#This Row],[StdDev]]</f>
        <v>#N/A</v>
      </c>
      <c r="S3949" s="10" t="e">
        <f>IF(AND(TableOMP[[#This Row],[total_time]]&gt;=TableOMP[[#This Row],[Low]], TableOMP[[#This Row],[total_time]]&lt;=TableOMP[[#This Row],[High]]),1,0)</f>
        <v>#N/A</v>
      </c>
    </row>
    <row r="3950" spans="1:19" x14ac:dyDescent="0.25">
      <c r="A3950" t="s">
        <v>15</v>
      </c>
      <c r="B3950">
        <v>100</v>
      </c>
      <c r="C3950">
        <v>100</v>
      </c>
      <c r="D3950">
        <v>100000</v>
      </c>
      <c r="E3950">
        <v>30</v>
      </c>
      <c r="F3950">
        <v>1</v>
      </c>
      <c r="G3950">
        <v>1.3470120000000001</v>
      </c>
      <c r="H3950">
        <v>4.4637000000000003E-2</v>
      </c>
      <c r="I3950">
        <v>1.104468</v>
      </c>
      <c r="J3950">
        <v>3.8085000000000001E-2</v>
      </c>
      <c r="K3950" t="str">
        <f t="shared" si="67"/>
        <v>6</v>
      </c>
      <c r="L3950" t="s">
        <v>62</v>
      </c>
      <c r="M3950" t="s">
        <v>63</v>
      </c>
      <c r="N39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3950" s="10" t="e">
        <f>VLOOKUP(TableOMP[[#This Row],[Label]],TableAvg[],2,FALSE)</f>
        <v>#N/A</v>
      </c>
      <c r="P3950" s="10" t="e">
        <f>VLOOKUP(TableOMP[[#This Row],[Label]],TableAvg[],3,FALSE)</f>
        <v>#N/A</v>
      </c>
      <c r="Q3950" s="10" t="e">
        <f>TableOMP[[#This Row],[Avg]]-$U$2*TableOMP[[#This Row],[StdDev]]</f>
        <v>#N/A</v>
      </c>
      <c r="R3950" s="10" t="e">
        <f>TableOMP[[#This Row],[Avg]]+$U$2*TableOMP[[#This Row],[StdDev]]</f>
        <v>#N/A</v>
      </c>
      <c r="S3950" s="10" t="e">
        <f>IF(AND(TableOMP[[#This Row],[total_time]]&gt;=TableOMP[[#This Row],[Low]], TableOMP[[#This Row],[total_time]]&lt;=TableOMP[[#This Row],[High]]),1,0)</f>
        <v>#N/A</v>
      </c>
    </row>
    <row r="3951" spans="1:19" x14ac:dyDescent="0.25">
      <c r="A3951" t="s">
        <v>15</v>
      </c>
      <c r="B3951">
        <v>100</v>
      </c>
      <c r="C3951">
        <v>100</v>
      </c>
      <c r="D3951">
        <v>100000</v>
      </c>
      <c r="E3951">
        <v>29</v>
      </c>
      <c r="F3951">
        <v>1</v>
      </c>
      <c r="G3951">
        <v>1.3065850000000001</v>
      </c>
      <c r="H3951">
        <v>6.5224000000000004E-2</v>
      </c>
      <c r="I3951">
        <v>1.303542</v>
      </c>
      <c r="J3951">
        <v>4.6554999999999999E-2</v>
      </c>
      <c r="K3951" t="str">
        <f t="shared" si="67"/>
        <v>6</v>
      </c>
      <c r="L3951" t="s">
        <v>62</v>
      </c>
      <c r="M3951" t="s">
        <v>63</v>
      </c>
      <c r="N39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3951" s="10" t="e">
        <f>VLOOKUP(TableOMP[[#This Row],[Label]],TableAvg[],2,FALSE)</f>
        <v>#N/A</v>
      </c>
      <c r="P3951" s="10" t="e">
        <f>VLOOKUP(TableOMP[[#This Row],[Label]],TableAvg[],3,FALSE)</f>
        <v>#N/A</v>
      </c>
      <c r="Q3951" s="10" t="e">
        <f>TableOMP[[#This Row],[Avg]]-$U$2*TableOMP[[#This Row],[StdDev]]</f>
        <v>#N/A</v>
      </c>
      <c r="R3951" s="10" t="e">
        <f>TableOMP[[#This Row],[Avg]]+$U$2*TableOMP[[#This Row],[StdDev]]</f>
        <v>#N/A</v>
      </c>
      <c r="S3951" s="10" t="e">
        <f>IF(AND(TableOMP[[#This Row],[total_time]]&gt;=TableOMP[[#This Row],[Low]], TableOMP[[#This Row],[total_time]]&lt;=TableOMP[[#This Row],[High]]),1,0)</f>
        <v>#N/A</v>
      </c>
    </row>
    <row r="3952" spans="1:19" x14ac:dyDescent="0.25">
      <c r="A3952" t="s">
        <v>15</v>
      </c>
      <c r="B3952">
        <v>100</v>
      </c>
      <c r="C3952">
        <v>100</v>
      </c>
      <c r="D3952">
        <v>100000</v>
      </c>
      <c r="E3952">
        <v>28</v>
      </c>
      <c r="F3952">
        <v>1</v>
      </c>
      <c r="G3952">
        <v>1.3173859999999999</v>
      </c>
      <c r="H3952">
        <v>6.0987E-2</v>
      </c>
      <c r="I3952">
        <v>1.232923</v>
      </c>
      <c r="J3952">
        <v>4.5664000000000003E-2</v>
      </c>
      <c r="K3952" t="str">
        <f t="shared" si="67"/>
        <v>6</v>
      </c>
      <c r="L3952" t="s">
        <v>62</v>
      </c>
      <c r="M3952" t="s">
        <v>63</v>
      </c>
      <c r="N39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3952" s="10" t="e">
        <f>VLOOKUP(TableOMP[[#This Row],[Label]],TableAvg[],2,FALSE)</f>
        <v>#N/A</v>
      </c>
      <c r="P3952" s="10" t="e">
        <f>VLOOKUP(TableOMP[[#This Row],[Label]],TableAvg[],3,FALSE)</f>
        <v>#N/A</v>
      </c>
      <c r="Q3952" s="10" t="e">
        <f>TableOMP[[#This Row],[Avg]]-$U$2*TableOMP[[#This Row],[StdDev]]</f>
        <v>#N/A</v>
      </c>
      <c r="R3952" s="10" t="e">
        <f>TableOMP[[#This Row],[Avg]]+$U$2*TableOMP[[#This Row],[StdDev]]</f>
        <v>#N/A</v>
      </c>
      <c r="S3952" s="10" t="e">
        <f>IF(AND(TableOMP[[#This Row],[total_time]]&gt;=TableOMP[[#This Row],[Low]], TableOMP[[#This Row],[total_time]]&lt;=TableOMP[[#This Row],[High]]),1,0)</f>
        <v>#N/A</v>
      </c>
    </row>
    <row r="3953" spans="1:19" x14ac:dyDescent="0.25">
      <c r="A3953" t="s">
        <v>15</v>
      </c>
      <c r="B3953">
        <v>100</v>
      </c>
      <c r="C3953">
        <v>100</v>
      </c>
      <c r="D3953">
        <v>100000</v>
      </c>
      <c r="E3953">
        <v>27</v>
      </c>
      <c r="F3953">
        <v>1</v>
      </c>
      <c r="G3953">
        <v>1.2396780000000001</v>
      </c>
      <c r="H3953">
        <v>5.3294000000000001E-2</v>
      </c>
      <c r="I3953">
        <v>0.95665199999999995</v>
      </c>
      <c r="J3953">
        <v>3.6794E-2</v>
      </c>
      <c r="K3953" t="str">
        <f t="shared" si="67"/>
        <v>6</v>
      </c>
      <c r="L3953" t="s">
        <v>62</v>
      </c>
      <c r="M3953" t="s">
        <v>63</v>
      </c>
      <c r="N39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3953" s="10" t="e">
        <f>VLOOKUP(TableOMP[[#This Row],[Label]],TableAvg[],2,FALSE)</f>
        <v>#N/A</v>
      </c>
      <c r="P3953" s="10" t="e">
        <f>VLOOKUP(TableOMP[[#This Row],[Label]],TableAvg[],3,FALSE)</f>
        <v>#N/A</v>
      </c>
      <c r="Q3953" s="10" t="e">
        <f>TableOMP[[#This Row],[Avg]]-$U$2*TableOMP[[#This Row],[StdDev]]</f>
        <v>#N/A</v>
      </c>
      <c r="R3953" s="10" t="e">
        <f>TableOMP[[#This Row],[Avg]]+$U$2*TableOMP[[#This Row],[StdDev]]</f>
        <v>#N/A</v>
      </c>
      <c r="S3953" s="10" t="e">
        <f>IF(AND(TableOMP[[#This Row],[total_time]]&gt;=TableOMP[[#This Row],[Low]], TableOMP[[#This Row],[total_time]]&lt;=TableOMP[[#This Row],[High]]),1,0)</f>
        <v>#N/A</v>
      </c>
    </row>
    <row r="3954" spans="1:19" x14ac:dyDescent="0.25">
      <c r="A3954" t="s">
        <v>15</v>
      </c>
      <c r="B3954">
        <v>100</v>
      </c>
      <c r="C3954">
        <v>100</v>
      </c>
      <c r="D3954">
        <v>100000</v>
      </c>
      <c r="E3954">
        <v>26</v>
      </c>
      <c r="F3954">
        <v>1</v>
      </c>
      <c r="G3954">
        <v>1.2895220000000001</v>
      </c>
      <c r="H3954">
        <v>5.1063999999999998E-2</v>
      </c>
      <c r="I3954">
        <v>0.77006699999999995</v>
      </c>
      <c r="J3954">
        <v>3.0803000000000001E-2</v>
      </c>
      <c r="K3954" t="str">
        <f t="shared" si="67"/>
        <v>6</v>
      </c>
      <c r="L3954" t="s">
        <v>62</v>
      </c>
      <c r="M3954" t="s">
        <v>63</v>
      </c>
      <c r="N39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3954" s="10" t="e">
        <f>VLOOKUP(TableOMP[[#This Row],[Label]],TableAvg[],2,FALSE)</f>
        <v>#N/A</v>
      </c>
      <c r="P3954" s="10" t="e">
        <f>VLOOKUP(TableOMP[[#This Row],[Label]],TableAvg[],3,FALSE)</f>
        <v>#N/A</v>
      </c>
      <c r="Q3954" s="10" t="e">
        <f>TableOMP[[#This Row],[Avg]]-$U$2*TableOMP[[#This Row],[StdDev]]</f>
        <v>#N/A</v>
      </c>
      <c r="R3954" s="10" t="e">
        <f>TableOMP[[#This Row],[Avg]]+$U$2*TableOMP[[#This Row],[StdDev]]</f>
        <v>#N/A</v>
      </c>
      <c r="S3954" s="10" t="e">
        <f>IF(AND(TableOMP[[#This Row],[total_time]]&gt;=TableOMP[[#This Row],[Low]], TableOMP[[#This Row],[total_time]]&lt;=TableOMP[[#This Row],[High]]),1,0)</f>
        <v>#N/A</v>
      </c>
    </row>
    <row r="3955" spans="1:19" x14ac:dyDescent="0.25">
      <c r="A3955" t="s">
        <v>15</v>
      </c>
      <c r="B3955">
        <v>100</v>
      </c>
      <c r="C3955">
        <v>100</v>
      </c>
      <c r="D3955">
        <v>100000</v>
      </c>
      <c r="E3955">
        <v>25</v>
      </c>
      <c r="F3955">
        <v>1</v>
      </c>
      <c r="G3955">
        <v>1.2663869999999999</v>
      </c>
      <c r="H3955">
        <v>5.4739999999999997E-2</v>
      </c>
      <c r="I3955">
        <v>0.86680900000000005</v>
      </c>
      <c r="J3955">
        <v>3.6117000000000003E-2</v>
      </c>
      <c r="K3955" t="str">
        <f t="shared" si="67"/>
        <v>6</v>
      </c>
      <c r="L3955" t="s">
        <v>62</v>
      </c>
      <c r="M3955" t="s">
        <v>63</v>
      </c>
      <c r="N39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3955" s="10" t="e">
        <f>VLOOKUP(TableOMP[[#This Row],[Label]],TableAvg[],2,FALSE)</f>
        <v>#N/A</v>
      </c>
      <c r="P3955" s="10" t="e">
        <f>VLOOKUP(TableOMP[[#This Row],[Label]],TableAvg[],3,FALSE)</f>
        <v>#N/A</v>
      </c>
      <c r="Q3955" s="10" t="e">
        <f>TableOMP[[#This Row],[Avg]]-$U$2*TableOMP[[#This Row],[StdDev]]</f>
        <v>#N/A</v>
      </c>
      <c r="R3955" s="10" t="e">
        <f>TableOMP[[#This Row],[Avg]]+$U$2*TableOMP[[#This Row],[StdDev]]</f>
        <v>#N/A</v>
      </c>
      <c r="S3955" s="10" t="e">
        <f>IF(AND(TableOMP[[#This Row],[total_time]]&gt;=TableOMP[[#This Row],[Low]], TableOMP[[#This Row],[total_time]]&lt;=TableOMP[[#This Row],[High]]),1,0)</f>
        <v>#N/A</v>
      </c>
    </row>
    <row r="3956" spans="1:19" x14ac:dyDescent="0.25">
      <c r="A3956" t="s">
        <v>15</v>
      </c>
      <c r="B3956">
        <v>100</v>
      </c>
      <c r="C3956">
        <v>100</v>
      </c>
      <c r="D3956">
        <v>100000</v>
      </c>
      <c r="E3956">
        <v>24</v>
      </c>
      <c r="F3956">
        <v>1</v>
      </c>
      <c r="G3956">
        <v>1.2141960000000001</v>
      </c>
      <c r="H3956">
        <v>4.1001999999999997E-2</v>
      </c>
      <c r="I3956">
        <v>0.67476400000000003</v>
      </c>
      <c r="J3956">
        <v>2.9337999999999999E-2</v>
      </c>
      <c r="K3956" t="str">
        <f t="shared" si="67"/>
        <v>6</v>
      </c>
      <c r="L3956" t="s">
        <v>62</v>
      </c>
      <c r="M3956" t="s">
        <v>63</v>
      </c>
      <c r="N39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3956" s="10" t="e">
        <f>VLOOKUP(TableOMP[[#This Row],[Label]],TableAvg[],2,FALSE)</f>
        <v>#N/A</v>
      </c>
      <c r="P3956" s="10" t="e">
        <f>VLOOKUP(TableOMP[[#This Row],[Label]],TableAvg[],3,FALSE)</f>
        <v>#N/A</v>
      </c>
      <c r="Q3956" s="10" t="e">
        <f>TableOMP[[#This Row],[Avg]]-$U$2*TableOMP[[#This Row],[StdDev]]</f>
        <v>#N/A</v>
      </c>
      <c r="R3956" s="10" t="e">
        <f>TableOMP[[#This Row],[Avg]]+$U$2*TableOMP[[#This Row],[StdDev]]</f>
        <v>#N/A</v>
      </c>
      <c r="S3956" s="10" t="e">
        <f>IF(AND(TableOMP[[#This Row],[total_time]]&gt;=TableOMP[[#This Row],[Low]], TableOMP[[#This Row],[total_time]]&lt;=TableOMP[[#This Row],[High]]),1,0)</f>
        <v>#N/A</v>
      </c>
    </row>
    <row r="3957" spans="1:19" x14ac:dyDescent="0.25">
      <c r="A3957" t="s">
        <v>15</v>
      </c>
      <c r="B3957">
        <v>100</v>
      </c>
      <c r="C3957">
        <v>100</v>
      </c>
      <c r="D3957">
        <v>100000</v>
      </c>
      <c r="E3957">
        <v>23</v>
      </c>
      <c r="F3957">
        <v>1</v>
      </c>
      <c r="G3957">
        <v>1.2480869999999999</v>
      </c>
      <c r="H3957">
        <v>4.5754000000000003E-2</v>
      </c>
      <c r="I3957">
        <v>0.70487299999999997</v>
      </c>
      <c r="J3957">
        <v>3.2039999999999999E-2</v>
      </c>
      <c r="K3957" t="str">
        <f t="shared" si="67"/>
        <v>6</v>
      </c>
      <c r="L3957" t="s">
        <v>62</v>
      </c>
      <c r="M3957" t="s">
        <v>63</v>
      </c>
      <c r="N39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3957" s="10" t="e">
        <f>VLOOKUP(TableOMP[[#This Row],[Label]],TableAvg[],2,FALSE)</f>
        <v>#N/A</v>
      </c>
      <c r="P3957" s="10" t="e">
        <f>VLOOKUP(TableOMP[[#This Row],[Label]],TableAvg[],3,FALSE)</f>
        <v>#N/A</v>
      </c>
      <c r="Q3957" s="10" t="e">
        <f>TableOMP[[#This Row],[Avg]]-$U$2*TableOMP[[#This Row],[StdDev]]</f>
        <v>#N/A</v>
      </c>
      <c r="R3957" s="10" t="e">
        <f>TableOMP[[#This Row],[Avg]]+$U$2*TableOMP[[#This Row],[StdDev]]</f>
        <v>#N/A</v>
      </c>
      <c r="S3957" s="10" t="e">
        <f>IF(AND(TableOMP[[#This Row],[total_time]]&gt;=TableOMP[[#This Row],[Low]], TableOMP[[#This Row],[total_time]]&lt;=TableOMP[[#This Row],[High]]),1,0)</f>
        <v>#N/A</v>
      </c>
    </row>
    <row r="3958" spans="1:19" x14ac:dyDescent="0.25">
      <c r="A3958" t="s">
        <v>15</v>
      </c>
      <c r="B3958">
        <v>100</v>
      </c>
      <c r="C3958">
        <v>100</v>
      </c>
      <c r="D3958">
        <v>100000</v>
      </c>
      <c r="E3958">
        <v>22</v>
      </c>
      <c r="F3958">
        <v>1</v>
      </c>
      <c r="G3958">
        <v>1.228529</v>
      </c>
      <c r="H3958">
        <v>5.2194999999999998E-2</v>
      </c>
      <c r="I3958">
        <v>0.89360099999999998</v>
      </c>
      <c r="J3958">
        <v>4.2552E-2</v>
      </c>
      <c r="K3958" t="str">
        <f t="shared" si="67"/>
        <v>6</v>
      </c>
      <c r="L3958" t="s">
        <v>62</v>
      </c>
      <c r="M3958" t="s">
        <v>63</v>
      </c>
      <c r="N39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3958" s="10" t="e">
        <f>VLOOKUP(TableOMP[[#This Row],[Label]],TableAvg[],2,FALSE)</f>
        <v>#N/A</v>
      </c>
      <c r="P3958" s="10" t="e">
        <f>VLOOKUP(TableOMP[[#This Row],[Label]],TableAvg[],3,FALSE)</f>
        <v>#N/A</v>
      </c>
      <c r="Q3958" s="10" t="e">
        <f>TableOMP[[#This Row],[Avg]]-$U$2*TableOMP[[#This Row],[StdDev]]</f>
        <v>#N/A</v>
      </c>
      <c r="R3958" s="10" t="e">
        <f>TableOMP[[#This Row],[Avg]]+$U$2*TableOMP[[#This Row],[StdDev]]</f>
        <v>#N/A</v>
      </c>
      <c r="S3958" s="10" t="e">
        <f>IF(AND(TableOMP[[#This Row],[total_time]]&gt;=TableOMP[[#This Row],[Low]], TableOMP[[#This Row],[total_time]]&lt;=TableOMP[[#This Row],[High]]),1,0)</f>
        <v>#N/A</v>
      </c>
    </row>
    <row r="3959" spans="1:19" x14ac:dyDescent="0.25">
      <c r="A3959" t="s">
        <v>15</v>
      </c>
      <c r="B3959">
        <v>100</v>
      </c>
      <c r="C3959">
        <v>100</v>
      </c>
      <c r="D3959">
        <v>100000</v>
      </c>
      <c r="E3959">
        <v>21</v>
      </c>
      <c r="F3959">
        <v>1</v>
      </c>
      <c r="G3959">
        <v>1.223382</v>
      </c>
      <c r="H3959">
        <v>4.3775000000000001E-2</v>
      </c>
      <c r="I3959">
        <v>0.66093999999999997</v>
      </c>
      <c r="J3959">
        <v>3.3047E-2</v>
      </c>
      <c r="K3959" t="str">
        <f t="shared" si="67"/>
        <v>6</v>
      </c>
      <c r="L3959" t="s">
        <v>62</v>
      </c>
      <c r="M3959" t="s">
        <v>63</v>
      </c>
      <c r="N39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3959" s="10" t="e">
        <f>VLOOKUP(TableOMP[[#This Row],[Label]],TableAvg[],2,FALSE)</f>
        <v>#N/A</v>
      </c>
      <c r="P3959" s="10" t="e">
        <f>VLOOKUP(TableOMP[[#This Row],[Label]],TableAvg[],3,FALSE)</f>
        <v>#N/A</v>
      </c>
      <c r="Q3959" s="10" t="e">
        <f>TableOMP[[#This Row],[Avg]]-$U$2*TableOMP[[#This Row],[StdDev]]</f>
        <v>#N/A</v>
      </c>
      <c r="R3959" s="10" t="e">
        <f>TableOMP[[#This Row],[Avg]]+$U$2*TableOMP[[#This Row],[StdDev]]</f>
        <v>#N/A</v>
      </c>
      <c r="S3959" s="10" t="e">
        <f>IF(AND(TableOMP[[#This Row],[total_time]]&gt;=TableOMP[[#This Row],[Low]], TableOMP[[#This Row],[total_time]]&lt;=TableOMP[[#This Row],[High]]),1,0)</f>
        <v>#N/A</v>
      </c>
    </row>
    <row r="3960" spans="1:19" x14ac:dyDescent="0.25">
      <c r="A3960" t="s">
        <v>15</v>
      </c>
      <c r="B3960">
        <v>100</v>
      </c>
      <c r="C3960">
        <v>100</v>
      </c>
      <c r="D3960">
        <v>100000</v>
      </c>
      <c r="E3960">
        <v>20</v>
      </c>
      <c r="F3960">
        <v>1</v>
      </c>
      <c r="G3960">
        <v>1.2071270000000001</v>
      </c>
      <c r="H3960">
        <v>3.8217000000000001E-2</v>
      </c>
      <c r="I3960">
        <v>0.55296100000000004</v>
      </c>
      <c r="J3960">
        <v>2.9103E-2</v>
      </c>
      <c r="K3960" t="str">
        <f t="shared" si="67"/>
        <v>6</v>
      </c>
      <c r="L3960" t="s">
        <v>62</v>
      </c>
      <c r="M3960" t="s">
        <v>63</v>
      </c>
      <c r="N39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3960" s="10" t="e">
        <f>VLOOKUP(TableOMP[[#This Row],[Label]],TableAvg[],2,FALSE)</f>
        <v>#N/A</v>
      </c>
      <c r="P3960" s="10" t="e">
        <f>VLOOKUP(TableOMP[[#This Row],[Label]],TableAvg[],3,FALSE)</f>
        <v>#N/A</v>
      </c>
      <c r="Q3960" s="10" t="e">
        <f>TableOMP[[#This Row],[Avg]]-$U$2*TableOMP[[#This Row],[StdDev]]</f>
        <v>#N/A</v>
      </c>
      <c r="R3960" s="10" t="e">
        <f>TableOMP[[#This Row],[Avg]]+$U$2*TableOMP[[#This Row],[StdDev]]</f>
        <v>#N/A</v>
      </c>
      <c r="S3960" s="10" t="e">
        <f>IF(AND(TableOMP[[#This Row],[total_time]]&gt;=TableOMP[[#This Row],[Low]], TableOMP[[#This Row],[total_time]]&lt;=TableOMP[[#This Row],[High]]),1,0)</f>
        <v>#N/A</v>
      </c>
    </row>
    <row r="3961" spans="1:19" x14ac:dyDescent="0.25">
      <c r="A3961" t="s">
        <v>15</v>
      </c>
      <c r="B3961">
        <v>100</v>
      </c>
      <c r="C3961">
        <v>100</v>
      </c>
      <c r="D3961">
        <v>100000</v>
      </c>
      <c r="E3961">
        <v>19</v>
      </c>
      <c r="F3961">
        <v>1</v>
      </c>
      <c r="G3961">
        <v>1.1701589999999999</v>
      </c>
      <c r="H3961">
        <v>2.2433000000000002E-2</v>
      </c>
      <c r="I3961">
        <v>0.34672599999999998</v>
      </c>
      <c r="J3961">
        <v>1.9262999999999999E-2</v>
      </c>
      <c r="K3961" t="str">
        <f t="shared" si="67"/>
        <v>6</v>
      </c>
      <c r="L3961" t="s">
        <v>62</v>
      </c>
      <c r="M3961" t="s">
        <v>63</v>
      </c>
      <c r="N39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3961" s="10" t="e">
        <f>VLOOKUP(TableOMP[[#This Row],[Label]],TableAvg[],2,FALSE)</f>
        <v>#N/A</v>
      </c>
      <c r="P3961" s="10" t="e">
        <f>VLOOKUP(TableOMP[[#This Row],[Label]],TableAvg[],3,FALSE)</f>
        <v>#N/A</v>
      </c>
      <c r="Q3961" s="10" t="e">
        <f>TableOMP[[#This Row],[Avg]]-$U$2*TableOMP[[#This Row],[StdDev]]</f>
        <v>#N/A</v>
      </c>
      <c r="R3961" s="10" t="e">
        <f>TableOMP[[#This Row],[Avg]]+$U$2*TableOMP[[#This Row],[StdDev]]</f>
        <v>#N/A</v>
      </c>
      <c r="S3961" s="10" t="e">
        <f>IF(AND(TableOMP[[#This Row],[total_time]]&gt;=TableOMP[[#This Row],[Low]], TableOMP[[#This Row],[total_time]]&lt;=TableOMP[[#This Row],[High]]),1,0)</f>
        <v>#N/A</v>
      </c>
    </row>
    <row r="3962" spans="1:19" x14ac:dyDescent="0.25">
      <c r="A3962" t="s">
        <v>15</v>
      </c>
      <c r="B3962">
        <v>100</v>
      </c>
      <c r="C3962">
        <v>100</v>
      </c>
      <c r="D3962">
        <v>100000</v>
      </c>
      <c r="E3962">
        <v>18</v>
      </c>
      <c r="F3962">
        <v>1</v>
      </c>
      <c r="G3962">
        <v>1.166906</v>
      </c>
      <c r="H3962">
        <v>2.1956E-2</v>
      </c>
      <c r="I3962">
        <v>0.32830199999999998</v>
      </c>
      <c r="J3962">
        <v>1.9311999999999999E-2</v>
      </c>
      <c r="K3962" t="str">
        <f t="shared" si="67"/>
        <v>6</v>
      </c>
      <c r="L3962" t="s">
        <v>62</v>
      </c>
      <c r="M3962" t="s">
        <v>63</v>
      </c>
      <c r="N39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3962" s="10" t="e">
        <f>VLOOKUP(TableOMP[[#This Row],[Label]],TableAvg[],2,FALSE)</f>
        <v>#N/A</v>
      </c>
      <c r="P3962" s="10" t="e">
        <f>VLOOKUP(TableOMP[[#This Row],[Label]],TableAvg[],3,FALSE)</f>
        <v>#N/A</v>
      </c>
      <c r="Q3962" s="10" t="e">
        <f>TableOMP[[#This Row],[Avg]]-$U$2*TableOMP[[#This Row],[StdDev]]</f>
        <v>#N/A</v>
      </c>
      <c r="R3962" s="10" t="e">
        <f>TableOMP[[#This Row],[Avg]]+$U$2*TableOMP[[#This Row],[StdDev]]</f>
        <v>#N/A</v>
      </c>
      <c r="S3962" s="10" t="e">
        <f>IF(AND(TableOMP[[#This Row],[total_time]]&gt;=TableOMP[[#This Row],[Low]], TableOMP[[#This Row],[total_time]]&lt;=TableOMP[[#This Row],[High]]),1,0)</f>
        <v>#N/A</v>
      </c>
    </row>
    <row r="3963" spans="1:19" x14ac:dyDescent="0.25">
      <c r="A3963" t="s">
        <v>15</v>
      </c>
      <c r="B3963">
        <v>100</v>
      </c>
      <c r="C3963">
        <v>100</v>
      </c>
      <c r="D3963">
        <v>100000</v>
      </c>
      <c r="E3963">
        <v>17</v>
      </c>
      <c r="F3963">
        <v>1</v>
      </c>
      <c r="G3963">
        <v>1.1659029999999999</v>
      </c>
      <c r="H3963">
        <v>2.9274000000000001E-2</v>
      </c>
      <c r="I3963">
        <v>0.35095900000000002</v>
      </c>
      <c r="J3963">
        <v>2.1935E-2</v>
      </c>
      <c r="K3963" t="str">
        <f t="shared" si="67"/>
        <v>6</v>
      </c>
      <c r="L3963" t="s">
        <v>62</v>
      </c>
      <c r="M3963" t="s">
        <v>63</v>
      </c>
      <c r="N39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3963" s="10" t="e">
        <f>VLOOKUP(TableOMP[[#This Row],[Label]],TableAvg[],2,FALSE)</f>
        <v>#N/A</v>
      </c>
      <c r="P3963" s="10" t="e">
        <f>VLOOKUP(TableOMP[[#This Row],[Label]],TableAvg[],3,FALSE)</f>
        <v>#N/A</v>
      </c>
      <c r="Q3963" s="10" t="e">
        <f>TableOMP[[#This Row],[Avg]]-$U$2*TableOMP[[#This Row],[StdDev]]</f>
        <v>#N/A</v>
      </c>
      <c r="R3963" s="10" t="e">
        <f>TableOMP[[#This Row],[Avg]]+$U$2*TableOMP[[#This Row],[StdDev]]</f>
        <v>#N/A</v>
      </c>
      <c r="S3963" s="10" t="e">
        <f>IF(AND(TableOMP[[#This Row],[total_time]]&gt;=TableOMP[[#This Row],[Low]], TableOMP[[#This Row],[total_time]]&lt;=TableOMP[[#This Row],[High]]),1,0)</f>
        <v>#N/A</v>
      </c>
    </row>
    <row r="3964" spans="1:19" x14ac:dyDescent="0.25">
      <c r="A3964" t="s">
        <v>15</v>
      </c>
      <c r="B3964">
        <v>100</v>
      </c>
      <c r="C3964">
        <v>100</v>
      </c>
      <c r="D3964">
        <v>100000</v>
      </c>
      <c r="E3964">
        <v>16</v>
      </c>
      <c r="F3964">
        <v>1</v>
      </c>
      <c r="G3964">
        <v>1.178188</v>
      </c>
      <c r="H3964">
        <v>3.8295999999999997E-2</v>
      </c>
      <c r="I3964">
        <v>0.36299500000000001</v>
      </c>
      <c r="J3964">
        <v>2.4199999999999999E-2</v>
      </c>
      <c r="K3964" t="str">
        <f t="shared" si="67"/>
        <v>6</v>
      </c>
      <c r="L3964" t="s">
        <v>62</v>
      </c>
      <c r="M3964" t="s">
        <v>63</v>
      </c>
      <c r="N39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3964" s="10" t="e">
        <f>VLOOKUP(TableOMP[[#This Row],[Label]],TableAvg[],2,FALSE)</f>
        <v>#N/A</v>
      </c>
      <c r="P3964" s="10" t="e">
        <f>VLOOKUP(TableOMP[[#This Row],[Label]],TableAvg[],3,FALSE)</f>
        <v>#N/A</v>
      </c>
      <c r="Q3964" s="10" t="e">
        <f>TableOMP[[#This Row],[Avg]]-$U$2*TableOMP[[#This Row],[StdDev]]</f>
        <v>#N/A</v>
      </c>
      <c r="R3964" s="10" t="e">
        <f>TableOMP[[#This Row],[Avg]]+$U$2*TableOMP[[#This Row],[StdDev]]</f>
        <v>#N/A</v>
      </c>
      <c r="S3964" s="10" t="e">
        <f>IF(AND(TableOMP[[#This Row],[total_time]]&gt;=TableOMP[[#This Row],[Low]], TableOMP[[#This Row],[total_time]]&lt;=TableOMP[[#This Row],[High]]),1,0)</f>
        <v>#N/A</v>
      </c>
    </row>
    <row r="3965" spans="1:19" x14ac:dyDescent="0.25">
      <c r="A3965" t="s">
        <v>15</v>
      </c>
      <c r="B3965">
        <v>100</v>
      </c>
      <c r="C3965">
        <v>100</v>
      </c>
      <c r="D3965">
        <v>100000</v>
      </c>
      <c r="E3965">
        <v>15</v>
      </c>
      <c r="F3965">
        <v>1</v>
      </c>
      <c r="G3965">
        <v>1.1607670000000001</v>
      </c>
      <c r="H3965">
        <v>3.5050999999999999E-2</v>
      </c>
      <c r="I3965">
        <v>0.30707699999999999</v>
      </c>
      <c r="J3965">
        <v>2.1933999999999999E-2</v>
      </c>
      <c r="K3965" t="str">
        <f t="shared" si="67"/>
        <v>6</v>
      </c>
      <c r="L3965" t="s">
        <v>62</v>
      </c>
      <c r="M3965" t="s">
        <v>63</v>
      </c>
      <c r="N39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3965" s="10" t="e">
        <f>VLOOKUP(TableOMP[[#This Row],[Label]],TableAvg[],2,FALSE)</f>
        <v>#N/A</v>
      </c>
      <c r="P3965" s="10" t="e">
        <f>VLOOKUP(TableOMP[[#This Row],[Label]],TableAvg[],3,FALSE)</f>
        <v>#N/A</v>
      </c>
      <c r="Q3965" s="10" t="e">
        <f>TableOMP[[#This Row],[Avg]]-$U$2*TableOMP[[#This Row],[StdDev]]</f>
        <v>#N/A</v>
      </c>
      <c r="R3965" s="10" t="e">
        <f>TableOMP[[#This Row],[Avg]]+$U$2*TableOMP[[#This Row],[StdDev]]</f>
        <v>#N/A</v>
      </c>
      <c r="S3965" s="10" t="e">
        <f>IF(AND(TableOMP[[#This Row],[total_time]]&gt;=TableOMP[[#This Row],[Low]], TableOMP[[#This Row],[total_time]]&lt;=TableOMP[[#This Row],[High]]),1,0)</f>
        <v>#N/A</v>
      </c>
    </row>
    <row r="3966" spans="1:19" x14ac:dyDescent="0.25">
      <c r="A3966" t="s">
        <v>15</v>
      </c>
      <c r="B3966">
        <v>100</v>
      </c>
      <c r="C3966">
        <v>100</v>
      </c>
      <c r="D3966">
        <v>100000</v>
      </c>
      <c r="E3966">
        <v>14</v>
      </c>
      <c r="F3966">
        <v>1</v>
      </c>
      <c r="G3966">
        <v>1.1567270000000001</v>
      </c>
      <c r="H3966">
        <v>3.7906000000000002E-2</v>
      </c>
      <c r="I3966">
        <v>0.20382</v>
      </c>
      <c r="J3966">
        <v>1.5678000000000001E-2</v>
      </c>
      <c r="K3966" t="str">
        <f t="shared" si="67"/>
        <v>6</v>
      </c>
      <c r="L3966" t="s">
        <v>62</v>
      </c>
      <c r="M3966" t="s">
        <v>63</v>
      </c>
      <c r="N39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3966" s="10" t="e">
        <f>VLOOKUP(TableOMP[[#This Row],[Label]],TableAvg[],2,FALSE)</f>
        <v>#N/A</v>
      </c>
      <c r="P3966" s="10" t="e">
        <f>VLOOKUP(TableOMP[[#This Row],[Label]],TableAvg[],3,FALSE)</f>
        <v>#N/A</v>
      </c>
      <c r="Q3966" s="10" t="e">
        <f>TableOMP[[#This Row],[Avg]]-$U$2*TableOMP[[#This Row],[StdDev]]</f>
        <v>#N/A</v>
      </c>
      <c r="R3966" s="10" t="e">
        <f>TableOMP[[#This Row],[Avg]]+$U$2*TableOMP[[#This Row],[StdDev]]</f>
        <v>#N/A</v>
      </c>
      <c r="S3966" s="10" t="e">
        <f>IF(AND(TableOMP[[#This Row],[total_time]]&gt;=TableOMP[[#This Row],[Low]], TableOMP[[#This Row],[total_time]]&lt;=TableOMP[[#This Row],[High]]),1,0)</f>
        <v>#N/A</v>
      </c>
    </row>
    <row r="3967" spans="1:19" x14ac:dyDescent="0.25">
      <c r="A3967" t="s">
        <v>15</v>
      </c>
      <c r="B3967">
        <v>100</v>
      </c>
      <c r="C3967">
        <v>100</v>
      </c>
      <c r="D3967">
        <v>100000</v>
      </c>
      <c r="E3967">
        <v>13</v>
      </c>
      <c r="F3967">
        <v>1</v>
      </c>
      <c r="G3967">
        <v>1.143278</v>
      </c>
      <c r="H3967">
        <v>3.4960999999999999E-2</v>
      </c>
      <c r="I3967">
        <v>0.31998199999999999</v>
      </c>
      <c r="J3967">
        <v>2.6665000000000001E-2</v>
      </c>
      <c r="K3967" t="str">
        <f t="shared" si="67"/>
        <v>6</v>
      </c>
      <c r="L3967" t="s">
        <v>62</v>
      </c>
      <c r="M3967" t="s">
        <v>63</v>
      </c>
      <c r="N39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3967" s="10" t="e">
        <f>VLOOKUP(TableOMP[[#This Row],[Label]],TableAvg[],2,FALSE)</f>
        <v>#N/A</v>
      </c>
      <c r="P3967" s="10" t="e">
        <f>VLOOKUP(TableOMP[[#This Row],[Label]],TableAvg[],3,FALSE)</f>
        <v>#N/A</v>
      </c>
      <c r="Q3967" s="10" t="e">
        <f>TableOMP[[#This Row],[Avg]]-$U$2*TableOMP[[#This Row],[StdDev]]</f>
        <v>#N/A</v>
      </c>
      <c r="R3967" s="10" t="e">
        <f>TableOMP[[#This Row],[Avg]]+$U$2*TableOMP[[#This Row],[StdDev]]</f>
        <v>#N/A</v>
      </c>
      <c r="S3967" s="10" t="e">
        <f>IF(AND(TableOMP[[#This Row],[total_time]]&gt;=TableOMP[[#This Row],[Low]], TableOMP[[#This Row],[total_time]]&lt;=TableOMP[[#This Row],[High]]),1,0)</f>
        <v>#N/A</v>
      </c>
    </row>
    <row r="3968" spans="1:19" x14ac:dyDescent="0.25">
      <c r="A3968" t="s">
        <v>15</v>
      </c>
      <c r="B3968">
        <v>100</v>
      </c>
      <c r="C3968">
        <v>100</v>
      </c>
      <c r="D3968">
        <v>100000</v>
      </c>
      <c r="E3968">
        <v>12</v>
      </c>
      <c r="F3968">
        <v>1</v>
      </c>
      <c r="G3968">
        <v>1.108498</v>
      </c>
      <c r="H3968">
        <v>1.5699000000000001E-2</v>
      </c>
      <c r="I3968">
        <v>0.13278200000000001</v>
      </c>
      <c r="J3968">
        <v>1.2071E-2</v>
      </c>
      <c r="K3968" t="str">
        <f t="shared" si="67"/>
        <v>6</v>
      </c>
      <c r="L3968" t="s">
        <v>62</v>
      </c>
      <c r="M3968" t="s">
        <v>63</v>
      </c>
      <c r="N39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3968" s="10" t="e">
        <f>VLOOKUP(TableOMP[[#This Row],[Label]],TableAvg[],2,FALSE)</f>
        <v>#N/A</v>
      </c>
      <c r="P3968" s="10" t="e">
        <f>VLOOKUP(TableOMP[[#This Row],[Label]],TableAvg[],3,FALSE)</f>
        <v>#N/A</v>
      </c>
      <c r="Q3968" s="10" t="e">
        <f>TableOMP[[#This Row],[Avg]]-$U$2*TableOMP[[#This Row],[StdDev]]</f>
        <v>#N/A</v>
      </c>
      <c r="R3968" s="10" t="e">
        <f>TableOMP[[#This Row],[Avg]]+$U$2*TableOMP[[#This Row],[StdDev]]</f>
        <v>#N/A</v>
      </c>
      <c r="S3968" s="10" t="e">
        <f>IF(AND(TableOMP[[#This Row],[total_time]]&gt;=TableOMP[[#This Row],[Low]], TableOMP[[#This Row],[total_time]]&lt;=TableOMP[[#This Row],[High]]),1,0)</f>
        <v>#N/A</v>
      </c>
    </row>
    <row r="3969" spans="1:19" x14ac:dyDescent="0.25">
      <c r="A3969" t="s">
        <v>15</v>
      </c>
      <c r="B3969">
        <v>100</v>
      </c>
      <c r="C3969">
        <v>100</v>
      </c>
      <c r="D3969">
        <v>100000</v>
      </c>
      <c r="E3969">
        <v>11</v>
      </c>
      <c r="F3969">
        <v>1</v>
      </c>
      <c r="G3969">
        <v>1.120274</v>
      </c>
      <c r="H3969">
        <v>2.0466999999999999E-2</v>
      </c>
      <c r="I3969">
        <v>0.14245099999999999</v>
      </c>
      <c r="J3969">
        <v>1.4245000000000001E-2</v>
      </c>
      <c r="K3969" t="str">
        <f t="shared" si="67"/>
        <v>6</v>
      </c>
      <c r="L3969" t="s">
        <v>62</v>
      </c>
      <c r="M3969" t="s">
        <v>63</v>
      </c>
      <c r="N39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3969" s="10" t="e">
        <f>VLOOKUP(TableOMP[[#This Row],[Label]],TableAvg[],2,FALSE)</f>
        <v>#N/A</v>
      </c>
      <c r="P3969" s="10" t="e">
        <f>VLOOKUP(TableOMP[[#This Row],[Label]],TableAvg[],3,FALSE)</f>
        <v>#N/A</v>
      </c>
      <c r="Q3969" s="10" t="e">
        <f>TableOMP[[#This Row],[Avg]]-$U$2*TableOMP[[#This Row],[StdDev]]</f>
        <v>#N/A</v>
      </c>
      <c r="R3969" s="10" t="e">
        <f>TableOMP[[#This Row],[Avg]]+$U$2*TableOMP[[#This Row],[StdDev]]</f>
        <v>#N/A</v>
      </c>
      <c r="S3969" s="10" t="e">
        <f>IF(AND(TableOMP[[#This Row],[total_time]]&gt;=TableOMP[[#This Row],[Low]], TableOMP[[#This Row],[total_time]]&lt;=TableOMP[[#This Row],[High]]),1,0)</f>
        <v>#N/A</v>
      </c>
    </row>
    <row r="3970" spans="1:19" x14ac:dyDescent="0.25">
      <c r="A3970" t="s">
        <v>15</v>
      </c>
      <c r="B3970">
        <v>100</v>
      </c>
      <c r="C3970">
        <v>100</v>
      </c>
      <c r="D3970">
        <v>100000</v>
      </c>
      <c r="E3970">
        <v>10</v>
      </c>
      <c r="F3970">
        <v>1</v>
      </c>
      <c r="G3970">
        <v>1.0938680000000001</v>
      </c>
      <c r="H3970">
        <v>1.5407000000000001E-2</v>
      </c>
      <c r="I3970">
        <v>0.110774</v>
      </c>
      <c r="J3970">
        <v>1.2307999999999999E-2</v>
      </c>
      <c r="K3970" t="str">
        <f t="shared" si="67"/>
        <v>6</v>
      </c>
      <c r="L3970" t="s">
        <v>62</v>
      </c>
      <c r="M3970" t="s">
        <v>63</v>
      </c>
      <c r="N39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3970" s="10" t="e">
        <f>VLOOKUP(TableOMP[[#This Row],[Label]],TableAvg[],2,FALSE)</f>
        <v>#N/A</v>
      </c>
      <c r="P3970" s="10" t="e">
        <f>VLOOKUP(TableOMP[[#This Row],[Label]],TableAvg[],3,FALSE)</f>
        <v>#N/A</v>
      </c>
      <c r="Q3970" s="10" t="e">
        <f>TableOMP[[#This Row],[Avg]]-$U$2*TableOMP[[#This Row],[StdDev]]</f>
        <v>#N/A</v>
      </c>
      <c r="R3970" s="10" t="e">
        <f>TableOMP[[#This Row],[Avg]]+$U$2*TableOMP[[#This Row],[StdDev]]</f>
        <v>#N/A</v>
      </c>
      <c r="S3970" s="10" t="e">
        <f>IF(AND(TableOMP[[#This Row],[total_time]]&gt;=TableOMP[[#This Row],[Low]], TableOMP[[#This Row],[total_time]]&lt;=TableOMP[[#This Row],[High]]),1,0)</f>
        <v>#N/A</v>
      </c>
    </row>
    <row r="3971" spans="1:19" x14ac:dyDescent="0.25">
      <c r="A3971" t="s">
        <v>15</v>
      </c>
      <c r="B3971">
        <v>100</v>
      </c>
      <c r="C3971">
        <v>100</v>
      </c>
      <c r="D3971">
        <v>100000</v>
      </c>
      <c r="E3971">
        <v>9</v>
      </c>
      <c r="F3971">
        <v>1</v>
      </c>
      <c r="G3971">
        <v>1.1085700000000001</v>
      </c>
      <c r="H3971">
        <v>2.3605000000000001E-2</v>
      </c>
      <c r="I3971">
        <v>0.14230799999999999</v>
      </c>
      <c r="J3971">
        <v>1.7788000000000002E-2</v>
      </c>
      <c r="K3971" t="str">
        <f t="shared" si="67"/>
        <v>6</v>
      </c>
      <c r="L3971" t="s">
        <v>62</v>
      </c>
      <c r="M3971" t="s">
        <v>63</v>
      </c>
      <c r="N39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3971" s="10" t="e">
        <f>VLOOKUP(TableOMP[[#This Row],[Label]],TableAvg[],2,FALSE)</f>
        <v>#N/A</v>
      </c>
      <c r="P3971" s="10" t="e">
        <f>VLOOKUP(TableOMP[[#This Row],[Label]],TableAvg[],3,FALSE)</f>
        <v>#N/A</v>
      </c>
      <c r="Q3971" s="10" t="e">
        <f>TableOMP[[#This Row],[Avg]]-$U$2*TableOMP[[#This Row],[StdDev]]</f>
        <v>#N/A</v>
      </c>
      <c r="R3971" s="10" t="e">
        <f>TableOMP[[#This Row],[Avg]]+$U$2*TableOMP[[#This Row],[StdDev]]</f>
        <v>#N/A</v>
      </c>
      <c r="S3971" s="10" t="e">
        <f>IF(AND(TableOMP[[#This Row],[total_time]]&gt;=TableOMP[[#This Row],[Low]], TableOMP[[#This Row],[total_time]]&lt;=TableOMP[[#This Row],[High]]),1,0)</f>
        <v>#N/A</v>
      </c>
    </row>
    <row r="3972" spans="1:19" x14ac:dyDescent="0.25">
      <c r="A3972" t="s">
        <v>15</v>
      </c>
      <c r="B3972">
        <v>100</v>
      </c>
      <c r="C3972">
        <v>100</v>
      </c>
      <c r="D3972">
        <v>100000</v>
      </c>
      <c r="E3972">
        <v>8</v>
      </c>
      <c r="F3972">
        <v>1</v>
      </c>
      <c r="G3972">
        <v>1.101235</v>
      </c>
      <c r="H3972">
        <v>2.3994000000000001E-2</v>
      </c>
      <c r="I3972">
        <v>9.3121999999999996E-2</v>
      </c>
      <c r="J3972">
        <v>1.3303000000000001E-2</v>
      </c>
      <c r="K3972" t="str">
        <f t="shared" si="67"/>
        <v>6</v>
      </c>
      <c r="L3972" t="s">
        <v>62</v>
      </c>
      <c r="M3972" t="s">
        <v>63</v>
      </c>
      <c r="N39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3972" s="10" t="e">
        <f>VLOOKUP(TableOMP[[#This Row],[Label]],TableAvg[],2,FALSE)</f>
        <v>#N/A</v>
      </c>
      <c r="P3972" s="10" t="e">
        <f>VLOOKUP(TableOMP[[#This Row],[Label]],TableAvg[],3,FALSE)</f>
        <v>#N/A</v>
      </c>
      <c r="Q3972" s="10" t="e">
        <f>TableOMP[[#This Row],[Avg]]-$U$2*TableOMP[[#This Row],[StdDev]]</f>
        <v>#N/A</v>
      </c>
      <c r="R3972" s="10" t="e">
        <f>TableOMP[[#This Row],[Avg]]+$U$2*TableOMP[[#This Row],[StdDev]]</f>
        <v>#N/A</v>
      </c>
      <c r="S3972" s="10" t="e">
        <f>IF(AND(TableOMP[[#This Row],[total_time]]&gt;=TableOMP[[#This Row],[Low]], TableOMP[[#This Row],[total_time]]&lt;=TableOMP[[#This Row],[High]]),1,0)</f>
        <v>#N/A</v>
      </c>
    </row>
    <row r="3973" spans="1:19" x14ac:dyDescent="0.25">
      <c r="A3973" t="s">
        <v>15</v>
      </c>
      <c r="B3973">
        <v>100</v>
      </c>
      <c r="C3973">
        <v>100</v>
      </c>
      <c r="D3973">
        <v>100000</v>
      </c>
      <c r="E3973">
        <v>7</v>
      </c>
      <c r="F3973">
        <v>1</v>
      </c>
      <c r="G3973">
        <v>1.095013</v>
      </c>
      <c r="H3973">
        <v>2.2370000000000001E-2</v>
      </c>
      <c r="I3973">
        <v>8.8417999999999997E-2</v>
      </c>
      <c r="J3973">
        <v>1.4736000000000001E-2</v>
      </c>
      <c r="K3973" t="str">
        <f t="shared" si="67"/>
        <v>6</v>
      </c>
      <c r="L3973" t="s">
        <v>62</v>
      </c>
      <c r="M3973" t="s">
        <v>63</v>
      </c>
      <c r="N39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3973" s="10" t="e">
        <f>VLOOKUP(TableOMP[[#This Row],[Label]],TableAvg[],2,FALSE)</f>
        <v>#N/A</v>
      </c>
      <c r="P3973" s="10" t="e">
        <f>VLOOKUP(TableOMP[[#This Row],[Label]],TableAvg[],3,FALSE)</f>
        <v>#N/A</v>
      </c>
      <c r="Q3973" s="10" t="e">
        <f>TableOMP[[#This Row],[Avg]]-$U$2*TableOMP[[#This Row],[StdDev]]</f>
        <v>#N/A</v>
      </c>
      <c r="R3973" s="10" t="e">
        <f>TableOMP[[#This Row],[Avg]]+$U$2*TableOMP[[#This Row],[StdDev]]</f>
        <v>#N/A</v>
      </c>
      <c r="S3973" s="10" t="e">
        <f>IF(AND(TableOMP[[#This Row],[total_time]]&gt;=TableOMP[[#This Row],[Low]], TableOMP[[#This Row],[total_time]]&lt;=TableOMP[[#This Row],[High]]),1,0)</f>
        <v>#N/A</v>
      </c>
    </row>
    <row r="3974" spans="1:19" x14ac:dyDescent="0.25">
      <c r="A3974" t="s">
        <v>15</v>
      </c>
      <c r="B3974">
        <v>100</v>
      </c>
      <c r="C3974">
        <v>100</v>
      </c>
      <c r="D3974">
        <v>100000</v>
      </c>
      <c r="E3974">
        <v>6</v>
      </c>
      <c r="F3974">
        <v>1</v>
      </c>
      <c r="G3974">
        <v>1.0729949999999999</v>
      </c>
      <c r="H3974">
        <v>1.1821999999999999E-2</v>
      </c>
      <c r="I3974">
        <v>4.7183999999999997E-2</v>
      </c>
      <c r="J3974">
        <v>9.4369999999999992E-3</v>
      </c>
      <c r="K3974" t="str">
        <f t="shared" si="67"/>
        <v>6</v>
      </c>
      <c r="L3974" t="s">
        <v>62</v>
      </c>
      <c r="M3974" t="s">
        <v>63</v>
      </c>
      <c r="N39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3974" s="10" t="e">
        <f>VLOOKUP(TableOMP[[#This Row],[Label]],TableAvg[],2,FALSE)</f>
        <v>#N/A</v>
      </c>
      <c r="P3974" s="10" t="e">
        <f>VLOOKUP(TableOMP[[#This Row],[Label]],TableAvg[],3,FALSE)</f>
        <v>#N/A</v>
      </c>
      <c r="Q3974" s="10" t="e">
        <f>TableOMP[[#This Row],[Avg]]-$U$2*TableOMP[[#This Row],[StdDev]]</f>
        <v>#N/A</v>
      </c>
      <c r="R3974" s="10" t="e">
        <f>TableOMP[[#This Row],[Avg]]+$U$2*TableOMP[[#This Row],[StdDev]]</f>
        <v>#N/A</v>
      </c>
      <c r="S3974" s="10" t="e">
        <f>IF(AND(TableOMP[[#This Row],[total_time]]&gt;=TableOMP[[#This Row],[Low]], TableOMP[[#This Row],[total_time]]&lt;=TableOMP[[#This Row],[High]]),1,0)</f>
        <v>#N/A</v>
      </c>
    </row>
    <row r="3975" spans="1:19" x14ac:dyDescent="0.25">
      <c r="A3975" t="s">
        <v>15</v>
      </c>
      <c r="B3975">
        <v>100</v>
      </c>
      <c r="C3975">
        <v>100</v>
      </c>
      <c r="D3975">
        <v>100000</v>
      </c>
      <c r="E3975">
        <v>5</v>
      </c>
      <c r="F3975">
        <v>1</v>
      </c>
      <c r="G3975">
        <v>1.068668</v>
      </c>
      <c r="H3975">
        <v>1.0926E-2</v>
      </c>
      <c r="I3975">
        <v>3.6073000000000001E-2</v>
      </c>
      <c r="J3975">
        <v>9.018E-3</v>
      </c>
      <c r="K3975" t="str">
        <f t="shared" si="67"/>
        <v>6</v>
      </c>
      <c r="L3975" t="s">
        <v>62</v>
      </c>
      <c r="M3975" t="s">
        <v>63</v>
      </c>
      <c r="N39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3975" s="10" t="e">
        <f>VLOOKUP(TableOMP[[#This Row],[Label]],TableAvg[],2,FALSE)</f>
        <v>#N/A</v>
      </c>
      <c r="P3975" s="10" t="e">
        <f>VLOOKUP(TableOMP[[#This Row],[Label]],TableAvg[],3,FALSE)</f>
        <v>#N/A</v>
      </c>
      <c r="Q3975" s="10" t="e">
        <f>TableOMP[[#This Row],[Avg]]-$U$2*TableOMP[[#This Row],[StdDev]]</f>
        <v>#N/A</v>
      </c>
      <c r="R3975" s="10" t="e">
        <f>TableOMP[[#This Row],[Avg]]+$U$2*TableOMP[[#This Row],[StdDev]]</f>
        <v>#N/A</v>
      </c>
      <c r="S3975" s="10" t="e">
        <f>IF(AND(TableOMP[[#This Row],[total_time]]&gt;=TableOMP[[#This Row],[Low]], TableOMP[[#This Row],[total_time]]&lt;=TableOMP[[#This Row],[High]]),1,0)</f>
        <v>#N/A</v>
      </c>
    </row>
    <row r="3976" spans="1:19" x14ac:dyDescent="0.25">
      <c r="A3976" t="s">
        <v>15</v>
      </c>
      <c r="B3976">
        <v>100</v>
      </c>
      <c r="C3976">
        <v>100</v>
      </c>
      <c r="D3976">
        <v>100000</v>
      </c>
      <c r="E3976">
        <v>4</v>
      </c>
      <c r="F3976">
        <v>1</v>
      </c>
      <c r="G3976">
        <v>1.0588169999999999</v>
      </c>
      <c r="H3976">
        <v>8.3689999999999997E-3</v>
      </c>
      <c r="I3976">
        <v>2.0947E-2</v>
      </c>
      <c r="J3976">
        <v>6.9820000000000004E-3</v>
      </c>
      <c r="K3976" t="str">
        <f t="shared" si="67"/>
        <v>6</v>
      </c>
      <c r="L3976" t="s">
        <v>62</v>
      </c>
      <c r="M3976" t="s">
        <v>63</v>
      </c>
      <c r="N39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3976" s="10" t="e">
        <f>VLOOKUP(TableOMP[[#This Row],[Label]],TableAvg[],2,FALSE)</f>
        <v>#N/A</v>
      </c>
      <c r="P3976" s="10" t="e">
        <f>VLOOKUP(TableOMP[[#This Row],[Label]],TableAvg[],3,FALSE)</f>
        <v>#N/A</v>
      </c>
      <c r="Q3976" s="10" t="e">
        <f>TableOMP[[#This Row],[Avg]]-$U$2*TableOMP[[#This Row],[StdDev]]</f>
        <v>#N/A</v>
      </c>
      <c r="R3976" s="10" t="e">
        <f>TableOMP[[#This Row],[Avg]]+$U$2*TableOMP[[#This Row],[StdDev]]</f>
        <v>#N/A</v>
      </c>
      <c r="S3976" s="10" t="e">
        <f>IF(AND(TableOMP[[#This Row],[total_time]]&gt;=TableOMP[[#This Row],[Low]], TableOMP[[#This Row],[total_time]]&lt;=TableOMP[[#This Row],[High]]),1,0)</f>
        <v>#N/A</v>
      </c>
    </row>
    <row r="3977" spans="1:19" x14ac:dyDescent="0.25">
      <c r="A3977" t="s">
        <v>15</v>
      </c>
      <c r="B3977">
        <v>100</v>
      </c>
      <c r="C3977">
        <v>100</v>
      </c>
      <c r="D3977">
        <v>100000</v>
      </c>
      <c r="E3977">
        <v>3</v>
      </c>
      <c r="F3977">
        <v>1</v>
      </c>
      <c r="G3977">
        <v>1.0593399999999999</v>
      </c>
      <c r="H3977">
        <v>7.4349999999999998E-3</v>
      </c>
      <c r="I3977">
        <v>1.1734E-2</v>
      </c>
      <c r="J3977">
        <v>5.8669999999999998E-3</v>
      </c>
      <c r="K3977" t="str">
        <f t="shared" si="67"/>
        <v>6</v>
      </c>
      <c r="L3977" t="s">
        <v>62</v>
      </c>
      <c r="M3977" t="s">
        <v>63</v>
      </c>
      <c r="N39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3977" s="10" t="e">
        <f>VLOOKUP(TableOMP[[#This Row],[Label]],TableAvg[],2,FALSE)</f>
        <v>#N/A</v>
      </c>
      <c r="P3977" s="10" t="e">
        <f>VLOOKUP(TableOMP[[#This Row],[Label]],TableAvg[],3,FALSE)</f>
        <v>#N/A</v>
      </c>
      <c r="Q3977" s="10" t="e">
        <f>TableOMP[[#This Row],[Avg]]-$U$2*TableOMP[[#This Row],[StdDev]]</f>
        <v>#N/A</v>
      </c>
      <c r="R3977" s="10" t="e">
        <f>TableOMP[[#This Row],[Avg]]+$U$2*TableOMP[[#This Row],[StdDev]]</f>
        <v>#N/A</v>
      </c>
      <c r="S3977" s="10" t="e">
        <f>IF(AND(TableOMP[[#This Row],[total_time]]&gt;=TableOMP[[#This Row],[Low]], TableOMP[[#This Row],[total_time]]&lt;=TableOMP[[#This Row],[High]]),1,0)</f>
        <v>#N/A</v>
      </c>
    </row>
    <row r="3978" spans="1:19" x14ac:dyDescent="0.25">
      <c r="A3978" t="s">
        <v>15</v>
      </c>
      <c r="B3978">
        <v>100</v>
      </c>
      <c r="C3978">
        <v>100</v>
      </c>
      <c r="D3978">
        <v>100000</v>
      </c>
      <c r="E3978">
        <v>2</v>
      </c>
      <c r="F3978">
        <v>1</v>
      </c>
      <c r="G3978">
        <v>1.057763</v>
      </c>
      <c r="H3978">
        <v>7.8740000000000008E-3</v>
      </c>
      <c r="I3978">
        <v>6.4440000000000001E-3</v>
      </c>
      <c r="J3978">
        <v>6.4440000000000001E-3</v>
      </c>
      <c r="K3978" t="str">
        <f t="shared" si="67"/>
        <v>6</v>
      </c>
      <c r="L3978" t="s">
        <v>62</v>
      </c>
      <c r="M3978" t="s">
        <v>63</v>
      </c>
      <c r="N39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3978" s="10" t="e">
        <f>VLOOKUP(TableOMP[[#This Row],[Label]],TableAvg[],2,FALSE)</f>
        <v>#N/A</v>
      </c>
      <c r="P3978" s="10" t="e">
        <f>VLOOKUP(TableOMP[[#This Row],[Label]],TableAvg[],3,FALSE)</f>
        <v>#N/A</v>
      </c>
      <c r="Q3978" s="10" t="e">
        <f>TableOMP[[#This Row],[Avg]]-$U$2*TableOMP[[#This Row],[StdDev]]</f>
        <v>#N/A</v>
      </c>
      <c r="R3978" s="10" t="e">
        <f>TableOMP[[#This Row],[Avg]]+$U$2*TableOMP[[#This Row],[StdDev]]</f>
        <v>#N/A</v>
      </c>
      <c r="S3978" s="10" t="e">
        <f>IF(AND(TableOMP[[#This Row],[total_time]]&gt;=TableOMP[[#This Row],[Low]], TableOMP[[#This Row],[total_time]]&lt;=TableOMP[[#This Row],[High]]),1,0)</f>
        <v>#N/A</v>
      </c>
    </row>
    <row r="3979" spans="1:19" x14ac:dyDescent="0.25">
      <c r="A3979" t="s">
        <v>15</v>
      </c>
      <c r="B3979">
        <v>100</v>
      </c>
      <c r="C3979">
        <v>100</v>
      </c>
      <c r="D3979">
        <v>100000</v>
      </c>
      <c r="E3979">
        <v>1</v>
      </c>
      <c r="F3979">
        <v>1</v>
      </c>
      <c r="G3979">
        <v>1.066087</v>
      </c>
      <c r="H3979">
        <v>5.8300000000000001E-3</v>
      </c>
      <c r="I3979">
        <v>0</v>
      </c>
      <c r="J3979">
        <v>0</v>
      </c>
      <c r="K3979" t="str">
        <f t="shared" si="67"/>
        <v>6</v>
      </c>
      <c r="L3979" t="s">
        <v>62</v>
      </c>
      <c r="M3979" t="s">
        <v>63</v>
      </c>
      <c r="N39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3979" s="10" t="e">
        <f>VLOOKUP(TableOMP[[#This Row],[Label]],TableAvg[],2,FALSE)</f>
        <v>#N/A</v>
      </c>
      <c r="P3979" s="10" t="e">
        <f>VLOOKUP(TableOMP[[#This Row],[Label]],TableAvg[],3,FALSE)</f>
        <v>#N/A</v>
      </c>
      <c r="Q3979" s="10" t="e">
        <f>TableOMP[[#This Row],[Avg]]-$U$2*TableOMP[[#This Row],[StdDev]]</f>
        <v>#N/A</v>
      </c>
      <c r="R3979" s="10" t="e">
        <f>TableOMP[[#This Row],[Avg]]+$U$2*TableOMP[[#This Row],[StdDev]]</f>
        <v>#N/A</v>
      </c>
      <c r="S3979" s="10" t="e">
        <f>IF(AND(TableOMP[[#This Row],[total_time]]&gt;=TableOMP[[#This Row],[Low]], TableOMP[[#This Row],[total_time]]&lt;=TableOMP[[#This Row],[High]]),1,0)</f>
        <v>#N/A</v>
      </c>
    </row>
    <row r="3980" spans="1:19" x14ac:dyDescent="0.25">
      <c r="A3980" t="s">
        <v>15</v>
      </c>
      <c r="B3980">
        <v>10000</v>
      </c>
      <c r="C3980">
        <v>100</v>
      </c>
      <c r="D3980">
        <v>1</v>
      </c>
      <c r="E3980">
        <v>64</v>
      </c>
      <c r="F3980">
        <v>1</v>
      </c>
      <c r="G3980">
        <v>15.554182000000001</v>
      </c>
      <c r="H3980">
        <v>11.244239</v>
      </c>
      <c r="I3980">
        <v>40.12265</v>
      </c>
      <c r="J3980">
        <v>0.63686699999999996</v>
      </c>
      <c r="K3980" t="str">
        <f>MID(M3980,22,1)</f>
        <v>6</v>
      </c>
      <c r="L3980" t="s">
        <v>64</v>
      </c>
      <c r="M3980" t="s">
        <v>65</v>
      </c>
      <c r="N39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3980" s="10">
        <f>VLOOKUP(TableOMP[[#This Row],[Label]],TableAvg[],2,FALSE)</f>
        <v>23.036842333333336</v>
      </c>
      <c r="P3980" s="10">
        <f>VLOOKUP(TableOMP[[#This Row],[Label]],TableAvg[],3,FALSE)</f>
        <v>5.4067034954582125</v>
      </c>
      <c r="Q3980" s="10">
        <f>TableOMP[[#This Row],[Avg]]-$U$2*TableOMP[[#This Row],[StdDev]]</f>
        <v>12.223435342416911</v>
      </c>
      <c r="R3980" s="10">
        <f>TableOMP[[#This Row],[Avg]]+$U$2*TableOMP[[#This Row],[StdDev]]</f>
        <v>33.850249324249759</v>
      </c>
      <c r="S3980" s="10">
        <f>IF(AND(TableOMP[[#This Row],[total_time]]&gt;=TableOMP[[#This Row],[Low]], TableOMP[[#This Row],[total_time]]&lt;=TableOMP[[#This Row],[High]]),1,0)</f>
        <v>1</v>
      </c>
    </row>
    <row r="3981" spans="1:19" x14ac:dyDescent="0.25">
      <c r="A3981" t="s">
        <v>15</v>
      </c>
      <c r="B3981">
        <v>10000</v>
      </c>
      <c r="C3981">
        <v>100</v>
      </c>
      <c r="D3981">
        <v>1</v>
      </c>
      <c r="E3981">
        <v>63</v>
      </c>
      <c r="F3981">
        <v>1</v>
      </c>
      <c r="G3981">
        <v>16.305081000000001</v>
      </c>
      <c r="H3981">
        <v>11.971095999999999</v>
      </c>
      <c r="I3981">
        <v>29.003654999999998</v>
      </c>
      <c r="J3981">
        <v>0.46780100000000002</v>
      </c>
      <c r="K3981" t="str">
        <f t="shared" ref="K3981:K4012" si="68">MID(M3981,22,1)</f>
        <v>6</v>
      </c>
      <c r="L3981" t="s">
        <v>64</v>
      </c>
      <c r="M3981" t="s">
        <v>65</v>
      </c>
      <c r="N39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3981" s="10">
        <f>VLOOKUP(TableOMP[[#This Row],[Label]],TableAvg[],2,FALSE)</f>
        <v>22.565191666666667</v>
      </c>
      <c r="P3981" s="10">
        <f>VLOOKUP(TableOMP[[#This Row],[Label]],TableAvg[],3,FALSE)</f>
        <v>4.5104678263368099</v>
      </c>
      <c r="Q3981" s="10">
        <f>TableOMP[[#This Row],[Avg]]-$U$2*TableOMP[[#This Row],[StdDev]]</f>
        <v>13.544256013993047</v>
      </c>
      <c r="R3981" s="10">
        <f>TableOMP[[#This Row],[Avg]]+$U$2*TableOMP[[#This Row],[StdDev]]</f>
        <v>31.586127319340285</v>
      </c>
      <c r="S3981" s="10">
        <f>IF(AND(TableOMP[[#This Row],[total_time]]&gt;=TableOMP[[#This Row],[Low]], TableOMP[[#This Row],[total_time]]&lt;=TableOMP[[#This Row],[High]]),1,0)</f>
        <v>1</v>
      </c>
    </row>
    <row r="3982" spans="1:19" x14ac:dyDescent="0.25">
      <c r="A3982" t="s">
        <v>15</v>
      </c>
      <c r="B3982">
        <v>10000</v>
      </c>
      <c r="C3982">
        <v>100</v>
      </c>
      <c r="D3982">
        <v>1</v>
      </c>
      <c r="E3982">
        <v>62</v>
      </c>
      <c r="F3982">
        <v>1</v>
      </c>
      <c r="G3982">
        <v>17.398164000000001</v>
      </c>
      <c r="H3982">
        <v>12.913525999999999</v>
      </c>
      <c r="I3982">
        <v>33.714379000000001</v>
      </c>
      <c r="J3982">
        <v>0.55269500000000005</v>
      </c>
      <c r="K3982" t="str">
        <f t="shared" si="68"/>
        <v>6</v>
      </c>
      <c r="L3982" t="s">
        <v>64</v>
      </c>
      <c r="M3982" t="s">
        <v>65</v>
      </c>
      <c r="N39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3982" s="10">
        <f>VLOOKUP(TableOMP[[#This Row],[Label]],TableAvg[],2,FALSE)</f>
        <v>22.873059333333334</v>
      </c>
      <c r="P3982" s="10">
        <f>VLOOKUP(TableOMP[[#This Row],[Label]],TableAvg[],3,FALSE)</f>
        <v>4.0216212648321452</v>
      </c>
      <c r="Q3982" s="10">
        <f>TableOMP[[#This Row],[Avg]]-$U$2*TableOMP[[#This Row],[StdDev]]</f>
        <v>14.829816803669043</v>
      </c>
      <c r="R3982" s="10">
        <f>TableOMP[[#This Row],[Avg]]+$U$2*TableOMP[[#This Row],[StdDev]]</f>
        <v>30.916301862997624</v>
      </c>
      <c r="S3982" s="10">
        <f>IF(AND(TableOMP[[#This Row],[total_time]]&gt;=TableOMP[[#This Row],[Low]], TableOMP[[#This Row],[total_time]]&lt;=TableOMP[[#This Row],[High]]),1,0)</f>
        <v>1</v>
      </c>
    </row>
    <row r="3983" spans="1:19" x14ac:dyDescent="0.25">
      <c r="A3983" t="s">
        <v>15</v>
      </c>
      <c r="B3983">
        <v>10000</v>
      </c>
      <c r="C3983">
        <v>100</v>
      </c>
      <c r="D3983">
        <v>1</v>
      </c>
      <c r="E3983">
        <v>61</v>
      </c>
      <c r="F3983">
        <v>1</v>
      </c>
      <c r="G3983">
        <v>24.088626000000001</v>
      </c>
      <c r="H3983">
        <v>15.674023999999999</v>
      </c>
      <c r="I3983">
        <v>228.462671</v>
      </c>
      <c r="J3983">
        <v>3.8077109999999998</v>
      </c>
      <c r="K3983" t="str">
        <f t="shared" si="68"/>
        <v>6</v>
      </c>
      <c r="L3983" t="s">
        <v>64</v>
      </c>
      <c r="M3983" t="s">
        <v>65</v>
      </c>
      <c r="N39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3983" s="10">
        <f>VLOOKUP(TableOMP[[#This Row],[Label]],TableAvg[],2,FALSE)</f>
        <v>24.641043</v>
      </c>
      <c r="P3983" s="10">
        <f>VLOOKUP(TableOMP[[#This Row],[Label]],TableAvg[],3,FALSE)</f>
        <v>0.69741106444665923</v>
      </c>
      <c r="Q3983" s="10">
        <f>TableOMP[[#This Row],[Avg]]-$U$2*TableOMP[[#This Row],[StdDev]]</f>
        <v>23.246220871106683</v>
      </c>
      <c r="R3983" s="10">
        <f>TableOMP[[#This Row],[Avg]]+$U$2*TableOMP[[#This Row],[StdDev]]</f>
        <v>26.035865128893317</v>
      </c>
      <c r="S3983" s="10">
        <f>IF(AND(TableOMP[[#This Row],[total_time]]&gt;=TableOMP[[#This Row],[Low]], TableOMP[[#This Row],[total_time]]&lt;=TableOMP[[#This Row],[High]]),1,0)</f>
        <v>1</v>
      </c>
    </row>
    <row r="3984" spans="1:19" x14ac:dyDescent="0.25">
      <c r="A3984" t="s">
        <v>15</v>
      </c>
      <c r="B3984">
        <v>10000</v>
      </c>
      <c r="C3984">
        <v>100</v>
      </c>
      <c r="D3984">
        <v>1</v>
      </c>
      <c r="E3984">
        <v>60</v>
      </c>
      <c r="F3984">
        <v>1</v>
      </c>
      <c r="G3984">
        <v>23.939287</v>
      </c>
      <c r="H3984">
        <v>16.515398999999999</v>
      </c>
      <c r="I3984">
        <v>239.36839699999999</v>
      </c>
      <c r="J3984">
        <v>4.0570909999999998</v>
      </c>
      <c r="K3984" t="str">
        <f t="shared" si="68"/>
        <v>6</v>
      </c>
      <c r="L3984" t="s">
        <v>64</v>
      </c>
      <c r="M3984" t="s">
        <v>65</v>
      </c>
      <c r="N39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3984" s="10">
        <f>VLOOKUP(TableOMP[[#This Row],[Label]],TableAvg[],2,FALSE)</f>
        <v>24.091633000000002</v>
      </c>
      <c r="P3984" s="10">
        <f>VLOOKUP(TableOMP[[#This Row],[Label]],TableAvg[],3,FALSE)</f>
        <v>0.1089137175681136</v>
      </c>
      <c r="Q3984" s="10">
        <f>TableOMP[[#This Row],[Avg]]-$U$2*TableOMP[[#This Row],[StdDev]]</f>
        <v>23.873805564863776</v>
      </c>
      <c r="R3984" s="10">
        <f>TableOMP[[#This Row],[Avg]]+$U$2*TableOMP[[#This Row],[StdDev]]</f>
        <v>24.309460435136227</v>
      </c>
      <c r="S3984" s="10">
        <f>IF(AND(TableOMP[[#This Row],[total_time]]&gt;=TableOMP[[#This Row],[Low]], TableOMP[[#This Row],[total_time]]&lt;=TableOMP[[#This Row],[High]]),1,0)</f>
        <v>1</v>
      </c>
    </row>
    <row r="3985" spans="1:19" x14ac:dyDescent="0.25">
      <c r="A3985" t="s">
        <v>15</v>
      </c>
      <c r="B3985">
        <v>10000</v>
      </c>
      <c r="C3985">
        <v>100</v>
      </c>
      <c r="D3985">
        <v>1</v>
      </c>
      <c r="E3985">
        <v>59</v>
      </c>
      <c r="F3985">
        <v>1</v>
      </c>
      <c r="G3985">
        <v>24.8889</v>
      </c>
      <c r="H3985">
        <v>17.153822999999999</v>
      </c>
      <c r="I3985">
        <v>224.522345</v>
      </c>
      <c r="J3985">
        <v>3.8710749999999998</v>
      </c>
      <c r="K3985" t="str">
        <f t="shared" si="68"/>
        <v>6</v>
      </c>
      <c r="L3985" t="s">
        <v>64</v>
      </c>
      <c r="M3985" t="s">
        <v>65</v>
      </c>
      <c r="N39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3985" s="10">
        <f>VLOOKUP(TableOMP[[#This Row],[Label]],TableAvg[],2,FALSE)</f>
        <v>25.076984666666664</v>
      </c>
      <c r="P3985" s="10">
        <f>VLOOKUP(TableOMP[[#This Row],[Label]],TableAvg[],3,FALSE)</f>
        <v>1.5127787003199316</v>
      </c>
      <c r="Q3985" s="10">
        <f>TableOMP[[#This Row],[Avg]]-$U$2*TableOMP[[#This Row],[StdDev]]</f>
        <v>22.051427266026803</v>
      </c>
      <c r="R3985" s="10">
        <f>TableOMP[[#This Row],[Avg]]+$U$2*TableOMP[[#This Row],[StdDev]]</f>
        <v>28.102542067306526</v>
      </c>
      <c r="S3985" s="10">
        <f>IF(AND(TableOMP[[#This Row],[total_time]]&gt;=TableOMP[[#This Row],[Low]], TableOMP[[#This Row],[total_time]]&lt;=TableOMP[[#This Row],[High]]),1,0)</f>
        <v>1</v>
      </c>
    </row>
    <row r="3986" spans="1:19" x14ac:dyDescent="0.25">
      <c r="A3986" t="s">
        <v>15</v>
      </c>
      <c r="B3986">
        <v>10000</v>
      </c>
      <c r="C3986">
        <v>100</v>
      </c>
      <c r="D3986">
        <v>1</v>
      </c>
      <c r="E3986">
        <v>58</v>
      </c>
      <c r="F3986">
        <v>1</v>
      </c>
      <c r="G3986">
        <v>22.933112000000001</v>
      </c>
      <c r="H3986">
        <v>16.192129000000001</v>
      </c>
      <c r="I3986">
        <v>183.57642999999999</v>
      </c>
      <c r="J3986">
        <v>3.2206389999999998</v>
      </c>
      <c r="K3986" t="str">
        <f t="shared" si="68"/>
        <v>6</v>
      </c>
      <c r="L3986" t="s">
        <v>64</v>
      </c>
      <c r="M3986" t="s">
        <v>65</v>
      </c>
      <c r="N39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3986" s="10">
        <f>VLOOKUP(TableOMP[[#This Row],[Label]],TableAvg[],2,FALSE)</f>
        <v>24.684348666666665</v>
      </c>
      <c r="P3986" s="10">
        <f>VLOOKUP(TableOMP[[#This Row],[Label]],TableAvg[],3,FALSE)</f>
        <v>1.8456104403030507</v>
      </c>
      <c r="Q3986" s="10">
        <f>TableOMP[[#This Row],[Avg]]-$U$2*TableOMP[[#This Row],[StdDev]]</f>
        <v>20.993127786060562</v>
      </c>
      <c r="R3986" s="10">
        <f>TableOMP[[#This Row],[Avg]]+$U$2*TableOMP[[#This Row],[StdDev]]</f>
        <v>28.375569547272768</v>
      </c>
      <c r="S3986" s="10">
        <f>IF(AND(TableOMP[[#This Row],[total_time]]&gt;=TableOMP[[#This Row],[Low]], TableOMP[[#This Row],[total_time]]&lt;=TableOMP[[#This Row],[High]]),1,0)</f>
        <v>1</v>
      </c>
    </row>
    <row r="3987" spans="1:19" x14ac:dyDescent="0.25">
      <c r="A3987" t="s">
        <v>15</v>
      </c>
      <c r="B3987">
        <v>10000</v>
      </c>
      <c r="C3987">
        <v>100</v>
      </c>
      <c r="D3987">
        <v>1</v>
      </c>
      <c r="E3987">
        <v>57</v>
      </c>
      <c r="F3987">
        <v>1</v>
      </c>
      <c r="G3987">
        <v>24.058509999999998</v>
      </c>
      <c r="H3987">
        <v>16.012222999999999</v>
      </c>
      <c r="I3987">
        <v>175.797876</v>
      </c>
      <c r="J3987">
        <v>3.1392479999999998</v>
      </c>
      <c r="K3987" t="str">
        <f t="shared" si="68"/>
        <v>6</v>
      </c>
      <c r="L3987" t="s">
        <v>64</v>
      </c>
      <c r="M3987" t="s">
        <v>65</v>
      </c>
      <c r="N39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3987" s="10">
        <f>VLOOKUP(TableOMP[[#This Row],[Label]],TableAvg[],2,FALSE)</f>
        <v>25.40756433333333</v>
      </c>
      <c r="P3987" s="10">
        <f>VLOOKUP(TableOMP[[#This Row],[Label]],TableAvg[],3,FALSE)</f>
        <v>1.5181510594286629</v>
      </c>
      <c r="Q3987" s="10">
        <f>TableOMP[[#This Row],[Avg]]-$U$2*TableOMP[[#This Row],[StdDev]]</f>
        <v>22.371262214476005</v>
      </c>
      <c r="R3987" s="10">
        <f>TableOMP[[#This Row],[Avg]]+$U$2*TableOMP[[#This Row],[StdDev]]</f>
        <v>28.443866452190655</v>
      </c>
      <c r="S3987" s="10">
        <f>IF(AND(TableOMP[[#This Row],[total_time]]&gt;=TableOMP[[#This Row],[Low]], TableOMP[[#This Row],[total_time]]&lt;=TableOMP[[#This Row],[High]]),1,0)</f>
        <v>1</v>
      </c>
    </row>
    <row r="3988" spans="1:19" x14ac:dyDescent="0.25">
      <c r="A3988" t="s">
        <v>15</v>
      </c>
      <c r="B3988">
        <v>10000</v>
      </c>
      <c r="C3988">
        <v>100</v>
      </c>
      <c r="D3988">
        <v>1</v>
      </c>
      <c r="E3988">
        <v>56</v>
      </c>
      <c r="F3988">
        <v>1</v>
      </c>
      <c r="G3988">
        <v>24.141774999999999</v>
      </c>
      <c r="H3988">
        <v>16.609366000000001</v>
      </c>
      <c r="I3988">
        <v>211.46203</v>
      </c>
      <c r="J3988">
        <v>3.8447640000000001</v>
      </c>
      <c r="K3988" t="str">
        <f t="shared" si="68"/>
        <v>6</v>
      </c>
      <c r="L3988" t="s">
        <v>64</v>
      </c>
      <c r="M3988" t="s">
        <v>65</v>
      </c>
      <c r="N39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3988" s="10">
        <f>VLOOKUP(TableOMP[[#This Row],[Label]],TableAvg[],2,FALSE)</f>
        <v>25.688562333333333</v>
      </c>
      <c r="P3988" s="10">
        <f>VLOOKUP(TableOMP[[#This Row],[Label]],TableAvg[],3,FALSE)</f>
        <v>1.2302853049382383</v>
      </c>
      <c r="Q3988" s="10">
        <f>TableOMP[[#This Row],[Avg]]-$U$2*TableOMP[[#This Row],[StdDev]]</f>
        <v>23.227991723456856</v>
      </c>
      <c r="R3988" s="10">
        <f>TableOMP[[#This Row],[Avg]]+$U$2*TableOMP[[#This Row],[StdDev]]</f>
        <v>28.149132943209811</v>
      </c>
      <c r="S3988" s="10">
        <f>IF(AND(TableOMP[[#This Row],[total_time]]&gt;=TableOMP[[#This Row],[Low]], TableOMP[[#This Row],[total_time]]&lt;=TableOMP[[#This Row],[High]]),1,0)</f>
        <v>1</v>
      </c>
    </row>
    <row r="3989" spans="1:19" x14ac:dyDescent="0.25">
      <c r="A3989" t="s">
        <v>15</v>
      </c>
      <c r="B3989">
        <v>10000</v>
      </c>
      <c r="C3989">
        <v>100</v>
      </c>
      <c r="D3989">
        <v>1</v>
      </c>
      <c r="E3989">
        <v>55</v>
      </c>
      <c r="F3989">
        <v>1</v>
      </c>
      <c r="G3989">
        <v>24.392821999999999</v>
      </c>
      <c r="H3989">
        <v>16.163497</v>
      </c>
      <c r="I3989">
        <v>173.67959500000001</v>
      </c>
      <c r="J3989">
        <v>3.2162890000000002</v>
      </c>
      <c r="K3989" t="str">
        <f t="shared" si="68"/>
        <v>6</v>
      </c>
      <c r="L3989" t="s">
        <v>64</v>
      </c>
      <c r="M3989" t="s">
        <v>65</v>
      </c>
      <c r="N39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3989" s="10">
        <f>VLOOKUP(TableOMP[[#This Row],[Label]],TableAvg[],2,FALSE)</f>
        <v>25.360660333333332</v>
      </c>
      <c r="P3989" s="10">
        <f>VLOOKUP(TableOMP[[#This Row],[Label]],TableAvg[],3,FALSE)</f>
        <v>1.2700928355765138</v>
      </c>
      <c r="Q3989" s="10">
        <f>TableOMP[[#This Row],[Avg]]-$U$2*TableOMP[[#This Row],[StdDev]]</f>
        <v>22.820474662180303</v>
      </c>
      <c r="R3989" s="10">
        <f>TableOMP[[#This Row],[Avg]]+$U$2*TableOMP[[#This Row],[StdDev]]</f>
        <v>27.900846004486361</v>
      </c>
      <c r="S3989" s="10">
        <f>IF(AND(TableOMP[[#This Row],[total_time]]&gt;=TableOMP[[#This Row],[Low]], TableOMP[[#This Row],[total_time]]&lt;=TableOMP[[#This Row],[High]]),1,0)</f>
        <v>1</v>
      </c>
    </row>
    <row r="3990" spans="1:19" x14ac:dyDescent="0.25">
      <c r="A3990" t="s">
        <v>15</v>
      </c>
      <c r="B3990">
        <v>10000</v>
      </c>
      <c r="C3990">
        <v>100</v>
      </c>
      <c r="D3990">
        <v>1</v>
      </c>
      <c r="E3990">
        <v>54</v>
      </c>
      <c r="F3990">
        <v>1</v>
      </c>
      <c r="G3990">
        <v>24.887858999999999</v>
      </c>
      <c r="H3990">
        <v>17.127151999999999</v>
      </c>
      <c r="I3990">
        <v>209.575771</v>
      </c>
      <c r="J3990">
        <v>3.9542600000000001</v>
      </c>
      <c r="K3990" t="str">
        <f t="shared" si="68"/>
        <v>6</v>
      </c>
      <c r="L3990" t="s">
        <v>64</v>
      </c>
      <c r="M3990" t="s">
        <v>65</v>
      </c>
      <c r="N39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3990" s="10">
        <f>VLOOKUP(TableOMP[[#This Row],[Label]],TableAvg[],2,FALSE)</f>
        <v>25.667505000000002</v>
      </c>
      <c r="P3990" s="10">
        <f>VLOOKUP(TableOMP[[#This Row],[Label]],TableAvg[],3,FALSE)</f>
        <v>0.57645094674913777</v>
      </c>
      <c r="Q3990" s="10">
        <f>TableOMP[[#This Row],[Avg]]-$U$2*TableOMP[[#This Row],[StdDev]]</f>
        <v>24.514603106501728</v>
      </c>
      <c r="R3990" s="10">
        <f>TableOMP[[#This Row],[Avg]]+$U$2*TableOMP[[#This Row],[StdDev]]</f>
        <v>26.820406893498276</v>
      </c>
      <c r="S3990" s="10">
        <f>IF(AND(TableOMP[[#This Row],[total_time]]&gt;=TableOMP[[#This Row],[Low]], TableOMP[[#This Row],[total_time]]&lt;=TableOMP[[#This Row],[High]]),1,0)</f>
        <v>1</v>
      </c>
    </row>
    <row r="3991" spans="1:19" x14ac:dyDescent="0.25">
      <c r="A3991" t="s">
        <v>15</v>
      </c>
      <c r="B3991">
        <v>10000</v>
      </c>
      <c r="C3991">
        <v>100</v>
      </c>
      <c r="D3991">
        <v>1</v>
      </c>
      <c r="E3991">
        <v>53</v>
      </c>
      <c r="F3991">
        <v>1</v>
      </c>
      <c r="G3991">
        <v>24.731027000000001</v>
      </c>
      <c r="H3991">
        <v>15.213946</v>
      </c>
      <c r="I3991">
        <v>166.92452599999999</v>
      </c>
      <c r="J3991">
        <v>3.2100870000000001</v>
      </c>
      <c r="K3991" t="str">
        <f t="shared" si="68"/>
        <v>6</v>
      </c>
      <c r="L3991" t="s">
        <v>64</v>
      </c>
      <c r="M3991" t="s">
        <v>65</v>
      </c>
      <c r="N39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3991" s="10">
        <f>VLOOKUP(TableOMP[[#This Row],[Label]],TableAvg[],2,FALSE)</f>
        <v>26.49198766666667</v>
      </c>
      <c r="P3991" s="10">
        <f>VLOOKUP(TableOMP[[#This Row],[Label]],TableAvg[],3,FALSE)</f>
        <v>2.2017086177670251</v>
      </c>
      <c r="Q3991" s="10">
        <f>TableOMP[[#This Row],[Avg]]-$U$2*TableOMP[[#This Row],[StdDev]]</f>
        <v>22.08857043113262</v>
      </c>
      <c r="R3991" s="10">
        <f>TableOMP[[#This Row],[Avg]]+$U$2*TableOMP[[#This Row],[StdDev]]</f>
        <v>30.89540490220072</v>
      </c>
      <c r="S3991" s="10">
        <f>IF(AND(TableOMP[[#This Row],[total_time]]&gt;=TableOMP[[#This Row],[Low]], TableOMP[[#This Row],[total_time]]&lt;=TableOMP[[#This Row],[High]]),1,0)</f>
        <v>1</v>
      </c>
    </row>
    <row r="3992" spans="1:19" x14ac:dyDescent="0.25">
      <c r="A3992" t="s">
        <v>15</v>
      </c>
      <c r="B3992">
        <v>10000</v>
      </c>
      <c r="C3992">
        <v>100</v>
      </c>
      <c r="D3992">
        <v>1</v>
      </c>
      <c r="E3992">
        <v>52</v>
      </c>
      <c r="F3992">
        <v>1</v>
      </c>
      <c r="G3992">
        <v>24.571338999999998</v>
      </c>
      <c r="H3992">
        <v>16.510542000000001</v>
      </c>
      <c r="I3992">
        <v>187.409594</v>
      </c>
      <c r="J3992">
        <v>3.6746979999999998</v>
      </c>
      <c r="K3992" t="str">
        <f t="shared" si="68"/>
        <v>6</v>
      </c>
      <c r="L3992" t="s">
        <v>64</v>
      </c>
      <c r="M3992" t="s">
        <v>65</v>
      </c>
      <c r="N39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3992" s="10">
        <f>VLOOKUP(TableOMP[[#This Row],[Label]],TableAvg[],2,FALSE)</f>
        <v>25.390547666666667</v>
      </c>
      <c r="P3992" s="10">
        <f>VLOOKUP(TableOMP[[#This Row],[Label]],TableAvg[],3,FALSE)</f>
        <v>1.1714658179339055</v>
      </c>
      <c r="Q3992" s="10">
        <f>TableOMP[[#This Row],[Avg]]-$U$2*TableOMP[[#This Row],[StdDev]]</f>
        <v>23.047616030798856</v>
      </c>
      <c r="R3992" s="10">
        <f>TableOMP[[#This Row],[Avg]]+$U$2*TableOMP[[#This Row],[StdDev]]</f>
        <v>27.733479302534477</v>
      </c>
      <c r="S3992" s="10">
        <f>IF(AND(TableOMP[[#This Row],[total_time]]&gt;=TableOMP[[#This Row],[Low]], TableOMP[[#This Row],[total_time]]&lt;=TableOMP[[#This Row],[High]]),1,0)</f>
        <v>1</v>
      </c>
    </row>
    <row r="3993" spans="1:19" x14ac:dyDescent="0.25">
      <c r="A3993" t="s">
        <v>15</v>
      </c>
      <c r="B3993">
        <v>10000</v>
      </c>
      <c r="C3993">
        <v>100</v>
      </c>
      <c r="D3993">
        <v>1</v>
      </c>
      <c r="E3993">
        <v>51</v>
      </c>
      <c r="F3993">
        <v>1</v>
      </c>
      <c r="G3993">
        <v>24.797104999999998</v>
      </c>
      <c r="H3993">
        <v>16.938872</v>
      </c>
      <c r="I3993">
        <v>145.47027299999999</v>
      </c>
      <c r="J3993">
        <v>2.909405</v>
      </c>
      <c r="K3993" t="str">
        <f t="shared" si="68"/>
        <v>6</v>
      </c>
      <c r="L3993" t="s">
        <v>64</v>
      </c>
      <c r="M3993" t="s">
        <v>65</v>
      </c>
      <c r="N39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3993" s="10">
        <f>VLOOKUP(TableOMP[[#This Row],[Label]],TableAvg[],2,FALSE)</f>
        <v>25.840850333333332</v>
      </c>
      <c r="P3993" s="10">
        <f>VLOOKUP(TableOMP[[#This Row],[Label]],TableAvg[],3,FALSE)</f>
        <v>1.4243345507535057</v>
      </c>
      <c r="Q3993" s="10">
        <f>TableOMP[[#This Row],[Avg]]-$U$2*TableOMP[[#This Row],[StdDev]]</f>
        <v>22.992181231826322</v>
      </c>
      <c r="R3993" s="10">
        <f>TableOMP[[#This Row],[Avg]]+$U$2*TableOMP[[#This Row],[StdDev]]</f>
        <v>28.689519434840342</v>
      </c>
      <c r="S3993" s="10">
        <f>IF(AND(TableOMP[[#This Row],[total_time]]&gt;=TableOMP[[#This Row],[Low]], TableOMP[[#This Row],[total_time]]&lt;=TableOMP[[#This Row],[High]]),1,0)</f>
        <v>1</v>
      </c>
    </row>
    <row r="3994" spans="1:19" x14ac:dyDescent="0.25">
      <c r="A3994" t="s">
        <v>15</v>
      </c>
      <c r="B3994">
        <v>10000</v>
      </c>
      <c r="C3994">
        <v>100</v>
      </c>
      <c r="D3994">
        <v>1</v>
      </c>
      <c r="E3994">
        <v>50</v>
      </c>
      <c r="F3994">
        <v>1</v>
      </c>
      <c r="G3994">
        <v>24.848386999999999</v>
      </c>
      <c r="H3994">
        <v>15.290711999999999</v>
      </c>
      <c r="I3994">
        <v>139.77135000000001</v>
      </c>
      <c r="J3994">
        <v>2.8524769999999999</v>
      </c>
      <c r="K3994" t="str">
        <f t="shared" si="68"/>
        <v>6</v>
      </c>
      <c r="L3994" t="s">
        <v>64</v>
      </c>
      <c r="M3994" t="s">
        <v>65</v>
      </c>
      <c r="N39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3994" s="10">
        <f>VLOOKUP(TableOMP[[#This Row],[Label]],TableAvg[],2,FALSE)</f>
        <v>24.905305333333331</v>
      </c>
      <c r="P3994" s="10">
        <f>VLOOKUP(TableOMP[[#This Row],[Label]],TableAvg[],3,FALSE)</f>
        <v>0.67773903707279415</v>
      </c>
      <c r="Q3994" s="10">
        <f>TableOMP[[#This Row],[Avg]]-$U$2*TableOMP[[#This Row],[StdDev]]</f>
        <v>23.549827259187744</v>
      </c>
      <c r="R3994" s="10">
        <f>TableOMP[[#This Row],[Avg]]+$U$2*TableOMP[[#This Row],[StdDev]]</f>
        <v>26.260783407478918</v>
      </c>
      <c r="S3994" s="10">
        <f>IF(AND(TableOMP[[#This Row],[total_time]]&gt;=TableOMP[[#This Row],[Low]], TableOMP[[#This Row],[total_time]]&lt;=TableOMP[[#This Row],[High]]),1,0)</f>
        <v>1</v>
      </c>
    </row>
    <row r="3995" spans="1:19" x14ac:dyDescent="0.25">
      <c r="A3995" t="s">
        <v>15</v>
      </c>
      <c r="B3995">
        <v>10000</v>
      </c>
      <c r="C3995">
        <v>100</v>
      </c>
      <c r="D3995">
        <v>1</v>
      </c>
      <c r="E3995">
        <v>49</v>
      </c>
      <c r="F3995">
        <v>1</v>
      </c>
      <c r="G3995">
        <v>24.734877999999998</v>
      </c>
      <c r="H3995">
        <v>16.092175999999998</v>
      </c>
      <c r="I3995">
        <v>127.800145</v>
      </c>
      <c r="J3995">
        <v>2.6625030000000001</v>
      </c>
      <c r="K3995" t="str">
        <f t="shared" si="68"/>
        <v>6</v>
      </c>
      <c r="L3995" t="s">
        <v>64</v>
      </c>
      <c r="M3995" t="s">
        <v>65</v>
      </c>
      <c r="N39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3995" s="10">
        <f>VLOOKUP(TableOMP[[#This Row],[Label]],TableAvg[],2,FALSE)</f>
        <v>25.497405666666666</v>
      </c>
      <c r="P3995" s="10">
        <f>VLOOKUP(TableOMP[[#This Row],[Label]],TableAvg[],3,FALSE)</f>
        <v>1.0181394385820903</v>
      </c>
      <c r="Q3995" s="10">
        <f>TableOMP[[#This Row],[Avg]]-$U$2*TableOMP[[#This Row],[StdDev]]</f>
        <v>23.461126789502487</v>
      </c>
      <c r="R3995" s="10">
        <f>TableOMP[[#This Row],[Avg]]+$U$2*TableOMP[[#This Row],[StdDev]]</f>
        <v>27.533684543830844</v>
      </c>
      <c r="S3995" s="10">
        <f>IF(AND(TableOMP[[#This Row],[total_time]]&gt;=TableOMP[[#This Row],[Low]], TableOMP[[#This Row],[total_time]]&lt;=TableOMP[[#This Row],[High]]),1,0)</f>
        <v>1</v>
      </c>
    </row>
    <row r="3996" spans="1:19" x14ac:dyDescent="0.25">
      <c r="A3996" t="s">
        <v>15</v>
      </c>
      <c r="B3996">
        <v>10000</v>
      </c>
      <c r="C3996">
        <v>100</v>
      </c>
      <c r="D3996">
        <v>1</v>
      </c>
      <c r="E3996">
        <v>48</v>
      </c>
      <c r="F3996">
        <v>1</v>
      </c>
      <c r="G3996">
        <v>25.168627999999998</v>
      </c>
      <c r="H3996">
        <v>16.221366</v>
      </c>
      <c r="I3996">
        <v>125.671841</v>
      </c>
      <c r="J3996">
        <v>2.6738689999999998</v>
      </c>
      <c r="K3996" t="str">
        <f t="shared" si="68"/>
        <v>6</v>
      </c>
      <c r="L3996" t="s">
        <v>64</v>
      </c>
      <c r="M3996" t="s">
        <v>65</v>
      </c>
      <c r="N39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3996" s="10">
        <f>VLOOKUP(TableOMP[[#This Row],[Label]],TableAvg[],2,FALSE)</f>
        <v>25.698375999999996</v>
      </c>
      <c r="P3996" s="10">
        <f>VLOOKUP(TableOMP[[#This Row],[Label]],TableAvg[],3,FALSE)</f>
        <v>0.656682861572359</v>
      </c>
      <c r="Q3996" s="10">
        <f>TableOMP[[#This Row],[Avg]]-$U$2*TableOMP[[#This Row],[StdDev]]</f>
        <v>24.385010276855279</v>
      </c>
      <c r="R3996" s="10">
        <f>TableOMP[[#This Row],[Avg]]+$U$2*TableOMP[[#This Row],[StdDev]]</f>
        <v>27.011741723144713</v>
      </c>
      <c r="S3996" s="10">
        <f>IF(AND(TableOMP[[#This Row],[total_time]]&gt;=TableOMP[[#This Row],[Low]], TableOMP[[#This Row],[total_time]]&lt;=TableOMP[[#This Row],[High]]),1,0)</f>
        <v>1</v>
      </c>
    </row>
    <row r="3997" spans="1:19" x14ac:dyDescent="0.25">
      <c r="A3997" t="s">
        <v>15</v>
      </c>
      <c r="B3997">
        <v>10000</v>
      </c>
      <c r="C3997">
        <v>100</v>
      </c>
      <c r="D3997">
        <v>1</v>
      </c>
      <c r="E3997">
        <v>47</v>
      </c>
      <c r="F3997">
        <v>1</v>
      </c>
      <c r="G3997">
        <v>25.808443</v>
      </c>
      <c r="H3997">
        <v>17.795491999999999</v>
      </c>
      <c r="I3997">
        <v>194.147223</v>
      </c>
      <c r="J3997">
        <v>4.2205919999999999</v>
      </c>
      <c r="K3997" t="str">
        <f t="shared" si="68"/>
        <v>6</v>
      </c>
      <c r="L3997" t="s">
        <v>64</v>
      </c>
      <c r="M3997" t="s">
        <v>65</v>
      </c>
      <c r="N39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3997" s="10">
        <f>VLOOKUP(TableOMP[[#This Row],[Label]],TableAvg[],2,FALSE)</f>
        <v>25.578340999999998</v>
      </c>
      <c r="P3997" s="10">
        <f>VLOOKUP(TableOMP[[#This Row],[Label]],TableAvg[],3,FALSE)</f>
        <v>0.98045741141675369</v>
      </c>
      <c r="Q3997" s="10">
        <f>TableOMP[[#This Row],[Avg]]-$U$2*TableOMP[[#This Row],[StdDev]]</f>
        <v>23.61742617716649</v>
      </c>
      <c r="R3997" s="10">
        <f>TableOMP[[#This Row],[Avg]]+$U$2*TableOMP[[#This Row],[StdDev]]</f>
        <v>27.539255822833507</v>
      </c>
      <c r="S3997" s="10">
        <f>IF(AND(TableOMP[[#This Row],[total_time]]&gt;=TableOMP[[#This Row],[Low]], TableOMP[[#This Row],[total_time]]&lt;=TableOMP[[#This Row],[High]]),1,0)</f>
        <v>1</v>
      </c>
    </row>
    <row r="3998" spans="1:19" x14ac:dyDescent="0.25">
      <c r="A3998" t="s">
        <v>15</v>
      </c>
      <c r="B3998">
        <v>10000</v>
      </c>
      <c r="C3998">
        <v>100</v>
      </c>
      <c r="D3998">
        <v>1</v>
      </c>
      <c r="E3998">
        <v>46</v>
      </c>
      <c r="F3998">
        <v>1</v>
      </c>
      <c r="G3998">
        <v>24.864024000000001</v>
      </c>
      <c r="H3998">
        <v>17.143196</v>
      </c>
      <c r="I3998">
        <v>194.15066100000001</v>
      </c>
      <c r="J3998">
        <v>4.3144590000000003</v>
      </c>
      <c r="K3998" t="str">
        <f t="shared" si="68"/>
        <v>6</v>
      </c>
      <c r="L3998" t="s">
        <v>64</v>
      </c>
      <c r="M3998" t="s">
        <v>65</v>
      </c>
      <c r="N39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3998" s="10">
        <f>VLOOKUP(TableOMP[[#This Row],[Label]],TableAvg[],2,FALSE)</f>
        <v>25.105016666666668</v>
      </c>
      <c r="P3998" s="10">
        <f>VLOOKUP(TableOMP[[#This Row],[Label]],TableAvg[],3,FALSE)</f>
        <v>0.96783194625286728</v>
      </c>
      <c r="Q3998" s="10">
        <f>TableOMP[[#This Row],[Avg]]-$U$2*TableOMP[[#This Row],[StdDev]]</f>
        <v>23.169352774160934</v>
      </c>
      <c r="R3998" s="10">
        <f>TableOMP[[#This Row],[Avg]]+$U$2*TableOMP[[#This Row],[StdDev]]</f>
        <v>27.040680559172401</v>
      </c>
      <c r="S3998" s="10">
        <f>IF(AND(TableOMP[[#This Row],[total_time]]&gt;=TableOMP[[#This Row],[Low]], TableOMP[[#This Row],[total_time]]&lt;=TableOMP[[#This Row],[High]]),1,0)</f>
        <v>1</v>
      </c>
    </row>
    <row r="3999" spans="1:19" x14ac:dyDescent="0.25">
      <c r="A3999" t="s">
        <v>15</v>
      </c>
      <c r="B3999">
        <v>10000</v>
      </c>
      <c r="C3999">
        <v>100</v>
      </c>
      <c r="D3999">
        <v>1</v>
      </c>
      <c r="E3999">
        <v>45</v>
      </c>
      <c r="F3999">
        <v>1</v>
      </c>
      <c r="G3999">
        <v>24.322993</v>
      </c>
      <c r="H3999">
        <v>16.639203999999999</v>
      </c>
      <c r="I3999">
        <v>167.09571500000001</v>
      </c>
      <c r="J3999">
        <v>3.7976299999999998</v>
      </c>
      <c r="K3999" t="str">
        <f t="shared" si="68"/>
        <v>6</v>
      </c>
      <c r="L3999" t="s">
        <v>64</v>
      </c>
      <c r="M3999" t="s">
        <v>65</v>
      </c>
      <c r="N39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3999" s="10">
        <f>VLOOKUP(TableOMP[[#This Row],[Label]],TableAvg[],2,FALSE)</f>
        <v>25.254002333333332</v>
      </c>
      <c r="P3999" s="10">
        <f>VLOOKUP(TableOMP[[#This Row],[Label]],TableAvg[],3,FALSE)</f>
        <v>0.92190047262863217</v>
      </c>
      <c r="Q3999" s="10">
        <f>TableOMP[[#This Row],[Avg]]-$U$2*TableOMP[[#This Row],[StdDev]]</f>
        <v>23.410201388076068</v>
      </c>
      <c r="R3999" s="10">
        <f>TableOMP[[#This Row],[Avg]]+$U$2*TableOMP[[#This Row],[StdDev]]</f>
        <v>27.097803278590597</v>
      </c>
      <c r="S3999" s="10">
        <f>IF(AND(TableOMP[[#This Row],[total_time]]&gt;=TableOMP[[#This Row],[Low]], TableOMP[[#This Row],[total_time]]&lt;=TableOMP[[#This Row],[High]]),1,0)</f>
        <v>1</v>
      </c>
    </row>
    <row r="4000" spans="1:19" x14ac:dyDescent="0.25">
      <c r="A4000" t="s">
        <v>15</v>
      </c>
      <c r="B4000">
        <v>10000</v>
      </c>
      <c r="C4000">
        <v>100</v>
      </c>
      <c r="D4000">
        <v>1</v>
      </c>
      <c r="E4000">
        <v>44</v>
      </c>
      <c r="F4000">
        <v>1</v>
      </c>
      <c r="G4000">
        <v>24.087137999999999</v>
      </c>
      <c r="H4000">
        <v>16.214417000000001</v>
      </c>
      <c r="I4000">
        <v>156.93367699999999</v>
      </c>
      <c r="J4000">
        <v>3.6496200000000001</v>
      </c>
      <c r="K4000" t="str">
        <f t="shared" si="68"/>
        <v>6</v>
      </c>
      <c r="L4000" t="s">
        <v>64</v>
      </c>
      <c r="M4000" t="s">
        <v>65</v>
      </c>
      <c r="N40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4000" s="10">
        <f>VLOOKUP(TableOMP[[#This Row],[Label]],TableAvg[],2,FALSE)</f>
        <v>25.146681666666666</v>
      </c>
      <c r="P4000" s="10">
        <f>VLOOKUP(TableOMP[[#This Row],[Label]],TableAvg[],3,FALSE)</f>
        <v>1.0875562001362333</v>
      </c>
      <c r="Q4000" s="10">
        <f>TableOMP[[#This Row],[Avg]]-$U$2*TableOMP[[#This Row],[StdDev]]</f>
        <v>22.971569266394198</v>
      </c>
      <c r="R4000" s="10">
        <f>TableOMP[[#This Row],[Avg]]+$U$2*TableOMP[[#This Row],[StdDev]]</f>
        <v>27.321794066939134</v>
      </c>
      <c r="S4000" s="10">
        <f>IF(AND(TableOMP[[#This Row],[total_time]]&gt;=TableOMP[[#This Row],[Low]], TableOMP[[#This Row],[total_time]]&lt;=TableOMP[[#This Row],[High]]),1,0)</f>
        <v>1</v>
      </c>
    </row>
    <row r="4001" spans="1:19" x14ac:dyDescent="0.25">
      <c r="A4001" t="s">
        <v>15</v>
      </c>
      <c r="B4001">
        <v>10000</v>
      </c>
      <c r="C4001">
        <v>100</v>
      </c>
      <c r="D4001">
        <v>1</v>
      </c>
      <c r="E4001">
        <v>43</v>
      </c>
      <c r="F4001">
        <v>1</v>
      </c>
      <c r="G4001">
        <v>23.199925</v>
      </c>
      <c r="H4001">
        <v>15.891959999999999</v>
      </c>
      <c r="I4001">
        <v>141.80927299999999</v>
      </c>
      <c r="J4001">
        <v>3.3764110000000001</v>
      </c>
      <c r="K4001" t="str">
        <f t="shared" si="68"/>
        <v>6</v>
      </c>
      <c r="L4001" t="s">
        <v>64</v>
      </c>
      <c r="M4001" t="s">
        <v>65</v>
      </c>
      <c r="N40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4001" s="10">
        <f>VLOOKUP(TableOMP[[#This Row],[Label]],TableAvg[],2,FALSE)</f>
        <v>24.832328</v>
      </c>
      <c r="P4001" s="10">
        <f>VLOOKUP(TableOMP[[#This Row],[Label]],TableAvg[],3,FALSE)</f>
        <v>1.2848420069583315</v>
      </c>
      <c r="Q4001" s="10">
        <f>TableOMP[[#This Row],[Avg]]-$U$2*TableOMP[[#This Row],[StdDev]]</f>
        <v>22.262643986083337</v>
      </c>
      <c r="R4001" s="10">
        <f>TableOMP[[#This Row],[Avg]]+$U$2*TableOMP[[#This Row],[StdDev]]</f>
        <v>27.402012013916664</v>
      </c>
      <c r="S4001" s="10">
        <f>IF(AND(TableOMP[[#This Row],[total_time]]&gt;=TableOMP[[#This Row],[Low]], TableOMP[[#This Row],[total_time]]&lt;=TableOMP[[#This Row],[High]]),1,0)</f>
        <v>1</v>
      </c>
    </row>
    <row r="4002" spans="1:19" x14ac:dyDescent="0.25">
      <c r="A4002" t="s">
        <v>15</v>
      </c>
      <c r="B4002">
        <v>10000</v>
      </c>
      <c r="C4002">
        <v>100</v>
      </c>
      <c r="D4002">
        <v>1</v>
      </c>
      <c r="E4002">
        <v>42</v>
      </c>
      <c r="F4002">
        <v>1</v>
      </c>
      <c r="G4002">
        <v>25.211148000000001</v>
      </c>
      <c r="H4002">
        <v>16.424700999999999</v>
      </c>
      <c r="I4002">
        <v>157.30701300000001</v>
      </c>
      <c r="J4002">
        <v>3.8367559999999998</v>
      </c>
      <c r="K4002" t="str">
        <f t="shared" si="68"/>
        <v>6</v>
      </c>
      <c r="L4002" t="s">
        <v>64</v>
      </c>
      <c r="M4002" t="s">
        <v>65</v>
      </c>
      <c r="N40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4002" s="10">
        <f>VLOOKUP(TableOMP[[#This Row],[Label]],TableAvg[],2,FALSE)</f>
        <v>25.819136666666665</v>
      </c>
      <c r="P4002" s="10">
        <f>VLOOKUP(TableOMP[[#This Row],[Label]],TableAvg[],3,FALSE)</f>
        <v>0.96443977282893023</v>
      </c>
      <c r="Q4002" s="10">
        <f>TableOMP[[#This Row],[Avg]]-$U$2*TableOMP[[#This Row],[StdDev]]</f>
        <v>23.890257121008805</v>
      </c>
      <c r="R4002" s="10">
        <f>TableOMP[[#This Row],[Avg]]+$U$2*TableOMP[[#This Row],[StdDev]]</f>
        <v>27.748016212324526</v>
      </c>
      <c r="S4002" s="10">
        <f>IF(AND(TableOMP[[#This Row],[total_time]]&gt;=TableOMP[[#This Row],[Low]], TableOMP[[#This Row],[total_time]]&lt;=TableOMP[[#This Row],[High]]),1,0)</f>
        <v>1</v>
      </c>
    </row>
    <row r="4003" spans="1:19" x14ac:dyDescent="0.25">
      <c r="A4003" t="s">
        <v>15</v>
      </c>
      <c r="B4003">
        <v>10000</v>
      </c>
      <c r="C4003">
        <v>100</v>
      </c>
      <c r="D4003">
        <v>1</v>
      </c>
      <c r="E4003">
        <v>41</v>
      </c>
      <c r="F4003">
        <v>1</v>
      </c>
      <c r="G4003">
        <v>24.618659999999998</v>
      </c>
      <c r="H4003">
        <v>15.731173999999999</v>
      </c>
      <c r="I4003">
        <v>150.45908900000001</v>
      </c>
      <c r="J4003">
        <v>3.7614770000000002</v>
      </c>
      <c r="K4003" t="str">
        <f t="shared" si="68"/>
        <v>6</v>
      </c>
      <c r="L4003" t="s">
        <v>64</v>
      </c>
      <c r="M4003" t="s">
        <v>65</v>
      </c>
      <c r="N40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4003" s="10">
        <f>VLOOKUP(TableOMP[[#This Row],[Label]],TableAvg[],2,FALSE)</f>
        <v>25.509156999999998</v>
      </c>
      <c r="P4003" s="10">
        <f>VLOOKUP(TableOMP[[#This Row],[Label]],TableAvg[],3,FALSE)</f>
        <v>0.98824403434478203</v>
      </c>
      <c r="Q4003" s="10">
        <f>TableOMP[[#This Row],[Avg]]-$U$2*TableOMP[[#This Row],[StdDev]]</f>
        <v>23.532668931310432</v>
      </c>
      <c r="R4003" s="10">
        <f>TableOMP[[#This Row],[Avg]]+$U$2*TableOMP[[#This Row],[StdDev]]</f>
        <v>27.485645068689564</v>
      </c>
      <c r="S4003" s="10">
        <f>IF(AND(TableOMP[[#This Row],[total_time]]&gt;=TableOMP[[#This Row],[Low]], TableOMP[[#This Row],[total_time]]&lt;=TableOMP[[#This Row],[High]]),1,0)</f>
        <v>1</v>
      </c>
    </row>
    <row r="4004" spans="1:19" x14ac:dyDescent="0.25">
      <c r="A4004" t="s">
        <v>15</v>
      </c>
      <c r="B4004">
        <v>10000</v>
      </c>
      <c r="C4004">
        <v>100</v>
      </c>
      <c r="D4004">
        <v>1</v>
      </c>
      <c r="E4004">
        <v>40</v>
      </c>
      <c r="F4004">
        <v>1</v>
      </c>
      <c r="G4004">
        <v>24.310053</v>
      </c>
      <c r="H4004">
        <v>14.878187</v>
      </c>
      <c r="I4004">
        <v>135.19502800000001</v>
      </c>
      <c r="J4004">
        <v>3.466539</v>
      </c>
      <c r="K4004" t="str">
        <f t="shared" si="68"/>
        <v>6</v>
      </c>
      <c r="L4004" t="s">
        <v>64</v>
      </c>
      <c r="M4004" t="s">
        <v>65</v>
      </c>
      <c r="N40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4004" s="10">
        <f>VLOOKUP(TableOMP[[#This Row],[Label]],TableAvg[],2,FALSE)</f>
        <v>25.082809666666666</v>
      </c>
      <c r="P4004" s="10">
        <f>VLOOKUP(TableOMP[[#This Row],[Label]],TableAvg[],3,FALSE)</f>
        <v>1.0214063791369055</v>
      </c>
      <c r="Q4004" s="10">
        <f>TableOMP[[#This Row],[Avg]]-$U$2*TableOMP[[#This Row],[StdDev]]</f>
        <v>23.039996908392855</v>
      </c>
      <c r="R4004" s="10">
        <f>TableOMP[[#This Row],[Avg]]+$U$2*TableOMP[[#This Row],[StdDev]]</f>
        <v>27.125622424940477</v>
      </c>
      <c r="S4004" s="10">
        <f>IF(AND(TableOMP[[#This Row],[total_time]]&gt;=TableOMP[[#This Row],[Low]], TableOMP[[#This Row],[total_time]]&lt;=TableOMP[[#This Row],[High]]),1,0)</f>
        <v>1</v>
      </c>
    </row>
    <row r="4005" spans="1:19" x14ac:dyDescent="0.25">
      <c r="A4005" t="s">
        <v>15</v>
      </c>
      <c r="B4005">
        <v>10000</v>
      </c>
      <c r="C4005">
        <v>100</v>
      </c>
      <c r="D4005">
        <v>1</v>
      </c>
      <c r="E4005">
        <v>39</v>
      </c>
      <c r="F4005">
        <v>1</v>
      </c>
      <c r="G4005">
        <v>25.166913999999998</v>
      </c>
      <c r="H4005">
        <v>17.062671000000002</v>
      </c>
      <c r="I4005">
        <v>180.46744799999999</v>
      </c>
      <c r="J4005">
        <v>4.7491430000000001</v>
      </c>
      <c r="K4005" t="str">
        <f t="shared" si="68"/>
        <v>6</v>
      </c>
      <c r="L4005" t="s">
        <v>64</v>
      </c>
      <c r="M4005" t="s">
        <v>65</v>
      </c>
      <c r="N40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4005" s="10">
        <f>VLOOKUP(TableOMP[[#This Row],[Label]],TableAvg[],2,FALSE)</f>
        <v>25.779960333333332</v>
      </c>
      <c r="P4005" s="10">
        <f>VLOOKUP(TableOMP[[#This Row],[Label]],TableAvg[],3,FALSE)</f>
        <v>0.71966174763643331</v>
      </c>
      <c r="Q4005" s="10">
        <f>TableOMP[[#This Row],[Avg]]-$U$2*TableOMP[[#This Row],[StdDev]]</f>
        <v>24.340636838060465</v>
      </c>
      <c r="R4005" s="10">
        <f>TableOMP[[#This Row],[Avg]]+$U$2*TableOMP[[#This Row],[StdDev]]</f>
        <v>27.219283828606198</v>
      </c>
      <c r="S4005" s="10">
        <f>IF(AND(TableOMP[[#This Row],[total_time]]&gt;=TableOMP[[#This Row],[Low]], TableOMP[[#This Row],[total_time]]&lt;=TableOMP[[#This Row],[High]]),1,0)</f>
        <v>1</v>
      </c>
    </row>
    <row r="4006" spans="1:19" x14ac:dyDescent="0.25">
      <c r="A4006" t="s">
        <v>15</v>
      </c>
      <c r="B4006">
        <v>10000</v>
      </c>
      <c r="C4006">
        <v>100</v>
      </c>
      <c r="D4006">
        <v>1</v>
      </c>
      <c r="E4006">
        <v>38</v>
      </c>
      <c r="F4006">
        <v>1</v>
      </c>
      <c r="G4006">
        <v>25.380078999999999</v>
      </c>
      <c r="H4006">
        <v>15.79073</v>
      </c>
      <c r="I4006">
        <v>163.673134</v>
      </c>
      <c r="J4006">
        <v>4.4235980000000001</v>
      </c>
      <c r="K4006" t="str">
        <f t="shared" si="68"/>
        <v>6</v>
      </c>
      <c r="L4006" t="s">
        <v>64</v>
      </c>
      <c r="M4006" t="s">
        <v>65</v>
      </c>
      <c r="N40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4006" s="10">
        <f>VLOOKUP(TableOMP[[#This Row],[Label]],TableAvg[],2,FALSE)</f>
        <v>25.704401000000001</v>
      </c>
      <c r="P4006" s="10">
        <f>VLOOKUP(TableOMP[[#This Row],[Label]],TableAvg[],3,FALSE)</f>
        <v>0.2854951416794792</v>
      </c>
      <c r="Q4006" s="10">
        <f>TableOMP[[#This Row],[Avg]]-$U$2*TableOMP[[#This Row],[StdDev]]</f>
        <v>25.133410716641041</v>
      </c>
      <c r="R4006" s="10">
        <f>TableOMP[[#This Row],[Avg]]+$U$2*TableOMP[[#This Row],[StdDev]]</f>
        <v>26.27539128335896</v>
      </c>
      <c r="S4006" s="10">
        <f>IF(AND(TableOMP[[#This Row],[total_time]]&gt;=TableOMP[[#This Row],[Low]], TableOMP[[#This Row],[total_time]]&lt;=TableOMP[[#This Row],[High]]),1,0)</f>
        <v>1</v>
      </c>
    </row>
    <row r="4007" spans="1:19" x14ac:dyDescent="0.25">
      <c r="A4007" t="s">
        <v>15</v>
      </c>
      <c r="B4007">
        <v>10000</v>
      </c>
      <c r="C4007">
        <v>100</v>
      </c>
      <c r="D4007">
        <v>1</v>
      </c>
      <c r="E4007">
        <v>37</v>
      </c>
      <c r="F4007">
        <v>1</v>
      </c>
      <c r="G4007">
        <v>26.683911999999999</v>
      </c>
      <c r="H4007">
        <v>17.478255999999998</v>
      </c>
      <c r="I4007">
        <v>157.566442</v>
      </c>
      <c r="J4007">
        <v>4.3768459999999996</v>
      </c>
      <c r="K4007" t="str">
        <f t="shared" si="68"/>
        <v>6</v>
      </c>
      <c r="L4007" t="s">
        <v>64</v>
      </c>
      <c r="M4007" t="s">
        <v>65</v>
      </c>
      <c r="N40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4007" s="10">
        <f>VLOOKUP(TableOMP[[#This Row],[Label]],TableAvg[],2,FALSE)</f>
        <v>26.970348333333334</v>
      </c>
      <c r="P4007" s="10">
        <f>VLOOKUP(TableOMP[[#This Row],[Label]],TableAvg[],3,FALSE)</f>
        <v>0.67769942166725894</v>
      </c>
      <c r="Q4007" s="10">
        <f>TableOMP[[#This Row],[Avg]]-$U$2*TableOMP[[#This Row],[StdDev]]</f>
        <v>25.614949489998814</v>
      </c>
      <c r="R4007" s="10">
        <f>TableOMP[[#This Row],[Avg]]+$U$2*TableOMP[[#This Row],[StdDev]]</f>
        <v>28.325747176667853</v>
      </c>
      <c r="S4007" s="10">
        <f>IF(AND(TableOMP[[#This Row],[total_time]]&gt;=TableOMP[[#This Row],[Low]], TableOMP[[#This Row],[total_time]]&lt;=TableOMP[[#This Row],[High]]),1,0)</f>
        <v>1</v>
      </c>
    </row>
    <row r="4008" spans="1:19" x14ac:dyDescent="0.25">
      <c r="A4008" t="s">
        <v>15</v>
      </c>
      <c r="B4008">
        <v>10000</v>
      </c>
      <c r="C4008">
        <v>100</v>
      </c>
      <c r="D4008">
        <v>1</v>
      </c>
      <c r="E4008">
        <v>36</v>
      </c>
      <c r="F4008">
        <v>1</v>
      </c>
      <c r="G4008">
        <v>25.704702999999999</v>
      </c>
      <c r="H4008">
        <v>16.176082999999998</v>
      </c>
      <c r="I4008">
        <v>135.889894</v>
      </c>
      <c r="J4008">
        <v>3.882568</v>
      </c>
      <c r="K4008" t="str">
        <f t="shared" si="68"/>
        <v>6</v>
      </c>
      <c r="L4008" t="s">
        <v>64</v>
      </c>
      <c r="M4008" t="s">
        <v>65</v>
      </c>
      <c r="N40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4008" s="10">
        <f>VLOOKUP(TableOMP[[#This Row],[Label]],TableAvg[],2,FALSE)</f>
        <v>26.343206666666664</v>
      </c>
      <c r="P4008" s="10">
        <f>VLOOKUP(TableOMP[[#This Row],[Label]],TableAvg[],3,FALSE)</f>
        <v>0.74872601937798378</v>
      </c>
      <c r="Q4008" s="10">
        <f>TableOMP[[#This Row],[Avg]]-$U$2*TableOMP[[#This Row],[StdDev]]</f>
        <v>24.845754627910697</v>
      </c>
      <c r="R4008" s="10">
        <f>TableOMP[[#This Row],[Avg]]+$U$2*TableOMP[[#This Row],[StdDev]]</f>
        <v>27.84065870542263</v>
      </c>
      <c r="S4008" s="10">
        <f>IF(AND(TableOMP[[#This Row],[total_time]]&gt;=TableOMP[[#This Row],[Low]], TableOMP[[#This Row],[total_time]]&lt;=TableOMP[[#This Row],[High]]),1,0)</f>
        <v>1</v>
      </c>
    </row>
    <row r="4009" spans="1:19" x14ac:dyDescent="0.25">
      <c r="A4009" t="s">
        <v>15</v>
      </c>
      <c r="B4009">
        <v>10000</v>
      </c>
      <c r="C4009">
        <v>100</v>
      </c>
      <c r="D4009">
        <v>1</v>
      </c>
      <c r="E4009">
        <v>35</v>
      </c>
      <c r="F4009">
        <v>1</v>
      </c>
      <c r="G4009">
        <v>26.359283999999999</v>
      </c>
      <c r="H4009">
        <v>15.749237000000001</v>
      </c>
      <c r="I4009">
        <v>119.69210200000001</v>
      </c>
      <c r="J4009">
        <v>3.520356</v>
      </c>
      <c r="K4009" t="str">
        <f t="shared" si="68"/>
        <v>6</v>
      </c>
      <c r="L4009" t="s">
        <v>64</v>
      </c>
      <c r="M4009" t="s">
        <v>65</v>
      </c>
      <c r="N40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4009" s="10">
        <f>VLOOKUP(TableOMP[[#This Row],[Label]],TableAvg[],2,FALSE)</f>
        <v>26.379531</v>
      </c>
      <c r="P4009" s="10">
        <f>VLOOKUP(TableOMP[[#This Row],[Label]],TableAvg[],3,FALSE)</f>
        <v>0.23987382324485243</v>
      </c>
      <c r="Q4009" s="10">
        <f>TableOMP[[#This Row],[Avg]]-$U$2*TableOMP[[#This Row],[StdDev]]</f>
        <v>25.899783353510294</v>
      </c>
      <c r="R4009" s="10">
        <f>TableOMP[[#This Row],[Avg]]+$U$2*TableOMP[[#This Row],[StdDev]]</f>
        <v>26.859278646489706</v>
      </c>
      <c r="S4009" s="10">
        <f>IF(AND(TableOMP[[#This Row],[total_time]]&gt;=TableOMP[[#This Row],[Low]], TableOMP[[#This Row],[total_time]]&lt;=TableOMP[[#This Row],[High]]),1,0)</f>
        <v>1</v>
      </c>
    </row>
    <row r="4010" spans="1:19" x14ac:dyDescent="0.25">
      <c r="A4010" t="s">
        <v>15</v>
      </c>
      <c r="B4010">
        <v>10000</v>
      </c>
      <c r="C4010">
        <v>100</v>
      </c>
      <c r="D4010">
        <v>1</v>
      </c>
      <c r="E4010">
        <v>34</v>
      </c>
      <c r="F4010">
        <v>1</v>
      </c>
      <c r="G4010">
        <v>26.870428</v>
      </c>
      <c r="H4010">
        <v>17.951609000000001</v>
      </c>
      <c r="I4010">
        <v>162.30452600000001</v>
      </c>
      <c r="J4010">
        <v>4.9183190000000003</v>
      </c>
      <c r="K4010" t="str">
        <f t="shared" si="68"/>
        <v>6</v>
      </c>
      <c r="L4010" t="s">
        <v>64</v>
      </c>
      <c r="M4010" t="s">
        <v>65</v>
      </c>
      <c r="N40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4010" s="10">
        <f>VLOOKUP(TableOMP[[#This Row],[Label]],TableAvg[],2,FALSE)</f>
        <v>27.172235000000001</v>
      </c>
      <c r="P4010" s="10">
        <f>VLOOKUP(TableOMP[[#This Row],[Label]],TableAvg[],3,FALSE)</f>
        <v>0.24702875163157142</v>
      </c>
      <c r="Q4010" s="10">
        <f>TableOMP[[#This Row],[Avg]]-$U$2*TableOMP[[#This Row],[StdDev]]</f>
        <v>26.678177496736858</v>
      </c>
      <c r="R4010" s="10">
        <f>TableOMP[[#This Row],[Avg]]+$U$2*TableOMP[[#This Row],[StdDev]]</f>
        <v>27.666292503263143</v>
      </c>
      <c r="S4010" s="10">
        <f>IF(AND(TableOMP[[#This Row],[total_time]]&gt;=TableOMP[[#This Row],[Low]], TableOMP[[#This Row],[total_time]]&lt;=TableOMP[[#This Row],[High]]),1,0)</f>
        <v>1</v>
      </c>
    </row>
    <row r="4011" spans="1:19" x14ac:dyDescent="0.25">
      <c r="A4011" t="s">
        <v>15</v>
      </c>
      <c r="B4011">
        <v>10000</v>
      </c>
      <c r="C4011">
        <v>100</v>
      </c>
      <c r="D4011">
        <v>1</v>
      </c>
      <c r="E4011">
        <v>33</v>
      </c>
      <c r="F4011">
        <v>1</v>
      </c>
      <c r="G4011">
        <v>25.708929999999999</v>
      </c>
      <c r="H4011">
        <v>15.756914999999999</v>
      </c>
      <c r="I4011">
        <v>103.266909</v>
      </c>
      <c r="J4011">
        <v>3.2270910000000002</v>
      </c>
      <c r="K4011" t="str">
        <f t="shared" si="68"/>
        <v>6</v>
      </c>
      <c r="L4011" t="s">
        <v>64</v>
      </c>
      <c r="M4011" t="s">
        <v>65</v>
      </c>
      <c r="N40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4011" s="10">
        <f>VLOOKUP(TableOMP[[#This Row],[Label]],TableAvg[],2,FALSE)</f>
        <v>26.410931000000001</v>
      </c>
      <c r="P4011" s="10">
        <f>VLOOKUP(TableOMP[[#This Row],[Label]],TableAvg[],3,FALSE)</f>
        <v>1.0284087943041231</v>
      </c>
      <c r="Q4011" s="10">
        <f>TableOMP[[#This Row],[Avg]]-$U$2*TableOMP[[#This Row],[StdDev]]</f>
        <v>24.354113411391754</v>
      </c>
      <c r="R4011" s="10">
        <f>TableOMP[[#This Row],[Avg]]+$U$2*TableOMP[[#This Row],[StdDev]]</f>
        <v>28.467748588608249</v>
      </c>
      <c r="S4011" s="10">
        <f>IF(AND(TableOMP[[#This Row],[total_time]]&gt;=TableOMP[[#This Row],[Low]], TableOMP[[#This Row],[total_time]]&lt;=TableOMP[[#This Row],[High]]),1,0)</f>
        <v>1</v>
      </c>
    </row>
    <row r="4012" spans="1:19" x14ac:dyDescent="0.25">
      <c r="A4012" t="s">
        <v>15</v>
      </c>
      <c r="B4012">
        <v>10000</v>
      </c>
      <c r="C4012">
        <v>100</v>
      </c>
      <c r="D4012">
        <v>1</v>
      </c>
      <c r="E4012">
        <v>32</v>
      </c>
      <c r="F4012">
        <v>1</v>
      </c>
      <c r="G4012">
        <v>26.830354</v>
      </c>
      <c r="H4012">
        <v>16.372204</v>
      </c>
      <c r="I4012">
        <v>123.34182800000001</v>
      </c>
      <c r="J4012">
        <v>3.9787689999999998</v>
      </c>
      <c r="K4012" t="str">
        <f t="shared" si="68"/>
        <v>6</v>
      </c>
      <c r="L4012" t="s">
        <v>64</v>
      </c>
      <c r="M4012" t="s">
        <v>65</v>
      </c>
      <c r="N40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4012" s="10">
        <f>VLOOKUP(TableOMP[[#This Row],[Label]],TableAvg[],2,FALSE)</f>
        <v>27.161304333333334</v>
      </c>
      <c r="P4012" s="10">
        <f>VLOOKUP(TableOMP[[#This Row],[Label]],TableAvg[],3,FALSE)</f>
        <v>0.26977687386220506</v>
      </c>
      <c r="Q4012" s="10">
        <f>TableOMP[[#This Row],[Avg]]-$U$2*TableOMP[[#This Row],[StdDev]]</f>
        <v>26.621750585608922</v>
      </c>
      <c r="R4012" s="10">
        <f>TableOMP[[#This Row],[Avg]]+$U$2*TableOMP[[#This Row],[StdDev]]</f>
        <v>27.700858081057746</v>
      </c>
      <c r="S4012" s="10">
        <f>IF(AND(TableOMP[[#This Row],[total_time]]&gt;=TableOMP[[#This Row],[Low]], TableOMP[[#This Row],[total_time]]&lt;=TableOMP[[#This Row],[High]]),1,0)</f>
        <v>1</v>
      </c>
    </row>
    <row r="4013" spans="1:19" x14ac:dyDescent="0.25">
      <c r="A4013" t="s">
        <v>15</v>
      </c>
      <c r="B4013">
        <v>10000</v>
      </c>
      <c r="C4013">
        <v>100</v>
      </c>
      <c r="D4013">
        <v>1</v>
      </c>
      <c r="E4013">
        <v>31</v>
      </c>
      <c r="F4013">
        <v>1</v>
      </c>
      <c r="G4013">
        <v>26.917705000000002</v>
      </c>
      <c r="H4013">
        <v>16.572130000000001</v>
      </c>
      <c r="I4013">
        <v>128.41604799999999</v>
      </c>
      <c r="J4013">
        <v>4.2805350000000004</v>
      </c>
      <c r="K4013" t="str">
        <f t="shared" ref="K4013:K4044" si="69">MID(M4013,22,1)</f>
        <v>6</v>
      </c>
      <c r="L4013" t="s">
        <v>64</v>
      </c>
      <c r="M4013" t="s">
        <v>65</v>
      </c>
      <c r="N40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4013" s="10">
        <f>VLOOKUP(TableOMP[[#This Row],[Label]],TableAvg[],2,FALSE)</f>
        <v>26.751130666666668</v>
      </c>
      <c r="P4013" s="10">
        <f>VLOOKUP(TableOMP[[#This Row],[Label]],TableAvg[],3,FALSE)</f>
        <v>0.24555490018055492</v>
      </c>
      <c r="Q4013" s="10">
        <f>TableOMP[[#This Row],[Avg]]-$U$2*TableOMP[[#This Row],[StdDev]]</f>
        <v>26.26002086630556</v>
      </c>
      <c r="R4013" s="10">
        <f>TableOMP[[#This Row],[Avg]]+$U$2*TableOMP[[#This Row],[StdDev]]</f>
        <v>27.242240467027777</v>
      </c>
      <c r="S4013" s="10">
        <f>IF(AND(TableOMP[[#This Row],[total_time]]&gt;=TableOMP[[#This Row],[Low]], TableOMP[[#This Row],[total_time]]&lt;=TableOMP[[#This Row],[High]]),1,0)</f>
        <v>1</v>
      </c>
    </row>
    <row r="4014" spans="1:19" x14ac:dyDescent="0.25">
      <c r="A4014" t="s">
        <v>15</v>
      </c>
      <c r="B4014">
        <v>10000</v>
      </c>
      <c r="C4014">
        <v>100</v>
      </c>
      <c r="D4014">
        <v>1</v>
      </c>
      <c r="E4014">
        <v>30</v>
      </c>
      <c r="F4014">
        <v>1</v>
      </c>
      <c r="G4014">
        <v>25.270733</v>
      </c>
      <c r="H4014">
        <v>15.736748</v>
      </c>
      <c r="I4014">
        <v>122.28783900000001</v>
      </c>
      <c r="J4014">
        <v>4.2168219999999996</v>
      </c>
      <c r="K4014" t="str">
        <f t="shared" si="69"/>
        <v>6</v>
      </c>
      <c r="L4014" t="s">
        <v>64</v>
      </c>
      <c r="M4014" t="s">
        <v>65</v>
      </c>
      <c r="N40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4014" s="10">
        <f>VLOOKUP(TableOMP[[#This Row],[Label]],TableAvg[],2,FALSE)</f>
        <v>25.181835000000003</v>
      </c>
      <c r="P4014" s="10">
        <f>VLOOKUP(TableOMP[[#This Row],[Label]],TableAvg[],3,FALSE)</f>
        <v>0.57628040225104249</v>
      </c>
      <c r="Q4014" s="10">
        <f>TableOMP[[#This Row],[Avg]]-$U$2*TableOMP[[#This Row],[StdDev]]</f>
        <v>24.029274195497919</v>
      </c>
      <c r="R4014" s="10">
        <f>TableOMP[[#This Row],[Avg]]+$U$2*TableOMP[[#This Row],[StdDev]]</f>
        <v>26.334395804502087</v>
      </c>
      <c r="S4014" s="10">
        <f>IF(AND(TableOMP[[#This Row],[total_time]]&gt;=TableOMP[[#This Row],[Low]], TableOMP[[#This Row],[total_time]]&lt;=TableOMP[[#This Row],[High]]),1,0)</f>
        <v>1</v>
      </c>
    </row>
    <row r="4015" spans="1:19" x14ac:dyDescent="0.25">
      <c r="A4015" t="s">
        <v>15</v>
      </c>
      <c r="B4015">
        <v>10000</v>
      </c>
      <c r="C4015">
        <v>100</v>
      </c>
      <c r="D4015">
        <v>1</v>
      </c>
      <c r="E4015">
        <v>29</v>
      </c>
      <c r="F4015">
        <v>1</v>
      </c>
      <c r="G4015">
        <v>25.712558999999999</v>
      </c>
      <c r="H4015">
        <v>15.848181</v>
      </c>
      <c r="I4015">
        <v>122.051429</v>
      </c>
      <c r="J4015">
        <v>4.3589799999999999</v>
      </c>
      <c r="K4015" t="str">
        <f t="shared" si="69"/>
        <v>6</v>
      </c>
      <c r="L4015" t="s">
        <v>64</v>
      </c>
      <c r="M4015" t="s">
        <v>65</v>
      </c>
      <c r="N40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4015" s="10">
        <f>VLOOKUP(TableOMP[[#This Row],[Label]],TableAvg[],2,FALSE)</f>
        <v>26.258194</v>
      </c>
      <c r="P4015" s="10">
        <f>VLOOKUP(TableOMP[[#This Row],[Label]],TableAvg[],3,FALSE)</f>
        <v>0.43901806931019843</v>
      </c>
      <c r="Q4015" s="10">
        <f>TableOMP[[#This Row],[Avg]]-$U$2*TableOMP[[#This Row],[StdDev]]</f>
        <v>25.380157861379601</v>
      </c>
      <c r="R4015" s="10">
        <f>TableOMP[[#This Row],[Avg]]+$U$2*TableOMP[[#This Row],[StdDev]]</f>
        <v>27.136230138620398</v>
      </c>
      <c r="S4015" s="10">
        <f>IF(AND(TableOMP[[#This Row],[total_time]]&gt;=TableOMP[[#This Row],[Low]], TableOMP[[#This Row],[total_time]]&lt;=TableOMP[[#This Row],[High]]),1,0)</f>
        <v>1</v>
      </c>
    </row>
    <row r="4016" spans="1:19" x14ac:dyDescent="0.25">
      <c r="A4016" t="s">
        <v>15</v>
      </c>
      <c r="B4016">
        <v>10000</v>
      </c>
      <c r="C4016">
        <v>100</v>
      </c>
      <c r="D4016">
        <v>1</v>
      </c>
      <c r="E4016">
        <v>28</v>
      </c>
      <c r="F4016">
        <v>1</v>
      </c>
      <c r="G4016">
        <v>26.233936</v>
      </c>
      <c r="H4016">
        <v>15.704964</v>
      </c>
      <c r="I4016">
        <v>92.785769000000002</v>
      </c>
      <c r="J4016">
        <v>3.4365100000000002</v>
      </c>
      <c r="K4016" t="str">
        <f t="shared" si="69"/>
        <v>6</v>
      </c>
      <c r="L4016" t="s">
        <v>64</v>
      </c>
      <c r="M4016" t="s">
        <v>65</v>
      </c>
      <c r="N40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4016" s="10">
        <f>VLOOKUP(TableOMP[[#This Row],[Label]],TableAvg[],2,FALSE)</f>
        <v>26.416101999999999</v>
      </c>
      <c r="P4016" s="10">
        <f>VLOOKUP(TableOMP[[#This Row],[Label]],TableAvg[],3,FALSE)</f>
        <v>0.27746219085134655</v>
      </c>
      <c r="Q4016" s="10">
        <f>TableOMP[[#This Row],[Avg]]-$U$2*TableOMP[[#This Row],[StdDev]]</f>
        <v>25.861177618297305</v>
      </c>
      <c r="R4016" s="10">
        <f>TableOMP[[#This Row],[Avg]]+$U$2*TableOMP[[#This Row],[StdDev]]</f>
        <v>26.971026381702693</v>
      </c>
      <c r="S4016" s="10">
        <f>IF(AND(TableOMP[[#This Row],[total_time]]&gt;=TableOMP[[#This Row],[Low]], TableOMP[[#This Row],[total_time]]&lt;=TableOMP[[#This Row],[High]]),1,0)</f>
        <v>1</v>
      </c>
    </row>
    <row r="4017" spans="1:19" x14ac:dyDescent="0.25">
      <c r="A4017" t="s">
        <v>15</v>
      </c>
      <c r="B4017">
        <v>10000</v>
      </c>
      <c r="C4017">
        <v>100</v>
      </c>
      <c r="D4017">
        <v>1</v>
      </c>
      <c r="E4017">
        <v>27</v>
      </c>
      <c r="F4017">
        <v>1</v>
      </c>
      <c r="G4017">
        <v>26.457006</v>
      </c>
      <c r="H4017">
        <v>14.790222999999999</v>
      </c>
      <c r="I4017">
        <v>82.385897</v>
      </c>
      <c r="J4017">
        <v>3.1686879999999999</v>
      </c>
      <c r="K4017" t="str">
        <f t="shared" si="69"/>
        <v>6</v>
      </c>
      <c r="L4017" t="s">
        <v>64</v>
      </c>
      <c r="M4017" t="s">
        <v>65</v>
      </c>
      <c r="N40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4017" s="10">
        <f>VLOOKUP(TableOMP[[#This Row],[Label]],TableAvg[],2,FALSE)</f>
        <v>27.381820749999999</v>
      </c>
      <c r="P4017" s="10">
        <f>VLOOKUP(TableOMP[[#This Row],[Label]],TableAvg[],3,FALSE)</f>
        <v>0.57917101800828608</v>
      </c>
      <c r="Q4017" s="10">
        <f>TableOMP[[#This Row],[Avg]]-$U$2*TableOMP[[#This Row],[StdDev]]</f>
        <v>26.223478713983425</v>
      </c>
      <c r="R4017" s="10">
        <f>TableOMP[[#This Row],[Avg]]+$U$2*TableOMP[[#This Row],[StdDev]]</f>
        <v>28.540162786016573</v>
      </c>
      <c r="S4017" s="10">
        <f>IF(AND(TableOMP[[#This Row],[total_time]]&gt;=TableOMP[[#This Row],[Low]], TableOMP[[#This Row],[total_time]]&lt;=TableOMP[[#This Row],[High]]),1,0)</f>
        <v>1</v>
      </c>
    </row>
    <row r="4018" spans="1:19" x14ac:dyDescent="0.25">
      <c r="A4018" t="s">
        <v>15</v>
      </c>
      <c r="B4018">
        <v>10000</v>
      </c>
      <c r="C4018">
        <v>100</v>
      </c>
      <c r="D4018">
        <v>1</v>
      </c>
      <c r="E4018">
        <v>26</v>
      </c>
      <c r="F4018">
        <v>1</v>
      </c>
      <c r="G4018">
        <v>25.90992</v>
      </c>
      <c r="H4018">
        <v>15.361516999999999</v>
      </c>
      <c r="I4018">
        <v>105.70468</v>
      </c>
      <c r="J4018">
        <v>4.2281870000000001</v>
      </c>
      <c r="K4018" t="str">
        <f t="shared" si="69"/>
        <v>6</v>
      </c>
      <c r="L4018" t="s">
        <v>64</v>
      </c>
      <c r="M4018" t="s">
        <v>65</v>
      </c>
      <c r="N40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4018" s="10">
        <f>VLOOKUP(TableOMP[[#This Row],[Label]],TableAvg[],2,FALSE)</f>
        <v>26.037045249999998</v>
      </c>
      <c r="P4018" s="10">
        <f>VLOOKUP(TableOMP[[#This Row],[Label]],TableAvg[],3,FALSE)</f>
        <v>0.80320427068322786</v>
      </c>
      <c r="Q4018" s="10">
        <f>TableOMP[[#This Row],[Avg]]-$U$2*TableOMP[[#This Row],[StdDev]]</f>
        <v>24.430636708633543</v>
      </c>
      <c r="R4018" s="10">
        <f>TableOMP[[#This Row],[Avg]]+$U$2*TableOMP[[#This Row],[StdDev]]</f>
        <v>27.643453791366454</v>
      </c>
      <c r="S4018" s="10">
        <f>IF(AND(TableOMP[[#This Row],[total_time]]&gt;=TableOMP[[#This Row],[Low]], TableOMP[[#This Row],[total_time]]&lt;=TableOMP[[#This Row],[High]]),1,0)</f>
        <v>1</v>
      </c>
    </row>
    <row r="4019" spans="1:19" x14ac:dyDescent="0.25">
      <c r="A4019" t="s">
        <v>15</v>
      </c>
      <c r="B4019">
        <v>10000</v>
      </c>
      <c r="C4019">
        <v>100</v>
      </c>
      <c r="D4019">
        <v>1</v>
      </c>
      <c r="E4019">
        <v>25</v>
      </c>
      <c r="F4019">
        <v>1</v>
      </c>
      <c r="G4019">
        <v>26.070936</v>
      </c>
      <c r="H4019">
        <v>14.583814</v>
      </c>
      <c r="I4019">
        <v>71.237458000000004</v>
      </c>
      <c r="J4019">
        <v>2.9682270000000002</v>
      </c>
      <c r="K4019" t="str">
        <f t="shared" si="69"/>
        <v>6</v>
      </c>
      <c r="L4019" t="s">
        <v>64</v>
      </c>
      <c r="M4019" t="s">
        <v>65</v>
      </c>
      <c r="N40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4019" s="10">
        <f>VLOOKUP(TableOMP[[#This Row],[Label]],TableAvg[],2,FALSE)</f>
        <v>26.522680250000001</v>
      </c>
      <c r="P4019" s="10">
        <f>VLOOKUP(TableOMP[[#This Row],[Label]],TableAvg[],3,FALSE)</f>
        <v>0.62058464150517878</v>
      </c>
      <c r="Q4019" s="10">
        <f>TableOMP[[#This Row],[Avg]]-$U$2*TableOMP[[#This Row],[StdDev]]</f>
        <v>25.281510966989643</v>
      </c>
      <c r="R4019" s="10">
        <f>TableOMP[[#This Row],[Avg]]+$U$2*TableOMP[[#This Row],[StdDev]]</f>
        <v>27.763849533010358</v>
      </c>
      <c r="S4019" s="10">
        <f>IF(AND(TableOMP[[#This Row],[total_time]]&gt;=TableOMP[[#This Row],[Low]], TableOMP[[#This Row],[total_time]]&lt;=TableOMP[[#This Row],[High]]),1,0)</f>
        <v>1</v>
      </c>
    </row>
    <row r="4020" spans="1:19" x14ac:dyDescent="0.25">
      <c r="A4020" t="s">
        <v>15</v>
      </c>
      <c r="B4020">
        <v>10000</v>
      </c>
      <c r="C4020">
        <v>100</v>
      </c>
      <c r="D4020">
        <v>1</v>
      </c>
      <c r="E4020">
        <v>24</v>
      </c>
      <c r="F4020">
        <v>1</v>
      </c>
      <c r="G4020">
        <v>25.812249000000001</v>
      </c>
      <c r="H4020">
        <v>14.191668</v>
      </c>
      <c r="I4020">
        <v>64.687810999999996</v>
      </c>
      <c r="J4020">
        <v>2.8125140000000002</v>
      </c>
      <c r="K4020" t="str">
        <f t="shared" si="69"/>
        <v>6</v>
      </c>
      <c r="L4020" t="s">
        <v>64</v>
      </c>
      <c r="M4020" t="s">
        <v>65</v>
      </c>
      <c r="N40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4020" s="10">
        <f>VLOOKUP(TableOMP[[#This Row],[Label]],TableAvg[],2,FALSE)</f>
        <v>26.874958749999998</v>
      </c>
      <c r="P4020" s="10">
        <f>VLOOKUP(TableOMP[[#This Row],[Label]],TableAvg[],3,FALSE)</f>
        <v>0.81581874831384471</v>
      </c>
      <c r="Q4020" s="10">
        <f>TableOMP[[#This Row],[Avg]]-$U$2*TableOMP[[#This Row],[StdDev]]</f>
        <v>25.243321253372308</v>
      </c>
      <c r="R4020" s="10">
        <f>TableOMP[[#This Row],[Avg]]+$U$2*TableOMP[[#This Row],[StdDev]]</f>
        <v>28.506596246627687</v>
      </c>
      <c r="S4020" s="10">
        <f>IF(AND(TableOMP[[#This Row],[total_time]]&gt;=TableOMP[[#This Row],[Low]], TableOMP[[#This Row],[total_time]]&lt;=TableOMP[[#This Row],[High]]),1,0)</f>
        <v>1</v>
      </c>
    </row>
    <row r="4021" spans="1:19" x14ac:dyDescent="0.25">
      <c r="A4021" t="s">
        <v>15</v>
      </c>
      <c r="B4021">
        <v>10000</v>
      </c>
      <c r="C4021">
        <v>100</v>
      </c>
      <c r="D4021">
        <v>1</v>
      </c>
      <c r="E4021">
        <v>23</v>
      </c>
      <c r="F4021">
        <v>1</v>
      </c>
      <c r="G4021">
        <v>26.160347999999999</v>
      </c>
      <c r="H4021">
        <v>14.029619</v>
      </c>
      <c r="I4021">
        <v>63.063963999999999</v>
      </c>
      <c r="J4021">
        <v>2.8665440000000002</v>
      </c>
      <c r="K4021" t="str">
        <f t="shared" si="69"/>
        <v>6</v>
      </c>
      <c r="L4021" t="s">
        <v>64</v>
      </c>
      <c r="M4021" t="s">
        <v>65</v>
      </c>
      <c r="N40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4021" s="10">
        <f>VLOOKUP(TableOMP[[#This Row],[Label]],TableAvg[],2,FALSE)</f>
        <v>26.803310500000002</v>
      </c>
      <c r="P4021" s="10">
        <f>VLOOKUP(TableOMP[[#This Row],[Label]],TableAvg[],3,FALSE)</f>
        <v>1.0671222602673716</v>
      </c>
      <c r="Q4021" s="10">
        <f>TableOMP[[#This Row],[Avg]]-$U$2*TableOMP[[#This Row],[StdDev]]</f>
        <v>24.669065979465259</v>
      </c>
      <c r="R4021" s="10">
        <f>TableOMP[[#This Row],[Avg]]+$U$2*TableOMP[[#This Row],[StdDev]]</f>
        <v>28.937555020534745</v>
      </c>
      <c r="S4021" s="10">
        <f>IF(AND(TableOMP[[#This Row],[total_time]]&gt;=TableOMP[[#This Row],[Low]], TableOMP[[#This Row],[total_time]]&lt;=TableOMP[[#This Row],[High]]),1,0)</f>
        <v>1</v>
      </c>
    </row>
    <row r="4022" spans="1:19" x14ac:dyDescent="0.25">
      <c r="A4022" t="s">
        <v>15</v>
      </c>
      <c r="B4022">
        <v>10000</v>
      </c>
      <c r="C4022">
        <v>100</v>
      </c>
      <c r="D4022">
        <v>1</v>
      </c>
      <c r="E4022">
        <v>22</v>
      </c>
      <c r="F4022">
        <v>1</v>
      </c>
      <c r="G4022">
        <v>27.700268999999999</v>
      </c>
      <c r="H4022">
        <v>14.141253000000001</v>
      </c>
      <c r="I4022">
        <v>45.981842999999998</v>
      </c>
      <c r="J4022">
        <v>2.1896119999999999</v>
      </c>
      <c r="K4022" t="str">
        <f t="shared" si="69"/>
        <v>6</v>
      </c>
      <c r="L4022" t="s">
        <v>64</v>
      </c>
      <c r="M4022" t="s">
        <v>65</v>
      </c>
      <c r="N40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4022" s="10">
        <f>VLOOKUP(TableOMP[[#This Row],[Label]],TableAvg[],2,FALSE)</f>
        <v>27.037354750000002</v>
      </c>
      <c r="P4022" s="10">
        <f>VLOOKUP(TableOMP[[#This Row],[Label]],TableAvg[],3,FALSE)</f>
        <v>0.76990045083052105</v>
      </c>
      <c r="Q4022" s="10">
        <f>TableOMP[[#This Row],[Avg]]-$U$2*TableOMP[[#This Row],[StdDev]]</f>
        <v>25.49755384833896</v>
      </c>
      <c r="R4022" s="10">
        <f>TableOMP[[#This Row],[Avg]]+$U$2*TableOMP[[#This Row],[StdDev]]</f>
        <v>28.577155651661045</v>
      </c>
      <c r="S4022" s="10">
        <f>IF(AND(TableOMP[[#This Row],[total_time]]&gt;=TableOMP[[#This Row],[Low]], TableOMP[[#This Row],[total_time]]&lt;=TableOMP[[#This Row],[High]]),1,0)</f>
        <v>1</v>
      </c>
    </row>
    <row r="4023" spans="1:19" x14ac:dyDescent="0.25">
      <c r="A4023" t="s">
        <v>15</v>
      </c>
      <c r="B4023">
        <v>10000</v>
      </c>
      <c r="C4023">
        <v>100</v>
      </c>
      <c r="D4023">
        <v>1</v>
      </c>
      <c r="E4023">
        <v>21</v>
      </c>
      <c r="F4023">
        <v>1</v>
      </c>
      <c r="G4023">
        <v>27.411636999999999</v>
      </c>
      <c r="H4023">
        <v>14.112845999999999</v>
      </c>
      <c r="I4023">
        <v>47.130972999999997</v>
      </c>
      <c r="J4023">
        <v>2.3565489999999998</v>
      </c>
      <c r="K4023" t="str">
        <f t="shared" si="69"/>
        <v>6</v>
      </c>
      <c r="L4023" t="s">
        <v>64</v>
      </c>
      <c r="M4023" t="s">
        <v>65</v>
      </c>
      <c r="N40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4023" s="10">
        <f>VLOOKUP(TableOMP[[#This Row],[Label]],TableAvg[],2,FALSE)</f>
        <v>27.516242999999999</v>
      </c>
      <c r="P4023" s="10">
        <f>VLOOKUP(TableOMP[[#This Row],[Label]],TableAvg[],3,FALSE)</f>
        <v>1.381299760234751</v>
      </c>
      <c r="Q4023" s="10">
        <f>TableOMP[[#This Row],[Avg]]-$U$2*TableOMP[[#This Row],[StdDev]]</f>
        <v>24.753643479530496</v>
      </c>
      <c r="R4023" s="10">
        <f>TableOMP[[#This Row],[Avg]]+$U$2*TableOMP[[#This Row],[StdDev]]</f>
        <v>30.278842520469503</v>
      </c>
      <c r="S4023" s="10">
        <f>IF(AND(TableOMP[[#This Row],[total_time]]&gt;=TableOMP[[#This Row],[Low]], TableOMP[[#This Row],[total_time]]&lt;=TableOMP[[#This Row],[High]]),1,0)</f>
        <v>1</v>
      </c>
    </row>
    <row r="4024" spans="1:19" x14ac:dyDescent="0.25">
      <c r="A4024" t="s">
        <v>15</v>
      </c>
      <c r="B4024">
        <v>10000</v>
      </c>
      <c r="C4024">
        <v>100</v>
      </c>
      <c r="D4024">
        <v>1</v>
      </c>
      <c r="E4024">
        <v>20</v>
      </c>
      <c r="F4024">
        <v>1</v>
      </c>
      <c r="G4024">
        <v>27.353781999999999</v>
      </c>
      <c r="H4024">
        <v>13.172651</v>
      </c>
      <c r="I4024">
        <v>44.731695000000002</v>
      </c>
      <c r="J4024">
        <v>2.3542999999999998</v>
      </c>
      <c r="K4024" t="str">
        <f t="shared" si="69"/>
        <v>6</v>
      </c>
      <c r="L4024" t="s">
        <v>64</v>
      </c>
      <c r="M4024" t="s">
        <v>65</v>
      </c>
      <c r="N40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4024" s="10">
        <f>VLOOKUP(TableOMP[[#This Row],[Label]],TableAvg[],2,FALSE)</f>
        <v>27.9756365</v>
      </c>
      <c r="P4024" s="10">
        <f>VLOOKUP(TableOMP[[#This Row],[Label]],TableAvg[],3,FALSE)</f>
        <v>0.51008624807493697</v>
      </c>
      <c r="Q4024" s="10">
        <f>TableOMP[[#This Row],[Avg]]-$U$2*TableOMP[[#This Row],[StdDev]]</f>
        <v>26.955464003850125</v>
      </c>
      <c r="R4024" s="10">
        <f>TableOMP[[#This Row],[Avg]]+$U$2*TableOMP[[#This Row],[StdDev]]</f>
        <v>28.995808996149876</v>
      </c>
      <c r="S4024" s="10">
        <f>IF(AND(TableOMP[[#This Row],[total_time]]&gt;=TableOMP[[#This Row],[Low]], TableOMP[[#This Row],[total_time]]&lt;=TableOMP[[#This Row],[High]]),1,0)</f>
        <v>1</v>
      </c>
    </row>
    <row r="4025" spans="1:19" x14ac:dyDescent="0.25">
      <c r="A4025" t="s">
        <v>15</v>
      </c>
      <c r="B4025">
        <v>10000</v>
      </c>
      <c r="C4025">
        <v>100</v>
      </c>
      <c r="D4025">
        <v>1</v>
      </c>
      <c r="E4025">
        <v>19</v>
      </c>
      <c r="F4025">
        <v>1</v>
      </c>
      <c r="G4025">
        <v>29.398389000000002</v>
      </c>
      <c r="H4025">
        <v>14.223229999999999</v>
      </c>
      <c r="I4025">
        <v>46.038957000000003</v>
      </c>
      <c r="J4025">
        <v>2.5577200000000002</v>
      </c>
      <c r="K4025" t="str">
        <f t="shared" si="69"/>
        <v>6</v>
      </c>
      <c r="L4025" t="s">
        <v>64</v>
      </c>
      <c r="M4025" t="s">
        <v>65</v>
      </c>
      <c r="N40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4025" s="10">
        <f>VLOOKUP(TableOMP[[#This Row],[Label]],TableAvg[],2,FALSE)</f>
        <v>28.8901115</v>
      </c>
      <c r="P4025" s="10">
        <f>VLOOKUP(TableOMP[[#This Row],[Label]],TableAvg[],3,FALSE)</f>
        <v>0.98282559066204478</v>
      </c>
      <c r="Q4025" s="10">
        <f>TableOMP[[#This Row],[Avg]]-$U$2*TableOMP[[#This Row],[StdDev]]</f>
        <v>26.924460318675909</v>
      </c>
      <c r="R4025" s="10">
        <f>TableOMP[[#This Row],[Avg]]+$U$2*TableOMP[[#This Row],[StdDev]]</f>
        <v>30.855762681324091</v>
      </c>
      <c r="S4025" s="10">
        <f>IF(AND(TableOMP[[#This Row],[total_time]]&gt;=TableOMP[[#This Row],[Low]], TableOMP[[#This Row],[total_time]]&lt;=TableOMP[[#This Row],[High]]),1,0)</f>
        <v>1</v>
      </c>
    </row>
    <row r="4026" spans="1:19" x14ac:dyDescent="0.25">
      <c r="A4026" t="s">
        <v>15</v>
      </c>
      <c r="B4026">
        <v>10000</v>
      </c>
      <c r="C4026">
        <v>100</v>
      </c>
      <c r="D4026">
        <v>1</v>
      </c>
      <c r="E4026">
        <v>18</v>
      </c>
      <c r="F4026">
        <v>1</v>
      </c>
      <c r="G4026">
        <v>30.030791000000001</v>
      </c>
      <c r="H4026">
        <v>13.423353000000001</v>
      </c>
      <c r="I4026">
        <v>58.911875999999999</v>
      </c>
      <c r="J4026">
        <v>3.4654039999999999</v>
      </c>
      <c r="K4026" t="str">
        <f t="shared" si="69"/>
        <v>6</v>
      </c>
      <c r="L4026" t="s">
        <v>64</v>
      </c>
      <c r="M4026" t="s">
        <v>65</v>
      </c>
      <c r="N40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4026" s="10">
        <f>VLOOKUP(TableOMP[[#This Row],[Label]],TableAvg[],2,FALSE)</f>
        <v>30.10055925</v>
      </c>
      <c r="P4026" s="10">
        <f>VLOOKUP(TableOMP[[#This Row],[Label]],TableAvg[],3,FALSE)</f>
        <v>0.46735051660310734</v>
      </c>
      <c r="Q4026" s="10">
        <f>TableOMP[[#This Row],[Avg]]-$U$2*TableOMP[[#This Row],[StdDev]]</f>
        <v>29.165858216793787</v>
      </c>
      <c r="R4026" s="10">
        <f>TableOMP[[#This Row],[Avg]]+$U$2*TableOMP[[#This Row],[StdDev]]</f>
        <v>31.035260283206213</v>
      </c>
      <c r="S4026" s="10">
        <f>IF(AND(TableOMP[[#This Row],[total_time]]&gt;=TableOMP[[#This Row],[Low]], TableOMP[[#This Row],[total_time]]&lt;=TableOMP[[#This Row],[High]]),1,0)</f>
        <v>1</v>
      </c>
    </row>
    <row r="4027" spans="1:19" x14ac:dyDescent="0.25">
      <c r="A4027" t="s">
        <v>15</v>
      </c>
      <c r="B4027">
        <v>10000</v>
      </c>
      <c r="C4027">
        <v>100</v>
      </c>
      <c r="D4027">
        <v>1</v>
      </c>
      <c r="E4027">
        <v>17</v>
      </c>
      <c r="F4027">
        <v>1</v>
      </c>
      <c r="G4027">
        <v>30.366700000000002</v>
      </c>
      <c r="H4027">
        <v>12.75756</v>
      </c>
      <c r="I4027">
        <v>33.380785000000003</v>
      </c>
      <c r="J4027">
        <v>2.0862989999999999</v>
      </c>
      <c r="K4027" t="str">
        <f t="shared" si="69"/>
        <v>6</v>
      </c>
      <c r="L4027" t="s">
        <v>64</v>
      </c>
      <c r="M4027" t="s">
        <v>65</v>
      </c>
      <c r="N40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4027" s="10">
        <f>VLOOKUP(TableOMP[[#This Row],[Label]],TableAvg[],2,FALSE)</f>
        <v>29.918827</v>
      </c>
      <c r="P4027" s="10">
        <f>VLOOKUP(TableOMP[[#This Row],[Label]],TableAvg[],3,FALSE)</f>
        <v>0.81708959358654731</v>
      </c>
      <c r="Q4027" s="10">
        <f>TableOMP[[#This Row],[Avg]]-$U$2*TableOMP[[#This Row],[StdDev]]</f>
        <v>28.284647812826904</v>
      </c>
      <c r="R4027" s="10">
        <f>TableOMP[[#This Row],[Avg]]+$U$2*TableOMP[[#This Row],[StdDev]]</f>
        <v>31.553006187173096</v>
      </c>
      <c r="S4027" s="10">
        <f>IF(AND(TableOMP[[#This Row],[total_time]]&gt;=TableOMP[[#This Row],[Low]], TableOMP[[#This Row],[total_time]]&lt;=TableOMP[[#This Row],[High]]),1,0)</f>
        <v>1</v>
      </c>
    </row>
    <row r="4028" spans="1:19" x14ac:dyDescent="0.25">
      <c r="A4028" t="s">
        <v>15</v>
      </c>
      <c r="B4028">
        <v>10000</v>
      </c>
      <c r="C4028">
        <v>100</v>
      </c>
      <c r="D4028">
        <v>1</v>
      </c>
      <c r="E4028">
        <v>16</v>
      </c>
      <c r="F4028">
        <v>1</v>
      </c>
      <c r="G4028">
        <v>32.647213000000001</v>
      </c>
      <c r="H4028">
        <v>14.253757999999999</v>
      </c>
      <c r="I4028">
        <v>34.503363</v>
      </c>
      <c r="J4028">
        <v>2.300224</v>
      </c>
      <c r="K4028" t="str">
        <f t="shared" si="69"/>
        <v>6</v>
      </c>
      <c r="L4028" t="s">
        <v>64</v>
      </c>
      <c r="M4028" t="s">
        <v>65</v>
      </c>
      <c r="N40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4028" s="10">
        <f>VLOOKUP(TableOMP[[#This Row],[Label]],TableAvg[],2,FALSE)</f>
        <v>31.194058250000001</v>
      </c>
      <c r="P4028" s="10">
        <f>VLOOKUP(TableOMP[[#This Row],[Label]],TableAvg[],3,FALSE)</f>
        <v>1.1959400415719685</v>
      </c>
      <c r="Q4028" s="10">
        <f>TableOMP[[#This Row],[Avg]]-$U$2*TableOMP[[#This Row],[StdDev]]</f>
        <v>28.802178166856063</v>
      </c>
      <c r="R4028" s="10">
        <f>TableOMP[[#This Row],[Avg]]+$U$2*TableOMP[[#This Row],[StdDev]]</f>
        <v>33.585938333143936</v>
      </c>
      <c r="S4028" s="10">
        <f>IF(AND(TableOMP[[#This Row],[total_time]]&gt;=TableOMP[[#This Row],[Low]], TableOMP[[#This Row],[total_time]]&lt;=TableOMP[[#This Row],[High]]),1,0)</f>
        <v>1</v>
      </c>
    </row>
    <row r="4029" spans="1:19" x14ac:dyDescent="0.25">
      <c r="A4029" t="s">
        <v>15</v>
      </c>
      <c r="B4029">
        <v>10000</v>
      </c>
      <c r="C4029">
        <v>100</v>
      </c>
      <c r="D4029">
        <v>1</v>
      </c>
      <c r="E4029">
        <v>15</v>
      </c>
      <c r="F4029">
        <v>1</v>
      </c>
      <c r="G4029">
        <v>29.098610000000001</v>
      </c>
      <c r="H4029">
        <v>13.489986999999999</v>
      </c>
      <c r="I4029">
        <v>38.841850000000001</v>
      </c>
      <c r="J4029">
        <v>2.7744179999999998</v>
      </c>
      <c r="K4029" t="str">
        <f t="shared" si="69"/>
        <v>6</v>
      </c>
      <c r="L4029" t="s">
        <v>64</v>
      </c>
      <c r="M4029" t="s">
        <v>65</v>
      </c>
      <c r="N40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4029" s="10">
        <f>VLOOKUP(TableOMP[[#This Row],[Label]],TableAvg[],2,FALSE)</f>
        <v>28.520024249999999</v>
      </c>
      <c r="P4029" s="10">
        <f>VLOOKUP(TableOMP[[#This Row],[Label]],TableAvg[],3,FALSE)</f>
        <v>0.95108657335398328</v>
      </c>
      <c r="Q4029" s="10">
        <f>TableOMP[[#This Row],[Avg]]-$U$2*TableOMP[[#This Row],[StdDev]]</f>
        <v>26.617851103292033</v>
      </c>
      <c r="R4029" s="10">
        <f>TableOMP[[#This Row],[Avg]]+$U$2*TableOMP[[#This Row],[StdDev]]</f>
        <v>30.422197396707965</v>
      </c>
      <c r="S4029" s="10">
        <f>IF(AND(TableOMP[[#This Row],[total_time]]&gt;=TableOMP[[#This Row],[Low]], TableOMP[[#This Row],[total_time]]&lt;=TableOMP[[#This Row],[High]]),1,0)</f>
        <v>1</v>
      </c>
    </row>
    <row r="4030" spans="1:19" x14ac:dyDescent="0.25">
      <c r="A4030" t="s">
        <v>15</v>
      </c>
      <c r="B4030">
        <v>10000</v>
      </c>
      <c r="C4030">
        <v>100</v>
      </c>
      <c r="D4030">
        <v>1</v>
      </c>
      <c r="E4030">
        <v>14</v>
      </c>
      <c r="F4030">
        <v>1</v>
      </c>
      <c r="G4030">
        <v>26.261016999999999</v>
      </c>
      <c r="H4030">
        <v>12.396432000000001</v>
      </c>
      <c r="I4030">
        <v>19.246808999999999</v>
      </c>
      <c r="J4030">
        <v>1.480524</v>
      </c>
      <c r="K4030" t="str">
        <f t="shared" si="69"/>
        <v>6</v>
      </c>
      <c r="L4030" t="s">
        <v>64</v>
      </c>
      <c r="M4030" t="s">
        <v>65</v>
      </c>
      <c r="N40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4030" s="10">
        <f>VLOOKUP(TableOMP[[#This Row],[Label]],TableAvg[],2,FALSE)</f>
        <v>26.059171749999997</v>
      </c>
      <c r="P4030" s="10">
        <f>VLOOKUP(TableOMP[[#This Row],[Label]],TableAvg[],3,FALSE)</f>
        <v>0.90943019010801518</v>
      </c>
      <c r="Q4030" s="10">
        <f>TableOMP[[#This Row],[Avg]]-$U$2*TableOMP[[#This Row],[StdDev]]</f>
        <v>24.240311369783967</v>
      </c>
      <c r="R4030" s="10">
        <f>TableOMP[[#This Row],[Avg]]+$U$2*TableOMP[[#This Row],[StdDev]]</f>
        <v>27.878032130216027</v>
      </c>
      <c r="S4030" s="10">
        <f>IF(AND(TableOMP[[#This Row],[total_time]]&gt;=TableOMP[[#This Row],[Low]], TableOMP[[#This Row],[total_time]]&lt;=TableOMP[[#This Row],[High]]),1,0)</f>
        <v>1</v>
      </c>
    </row>
    <row r="4031" spans="1:19" x14ac:dyDescent="0.25">
      <c r="A4031" t="s">
        <v>15</v>
      </c>
      <c r="B4031">
        <v>10000</v>
      </c>
      <c r="C4031">
        <v>100</v>
      </c>
      <c r="D4031">
        <v>1</v>
      </c>
      <c r="E4031">
        <v>13</v>
      </c>
      <c r="F4031">
        <v>1</v>
      </c>
      <c r="G4031">
        <v>27.894597999999998</v>
      </c>
      <c r="H4031">
        <v>13.22794</v>
      </c>
      <c r="I4031">
        <v>24.585245</v>
      </c>
      <c r="J4031">
        <v>2.0487700000000002</v>
      </c>
      <c r="K4031" t="str">
        <f t="shared" si="69"/>
        <v>6</v>
      </c>
      <c r="L4031" t="s">
        <v>64</v>
      </c>
      <c r="M4031" t="s">
        <v>65</v>
      </c>
      <c r="N40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4031" s="10">
        <f>VLOOKUP(TableOMP[[#This Row],[Label]],TableAvg[],2,FALSE)</f>
        <v>27.252474750000001</v>
      </c>
      <c r="P4031" s="10">
        <f>VLOOKUP(TableOMP[[#This Row],[Label]],TableAvg[],3,FALSE)</f>
        <v>0.98052949961415636</v>
      </c>
      <c r="Q4031" s="10">
        <f>TableOMP[[#This Row],[Avg]]-$U$2*TableOMP[[#This Row],[StdDev]]</f>
        <v>25.291415750771687</v>
      </c>
      <c r="R4031" s="10">
        <f>TableOMP[[#This Row],[Avg]]+$U$2*TableOMP[[#This Row],[StdDev]]</f>
        <v>29.213533749228315</v>
      </c>
      <c r="S4031" s="10">
        <f>IF(AND(TableOMP[[#This Row],[total_time]]&gt;=TableOMP[[#This Row],[Low]], TableOMP[[#This Row],[total_time]]&lt;=TableOMP[[#This Row],[High]]),1,0)</f>
        <v>1</v>
      </c>
    </row>
    <row r="4032" spans="1:19" x14ac:dyDescent="0.25">
      <c r="A4032" t="s">
        <v>15</v>
      </c>
      <c r="B4032">
        <v>10000</v>
      </c>
      <c r="C4032">
        <v>100</v>
      </c>
      <c r="D4032">
        <v>1</v>
      </c>
      <c r="E4032">
        <v>12</v>
      </c>
      <c r="F4032">
        <v>1</v>
      </c>
      <c r="G4032">
        <v>28.064198999999999</v>
      </c>
      <c r="H4032">
        <v>12.275577999999999</v>
      </c>
      <c r="I4032">
        <v>15.011934</v>
      </c>
      <c r="J4032">
        <v>1.3647210000000001</v>
      </c>
      <c r="K4032" t="str">
        <f t="shared" si="69"/>
        <v>6</v>
      </c>
      <c r="L4032" t="s">
        <v>64</v>
      </c>
      <c r="M4032" t="s">
        <v>65</v>
      </c>
      <c r="N40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4032" s="10">
        <f>VLOOKUP(TableOMP[[#This Row],[Label]],TableAvg[],2,FALSE)</f>
        <v>27.76046775</v>
      </c>
      <c r="P4032" s="10">
        <f>VLOOKUP(TableOMP[[#This Row],[Label]],TableAvg[],3,FALSE)</f>
        <v>0.64720440892783548</v>
      </c>
      <c r="Q4032" s="10">
        <f>TableOMP[[#This Row],[Avg]]-$U$2*TableOMP[[#This Row],[StdDev]]</f>
        <v>26.466058932144328</v>
      </c>
      <c r="R4032" s="10">
        <f>TableOMP[[#This Row],[Avg]]+$U$2*TableOMP[[#This Row],[StdDev]]</f>
        <v>29.054876567855672</v>
      </c>
      <c r="S4032" s="10">
        <f>IF(AND(TableOMP[[#This Row],[total_time]]&gt;=TableOMP[[#This Row],[Low]], TableOMP[[#This Row],[total_time]]&lt;=TableOMP[[#This Row],[High]]),1,0)</f>
        <v>1</v>
      </c>
    </row>
    <row r="4033" spans="1:19" x14ac:dyDescent="0.25">
      <c r="A4033" t="s">
        <v>15</v>
      </c>
      <c r="B4033">
        <v>10000</v>
      </c>
      <c r="C4033">
        <v>100</v>
      </c>
      <c r="D4033">
        <v>1</v>
      </c>
      <c r="E4033">
        <v>11</v>
      </c>
      <c r="F4033">
        <v>1</v>
      </c>
      <c r="G4033">
        <v>28.966004000000002</v>
      </c>
      <c r="H4033">
        <v>11.897656</v>
      </c>
      <c r="I4033">
        <v>12.643241</v>
      </c>
      <c r="J4033">
        <v>1.264324</v>
      </c>
      <c r="K4033" t="str">
        <f t="shared" si="69"/>
        <v>6</v>
      </c>
      <c r="L4033" t="s">
        <v>64</v>
      </c>
      <c r="M4033" t="s">
        <v>65</v>
      </c>
      <c r="N40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4033" s="10">
        <f>VLOOKUP(TableOMP[[#This Row],[Label]],TableAvg[],2,FALSE)</f>
        <v>29.069019000000001</v>
      </c>
      <c r="P4033" s="10">
        <f>VLOOKUP(TableOMP[[#This Row],[Label]],TableAvg[],3,FALSE)</f>
        <v>0.7667365046771567</v>
      </c>
      <c r="Q4033" s="10">
        <f>TableOMP[[#This Row],[Avg]]-$U$2*TableOMP[[#This Row],[StdDev]]</f>
        <v>27.535545990645687</v>
      </c>
      <c r="R4033" s="10">
        <f>TableOMP[[#This Row],[Avg]]+$U$2*TableOMP[[#This Row],[StdDev]]</f>
        <v>30.602492009354314</v>
      </c>
      <c r="S4033" s="10">
        <f>IF(AND(TableOMP[[#This Row],[total_time]]&gt;=TableOMP[[#This Row],[Low]], TableOMP[[#This Row],[total_time]]&lt;=TableOMP[[#This Row],[High]]),1,0)</f>
        <v>1</v>
      </c>
    </row>
    <row r="4034" spans="1:19" x14ac:dyDescent="0.25">
      <c r="A4034" t="s">
        <v>15</v>
      </c>
      <c r="B4034">
        <v>10000</v>
      </c>
      <c r="C4034">
        <v>100</v>
      </c>
      <c r="D4034">
        <v>1</v>
      </c>
      <c r="E4034">
        <v>10</v>
      </c>
      <c r="F4034">
        <v>1</v>
      </c>
      <c r="G4034">
        <v>31.636490999999999</v>
      </c>
      <c r="H4034">
        <v>12.843717</v>
      </c>
      <c r="I4034">
        <v>12.053614</v>
      </c>
      <c r="J4034">
        <v>1.3392900000000001</v>
      </c>
      <c r="K4034" t="str">
        <f t="shared" si="69"/>
        <v>6</v>
      </c>
      <c r="L4034" t="s">
        <v>64</v>
      </c>
      <c r="M4034" t="s">
        <v>65</v>
      </c>
      <c r="N40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4034" s="10">
        <f>VLOOKUP(TableOMP[[#This Row],[Label]],TableAvg[],2,FALSE)</f>
        <v>30.425636749999999</v>
      </c>
      <c r="P4034" s="10">
        <f>VLOOKUP(TableOMP[[#This Row],[Label]],TableAvg[],3,FALSE)</f>
        <v>0.91178451179170594</v>
      </c>
      <c r="Q4034" s="10">
        <f>TableOMP[[#This Row],[Avg]]-$U$2*TableOMP[[#This Row],[StdDev]]</f>
        <v>28.602067726416585</v>
      </c>
      <c r="R4034" s="10">
        <f>TableOMP[[#This Row],[Avg]]+$U$2*TableOMP[[#This Row],[StdDev]]</f>
        <v>32.249205773583412</v>
      </c>
      <c r="S4034" s="10">
        <f>IF(AND(TableOMP[[#This Row],[total_time]]&gt;=TableOMP[[#This Row],[Low]], TableOMP[[#This Row],[total_time]]&lt;=TableOMP[[#This Row],[High]]),1,0)</f>
        <v>1</v>
      </c>
    </row>
    <row r="4035" spans="1:19" x14ac:dyDescent="0.25">
      <c r="A4035" t="s">
        <v>15</v>
      </c>
      <c r="B4035">
        <v>10000</v>
      </c>
      <c r="C4035">
        <v>100</v>
      </c>
      <c r="D4035">
        <v>1</v>
      </c>
      <c r="E4035">
        <v>9</v>
      </c>
      <c r="F4035">
        <v>1</v>
      </c>
      <c r="G4035">
        <v>32.655827000000002</v>
      </c>
      <c r="H4035">
        <v>11.906456</v>
      </c>
      <c r="I4035">
        <v>10.063015999999999</v>
      </c>
      <c r="J4035">
        <v>1.2578769999999999</v>
      </c>
      <c r="K4035" t="str">
        <f t="shared" si="69"/>
        <v>6</v>
      </c>
      <c r="L4035" t="s">
        <v>64</v>
      </c>
      <c r="M4035" t="s">
        <v>65</v>
      </c>
      <c r="N40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4035" s="10">
        <f>VLOOKUP(TableOMP[[#This Row],[Label]],TableAvg[],2,FALSE)</f>
        <v>32.775332750000004</v>
      </c>
      <c r="P4035" s="10">
        <f>VLOOKUP(TableOMP[[#This Row],[Label]],TableAvg[],3,FALSE)</f>
        <v>0.77060485655354305</v>
      </c>
      <c r="Q4035" s="10">
        <f>TableOMP[[#This Row],[Avg]]-$U$2*TableOMP[[#This Row],[StdDev]]</f>
        <v>31.234123036892917</v>
      </c>
      <c r="R4035" s="10">
        <f>TableOMP[[#This Row],[Avg]]+$U$2*TableOMP[[#This Row],[StdDev]]</f>
        <v>34.316542463107091</v>
      </c>
      <c r="S4035" s="10">
        <f>IF(AND(TableOMP[[#This Row],[total_time]]&gt;=TableOMP[[#This Row],[Low]], TableOMP[[#This Row],[total_time]]&lt;=TableOMP[[#This Row],[High]]),1,0)</f>
        <v>1</v>
      </c>
    </row>
    <row r="4036" spans="1:19" x14ac:dyDescent="0.25">
      <c r="A4036" t="s">
        <v>15</v>
      </c>
      <c r="B4036">
        <v>10000</v>
      </c>
      <c r="C4036">
        <v>100</v>
      </c>
      <c r="D4036">
        <v>1</v>
      </c>
      <c r="E4036">
        <v>8</v>
      </c>
      <c r="F4036">
        <v>1</v>
      </c>
      <c r="G4036">
        <v>35.482179000000002</v>
      </c>
      <c r="H4036">
        <v>12.040395999999999</v>
      </c>
      <c r="I4036">
        <v>9.4520560000000007</v>
      </c>
      <c r="J4036">
        <v>1.3502940000000001</v>
      </c>
      <c r="K4036" t="str">
        <f t="shared" si="69"/>
        <v>6</v>
      </c>
      <c r="L4036" t="s">
        <v>64</v>
      </c>
      <c r="M4036" t="s">
        <v>65</v>
      </c>
      <c r="N40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4036" s="10">
        <f>VLOOKUP(TableOMP[[#This Row],[Label]],TableAvg[],2,FALSE)</f>
        <v>35.114868250000001</v>
      </c>
      <c r="P4036" s="10">
        <f>VLOOKUP(TableOMP[[#This Row],[Label]],TableAvg[],3,FALSE)</f>
        <v>0.60928293171004622</v>
      </c>
      <c r="Q4036" s="10">
        <f>TableOMP[[#This Row],[Avg]]-$U$2*TableOMP[[#This Row],[StdDev]]</f>
        <v>33.896302386579912</v>
      </c>
      <c r="R4036" s="10">
        <f>TableOMP[[#This Row],[Avg]]+$U$2*TableOMP[[#This Row],[StdDev]]</f>
        <v>36.33343411342009</v>
      </c>
      <c r="S4036" s="10">
        <f>IF(AND(TableOMP[[#This Row],[total_time]]&gt;=TableOMP[[#This Row],[Low]], TableOMP[[#This Row],[total_time]]&lt;=TableOMP[[#This Row],[High]]),1,0)</f>
        <v>1</v>
      </c>
    </row>
    <row r="4037" spans="1:19" x14ac:dyDescent="0.25">
      <c r="A4037" t="s">
        <v>15</v>
      </c>
      <c r="B4037">
        <v>10000</v>
      </c>
      <c r="C4037">
        <v>100</v>
      </c>
      <c r="D4037">
        <v>1</v>
      </c>
      <c r="E4037">
        <v>7</v>
      </c>
      <c r="F4037">
        <v>1</v>
      </c>
      <c r="G4037">
        <v>39.604339000000003</v>
      </c>
      <c r="H4037">
        <v>13.002794</v>
      </c>
      <c r="I4037">
        <v>8.8588590000000007</v>
      </c>
      <c r="J4037">
        <v>1.476477</v>
      </c>
      <c r="K4037" t="str">
        <f t="shared" si="69"/>
        <v>6</v>
      </c>
      <c r="L4037" t="s">
        <v>64</v>
      </c>
      <c r="M4037" t="s">
        <v>65</v>
      </c>
      <c r="N40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4037" s="10">
        <f>VLOOKUP(TableOMP[[#This Row],[Label]],TableAvg[],2,FALSE)</f>
        <v>39.016997750000002</v>
      </c>
      <c r="P4037" s="10">
        <f>VLOOKUP(TableOMP[[#This Row],[Label]],TableAvg[],3,FALSE)</f>
        <v>0.53956320153758797</v>
      </c>
      <c r="Q4037" s="10">
        <f>TableOMP[[#This Row],[Avg]]-$U$2*TableOMP[[#This Row],[StdDev]]</f>
        <v>37.937871346924823</v>
      </c>
      <c r="R4037" s="10">
        <f>TableOMP[[#This Row],[Avg]]+$U$2*TableOMP[[#This Row],[StdDev]]</f>
        <v>40.096124153075181</v>
      </c>
      <c r="S4037" s="10">
        <f>IF(AND(TableOMP[[#This Row],[total_time]]&gt;=TableOMP[[#This Row],[Low]], TableOMP[[#This Row],[total_time]]&lt;=TableOMP[[#This Row],[High]]),1,0)</f>
        <v>1</v>
      </c>
    </row>
    <row r="4038" spans="1:19" x14ac:dyDescent="0.25">
      <c r="A4038" t="s">
        <v>15</v>
      </c>
      <c r="B4038">
        <v>10000</v>
      </c>
      <c r="C4038">
        <v>100</v>
      </c>
      <c r="D4038">
        <v>1</v>
      </c>
      <c r="E4038">
        <v>6</v>
      </c>
      <c r="F4038">
        <v>1</v>
      </c>
      <c r="G4038">
        <v>43.388565999999997</v>
      </c>
      <c r="H4038">
        <v>12.455831</v>
      </c>
      <c r="I4038">
        <v>8.3736529999999991</v>
      </c>
      <c r="J4038">
        <v>1.674731</v>
      </c>
      <c r="K4038" t="str">
        <f t="shared" si="69"/>
        <v>6</v>
      </c>
      <c r="L4038" t="s">
        <v>64</v>
      </c>
      <c r="M4038" t="s">
        <v>65</v>
      </c>
      <c r="N40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4038" s="10">
        <f>VLOOKUP(TableOMP[[#This Row],[Label]],TableAvg[],2,FALSE)</f>
        <v>43.718955000000001</v>
      </c>
      <c r="P4038" s="10">
        <f>VLOOKUP(TableOMP[[#This Row],[Label]],TableAvg[],3,FALSE)</f>
        <v>0.46942523400271569</v>
      </c>
      <c r="Q4038" s="10">
        <f>TableOMP[[#This Row],[Avg]]-$U$2*TableOMP[[#This Row],[StdDev]]</f>
        <v>42.780104531994567</v>
      </c>
      <c r="R4038" s="10">
        <f>TableOMP[[#This Row],[Avg]]+$U$2*TableOMP[[#This Row],[StdDev]]</f>
        <v>44.657805468005435</v>
      </c>
      <c r="S4038" s="10">
        <f>IF(AND(TableOMP[[#This Row],[total_time]]&gt;=TableOMP[[#This Row],[Low]], TableOMP[[#This Row],[total_time]]&lt;=TableOMP[[#This Row],[High]]),1,0)</f>
        <v>1</v>
      </c>
    </row>
    <row r="4039" spans="1:19" x14ac:dyDescent="0.25">
      <c r="A4039" t="s">
        <v>15</v>
      </c>
      <c r="B4039">
        <v>10000</v>
      </c>
      <c r="C4039">
        <v>100</v>
      </c>
      <c r="D4039">
        <v>1</v>
      </c>
      <c r="E4039">
        <v>5</v>
      </c>
      <c r="F4039">
        <v>1</v>
      </c>
      <c r="G4039">
        <v>49.376243000000002</v>
      </c>
      <c r="H4039">
        <v>12.368831999999999</v>
      </c>
      <c r="I4039">
        <v>6.6970359999999998</v>
      </c>
      <c r="J4039">
        <v>1.6742589999999999</v>
      </c>
      <c r="K4039" t="str">
        <f t="shared" si="69"/>
        <v>6</v>
      </c>
      <c r="L4039" t="s">
        <v>64</v>
      </c>
      <c r="M4039" t="s">
        <v>65</v>
      </c>
      <c r="N40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4039" s="10">
        <f>VLOOKUP(TableOMP[[#This Row],[Label]],TableAvg[],2,FALSE)</f>
        <v>49.623637000000002</v>
      </c>
      <c r="P4039" s="10">
        <f>VLOOKUP(TableOMP[[#This Row],[Label]],TableAvg[],3,FALSE)</f>
        <v>1.0482370855916103</v>
      </c>
      <c r="Q4039" s="10">
        <f>TableOMP[[#This Row],[Avg]]-$U$2*TableOMP[[#This Row],[StdDev]]</f>
        <v>47.527162828816785</v>
      </c>
      <c r="R4039" s="10">
        <f>TableOMP[[#This Row],[Avg]]+$U$2*TableOMP[[#This Row],[StdDev]]</f>
        <v>51.72011117118322</v>
      </c>
      <c r="S4039" s="10">
        <f>IF(AND(TableOMP[[#This Row],[total_time]]&gt;=TableOMP[[#This Row],[Low]], TableOMP[[#This Row],[total_time]]&lt;=TableOMP[[#This Row],[High]]),1,0)</f>
        <v>1</v>
      </c>
    </row>
    <row r="4040" spans="1:19" x14ac:dyDescent="0.25">
      <c r="A4040" t="s">
        <v>15</v>
      </c>
      <c r="B4040">
        <v>10000</v>
      </c>
      <c r="C4040">
        <v>100</v>
      </c>
      <c r="D4040">
        <v>1</v>
      </c>
      <c r="E4040">
        <v>4</v>
      </c>
      <c r="F4040">
        <v>1</v>
      </c>
      <c r="G4040">
        <v>58.963281000000002</v>
      </c>
      <c r="H4040">
        <v>12.874533</v>
      </c>
      <c r="I4040">
        <v>5.6054729999999999</v>
      </c>
      <c r="J4040">
        <v>1.8684909999999999</v>
      </c>
      <c r="K4040" t="str">
        <f t="shared" si="69"/>
        <v>6</v>
      </c>
      <c r="L4040" t="s">
        <v>64</v>
      </c>
      <c r="M4040" t="s">
        <v>65</v>
      </c>
      <c r="N40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4040" s="10">
        <f>VLOOKUP(TableOMP[[#This Row],[Label]],TableAvg[],2,FALSE)</f>
        <v>58.743132000000003</v>
      </c>
      <c r="P4040" s="10">
        <f>VLOOKUP(TableOMP[[#This Row],[Label]],TableAvg[],3,FALSE)</f>
        <v>1.1372010812534341</v>
      </c>
      <c r="Q4040" s="10">
        <f>TableOMP[[#This Row],[Avg]]-$U$2*TableOMP[[#This Row],[StdDev]]</f>
        <v>56.468729837493136</v>
      </c>
      <c r="R4040" s="10">
        <f>TableOMP[[#This Row],[Avg]]+$U$2*TableOMP[[#This Row],[StdDev]]</f>
        <v>61.01753416250687</v>
      </c>
      <c r="S4040" s="10">
        <f>IF(AND(TableOMP[[#This Row],[total_time]]&gt;=TableOMP[[#This Row],[Low]], TableOMP[[#This Row],[total_time]]&lt;=TableOMP[[#This Row],[High]]),1,0)</f>
        <v>1</v>
      </c>
    </row>
    <row r="4041" spans="1:19" x14ac:dyDescent="0.25">
      <c r="A4041" t="s">
        <v>15</v>
      </c>
      <c r="B4041">
        <v>10000</v>
      </c>
      <c r="C4041">
        <v>100</v>
      </c>
      <c r="D4041">
        <v>1</v>
      </c>
      <c r="E4041">
        <v>3</v>
      </c>
      <c r="F4041">
        <v>1</v>
      </c>
      <c r="G4041">
        <v>75.317407000000003</v>
      </c>
      <c r="H4041">
        <v>14.201504</v>
      </c>
      <c r="I4041">
        <v>4.4675140000000004</v>
      </c>
      <c r="J4041">
        <v>2.2337570000000002</v>
      </c>
      <c r="K4041" t="str">
        <f t="shared" si="69"/>
        <v>6</v>
      </c>
      <c r="L4041" t="s">
        <v>64</v>
      </c>
      <c r="M4041" t="s">
        <v>65</v>
      </c>
      <c r="N40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4041" s="10">
        <f>VLOOKUP(TableOMP[[#This Row],[Label]],TableAvg[],2,FALSE)</f>
        <v>74.15145425</v>
      </c>
      <c r="P4041" s="10">
        <f>VLOOKUP(TableOMP[[#This Row],[Label]],TableAvg[],3,FALSE)</f>
        <v>1.3285559050946167</v>
      </c>
      <c r="Q4041" s="10">
        <f>TableOMP[[#This Row],[Avg]]-$U$2*TableOMP[[#This Row],[StdDev]]</f>
        <v>71.494342439810765</v>
      </c>
      <c r="R4041" s="10">
        <f>TableOMP[[#This Row],[Avg]]+$U$2*TableOMP[[#This Row],[StdDev]]</f>
        <v>76.808566060189236</v>
      </c>
      <c r="S4041" s="10">
        <f>IF(AND(TableOMP[[#This Row],[total_time]]&gt;=TableOMP[[#This Row],[Low]], TableOMP[[#This Row],[total_time]]&lt;=TableOMP[[#This Row],[High]]),1,0)</f>
        <v>1</v>
      </c>
    </row>
    <row r="4042" spans="1:19" x14ac:dyDescent="0.25">
      <c r="A4042" t="s">
        <v>15</v>
      </c>
      <c r="B4042">
        <v>10000</v>
      </c>
      <c r="C4042">
        <v>100</v>
      </c>
      <c r="D4042">
        <v>1</v>
      </c>
      <c r="E4042">
        <v>2</v>
      </c>
      <c r="F4042">
        <v>1</v>
      </c>
      <c r="G4042">
        <v>107.45122000000001</v>
      </c>
      <c r="H4042">
        <v>14.925034999999999</v>
      </c>
      <c r="I4042">
        <v>3.1565319999999999</v>
      </c>
      <c r="J4042">
        <v>3.1565319999999999</v>
      </c>
      <c r="K4042" t="str">
        <f t="shared" si="69"/>
        <v>6</v>
      </c>
      <c r="L4042" t="s">
        <v>64</v>
      </c>
      <c r="M4042" t="s">
        <v>65</v>
      </c>
      <c r="N40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4042" s="10">
        <f>VLOOKUP(TableOMP[[#This Row],[Label]],TableAvg[],2,FALSE)</f>
        <v>108.17825400000001</v>
      </c>
      <c r="P4042" s="10">
        <f>VLOOKUP(TableOMP[[#This Row],[Label]],TableAvg[],3,FALSE)</f>
        <v>3.0043477383115333</v>
      </c>
      <c r="Q4042" s="10">
        <f>TableOMP[[#This Row],[Avg]]-$U$2*TableOMP[[#This Row],[StdDev]]</f>
        <v>102.16955852337695</v>
      </c>
      <c r="R4042" s="10">
        <f>TableOMP[[#This Row],[Avg]]+$U$2*TableOMP[[#This Row],[StdDev]]</f>
        <v>114.18694947662307</v>
      </c>
      <c r="S4042" s="10">
        <f>IF(AND(TableOMP[[#This Row],[total_time]]&gt;=TableOMP[[#This Row],[Low]], TableOMP[[#This Row],[total_time]]&lt;=TableOMP[[#This Row],[High]]),1,0)</f>
        <v>1</v>
      </c>
    </row>
    <row r="4043" spans="1:19" x14ac:dyDescent="0.25">
      <c r="A4043" t="s">
        <v>15</v>
      </c>
      <c r="B4043">
        <v>10000</v>
      </c>
      <c r="C4043">
        <v>100</v>
      </c>
      <c r="D4043">
        <v>1</v>
      </c>
      <c r="E4043">
        <v>1</v>
      </c>
      <c r="F4043">
        <v>1</v>
      </c>
      <c r="G4043">
        <v>192.046031</v>
      </c>
      <c r="H4043">
        <v>5.6850630000000004</v>
      </c>
      <c r="I4043">
        <v>0</v>
      </c>
      <c r="J4043">
        <v>0</v>
      </c>
      <c r="K4043" t="str">
        <f t="shared" si="69"/>
        <v>6</v>
      </c>
      <c r="L4043" t="s">
        <v>64</v>
      </c>
      <c r="M4043" t="s">
        <v>65</v>
      </c>
      <c r="N40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4043" s="10">
        <f>VLOOKUP(TableOMP[[#This Row],[Label]],TableAvg[],2,FALSE)</f>
        <v>191.61015275</v>
      </c>
      <c r="P4043" s="10">
        <f>VLOOKUP(TableOMP[[#This Row],[Label]],TableAvg[],3,FALSE)</f>
        <v>0.34678361170965738</v>
      </c>
      <c r="Q4043" s="10">
        <f>TableOMP[[#This Row],[Avg]]-$U$2*TableOMP[[#This Row],[StdDev]]</f>
        <v>190.91658552658069</v>
      </c>
      <c r="R4043" s="10">
        <f>TableOMP[[#This Row],[Avg]]+$U$2*TableOMP[[#This Row],[StdDev]]</f>
        <v>192.30371997341931</v>
      </c>
      <c r="S4043" s="10">
        <f>IF(AND(TableOMP[[#This Row],[total_time]]&gt;=TableOMP[[#This Row],[Low]], TableOMP[[#This Row],[total_time]]&lt;=TableOMP[[#This Row],[High]]),1,0)</f>
        <v>1</v>
      </c>
    </row>
    <row r="4044" spans="1:19" x14ac:dyDescent="0.25">
      <c r="A4044" t="s">
        <v>15</v>
      </c>
      <c r="B4044">
        <v>100</v>
      </c>
      <c r="C4044">
        <v>100</v>
      </c>
      <c r="D4044">
        <v>1</v>
      </c>
      <c r="E4044">
        <v>64</v>
      </c>
      <c r="F4044">
        <v>1</v>
      </c>
      <c r="G4044">
        <v>5.2204860000000002</v>
      </c>
      <c r="H4044">
        <v>3.77705</v>
      </c>
      <c r="I4044">
        <v>134.603286</v>
      </c>
      <c r="J4044">
        <v>2.1365599999999998</v>
      </c>
      <c r="K4044" t="str">
        <f t="shared" si="69"/>
        <v>6</v>
      </c>
      <c r="L4044" t="s">
        <v>64</v>
      </c>
      <c r="M4044" t="s">
        <v>65</v>
      </c>
      <c r="N40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4044" s="10" t="e">
        <f>VLOOKUP(TableOMP[[#This Row],[Label]],TableAvg[],2,FALSE)</f>
        <v>#N/A</v>
      </c>
      <c r="P4044" s="10" t="e">
        <f>VLOOKUP(TableOMP[[#This Row],[Label]],TableAvg[],3,FALSE)</f>
        <v>#N/A</v>
      </c>
      <c r="Q4044" s="10" t="e">
        <f>TableOMP[[#This Row],[Avg]]-$U$2*TableOMP[[#This Row],[StdDev]]</f>
        <v>#N/A</v>
      </c>
      <c r="R4044" s="10" t="e">
        <f>TableOMP[[#This Row],[Avg]]+$U$2*TableOMP[[#This Row],[StdDev]]</f>
        <v>#N/A</v>
      </c>
      <c r="S4044" s="10" t="e">
        <f>IF(AND(TableOMP[[#This Row],[total_time]]&gt;=TableOMP[[#This Row],[Low]], TableOMP[[#This Row],[total_time]]&lt;=TableOMP[[#This Row],[High]]),1,0)</f>
        <v>#N/A</v>
      </c>
    </row>
    <row r="4045" spans="1:19" x14ac:dyDescent="0.25">
      <c r="A4045" t="s">
        <v>15</v>
      </c>
      <c r="B4045">
        <v>100</v>
      </c>
      <c r="C4045">
        <v>100</v>
      </c>
      <c r="D4045">
        <v>1</v>
      </c>
      <c r="E4045">
        <v>63</v>
      </c>
      <c r="F4045">
        <v>1</v>
      </c>
      <c r="G4045">
        <v>5.0366960000000001</v>
      </c>
      <c r="H4045">
        <v>3.691487</v>
      </c>
      <c r="I4045">
        <v>116.738281</v>
      </c>
      <c r="J4045">
        <v>1.882876</v>
      </c>
      <c r="K4045" t="str">
        <f t="shared" ref="K4045:K4076" si="70">MID(M4045,22,1)</f>
        <v>6</v>
      </c>
      <c r="L4045" t="s">
        <v>64</v>
      </c>
      <c r="M4045" t="s">
        <v>65</v>
      </c>
      <c r="N40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4045" s="10" t="e">
        <f>VLOOKUP(TableOMP[[#This Row],[Label]],TableAvg[],2,FALSE)</f>
        <v>#N/A</v>
      </c>
      <c r="P4045" s="10" t="e">
        <f>VLOOKUP(TableOMP[[#This Row],[Label]],TableAvg[],3,FALSE)</f>
        <v>#N/A</v>
      </c>
      <c r="Q4045" s="10" t="e">
        <f>TableOMP[[#This Row],[Avg]]-$U$2*TableOMP[[#This Row],[StdDev]]</f>
        <v>#N/A</v>
      </c>
      <c r="R4045" s="10" t="e">
        <f>TableOMP[[#This Row],[Avg]]+$U$2*TableOMP[[#This Row],[StdDev]]</f>
        <v>#N/A</v>
      </c>
      <c r="S4045" s="10" t="e">
        <f>IF(AND(TableOMP[[#This Row],[total_time]]&gt;=TableOMP[[#This Row],[Low]], TableOMP[[#This Row],[total_time]]&lt;=TableOMP[[#This Row],[High]]),1,0)</f>
        <v>#N/A</v>
      </c>
    </row>
    <row r="4046" spans="1:19" x14ac:dyDescent="0.25">
      <c r="A4046" t="s">
        <v>15</v>
      </c>
      <c r="B4046">
        <v>100</v>
      </c>
      <c r="C4046">
        <v>100</v>
      </c>
      <c r="D4046">
        <v>1</v>
      </c>
      <c r="E4046">
        <v>62</v>
      </c>
      <c r="F4046">
        <v>1</v>
      </c>
      <c r="G4046">
        <v>5.1069610000000001</v>
      </c>
      <c r="H4046">
        <v>3.7157689999999999</v>
      </c>
      <c r="I4046">
        <v>125.091922</v>
      </c>
      <c r="J4046">
        <v>2.0506869999999999</v>
      </c>
      <c r="K4046" t="str">
        <f t="shared" si="70"/>
        <v>6</v>
      </c>
      <c r="L4046" t="s">
        <v>64</v>
      </c>
      <c r="M4046" t="s">
        <v>65</v>
      </c>
      <c r="N40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4046" s="10" t="e">
        <f>VLOOKUP(TableOMP[[#This Row],[Label]],TableAvg[],2,FALSE)</f>
        <v>#N/A</v>
      </c>
      <c r="P4046" s="10" t="e">
        <f>VLOOKUP(TableOMP[[#This Row],[Label]],TableAvg[],3,FALSE)</f>
        <v>#N/A</v>
      </c>
      <c r="Q4046" s="10" t="e">
        <f>TableOMP[[#This Row],[Avg]]-$U$2*TableOMP[[#This Row],[StdDev]]</f>
        <v>#N/A</v>
      </c>
      <c r="R4046" s="10" t="e">
        <f>TableOMP[[#This Row],[Avg]]+$U$2*TableOMP[[#This Row],[StdDev]]</f>
        <v>#N/A</v>
      </c>
      <c r="S4046" s="10" t="e">
        <f>IF(AND(TableOMP[[#This Row],[total_time]]&gt;=TableOMP[[#This Row],[Low]], TableOMP[[#This Row],[total_time]]&lt;=TableOMP[[#This Row],[High]]),1,0)</f>
        <v>#N/A</v>
      </c>
    </row>
    <row r="4047" spans="1:19" x14ac:dyDescent="0.25">
      <c r="A4047" t="s">
        <v>15</v>
      </c>
      <c r="B4047">
        <v>100</v>
      </c>
      <c r="C4047">
        <v>100</v>
      </c>
      <c r="D4047">
        <v>1</v>
      </c>
      <c r="E4047">
        <v>61</v>
      </c>
      <c r="F4047">
        <v>1</v>
      </c>
      <c r="G4047">
        <v>4.9054529999999996</v>
      </c>
      <c r="H4047">
        <v>3.4965769999999998</v>
      </c>
      <c r="I4047">
        <v>112.76733299999999</v>
      </c>
      <c r="J4047">
        <v>1.879456</v>
      </c>
      <c r="K4047" t="str">
        <f t="shared" si="70"/>
        <v>6</v>
      </c>
      <c r="L4047" t="s">
        <v>64</v>
      </c>
      <c r="M4047" t="s">
        <v>65</v>
      </c>
      <c r="N40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4047" s="10" t="e">
        <f>VLOOKUP(TableOMP[[#This Row],[Label]],TableAvg[],2,FALSE)</f>
        <v>#N/A</v>
      </c>
      <c r="P4047" s="10" t="e">
        <f>VLOOKUP(TableOMP[[#This Row],[Label]],TableAvg[],3,FALSE)</f>
        <v>#N/A</v>
      </c>
      <c r="Q4047" s="10" t="e">
        <f>TableOMP[[#This Row],[Avg]]-$U$2*TableOMP[[#This Row],[StdDev]]</f>
        <v>#N/A</v>
      </c>
      <c r="R4047" s="10" t="e">
        <f>TableOMP[[#This Row],[Avg]]+$U$2*TableOMP[[#This Row],[StdDev]]</f>
        <v>#N/A</v>
      </c>
      <c r="S4047" s="10" t="e">
        <f>IF(AND(TableOMP[[#This Row],[total_time]]&gt;=TableOMP[[#This Row],[Low]], TableOMP[[#This Row],[total_time]]&lt;=TableOMP[[#This Row],[High]]),1,0)</f>
        <v>#N/A</v>
      </c>
    </row>
    <row r="4048" spans="1:19" x14ac:dyDescent="0.25">
      <c r="A4048" t="s">
        <v>15</v>
      </c>
      <c r="B4048">
        <v>100</v>
      </c>
      <c r="C4048">
        <v>100</v>
      </c>
      <c r="D4048">
        <v>1</v>
      </c>
      <c r="E4048">
        <v>60</v>
      </c>
      <c r="F4048">
        <v>1</v>
      </c>
      <c r="G4048">
        <v>4.9055799999999996</v>
      </c>
      <c r="H4048">
        <v>3.5993029999999999</v>
      </c>
      <c r="I4048">
        <v>96.981972999999996</v>
      </c>
      <c r="J4048">
        <v>1.6437619999999999</v>
      </c>
      <c r="K4048" t="str">
        <f t="shared" si="70"/>
        <v>6</v>
      </c>
      <c r="L4048" t="s">
        <v>64</v>
      </c>
      <c r="M4048" t="s">
        <v>65</v>
      </c>
      <c r="N40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4048" s="10" t="e">
        <f>VLOOKUP(TableOMP[[#This Row],[Label]],TableAvg[],2,FALSE)</f>
        <v>#N/A</v>
      </c>
      <c r="P4048" s="10" t="e">
        <f>VLOOKUP(TableOMP[[#This Row],[Label]],TableAvg[],3,FALSE)</f>
        <v>#N/A</v>
      </c>
      <c r="Q4048" s="10" t="e">
        <f>TableOMP[[#This Row],[Avg]]-$U$2*TableOMP[[#This Row],[StdDev]]</f>
        <v>#N/A</v>
      </c>
      <c r="R4048" s="10" t="e">
        <f>TableOMP[[#This Row],[Avg]]+$U$2*TableOMP[[#This Row],[StdDev]]</f>
        <v>#N/A</v>
      </c>
      <c r="S4048" s="10" t="e">
        <f>IF(AND(TableOMP[[#This Row],[total_time]]&gt;=TableOMP[[#This Row],[Low]], TableOMP[[#This Row],[total_time]]&lt;=TableOMP[[#This Row],[High]]),1,0)</f>
        <v>#N/A</v>
      </c>
    </row>
    <row r="4049" spans="1:19" x14ac:dyDescent="0.25">
      <c r="A4049" t="s">
        <v>15</v>
      </c>
      <c r="B4049">
        <v>100</v>
      </c>
      <c r="C4049">
        <v>100</v>
      </c>
      <c r="D4049">
        <v>1</v>
      </c>
      <c r="E4049">
        <v>59</v>
      </c>
      <c r="F4049">
        <v>1</v>
      </c>
      <c r="G4049">
        <v>4.4947819999999998</v>
      </c>
      <c r="H4049">
        <v>3.1650710000000002</v>
      </c>
      <c r="I4049">
        <v>88.551067000000003</v>
      </c>
      <c r="J4049">
        <v>1.526743</v>
      </c>
      <c r="K4049" t="str">
        <f t="shared" si="70"/>
        <v>6</v>
      </c>
      <c r="L4049" t="s">
        <v>64</v>
      </c>
      <c r="M4049" t="s">
        <v>65</v>
      </c>
      <c r="N40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4049" s="10" t="e">
        <f>VLOOKUP(TableOMP[[#This Row],[Label]],TableAvg[],2,FALSE)</f>
        <v>#N/A</v>
      </c>
      <c r="P4049" s="10" t="e">
        <f>VLOOKUP(TableOMP[[#This Row],[Label]],TableAvg[],3,FALSE)</f>
        <v>#N/A</v>
      </c>
      <c r="Q4049" s="10" t="e">
        <f>TableOMP[[#This Row],[Avg]]-$U$2*TableOMP[[#This Row],[StdDev]]</f>
        <v>#N/A</v>
      </c>
      <c r="R4049" s="10" t="e">
        <f>TableOMP[[#This Row],[Avg]]+$U$2*TableOMP[[#This Row],[StdDev]]</f>
        <v>#N/A</v>
      </c>
      <c r="S4049" s="10" t="e">
        <f>IF(AND(TableOMP[[#This Row],[total_time]]&gt;=TableOMP[[#This Row],[Low]], TableOMP[[#This Row],[total_time]]&lt;=TableOMP[[#This Row],[High]]),1,0)</f>
        <v>#N/A</v>
      </c>
    </row>
    <row r="4050" spans="1:19" x14ac:dyDescent="0.25">
      <c r="A4050" t="s">
        <v>15</v>
      </c>
      <c r="B4050">
        <v>100</v>
      </c>
      <c r="C4050">
        <v>100</v>
      </c>
      <c r="D4050">
        <v>1</v>
      </c>
      <c r="E4050">
        <v>58</v>
      </c>
      <c r="F4050">
        <v>1</v>
      </c>
      <c r="G4050">
        <v>4.930612</v>
      </c>
      <c r="H4050">
        <v>3.5344500000000001</v>
      </c>
      <c r="I4050">
        <v>113.01533000000001</v>
      </c>
      <c r="J4050">
        <v>1.9827250000000001</v>
      </c>
      <c r="K4050" t="str">
        <f t="shared" si="70"/>
        <v>6</v>
      </c>
      <c r="L4050" t="s">
        <v>64</v>
      </c>
      <c r="M4050" t="s">
        <v>65</v>
      </c>
      <c r="N40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4050" s="10" t="e">
        <f>VLOOKUP(TableOMP[[#This Row],[Label]],TableAvg[],2,FALSE)</f>
        <v>#N/A</v>
      </c>
      <c r="P4050" s="10" t="e">
        <f>VLOOKUP(TableOMP[[#This Row],[Label]],TableAvg[],3,FALSE)</f>
        <v>#N/A</v>
      </c>
      <c r="Q4050" s="10" t="e">
        <f>TableOMP[[#This Row],[Avg]]-$U$2*TableOMP[[#This Row],[StdDev]]</f>
        <v>#N/A</v>
      </c>
      <c r="R4050" s="10" t="e">
        <f>TableOMP[[#This Row],[Avg]]+$U$2*TableOMP[[#This Row],[StdDev]]</f>
        <v>#N/A</v>
      </c>
      <c r="S4050" s="10" t="e">
        <f>IF(AND(TableOMP[[#This Row],[total_time]]&gt;=TableOMP[[#This Row],[Low]], TableOMP[[#This Row],[total_time]]&lt;=TableOMP[[#This Row],[High]]),1,0)</f>
        <v>#N/A</v>
      </c>
    </row>
    <row r="4051" spans="1:19" x14ac:dyDescent="0.25">
      <c r="A4051" t="s">
        <v>15</v>
      </c>
      <c r="B4051">
        <v>100</v>
      </c>
      <c r="C4051">
        <v>100</v>
      </c>
      <c r="D4051">
        <v>1</v>
      </c>
      <c r="E4051">
        <v>57</v>
      </c>
      <c r="F4051">
        <v>1</v>
      </c>
      <c r="G4051">
        <v>5.8458500000000004</v>
      </c>
      <c r="H4051">
        <v>3.896239</v>
      </c>
      <c r="I4051">
        <v>102.623758</v>
      </c>
      <c r="J4051">
        <v>1.8325670000000001</v>
      </c>
      <c r="K4051" t="str">
        <f t="shared" si="70"/>
        <v>6</v>
      </c>
      <c r="L4051" t="s">
        <v>64</v>
      </c>
      <c r="M4051" t="s">
        <v>65</v>
      </c>
      <c r="N40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4051" s="10" t="e">
        <f>VLOOKUP(TableOMP[[#This Row],[Label]],TableAvg[],2,FALSE)</f>
        <v>#N/A</v>
      </c>
      <c r="P4051" s="10" t="e">
        <f>VLOOKUP(TableOMP[[#This Row],[Label]],TableAvg[],3,FALSE)</f>
        <v>#N/A</v>
      </c>
      <c r="Q4051" s="10" t="e">
        <f>TableOMP[[#This Row],[Avg]]-$U$2*TableOMP[[#This Row],[StdDev]]</f>
        <v>#N/A</v>
      </c>
      <c r="R4051" s="10" t="e">
        <f>TableOMP[[#This Row],[Avg]]+$U$2*TableOMP[[#This Row],[StdDev]]</f>
        <v>#N/A</v>
      </c>
      <c r="S4051" s="10" t="e">
        <f>IF(AND(TableOMP[[#This Row],[total_time]]&gt;=TableOMP[[#This Row],[Low]], TableOMP[[#This Row],[total_time]]&lt;=TableOMP[[#This Row],[High]]),1,0)</f>
        <v>#N/A</v>
      </c>
    </row>
    <row r="4052" spans="1:19" x14ac:dyDescent="0.25">
      <c r="A4052" t="s">
        <v>15</v>
      </c>
      <c r="B4052">
        <v>100</v>
      </c>
      <c r="C4052">
        <v>100</v>
      </c>
      <c r="D4052">
        <v>1</v>
      </c>
      <c r="E4052">
        <v>56</v>
      </c>
      <c r="F4052">
        <v>1</v>
      </c>
      <c r="G4052">
        <v>4.6705680000000003</v>
      </c>
      <c r="H4052">
        <v>3.1355140000000001</v>
      </c>
      <c r="I4052">
        <v>86.294709999999995</v>
      </c>
      <c r="J4052">
        <v>1.5689949999999999</v>
      </c>
      <c r="K4052" t="str">
        <f t="shared" si="70"/>
        <v>6</v>
      </c>
      <c r="L4052" t="s">
        <v>64</v>
      </c>
      <c r="M4052" t="s">
        <v>65</v>
      </c>
      <c r="N40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4052" s="10" t="e">
        <f>VLOOKUP(TableOMP[[#This Row],[Label]],TableAvg[],2,FALSE)</f>
        <v>#N/A</v>
      </c>
      <c r="P4052" s="10" t="e">
        <f>VLOOKUP(TableOMP[[#This Row],[Label]],TableAvg[],3,FALSE)</f>
        <v>#N/A</v>
      </c>
      <c r="Q4052" s="10" t="e">
        <f>TableOMP[[#This Row],[Avg]]-$U$2*TableOMP[[#This Row],[StdDev]]</f>
        <v>#N/A</v>
      </c>
      <c r="R4052" s="10" t="e">
        <f>TableOMP[[#This Row],[Avg]]+$U$2*TableOMP[[#This Row],[StdDev]]</f>
        <v>#N/A</v>
      </c>
      <c r="S4052" s="10" t="e">
        <f>IF(AND(TableOMP[[#This Row],[total_time]]&gt;=TableOMP[[#This Row],[Low]], TableOMP[[#This Row],[total_time]]&lt;=TableOMP[[#This Row],[High]]),1,0)</f>
        <v>#N/A</v>
      </c>
    </row>
    <row r="4053" spans="1:19" x14ac:dyDescent="0.25">
      <c r="A4053" t="s">
        <v>15</v>
      </c>
      <c r="B4053">
        <v>100</v>
      </c>
      <c r="C4053">
        <v>100</v>
      </c>
      <c r="D4053">
        <v>1</v>
      </c>
      <c r="E4053">
        <v>55</v>
      </c>
      <c r="F4053">
        <v>1</v>
      </c>
      <c r="G4053">
        <v>4.7368389999999998</v>
      </c>
      <c r="H4053">
        <v>3.0454889999999999</v>
      </c>
      <c r="I4053">
        <v>95.447640000000007</v>
      </c>
      <c r="J4053">
        <v>1.767549</v>
      </c>
      <c r="K4053" t="str">
        <f t="shared" si="70"/>
        <v>6</v>
      </c>
      <c r="L4053" t="s">
        <v>64</v>
      </c>
      <c r="M4053" t="s">
        <v>65</v>
      </c>
      <c r="N40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4053" s="10" t="e">
        <f>VLOOKUP(TableOMP[[#This Row],[Label]],TableAvg[],2,FALSE)</f>
        <v>#N/A</v>
      </c>
      <c r="P4053" s="10" t="e">
        <f>VLOOKUP(TableOMP[[#This Row],[Label]],TableAvg[],3,FALSE)</f>
        <v>#N/A</v>
      </c>
      <c r="Q4053" s="10" t="e">
        <f>TableOMP[[#This Row],[Avg]]-$U$2*TableOMP[[#This Row],[StdDev]]</f>
        <v>#N/A</v>
      </c>
      <c r="R4053" s="10" t="e">
        <f>TableOMP[[#This Row],[Avg]]+$U$2*TableOMP[[#This Row],[StdDev]]</f>
        <v>#N/A</v>
      </c>
      <c r="S4053" s="10" t="e">
        <f>IF(AND(TableOMP[[#This Row],[total_time]]&gt;=TableOMP[[#This Row],[Low]], TableOMP[[#This Row],[total_time]]&lt;=TableOMP[[#This Row],[High]]),1,0)</f>
        <v>#N/A</v>
      </c>
    </row>
    <row r="4054" spans="1:19" x14ac:dyDescent="0.25">
      <c r="A4054" t="s">
        <v>15</v>
      </c>
      <c r="B4054">
        <v>100</v>
      </c>
      <c r="C4054">
        <v>100</v>
      </c>
      <c r="D4054">
        <v>1</v>
      </c>
      <c r="E4054">
        <v>54</v>
      </c>
      <c r="F4054">
        <v>1</v>
      </c>
      <c r="G4054">
        <v>4.8229379999999997</v>
      </c>
      <c r="H4054">
        <v>3.0167760000000001</v>
      </c>
      <c r="I4054">
        <v>86.945233000000002</v>
      </c>
      <c r="J4054">
        <v>1.640476</v>
      </c>
      <c r="K4054" t="str">
        <f t="shared" si="70"/>
        <v>6</v>
      </c>
      <c r="L4054" t="s">
        <v>64</v>
      </c>
      <c r="M4054" t="s">
        <v>65</v>
      </c>
      <c r="N40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4054" s="10" t="e">
        <f>VLOOKUP(TableOMP[[#This Row],[Label]],TableAvg[],2,FALSE)</f>
        <v>#N/A</v>
      </c>
      <c r="P4054" s="10" t="e">
        <f>VLOOKUP(TableOMP[[#This Row],[Label]],TableAvg[],3,FALSE)</f>
        <v>#N/A</v>
      </c>
      <c r="Q4054" s="10" t="e">
        <f>TableOMP[[#This Row],[Avg]]-$U$2*TableOMP[[#This Row],[StdDev]]</f>
        <v>#N/A</v>
      </c>
      <c r="R4054" s="10" t="e">
        <f>TableOMP[[#This Row],[Avg]]+$U$2*TableOMP[[#This Row],[StdDev]]</f>
        <v>#N/A</v>
      </c>
      <c r="S4054" s="10" t="e">
        <f>IF(AND(TableOMP[[#This Row],[total_time]]&gt;=TableOMP[[#This Row],[Low]], TableOMP[[#This Row],[total_time]]&lt;=TableOMP[[#This Row],[High]]),1,0)</f>
        <v>#N/A</v>
      </c>
    </row>
    <row r="4055" spans="1:19" x14ac:dyDescent="0.25">
      <c r="A4055" t="s">
        <v>15</v>
      </c>
      <c r="B4055">
        <v>100</v>
      </c>
      <c r="C4055">
        <v>100</v>
      </c>
      <c r="D4055">
        <v>1</v>
      </c>
      <c r="E4055">
        <v>53</v>
      </c>
      <c r="F4055">
        <v>1</v>
      </c>
      <c r="G4055">
        <v>4.6432989999999998</v>
      </c>
      <c r="H4055">
        <v>3.0729280000000001</v>
      </c>
      <c r="I4055">
        <v>75.097262000000001</v>
      </c>
      <c r="J4055">
        <v>1.444178</v>
      </c>
      <c r="K4055" t="str">
        <f t="shared" si="70"/>
        <v>6</v>
      </c>
      <c r="L4055" t="s">
        <v>64</v>
      </c>
      <c r="M4055" t="s">
        <v>65</v>
      </c>
      <c r="N40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4055" s="10" t="e">
        <f>VLOOKUP(TableOMP[[#This Row],[Label]],TableAvg[],2,FALSE)</f>
        <v>#N/A</v>
      </c>
      <c r="P4055" s="10" t="e">
        <f>VLOOKUP(TableOMP[[#This Row],[Label]],TableAvg[],3,FALSE)</f>
        <v>#N/A</v>
      </c>
      <c r="Q4055" s="10" t="e">
        <f>TableOMP[[#This Row],[Avg]]-$U$2*TableOMP[[#This Row],[StdDev]]</f>
        <v>#N/A</v>
      </c>
      <c r="R4055" s="10" t="e">
        <f>TableOMP[[#This Row],[Avg]]+$U$2*TableOMP[[#This Row],[StdDev]]</f>
        <v>#N/A</v>
      </c>
      <c r="S4055" s="10" t="e">
        <f>IF(AND(TableOMP[[#This Row],[total_time]]&gt;=TableOMP[[#This Row],[Low]], TableOMP[[#This Row],[total_time]]&lt;=TableOMP[[#This Row],[High]]),1,0)</f>
        <v>#N/A</v>
      </c>
    </row>
    <row r="4056" spans="1:19" x14ac:dyDescent="0.25">
      <c r="A4056" t="s">
        <v>15</v>
      </c>
      <c r="B4056">
        <v>100</v>
      </c>
      <c r="C4056">
        <v>100</v>
      </c>
      <c r="D4056">
        <v>1</v>
      </c>
      <c r="E4056">
        <v>52</v>
      </c>
      <c r="F4056">
        <v>1</v>
      </c>
      <c r="G4056">
        <v>4.5784320000000003</v>
      </c>
      <c r="H4056">
        <v>2.8303199999999999</v>
      </c>
      <c r="I4056">
        <v>74.613401999999994</v>
      </c>
      <c r="J4056">
        <v>1.4630080000000001</v>
      </c>
      <c r="K4056" t="str">
        <f t="shared" si="70"/>
        <v>6</v>
      </c>
      <c r="L4056" t="s">
        <v>64</v>
      </c>
      <c r="M4056" t="s">
        <v>65</v>
      </c>
      <c r="N40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4056" s="10" t="e">
        <f>VLOOKUP(TableOMP[[#This Row],[Label]],TableAvg[],2,FALSE)</f>
        <v>#N/A</v>
      </c>
      <c r="P4056" s="10" t="e">
        <f>VLOOKUP(TableOMP[[#This Row],[Label]],TableAvg[],3,FALSE)</f>
        <v>#N/A</v>
      </c>
      <c r="Q4056" s="10" t="e">
        <f>TableOMP[[#This Row],[Avg]]-$U$2*TableOMP[[#This Row],[StdDev]]</f>
        <v>#N/A</v>
      </c>
      <c r="R4056" s="10" t="e">
        <f>TableOMP[[#This Row],[Avg]]+$U$2*TableOMP[[#This Row],[StdDev]]</f>
        <v>#N/A</v>
      </c>
      <c r="S4056" s="10" t="e">
        <f>IF(AND(TableOMP[[#This Row],[total_time]]&gt;=TableOMP[[#This Row],[Low]], TableOMP[[#This Row],[total_time]]&lt;=TableOMP[[#This Row],[High]]),1,0)</f>
        <v>#N/A</v>
      </c>
    </row>
    <row r="4057" spans="1:19" x14ac:dyDescent="0.25">
      <c r="A4057" t="s">
        <v>15</v>
      </c>
      <c r="B4057">
        <v>100</v>
      </c>
      <c r="C4057">
        <v>100</v>
      </c>
      <c r="D4057">
        <v>1</v>
      </c>
      <c r="E4057">
        <v>51</v>
      </c>
      <c r="F4057">
        <v>1</v>
      </c>
      <c r="G4057">
        <v>5.163996</v>
      </c>
      <c r="H4057">
        <v>3.4064100000000002</v>
      </c>
      <c r="I4057">
        <v>103.256771</v>
      </c>
      <c r="J4057">
        <v>2.0651350000000002</v>
      </c>
      <c r="K4057" t="str">
        <f t="shared" si="70"/>
        <v>6</v>
      </c>
      <c r="L4057" t="s">
        <v>64</v>
      </c>
      <c r="M4057" t="s">
        <v>65</v>
      </c>
      <c r="N40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4057" s="10" t="e">
        <f>VLOOKUP(TableOMP[[#This Row],[Label]],TableAvg[],2,FALSE)</f>
        <v>#N/A</v>
      </c>
      <c r="P4057" s="10" t="e">
        <f>VLOOKUP(TableOMP[[#This Row],[Label]],TableAvg[],3,FALSE)</f>
        <v>#N/A</v>
      </c>
      <c r="Q4057" s="10" t="e">
        <f>TableOMP[[#This Row],[Avg]]-$U$2*TableOMP[[#This Row],[StdDev]]</f>
        <v>#N/A</v>
      </c>
      <c r="R4057" s="10" t="e">
        <f>TableOMP[[#This Row],[Avg]]+$U$2*TableOMP[[#This Row],[StdDev]]</f>
        <v>#N/A</v>
      </c>
      <c r="S4057" s="10" t="e">
        <f>IF(AND(TableOMP[[#This Row],[total_time]]&gt;=TableOMP[[#This Row],[Low]], TableOMP[[#This Row],[total_time]]&lt;=TableOMP[[#This Row],[High]]),1,0)</f>
        <v>#N/A</v>
      </c>
    </row>
    <row r="4058" spans="1:19" x14ac:dyDescent="0.25">
      <c r="A4058" t="s">
        <v>15</v>
      </c>
      <c r="B4058">
        <v>100</v>
      </c>
      <c r="C4058">
        <v>100</v>
      </c>
      <c r="D4058">
        <v>1</v>
      </c>
      <c r="E4058">
        <v>50</v>
      </c>
      <c r="F4058">
        <v>1</v>
      </c>
      <c r="G4058">
        <v>5.110188</v>
      </c>
      <c r="H4058">
        <v>3.3571390000000001</v>
      </c>
      <c r="I4058">
        <v>72.390275000000003</v>
      </c>
      <c r="J4058">
        <v>1.4773529999999999</v>
      </c>
      <c r="K4058" t="str">
        <f t="shared" si="70"/>
        <v>6</v>
      </c>
      <c r="L4058" t="s">
        <v>64</v>
      </c>
      <c r="M4058" t="s">
        <v>65</v>
      </c>
      <c r="N40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4058" s="10" t="e">
        <f>VLOOKUP(TableOMP[[#This Row],[Label]],TableAvg[],2,FALSE)</f>
        <v>#N/A</v>
      </c>
      <c r="P4058" s="10" t="e">
        <f>VLOOKUP(TableOMP[[#This Row],[Label]],TableAvg[],3,FALSE)</f>
        <v>#N/A</v>
      </c>
      <c r="Q4058" s="10" t="e">
        <f>TableOMP[[#This Row],[Avg]]-$U$2*TableOMP[[#This Row],[StdDev]]</f>
        <v>#N/A</v>
      </c>
      <c r="R4058" s="10" t="e">
        <f>TableOMP[[#This Row],[Avg]]+$U$2*TableOMP[[#This Row],[StdDev]]</f>
        <v>#N/A</v>
      </c>
      <c r="S4058" s="10" t="e">
        <f>IF(AND(TableOMP[[#This Row],[total_time]]&gt;=TableOMP[[#This Row],[Low]], TableOMP[[#This Row],[total_time]]&lt;=TableOMP[[#This Row],[High]]),1,0)</f>
        <v>#N/A</v>
      </c>
    </row>
    <row r="4059" spans="1:19" x14ac:dyDescent="0.25">
      <c r="A4059" t="s">
        <v>15</v>
      </c>
      <c r="B4059">
        <v>100</v>
      </c>
      <c r="C4059">
        <v>100</v>
      </c>
      <c r="D4059">
        <v>1</v>
      </c>
      <c r="E4059">
        <v>49</v>
      </c>
      <c r="F4059">
        <v>1</v>
      </c>
      <c r="G4059">
        <v>4.1982239999999997</v>
      </c>
      <c r="H4059">
        <v>2.6294499999999998</v>
      </c>
      <c r="I4059">
        <v>60.908909999999999</v>
      </c>
      <c r="J4059">
        <v>1.2689360000000001</v>
      </c>
      <c r="K4059" t="str">
        <f t="shared" si="70"/>
        <v>6</v>
      </c>
      <c r="L4059" t="s">
        <v>64</v>
      </c>
      <c r="M4059" t="s">
        <v>65</v>
      </c>
      <c r="N40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4059" s="10" t="e">
        <f>VLOOKUP(TableOMP[[#This Row],[Label]],TableAvg[],2,FALSE)</f>
        <v>#N/A</v>
      </c>
      <c r="P4059" s="10" t="e">
        <f>VLOOKUP(TableOMP[[#This Row],[Label]],TableAvg[],3,FALSE)</f>
        <v>#N/A</v>
      </c>
      <c r="Q4059" s="10" t="e">
        <f>TableOMP[[#This Row],[Avg]]-$U$2*TableOMP[[#This Row],[StdDev]]</f>
        <v>#N/A</v>
      </c>
      <c r="R4059" s="10" t="e">
        <f>TableOMP[[#This Row],[Avg]]+$U$2*TableOMP[[#This Row],[StdDev]]</f>
        <v>#N/A</v>
      </c>
      <c r="S4059" s="10" t="e">
        <f>IF(AND(TableOMP[[#This Row],[total_time]]&gt;=TableOMP[[#This Row],[Low]], TableOMP[[#This Row],[total_time]]&lt;=TableOMP[[#This Row],[High]]),1,0)</f>
        <v>#N/A</v>
      </c>
    </row>
    <row r="4060" spans="1:19" x14ac:dyDescent="0.25">
      <c r="A4060" t="s">
        <v>15</v>
      </c>
      <c r="B4060">
        <v>100</v>
      </c>
      <c r="C4060">
        <v>100</v>
      </c>
      <c r="D4060">
        <v>1</v>
      </c>
      <c r="E4060">
        <v>48</v>
      </c>
      <c r="F4060">
        <v>1</v>
      </c>
      <c r="G4060">
        <v>4.742235</v>
      </c>
      <c r="H4060">
        <v>2.9559639999999998</v>
      </c>
      <c r="I4060">
        <v>81.786315000000002</v>
      </c>
      <c r="J4060">
        <v>1.7401340000000001</v>
      </c>
      <c r="K4060" t="str">
        <f t="shared" si="70"/>
        <v>6</v>
      </c>
      <c r="L4060" t="s">
        <v>64</v>
      </c>
      <c r="M4060" t="s">
        <v>65</v>
      </c>
      <c r="N40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4060" s="10" t="e">
        <f>VLOOKUP(TableOMP[[#This Row],[Label]],TableAvg[],2,FALSE)</f>
        <v>#N/A</v>
      </c>
      <c r="P4060" s="10" t="e">
        <f>VLOOKUP(TableOMP[[#This Row],[Label]],TableAvg[],3,FALSE)</f>
        <v>#N/A</v>
      </c>
      <c r="Q4060" s="10" t="e">
        <f>TableOMP[[#This Row],[Avg]]-$U$2*TableOMP[[#This Row],[StdDev]]</f>
        <v>#N/A</v>
      </c>
      <c r="R4060" s="10" t="e">
        <f>TableOMP[[#This Row],[Avg]]+$U$2*TableOMP[[#This Row],[StdDev]]</f>
        <v>#N/A</v>
      </c>
      <c r="S4060" s="10" t="e">
        <f>IF(AND(TableOMP[[#This Row],[total_time]]&gt;=TableOMP[[#This Row],[Low]], TableOMP[[#This Row],[total_time]]&lt;=TableOMP[[#This Row],[High]]),1,0)</f>
        <v>#N/A</v>
      </c>
    </row>
    <row r="4061" spans="1:19" x14ac:dyDescent="0.25">
      <c r="A4061" t="s">
        <v>15</v>
      </c>
      <c r="B4061">
        <v>100</v>
      </c>
      <c r="C4061">
        <v>100</v>
      </c>
      <c r="D4061">
        <v>1</v>
      </c>
      <c r="E4061">
        <v>47</v>
      </c>
      <c r="F4061">
        <v>1</v>
      </c>
      <c r="G4061">
        <v>4.3728759999999998</v>
      </c>
      <c r="H4061">
        <v>2.8073950000000001</v>
      </c>
      <c r="I4061">
        <v>66.462382000000005</v>
      </c>
      <c r="J4061">
        <v>1.444834</v>
      </c>
      <c r="K4061" t="str">
        <f t="shared" si="70"/>
        <v>6</v>
      </c>
      <c r="L4061" t="s">
        <v>64</v>
      </c>
      <c r="M4061" t="s">
        <v>65</v>
      </c>
      <c r="N40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4061" s="10" t="e">
        <f>VLOOKUP(TableOMP[[#This Row],[Label]],TableAvg[],2,FALSE)</f>
        <v>#N/A</v>
      </c>
      <c r="P4061" s="10" t="e">
        <f>VLOOKUP(TableOMP[[#This Row],[Label]],TableAvg[],3,FALSE)</f>
        <v>#N/A</v>
      </c>
      <c r="Q4061" s="10" t="e">
        <f>TableOMP[[#This Row],[Avg]]-$U$2*TableOMP[[#This Row],[StdDev]]</f>
        <v>#N/A</v>
      </c>
      <c r="R4061" s="10" t="e">
        <f>TableOMP[[#This Row],[Avg]]+$U$2*TableOMP[[#This Row],[StdDev]]</f>
        <v>#N/A</v>
      </c>
      <c r="S4061" s="10" t="e">
        <f>IF(AND(TableOMP[[#This Row],[total_time]]&gt;=TableOMP[[#This Row],[Low]], TableOMP[[#This Row],[total_time]]&lt;=TableOMP[[#This Row],[High]]),1,0)</f>
        <v>#N/A</v>
      </c>
    </row>
    <row r="4062" spans="1:19" x14ac:dyDescent="0.25">
      <c r="A4062" t="s">
        <v>15</v>
      </c>
      <c r="B4062">
        <v>100</v>
      </c>
      <c r="C4062">
        <v>100</v>
      </c>
      <c r="D4062">
        <v>1</v>
      </c>
      <c r="E4062">
        <v>46</v>
      </c>
      <c r="F4062">
        <v>1</v>
      </c>
      <c r="G4062">
        <v>4.4367869999999998</v>
      </c>
      <c r="H4062">
        <v>2.8403550000000002</v>
      </c>
      <c r="I4062">
        <v>74.986120999999997</v>
      </c>
      <c r="J4062">
        <v>1.666358</v>
      </c>
      <c r="K4062" t="str">
        <f t="shared" si="70"/>
        <v>6</v>
      </c>
      <c r="L4062" t="s">
        <v>64</v>
      </c>
      <c r="M4062" t="s">
        <v>65</v>
      </c>
      <c r="N40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4062" s="10" t="e">
        <f>VLOOKUP(TableOMP[[#This Row],[Label]],TableAvg[],2,FALSE)</f>
        <v>#N/A</v>
      </c>
      <c r="P4062" s="10" t="e">
        <f>VLOOKUP(TableOMP[[#This Row],[Label]],TableAvg[],3,FALSE)</f>
        <v>#N/A</v>
      </c>
      <c r="Q4062" s="10" t="e">
        <f>TableOMP[[#This Row],[Avg]]-$U$2*TableOMP[[#This Row],[StdDev]]</f>
        <v>#N/A</v>
      </c>
      <c r="R4062" s="10" t="e">
        <f>TableOMP[[#This Row],[Avg]]+$U$2*TableOMP[[#This Row],[StdDev]]</f>
        <v>#N/A</v>
      </c>
      <c r="S4062" s="10" t="e">
        <f>IF(AND(TableOMP[[#This Row],[total_time]]&gt;=TableOMP[[#This Row],[Low]], TableOMP[[#This Row],[total_time]]&lt;=TableOMP[[#This Row],[High]]),1,0)</f>
        <v>#N/A</v>
      </c>
    </row>
    <row r="4063" spans="1:19" x14ac:dyDescent="0.25">
      <c r="A4063" t="s">
        <v>15</v>
      </c>
      <c r="B4063">
        <v>100</v>
      </c>
      <c r="C4063">
        <v>100</v>
      </c>
      <c r="D4063">
        <v>1</v>
      </c>
      <c r="E4063">
        <v>45</v>
      </c>
      <c r="F4063">
        <v>1</v>
      </c>
      <c r="G4063">
        <v>3.8870279999999999</v>
      </c>
      <c r="H4063">
        <v>2.3899059999999999</v>
      </c>
      <c r="I4063">
        <v>50.742418000000001</v>
      </c>
      <c r="J4063">
        <v>1.1532370000000001</v>
      </c>
      <c r="K4063" t="str">
        <f t="shared" si="70"/>
        <v>6</v>
      </c>
      <c r="L4063" t="s">
        <v>64</v>
      </c>
      <c r="M4063" t="s">
        <v>65</v>
      </c>
      <c r="N40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4063" s="10" t="e">
        <f>VLOOKUP(TableOMP[[#This Row],[Label]],TableAvg[],2,FALSE)</f>
        <v>#N/A</v>
      </c>
      <c r="P4063" s="10" t="e">
        <f>VLOOKUP(TableOMP[[#This Row],[Label]],TableAvg[],3,FALSE)</f>
        <v>#N/A</v>
      </c>
      <c r="Q4063" s="10" t="e">
        <f>TableOMP[[#This Row],[Avg]]-$U$2*TableOMP[[#This Row],[StdDev]]</f>
        <v>#N/A</v>
      </c>
      <c r="R4063" s="10" t="e">
        <f>TableOMP[[#This Row],[Avg]]+$U$2*TableOMP[[#This Row],[StdDev]]</f>
        <v>#N/A</v>
      </c>
      <c r="S4063" s="10" t="e">
        <f>IF(AND(TableOMP[[#This Row],[total_time]]&gt;=TableOMP[[#This Row],[Low]], TableOMP[[#This Row],[total_time]]&lt;=TableOMP[[#This Row],[High]]),1,0)</f>
        <v>#N/A</v>
      </c>
    </row>
    <row r="4064" spans="1:19" x14ac:dyDescent="0.25">
      <c r="A4064" t="s">
        <v>15</v>
      </c>
      <c r="B4064">
        <v>100</v>
      </c>
      <c r="C4064">
        <v>100</v>
      </c>
      <c r="D4064">
        <v>1</v>
      </c>
      <c r="E4064">
        <v>44</v>
      </c>
      <c r="F4064">
        <v>1</v>
      </c>
      <c r="G4064">
        <v>4.5051459999999999</v>
      </c>
      <c r="H4064">
        <v>3.0186999999999999</v>
      </c>
      <c r="I4064">
        <v>67.645606000000001</v>
      </c>
      <c r="J4064">
        <v>1.5731539999999999</v>
      </c>
      <c r="K4064" t="str">
        <f t="shared" si="70"/>
        <v>6</v>
      </c>
      <c r="L4064" t="s">
        <v>64</v>
      </c>
      <c r="M4064" t="s">
        <v>65</v>
      </c>
      <c r="N40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4064" s="10" t="e">
        <f>VLOOKUP(TableOMP[[#This Row],[Label]],TableAvg[],2,FALSE)</f>
        <v>#N/A</v>
      </c>
      <c r="P4064" s="10" t="e">
        <f>VLOOKUP(TableOMP[[#This Row],[Label]],TableAvg[],3,FALSE)</f>
        <v>#N/A</v>
      </c>
      <c r="Q4064" s="10" t="e">
        <f>TableOMP[[#This Row],[Avg]]-$U$2*TableOMP[[#This Row],[StdDev]]</f>
        <v>#N/A</v>
      </c>
      <c r="R4064" s="10" t="e">
        <f>TableOMP[[#This Row],[Avg]]+$U$2*TableOMP[[#This Row],[StdDev]]</f>
        <v>#N/A</v>
      </c>
      <c r="S4064" s="10" t="e">
        <f>IF(AND(TableOMP[[#This Row],[total_time]]&gt;=TableOMP[[#This Row],[Low]], TableOMP[[#This Row],[total_time]]&lt;=TableOMP[[#This Row],[High]]),1,0)</f>
        <v>#N/A</v>
      </c>
    </row>
    <row r="4065" spans="1:19" x14ac:dyDescent="0.25">
      <c r="A4065" t="s">
        <v>15</v>
      </c>
      <c r="B4065">
        <v>100</v>
      </c>
      <c r="C4065">
        <v>100</v>
      </c>
      <c r="D4065">
        <v>1</v>
      </c>
      <c r="E4065">
        <v>43</v>
      </c>
      <c r="F4065">
        <v>1</v>
      </c>
      <c r="G4065">
        <v>3.8249249999999999</v>
      </c>
      <c r="H4065">
        <v>2.3678439999999998</v>
      </c>
      <c r="I4065">
        <v>51.230980000000002</v>
      </c>
      <c r="J4065">
        <v>1.2197849999999999</v>
      </c>
      <c r="K4065" t="str">
        <f t="shared" si="70"/>
        <v>6</v>
      </c>
      <c r="L4065" t="s">
        <v>64</v>
      </c>
      <c r="M4065" t="s">
        <v>65</v>
      </c>
      <c r="N40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4065" s="10" t="e">
        <f>VLOOKUP(TableOMP[[#This Row],[Label]],TableAvg[],2,FALSE)</f>
        <v>#N/A</v>
      </c>
      <c r="P4065" s="10" t="e">
        <f>VLOOKUP(TableOMP[[#This Row],[Label]],TableAvg[],3,FALSE)</f>
        <v>#N/A</v>
      </c>
      <c r="Q4065" s="10" t="e">
        <f>TableOMP[[#This Row],[Avg]]-$U$2*TableOMP[[#This Row],[StdDev]]</f>
        <v>#N/A</v>
      </c>
      <c r="R4065" s="10" t="e">
        <f>TableOMP[[#This Row],[Avg]]+$U$2*TableOMP[[#This Row],[StdDev]]</f>
        <v>#N/A</v>
      </c>
      <c r="S4065" s="10" t="e">
        <f>IF(AND(TableOMP[[#This Row],[total_time]]&gt;=TableOMP[[#This Row],[Low]], TableOMP[[#This Row],[total_time]]&lt;=TableOMP[[#This Row],[High]]),1,0)</f>
        <v>#N/A</v>
      </c>
    </row>
    <row r="4066" spans="1:19" x14ac:dyDescent="0.25">
      <c r="A4066" t="s">
        <v>15</v>
      </c>
      <c r="B4066">
        <v>100</v>
      </c>
      <c r="C4066">
        <v>100</v>
      </c>
      <c r="D4066">
        <v>1</v>
      </c>
      <c r="E4066">
        <v>42</v>
      </c>
      <c r="F4066">
        <v>1</v>
      </c>
      <c r="G4066">
        <v>3.6014699999999999</v>
      </c>
      <c r="H4066">
        <v>2.1989589999999999</v>
      </c>
      <c r="I4066">
        <v>44.675440000000002</v>
      </c>
      <c r="J4066">
        <v>1.089645</v>
      </c>
      <c r="K4066" t="str">
        <f t="shared" si="70"/>
        <v>6</v>
      </c>
      <c r="L4066" t="s">
        <v>64</v>
      </c>
      <c r="M4066" t="s">
        <v>65</v>
      </c>
      <c r="N40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4066" s="10" t="e">
        <f>VLOOKUP(TableOMP[[#This Row],[Label]],TableAvg[],2,FALSE)</f>
        <v>#N/A</v>
      </c>
      <c r="P4066" s="10" t="e">
        <f>VLOOKUP(TableOMP[[#This Row],[Label]],TableAvg[],3,FALSE)</f>
        <v>#N/A</v>
      </c>
      <c r="Q4066" s="10" t="e">
        <f>TableOMP[[#This Row],[Avg]]-$U$2*TableOMP[[#This Row],[StdDev]]</f>
        <v>#N/A</v>
      </c>
      <c r="R4066" s="10" t="e">
        <f>TableOMP[[#This Row],[Avg]]+$U$2*TableOMP[[#This Row],[StdDev]]</f>
        <v>#N/A</v>
      </c>
      <c r="S4066" s="10" t="e">
        <f>IF(AND(TableOMP[[#This Row],[total_time]]&gt;=TableOMP[[#This Row],[Low]], TableOMP[[#This Row],[total_time]]&lt;=TableOMP[[#This Row],[High]]),1,0)</f>
        <v>#N/A</v>
      </c>
    </row>
    <row r="4067" spans="1:19" x14ac:dyDescent="0.25">
      <c r="A4067" t="s">
        <v>15</v>
      </c>
      <c r="B4067">
        <v>100</v>
      </c>
      <c r="C4067">
        <v>100</v>
      </c>
      <c r="D4067">
        <v>1</v>
      </c>
      <c r="E4067">
        <v>41</v>
      </c>
      <c r="F4067">
        <v>1</v>
      </c>
      <c r="G4067">
        <v>3.9381490000000001</v>
      </c>
      <c r="H4067">
        <v>2.5052020000000002</v>
      </c>
      <c r="I4067">
        <v>46.862952</v>
      </c>
      <c r="J4067">
        <v>1.1715739999999999</v>
      </c>
      <c r="K4067" t="str">
        <f t="shared" si="70"/>
        <v>6</v>
      </c>
      <c r="L4067" t="s">
        <v>64</v>
      </c>
      <c r="M4067" t="s">
        <v>65</v>
      </c>
      <c r="N40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4067" s="10" t="e">
        <f>VLOOKUP(TableOMP[[#This Row],[Label]],TableAvg[],2,FALSE)</f>
        <v>#N/A</v>
      </c>
      <c r="P4067" s="10" t="e">
        <f>VLOOKUP(TableOMP[[#This Row],[Label]],TableAvg[],3,FALSE)</f>
        <v>#N/A</v>
      </c>
      <c r="Q4067" s="10" t="e">
        <f>TableOMP[[#This Row],[Avg]]-$U$2*TableOMP[[#This Row],[StdDev]]</f>
        <v>#N/A</v>
      </c>
      <c r="R4067" s="10" t="e">
        <f>TableOMP[[#This Row],[Avg]]+$U$2*TableOMP[[#This Row],[StdDev]]</f>
        <v>#N/A</v>
      </c>
      <c r="S4067" s="10" t="e">
        <f>IF(AND(TableOMP[[#This Row],[total_time]]&gt;=TableOMP[[#This Row],[Low]], TableOMP[[#This Row],[total_time]]&lt;=TableOMP[[#This Row],[High]]),1,0)</f>
        <v>#N/A</v>
      </c>
    </row>
    <row r="4068" spans="1:19" x14ac:dyDescent="0.25">
      <c r="A4068" t="s">
        <v>15</v>
      </c>
      <c r="B4068">
        <v>100</v>
      </c>
      <c r="C4068">
        <v>100</v>
      </c>
      <c r="D4068">
        <v>1</v>
      </c>
      <c r="E4068">
        <v>40</v>
      </c>
      <c r="F4068">
        <v>1</v>
      </c>
      <c r="G4068">
        <v>3.9563730000000001</v>
      </c>
      <c r="H4068">
        <v>2.5853679999999999</v>
      </c>
      <c r="I4068">
        <v>53.801758999999997</v>
      </c>
      <c r="J4068">
        <v>1.379532</v>
      </c>
      <c r="K4068" t="str">
        <f t="shared" si="70"/>
        <v>6</v>
      </c>
      <c r="L4068" t="s">
        <v>64</v>
      </c>
      <c r="M4068" t="s">
        <v>65</v>
      </c>
      <c r="N40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4068" s="10" t="e">
        <f>VLOOKUP(TableOMP[[#This Row],[Label]],TableAvg[],2,FALSE)</f>
        <v>#N/A</v>
      </c>
      <c r="P4068" s="10" t="e">
        <f>VLOOKUP(TableOMP[[#This Row],[Label]],TableAvg[],3,FALSE)</f>
        <v>#N/A</v>
      </c>
      <c r="Q4068" s="10" t="e">
        <f>TableOMP[[#This Row],[Avg]]-$U$2*TableOMP[[#This Row],[StdDev]]</f>
        <v>#N/A</v>
      </c>
      <c r="R4068" s="10" t="e">
        <f>TableOMP[[#This Row],[Avg]]+$U$2*TableOMP[[#This Row],[StdDev]]</f>
        <v>#N/A</v>
      </c>
      <c r="S4068" s="10" t="e">
        <f>IF(AND(TableOMP[[#This Row],[total_time]]&gt;=TableOMP[[#This Row],[Low]], TableOMP[[#This Row],[total_time]]&lt;=TableOMP[[#This Row],[High]]),1,0)</f>
        <v>#N/A</v>
      </c>
    </row>
    <row r="4069" spans="1:19" x14ac:dyDescent="0.25">
      <c r="A4069" t="s">
        <v>15</v>
      </c>
      <c r="B4069">
        <v>100</v>
      </c>
      <c r="C4069">
        <v>100</v>
      </c>
      <c r="D4069">
        <v>1</v>
      </c>
      <c r="E4069">
        <v>39</v>
      </c>
      <c r="F4069">
        <v>1</v>
      </c>
      <c r="G4069">
        <v>3.511298</v>
      </c>
      <c r="H4069">
        <v>1.9783649999999999</v>
      </c>
      <c r="I4069">
        <v>35.579095000000002</v>
      </c>
      <c r="J4069">
        <v>0.93629200000000001</v>
      </c>
      <c r="K4069" t="str">
        <f t="shared" si="70"/>
        <v>6</v>
      </c>
      <c r="L4069" t="s">
        <v>64</v>
      </c>
      <c r="M4069" t="s">
        <v>65</v>
      </c>
      <c r="N40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4069" s="10" t="e">
        <f>VLOOKUP(TableOMP[[#This Row],[Label]],TableAvg[],2,FALSE)</f>
        <v>#N/A</v>
      </c>
      <c r="P4069" s="10" t="e">
        <f>VLOOKUP(TableOMP[[#This Row],[Label]],TableAvg[],3,FALSE)</f>
        <v>#N/A</v>
      </c>
      <c r="Q4069" s="10" t="e">
        <f>TableOMP[[#This Row],[Avg]]-$U$2*TableOMP[[#This Row],[StdDev]]</f>
        <v>#N/A</v>
      </c>
      <c r="R4069" s="10" t="e">
        <f>TableOMP[[#This Row],[Avg]]+$U$2*TableOMP[[#This Row],[StdDev]]</f>
        <v>#N/A</v>
      </c>
      <c r="S4069" s="10" t="e">
        <f>IF(AND(TableOMP[[#This Row],[total_time]]&gt;=TableOMP[[#This Row],[Low]], TableOMP[[#This Row],[total_time]]&lt;=TableOMP[[#This Row],[High]]),1,0)</f>
        <v>#N/A</v>
      </c>
    </row>
    <row r="4070" spans="1:19" x14ac:dyDescent="0.25">
      <c r="A4070" t="s">
        <v>15</v>
      </c>
      <c r="B4070">
        <v>100</v>
      </c>
      <c r="C4070">
        <v>100</v>
      </c>
      <c r="D4070">
        <v>1</v>
      </c>
      <c r="E4070">
        <v>38</v>
      </c>
      <c r="F4070">
        <v>1</v>
      </c>
      <c r="G4070">
        <v>3.9223870000000001</v>
      </c>
      <c r="H4070">
        <v>2.4989509999999999</v>
      </c>
      <c r="I4070">
        <v>46.217655999999998</v>
      </c>
      <c r="J4070">
        <v>1.249126</v>
      </c>
      <c r="K4070" t="str">
        <f t="shared" si="70"/>
        <v>6</v>
      </c>
      <c r="L4070" t="s">
        <v>64</v>
      </c>
      <c r="M4070" t="s">
        <v>65</v>
      </c>
      <c r="N40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4070" s="10" t="e">
        <f>VLOOKUP(TableOMP[[#This Row],[Label]],TableAvg[],2,FALSE)</f>
        <v>#N/A</v>
      </c>
      <c r="P4070" s="10" t="e">
        <f>VLOOKUP(TableOMP[[#This Row],[Label]],TableAvg[],3,FALSE)</f>
        <v>#N/A</v>
      </c>
      <c r="Q4070" s="10" t="e">
        <f>TableOMP[[#This Row],[Avg]]-$U$2*TableOMP[[#This Row],[StdDev]]</f>
        <v>#N/A</v>
      </c>
      <c r="R4070" s="10" t="e">
        <f>TableOMP[[#This Row],[Avg]]+$U$2*TableOMP[[#This Row],[StdDev]]</f>
        <v>#N/A</v>
      </c>
      <c r="S4070" s="10" t="e">
        <f>IF(AND(TableOMP[[#This Row],[total_time]]&gt;=TableOMP[[#This Row],[Low]], TableOMP[[#This Row],[total_time]]&lt;=TableOMP[[#This Row],[High]]),1,0)</f>
        <v>#N/A</v>
      </c>
    </row>
    <row r="4071" spans="1:19" x14ac:dyDescent="0.25">
      <c r="A4071" t="s">
        <v>15</v>
      </c>
      <c r="B4071">
        <v>100</v>
      </c>
      <c r="C4071">
        <v>100</v>
      </c>
      <c r="D4071">
        <v>1</v>
      </c>
      <c r="E4071">
        <v>37</v>
      </c>
      <c r="F4071">
        <v>1</v>
      </c>
      <c r="G4071">
        <v>3.6387930000000002</v>
      </c>
      <c r="H4071">
        <v>2.2890649999999999</v>
      </c>
      <c r="I4071">
        <v>39.570689999999999</v>
      </c>
      <c r="J4071">
        <v>1.099186</v>
      </c>
      <c r="K4071" t="str">
        <f t="shared" si="70"/>
        <v>6</v>
      </c>
      <c r="L4071" t="s">
        <v>64</v>
      </c>
      <c r="M4071" t="s">
        <v>65</v>
      </c>
      <c r="N40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4071" s="10" t="e">
        <f>VLOOKUP(TableOMP[[#This Row],[Label]],TableAvg[],2,FALSE)</f>
        <v>#N/A</v>
      </c>
      <c r="P4071" s="10" t="e">
        <f>VLOOKUP(TableOMP[[#This Row],[Label]],TableAvg[],3,FALSE)</f>
        <v>#N/A</v>
      </c>
      <c r="Q4071" s="10" t="e">
        <f>TableOMP[[#This Row],[Avg]]-$U$2*TableOMP[[#This Row],[StdDev]]</f>
        <v>#N/A</v>
      </c>
      <c r="R4071" s="10" t="e">
        <f>TableOMP[[#This Row],[Avg]]+$U$2*TableOMP[[#This Row],[StdDev]]</f>
        <v>#N/A</v>
      </c>
      <c r="S4071" s="10" t="e">
        <f>IF(AND(TableOMP[[#This Row],[total_time]]&gt;=TableOMP[[#This Row],[Low]], TableOMP[[#This Row],[total_time]]&lt;=TableOMP[[#This Row],[High]]),1,0)</f>
        <v>#N/A</v>
      </c>
    </row>
    <row r="4072" spans="1:19" x14ac:dyDescent="0.25">
      <c r="A4072" t="s">
        <v>15</v>
      </c>
      <c r="B4072">
        <v>100</v>
      </c>
      <c r="C4072">
        <v>100</v>
      </c>
      <c r="D4072">
        <v>1</v>
      </c>
      <c r="E4072">
        <v>36</v>
      </c>
      <c r="F4072">
        <v>1</v>
      </c>
      <c r="G4072">
        <v>3.453487</v>
      </c>
      <c r="H4072">
        <v>2.0033059999999998</v>
      </c>
      <c r="I4072">
        <v>32.233336000000001</v>
      </c>
      <c r="J4072">
        <v>0.92095199999999999</v>
      </c>
      <c r="K4072" t="str">
        <f t="shared" si="70"/>
        <v>6</v>
      </c>
      <c r="L4072" t="s">
        <v>64</v>
      </c>
      <c r="M4072" t="s">
        <v>65</v>
      </c>
      <c r="N40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4072" s="10" t="e">
        <f>VLOOKUP(TableOMP[[#This Row],[Label]],TableAvg[],2,FALSE)</f>
        <v>#N/A</v>
      </c>
      <c r="P4072" s="10" t="e">
        <f>VLOOKUP(TableOMP[[#This Row],[Label]],TableAvg[],3,FALSE)</f>
        <v>#N/A</v>
      </c>
      <c r="Q4072" s="10" t="e">
        <f>TableOMP[[#This Row],[Avg]]-$U$2*TableOMP[[#This Row],[StdDev]]</f>
        <v>#N/A</v>
      </c>
      <c r="R4072" s="10" t="e">
        <f>TableOMP[[#This Row],[Avg]]+$U$2*TableOMP[[#This Row],[StdDev]]</f>
        <v>#N/A</v>
      </c>
      <c r="S4072" s="10" t="e">
        <f>IF(AND(TableOMP[[#This Row],[total_time]]&gt;=TableOMP[[#This Row],[Low]], TableOMP[[#This Row],[total_time]]&lt;=TableOMP[[#This Row],[High]]),1,0)</f>
        <v>#N/A</v>
      </c>
    </row>
    <row r="4073" spans="1:19" x14ac:dyDescent="0.25">
      <c r="A4073" t="s">
        <v>15</v>
      </c>
      <c r="B4073">
        <v>100</v>
      </c>
      <c r="C4073">
        <v>100</v>
      </c>
      <c r="D4073">
        <v>1</v>
      </c>
      <c r="E4073">
        <v>35</v>
      </c>
      <c r="F4073">
        <v>1</v>
      </c>
      <c r="G4073">
        <v>3.2976930000000002</v>
      </c>
      <c r="H4073">
        <v>1.8734519999999999</v>
      </c>
      <c r="I4073">
        <v>30.464079000000002</v>
      </c>
      <c r="J4073">
        <v>0.89600199999999997</v>
      </c>
      <c r="K4073" t="str">
        <f t="shared" si="70"/>
        <v>6</v>
      </c>
      <c r="L4073" t="s">
        <v>64</v>
      </c>
      <c r="M4073" t="s">
        <v>65</v>
      </c>
      <c r="N40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4073" s="10" t="e">
        <f>VLOOKUP(TableOMP[[#This Row],[Label]],TableAvg[],2,FALSE)</f>
        <v>#N/A</v>
      </c>
      <c r="P4073" s="10" t="e">
        <f>VLOOKUP(TableOMP[[#This Row],[Label]],TableAvg[],3,FALSE)</f>
        <v>#N/A</v>
      </c>
      <c r="Q4073" s="10" t="e">
        <f>TableOMP[[#This Row],[Avg]]-$U$2*TableOMP[[#This Row],[StdDev]]</f>
        <v>#N/A</v>
      </c>
      <c r="R4073" s="10" t="e">
        <f>TableOMP[[#This Row],[Avg]]+$U$2*TableOMP[[#This Row],[StdDev]]</f>
        <v>#N/A</v>
      </c>
      <c r="S4073" s="10" t="e">
        <f>IF(AND(TableOMP[[#This Row],[total_time]]&gt;=TableOMP[[#This Row],[Low]], TableOMP[[#This Row],[total_time]]&lt;=TableOMP[[#This Row],[High]]),1,0)</f>
        <v>#N/A</v>
      </c>
    </row>
    <row r="4074" spans="1:19" x14ac:dyDescent="0.25">
      <c r="A4074" t="s">
        <v>15</v>
      </c>
      <c r="B4074">
        <v>100</v>
      </c>
      <c r="C4074">
        <v>100</v>
      </c>
      <c r="D4074">
        <v>1</v>
      </c>
      <c r="E4074">
        <v>34</v>
      </c>
      <c r="F4074">
        <v>1</v>
      </c>
      <c r="G4074">
        <v>2.9191549999999999</v>
      </c>
      <c r="H4074">
        <v>1.6011759999999999</v>
      </c>
      <c r="I4074">
        <v>23.756561000000001</v>
      </c>
      <c r="J4074">
        <v>0.71989599999999998</v>
      </c>
      <c r="K4074" t="str">
        <f t="shared" si="70"/>
        <v>6</v>
      </c>
      <c r="L4074" t="s">
        <v>64</v>
      </c>
      <c r="M4074" t="s">
        <v>65</v>
      </c>
      <c r="N40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4074" s="10" t="e">
        <f>VLOOKUP(TableOMP[[#This Row],[Label]],TableAvg[],2,FALSE)</f>
        <v>#N/A</v>
      </c>
      <c r="P4074" s="10" t="e">
        <f>VLOOKUP(TableOMP[[#This Row],[Label]],TableAvg[],3,FALSE)</f>
        <v>#N/A</v>
      </c>
      <c r="Q4074" s="10" t="e">
        <f>TableOMP[[#This Row],[Avg]]-$U$2*TableOMP[[#This Row],[StdDev]]</f>
        <v>#N/A</v>
      </c>
      <c r="R4074" s="10" t="e">
        <f>TableOMP[[#This Row],[Avg]]+$U$2*TableOMP[[#This Row],[StdDev]]</f>
        <v>#N/A</v>
      </c>
      <c r="S4074" s="10" t="e">
        <f>IF(AND(TableOMP[[#This Row],[total_time]]&gt;=TableOMP[[#This Row],[Low]], TableOMP[[#This Row],[total_time]]&lt;=TableOMP[[#This Row],[High]]),1,0)</f>
        <v>#N/A</v>
      </c>
    </row>
    <row r="4075" spans="1:19" x14ac:dyDescent="0.25">
      <c r="A4075" t="s">
        <v>15</v>
      </c>
      <c r="B4075">
        <v>100</v>
      </c>
      <c r="C4075">
        <v>100</v>
      </c>
      <c r="D4075">
        <v>1</v>
      </c>
      <c r="E4075">
        <v>33</v>
      </c>
      <c r="F4075">
        <v>1</v>
      </c>
      <c r="G4075">
        <v>3.2497189999999998</v>
      </c>
      <c r="H4075">
        <v>1.929122</v>
      </c>
      <c r="I4075">
        <v>31.60877</v>
      </c>
      <c r="J4075">
        <v>0.98777400000000004</v>
      </c>
      <c r="K4075" t="str">
        <f t="shared" si="70"/>
        <v>6</v>
      </c>
      <c r="L4075" t="s">
        <v>64</v>
      </c>
      <c r="M4075" t="s">
        <v>65</v>
      </c>
      <c r="N40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4075" s="10" t="e">
        <f>VLOOKUP(TableOMP[[#This Row],[Label]],TableAvg[],2,FALSE)</f>
        <v>#N/A</v>
      </c>
      <c r="P4075" s="10" t="e">
        <f>VLOOKUP(TableOMP[[#This Row],[Label]],TableAvg[],3,FALSE)</f>
        <v>#N/A</v>
      </c>
      <c r="Q4075" s="10" t="e">
        <f>TableOMP[[#This Row],[Avg]]-$U$2*TableOMP[[#This Row],[StdDev]]</f>
        <v>#N/A</v>
      </c>
      <c r="R4075" s="10" t="e">
        <f>TableOMP[[#This Row],[Avg]]+$U$2*TableOMP[[#This Row],[StdDev]]</f>
        <v>#N/A</v>
      </c>
      <c r="S4075" s="10" t="e">
        <f>IF(AND(TableOMP[[#This Row],[total_time]]&gt;=TableOMP[[#This Row],[Low]], TableOMP[[#This Row],[total_time]]&lt;=TableOMP[[#This Row],[High]]),1,0)</f>
        <v>#N/A</v>
      </c>
    </row>
    <row r="4076" spans="1:19" x14ac:dyDescent="0.25">
      <c r="A4076" t="s">
        <v>15</v>
      </c>
      <c r="B4076">
        <v>100</v>
      </c>
      <c r="C4076">
        <v>100</v>
      </c>
      <c r="D4076">
        <v>1</v>
      </c>
      <c r="E4076">
        <v>32</v>
      </c>
      <c r="F4076">
        <v>1</v>
      </c>
      <c r="G4076">
        <v>2.9612419999999999</v>
      </c>
      <c r="H4076">
        <v>1.681549</v>
      </c>
      <c r="I4076">
        <v>24.853275</v>
      </c>
      <c r="J4076">
        <v>0.80171899999999996</v>
      </c>
      <c r="K4076" t="str">
        <f t="shared" si="70"/>
        <v>6</v>
      </c>
      <c r="L4076" t="s">
        <v>64</v>
      </c>
      <c r="M4076" t="s">
        <v>65</v>
      </c>
      <c r="N40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4076" s="10" t="e">
        <f>VLOOKUP(TableOMP[[#This Row],[Label]],TableAvg[],2,FALSE)</f>
        <v>#N/A</v>
      </c>
      <c r="P4076" s="10" t="e">
        <f>VLOOKUP(TableOMP[[#This Row],[Label]],TableAvg[],3,FALSE)</f>
        <v>#N/A</v>
      </c>
      <c r="Q4076" s="10" t="e">
        <f>TableOMP[[#This Row],[Avg]]-$U$2*TableOMP[[#This Row],[StdDev]]</f>
        <v>#N/A</v>
      </c>
      <c r="R4076" s="10" t="e">
        <f>TableOMP[[#This Row],[Avg]]+$U$2*TableOMP[[#This Row],[StdDev]]</f>
        <v>#N/A</v>
      </c>
      <c r="S4076" s="10" t="e">
        <f>IF(AND(TableOMP[[#This Row],[total_time]]&gt;=TableOMP[[#This Row],[Low]], TableOMP[[#This Row],[total_time]]&lt;=TableOMP[[#This Row],[High]]),1,0)</f>
        <v>#N/A</v>
      </c>
    </row>
    <row r="4077" spans="1:19" x14ac:dyDescent="0.25">
      <c r="A4077" t="s">
        <v>15</v>
      </c>
      <c r="B4077">
        <v>100</v>
      </c>
      <c r="C4077">
        <v>100</v>
      </c>
      <c r="D4077">
        <v>1</v>
      </c>
      <c r="E4077">
        <v>31</v>
      </c>
      <c r="F4077">
        <v>1</v>
      </c>
      <c r="G4077">
        <v>2.8996390000000001</v>
      </c>
      <c r="H4077">
        <v>1.594597</v>
      </c>
      <c r="I4077">
        <v>22.424377</v>
      </c>
      <c r="J4077">
        <v>0.747479</v>
      </c>
      <c r="K4077" t="str">
        <f t="shared" ref="K4077:K4107" si="71">MID(M4077,22,1)</f>
        <v>6</v>
      </c>
      <c r="L4077" t="s">
        <v>64</v>
      </c>
      <c r="M4077" t="s">
        <v>65</v>
      </c>
      <c r="N40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4077" s="10" t="e">
        <f>VLOOKUP(TableOMP[[#This Row],[Label]],TableAvg[],2,FALSE)</f>
        <v>#N/A</v>
      </c>
      <c r="P4077" s="10" t="e">
        <f>VLOOKUP(TableOMP[[#This Row],[Label]],TableAvg[],3,FALSE)</f>
        <v>#N/A</v>
      </c>
      <c r="Q4077" s="10" t="e">
        <f>TableOMP[[#This Row],[Avg]]-$U$2*TableOMP[[#This Row],[StdDev]]</f>
        <v>#N/A</v>
      </c>
      <c r="R4077" s="10" t="e">
        <f>TableOMP[[#This Row],[Avg]]+$U$2*TableOMP[[#This Row],[StdDev]]</f>
        <v>#N/A</v>
      </c>
      <c r="S4077" s="10" t="e">
        <f>IF(AND(TableOMP[[#This Row],[total_time]]&gt;=TableOMP[[#This Row],[Low]], TableOMP[[#This Row],[total_time]]&lt;=TableOMP[[#This Row],[High]]),1,0)</f>
        <v>#N/A</v>
      </c>
    </row>
    <row r="4078" spans="1:19" x14ac:dyDescent="0.25">
      <c r="A4078" t="s">
        <v>15</v>
      </c>
      <c r="B4078">
        <v>100</v>
      </c>
      <c r="C4078">
        <v>100</v>
      </c>
      <c r="D4078">
        <v>1</v>
      </c>
      <c r="E4078">
        <v>30</v>
      </c>
      <c r="F4078">
        <v>1</v>
      </c>
      <c r="G4078">
        <v>2.8114889999999999</v>
      </c>
      <c r="H4078">
        <v>1.5155879999999999</v>
      </c>
      <c r="I4078">
        <v>22.326885999999998</v>
      </c>
      <c r="J4078">
        <v>0.76989300000000005</v>
      </c>
      <c r="K4078" t="str">
        <f t="shared" si="71"/>
        <v>6</v>
      </c>
      <c r="L4078" t="s">
        <v>64</v>
      </c>
      <c r="M4078" t="s">
        <v>65</v>
      </c>
      <c r="N40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4078" s="10" t="e">
        <f>VLOOKUP(TableOMP[[#This Row],[Label]],TableAvg[],2,FALSE)</f>
        <v>#N/A</v>
      </c>
      <c r="P4078" s="10" t="e">
        <f>VLOOKUP(TableOMP[[#This Row],[Label]],TableAvg[],3,FALSE)</f>
        <v>#N/A</v>
      </c>
      <c r="Q4078" s="10" t="e">
        <f>TableOMP[[#This Row],[Avg]]-$U$2*TableOMP[[#This Row],[StdDev]]</f>
        <v>#N/A</v>
      </c>
      <c r="R4078" s="10" t="e">
        <f>TableOMP[[#This Row],[Avg]]+$U$2*TableOMP[[#This Row],[StdDev]]</f>
        <v>#N/A</v>
      </c>
      <c r="S4078" s="10" t="e">
        <f>IF(AND(TableOMP[[#This Row],[total_time]]&gt;=TableOMP[[#This Row],[Low]], TableOMP[[#This Row],[total_time]]&lt;=TableOMP[[#This Row],[High]]),1,0)</f>
        <v>#N/A</v>
      </c>
    </row>
    <row r="4079" spans="1:19" x14ac:dyDescent="0.25">
      <c r="A4079" t="s">
        <v>15</v>
      </c>
      <c r="B4079">
        <v>100</v>
      </c>
      <c r="C4079">
        <v>100</v>
      </c>
      <c r="D4079">
        <v>1</v>
      </c>
      <c r="E4079">
        <v>29</v>
      </c>
      <c r="F4079">
        <v>1</v>
      </c>
      <c r="G4079">
        <v>2.8447200000000001</v>
      </c>
      <c r="H4079">
        <v>1.495058</v>
      </c>
      <c r="I4079">
        <v>16.905246000000002</v>
      </c>
      <c r="J4079">
        <v>0.60375900000000005</v>
      </c>
      <c r="K4079" t="str">
        <f t="shared" si="71"/>
        <v>6</v>
      </c>
      <c r="L4079" t="s">
        <v>64</v>
      </c>
      <c r="M4079" t="s">
        <v>65</v>
      </c>
      <c r="N40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4079" s="10" t="e">
        <f>VLOOKUP(TableOMP[[#This Row],[Label]],TableAvg[],2,FALSE)</f>
        <v>#N/A</v>
      </c>
      <c r="P4079" s="10" t="e">
        <f>VLOOKUP(TableOMP[[#This Row],[Label]],TableAvg[],3,FALSE)</f>
        <v>#N/A</v>
      </c>
      <c r="Q4079" s="10" t="e">
        <f>TableOMP[[#This Row],[Avg]]-$U$2*TableOMP[[#This Row],[StdDev]]</f>
        <v>#N/A</v>
      </c>
      <c r="R4079" s="10" t="e">
        <f>TableOMP[[#This Row],[Avg]]+$U$2*TableOMP[[#This Row],[StdDev]]</f>
        <v>#N/A</v>
      </c>
      <c r="S4079" s="10" t="e">
        <f>IF(AND(TableOMP[[#This Row],[total_time]]&gt;=TableOMP[[#This Row],[Low]], TableOMP[[#This Row],[total_time]]&lt;=TableOMP[[#This Row],[High]]),1,0)</f>
        <v>#N/A</v>
      </c>
    </row>
    <row r="4080" spans="1:19" x14ac:dyDescent="0.25">
      <c r="A4080" t="s">
        <v>15</v>
      </c>
      <c r="B4080">
        <v>100</v>
      </c>
      <c r="C4080">
        <v>100</v>
      </c>
      <c r="D4080">
        <v>1</v>
      </c>
      <c r="E4080">
        <v>28</v>
      </c>
      <c r="F4080">
        <v>1</v>
      </c>
      <c r="G4080">
        <v>2.7027610000000002</v>
      </c>
      <c r="H4080">
        <v>1.4429019999999999</v>
      </c>
      <c r="I4080">
        <v>17.370387000000001</v>
      </c>
      <c r="J4080">
        <v>0.64334800000000003</v>
      </c>
      <c r="K4080" t="str">
        <f t="shared" si="71"/>
        <v>6</v>
      </c>
      <c r="L4080" t="s">
        <v>64</v>
      </c>
      <c r="M4080" t="s">
        <v>65</v>
      </c>
      <c r="N40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4080" s="10" t="e">
        <f>VLOOKUP(TableOMP[[#This Row],[Label]],TableAvg[],2,FALSE)</f>
        <v>#N/A</v>
      </c>
      <c r="P4080" s="10" t="e">
        <f>VLOOKUP(TableOMP[[#This Row],[Label]],TableAvg[],3,FALSE)</f>
        <v>#N/A</v>
      </c>
      <c r="Q4080" s="10" t="e">
        <f>TableOMP[[#This Row],[Avg]]-$U$2*TableOMP[[#This Row],[StdDev]]</f>
        <v>#N/A</v>
      </c>
      <c r="R4080" s="10" t="e">
        <f>TableOMP[[#This Row],[Avg]]+$U$2*TableOMP[[#This Row],[StdDev]]</f>
        <v>#N/A</v>
      </c>
      <c r="S4080" s="10" t="e">
        <f>IF(AND(TableOMP[[#This Row],[total_time]]&gt;=TableOMP[[#This Row],[Low]], TableOMP[[#This Row],[total_time]]&lt;=TableOMP[[#This Row],[High]]),1,0)</f>
        <v>#N/A</v>
      </c>
    </row>
    <row r="4081" spans="1:19" x14ac:dyDescent="0.25">
      <c r="A4081" t="s">
        <v>15</v>
      </c>
      <c r="B4081">
        <v>100</v>
      </c>
      <c r="C4081">
        <v>100</v>
      </c>
      <c r="D4081">
        <v>1</v>
      </c>
      <c r="E4081">
        <v>27</v>
      </c>
      <c r="F4081">
        <v>1</v>
      </c>
      <c r="G4081">
        <v>2.6563219999999998</v>
      </c>
      <c r="H4081">
        <v>1.3893150000000001</v>
      </c>
      <c r="I4081">
        <v>16.020043000000001</v>
      </c>
      <c r="J4081">
        <v>0.61615600000000004</v>
      </c>
      <c r="K4081" t="str">
        <f t="shared" si="71"/>
        <v>6</v>
      </c>
      <c r="L4081" t="s">
        <v>64</v>
      </c>
      <c r="M4081" t="s">
        <v>65</v>
      </c>
      <c r="N40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4081" s="10" t="e">
        <f>VLOOKUP(TableOMP[[#This Row],[Label]],TableAvg[],2,FALSE)</f>
        <v>#N/A</v>
      </c>
      <c r="P4081" s="10" t="e">
        <f>VLOOKUP(TableOMP[[#This Row],[Label]],TableAvg[],3,FALSE)</f>
        <v>#N/A</v>
      </c>
      <c r="Q4081" s="10" t="e">
        <f>TableOMP[[#This Row],[Avg]]-$U$2*TableOMP[[#This Row],[StdDev]]</f>
        <v>#N/A</v>
      </c>
      <c r="R4081" s="10" t="e">
        <f>TableOMP[[#This Row],[Avg]]+$U$2*TableOMP[[#This Row],[StdDev]]</f>
        <v>#N/A</v>
      </c>
      <c r="S4081" s="10" t="e">
        <f>IF(AND(TableOMP[[#This Row],[total_time]]&gt;=TableOMP[[#This Row],[Low]], TableOMP[[#This Row],[total_time]]&lt;=TableOMP[[#This Row],[High]]),1,0)</f>
        <v>#N/A</v>
      </c>
    </row>
    <row r="4082" spans="1:19" x14ac:dyDescent="0.25">
      <c r="A4082" t="s">
        <v>15</v>
      </c>
      <c r="B4082">
        <v>100</v>
      </c>
      <c r="C4082">
        <v>100</v>
      </c>
      <c r="D4082">
        <v>1</v>
      </c>
      <c r="E4082">
        <v>26</v>
      </c>
      <c r="F4082">
        <v>1</v>
      </c>
      <c r="G4082">
        <v>2.5920109999999998</v>
      </c>
      <c r="H4082">
        <v>1.300991</v>
      </c>
      <c r="I4082">
        <v>15.444151</v>
      </c>
      <c r="J4082">
        <v>0.61776600000000004</v>
      </c>
      <c r="K4082" t="str">
        <f t="shared" si="71"/>
        <v>6</v>
      </c>
      <c r="L4082" t="s">
        <v>64</v>
      </c>
      <c r="M4082" t="s">
        <v>65</v>
      </c>
      <c r="N40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4082" s="10" t="e">
        <f>VLOOKUP(TableOMP[[#This Row],[Label]],TableAvg[],2,FALSE)</f>
        <v>#N/A</v>
      </c>
      <c r="P4082" s="10" t="e">
        <f>VLOOKUP(TableOMP[[#This Row],[Label]],TableAvg[],3,FALSE)</f>
        <v>#N/A</v>
      </c>
      <c r="Q4082" s="10" t="e">
        <f>TableOMP[[#This Row],[Avg]]-$U$2*TableOMP[[#This Row],[StdDev]]</f>
        <v>#N/A</v>
      </c>
      <c r="R4082" s="10" t="e">
        <f>TableOMP[[#This Row],[Avg]]+$U$2*TableOMP[[#This Row],[StdDev]]</f>
        <v>#N/A</v>
      </c>
      <c r="S4082" s="10" t="e">
        <f>IF(AND(TableOMP[[#This Row],[total_time]]&gt;=TableOMP[[#This Row],[Low]], TableOMP[[#This Row],[total_time]]&lt;=TableOMP[[#This Row],[High]]),1,0)</f>
        <v>#N/A</v>
      </c>
    </row>
    <row r="4083" spans="1:19" x14ac:dyDescent="0.25">
      <c r="A4083" t="s">
        <v>15</v>
      </c>
      <c r="B4083">
        <v>100</v>
      </c>
      <c r="C4083">
        <v>100</v>
      </c>
      <c r="D4083">
        <v>1</v>
      </c>
      <c r="E4083">
        <v>25</v>
      </c>
      <c r="F4083">
        <v>1</v>
      </c>
      <c r="G4083">
        <v>2.5450910000000002</v>
      </c>
      <c r="H4083">
        <v>1.3078380000000001</v>
      </c>
      <c r="I4083">
        <v>14.589518999999999</v>
      </c>
      <c r="J4083">
        <v>0.60789700000000002</v>
      </c>
      <c r="K4083" t="str">
        <f t="shared" si="71"/>
        <v>6</v>
      </c>
      <c r="L4083" t="s">
        <v>64</v>
      </c>
      <c r="M4083" t="s">
        <v>65</v>
      </c>
      <c r="N40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4083" s="10" t="e">
        <f>VLOOKUP(TableOMP[[#This Row],[Label]],TableAvg[],2,FALSE)</f>
        <v>#N/A</v>
      </c>
      <c r="P4083" s="10" t="e">
        <f>VLOOKUP(TableOMP[[#This Row],[Label]],TableAvg[],3,FALSE)</f>
        <v>#N/A</v>
      </c>
      <c r="Q4083" s="10" t="e">
        <f>TableOMP[[#This Row],[Avg]]-$U$2*TableOMP[[#This Row],[StdDev]]</f>
        <v>#N/A</v>
      </c>
      <c r="R4083" s="10" t="e">
        <f>TableOMP[[#This Row],[Avg]]+$U$2*TableOMP[[#This Row],[StdDev]]</f>
        <v>#N/A</v>
      </c>
      <c r="S4083" s="10" t="e">
        <f>IF(AND(TableOMP[[#This Row],[total_time]]&gt;=TableOMP[[#This Row],[Low]], TableOMP[[#This Row],[total_time]]&lt;=TableOMP[[#This Row],[High]]),1,0)</f>
        <v>#N/A</v>
      </c>
    </row>
    <row r="4084" spans="1:19" x14ac:dyDescent="0.25">
      <c r="A4084" t="s">
        <v>15</v>
      </c>
      <c r="B4084">
        <v>100</v>
      </c>
      <c r="C4084">
        <v>100</v>
      </c>
      <c r="D4084">
        <v>1</v>
      </c>
      <c r="E4084">
        <v>24</v>
      </c>
      <c r="F4084">
        <v>1</v>
      </c>
      <c r="G4084">
        <v>2.5322239999999998</v>
      </c>
      <c r="H4084">
        <v>1.283881</v>
      </c>
      <c r="I4084">
        <v>13.638804</v>
      </c>
      <c r="J4084">
        <v>0.59299100000000005</v>
      </c>
      <c r="K4084" t="str">
        <f t="shared" si="71"/>
        <v>6</v>
      </c>
      <c r="L4084" t="s">
        <v>64</v>
      </c>
      <c r="M4084" t="s">
        <v>65</v>
      </c>
      <c r="N40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4084" s="10" t="e">
        <f>VLOOKUP(TableOMP[[#This Row],[Label]],TableAvg[],2,FALSE)</f>
        <v>#N/A</v>
      </c>
      <c r="P4084" s="10" t="e">
        <f>VLOOKUP(TableOMP[[#This Row],[Label]],TableAvg[],3,FALSE)</f>
        <v>#N/A</v>
      </c>
      <c r="Q4084" s="10" t="e">
        <f>TableOMP[[#This Row],[Avg]]-$U$2*TableOMP[[#This Row],[StdDev]]</f>
        <v>#N/A</v>
      </c>
      <c r="R4084" s="10" t="e">
        <f>TableOMP[[#This Row],[Avg]]+$U$2*TableOMP[[#This Row],[StdDev]]</f>
        <v>#N/A</v>
      </c>
      <c r="S4084" s="10" t="e">
        <f>IF(AND(TableOMP[[#This Row],[total_time]]&gt;=TableOMP[[#This Row],[Low]], TableOMP[[#This Row],[total_time]]&lt;=TableOMP[[#This Row],[High]]),1,0)</f>
        <v>#N/A</v>
      </c>
    </row>
    <row r="4085" spans="1:19" x14ac:dyDescent="0.25">
      <c r="A4085" t="s">
        <v>15</v>
      </c>
      <c r="B4085">
        <v>100</v>
      </c>
      <c r="C4085">
        <v>100</v>
      </c>
      <c r="D4085">
        <v>1</v>
      </c>
      <c r="E4085">
        <v>23</v>
      </c>
      <c r="F4085">
        <v>1</v>
      </c>
      <c r="G4085">
        <v>2.3297279999999998</v>
      </c>
      <c r="H4085">
        <v>1.1458969999999999</v>
      </c>
      <c r="I4085">
        <v>10.437768</v>
      </c>
      <c r="J4085">
        <v>0.47444399999999998</v>
      </c>
      <c r="K4085" t="str">
        <f t="shared" si="71"/>
        <v>6</v>
      </c>
      <c r="L4085" t="s">
        <v>64</v>
      </c>
      <c r="M4085" t="s">
        <v>65</v>
      </c>
      <c r="N40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4085" s="10" t="e">
        <f>VLOOKUP(TableOMP[[#This Row],[Label]],TableAvg[],2,FALSE)</f>
        <v>#N/A</v>
      </c>
      <c r="P4085" s="10" t="e">
        <f>VLOOKUP(TableOMP[[#This Row],[Label]],TableAvg[],3,FALSE)</f>
        <v>#N/A</v>
      </c>
      <c r="Q4085" s="10" t="e">
        <f>TableOMP[[#This Row],[Avg]]-$U$2*TableOMP[[#This Row],[StdDev]]</f>
        <v>#N/A</v>
      </c>
      <c r="R4085" s="10" t="e">
        <f>TableOMP[[#This Row],[Avg]]+$U$2*TableOMP[[#This Row],[StdDev]]</f>
        <v>#N/A</v>
      </c>
      <c r="S4085" s="10" t="e">
        <f>IF(AND(TableOMP[[#This Row],[total_time]]&gt;=TableOMP[[#This Row],[Low]], TableOMP[[#This Row],[total_time]]&lt;=TableOMP[[#This Row],[High]]),1,0)</f>
        <v>#N/A</v>
      </c>
    </row>
    <row r="4086" spans="1:19" x14ac:dyDescent="0.25">
      <c r="A4086" t="s">
        <v>15</v>
      </c>
      <c r="B4086">
        <v>100</v>
      </c>
      <c r="C4086">
        <v>100</v>
      </c>
      <c r="D4086">
        <v>1</v>
      </c>
      <c r="E4086">
        <v>22</v>
      </c>
      <c r="F4086">
        <v>1</v>
      </c>
      <c r="G4086">
        <v>2.3067419999999998</v>
      </c>
      <c r="H4086">
        <v>1.079278</v>
      </c>
      <c r="I4086">
        <v>9.8208959999999994</v>
      </c>
      <c r="J4086">
        <v>0.46766200000000002</v>
      </c>
      <c r="K4086" t="str">
        <f t="shared" si="71"/>
        <v>6</v>
      </c>
      <c r="L4086" t="s">
        <v>64</v>
      </c>
      <c r="M4086" t="s">
        <v>65</v>
      </c>
      <c r="N40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4086" s="10" t="e">
        <f>VLOOKUP(TableOMP[[#This Row],[Label]],TableAvg[],2,FALSE)</f>
        <v>#N/A</v>
      </c>
      <c r="P4086" s="10" t="e">
        <f>VLOOKUP(TableOMP[[#This Row],[Label]],TableAvg[],3,FALSE)</f>
        <v>#N/A</v>
      </c>
      <c r="Q4086" s="10" t="e">
        <f>TableOMP[[#This Row],[Avg]]-$U$2*TableOMP[[#This Row],[StdDev]]</f>
        <v>#N/A</v>
      </c>
      <c r="R4086" s="10" t="e">
        <f>TableOMP[[#This Row],[Avg]]+$U$2*TableOMP[[#This Row],[StdDev]]</f>
        <v>#N/A</v>
      </c>
      <c r="S4086" s="10" t="e">
        <f>IF(AND(TableOMP[[#This Row],[total_time]]&gt;=TableOMP[[#This Row],[Low]], TableOMP[[#This Row],[total_time]]&lt;=TableOMP[[#This Row],[High]]),1,0)</f>
        <v>#N/A</v>
      </c>
    </row>
    <row r="4087" spans="1:19" x14ac:dyDescent="0.25">
      <c r="A4087" t="s">
        <v>15</v>
      </c>
      <c r="B4087">
        <v>100</v>
      </c>
      <c r="C4087">
        <v>100</v>
      </c>
      <c r="D4087">
        <v>1</v>
      </c>
      <c r="E4087">
        <v>21</v>
      </c>
      <c r="F4087">
        <v>1</v>
      </c>
      <c r="G4087">
        <v>2.287004</v>
      </c>
      <c r="H4087">
        <v>1.0817049999999999</v>
      </c>
      <c r="I4087">
        <v>9.2690529999999995</v>
      </c>
      <c r="J4087">
        <v>0.463453</v>
      </c>
      <c r="K4087" t="str">
        <f t="shared" si="71"/>
        <v>6</v>
      </c>
      <c r="L4087" t="s">
        <v>64</v>
      </c>
      <c r="M4087" t="s">
        <v>65</v>
      </c>
      <c r="N40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4087" s="10" t="e">
        <f>VLOOKUP(TableOMP[[#This Row],[Label]],TableAvg[],2,FALSE)</f>
        <v>#N/A</v>
      </c>
      <c r="P4087" s="10" t="e">
        <f>VLOOKUP(TableOMP[[#This Row],[Label]],TableAvg[],3,FALSE)</f>
        <v>#N/A</v>
      </c>
      <c r="Q4087" s="10" t="e">
        <f>TableOMP[[#This Row],[Avg]]-$U$2*TableOMP[[#This Row],[StdDev]]</f>
        <v>#N/A</v>
      </c>
      <c r="R4087" s="10" t="e">
        <f>TableOMP[[#This Row],[Avg]]+$U$2*TableOMP[[#This Row],[StdDev]]</f>
        <v>#N/A</v>
      </c>
      <c r="S4087" s="10" t="e">
        <f>IF(AND(TableOMP[[#This Row],[total_time]]&gt;=TableOMP[[#This Row],[Low]], TableOMP[[#This Row],[total_time]]&lt;=TableOMP[[#This Row],[High]]),1,0)</f>
        <v>#N/A</v>
      </c>
    </row>
    <row r="4088" spans="1:19" x14ac:dyDescent="0.25">
      <c r="A4088" t="s">
        <v>15</v>
      </c>
      <c r="B4088">
        <v>100</v>
      </c>
      <c r="C4088">
        <v>100</v>
      </c>
      <c r="D4088">
        <v>1</v>
      </c>
      <c r="E4088">
        <v>20</v>
      </c>
      <c r="F4088">
        <v>1</v>
      </c>
      <c r="G4088">
        <v>2.4845969999999999</v>
      </c>
      <c r="H4088">
        <v>1.1962710000000001</v>
      </c>
      <c r="I4088">
        <v>10.370143000000001</v>
      </c>
      <c r="J4088">
        <v>0.54579699999999998</v>
      </c>
      <c r="K4088" t="str">
        <f t="shared" si="71"/>
        <v>6</v>
      </c>
      <c r="L4088" t="s">
        <v>64</v>
      </c>
      <c r="M4088" t="s">
        <v>65</v>
      </c>
      <c r="N40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4088" s="10" t="e">
        <f>VLOOKUP(TableOMP[[#This Row],[Label]],TableAvg[],2,FALSE)</f>
        <v>#N/A</v>
      </c>
      <c r="P4088" s="10" t="e">
        <f>VLOOKUP(TableOMP[[#This Row],[Label]],TableAvg[],3,FALSE)</f>
        <v>#N/A</v>
      </c>
      <c r="Q4088" s="10" t="e">
        <f>TableOMP[[#This Row],[Avg]]-$U$2*TableOMP[[#This Row],[StdDev]]</f>
        <v>#N/A</v>
      </c>
      <c r="R4088" s="10" t="e">
        <f>TableOMP[[#This Row],[Avg]]+$U$2*TableOMP[[#This Row],[StdDev]]</f>
        <v>#N/A</v>
      </c>
      <c r="S4088" s="10" t="e">
        <f>IF(AND(TableOMP[[#This Row],[total_time]]&gt;=TableOMP[[#This Row],[Low]], TableOMP[[#This Row],[total_time]]&lt;=TableOMP[[#This Row],[High]]),1,0)</f>
        <v>#N/A</v>
      </c>
    </row>
    <row r="4089" spans="1:19" x14ac:dyDescent="0.25">
      <c r="A4089" t="s">
        <v>15</v>
      </c>
      <c r="B4089">
        <v>100</v>
      </c>
      <c r="C4089">
        <v>100</v>
      </c>
      <c r="D4089">
        <v>1</v>
      </c>
      <c r="E4089">
        <v>19</v>
      </c>
      <c r="F4089">
        <v>1</v>
      </c>
      <c r="G4089">
        <v>2.5508510000000002</v>
      </c>
      <c r="H4089">
        <v>1.3220209999999999</v>
      </c>
      <c r="I4089">
        <v>7.3852570000000002</v>
      </c>
      <c r="J4089">
        <v>0.41029199999999999</v>
      </c>
      <c r="K4089" t="str">
        <f t="shared" si="71"/>
        <v>6</v>
      </c>
      <c r="L4089" t="s">
        <v>64</v>
      </c>
      <c r="M4089" t="s">
        <v>65</v>
      </c>
      <c r="N40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4089" s="10" t="e">
        <f>VLOOKUP(TableOMP[[#This Row],[Label]],TableAvg[],2,FALSE)</f>
        <v>#N/A</v>
      </c>
      <c r="P4089" s="10" t="e">
        <f>VLOOKUP(TableOMP[[#This Row],[Label]],TableAvg[],3,FALSE)</f>
        <v>#N/A</v>
      </c>
      <c r="Q4089" s="10" t="e">
        <f>TableOMP[[#This Row],[Avg]]-$U$2*TableOMP[[#This Row],[StdDev]]</f>
        <v>#N/A</v>
      </c>
      <c r="R4089" s="10" t="e">
        <f>TableOMP[[#This Row],[Avg]]+$U$2*TableOMP[[#This Row],[StdDev]]</f>
        <v>#N/A</v>
      </c>
      <c r="S4089" s="10" t="e">
        <f>IF(AND(TableOMP[[#This Row],[total_time]]&gt;=TableOMP[[#This Row],[Low]], TableOMP[[#This Row],[total_time]]&lt;=TableOMP[[#This Row],[High]]),1,0)</f>
        <v>#N/A</v>
      </c>
    </row>
    <row r="4090" spans="1:19" x14ac:dyDescent="0.25">
      <c r="A4090" t="s">
        <v>15</v>
      </c>
      <c r="B4090">
        <v>100</v>
      </c>
      <c r="C4090">
        <v>100</v>
      </c>
      <c r="D4090">
        <v>1</v>
      </c>
      <c r="E4090">
        <v>18</v>
      </c>
      <c r="F4090">
        <v>1</v>
      </c>
      <c r="G4090">
        <v>2.3199239999999999</v>
      </c>
      <c r="H4090">
        <v>1.1355820000000001</v>
      </c>
      <c r="I4090">
        <v>6.6215659999999996</v>
      </c>
      <c r="J4090">
        <v>0.38950400000000002</v>
      </c>
      <c r="K4090" t="str">
        <f t="shared" si="71"/>
        <v>6</v>
      </c>
      <c r="L4090" t="s">
        <v>64</v>
      </c>
      <c r="M4090" t="s">
        <v>65</v>
      </c>
      <c r="N40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4090" s="10" t="e">
        <f>VLOOKUP(TableOMP[[#This Row],[Label]],TableAvg[],2,FALSE)</f>
        <v>#N/A</v>
      </c>
      <c r="P4090" s="10" t="e">
        <f>VLOOKUP(TableOMP[[#This Row],[Label]],TableAvg[],3,FALSE)</f>
        <v>#N/A</v>
      </c>
      <c r="Q4090" s="10" t="e">
        <f>TableOMP[[#This Row],[Avg]]-$U$2*TableOMP[[#This Row],[StdDev]]</f>
        <v>#N/A</v>
      </c>
      <c r="R4090" s="10" t="e">
        <f>TableOMP[[#This Row],[Avg]]+$U$2*TableOMP[[#This Row],[StdDev]]</f>
        <v>#N/A</v>
      </c>
      <c r="S4090" s="10" t="e">
        <f>IF(AND(TableOMP[[#This Row],[total_time]]&gt;=TableOMP[[#This Row],[Low]], TableOMP[[#This Row],[total_time]]&lt;=TableOMP[[#This Row],[High]]),1,0)</f>
        <v>#N/A</v>
      </c>
    </row>
    <row r="4091" spans="1:19" x14ac:dyDescent="0.25">
      <c r="A4091" t="s">
        <v>15</v>
      </c>
      <c r="B4091">
        <v>100</v>
      </c>
      <c r="C4091">
        <v>100</v>
      </c>
      <c r="D4091">
        <v>1</v>
      </c>
      <c r="E4091">
        <v>17</v>
      </c>
      <c r="F4091">
        <v>1</v>
      </c>
      <c r="G4091">
        <v>2.0686960000000001</v>
      </c>
      <c r="H4091">
        <v>0.861958</v>
      </c>
      <c r="I4091">
        <v>5.9887519999999999</v>
      </c>
      <c r="J4091">
        <v>0.37429699999999999</v>
      </c>
      <c r="K4091" t="str">
        <f t="shared" si="71"/>
        <v>6</v>
      </c>
      <c r="L4091" t="s">
        <v>64</v>
      </c>
      <c r="M4091" t="s">
        <v>65</v>
      </c>
      <c r="N40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4091" s="10" t="e">
        <f>VLOOKUP(TableOMP[[#This Row],[Label]],TableAvg[],2,FALSE)</f>
        <v>#N/A</v>
      </c>
      <c r="P4091" s="10" t="e">
        <f>VLOOKUP(TableOMP[[#This Row],[Label]],TableAvg[],3,FALSE)</f>
        <v>#N/A</v>
      </c>
      <c r="Q4091" s="10" t="e">
        <f>TableOMP[[#This Row],[Avg]]-$U$2*TableOMP[[#This Row],[StdDev]]</f>
        <v>#N/A</v>
      </c>
      <c r="R4091" s="10" t="e">
        <f>TableOMP[[#This Row],[Avg]]+$U$2*TableOMP[[#This Row],[StdDev]]</f>
        <v>#N/A</v>
      </c>
      <c r="S4091" s="10" t="e">
        <f>IF(AND(TableOMP[[#This Row],[total_time]]&gt;=TableOMP[[#This Row],[Low]], TableOMP[[#This Row],[total_time]]&lt;=TableOMP[[#This Row],[High]]),1,0)</f>
        <v>#N/A</v>
      </c>
    </row>
    <row r="4092" spans="1:19" x14ac:dyDescent="0.25">
      <c r="A4092" t="s">
        <v>15</v>
      </c>
      <c r="B4092">
        <v>100</v>
      </c>
      <c r="C4092">
        <v>100</v>
      </c>
      <c r="D4092">
        <v>1</v>
      </c>
      <c r="E4092">
        <v>16</v>
      </c>
      <c r="F4092">
        <v>1</v>
      </c>
      <c r="G4092">
        <v>1.9048069999999999</v>
      </c>
      <c r="H4092">
        <v>0.72175699999999998</v>
      </c>
      <c r="I4092">
        <v>4.7905759999999997</v>
      </c>
      <c r="J4092">
        <v>0.31937199999999999</v>
      </c>
      <c r="K4092" t="str">
        <f t="shared" si="71"/>
        <v>6</v>
      </c>
      <c r="L4092" t="s">
        <v>64</v>
      </c>
      <c r="M4092" t="s">
        <v>65</v>
      </c>
      <c r="N40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4092" s="10" t="e">
        <f>VLOOKUP(TableOMP[[#This Row],[Label]],TableAvg[],2,FALSE)</f>
        <v>#N/A</v>
      </c>
      <c r="P4092" s="10" t="e">
        <f>VLOOKUP(TableOMP[[#This Row],[Label]],TableAvg[],3,FALSE)</f>
        <v>#N/A</v>
      </c>
      <c r="Q4092" s="10" t="e">
        <f>TableOMP[[#This Row],[Avg]]-$U$2*TableOMP[[#This Row],[StdDev]]</f>
        <v>#N/A</v>
      </c>
      <c r="R4092" s="10" t="e">
        <f>TableOMP[[#This Row],[Avg]]+$U$2*TableOMP[[#This Row],[StdDev]]</f>
        <v>#N/A</v>
      </c>
      <c r="S4092" s="10" t="e">
        <f>IF(AND(TableOMP[[#This Row],[total_time]]&gt;=TableOMP[[#This Row],[Low]], TableOMP[[#This Row],[total_time]]&lt;=TableOMP[[#This Row],[High]]),1,0)</f>
        <v>#N/A</v>
      </c>
    </row>
    <row r="4093" spans="1:19" x14ac:dyDescent="0.25">
      <c r="A4093" t="s">
        <v>15</v>
      </c>
      <c r="B4093">
        <v>100</v>
      </c>
      <c r="C4093">
        <v>100</v>
      </c>
      <c r="D4093">
        <v>1</v>
      </c>
      <c r="E4093">
        <v>15</v>
      </c>
      <c r="F4093">
        <v>1</v>
      </c>
      <c r="G4093">
        <v>1.9375789999999999</v>
      </c>
      <c r="H4093">
        <v>0.77746700000000002</v>
      </c>
      <c r="I4093">
        <v>4.909675</v>
      </c>
      <c r="J4093">
        <v>0.35069099999999997</v>
      </c>
      <c r="K4093" t="str">
        <f t="shared" si="71"/>
        <v>6</v>
      </c>
      <c r="L4093" t="s">
        <v>64</v>
      </c>
      <c r="M4093" t="s">
        <v>65</v>
      </c>
      <c r="N40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4093" s="10" t="e">
        <f>VLOOKUP(TableOMP[[#This Row],[Label]],TableAvg[],2,FALSE)</f>
        <v>#N/A</v>
      </c>
      <c r="P4093" s="10" t="e">
        <f>VLOOKUP(TableOMP[[#This Row],[Label]],TableAvg[],3,FALSE)</f>
        <v>#N/A</v>
      </c>
      <c r="Q4093" s="10" t="e">
        <f>TableOMP[[#This Row],[Avg]]-$U$2*TableOMP[[#This Row],[StdDev]]</f>
        <v>#N/A</v>
      </c>
      <c r="R4093" s="10" t="e">
        <f>TableOMP[[#This Row],[Avg]]+$U$2*TableOMP[[#This Row],[StdDev]]</f>
        <v>#N/A</v>
      </c>
      <c r="S4093" s="10" t="e">
        <f>IF(AND(TableOMP[[#This Row],[total_time]]&gt;=TableOMP[[#This Row],[Low]], TableOMP[[#This Row],[total_time]]&lt;=TableOMP[[#This Row],[High]]),1,0)</f>
        <v>#N/A</v>
      </c>
    </row>
    <row r="4094" spans="1:19" x14ac:dyDescent="0.25">
      <c r="A4094" t="s">
        <v>15</v>
      </c>
      <c r="B4094">
        <v>100</v>
      </c>
      <c r="C4094">
        <v>100</v>
      </c>
      <c r="D4094">
        <v>1</v>
      </c>
      <c r="E4094">
        <v>14</v>
      </c>
      <c r="F4094">
        <v>1</v>
      </c>
      <c r="G4094">
        <v>1.831993</v>
      </c>
      <c r="H4094">
        <v>0.68448200000000003</v>
      </c>
      <c r="I4094">
        <v>3.8760180000000002</v>
      </c>
      <c r="J4094">
        <v>0.298155</v>
      </c>
      <c r="K4094" t="str">
        <f t="shared" si="71"/>
        <v>6</v>
      </c>
      <c r="L4094" t="s">
        <v>64</v>
      </c>
      <c r="M4094" t="s">
        <v>65</v>
      </c>
      <c r="N40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4094" s="10" t="e">
        <f>VLOOKUP(TableOMP[[#This Row],[Label]],TableAvg[],2,FALSE)</f>
        <v>#N/A</v>
      </c>
      <c r="P4094" s="10" t="e">
        <f>VLOOKUP(TableOMP[[#This Row],[Label]],TableAvg[],3,FALSE)</f>
        <v>#N/A</v>
      </c>
      <c r="Q4094" s="10" t="e">
        <f>TableOMP[[#This Row],[Avg]]-$U$2*TableOMP[[#This Row],[StdDev]]</f>
        <v>#N/A</v>
      </c>
      <c r="R4094" s="10" t="e">
        <f>TableOMP[[#This Row],[Avg]]+$U$2*TableOMP[[#This Row],[StdDev]]</f>
        <v>#N/A</v>
      </c>
      <c r="S4094" s="10" t="e">
        <f>IF(AND(TableOMP[[#This Row],[total_time]]&gt;=TableOMP[[#This Row],[Low]], TableOMP[[#This Row],[total_time]]&lt;=TableOMP[[#This Row],[High]]),1,0)</f>
        <v>#N/A</v>
      </c>
    </row>
    <row r="4095" spans="1:19" x14ac:dyDescent="0.25">
      <c r="A4095" t="s">
        <v>15</v>
      </c>
      <c r="B4095">
        <v>100</v>
      </c>
      <c r="C4095">
        <v>100</v>
      </c>
      <c r="D4095">
        <v>1</v>
      </c>
      <c r="E4095">
        <v>13</v>
      </c>
      <c r="F4095">
        <v>1</v>
      </c>
      <c r="G4095">
        <v>1.8891869999999999</v>
      </c>
      <c r="H4095">
        <v>0.74588299999999996</v>
      </c>
      <c r="I4095">
        <v>3.4870990000000002</v>
      </c>
      <c r="J4095">
        <v>0.29059200000000002</v>
      </c>
      <c r="K4095" t="str">
        <f t="shared" si="71"/>
        <v>6</v>
      </c>
      <c r="L4095" t="s">
        <v>64</v>
      </c>
      <c r="M4095" t="s">
        <v>65</v>
      </c>
      <c r="N40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4095" s="10" t="e">
        <f>VLOOKUP(TableOMP[[#This Row],[Label]],TableAvg[],2,FALSE)</f>
        <v>#N/A</v>
      </c>
      <c r="P4095" s="10" t="e">
        <f>VLOOKUP(TableOMP[[#This Row],[Label]],TableAvg[],3,FALSE)</f>
        <v>#N/A</v>
      </c>
      <c r="Q4095" s="10" t="e">
        <f>TableOMP[[#This Row],[Avg]]-$U$2*TableOMP[[#This Row],[StdDev]]</f>
        <v>#N/A</v>
      </c>
      <c r="R4095" s="10" t="e">
        <f>TableOMP[[#This Row],[Avg]]+$U$2*TableOMP[[#This Row],[StdDev]]</f>
        <v>#N/A</v>
      </c>
      <c r="S4095" s="10" t="e">
        <f>IF(AND(TableOMP[[#This Row],[total_time]]&gt;=TableOMP[[#This Row],[Low]], TableOMP[[#This Row],[total_time]]&lt;=TableOMP[[#This Row],[High]]),1,0)</f>
        <v>#N/A</v>
      </c>
    </row>
    <row r="4096" spans="1:19" x14ac:dyDescent="0.25">
      <c r="A4096" t="s">
        <v>15</v>
      </c>
      <c r="B4096">
        <v>100</v>
      </c>
      <c r="C4096">
        <v>100</v>
      </c>
      <c r="D4096">
        <v>1</v>
      </c>
      <c r="E4096">
        <v>12</v>
      </c>
      <c r="F4096">
        <v>1</v>
      </c>
      <c r="G4096">
        <v>1.986389</v>
      </c>
      <c r="H4096">
        <v>0.84087299999999998</v>
      </c>
      <c r="I4096">
        <v>4.1744260000000004</v>
      </c>
      <c r="J4096">
        <v>0.37949300000000002</v>
      </c>
      <c r="K4096" t="str">
        <f t="shared" si="71"/>
        <v>6</v>
      </c>
      <c r="L4096" t="s">
        <v>64</v>
      </c>
      <c r="M4096" t="s">
        <v>65</v>
      </c>
      <c r="N40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4096" s="10" t="e">
        <f>VLOOKUP(TableOMP[[#This Row],[Label]],TableAvg[],2,FALSE)</f>
        <v>#N/A</v>
      </c>
      <c r="P4096" s="10" t="e">
        <f>VLOOKUP(TableOMP[[#This Row],[Label]],TableAvg[],3,FALSE)</f>
        <v>#N/A</v>
      </c>
      <c r="Q4096" s="10" t="e">
        <f>TableOMP[[#This Row],[Avg]]-$U$2*TableOMP[[#This Row],[StdDev]]</f>
        <v>#N/A</v>
      </c>
      <c r="R4096" s="10" t="e">
        <f>TableOMP[[#This Row],[Avg]]+$U$2*TableOMP[[#This Row],[StdDev]]</f>
        <v>#N/A</v>
      </c>
      <c r="S4096" s="10" t="e">
        <f>IF(AND(TableOMP[[#This Row],[total_time]]&gt;=TableOMP[[#This Row],[Low]], TableOMP[[#This Row],[total_time]]&lt;=TableOMP[[#This Row],[High]]),1,0)</f>
        <v>#N/A</v>
      </c>
    </row>
    <row r="4097" spans="1:19" x14ac:dyDescent="0.25">
      <c r="A4097" t="s">
        <v>15</v>
      </c>
      <c r="B4097">
        <v>100</v>
      </c>
      <c r="C4097">
        <v>100</v>
      </c>
      <c r="D4097">
        <v>1</v>
      </c>
      <c r="E4097">
        <v>11</v>
      </c>
      <c r="F4097">
        <v>1</v>
      </c>
      <c r="G4097">
        <v>1.64994</v>
      </c>
      <c r="H4097">
        <v>0.47067599999999998</v>
      </c>
      <c r="I4097">
        <v>2.3706659999999999</v>
      </c>
      <c r="J4097">
        <v>0.237067</v>
      </c>
      <c r="K4097" t="str">
        <f t="shared" si="71"/>
        <v>6</v>
      </c>
      <c r="L4097" t="s">
        <v>64</v>
      </c>
      <c r="M4097" t="s">
        <v>65</v>
      </c>
      <c r="N40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4097" s="10" t="e">
        <f>VLOOKUP(TableOMP[[#This Row],[Label]],TableAvg[],2,FALSE)</f>
        <v>#N/A</v>
      </c>
      <c r="P4097" s="10" t="e">
        <f>VLOOKUP(TableOMP[[#This Row],[Label]],TableAvg[],3,FALSE)</f>
        <v>#N/A</v>
      </c>
      <c r="Q4097" s="10" t="e">
        <f>TableOMP[[#This Row],[Avg]]-$U$2*TableOMP[[#This Row],[StdDev]]</f>
        <v>#N/A</v>
      </c>
      <c r="R4097" s="10" t="e">
        <f>TableOMP[[#This Row],[Avg]]+$U$2*TableOMP[[#This Row],[StdDev]]</f>
        <v>#N/A</v>
      </c>
      <c r="S4097" s="10" t="e">
        <f>IF(AND(TableOMP[[#This Row],[total_time]]&gt;=TableOMP[[#This Row],[Low]], TableOMP[[#This Row],[total_time]]&lt;=TableOMP[[#This Row],[High]]),1,0)</f>
        <v>#N/A</v>
      </c>
    </row>
    <row r="4098" spans="1:19" x14ac:dyDescent="0.25">
      <c r="A4098" t="s">
        <v>15</v>
      </c>
      <c r="B4098">
        <v>100</v>
      </c>
      <c r="C4098">
        <v>100</v>
      </c>
      <c r="D4098">
        <v>1</v>
      </c>
      <c r="E4098">
        <v>10</v>
      </c>
      <c r="F4098">
        <v>1</v>
      </c>
      <c r="G4098">
        <v>1.5601989999999999</v>
      </c>
      <c r="H4098">
        <v>0.37604799999999999</v>
      </c>
      <c r="I4098">
        <v>1.8009379999999999</v>
      </c>
      <c r="J4098">
        <v>0.200104</v>
      </c>
      <c r="K4098" t="str">
        <f t="shared" si="71"/>
        <v>6</v>
      </c>
      <c r="L4098" t="s">
        <v>64</v>
      </c>
      <c r="M4098" t="s">
        <v>65</v>
      </c>
      <c r="N40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4098" s="10" t="e">
        <f>VLOOKUP(TableOMP[[#This Row],[Label]],TableAvg[],2,FALSE)</f>
        <v>#N/A</v>
      </c>
      <c r="P4098" s="10" t="e">
        <f>VLOOKUP(TableOMP[[#This Row],[Label]],TableAvg[],3,FALSE)</f>
        <v>#N/A</v>
      </c>
      <c r="Q4098" s="10" t="e">
        <f>TableOMP[[#This Row],[Avg]]-$U$2*TableOMP[[#This Row],[StdDev]]</f>
        <v>#N/A</v>
      </c>
      <c r="R4098" s="10" t="e">
        <f>TableOMP[[#This Row],[Avg]]+$U$2*TableOMP[[#This Row],[StdDev]]</f>
        <v>#N/A</v>
      </c>
      <c r="S4098" s="10" t="e">
        <f>IF(AND(TableOMP[[#This Row],[total_time]]&gt;=TableOMP[[#This Row],[Low]], TableOMP[[#This Row],[total_time]]&lt;=TableOMP[[#This Row],[High]]),1,0)</f>
        <v>#N/A</v>
      </c>
    </row>
    <row r="4099" spans="1:19" x14ac:dyDescent="0.25">
      <c r="A4099" t="s">
        <v>15</v>
      </c>
      <c r="B4099">
        <v>100</v>
      </c>
      <c r="C4099">
        <v>100</v>
      </c>
      <c r="D4099">
        <v>1</v>
      </c>
      <c r="E4099">
        <v>9</v>
      </c>
      <c r="F4099">
        <v>1</v>
      </c>
      <c r="G4099">
        <v>1.5789800000000001</v>
      </c>
      <c r="H4099">
        <v>0.468914</v>
      </c>
      <c r="I4099">
        <v>1.4646589999999999</v>
      </c>
      <c r="J4099">
        <v>0.18308199999999999</v>
      </c>
      <c r="K4099" t="str">
        <f t="shared" si="71"/>
        <v>6</v>
      </c>
      <c r="L4099" t="s">
        <v>64</v>
      </c>
      <c r="M4099" t="s">
        <v>65</v>
      </c>
      <c r="N40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4099" s="10" t="e">
        <f>VLOOKUP(TableOMP[[#This Row],[Label]],TableAvg[],2,FALSE)</f>
        <v>#N/A</v>
      </c>
      <c r="P4099" s="10" t="e">
        <f>VLOOKUP(TableOMP[[#This Row],[Label]],TableAvg[],3,FALSE)</f>
        <v>#N/A</v>
      </c>
      <c r="Q4099" s="10" t="e">
        <f>TableOMP[[#This Row],[Avg]]-$U$2*TableOMP[[#This Row],[StdDev]]</f>
        <v>#N/A</v>
      </c>
      <c r="R4099" s="10" t="e">
        <f>TableOMP[[#This Row],[Avg]]+$U$2*TableOMP[[#This Row],[StdDev]]</f>
        <v>#N/A</v>
      </c>
      <c r="S4099" s="10" t="e">
        <f>IF(AND(TableOMP[[#This Row],[total_time]]&gt;=TableOMP[[#This Row],[Low]], TableOMP[[#This Row],[total_time]]&lt;=TableOMP[[#This Row],[High]]),1,0)</f>
        <v>#N/A</v>
      </c>
    </row>
    <row r="4100" spans="1:19" x14ac:dyDescent="0.25">
      <c r="A4100" t="s">
        <v>15</v>
      </c>
      <c r="B4100">
        <v>100</v>
      </c>
      <c r="C4100">
        <v>100</v>
      </c>
      <c r="D4100">
        <v>1</v>
      </c>
      <c r="E4100">
        <v>8</v>
      </c>
      <c r="F4100">
        <v>1</v>
      </c>
      <c r="G4100">
        <v>1.5116270000000001</v>
      </c>
      <c r="H4100">
        <v>0.419209</v>
      </c>
      <c r="I4100">
        <v>1.1359360000000001</v>
      </c>
      <c r="J4100">
        <v>0.162277</v>
      </c>
      <c r="K4100" t="str">
        <f t="shared" si="71"/>
        <v>6</v>
      </c>
      <c r="L4100" t="s">
        <v>64</v>
      </c>
      <c r="M4100" t="s">
        <v>65</v>
      </c>
      <c r="N41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4100" s="10" t="e">
        <f>VLOOKUP(TableOMP[[#This Row],[Label]],TableAvg[],2,FALSE)</f>
        <v>#N/A</v>
      </c>
      <c r="P4100" s="10" t="e">
        <f>VLOOKUP(TableOMP[[#This Row],[Label]],TableAvg[],3,FALSE)</f>
        <v>#N/A</v>
      </c>
      <c r="Q4100" s="10" t="e">
        <f>TableOMP[[#This Row],[Avg]]-$U$2*TableOMP[[#This Row],[StdDev]]</f>
        <v>#N/A</v>
      </c>
      <c r="R4100" s="10" t="e">
        <f>TableOMP[[#This Row],[Avg]]+$U$2*TableOMP[[#This Row],[StdDev]]</f>
        <v>#N/A</v>
      </c>
      <c r="S4100" s="10" t="e">
        <f>IF(AND(TableOMP[[#This Row],[total_time]]&gt;=TableOMP[[#This Row],[Low]], TableOMP[[#This Row],[total_time]]&lt;=TableOMP[[#This Row],[High]]),1,0)</f>
        <v>#N/A</v>
      </c>
    </row>
    <row r="4101" spans="1:19" x14ac:dyDescent="0.25">
      <c r="A4101" t="s">
        <v>15</v>
      </c>
      <c r="B4101">
        <v>100</v>
      </c>
      <c r="C4101">
        <v>100</v>
      </c>
      <c r="D4101">
        <v>1</v>
      </c>
      <c r="E4101">
        <v>7</v>
      </c>
      <c r="F4101">
        <v>1</v>
      </c>
      <c r="G4101">
        <v>1.425929</v>
      </c>
      <c r="H4101">
        <v>0.30455900000000002</v>
      </c>
      <c r="I4101">
        <v>0.76542500000000002</v>
      </c>
      <c r="J4101">
        <v>0.12757099999999999</v>
      </c>
      <c r="K4101" t="str">
        <f t="shared" si="71"/>
        <v>6</v>
      </c>
      <c r="L4101" t="s">
        <v>64</v>
      </c>
      <c r="M4101" t="s">
        <v>65</v>
      </c>
      <c r="N41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4101" s="10" t="e">
        <f>VLOOKUP(TableOMP[[#This Row],[Label]],TableAvg[],2,FALSE)</f>
        <v>#N/A</v>
      </c>
      <c r="P4101" s="10" t="e">
        <f>VLOOKUP(TableOMP[[#This Row],[Label]],TableAvg[],3,FALSE)</f>
        <v>#N/A</v>
      </c>
      <c r="Q4101" s="10" t="e">
        <f>TableOMP[[#This Row],[Avg]]-$U$2*TableOMP[[#This Row],[StdDev]]</f>
        <v>#N/A</v>
      </c>
      <c r="R4101" s="10" t="e">
        <f>TableOMP[[#This Row],[Avg]]+$U$2*TableOMP[[#This Row],[StdDev]]</f>
        <v>#N/A</v>
      </c>
      <c r="S4101" s="10" t="e">
        <f>IF(AND(TableOMP[[#This Row],[total_time]]&gt;=TableOMP[[#This Row],[Low]], TableOMP[[#This Row],[total_time]]&lt;=TableOMP[[#This Row],[High]]),1,0)</f>
        <v>#N/A</v>
      </c>
    </row>
    <row r="4102" spans="1:19" x14ac:dyDescent="0.25">
      <c r="A4102" t="s">
        <v>15</v>
      </c>
      <c r="B4102">
        <v>100</v>
      </c>
      <c r="C4102">
        <v>100</v>
      </c>
      <c r="D4102">
        <v>1</v>
      </c>
      <c r="E4102">
        <v>6</v>
      </c>
      <c r="F4102">
        <v>1</v>
      </c>
      <c r="G4102">
        <v>1.397351</v>
      </c>
      <c r="H4102">
        <v>0.27678199999999997</v>
      </c>
      <c r="I4102">
        <v>0.56784199999999996</v>
      </c>
      <c r="J4102">
        <v>0.113568</v>
      </c>
      <c r="K4102" t="str">
        <f t="shared" si="71"/>
        <v>6</v>
      </c>
      <c r="L4102" t="s">
        <v>64</v>
      </c>
      <c r="M4102" t="s">
        <v>65</v>
      </c>
      <c r="N41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4102" s="10" t="e">
        <f>VLOOKUP(TableOMP[[#This Row],[Label]],TableAvg[],2,FALSE)</f>
        <v>#N/A</v>
      </c>
      <c r="P4102" s="10" t="e">
        <f>VLOOKUP(TableOMP[[#This Row],[Label]],TableAvg[],3,FALSE)</f>
        <v>#N/A</v>
      </c>
      <c r="Q4102" s="10" t="e">
        <f>TableOMP[[#This Row],[Avg]]-$U$2*TableOMP[[#This Row],[StdDev]]</f>
        <v>#N/A</v>
      </c>
      <c r="R4102" s="10" t="e">
        <f>TableOMP[[#This Row],[Avg]]+$U$2*TableOMP[[#This Row],[StdDev]]</f>
        <v>#N/A</v>
      </c>
      <c r="S4102" s="10" t="e">
        <f>IF(AND(TableOMP[[#This Row],[total_time]]&gt;=TableOMP[[#This Row],[Low]], TableOMP[[#This Row],[total_time]]&lt;=TableOMP[[#This Row],[High]]),1,0)</f>
        <v>#N/A</v>
      </c>
    </row>
    <row r="4103" spans="1:19" x14ac:dyDescent="0.25">
      <c r="A4103" t="s">
        <v>15</v>
      </c>
      <c r="B4103">
        <v>100</v>
      </c>
      <c r="C4103">
        <v>100</v>
      </c>
      <c r="D4103">
        <v>1</v>
      </c>
      <c r="E4103">
        <v>5</v>
      </c>
      <c r="F4103">
        <v>1</v>
      </c>
      <c r="G4103">
        <v>1.420601</v>
      </c>
      <c r="H4103">
        <v>0.31286399999999998</v>
      </c>
      <c r="I4103">
        <v>0.44483800000000001</v>
      </c>
      <c r="J4103">
        <v>0.111209</v>
      </c>
      <c r="K4103" t="str">
        <f t="shared" si="71"/>
        <v>6</v>
      </c>
      <c r="L4103" t="s">
        <v>64</v>
      </c>
      <c r="M4103" t="s">
        <v>65</v>
      </c>
      <c r="N41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4103" s="10" t="e">
        <f>VLOOKUP(TableOMP[[#This Row],[Label]],TableAvg[],2,FALSE)</f>
        <v>#N/A</v>
      </c>
      <c r="P4103" s="10" t="e">
        <f>VLOOKUP(TableOMP[[#This Row],[Label]],TableAvg[],3,FALSE)</f>
        <v>#N/A</v>
      </c>
      <c r="Q4103" s="10" t="e">
        <f>TableOMP[[#This Row],[Avg]]-$U$2*TableOMP[[#This Row],[StdDev]]</f>
        <v>#N/A</v>
      </c>
      <c r="R4103" s="10" t="e">
        <f>TableOMP[[#This Row],[Avg]]+$U$2*TableOMP[[#This Row],[StdDev]]</f>
        <v>#N/A</v>
      </c>
      <c r="S4103" s="10" t="e">
        <f>IF(AND(TableOMP[[#This Row],[total_time]]&gt;=TableOMP[[#This Row],[Low]], TableOMP[[#This Row],[total_time]]&lt;=TableOMP[[#This Row],[High]]),1,0)</f>
        <v>#N/A</v>
      </c>
    </row>
    <row r="4104" spans="1:19" x14ac:dyDescent="0.25">
      <c r="A4104" t="s">
        <v>15</v>
      </c>
      <c r="B4104">
        <v>100</v>
      </c>
      <c r="C4104">
        <v>100</v>
      </c>
      <c r="D4104">
        <v>1</v>
      </c>
      <c r="E4104">
        <v>4</v>
      </c>
      <c r="F4104">
        <v>1</v>
      </c>
      <c r="G4104">
        <v>1.3820809999999999</v>
      </c>
      <c r="H4104">
        <v>0.29324299999999998</v>
      </c>
      <c r="I4104">
        <v>0.26992300000000002</v>
      </c>
      <c r="J4104">
        <v>8.9973999999999998E-2</v>
      </c>
      <c r="K4104" t="str">
        <f t="shared" si="71"/>
        <v>6</v>
      </c>
      <c r="L4104" t="s">
        <v>64</v>
      </c>
      <c r="M4104" t="s">
        <v>65</v>
      </c>
      <c r="N41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4104" s="10" t="e">
        <f>VLOOKUP(TableOMP[[#This Row],[Label]],TableAvg[],2,FALSE)</f>
        <v>#N/A</v>
      </c>
      <c r="P4104" s="10" t="e">
        <f>VLOOKUP(TableOMP[[#This Row],[Label]],TableAvg[],3,FALSE)</f>
        <v>#N/A</v>
      </c>
      <c r="Q4104" s="10" t="e">
        <f>TableOMP[[#This Row],[Avg]]-$U$2*TableOMP[[#This Row],[StdDev]]</f>
        <v>#N/A</v>
      </c>
      <c r="R4104" s="10" t="e">
        <f>TableOMP[[#This Row],[Avg]]+$U$2*TableOMP[[#This Row],[StdDev]]</f>
        <v>#N/A</v>
      </c>
      <c r="S4104" s="10" t="e">
        <f>IF(AND(TableOMP[[#This Row],[total_time]]&gt;=TableOMP[[#This Row],[Low]], TableOMP[[#This Row],[total_time]]&lt;=TableOMP[[#This Row],[High]]),1,0)</f>
        <v>#N/A</v>
      </c>
    </row>
    <row r="4105" spans="1:19" x14ac:dyDescent="0.25">
      <c r="A4105" t="s">
        <v>15</v>
      </c>
      <c r="B4105">
        <v>100</v>
      </c>
      <c r="C4105">
        <v>100</v>
      </c>
      <c r="D4105">
        <v>1</v>
      </c>
      <c r="E4105">
        <v>3</v>
      </c>
      <c r="F4105">
        <v>1</v>
      </c>
      <c r="G4105">
        <v>1.2270989999999999</v>
      </c>
      <c r="H4105">
        <v>0.16986699999999999</v>
      </c>
      <c r="I4105">
        <v>9.2476000000000003E-2</v>
      </c>
      <c r="J4105">
        <v>4.6238000000000001E-2</v>
      </c>
      <c r="K4105" t="str">
        <f t="shared" si="71"/>
        <v>6</v>
      </c>
      <c r="L4105" t="s">
        <v>64</v>
      </c>
      <c r="M4105" t="s">
        <v>65</v>
      </c>
      <c r="N41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4105" s="10" t="e">
        <f>VLOOKUP(TableOMP[[#This Row],[Label]],TableAvg[],2,FALSE)</f>
        <v>#N/A</v>
      </c>
      <c r="P4105" s="10" t="e">
        <f>VLOOKUP(TableOMP[[#This Row],[Label]],TableAvg[],3,FALSE)</f>
        <v>#N/A</v>
      </c>
      <c r="Q4105" s="10" t="e">
        <f>TableOMP[[#This Row],[Avg]]-$U$2*TableOMP[[#This Row],[StdDev]]</f>
        <v>#N/A</v>
      </c>
      <c r="R4105" s="10" t="e">
        <f>TableOMP[[#This Row],[Avg]]+$U$2*TableOMP[[#This Row],[StdDev]]</f>
        <v>#N/A</v>
      </c>
      <c r="S4105" s="10" t="e">
        <f>IF(AND(TableOMP[[#This Row],[total_time]]&gt;=TableOMP[[#This Row],[Low]], TableOMP[[#This Row],[total_time]]&lt;=TableOMP[[#This Row],[High]]),1,0)</f>
        <v>#N/A</v>
      </c>
    </row>
    <row r="4106" spans="1:19" x14ac:dyDescent="0.25">
      <c r="A4106" t="s">
        <v>15</v>
      </c>
      <c r="B4106">
        <v>100</v>
      </c>
      <c r="C4106">
        <v>100</v>
      </c>
      <c r="D4106">
        <v>1</v>
      </c>
      <c r="E4106">
        <v>2</v>
      </c>
      <c r="F4106">
        <v>1</v>
      </c>
      <c r="G4106">
        <v>1.1772290000000001</v>
      </c>
      <c r="H4106">
        <v>0.11695999999999999</v>
      </c>
      <c r="I4106">
        <v>3.3806000000000003E-2</v>
      </c>
      <c r="J4106">
        <v>3.3806000000000003E-2</v>
      </c>
      <c r="K4106" t="str">
        <f t="shared" si="71"/>
        <v>6</v>
      </c>
      <c r="L4106" t="s">
        <v>64</v>
      </c>
      <c r="M4106" t="s">
        <v>65</v>
      </c>
      <c r="N41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4106" s="10" t="e">
        <f>VLOOKUP(TableOMP[[#This Row],[Label]],TableAvg[],2,FALSE)</f>
        <v>#N/A</v>
      </c>
      <c r="P4106" s="10" t="e">
        <f>VLOOKUP(TableOMP[[#This Row],[Label]],TableAvg[],3,FALSE)</f>
        <v>#N/A</v>
      </c>
      <c r="Q4106" s="10" t="e">
        <f>TableOMP[[#This Row],[Avg]]-$U$2*TableOMP[[#This Row],[StdDev]]</f>
        <v>#N/A</v>
      </c>
      <c r="R4106" s="10" t="e">
        <f>TableOMP[[#This Row],[Avg]]+$U$2*TableOMP[[#This Row],[StdDev]]</f>
        <v>#N/A</v>
      </c>
      <c r="S4106" s="10" t="e">
        <f>IF(AND(TableOMP[[#This Row],[total_time]]&gt;=TableOMP[[#This Row],[Low]], TableOMP[[#This Row],[total_time]]&lt;=TableOMP[[#This Row],[High]]),1,0)</f>
        <v>#N/A</v>
      </c>
    </row>
    <row r="4107" spans="1:19" x14ac:dyDescent="0.25">
      <c r="A4107" t="s">
        <v>15</v>
      </c>
      <c r="B4107">
        <v>100</v>
      </c>
      <c r="C4107">
        <v>100</v>
      </c>
      <c r="D4107">
        <v>1</v>
      </c>
      <c r="E4107">
        <v>1</v>
      </c>
      <c r="F4107">
        <v>1</v>
      </c>
      <c r="G4107">
        <v>1.084767</v>
      </c>
      <c r="H4107">
        <v>2.6232999999999999E-2</v>
      </c>
      <c r="I4107">
        <v>0</v>
      </c>
      <c r="J4107">
        <v>0</v>
      </c>
      <c r="K4107" t="str">
        <f t="shared" si="71"/>
        <v>6</v>
      </c>
      <c r="L4107" t="s">
        <v>64</v>
      </c>
      <c r="M4107" t="s">
        <v>65</v>
      </c>
      <c r="N41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4107" s="10" t="e">
        <f>VLOOKUP(TableOMP[[#This Row],[Label]],TableAvg[],2,FALSE)</f>
        <v>#N/A</v>
      </c>
      <c r="P4107" s="10" t="e">
        <f>VLOOKUP(TableOMP[[#This Row],[Label]],TableAvg[],3,FALSE)</f>
        <v>#N/A</v>
      </c>
      <c r="Q4107" s="10" t="e">
        <f>TableOMP[[#This Row],[Avg]]-$U$2*TableOMP[[#This Row],[StdDev]]</f>
        <v>#N/A</v>
      </c>
      <c r="R4107" s="10" t="e">
        <f>TableOMP[[#This Row],[Avg]]+$U$2*TableOMP[[#This Row],[StdDev]]</f>
        <v>#N/A</v>
      </c>
      <c r="S4107" s="10" t="e">
        <f>IF(AND(TableOMP[[#This Row],[total_time]]&gt;=TableOMP[[#This Row],[Low]], TableOMP[[#This Row],[total_time]]&lt;=TableOMP[[#This Row],[High]]),1,0)</f>
        <v>#N/A</v>
      </c>
    </row>
    <row r="4108" spans="1:19" x14ac:dyDescent="0.25">
      <c r="A4108" t="s">
        <v>10</v>
      </c>
      <c r="B4108">
        <v>1000</v>
      </c>
      <c r="C4108">
        <v>100</v>
      </c>
      <c r="D4108">
        <v>100000</v>
      </c>
      <c r="E4108">
        <v>64</v>
      </c>
      <c r="F4108">
        <v>1</v>
      </c>
      <c r="G4108">
        <v>3.7551199999999998</v>
      </c>
      <c r="H4108">
        <v>0.138824</v>
      </c>
      <c r="I4108">
        <v>4.433954</v>
      </c>
      <c r="J4108">
        <v>7.0379999999999998E-2</v>
      </c>
      <c r="K4108" t="str">
        <f>MID(M4108,22,1)</f>
        <v>6</v>
      </c>
      <c r="L4108" t="s">
        <v>66</v>
      </c>
      <c r="M4108" t="s">
        <v>67</v>
      </c>
      <c r="N41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64</v>
      </c>
      <c r="O4108" s="10" t="e">
        <f>VLOOKUP(TableOMP[[#This Row],[Label]],TableAvg[],2,FALSE)</f>
        <v>#N/A</v>
      </c>
      <c r="P4108" s="10" t="e">
        <f>VLOOKUP(TableOMP[[#This Row],[Label]],TableAvg[],3,FALSE)</f>
        <v>#N/A</v>
      </c>
      <c r="Q4108" s="10" t="e">
        <f>TableOMP[[#This Row],[Avg]]-$U$2*TableOMP[[#This Row],[StdDev]]</f>
        <v>#N/A</v>
      </c>
      <c r="R4108" s="10" t="e">
        <f>TableOMP[[#This Row],[Avg]]+$U$2*TableOMP[[#This Row],[StdDev]]</f>
        <v>#N/A</v>
      </c>
      <c r="S4108" s="10" t="e">
        <f>IF(AND(TableOMP[[#This Row],[total_time]]&gt;=TableOMP[[#This Row],[Low]], TableOMP[[#This Row],[total_time]]&lt;=TableOMP[[#This Row],[High]]),1,0)</f>
        <v>#N/A</v>
      </c>
    </row>
    <row r="4109" spans="1:19" x14ac:dyDescent="0.25">
      <c r="A4109" t="s">
        <v>10</v>
      </c>
      <c r="B4109">
        <v>1000</v>
      </c>
      <c r="C4109">
        <v>100</v>
      </c>
      <c r="D4109">
        <v>100000</v>
      </c>
      <c r="E4109">
        <v>63</v>
      </c>
      <c r="F4109">
        <v>1</v>
      </c>
      <c r="G4109">
        <v>3.7688220000000001</v>
      </c>
      <c r="H4109">
        <v>7.7721999999999999E-2</v>
      </c>
      <c r="I4109">
        <v>6.3770210000000001</v>
      </c>
      <c r="J4109">
        <v>0.102855</v>
      </c>
      <c r="K4109" t="str">
        <f t="shared" ref="K4109:K4140" si="72">MID(M4109,22,1)</f>
        <v>6</v>
      </c>
      <c r="L4109" t="s">
        <v>66</v>
      </c>
      <c r="M4109" t="s">
        <v>67</v>
      </c>
      <c r="N41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63</v>
      </c>
      <c r="O4109" s="10" t="e">
        <f>VLOOKUP(TableOMP[[#This Row],[Label]],TableAvg[],2,FALSE)</f>
        <v>#N/A</v>
      </c>
      <c r="P4109" s="10" t="e">
        <f>VLOOKUP(TableOMP[[#This Row],[Label]],TableAvg[],3,FALSE)</f>
        <v>#N/A</v>
      </c>
      <c r="Q4109" s="10" t="e">
        <f>TableOMP[[#This Row],[Avg]]-$U$2*TableOMP[[#This Row],[StdDev]]</f>
        <v>#N/A</v>
      </c>
      <c r="R4109" s="10" t="e">
        <f>TableOMP[[#This Row],[Avg]]+$U$2*TableOMP[[#This Row],[StdDev]]</f>
        <v>#N/A</v>
      </c>
      <c r="S4109" s="10" t="e">
        <f>IF(AND(TableOMP[[#This Row],[total_time]]&gt;=TableOMP[[#This Row],[Low]], TableOMP[[#This Row],[total_time]]&lt;=TableOMP[[#This Row],[High]]),1,0)</f>
        <v>#N/A</v>
      </c>
    </row>
    <row r="4110" spans="1:19" x14ac:dyDescent="0.25">
      <c r="A4110" t="s">
        <v>10</v>
      </c>
      <c r="B4110">
        <v>1000</v>
      </c>
      <c r="C4110">
        <v>100</v>
      </c>
      <c r="D4110">
        <v>100000</v>
      </c>
      <c r="E4110">
        <v>62</v>
      </c>
      <c r="F4110">
        <v>1</v>
      </c>
      <c r="G4110">
        <v>3.6445090000000002</v>
      </c>
      <c r="H4110">
        <v>6.1098E-2</v>
      </c>
      <c r="I4110">
        <v>3.2327759999999999</v>
      </c>
      <c r="J4110">
        <v>5.2996000000000001E-2</v>
      </c>
      <c r="K4110" t="str">
        <f t="shared" si="72"/>
        <v>6</v>
      </c>
      <c r="L4110" t="s">
        <v>66</v>
      </c>
      <c r="M4110" t="s">
        <v>67</v>
      </c>
      <c r="N41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62</v>
      </c>
      <c r="O4110" s="10" t="e">
        <f>VLOOKUP(TableOMP[[#This Row],[Label]],TableAvg[],2,FALSE)</f>
        <v>#N/A</v>
      </c>
      <c r="P4110" s="10" t="e">
        <f>VLOOKUP(TableOMP[[#This Row],[Label]],TableAvg[],3,FALSE)</f>
        <v>#N/A</v>
      </c>
      <c r="Q4110" s="10" t="e">
        <f>TableOMP[[#This Row],[Avg]]-$U$2*TableOMP[[#This Row],[StdDev]]</f>
        <v>#N/A</v>
      </c>
      <c r="R4110" s="10" t="e">
        <f>TableOMP[[#This Row],[Avg]]+$U$2*TableOMP[[#This Row],[StdDev]]</f>
        <v>#N/A</v>
      </c>
      <c r="S4110" s="10" t="e">
        <f>IF(AND(TableOMP[[#This Row],[total_time]]&gt;=TableOMP[[#This Row],[Low]], TableOMP[[#This Row],[total_time]]&lt;=TableOMP[[#This Row],[High]]),1,0)</f>
        <v>#N/A</v>
      </c>
    </row>
    <row r="4111" spans="1:19" x14ac:dyDescent="0.25">
      <c r="A4111" t="s">
        <v>10</v>
      </c>
      <c r="B4111">
        <v>1000</v>
      </c>
      <c r="C4111">
        <v>100</v>
      </c>
      <c r="D4111">
        <v>100000</v>
      </c>
      <c r="E4111">
        <v>61</v>
      </c>
      <c r="F4111">
        <v>1</v>
      </c>
      <c r="G4111">
        <v>3.7270859999999999</v>
      </c>
      <c r="H4111">
        <v>6.3152E-2</v>
      </c>
      <c r="I4111">
        <v>3.3236699999999999</v>
      </c>
      <c r="J4111">
        <v>5.5393999999999999E-2</v>
      </c>
      <c r="K4111" t="str">
        <f t="shared" si="72"/>
        <v>6</v>
      </c>
      <c r="L4111" t="s">
        <v>66</v>
      </c>
      <c r="M4111" t="s">
        <v>67</v>
      </c>
      <c r="N41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61</v>
      </c>
      <c r="O4111" s="10" t="e">
        <f>VLOOKUP(TableOMP[[#This Row],[Label]],TableAvg[],2,FALSE)</f>
        <v>#N/A</v>
      </c>
      <c r="P4111" s="10" t="e">
        <f>VLOOKUP(TableOMP[[#This Row],[Label]],TableAvg[],3,FALSE)</f>
        <v>#N/A</v>
      </c>
      <c r="Q4111" s="10" t="e">
        <f>TableOMP[[#This Row],[Avg]]-$U$2*TableOMP[[#This Row],[StdDev]]</f>
        <v>#N/A</v>
      </c>
      <c r="R4111" s="10" t="e">
        <f>TableOMP[[#This Row],[Avg]]+$U$2*TableOMP[[#This Row],[StdDev]]</f>
        <v>#N/A</v>
      </c>
      <c r="S4111" s="10" t="e">
        <f>IF(AND(TableOMP[[#This Row],[total_time]]&gt;=TableOMP[[#This Row],[Low]], TableOMP[[#This Row],[total_time]]&lt;=TableOMP[[#This Row],[High]]),1,0)</f>
        <v>#N/A</v>
      </c>
    </row>
    <row r="4112" spans="1:19" x14ac:dyDescent="0.25">
      <c r="A4112" t="s">
        <v>10</v>
      </c>
      <c r="B4112">
        <v>1000</v>
      </c>
      <c r="C4112">
        <v>100</v>
      </c>
      <c r="D4112">
        <v>100000</v>
      </c>
      <c r="E4112">
        <v>60</v>
      </c>
      <c r="F4112">
        <v>1</v>
      </c>
      <c r="G4112">
        <v>4.4958169999999997</v>
      </c>
      <c r="H4112">
        <v>6.3251000000000002E-2</v>
      </c>
      <c r="I4112">
        <v>3.1895250000000002</v>
      </c>
      <c r="J4112">
        <v>5.4059999999999997E-2</v>
      </c>
      <c r="K4112" t="str">
        <f t="shared" si="72"/>
        <v>6</v>
      </c>
      <c r="L4112" t="s">
        <v>66</v>
      </c>
      <c r="M4112" t="s">
        <v>67</v>
      </c>
      <c r="N41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60</v>
      </c>
      <c r="O4112" s="10" t="e">
        <f>VLOOKUP(TableOMP[[#This Row],[Label]],TableAvg[],2,FALSE)</f>
        <v>#N/A</v>
      </c>
      <c r="P4112" s="10" t="e">
        <f>VLOOKUP(TableOMP[[#This Row],[Label]],TableAvg[],3,FALSE)</f>
        <v>#N/A</v>
      </c>
      <c r="Q4112" s="10" t="e">
        <f>TableOMP[[#This Row],[Avg]]-$U$2*TableOMP[[#This Row],[StdDev]]</f>
        <v>#N/A</v>
      </c>
      <c r="R4112" s="10" t="e">
        <f>TableOMP[[#This Row],[Avg]]+$U$2*TableOMP[[#This Row],[StdDev]]</f>
        <v>#N/A</v>
      </c>
      <c r="S4112" s="10" t="e">
        <f>IF(AND(TableOMP[[#This Row],[total_time]]&gt;=TableOMP[[#This Row],[Low]], TableOMP[[#This Row],[total_time]]&lt;=TableOMP[[#This Row],[High]]),1,0)</f>
        <v>#N/A</v>
      </c>
    </row>
    <row r="4113" spans="1:19" x14ac:dyDescent="0.25">
      <c r="A4113" t="s">
        <v>10</v>
      </c>
      <c r="B4113">
        <v>1000</v>
      </c>
      <c r="C4113">
        <v>100</v>
      </c>
      <c r="D4113">
        <v>100000</v>
      </c>
      <c r="E4113">
        <v>59</v>
      </c>
      <c r="F4113">
        <v>1</v>
      </c>
      <c r="G4113">
        <v>3.6706650000000001</v>
      </c>
      <c r="H4113">
        <v>6.8178000000000002E-2</v>
      </c>
      <c r="I4113">
        <v>3.4108679999999998</v>
      </c>
      <c r="J4113">
        <v>5.8807999999999999E-2</v>
      </c>
      <c r="K4113" t="str">
        <f t="shared" si="72"/>
        <v>6</v>
      </c>
      <c r="L4113" t="s">
        <v>66</v>
      </c>
      <c r="M4113" t="s">
        <v>67</v>
      </c>
      <c r="N41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59</v>
      </c>
      <c r="O4113" s="10" t="e">
        <f>VLOOKUP(TableOMP[[#This Row],[Label]],TableAvg[],2,FALSE)</f>
        <v>#N/A</v>
      </c>
      <c r="P4113" s="10" t="e">
        <f>VLOOKUP(TableOMP[[#This Row],[Label]],TableAvg[],3,FALSE)</f>
        <v>#N/A</v>
      </c>
      <c r="Q4113" s="10" t="e">
        <f>TableOMP[[#This Row],[Avg]]-$U$2*TableOMP[[#This Row],[StdDev]]</f>
        <v>#N/A</v>
      </c>
      <c r="R4113" s="10" t="e">
        <f>TableOMP[[#This Row],[Avg]]+$U$2*TableOMP[[#This Row],[StdDev]]</f>
        <v>#N/A</v>
      </c>
      <c r="S4113" s="10" t="e">
        <f>IF(AND(TableOMP[[#This Row],[total_time]]&gt;=TableOMP[[#This Row],[Low]], TableOMP[[#This Row],[total_time]]&lt;=TableOMP[[#This Row],[High]]),1,0)</f>
        <v>#N/A</v>
      </c>
    </row>
    <row r="4114" spans="1:19" x14ac:dyDescent="0.25">
      <c r="A4114" t="s">
        <v>10</v>
      </c>
      <c r="B4114">
        <v>1000</v>
      </c>
      <c r="C4114">
        <v>100</v>
      </c>
      <c r="D4114">
        <v>100000</v>
      </c>
      <c r="E4114">
        <v>58</v>
      </c>
      <c r="F4114">
        <v>1</v>
      </c>
      <c r="G4114">
        <v>3.6319970000000001</v>
      </c>
      <c r="H4114">
        <v>6.2470999999999999E-2</v>
      </c>
      <c r="I4114">
        <v>3.180463</v>
      </c>
      <c r="J4114">
        <v>5.5798E-2</v>
      </c>
      <c r="K4114" t="str">
        <f t="shared" si="72"/>
        <v>6</v>
      </c>
      <c r="L4114" t="s">
        <v>66</v>
      </c>
      <c r="M4114" t="s">
        <v>67</v>
      </c>
      <c r="N41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58</v>
      </c>
      <c r="O4114" s="10" t="e">
        <f>VLOOKUP(TableOMP[[#This Row],[Label]],TableAvg[],2,FALSE)</f>
        <v>#N/A</v>
      </c>
      <c r="P4114" s="10" t="e">
        <f>VLOOKUP(TableOMP[[#This Row],[Label]],TableAvg[],3,FALSE)</f>
        <v>#N/A</v>
      </c>
      <c r="Q4114" s="10" t="e">
        <f>TableOMP[[#This Row],[Avg]]-$U$2*TableOMP[[#This Row],[StdDev]]</f>
        <v>#N/A</v>
      </c>
      <c r="R4114" s="10" t="e">
        <f>TableOMP[[#This Row],[Avg]]+$U$2*TableOMP[[#This Row],[StdDev]]</f>
        <v>#N/A</v>
      </c>
      <c r="S4114" s="10" t="e">
        <f>IF(AND(TableOMP[[#This Row],[total_time]]&gt;=TableOMP[[#This Row],[Low]], TableOMP[[#This Row],[total_time]]&lt;=TableOMP[[#This Row],[High]]),1,0)</f>
        <v>#N/A</v>
      </c>
    </row>
    <row r="4115" spans="1:19" x14ac:dyDescent="0.25">
      <c r="A4115" t="s">
        <v>10</v>
      </c>
      <c r="B4115">
        <v>1000</v>
      </c>
      <c r="C4115">
        <v>100</v>
      </c>
      <c r="D4115">
        <v>100000</v>
      </c>
      <c r="E4115">
        <v>57</v>
      </c>
      <c r="F4115">
        <v>1</v>
      </c>
      <c r="G4115">
        <v>4.2160669999999998</v>
      </c>
      <c r="H4115">
        <v>0.10220600000000001</v>
      </c>
      <c r="I4115">
        <v>3.800189</v>
      </c>
      <c r="J4115">
        <v>6.7861000000000005E-2</v>
      </c>
      <c r="K4115" t="str">
        <f t="shared" si="72"/>
        <v>6</v>
      </c>
      <c r="L4115" t="s">
        <v>66</v>
      </c>
      <c r="M4115" t="s">
        <v>67</v>
      </c>
      <c r="N41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57</v>
      </c>
      <c r="O4115" s="10" t="e">
        <f>VLOOKUP(TableOMP[[#This Row],[Label]],TableAvg[],2,FALSE)</f>
        <v>#N/A</v>
      </c>
      <c r="P4115" s="10" t="e">
        <f>VLOOKUP(TableOMP[[#This Row],[Label]],TableAvg[],3,FALSE)</f>
        <v>#N/A</v>
      </c>
      <c r="Q4115" s="10" t="e">
        <f>TableOMP[[#This Row],[Avg]]-$U$2*TableOMP[[#This Row],[StdDev]]</f>
        <v>#N/A</v>
      </c>
      <c r="R4115" s="10" t="e">
        <f>TableOMP[[#This Row],[Avg]]+$U$2*TableOMP[[#This Row],[StdDev]]</f>
        <v>#N/A</v>
      </c>
      <c r="S4115" s="10" t="e">
        <f>IF(AND(TableOMP[[#This Row],[total_time]]&gt;=TableOMP[[#This Row],[Low]], TableOMP[[#This Row],[total_time]]&lt;=TableOMP[[#This Row],[High]]),1,0)</f>
        <v>#N/A</v>
      </c>
    </row>
    <row r="4116" spans="1:19" x14ac:dyDescent="0.25">
      <c r="A4116" t="s">
        <v>10</v>
      </c>
      <c r="B4116">
        <v>1000</v>
      </c>
      <c r="C4116">
        <v>100</v>
      </c>
      <c r="D4116">
        <v>100000</v>
      </c>
      <c r="E4116">
        <v>56</v>
      </c>
      <c r="F4116">
        <v>1</v>
      </c>
      <c r="G4116">
        <v>4.4597009999999999</v>
      </c>
      <c r="H4116">
        <v>7.6336000000000001E-2</v>
      </c>
      <c r="I4116">
        <v>2.9281320000000002</v>
      </c>
      <c r="J4116">
        <v>5.3239000000000002E-2</v>
      </c>
      <c r="K4116" t="str">
        <f t="shared" si="72"/>
        <v>6</v>
      </c>
      <c r="L4116" t="s">
        <v>66</v>
      </c>
      <c r="M4116" t="s">
        <v>67</v>
      </c>
      <c r="N41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56</v>
      </c>
      <c r="O4116" s="10" t="e">
        <f>VLOOKUP(TableOMP[[#This Row],[Label]],TableAvg[],2,FALSE)</f>
        <v>#N/A</v>
      </c>
      <c r="P4116" s="10" t="e">
        <f>VLOOKUP(TableOMP[[#This Row],[Label]],TableAvg[],3,FALSE)</f>
        <v>#N/A</v>
      </c>
      <c r="Q4116" s="10" t="e">
        <f>TableOMP[[#This Row],[Avg]]-$U$2*TableOMP[[#This Row],[StdDev]]</f>
        <v>#N/A</v>
      </c>
      <c r="R4116" s="10" t="e">
        <f>TableOMP[[#This Row],[Avg]]+$U$2*TableOMP[[#This Row],[StdDev]]</f>
        <v>#N/A</v>
      </c>
      <c r="S4116" s="10" t="e">
        <f>IF(AND(TableOMP[[#This Row],[total_time]]&gt;=TableOMP[[#This Row],[Low]], TableOMP[[#This Row],[total_time]]&lt;=TableOMP[[#This Row],[High]]),1,0)</f>
        <v>#N/A</v>
      </c>
    </row>
    <row r="4117" spans="1:19" x14ac:dyDescent="0.25">
      <c r="A4117" t="s">
        <v>10</v>
      </c>
      <c r="B4117">
        <v>1000</v>
      </c>
      <c r="C4117">
        <v>100</v>
      </c>
      <c r="D4117">
        <v>100000</v>
      </c>
      <c r="E4117">
        <v>55</v>
      </c>
      <c r="F4117">
        <v>1</v>
      </c>
      <c r="G4117">
        <v>3.834362</v>
      </c>
      <c r="H4117">
        <v>9.5150999999999999E-2</v>
      </c>
      <c r="I4117">
        <v>3.307115</v>
      </c>
      <c r="J4117">
        <v>6.1242999999999999E-2</v>
      </c>
      <c r="K4117" t="str">
        <f t="shared" si="72"/>
        <v>6</v>
      </c>
      <c r="L4117" t="s">
        <v>66</v>
      </c>
      <c r="M4117" t="s">
        <v>67</v>
      </c>
      <c r="N41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55</v>
      </c>
      <c r="O4117" s="10" t="e">
        <f>VLOOKUP(TableOMP[[#This Row],[Label]],TableAvg[],2,FALSE)</f>
        <v>#N/A</v>
      </c>
      <c r="P4117" s="10" t="e">
        <f>VLOOKUP(TableOMP[[#This Row],[Label]],TableAvg[],3,FALSE)</f>
        <v>#N/A</v>
      </c>
      <c r="Q4117" s="10" t="e">
        <f>TableOMP[[#This Row],[Avg]]-$U$2*TableOMP[[#This Row],[StdDev]]</f>
        <v>#N/A</v>
      </c>
      <c r="R4117" s="10" t="e">
        <f>TableOMP[[#This Row],[Avg]]+$U$2*TableOMP[[#This Row],[StdDev]]</f>
        <v>#N/A</v>
      </c>
      <c r="S4117" s="10" t="e">
        <f>IF(AND(TableOMP[[#This Row],[total_time]]&gt;=TableOMP[[#This Row],[Low]], TableOMP[[#This Row],[total_time]]&lt;=TableOMP[[#This Row],[High]]),1,0)</f>
        <v>#N/A</v>
      </c>
    </row>
    <row r="4118" spans="1:19" x14ac:dyDescent="0.25">
      <c r="A4118" t="s">
        <v>10</v>
      </c>
      <c r="B4118">
        <v>1000</v>
      </c>
      <c r="C4118">
        <v>100</v>
      </c>
      <c r="D4118">
        <v>100000</v>
      </c>
      <c r="E4118">
        <v>54</v>
      </c>
      <c r="F4118">
        <v>1</v>
      </c>
      <c r="G4118">
        <v>3.9619399999999998</v>
      </c>
      <c r="H4118">
        <v>0.125278</v>
      </c>
      <c r="I4118">
        <v>3.0953629999999999</v>
      </c>
      <c r="J4118">
        <v>5.8402999999999997E-2</v>
      </c>
      <c r="K4118" t="str">
        <f t="shared" si="72"/>
        <v>6</v>
      </c>
      <c r="L4118" t="s">
        <v>66</v>
      </c>
      <c r="M4118" t="s">
        <v>67</v>
      </c>
      <c r="N41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54</v>
      </c>
      <c r="O4118" s="10" t="e">
        <f>VLOOKUP(TableOMP[[#This Row],[Label]],TableAvg[],2,FALSE)</f>
        <v>#N/A</v>
      </c>
      <c r="P4118" s="10" t="e">
        <f>VLOOKUP(TableOMP[[#This Row],[Label]],TableAvg[],3,FALSE)</f>
        <v>#N/A</v>
      </c>
      <c r="Q4118" s="10" t="e">
        <f>TableOMP[[#This Row],[Avg]]-$U$2*TableOMP[[#This Row],[StdDev]]</f>
        <v>#N/A</v>
      </c>
      <c r="R4118" s="10" t="e">
        <f>TableOMP[[#This Row],[Avg]]+$U$2*TableOMP[[#This Row],[StdDev]]</f>
        <v>#N/A</v>
      </c>
      <c r="S4118" s="10" t="e">
        <f>IF(AND(TableOMP[[#This Row],[total_time]]&gt;=TableOMP[[#This Row],[Low]], TableOMP[[#This Row],[total_time]]&lt;=TableOMP[[#This Row],[High]]),1,0)</f>
        <v>#N/A</v>
      </c>
    </row>
    <row r="4119" spans="1:19" x14ac:dyDescent="0.25">
      <c r="A4119" t="s">
        <v>10</v>
      </c>
      <c r="B4119">
        <v>1000</v>
      </c>
      <c r="C4119">
        <v>100</v>
      </c>
      <c r="D4119">
        <v>100000</v>
      </c>
      <c r="E4119">
        <v>53</v>
      </c>
      <c r="F4119">
        <v>1</v>
      </c>
      <c r="G4119">
        <v>3.9020869999999999</v>
      </c>
      <c r="H4119">
        <v>7.5082999999999997E-2</v>
      </c>
      <c r="I4119">
        <v>2.360665</v>
      </c>
      <c r="J4119">
        <v>4.5397E-2</v>
      </c>
      <c r="K4119" t="str">
        <f t="shared" si="72"/>
        <v>6</v>
      </c>
      <c r="L4119" t="s">
        <v>66</v>
      </c>
      <c r="M4119" t="s">
        <v>67</v>
      </c>
      <c r="N41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53</v>
      </c>
      <c r="O4119" s="10" t="e">
        <f>VLOOKUP(TableOMP[[#This Row],[Label]],TableAvg[],2,FALSE)</f>
        <v>#N/A</v>
      </c>
      <c r="P4119" s="10" t="e">
        <f>VLOOKUP(TableOMP[[#This Row],[Label]],TableAvg[],3,FALSE)</f>
        <v>#N/A</v>
      </c>
      <c r="Q4119" s="10" t="e">
        <f>TableOMP[[#This Row],[Avg]]-$U$2*TableOMP[[#This Row],[StdDev]]</f>
        <v>#N/A</v>
      </c>
      <c r="R4119" s="10" t="e">
        <f>TableOMP[[#This Row],[Avg]]+$U$2*TableOMP[[#This Row],[StdDev]]</f>
        <v>#N/A</v>
      </c>
      <c r="S4119" s="10" t="e">
        <f>IF(AND(TableOMP[[#This Row],[total_time]]&gt;=TableOMP[[#This Row],[Low]], TableOMP[[#This Row],[total_time]]&lt;=TableOMP[[#This Row],[High]]),1,0)</f>
        <v>#N/A</v>
      </c>
    </row>
    <row r="4120" spans="1:19" x14ac:dyDescent="0.25">
      <c r="A4120" t="s">
        <v>10</v>
      </c>
      <c r="B4120">
        <v>1000</v>
      </c>
      <c r="C4120">
        <v>100</v>
      </c>
      <c r="D4120">
        <v>100000</v>
      </c>
      <c r="E4120">
        <v>52</v>
      </c>
      <c r="F4120">
        <v>1</v>
      </c>
      <c r="G4120">
        <v>4.0272030000000001</v>
      </c>
      <c r="H4120">
        <v>6.3630999999999993E-2</v>
      </c>
      <c r="I4120">
        <v>2.5640990000000001</v>
      </c>
      <c r="J4120">
        <v>5.0276000000000001E-2</v>
      </c>
      <c r="K4120" t="str">
        <f t="shared" si="72"/>
        <v>6</v>
      </c>
      <c r="L4120" t="s">
        <v>66</v>
      </c>
      <c r="M4120" t="s">
        <v>67</v>
      </c>
      <c r="N41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52</v>
      </c>
      <c r="O4120" s="10" t="e">
        <f>VLOOKUP(TableOMP[[#This Row],[Label]],TableAvg[],2,FALSE)</f>
        <v>#N/A</v>
      </c>
      <c r="P4120" s="10" t="e">
        <f>VLOOKUP(TableOMP[[#This Row],[Label]],TableAvg[],3,FALSE)</f>
        <v>#N/A</v>
      </c>
      <c r="Q4120" s="10" t="e">
        <f>TableOMP[[#This Row],[Avg]]-$U$2*TableOMP[[#This Row],[StdDev]]</f>
        <v>#N/A</v>
      </c>
      <c r="R4120" s="10" t="e">
        <f>TableOMP[[#This Row],[Avg]]+$U$2*TableOMP[[#This Row],[StdDev]]</f>
        <v>#N/A</v>
      </c>
      <c r="S4120" s="10" t="e">
        <f>IF(AND(TableOMP[[#This Row],[total_time]]&gt;=TableOMP[[#This Row],[Low]], TableOMP[[#This Row],[total_time]]&lt;=TableOMP[[#This Row],[High]]),1,0)</f>
        <v>#N/A</v>
      </c>
    </row>
    <row r="4121" spans="1:19" x14ac:dyDescent="0.25">
      <c r="A4121" t="s">
        <v>10</v>
      </c>
      <c r="B4121">
        <v>1000</v>
      </c>
      <c r="C4121">
        <v>100</v>
      </c>
      <c r="D4121">
        <v>100000</v>
      </c>
      <c r="E4121">
        <v>51</v>
      </c>
      <c r="F4121">
        <v>1</v>
      </c>
      <c r="G4121">
        <v>4.0920899999999998</v>
      </c>
      <c r="H4121">
        <v>9.4743999999999995E-2</v>
      </c>
      <c r="I4121">
        <v>2.5357210000000001</v>
      </c>
      <c r="J4121">
        <v>5.0714000000000002E-2</v>
      </c>
      <c r="K4121" t="str">
        <f t="shared" si="72"/>
        <v>6</v>
      </c>
      <c r="L4121" t="s">
        <v>66</v>
      </c>
      <c r="M4121" t="s">
        <v>67</v>
      </c>
      <c r="N41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51</v>
      </c>
      <c r="O4121" s="10" t="e">
        <f>VLOOKUP(TableOMP[[#This Row],[Label]],TableAvg[],2,FALSE)</f>
        <v>#N/A</v>
      </c>
      <c r="P4121" s="10" t="e">
        <f>VLOOKUP(TableOMP[[#This Row],[Label]],TableAvg[],3,FALSE)</f>
        <v>#N/A</v>
      </c>
      <c r="Q4121" s="10" t="e">
        <f>TableOMP[[#This Row],[Avg]]-$U$2*TableOMP[[#This Row],[StdDev]]</f>
        <v>#N/A</v>
      </c>
      <c r="R4121" s="10" t="e">
        <f>TableOMP[[#This Row],[Avg]]+$U$2*TableOMP[[#This Row],[StdDev]]</f>
        <v>#N/A</v>
      </c>
      <c r="S4121" s="10" t="e">
        <f>IF(AND(TableOMP[[#This Row],[total_time]]&gt;=TableOMP[[#This Row],[Low]], TableOMP[[#This Row],[total_time]]&lt;=TableOMP[[#This Row],[High]]),1,0)</f>
        <v>#N/A</v>
      </c>
    </row>
    <row r="4122" spans="1:19" x14ac:dyDescent="0.25">
      <c r="A4122" t="s">
        <v>10</v>
      </c>
      <c r="B4122">
        <v>1000</v>
      </c>
      <c r="C4122">
        <v>100</v>
      </c>
      <c r="D4122">
        <v>100000</v>
      </c>
      <c r="E4122">
        <v>50</v>
      </c>
      <c r="F4122">
        <v>1</v>
      </c>
      <c r="G4122">
        <v>3.8187549999999999</v>
      </c>
      <c r="H4122">
        <v>6.7266999999999993E-2</v>
      </c>
      <c r="I4122">
        <v>1.929465</v>
      </c>
      <c r="J4122">
        <v>3.9377000000000002E-2</v>
      </c>
      <c r="K4122" t="str">
        <f t="shared" si="72"/>
        <v>6</v>
      </c>
      <c r="L4122" t="s">
        <v>66</v>
      </c>
      <c r="M4122" t="s">
        <v>67</v>
      </c>
      <c r="N41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50</v>
      </c>
      <c r="O4122" s="10" t="e">
        <f>VLOOKUP(TableOMP[[#This Row],[Label]],TableAvg[],2,FALSE)</f>
        <v>#N/A</v>
      </c>
      <c r="P4122" s="10" t="e">
        <f>VLOOKUP(TableOMP[[#This Row],[Label]],TableAvg[],3,FALSE)</f>
        <v>#N/A</v>
      </c>
      <c r="Q4122" s="10" t="e">
        <f>TableOMP[[#This Row],[Avg]]-$U$2*TableOMP[[#This Row],[StdDev]]</f>
        <v>#N/A</v>
      </c>
      <c r="R4122" s="10" t="e">
        <f>TableOMP[[#This Row],[Avg]]+$U$2*TableOMP[[#This Row],[StdDev]]</f>
        <v>#N/A</v>
      </c>
      <c r="S4122" s="10" t="e">
        <f>IF(AND(TableOMP[[#This Row],[total_time]]&gt;=TableOMP[[#This Row],[Low]], TableOMP[[#This Row],[total_time]]&lt;=TableOMP[[#This Row],[High]]),1,0)</f>
        <v>#N/A</v>
      </c>
    </row>
    <row r="4123" spans="1:19" x14ac:dyDescent="0.25">
      <c r="A4123" t="s">
        <v>10</v>
      </c>
      <c r="B4123">
        <v>1000</v>
      </c>
      <c r="C4123">
        <v>100</v>
      </c>
      <c r="D4123">
        <v>100000</v>
      </c>
      <c r="E4123">
        <v>49</v>
      </c>
      <c r="F4123">
        <v>1</v>
      </c>
      <c r="G4123">
        <v>4.0144479999999998</v>
      </c>
      <c r="H4123">
        <v>9.0291999999999997E-2</v>
      </c>
      <c r="I4123">
        <v>2.9571139999999998</v>
      </c>
      <c r="J4123">
        <v>6.1607000000000002E-2</v>
      </c>
      <c r="K4123" t="str">
        <f t="shared" si="72"/>
        <v>6</v>
      </c>
      <c r="L4123" t="s">
        <v>66</v>
      </c>
      <c r="M4123" t="s">
        <v>67</v>
      </c>
      <c r="N41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49</v>
      </c>
      <c r="O4123" s="10" t="e">
        <f>VLOOKUP(TableOMP[[#This Row],[Label]],TableAvg[],2,FALSE)</f>
        <v>#N/A</v>
      </c>
      <c r="P4123" s="10" t="e">
        <f>VLOOKUP(TableOMP[[#This Row],[Label]],TableAvg[],3,FALSE)</f>
        <v>#N/A</v>
      </c>
      <c r="Q4123" s="10" t="e">
        <f>TableOMP[[#This Row],[Avg]]-$U$2*TableOMP[[#This Row],[StdDev]]</f>
        <v>#N/A</v>
      </c>
      <c r="R4123" s="10" t="e">
        <f>TableOMP[[#This Row],[Avg]]+$U$2*TableOMP[[#This Row],[StdDev]]</f>
        <v>#N/A</v>
      </c>
      <c r="S4123" s="10" t="e">
        <f>IF(AND(TableOMP[[#This Row],[total_time]]&gt;=TableOMP[[#This Row],[Low]], TableOMP[[#This Row],[total_time]]&lt;=TableOMP[[#This Row],[High]]),1,0)</f>
        <v>#N/A</v>
      </c>
    </row>
    <row r="4124" spans="1:19" x14ac:dyDescent="0.25">
      <c r="A4124" t="s">
        <v>10</v>
      </c>
      <c r="B4124">
        <v>1000</v>
      </c>
      <c r="C4124">
        <v>100</v>
      </c>
      <c r="D4124">
        <v>100000</v>
      </c>
      <c r="E4124">
        <v>48</v>
      </c>
      <c r="F4124">
        <v>1</v>
      </c>
      <c r="G4124">
        <v>3.9397799999999998</v>
      </c>
      <c r="H4124">
        <v>7.6786999999999994E-2</v>
      </c>
      <c r="I4124">
        <v>2.3019150000000002</v>
      </c>
      <c r="J4124">
        <v>4.8977E-2</v>
      </c>
      <c r="K4124" t="str">
        <f t="shared" si="72"/>
        <v>6</v>
      </c>
      <c r="L4124" t="s">
        <v>66</v>
      </c>
      <c r="M4124" t="s">
        <v>67</v>
      </c>
      <c r="N41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48</v>
      </c>
      <c r="O4124" s="10" t="e">
        <f>VLOOKUP(TableOMP[[#This Row],[Label]],TableAvg[],2,FALSE)</f>
        <v>#N/A</v>
      </c>
      <c r="P4124" s="10" t="e">
        <f>VLOOKUP(TableOMP[[#This Row],[Label]],TableAvg[],3,FALSE)</f>
        <v>#N/A</v>
      </c>
      <c r="Q4124" s="10" t="e">
        <f>TableOMP[[#This Row],[Avg]]-$U$2*TableOMP[[#This Row],[StdDev]]</f>
        <v>#N/A</v>
      </c>
      <c r="R4124" s="10" t="e">
        <f>TableOMP[[#This Row],[Avg]]+$U$2*TableOMP[[#This Row],[StdDev]]</f>
        <v>#N/A</v>
      </c>
      <c r="S4124" s="10" t="e">
        <f>IF(AND(TableOMP[[#This Row],[total_time]]&gt;=TableOMP[[#This Row],[Low]], TableOMP[[#This Row],[total_time]]&lt;=TableOMP[[#This Row],[High]]),1,0)</f>
        <v>#N/A</v>
      </c>
    </row>
    <row r="4125" spans="1:19" x14ac:dyDescent="0.25">
      <c r="A4125" t="s">
        <v>10</v>
      </c>
      <c r="B4125">
        <v>1000</v>
      </c>
      <c r="C4125">
        <v>100</v>
      </c>
      <c r="D4125">
        <v>100000</v>
      </c>
      <c r="E4125">
        <v>47</v>
      </c>
      <c r="F4125">
        <v>1</v>
      </c>
      <c r="G4125">
        <v>4.193632</v>
      </c>
      <c r="H4125">
        <v>6.2838000000000005E-2</v>
      </c>
      <c r="I4125">
        <v>2.0250509999999999</v>
      </c>
      <c r="J4125">
        <v>4.4023E-2</v>
      </c>
      <c r="K4125" t="str">
        <f t="shared" si="72"/>
        <v>6</v>
      </c>
      <c r="L4125" t="s">
        <v>66</v>
      </c>
      <c r="M4125" t="s">
        <v>67</v>
      </c>
      <c r="N41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47</v>
      </c>
      <c r="O4125" s="10" t="e">
        <f>VLOOKUP(TableOMP[[#This Row],[Label]],TableAvg[],2,FALSE)</f>
        <v>#N/A</v>
      </c>
      <c r="P4125" s="10" t="e">
        <f>VLOOKUP(TableOMP[[#This Row],[Label]],TableAvg[],3,FALSE)</f>
        <v>#N/A</v>
      </c>
      <c r="Q4125" s="10" t="e">
        <f>TableOMP[[#This Row],[Avg]]-$U$2*TableOMP[[#This Row],[StdDev]]</f>
        <v>#N/A</v>
      </c>
      <c r="R4125" s="10" t="e">
        <f>TableOMP[[#This Row],[Avg]]+$U$2*TableOMP[[#This Row],[StdDev]]</f>
        <v>#N/A</v>
      </c>
      <c r="S4125" s="10" t="e">
        <f>IF(AND(TableOMP[[#This Row],[total_time]]&gt;=TableOMP[[#This Row],[Low]], TableOMP[[#This Row],[total_time]]&lt;=TableOMP[[#This Row],[High]]),1,0)</f>
        <v>#N/A</v>
      </c>
    </row>
    <row r="4126" spans="1:19" x14ac:dyDescent="0.25">
      <c r="A4126" t="s">
        <v>10</v>
      </c>
      <c r="B4126">
        <v>1000</v>
      </c>
      <c r="C4126">
        <v>100</v>
      </c>
      <c r="D4126">
        <v>100000</v>
      </c>
      <c r="E4126">
        <v>46</v>
      </c>
      <c r="F4126">
        <v>1</v>
      </c>
      <c r="G4126">
        <v>3.8966430000000001</v>
      </c>
      <c r="H4126">
        <v>7.9558000000000004E-2</v>
      </c>
      <c r="I4126">
        <v>2.6223040000000002</v>
      </c>
      <c r="J4126">
        <v>5.8272999999999998E-2</v>
      </c>
      <c r="K4126" t="str">
        <f t="shared" si="72"/>
        <v>6</v>
      </c>
      <c r="L4126" t="s">
        <v>66</v>
      </c>
      <c r="M4126" t="s">
        <v>67</v>
      </c>
      <c r="N41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46</v>
      </c>
      <c r="O4126" s="10" t="e">
        <f>VLOOKUP(TableOMP[[#This Row],[Label]],TableAvg[],2,FALSE)</f>
        <v>#N/A</v>
      </c>
      <c r="P4126" s="10" t="e">
        <f>VLOOKUP(TableOMP[[#This Row],[Label]],TableAvg[],3,FALSE)</f>
        <v>#N/A</v>
      </c>
      <c r="Q4126" s="10" t="e">
        <f>TableOMP[[#This Row],[Avg]]-$U$2*TableOMP[[#This Row],[StdDev]]</f>
        <v>#N/A</v>
      </c>
      <c r="R4126" s="10" t="e">
        <f>TableOMP[[#This Row],[Avg]]+$U$2*TableOMP[[#This Row],[StdDev]]</f>
        <v>#N/A</v>
      </c>
      <c r="S4126" s="10" t="e">
        <f>IF(AND(TableOMP[[#This Row],[total_time]]&gt;=TableOMP[[#This Row],[Low]], TableOMP[[#This Row],[total_time]]&lt;=TableOMP[[#This Row],[High]]),1,0)</f>
        <v>#N/A</v>
      </c>
    </row>
    <row r="4127" spans="1:19" x14ac:dyDescent="0.25">
      <c r="A4127" t="s">
        <v>10</v>
      </c>
      <c r="B4127">
        <v>1000</v>
      </c>
      <c r="C4127">
        <v>100</v>
      </c>
      <c r="D4127">
        <v>100000</v>
      </c>
      <c r="E4127">
        <v>45</v>
      </c>
      <c r="F4127">
        <v>1</v>
      </c>
      <c r="G4127">
        <v>3.7118380000000002</v>
      </c>
      <c r="H4127">
        <v>8.0655000000000004E-2</v>
      </c>
      <c r="I4127">
        <v>2.1919219999999999</v>
      </c>
      <c r="J4127">
        <v>4.9815999999999999E-2</v>
      </c>
      <c r="K4127" t="str">
        <f t="shared" si="72"/>
        <v>6</v>
      </c>
      <c r="L4127" t="s">
        <v>66</v>
      </c>
      <c r="M4127" t="s">
        <v>67</v>
      </c>
      <c r="N41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45</v>
      </c>
      <c r="O4127" s="10" t="e">
        <f>VLOOKUP(TableOMP[[#This Row],[Label]],TableAvg[],2,FALSE)</f>
        <v>#N/A</v>
      </c>
      <c r="P4127" s="10" t="e">
        <f>VLOOKUP(TableOMP[[#This Row],[Label]],TableAvg[],3,FALSE)</f>
        <v>#N/A</v>
      </c>
      <c r="Q4127" s="10" t="e">
        <f>TableOMP[[#This Row],[Avg]]-$U$2*TableOMP[[#This Row],[StdDev]]</f>
        <v>#N/A</v>
      </c>
      <c r="R4127" s="10" t="e">
        <f>TableOMP[[#This Row],[Avg]]+$U$2*TableOMP[[#This Row],[StdDev]]</f>
        <v>#N/A</v>
      </c>
      <c r="S4127" s="10" t="e">
        <f>IF(AND(TableOMP[[#This Row],[total_time]]&gt;=TableOMP[[#This Row],[Low]], TableOMP[[#This Row],[total_time]]&lt;=TableOMP[[#This Row],[High]]),1,0)</f>
        <v>#N/A</v>
      </c>
    </row>
    <row r="4128" spans="1:19" x14ac:dyDescent="0.25">
      <c r="A4128" t="s">
        <v>10</v>
      </c>
      <c r="B4128">
        <v>1000</v>
      </c>
      <c r="C4128">
        <v>100</v>
      </c>
      <c r="D4128">
        <v>100000</v>
      </c>
      <c r="E4128">
        <v>44</v>
      </c>
      <c r="F4128">
        <v>1</v>
      </c>
      <c r="G4128">
        <v>3.6687150000000002</v>
      </c>
      <c r="H4128">
        <v>7.3683999999999999E-2</v>
      </c>
      <c r="I4128">
        <v>1.9674700000000001</v>
      </c>
      <c r="J4128">
        <v>4.5754999999999997E-2</v>
      </c>
      <c r="K4128" t="str">
        <f t="shared" si="72"/>
        <v>6</v>
      </c>
      <c r="L4128" t="s">
        <v>66</v>
      </c>
      <c r="M4128" t="s">
        <v>67</v>
      </c>
      <c r="N41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44</v>
      </c>
      <c r="O4128" s="10" t="e">
        <f>VLOOKUP(TableOMP[[#This Row],[Label]],TableAvg[],2,FALSE)</f>
        <v>#N/A</v>
      </c>
      <c r="P4128" s="10" t="e">
        <f>VLOOKUP(TableOMP[[#This Row],[Label]],TableAvg[],3,FALSE)</f>
        <v>#N/A</v>
      </c>
      <c r="Q4128" s="10" t="e">
        <f>TableOMP[[#This Row],[Avg]]-$U$2*TableOMP[[#This Row],[StdDev]]</f>
        <v>#N/A</v>
      </c>
      <c r="R4128" s="10" t="e">
        <f>TableOMP[[#This Row],[Avg]]+$U$2*TableOMP[[#This Row],[StdDev]]</f>
        <v>#N/A</v>
      </c>
      <c r="S4128" s="10" t="e">
        <f>IF(AND(TableOMP[[#This Row],[total_time]]&gt;=TableOMP[[#This Row],[Low]], TableOMP[[#This Row],[total_time]]&lt;=TableOMP[[#This Row],[High]]),1,0)</f>
        <v>#N/A</v>
      </c>
    </row>
    <row r="4129" spans="1:19" x14ac:dyDescent="0.25">
      <c r="A4129" t="s">
        <v>10</v>
      </c>
      <c r="B4129">
        <v>1000</v>
      </c>
      <c r="C4129">
        <v>100</v>
      </c>
      <c r="D4129">
        <v>100000</v>
      </c>
      <c r="E4129">
        <v>43</v>
      </c>
      <c r="F4129">
        <v>1</v>
      </c>
      <c r="G4129">
        <v>3.7198370000000001</v>
      </c>
      <c r="H4129">
        <v>7.7476000000000003E-2</v>
      </c>
      <c r="I4129">
        <v>1.830084</v>
      </c>
      <c r="J4129">
        <v>4.3573000000000001E-2</v>
      </c>
      <c r="K4129" t="str">
        <f t="shared" si="72"/>
        <v>6</v>
      </c>
      <c r="L4129" t="s">
        <v>66</v>
      </c>
      <c r="M4129" t="s">
        <v>67</v>
      </c>
      <c r="N41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43</v>
      </c>
      <c r="O4129" s="10" t="e">
        <f>VLOOKUP(TableOMP[[#This Row],[Label]],TableAvg[],2,FALSE)</f>
        <v>#N/A</v>
      </c>
      <c r="P4129" s="10" t="e">
        <f>VLOOKUP(TableOMP[[#This Row],[Label]],TableAvg[],3,FALSE)</f>
        <v>#N/A</v>
      </c>
      <c r="Q4129" s="10" t="e">
        <f>TableOMP[[#This Row],[Avg]]-$U$2*TableOMP[[#This Row],[StdDev]]</f>
        <v>#N/A</v>
      </c>
      <c r="R4129" s="10" t="e">
        <f>TableOMP[[#This Row],[Avg]]+$U$2*TableOMP[[#This Row],[StdDev]]</f>
        <v>#N/A</v>
      </c>
      <c r="S4129" s="10" t="e">
        <f>IF(AND(TableOMP[[#This Row],[total_time]]&gt;=TableOMP[[#This Row],[Low]], TableOMP[[#This Row],[total_time]]&lt;=TableOMP[[#This Row],[High]]),1,0)</f>
        <v>#N/A</v>
      </c>
    </row>
    <row r="4130" spans="1:19" x14ac:dyDescent="0.25">
      <c r="A4130" t="s">
        <v>10</v>
      </c>
      <c r="B4130">
        <v>1000</v>
      </c>
      <c r="C4130">
        <v>100</v>
      </c>
      <c r="D4130">
        <v>100000</v>
      </c>
      <c r="E4130">
        <v>42</v>
      </c>
      <c r="F4130">
        <v>1</v>
      </c>
      <c r="G4130">
        <v>3.8039679999999998</v>
      </c>
      <c r="H4130">
        <v>7.1692000000000006E-2</v>
      </c>
      <c r="I4130">
        <v>2.0853860000000002</v>
      </c>
      <c r="J4130">
        <v>5.0862999999999998E-2</v>
      </c>
      <c r="K4130" t="str">
        <f t="shared" si="72"/>
        <v>6</v>
      </c>
      <c r="L4130" t="s">
        <v>66</v>
      </c>
      <c r="M4130" t="s">
        <v>67</v>
      </c>
      <c r="N41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42</v>
      </c>
      <c r="O4130" s="10" t="e">
        <f>VLOOKUP(TableOMP[[#This Row],[Label]],TableAvg[],2,FALSE)</f>
        <v>#N/A</v>
      </c>
      <c r="P4130" s="10" t="e">
        <f>VLOOKUP(TableOMP[[#This Row],[Label]],TableAvg[],3,FALSE)</f>
        <v>#N/A</v>
      </c>
      <c r="Q4130" s="10" t="e">
        <f>TableOMP[[#This Row],[Avg]]-$U$2*TableOMP[[#This Row],[StdDev]]</f>
        <v>#N/A</v>
      </c>
      <c r="R4130" s="10" t="e">
        <f>TableOMP[[#This Row],[Avg]]+$U$2*TableOMP[[#This Row],[StdDev]]</f>
        <v>#N/A</v>
      </c>
      <c r="S4130" s="10" t="e">
        <f>IF(AND(TableOMP[[#This Row],[total_time]]&gt;=TableOMP[[#This Row],[Low]], TableOMP[[#This Row],[total_time]]&lt;=TableOMP[[#This Row],[High]]),1,0)</f>
        <v>#N/A</v>
      </c>
    </row>
    <row r="4131" spans="1:19" x14ac:dyDescent="0.25">
      <c r="A4131" t="s">
        <v>10</v>
      </c>
      <c r="B4131">
        <v>1000</v>
      </c>
      <c r="C4131">
        <v>100</v>
      </c>
      <c r="D4131">
        <v>100000</v>
      </c>
      <c r="E4131">
        <v>41</v>
      </c>
      <c r="F4131">
        <v>1</v>
      </c>
      <c r="G4131">
        <v>3.7693210000000001</v>
      </c>
      <c r="H4131">
        <v>7.6367000000000004E-2</v>
      </c>
      <c r="I4131">
        <v>2.153661</v>
      </c>
      <c r="J4131">
        <v>5.3842000000000001E-2</v>
      </c>
      <c r="K4131" t="str">
        <f t="shared" si="72"/>
        <v>6</v>
      </c>
      <c r="L4131" t="s">
        <v>66</v>
      </c>
      <c r="M4131" t="s">
        <v>67</v>
      </c>
      <c r="N41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41</v>
      </c>
      <c r="O4131" s="10" t="e">
        <f>VLOOKUP(TableOMP[[#This Row],[Label]],TableAvg[],2,FALSE)</f>
        <v>#N/A</v>
      </c>
      <c r="P4131" s="10" t="e">
        <f>VLOOKUP(TableOMP[[#This Row],[Label]],TableAvg[],3,FALSE)</f>
        <v>#N/A</v>
      </c>
      <c r="Q4131" s="10" t="e">
        <f>TableOMP[[#This Row],[Avg]]-$U$2*TableOMP[[#This Row],[StdDev]]</f>
        <v>#N/A</v>
      </c>
      <c r="R4131" s="10" t="e">
        <f>TableOMP[[#This Row],[Avg]]+$U$2*TableOMP[[#This Row],[StdDev]]</f>
        <v>#N/A</v>
      </c>
      <c r="S4131" s="10" t="e">
        <f>IF(AND(TableOMP[[#This Row],[total_time]]&gt;=TableOMP[[#This Row],[Low]], TableOMP[[#This Row],[total_time]]&lt;=TableOMP[[#This Row],[High]]),1,0)</f>
        <v>#N/A</v>
      </c>
    </row>
    <row r="4132" spans="1:19" x14ac:dyDescent="0.25">
      <c r="A4132" t="s">
        <v>10</v>
      </c>
      <c r="B4132">
        <v>1000</v>
      </c>
      <c r="C4132">
        <v>100</v>
      </c>
      <c r="D4132">
        <v>100000</v>
      </c>
      <c r="E4132">
        <v>40</v>
      </c>
      <c r="F4132">
        <v>1</v>
      </c>
      <c r="G4132">
        <v>3.7140460000000002</v>
      </c>
      <c r="H4132">
        <v>6.8573999999999996E-2</v>
      </c>
      <c r="I4132">
        <v>1.901146</v>
      </c>
      <c r="J4132">
        <v>4.8746999999999999E-2</v>
      </c>
      <c r="K4132" t="str">
        <f t="shared" si="72"/>
        <v>6</v>
      </c>
      <c r="L4132" t="s">
        <v>66</v>
      </c>
      <c r="M4132" t="s">
        <v>67</v>
      </c>
      <c r="N41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40</v>
      </c>
      <c r="O4132" s="10" t="e">
        <f>VLOOKUP(TableOMP[[#This Row],[Label]],TableAvg[],2,FALSE)</f>
        <v>#N/A</v>
      </c>
      <c r="P4132" s="10" t="e">
        <f>VLOOKUP(TableOMP[[#This Row],[Label]],TableAvg[],3,FALSE)</f>
        <v>#N/A</v>
      </c>
      <c r="Q4132" s="10" t="e">
        <f>TableOMP[[#This Row],[Avg]]-$U$2*TableOMP[[#This Row],[StdDev]]</f>
        <v>#N/A</v>
      </c>
      <c r="R4132" s="10" t="e">
        <f>TableOMP[[#This Row],[Avg]]+$U$2*TableOMP[[#This Row],[StdDev]]</f>
        <v>#N/A</v>
      </c>
      <c r="S4132" s="10" t="e">
        <f>IF(AND(TableOMP[[#This Row],[total_time]]&gt;=TableOMP[[#This Row],[Low]], TableOMP[[#This Row],[total_time]]&lt;=TableOMP[[#This Row],[High]]),1,0)</f>
        <v>#N/A</v>
      </c>
    </row>
    <row r="4133" spans="1:19" x14ac:dyDescent="0.25">
      <c r="A4133" t="s">
        <v>10</v>
      </c>
      <c r="B4133">
        <v>1000</v>
      </c>
      <c r="C4133">
        <v>100</v>
      </c>
      <c r="D4133">
        <v>100000</v>
      </c>
      <c r="E4133">
        <v>39</v>
      </c>
      <c r="F4133">
        <v>1</v>
      </c>
      <c r="G4133">
        <v>3.6974300000000002</v>
      </c>
      <c r="H4133">
        <v>5.6821000000000003E-2</v>
      </c>
      <c r="I4133">
        <v>1.3222579999999999</v>
      </c>
      <c r="J4133">
        <v>3.4796000000000001E-2</v>
      </c>
      <c r="K4133" t="str">
        <f t="shared" si="72"/>
        <v>6</v>
      </c>
      <c r="L4133" t="s">
        <v>66</v>
      </c>
      <c r="M4133" t="s">
        <v>67</v>
      </c>
      <c r="N41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39</v>
      </c>
      <c r="O4133" s="10" t="e">
        <f>VLOOKUP(TableOMP[[#This Row],[Label]],TableAvg[],2,FALSE)</f>
        <v>#N/A</v>
      </c>
      <c r="P4133" s="10" t="e">
        <f>VLOOKUP(TableOMP[[#This Row],[Label]],TableAvg[],3,FALSE)</f>
        <v>#N/A</v>
      </c>
      <c r="Q4133" s="10" t="e">
        <f>TableOMP[[#This Row],[Avg]]-$U$2*TableOMP[[#This Row],[StdDev]]</f>
        <v>#N/A</v>
      </c>
      <c r="R4133" s="10" t="e">
        <f>TableOMP[[#This Row],[Avg]]+$U$2*TableOMP[[#This Row],[StdDev]]</f>
        <v>#N/A</v>
      </c>
      <c r="S4133" s="10" t="e">
        <f>IF(AND(TableOMP[[#This Row],[total_time]]&gt;=TableOMP[[#This Row],[Low]], TableOMP[[#This Row],[total_time]]&lt;=TableOMP[[#This Row],[High]]),1,0)</f>
        <v>#N/A</v>
      </c>
    </row>
    <row r="4134" spans="1:19" x14ac:dyDescent="0.25">
      <c r="A4134" t="s">
        <v>10</v>
      </c>
      <c r="B4134">
        <v>1000</v>
      </c>
      <c r="C4134">
        <v>100</v>
      </c>
      <c r="D4134">
        <v>100000</v>
      </c>
      <c r="E4134">
        <v>38</v>
      </c>
      <c r="F4134">
        <v>1</v>
      </c>
      <c r="G4134">
        <v>3.5269200000000001</v>
      </c>
      <c r="H4134">
        <v>6.4522999999999997E-2</v>
      </c>
      <c r="I4134">
        <v>1.6569160000000001</v>
      </c>
      <c r="J4134">
        <v>4.4782000000000002E-2</v>
      </c>
      <c r="K4134" t="str">
        <f t="shared" si="72"/>
        <v>6</v>
      </c>
      <c r="L4134" t="s">
        <v>66</v>
      </c>
      <c r="M4134" t="s">
        <v>67</v>
      </c>
      <c r="N41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38</v>
      </c>
      <c r="O4134" s="10" t="e">
        <f>VLOOKUP(TableOMP[[#This Row],[Label]],TableAvg[],2,FALSE)</f>
        <v>#N/A</v>
      </c>
      <c r="P4134" s="10" t="e">
        <f>VLOOKUP(TableOMP[[#This Row],[Label]],TableAvg[],3,FALSE)</f>
        <v>#N/A</v>
      </c>
      <c r="Q4134" s="10" t="e">
        <f>TableOMP[[#This Row],[Avg]]-$U$2*TableOMP[[#This Row],[StdDev]]</f>
        <v>#N/A</v>
      </c>
      <c r="R4134" s="10" t="e">
        <f>TableOMP[[#This Row],[Avg]]+$U$2*TableOMP[[#This Row],[StdDev]]</f>
        <v>#N/A</v>
      </c>
      <c r="S4134" s="10" t="e">
        <f>IF(AND(TableOMP[[#This Row],[total_time]]&gt;=TableOMP[[#This Row],[Low]], TableOMP[[#This Row],[total_time]]&lt;=TableOMP[[#This Row],[High]]),1,0)</f>
        <v>#N/A</v>
      </c>
    </row>
    <row r="4135" spans="1:19" x14ac:dyDescent="0.25">
      <c r="A4135" t="s">
        <v>10</v>
      </c>
      <c r="B4135">
        <v>1000</v>
      </c>
      <c r="C4135">
        <v>100</v>
      </c>
      <c r="D4135">
        <v>100000</v>
      </c>
      <c r="E4135">
        <v>37</v>
      </c>
      <c r="F4135">
        <v>1</v>
      </c>
      <c r="G4135">
        <v>4.0909420000000001</v>
      </c>
      <c r="H4135">
        <v>5.9769000000000003E-2</v>
      </c>
      <c r="I4135">
        <v>1.536233</v>
      </c>
      <c r="J4135">
        <v>4.2673000000000003E-2</v>
      </c>
      <c r="K4135" t="str">
        <f t="shared" si="72"/>
        <v>6</v>
      </c>
      <c r="L4135" t="s">
        <v>66</v>
      </c>
      <c r="M4135" t="s">
        <v>67</v>
      </c>
      <c r="N41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37</v>
      </c>
      <c r="O4135" s="10" t="e">
        <f>VLOOKUP(TableOMP[[#This Row],[Label]],TableAvg[],2,FALSE)</f>
        <v>#N/A</v>
      </c>
      <c r="P4135" s="10" t="e">
        <f>VLOOKUP(TableOMP[[#This Row],[Label]],TableAvg[],3,FALSE)</f>
        <v>#N/A</v>
      </c>
      <c r="Q4135" s="10" t="e">
        <f>TableOMP[[#This Row],[Avg]]-$U$2*TableOMP[[#This Row],[StdDev]]</f>
        <v>#N/A</v>
      </c>
      <c r="R4135" s="10" t="e">
        <f>TableOMP[[#This Row],[Avg]]+$U$2*TableOMP[[#This Row],[StdDev]]</f>
        <v>#N/A</v>
      </c>
      <c r="S4135" s="10" t="e">
        <f>IF(AND(TableOMP[[#This Row],[total_time]]&gt;=TableOMP[[#This Row],[Low]], TableOMP[[#This Row],[total_time]]&lt;=TableOMP[[#This Row],[High]]),1,0)</f>
        <v>#N/A</v>
      </c>
    </row>
    <row r="4136" spans="1:19" x14ac:dyDescent="0.25">
      <c r="A4136" t="s">
        <v>10</v>
      </c>
      <c r="B4136">
        <v>1000</v>
      </c>
      <c r="C4136">
        <v>100</v>
      </c>
      <c r="D4136">
        <v>100000</v>
      </c>
      <c r="E4136">
        <v>36</v>
      </c>
      <c r="F4136">
        <v>1</v>
      </c>
      <c r="G4136">
        <v>3.5983740000000002</v>
      </c>
      <c r="H4136">
        <v>6.6737000000000005E-2</v>
      </c>
      <c r="I4136">
        <v>1.4526490000000001</v>
      </c>
      <c r="J4136">
        <v>4.1503999999999999E-2</v>
      </c>
      <c r="K4136" t="str">
        <f t="shared" si="72"/>
        <v>6</v>
      </c>
      <c r="L4136" t="s">
        <v>66</v>
      </c>
      <c r="M4136" t="s">
        <v>67</v>
      </c>
      <c r="N41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36</v>
      </c>
      <c r="O4136" s="10" t="e">
        <f>VLOOKUP(TableOMP[[#This Row],[Label]],TableAvg[],2,FALSE)</f>
        <v>#N/A</v>
      </c>
      <c r="P4136" s="10" t="e">
        <f>VLOOKUP(TableOMP[[#This Row],[Label]],TableAvg[],3,FALSE)</f>
        <v>#N/A</v>
      </c>
      <c r="Q4136" s="10" t="e">
        <f>TableOMP[[#This Row],[Avg]]-$U$2*TableOMP[[#This Row],[StdDev]]</f>
        <v>#N/A</v>
      </c>
      <c r="R4136" s="10" t="e">
        <f>TableOMP[[#This Row],[Avg]]+$U$2*TableOMP[[#This Row],[StdDev]]</f>
        <v>#N/A</v>
      </c>
      <c r="S4136" s="10" t="e">
        <f>IF(AND(TableOMP[[#This Row],[total_time]]&gt;=TableOMP[[#This Row],[Low]], TableOMP[[#This Row],[total_time]]&lt;=TableOMP[[#This Row],[High]]),1,0)</f>
        <v>#N/A</v>
      </c>
    </row>
    <row r="4137" spans="1:19" x14ac:dyDescent="0.25">
      <c r="A4137" t="s">
        <v>10</v>
      </c>
      <c r="B4137">
        <v>1000</v>
      </c>
      <c r="C4137">
        <v>100</v>
      </c>
      <c r="D4137">
        <v>100000</v>
      </c>
      <c r="E4137">
        <v>35</v>
      </c>
      <c r="F4137">
        <v>1</v>
      </c>
      <c r="G4137">
        <v>3.555625</v>
      </c>
      <c r="H4137">
        <v>6.6254999999999994E-2</v>
      </c>
      <c r="I4137">
        <v>1.7847189999999999</v>
      </c>
      <c r="J4137">
        <v>5.2491999999999997E-2</v>
      </c>
      <c r="K4137" t="str">
        <f t="shared" si="72"/>
        <v>6</v>
      </c>
      <c r="L4137" t="s">
        <v>66</v>
      </c>
      <c r="M4137" t="s">
        <v>67</v>
      </c>
      <c r="N41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35</v>
      </c>
      <c r="O4137" s="10" t="e">
        <f>VLOOKUP(TableOMP[[#This Row],[Label]],TableAvg[],2,FALSE)</f>
        <v>#N/A</v>
      </c>
      <c r="P4137" s="10" t="e">
        <f>VLOOKUP(TableOMP[[#This Row],[Label]],TableAvg[],3,FALSE)</f>
        <v>#N/A</v>
      </c>
      <c r="Q4137" s="10" t="e">
        <f>TableOMP[[#This Row],[Avg]]-$U$2*TableOMP[[#This Row],[StdDev]]</f>
        <v>#N/A</v>
      </c>
      <c r="R4137" s="10" t="e">
        <f>TableOMP[[#This Row],[Avg]]+$U$2*TableOMP[[#This Row],[StdDev]]</f>
        <v>#N/A</v>
      </c>
      <c r="S4137" s="10" t="e">
        <f>IF(AND(TableOMP[[#This Row],[total_time]]&gt;=TableOMP[[#This Row],[Low]], TableOMP[[#This Row],[total_time]]&lt;=TableOMP[[#This Row],[High]]),1,0)</f>
        <v>#N/A</v>
      </c>
    </row>
    <row r="4138" spans="1:19" x14ac:dyDescent="0.25">
      <c r="A4138" t="s">
        <v>10</v>
      </c>
      <c r="B4138">
        <v>1000</v>
      </c>
      <c r="C4138">
        <v>100</v>
      </c>
      <c r="D4138">
        <v>100000</v>
      </c>
      <c r="E4138">
        <v>34</v>
      </c>
      <c r="F4138">
        <v>1</v>
      </c>
      <c r="G4138">
        <v>3.507244</v>
      </c>
      <c r="H4138">
        <v>6.4967999999999998E-2</v>
      </c>
      <c r="I4138">
        <v>1.5025409999999999</v>
      </c>
      <c r="J4138">
        <v>4.5532000000000003E-2</v>
      </c>
      <c r="K4138" t="str">
        <f t="shared" si="72"/>
        <v>6</v>
      </c>
      <c r="L4138" t="s">
        <v>66</v>
      </c>
      <c r="M4138" t="s">
        <v>67</v>
      </c>
      <c r="N41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34</v>
      </c>
      <c r="O4138" s="10" t="e">
        <f>VLOOKUP(TableOMP[[#This Row],[Label]],TableAvg[],2,FALSE)</f>
        <v>#N/A</v>
      </c>
      <c r="P4138" s="10" t="e">
        <f>VLOOKUP(TableOMP[[#This Row],[Label]],TableAvg[],3,FALSE)</f>
        <v>#N/A</v>
      </c>
      <c r="Q4138" s="10" t="e">
        <f>TableOMP[[#This Row],[Avg]]-$U$2*TableOMP[[#This Row],[StdDev]]</f>
        <v>#N/A</v>
      </c>
      <c r="R4138" s="10" t="e">
        <f>TableOMP[[#This Row],[Avg]]+$U$2*TableOMP[[#This Row],[StdDev]]</f>
        <v>#N/A</v>
      </c>
      <c r="S4138" s="10" t="e">
        <f>IF(AND(TableOMP[[#This Row],[total_time]]&gt;=TableOMP[[#This Row],[Low]], TableOMP[[#This Row],[total_time]]&lt;=TableOMP[[#This Row],[High]]),1,0)</f>
        <v>#N/A</v>
      </c>
    </row>
    <row r="4139" spans="1:19" x14ac:dyDescent="0.25">
      <c r="A4139" t="s">
        <v>10</v>
      </c>
      <c r="B4139">
        <v>1000</v>
      </c>
      <c r="C4139">
        <v>100</v>
      </c>
      <c r="D4139">
        <v>100000</v>
      </c>
      <c r="E4139">
        <v>33</v>
      </c>
      <c r="F4139">
        <v>1</v>
      </c>
      <c r="G4139">
        <v>3.4812319999999999</v>
      </c>
      <c r="H4139">
        <v>5.7458000000000002E-2</v>
      </c>
      <c r="I4139">
        <v>1.2518560000000001</v>
      </c>
      <c r="J4139">
        <v>3.9120000000000002E-2</v>
      </c>
      <c r="K4139" t="str">
        <f t="shared" si="72"/>
        <v>6</v>
      </c>
      <c r="L4139" t="s">
        <v>66</v>
      </c>
      <c r="M4139" t="s">
        <v>67</v>
      </c>
      <c r="N41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33</v>
      </c>
      <c r="O4139" s="10" t="e">
        <f>VLOOKUP(TableOMP[[#This Row],[Label]],TableAvg[],2,FALSE)</f>
        <v>#N/A</v>
      </c>
      <c r="P4139" s="10" t="e">
        <f>VLOOKUP(TableOMP[[#This Row],[Label]],TableAvg[],3,FALSE)</f>
        <v>#N/A</v>
      </c>
      <c r="Q4139" s="10" t="e">
        <f>TableOMP[[#This Row],[Avg]]-$U$2*TableOMP[[#This Row],[StdDev]]</f>
        <v>#N/A</v>
      </c>
      <c r="R4139" s="10" t="e">
        <f>TableOMP[[#This Row],[Avg]]+$U$2*TableOMP[[#This Row],[StdDev]]</f>
        <v>#N/A</v>
      </c>
      <c r="S4139" s="10" t="e">
        <f>IF(AND(TableOMP[[#This Row],[total_time]]&gt;=TableOMP[[#This Row],[Low]], TableOMP[[#This Row],[total_time]]&lt;=TableOMP[[#This Row],[High]]),1,0)</f>
        <v>#N/A</v>
      </c>
    </row>
    <row r="4140" spans="1:19" x14ac:dyDescent="0.25">
      <c r="A4140" t="s">
        <v>10</v>
      </c>
      <c r="B4140">
        <v>1000</v>
      </c>
      <c r="C4140">
        <v>100</v>
      </c>
      <c r="D4140">
        <v>100000</v>
      </c>
      <c r="E4140">
        <v>32</v>
      </c>
      <c r="F4140">
        <v>1</v>
      </c>
      <c r="G4140">
        <v>3.5950280000000001</v>
      </c>
      <c r="H4140">
        <v>6.5221000000000001E-2</v>
      </c>
      <c r="I4140">
        <v>1.4811780000000001</v>
      </c>
      <c r="J4140">
        <v>4.7780000000000003E-2</v>
      </c>
      <c r="K4140" t="str">
        <f t="shared" si="72"/>
        <v>6</v>
      </c>
      <c r="L4140" t="s">
        <v>66</v>
      </c>
      <c r="M4140" t="s">
        <v>67</v>
      </c>
      <c r="N41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32</v>
      </c>
      <c r="O4140" s="10" t="e">
        <f>VLOOKUP(TableOMP[[#This Row],[Label]],TableAvg[],2,FALSE)</f>
        <v>#N/A</v>
      </c>
      <c r="P4140" s="10" t="e">
        <f>VLOOKUP(TableOMP[[#This Row],[Label]],TableAvg[],3,FALSE)</f>
        <v>#N/A</v>
      </c>
      <c r="Q4140" s="10" t="e">
        <f>TableOMP[[#This Row],[Avg]]-$U$2*TableOMP[[#This Row],[StdDev]]</f>
        <v>#N/A</v>
      </c>
      <c r="R4140" s="10" t="e">
        <f>TableOMP[[#This Row],[Avg]]+$U$2*TableOMP[[#This Row],[StdDev]]</f>
        <v>#N/A</v>
      </c>
      <c r="S4140" s="10" t="e">
        <f>IF(AND(TableOMP[[#This Row],[total_time]]&gt;=TableOMP[[#This Row],[Low]], TableOMP[[#This Row],[total_time]]&lt;=TableOMP[[#This Row],[High]]),1,0)</f>
        <v>#N/A</v>
      </c>
    </row>
    <row r="4141" spans="1:19" x14ac:dyDescent="0.25">
      <c r="A4141" t="s">
        <v>10</v>
      </c>
      <c r="B4141">
        <v>1000</v>
      </c>
      <c r="C4141">
        <v>100</v>
      </c>
      <c r="D4141">
        <v>100000</v>
      </c>
      <c r="E4141">
        <v>31</v>
      </c>
      <c r="F4141">
        <v>1</v>
      </c>
      <c r="G4141">
        <v>3.463203</v>
      </c>
      <c r="H4141">
        <v>5.3574999999999998E-2</v>
      </c>
      <c r="I4141">
        <v>1.1290389999999999</v>
      </c>
      <c r="J4141">
        <v>3.7635000000000002E-2</v>
      </c>
      <c r="K4141" t="str">
        <f t="shared" ref="K4141:K4172" si="73">MID(M4141,22,1)</f>
        <v>6</v>
      </c>
      <c r="L4141" t="s">
        <v>66</v>
      </c>
      <c r="M4141" t="s">
        <v>67</v>
      </c>
      <c r="N41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31</v>
      </c>
      <c r="O4141" s="10" t="e">
        <f>VLOOKUP(TableOMP[[#This Row],[Label]],TableAvg[],2,FALSE)</f>
        <v>#N/A</v>
      </c>
      <c r="P4141" s="10" t="e">
        <f>VLOOKUP(TableOMP[[#This Row],[Label]],TableAvg[],3,FALSE)</f>
        <v>#N/A</v>
      </c>
      <c r="Q4141" s="10" t="e">
        <f>TableOMP[[#This Row],[Avg]]-$U$2*TableOMP[[#This Row],[StdDev]]</f>
        <v>#N/A</v>
      </c>
      <c r="R4141" s="10" t="e">
        <f>TableOMP[[#This Row],[Avg]]+$U$2*TableOMP[[#This Row],[StdDev]]</f>
        <v>#N/A</v>
      </c>
      <c r="S4141" s="10" t="e">
        <f>IF(AND(TableOMP[[#This Row],[total_time]]&gt;=TableOMP[[#This Row],[Low]], TableOMP[[#This Row],[total_time]]&lt;=TableOMP[[#This Row],[High]]),1,0)</f>
        <v>#N/A</v>
      </c>
    </row>
    <row r="4142" spans="1:19" x14ac:dyDescent="0.25">
      <c r="A4142" t="s">
        <v>10</v>
      </c>
      <c r="B4142">
        <v>1000</v>
      </c>
      <c r="C4142">
        <v>100</v>
      </c>
      <c r="D4142">
        <v>100000</v>
      </c>
      <c r="E4142">
        <v>30</v>
      </c>
      <c r="F4142">
        <v>1</v>
      </c>
      <c r="G4142">
        <v>3.5400369999999999</v>
      </c>
      <c r="H4142">
        <v>6.5321000000000004E-2</v>
      </c>
      <c r="I4142">
        <v>1.325474</v>
      </c>
      <c r="J4142">
        <v>4.5705999999999997E-2</v>
      </c>
      <c r="K4142" t="str">
        <f t="shared" si="73"/>
        <v>6</v>
      </c>
      <c r="L4142" t="s">
        <v>66</v>
      </c>
      <c r="M4142" t="s">
        <v>67</v>
      </c>
      <c r="N41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30</v>
      </c>
      <c r="O4142" s="10" t="e">
        <f>VLOOKUP(TableOMP[[#This Row],[Label]],TableAvg[],2,FALSE)</f>
        <v>#N/A</v>
      </c>
      <c r="P4142" s="10" t="e">
        <f>VLOOKUP(TableOMP[[#This Row],[Label]],TableAvg[],3,FALSE)</f>
        <v>#N/A</v>
      </c>
      <c r="Q4142" s="10" t="e">
        <f>TableOMP[[#This Row],[Avg]]-$U$2*TableOMP[[#This Row],[StdDev]]</f>
        <v>#N/A</v>
      </c>
      <c r="R4142" s="10" t="e">
        <f>TableOMP[[#This Row],[Avg]]+$U$2*TableOMP[[#This Row],[StdDev]]</f>
        <v>#N/A</v>
      </c>
      <c r="S4142" s="10" t="e">
        <f>IF(AND(TableOMP[[#This Row],[total_time]]&gt;=TableOMP[[#This Row],[Low]], TableOMP[[#This Row],[total_time]]&lt;=TableOMP[[#This Row],[High]]),1,0)</f>
        <v>#N/A</v>
      </c>
    </row>
    <row r="4143" spans="1:19" x14ac:dyDescent="0.25">
      <c r="A4143" t="s">
        <v>10</v>
      </c>
      <c r="B4143">
        <v>1000</v>
      </c>
      <c r="C4143">
        <v>100</v>
      </c>
      <c r="D4143">
        <v>100000</v>
      </c>
      <c r="E4143">
        <v>29</v>
      </c>
      <c r="F4143">
        <v>1</v>
      </c>
      <c r="G4143">
        <v>3.5428679999999999</v>
      </c>
      <c r="H4143">
        <v>9.0945999999999999E-2</v>
      </c>
      <c r="I4143">
        <v>0.71972700000000001</v>
      </c>
      <c r="J4143">
        <v>2.5704999999999999E-2</v>
      </c>
      <c r="K4143" t="str">
        <f t="shared" si="73"/>
        <v>6</v>
      </c>
      <c r="L4143" t="s">
        <v>66</v>
      </c>
      <c r="M4143" t="s">
        <v>67</v>
      </c>
      <c r="N41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29</v>
      </c>
      <c r="O4143" s="10" t="e">
        <f>VLOOKUP(TableOMP[[#This Row],[Label]],TableAvg[],2,FALSE)</f>
        <v>#N/A</v>
      </c>
      <c r="P4143" s="10" t="e">
        <f>VLOOKUP(TableOMP[[#This Row],[Label]],TableAvg[],3,FALSE)</f>
        <v>#N/A</v>
      </c>
      <c r="Q4143" s="10" t="e">
        <f>TableOMP[[#This Row],[Avg]]-$U$2*TableOMP[[#This Row],[StdDev]]</f>
        <v>#N/A</v>
      </c>
      <c r="R4143" s="10" t="e">
        <f>TableOMP[[#This Row],[Avg]]+$U$2*TableOMP[[#This Row],[StdDev]]</f>
        <v>#N/A</v>
      </c>
      <c r="S4143" s="10" t="e">
        <f>IF(AND(TableOMP[[#This Row],[total_time]]&gt;=TableOMP[[#This Row],[Low]], TableOMP[[#This Row],[total_time]]&lt;=TableOMP[[#This Row],[High]]),1,0)</f>
        <v>#N/A</v>
      </c>
    </row>
    <row r="4144" spans="1:19" x14ac:dyDescent="0.25">
      <c r="A4144" t="s">
        <v>10</v>
      </c>
      <c r="B4144">
        <v>1000</v>
      </c>
      <c r="C4144">
        <v>100</v>
      </c>
      <c r="D4144">
        <v>100000</v>
      </c>
      <c r="E4144">
        <v>28</v>
      </c>
      <c r="F4144">
        <v>1</v>
      </c>
      <c r="G4144">
        <v>3.4673159999999998</v>
      </c>
      <c r="H4144">
        <v>4.5464999999999998E-2</v>
      </c>
      <c r="I4144">
        <v>0.99475599999999997</v>
      </c>
      <c r="J4144">
        <v>3.6843000000000001E-2</v>
      </c>
      <c r="K4144" t="str">
        <f t="shared" si="73"/>
        <v>6</v>
      </c>
      <c r="L4144" t="s">
        <v>66</v>
      </c>
      <c r="M4144" t="s">
        <v>67</v>
      </c>
      <c r="N41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28</v>
      </c>
      <c r="O4144" s="10" t="e">
        <f>VLOOKUP(TableOMP[[#This Row],[Label]],TableAvg[],2,FALSE)</f>
        <v>#N/A</v>
      </c>
      <c r="P4144" s="10" t="e">
        <f>VLOOKUP(TableOMP[[#This Row],[Label]],TableAvg[],3,FALSE)</f>
        <v>#N/A</v>
      </c>
      <c r="Q4144" s="10" t="e">
        <f>TableOMP[[#This Row],[Avg]]-$U$2*TableOMP[[#This Row],[StdDev]]</f>
        <v>#N/A</v>
      </c>
      <c r="R4144" s="10" t="e">
        <f>TableOMP[[#This Row],[Avg]]+$U$2*TableOMP[[#This Row],[StdDev]]</f>
        <v>#N/A</v>
      </c>
      <c r="S4144" s="10" t="e">
        <f>IF(AND(TableOMP[[#This Row],[total_time]]&gt;=TableOMP[[#This Row],[Low]], TableOMP[[#This Row],[total_time]]&lt;=TableOMP[[#This Row],[High]]),1,0)</f>
        <v>#N/A</v>
      </c>
    </row>
    <row r="4145" spans="1:19" x14ac:dyDescent="0.25">
      <c r="A4145" t="s">
        <v>10</v>
      </c>
      <c r="B4145">
        <v>1000</v>
      </c>
      <c r="C4145">
        <v>100</v>
      </c>
      <c r="D4145">
        <v>100000</v>
      </c>
      <c r="E4145">
        <v>27</v>
      </c>
      <c r="F4145">
        <v>1</v>
      </c>
      <c r="G4145">
        <v>3.413068</v>
      </c>
      <c r="H4145">
        <v>4.5678000000000003E-2</v>
      </c>
      <c r="I4145">
        <v>0.90179299999999996</v>
      </c>
      <c r="J4145">
        <v>3.4684E-2</v>
      </c>
      <c r="K4145" t="str">
        <f t="shared" si="73"/>
        <v>6</v>
      </c>
      <c r="L4145" t="s">
        <v>66</v>
      </c>
      <c r="M4145" t="s">
        <v>67</v>
      </c>
      <c r="N41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27</v>
      </c>
      <c r="O4145" s="10" t="e">
        <f>VLOOKUP(TableOMP[[#This Row],[Label]],TableAvg[],2,FALSE)</f>
        <v>#N/A</v>
      </c>
      <c r="P4145" s="10" t="e">
        <f>VLOOKUP(TableOMP[[#This Row],[Label]],TableAvg[],3,FALSE)</f>
        <v>#N/A</v>
      </c>
      <c r="Q4145" s="10" t="e">
        <f>TableOMP[[#This Row],[Avg]]-$U$2*TableOMP[[#This Row],[StdDev]]</f>
        <v>#N/A</v>
      </c>
      <c r="R4145" s="10" t="e">
        <f>TableOMP[[#This Row],[Avg]]+$U$2*TableOMP[[#This Row],[StdDev]]</f>
        <v>#N/A</v>
      </c>
      <c r="S4145" s="10" t="e">
        <f>IF(AND(TableOMP[[#This Row],[total_time]]&gt;=TableOMP[[#This Row],[Low]], TableOMP[[#This Row],[total_time]]&lt;=TableOMP[[#This Row],[High]]),1,0)</f>
        <v>#N/A</v>
      </c>
    </row>
    <row r="4146" spans="1:19" x14ac:dyDescent="0.25">
      <c r="A4146" t="s">
        <v>10</v>
      </c>
      <c r="B4146">
        <v>1000</v>
      </c>
      <c r="C4146">
        <v>100</v>
      </c>
      <c r="D4146">
        <v>100000</v>
      </c>
      <c r="E4146">
        <v>26</v>
      </c>
      <c r="F4146">
        <v>1</v>
      </c>
      <c r="G4146">
        <v>3.464496</v>
      </c>
      <c r="H4146">
        <v>4.9481999999999998E-2</v>
      </c>
      <c r="I4146">
        <v>0.97543899999999994</v>
      </c>
      <c r="J4146">
        <v>3.9017999999999997E-2</v>
      </c>
      <c r="K4146" t="str">
        <f t="shared" si="73"/>
        <v>6</v>
      </c>
      <c r="L4146" t="s">
        <v>66</v>
      </c>
      <c r="M4146" t="s">
        <v>67</v>
      </c>
      <c r="N41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26</v>
      </c>
      <c r="O4146" s="10" t="e">
        <f>VLOOKUP(TableOMP[[#This Row],[Label]],TableAvg[],2,FALSE)</f>
        <v>#N/A</v>
      </c>
      <c r="P4146" s="10" t="e">
        <f>VLOOKUP(TableOMP[[#This Row],[Label]],TableAvg[],3,FALSE)</f>
        <v>#N/A</v>
      </c>
      <c r="Q4146" s="10" t="e">
        <f>TableOMP[[#This Row],[Avg]]-$U$2*TableOMP[[#This Row],[StdDev]]</f>
        <v>#N/A</v>
      </c>
      <c r="R4146" s="10" t="e">
        <f>TableOMP[[#This Row],[Avg]]+$U$2*TableOMP[[#This Row],[StdDev]]</f>
        <v>#N/A</v>
      </c>
      <c r="S4146" s="10" t="e">
        <f>IF(AND(TableOMP[[#This Row],[total_time]]&gt;=TableOMP[[#This Row],[Low]], TableOMP[[#This Row],[total_time]]&lt;=TableOMP[[#This Row],[High]]),1,0)</f>
        <v>#N/A</v>
      </c>
    </row>
    <row r="4147" spans="1:19" x14ac:dyDescent="0.25">
      <c r="A4147" t="s">
        <v>10</v>
      </c>
      <c r="B4147">
        <v>1000</v>
      </c>
      <c r="C4147">
        <v>100</v>
      </c>
      <c r="D4147">
        <v>100000</v>
      </c>
      <c r="E4147">
        <v>25</v>
      </c>
      <c r="F4147">
        <v>1</v>
      </c>
      <c r="G4147">
        <v>3.459368</v>
      </c>
      <c r="H4147">
        <v>6.0295000000000001E-2</v>
      </c>
      <c r="I4147">
        <v>1.039882</v>
      </c>
      <c r="J4147">
        <v>4.3327999999999998E-2</v>
      </c>
      <c r="K4147" t="str">
        <f t="shared" si="73"/>
        <v>6</v>
      </c>
      <c r="L4147" t="s">
        <v>66</v>
      </c>
      <c r="M4147" t="s">
        <v>67</v>
      </c>
      <c r="N41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25</v>
      </c>
      <c r="O4147" s="10" t="e">
        <f>VLOOKUP(TableOMP[[#This Row],[Label]],TableAvg[],2,FALSE)</f>
        <v>#N/A</v>
      </c>
      <c r="P4147" s="10" t="e">
        <f>VLOOKUP(TableOMP[[#This Row],[Label]],TableAvg[],3,FALSE)</f>
        <v>#N/A</v>
      </c>
      <c r="Q4147" s="10" t="e">
        <f>TableOMP[[#This Row],[Avg]]-$U$2*TableOMP[[#This Row],[StdDev]]</f>
        <v>#N/A</v>
      </c>
      <c r="R4147" s="10" t="e">
        <f>TableOMP[[#This Row],[Avg]]+$U$2*TableOMP[[#This Row],[StdDev]]</f>
        <v>#N/A</v>
      </c>
      <c r="S4147" s="10" t="e">
        <f>IF(AND(TableOMP[[#This Row],[total_time]]&gt;=TableOMP[[#This Row],[Low]], TableOMP[[#This Row],[total_time]]&lt;=TableOMP[[#This Row],[High]]),1,0)</f>
        <v>#N/A</v>
      </c>
    </row>
    <row r="4148" spans="1:19" x14ac:dyDescent="0.25">
      <c r="A4148" t="s">
        <v>10</v>
      </c>
      <c r="B4148">
        <v>1000</v>
      </c>
      <c r="C4148">
        <v>100</v>
      </c>
      <c r="D4148">
        <v>100000</v>
      </c>
      <c r="E4148">
        <v>24</v>
      </c>
      <c r="F4148">
        <v>1</v>
      </c>
      <c r="G4148">
        <v>3.4210699999999998</v>
      </c>
      <c r="H4148">
        <v>2.5957999999999998E-2</v>
      </c>
      <c r="I4148">
        <v>0.50850899999999999</v>
      </c>
      <c r="J4148">
        <v>2.2109E-2</v>
      </c>
      <c r="K4148" t="str">
        <f t="shared" si="73"/>
        <v>6</v>
      </c>
      <c r="L4148" t="s">
        <v>66</v>
      </c>
      <c r="M4148" t="s">
        <v>67</v>
      </c>
      <c r="N41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24</v>
      </c>
      <c r="O4148" s="10" t="e">
        <f>VLOOKUP(TableOMP[[#This Row],[Label]],TableAvg[],2,FALSE)</f>
        <v>#N/A</v>
      </c>
      <c r="P4148" s="10" t="e">
        <f>VLOOKUP(TableOMP[[#This Row],[Label]],TableAvg[],3,FALSE)</f>
        <v>#N/A</v>
      </c>
      <c r="Q4148" s="10" t="e">
        <f>TableOMP[[#This Row],[Avg]]-$U$2*TableOMP[[#This Row],[StdDev]]</f>
        <v>#N/A</v>
      </c>
      <c r="R4148" s="10" t="e">
        <f>TableOMP[[#This Row],[Avg]]+$U$2*TableOMP[[#This Row],[StdDev]]</f>
        <v>#N/A</v>
      </c>
      <c r="S4148" s="10" t="e">
        <f>IF(AND(TableOMP[[#This Row],[total_time]]&gt;=TableOMP[[#This Row],[Low]], TableOMP[[#This Row],[total_time]]&lt;=TableOMP[[#This Row],[High]]),1,0)</f>
        <v>#N/A</v>
      </c>
    </row>
    <row r="4149" spans="1:19" x14ac:dyDescent="0.25">
      <c r="A4149" t="s">
        <v>10</v>
      </c>
      <c r="B4149">
        <v>1000</v>
      </c>
      <c r="C4149">
        <v>100</v>
      </c>
      <c r="D4149">
        <v>100000</v>
      </c>
      <c r="E4149">
        <v>23</v>
      </c>
      <c r="F4149">
        <v>1</v>
      </c>
      <c r="G4149">
        <v>3.4189069999999999</v>
      </c>
      <c r="H4149">
        <v>5.0860000000000002E-2</v>
      </c>
      <c r="I4149">
        <v>0.83866399999999997</v>
      </c>
      <c r="J4149">
        <v>3.8121000000000002E-2</v>
      </c>
      <c r="K4149" t="str">
        <f t="shared" si="73"/>
        <v>6</v>
      </c>
      <c r="L4149" t="s">
        <v>66</v>
      </c>
      <c r="M4149" t="s">
        <v>67</v>
      </c>
      <c r="N41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23</v>
      </c>
      <c r="O4149" s="10" t="e">
        <f>VLOOKUP(TableOMP[[#This Row],[Label]],TableAvg[],2,FALSE)</f>
        <v>#N/A</v>
      </c>
      <c r="P4149" s="10" t="e">
        <f>VLOOKUP(TableOMP[[#This Row],[Label]],TableAvg[],3,FALSE)</f>
        <v>#N/A</v>
      </c>
      <c r="Q4149" s="10" t="e">
        <f>TableOMP[[#This Row],[Avg]]-$U$2*TableOMP[[#This Row],[StdDev]]</f>
        <v>#N/A</v>
      </c>
      <c r="R4149" s="10" t="e">
        <f>TableOMP[[#This Row],[Avg]]+$U$2*TableOMP[[#This Row],[StdDev]]</f>
        <v>#N/A</v>
      </c>
      <c r="S4149" s="10" t="e">
        <f>IF(AND(TableOMP[[#This Row],[total_time]]&gt;=TableOMP[[#This Row],[Low]], TableOMP[[#This Row],[total_time]]&lt;=TableOMP[[#This Row],[High]]),1,0)</f>
        <v>#N/A</v>
      </c>
    </row>
    <row r="4150" spans="1:19" x14ac:dyDescent="0.25">
      <c r="A4150" t="s">
        <v>10</v>
      </c>
      <c r="B4150">
        <v>1000</v>
      </c>
      <c r="C4150">
        <v>100</v>
      </c>
      <c r="D4150">
        <v>100000</v>
      </c>
      <c r="E4150">
        <v>22</v>
      </c>
      <c r="F4150">
        <v>1</v>
      </c>
      <c r="G4150">
        <v>3.4151379999999998</v>
      </c>
      <c r="H4150">
        <v>5.0063000000000003E-2</v>
      </c>
      <c r="I4150">
        <v>0.76284399999999997</v>
      </c>
      <c r="J4150">
        <v>3.6325999999999997E-2</v>
      </c>
      <c r="K4150" t="str">
        <f t="shared" si="73"/>
        <v>6</v>
      </c>
      <c r="L4150" t="s">
        <v>66</v>
      </c>
      <c r="M4150" t="s">
        <v>67</v>
      </c>
      <c r="N41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22</v>
      </c>
      <c r="O4150" s="10" t="e">
        <f>VLOOKUP(TableOMP[[#This Row],[Label]],TableAvg[],2,FALSE)</f>
        <v>#N/A</v>
      </c>
      <c r="P4150" s="10" t="e">
        <f>VLOOKUP(TableOMP[[#This Row],[Label]],TableAvg[],3,FALSE)</f>
        <v>#N/A</v>
      </c>
      <c r="Q4150" s="10" t="e">
        <f>TableOMP[[#This Row],[Avg]]-$U$2*TableOMP[[#This Row],[StdDev]]</f>
        <v>#N/A</v>
      </c>
      <c r="R4150" s="10" t="e">
        <f>TableOMP[[#This Row],[Avg]]+$U$2*TableOMP[[#This Row],[StdDev]]</f>
        <v>#N/A</v>
      </c>
      <c r="S4150" s="10" t="e">
        <f>IF(AND(TableOMP[[#This Row],[total_time]]&gt;=TableOMP[[#This Row],[Low]], TableOMP[[#This Row],[total_time]]&lt;=TableOMP[[#This Row],[High]]),1,0)</f>
        <v>#N/A</v>
      </c>
    </row>
    <row r="4151" spans="1:19" x14ac:dyDescent="0.25">
      <c r="A4151" t="s">
        <v>10</v>
      </c>
      <c r="B4151">
        <v>1000</v>
      </c>
      <c r="C4151">
        <v>100</v>
      </c>
      <c r="D4151">
        <v>100000</v>
      </c>
      <c r="E4151">
        <v>21</v>
      </c>
      <c r="F4151">
        <v>1</v>
      </c>
      <c r="G4151">
        <v>3.3911069999999999</v>
      </c>
      <c r="H4151">
        <v>4.6435999999999998E-2</v>
      </c>
      <c r="I4151">
        <v>0.55516699999999997</v>
      </c>
      <c r="J4151">
        <v>2.7758000000000001E-2</v>
      </c>
      <c r="K4151" t="str">
        <f t="shared" si="73"/>
        <v>6</v>
      </c>
      <c r="L4151" t="s">
        <v>66</v>
      </c>
      <c r="M4151" t="s">
        <v>67</v>
      </c>
      <c r="N41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21</v>
      </c>
      <c r="O4151" s="10" t="e">
        <f>VLOOKUP(TableOMP[[#This Row],[Label]],TableAvg[],2,FALSE)</f>
        <v>#N/A</v>
      </c>
      <c r="P4151" s="10" t="e">
        <f>VLOOKUP(TableOMP[[#This Row],[Label]],TableAvg[],3,FALSE)</f>
        <v>#N/A</v>
      </c>
      <c r="Q4151" s="10" t="e">
        <f>TableOMP[[#This Row],[Avg]]-$U$2*TableOMP[[#This Row],[StdDev]]</f>
        <v>#N/A</v>
      </c>
      <c r="R4151" s="10" t="e">
        <f>TableOMP[[#This Row],[Avg]]+$U$2*TableOMP[[#This Row],[StdDev]]</f>
        <v>#N/A</v>
      </c>
      <c r="S4151" s="10" t="e">
        <f>IF(AND(TableOMP[[#This Row],[total_time]]&gt;=TableOMP[[#This Row],[Low]], TableOMP[[#This Row],[total_time]]&lt;=TableOMP[[#This Row],[High]]),1,0)</f>
        <v>#N/A</v>
      </c>
    </row>
    <row r="4152" spans="1:19" x14ac:dyDescent="0.25">
      <c r="A4152" t="s">
        <v>10</v>
      </c>
      <c r="B4152">
        <v>1000</v>
      </c>
      <c r="C4152">
        <v>100</v>
      </c>
      <c r="D4152">
        <v>100000</v>
      </c>
      <c r="E4152">
        <v>20</v>
      </c>
      <c r="F4152">
        <v>1</v>
      </c>
      <c r="G4152">
        <v>3.3690289999999998</v>
      </c>
      <c r="H4152">
        <v>3.7891000000000001E-2</v>
      </c>
      <c r="I4152">
        <v>0.47836400000000001</v>
      </c>
      <c r="J4152">
        <v>2.5177000000000001E-2</v>
      </c>
      <c r="K4152" t="str">
        <f t="shared" si="73"/>
        <v>6</v>
      </c>
      <c r="L4152" t="s">
        <v>66</v>
      </c>
      <c r="M4152" t="s">
        <v>67</v>
      </c>
      <c r="N41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20</v>
      </c>
      <c r="O4152" s="10" t="e">
        <f>VLOOKUP(TableOMP[[#This Row],[Label]],TableAvg[],2,FALSE)</f>
        <v>#N/A</v>
      </c>
      <c r="P4152" s="10" t="e">
        <f>VLOOKUP(TableOMP[[#This Row],[Label]],TableAvg[],3,FALSE)</f>
        <v>#N/A</v>
      </c>
      <c r="Q4152" s="10" t="e">
        <f>TableOMP[[#This Row],[Avg]]-$U$2*TableOMP[[#This Row],[StdDev]]</f>
        <v>#N/A</v>
      </c>
      <c r="R4152" s="10" t="e">
        <f>TableOMP[[#This Row],[Avg]]+$U$2*TableOMP[[#This Row],[StdDev]]</f>
        <v>#N/A</v>
      </c>
      <c r="S4152" s="10" t="e">
        <f>IF(AND(TableOMP[[#This Row],[total_time]]&gt;=TableOMP[[#This Row],[Low]], TableOMP[[#This Row],[total_time]]&lt;=TableOMP[[#This Row],[High]]),1,0)</f>
        <v>#N/A</v>
      </c>
    </row>
    <row r="4153" spans="1:19" x14ac:dyDescent="0.25">
      <c r="A4153" t="s">
        <v>10</v>
      </c>
      <c r="B4153">
        <v>1000</v>
      </c>
      <c r="C4153">
        <v>100</v>
      </c>
      <c r="D4153">
        <v>100000</v>
      </c>
      <c r="E4153">
        <v>19</v>
      </c>
      <c r="F4153">
        <v>1</v>
      </c>
      <c r="G4153">
        <v>3.8949400000000001</v>
      </c>
      <c r="H4153">
        <v>4.1225999999999999E-2</v>
      </c>
      <c r="I4153">
        <v>0.60166799999999998</v>
      </c>
      <c r="J4153">
        <v>3.3425999999999997E-2</v>
      </c>
      <c r="K4153" t="str">
        <f t="shared" si="73"/>
        <v>6</v>
      </c>
      <c r="L4153" t="s">
        <v>66</v>
      </c>
      <c r="M4153" t="s">
        <v>67</v>
      </c>
      <c r="N41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19</v>
      </c>
      <c r="O4153" s="10" t="e">
        <f>VLOOKUP(TableOMP[[#This Row],[Label]],TableAvg[],2,FALSE)</f>
        <v>#N/A</v>
      </c>
      <c r="P4153" s="10" t="e">
        <f>VLOOKUP(TableOMP[[#This Row],[Label]],TableAvg[],3,FALSE)</f>
        <v>#N/A</v>
      </c>
      <c r="Q4153" s="10" t="e">
        <f>TableOMP[[#This Row],[Avg]]-$U$2*TableOMP[[#This Row],[StdDev]]</f>
        <v>#N/A</v>
      </c>
      <c r="R4153" s="10" t="e">
        <f>TableOMP[[#This Row],[Avg]]+$U$2*TableOMP[[#This Row],[StdDev]]</f>
        <v>#N/A</v>
      </c>
      <c r="S4153" s="10" t="e">
        <f>IF(AND(TableOMP[[#This Row],[total_time]]&gt;=TableOMP[[#This Row],[Low]], TableOMP[[#This Row],[total_time]]&lt;=TableOMP[[#This Row],[High]]),1,0)</f>
        <v>#N/A</v>
      </c>
    </row>
    <row r="4154" spans="1:19" x14ac:dyDescent="0.25">
      <c r="A4154" t="s">
        <v>10</v>
      </c>
      <c r="B4154">
        <v>1000</v>
      </c>
      <c r="C4154">
        <v>100</v>
      </c>
      <c r="D4154">
        <v>100000</v>
      </c>
      <c r="E4154">
        <v>18</v>
      </c>
      <c r="F4154">
        <v>1</v>
      </c>
      <c r="G4154">
        <v>3.383626</v>
      </c>
      <c r="H4154">
        <v>4.2736999999999997E-2</v>
      </c>
      <c r="I4154">
        <v>0.53281900000000004</v>
      </c>
      <c r="J4154">
        <v>3.1342000000000002E-2</v>
      </c>
      <c r="K4154" t="str">
        <f t="shared" si="73"/>
        <v>6</v>
      </c>
      <c r="L4154" t="s">
        <v>66</v>
      </c>
      <c r="M4154" t="s">
        <v>67</v>
      </c>
      <c r="N41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18</v>
      </c>
      <c r="O4154" s="10" t="e">
        <f>VLOOKUP(TableOMP[[#This Row],[Label]],TableAvg[],2,FALSE)</f>
        <v>#N/A</v>
      </c>
      <c r="P4154" s="10" t="e">
        <f>VLOOKUP(TableOMP[[#This Row],[Label]],TableAvg[],3,FALSE)</f>
        <v>#N/A</v>
      </c>
      <c r="Q4154" s="10" t="e">
        <f>TableOMP[[#This Row],[Avg]]-$U$2*TableOMP[[#This Row],[StdDev]]</f>
        <v>#N/A</v>
      </c>
      <c r="R4154" s="10" t="e">
        <f>TableOMP[[#This Row],[Avg]]+$U$2*TableOMP[[#This Row],[StdDev]]</f>
        <v>#N/A</v>
      </c>
      <c r="S4154" s="10" t="e">
        <f>IF(AND(TableOMP[[#This Row],[total_time]]&gt;=TableOMP[[#This Row],[Low]], TableOMP[[#This Row],[total_time]]&lt;=TableOMP[[#This Row],[High]]),1,0)</f>
        <v>#N/A</v>
      </c>
    </row>
    <row r="4155" spans="1:19" x14ac:dyDescent="0.25">
      <c r="A4155" t="s">
        <v>10</v>
      </c>
      <c r="B4155">
        <v>1000</v>
      </c>
      <c r="C4155">
        <v>100</v>
      </c>
      <c r="D4155">
        <v>100000</v>
      </c>
      <c r="E4155">
        <v>17</v>
      </c>
      <c r="F4155">
        <v>1</v>
      </c>
      <c r="G4155">
        <v>3.3731309999999999</v>
      </c>
      <c r="H4155">
        <v>4.1796E-2</v>
      </c>
      <c r="I4155">
        <v>0.50863100000000006</v>
      </c>
      <c r="J4155">
        <v>3.1788999999999998E-2</v>
      </c>
      <c r="K4155" t="str">
        <f t="shared" si="73"/>
        <v>6</v>
      </c>
      <c r="L4155" t="s">
        <v>66</v>
      </c>
      <c r="M4155" t="s">
        <v>67</v>
      </c>
      <c r="N41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17</v>
      </c>
      <c r="O4155" s="10" t="e">
        <f>VLOOKUP(TableOMP[[#This Row],[Label]],TableAvg[],2,FALSE)</f>
        <v>#N/A</v>
      </c>
      <c r="P4155" s="10" t="e">
        <f>VLOOKUP(TableOMP[[#This Row],[Label]],TableAvg[],3,FALSE)</f>
        <v>#N/A</v>
      </c>
      <c r="Q4155" s="10" t="e">
        <f>TableOMP[[#This Row],[Avg]]-$U$2*TableOMP[[#This Row],[StdDev]]</f>
        <v>#N/A</v>
      </c>
      <c r="R4155" s="10" t="e">
        <f>TableOMP[[#This Row],[Avg]]+$U$2*TableOMP[[#This Row],[StdDev]]</f>
        <v>#N/A</v>
      </c>
      <c r="S4155" s="10" t="e">
        <f>IF(AND(TableOMP[[#This Row],[total_time]]&gt;=TableOMP[[#This Row],[Low]], TableOMP[[#This Row],[total_time]]&lt;=TableOMP[[#This Row],[High]]),1,0)</f>
        <v>#N/A</v>
      </c>
    </row>
    <row r="4156" spans="1:19" x14ac:dyDescent="0.25">
      <c r="A4156" t="s">
        <v>10</v>
      </c>
      <c r="B4156">
        <v>1000</v>
      </c>
      <c r="C4156">
        <v>100</v>
      </c>
      <c r="D4156">
        <v>100000</v>
      </c>
      <c r="E4156">
        <v>16</v>
      </c>
      <c r="F4156">
        <v>1</v>
      </c>
      <c r="G4156">
        <v>3.365081</v>
      </c>
      <c r="H4156">
        <v>4.1974999999999998E-2</v>
      </c>
      <c r="I4156">
        <v>0.41849700000000001</v>
      </c>
      <c r="J4156">
        <v>2.7900000000000001E-2</v>
      </c>
      <c r="K4156" t="str">
        <f t="shared" si="73"/>
        <v>6</v>
      </c>
      <c r="L4156" t="s">
        <v>66</v>
      </c>
      <c r="M4156" t="s">
        <v>67</v>
      </c>
      <c r="N41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16</v>
      </c>
      <c r="O4156" s="10" t="e">
        <f>VLOOKUP(TableOMP[[#This Row],[Label]],TableAvg[],2,FALSE)</f>
        <v>#N/A</v>
      </c>
      <c r="P4156" s="10" t="e">
        <f>VLOOKUP(TableOMP[[#This Row],[Label]],TableAvg[],3,FALSE)</f>
        <v>#N/A</v>
      </c>
      <c r="Q4156" s="10" t="e">
        <f>TableOMP[[#This Row],[Avg]]-$U$2*TableOMP[[#This Row],[StdDev]]</f>
        <v>#N/A</v>
      </c>
      <c r="R4156" s="10" t="e">
        <f>TableOMP[[#This Row],[Avg]]+$U$2*TableOMP[[#This Row],[StdDev]]</f>
        <v>#N/A</v>
      </c>
      <c r="S4156" s="10" t="e">
        <f>IF(AND(TableOMP[[#This Row],[total_time]]&gt;=TableOMP[[#This Row],[Low]], TableOMP[[#This Row],[total_time]]&lt;=TableOMP[[#This Row],[High]]),1,0)</f>
        <v>#N/A</v>
      </c>
    </row>
    <row r="4157" spans="1:19" x14ac:dyDescent="0.25">
      <c r="A4157" t="s">
        <v>10</v>
      </c>
      <c r="B4157">
        <v>1000</v>
      </c>
      <c r="C4157">
        <v>100</v>
      </c>
      <c r="D4157">
        <v>100000</v>
      </c>
      <c r="E4157">
        <v>15</v>
      </c>
      <c r="F4157">
        <v>1</v>
      </c>
      <c r="G4157">
        <v>3.3580009999999998</v>
      </c>
      <c r="H4157">
        <v>4.3189999999999999E-2</v>
      </c>
      <c r="I4157">
        <v>0.34570600000000001</v>
      </c>
      <c r="J4157">
        <v>2.4693E-2</v>
      </c>
      <c r="K4157" t="str">
        <f t="shared" si="73"/>
        <v>6</v>
      </c>
      <c r="L4157" t="s">
        <v>66</v>
      </c>
      <c r="M4157" t="s">
        <v>67</v>
      </c>
      <c r="N41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15</v>
      </c>
      <c r="O4157" s="10" t="e">
        <f>VLOOKUP(TableOMP[[#This Row],[Label]],TableAvg[],2,FALSE)</f>
        <v>#N/A</v>
      </c>
      <c r="P4157" s="10" t="e">
        <f>VLOOKUP(TableOMP[[#This Row],[Label]],TableAvg[],3,FALSE)</f>
        <v>#N/A</v>
      </c>
      <c r="Q4157" s="10" t="e">
        <f>TableOMP[[#This Row],[Avg]]-$U$2*TableOMP[[#This Row],[StdDev]]</f>
        <v>#N/A</v>
      </c>
      <c r="R4157" s="10" t="e">
        <f>TableOMP[[#This Row],[Avg]]+$U$2*TableOMP[[#This Row],[StdDev]]</f>
        <v>#N/A</v>
      </c>
      <c r="S4157" s="10" t="e">
        <f>IF(AND(TableOMP[[#This Row],[total_time]]&gt;=TableOMP[[#This Row],[Low]], TableOMP[[#This Row],[total_time]]&lt;=TableOMP[[#This Row],[High]]),1,0)</f>
        <v>#N/A</v>
      </c>
    </row>
    <row r="4158" spans="1:19" x14ac:dyDescent="0.25">
      <c r="A4158" t="s">
        <v>10</v>
      </c>
      <c r="B4158">
        <v>1000</v>
      </c>
      <c r="C4158">
        <v>100</v>
      </c>
      <c r="D4158">
        <v>100000</v>
      </c>
      <c r="E4158">
        <v>14</v>
      </c>
      <c r="F4158">
        <v>1</v>
      </c>
      <c r="G4158">
        <v>3.3507859999999998</v>
      </c>
      <c r="H4158">
        <v>3.3980000000000003E-2</v>
      </c>
      <c r="I4158">
        <v>0.21104600000000001</v>
      </c>
      <c r="J4158">
        <v>1.6233999999999998E-2</v>
      </c>
      <c r="K4158" t="str">
        <f t="shared" si="73"/>
        <v>6</v>
      </c>
      <c r="L4158" t="s">
        <v>66</v>
      </c>
      <c r="M4158" t="s">
        <v>67</v>
      </c>
      <c r="N41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14</v>
      </c>
      <c r="O4158" s="10" t="e">
        <f>VLOOKUP(TableOMP[[#This Row],[Label]],TableAvg[],2,FALSE)</f>
        <v>#N/A</v>
      </c>
      <c r="P4158" s="10" t="e">
        <f>VLOOKUP(TableOMP[[#This Row],[Label]],TableAvg[],3,FALSE)</f>
        <v>#N/A</v>
      </c>
      <c r="Q4158" s="10" t="e">
        <f>TableOMP[[#This Row],[Avg]]-$U$2*TableOMP[[#This Row],[StdDev]]</f>
        <v>#N/A</v>
      </c>
      <c r="R4158" s="10" t="e">
        <f>TableOMP[[#This Row],[Avg]]+$U$2*TableOMP[[#This Row],[StdDev]]</f>
        <v>#N/A</v>
      </c>
      <c r="S4158" s="10" t="e">
        <f>IF(AND(TableOMP[[#This Row],[total_time]]&gt;=TableOMP[[#This Row],[Low]], TableOMP[[#This Row],[total_time]]&lt;=TableOMP[[#This Row],[High]]),1,0)</f>
        <v>#N/A</v>
      </c>
    </row>
    <row r="4159" spans="1:19" x14ac:dyDescent="0.25">
      <c r="A4159" t="s">
        <v>10</v>
      </c>
      <c r="B4159">
        <v>1000</v>
      </c>
      <c r="C4159">
        <v>100</v>
      </c>
      <c r="D4159">
        <v>100000</v>
      </c>
      <c r="E4159">
        <v>13</v>
      </c>
      <c r="F4159">
        <v>1</v>
      </c>
      <c r="G4159">
        <v>3.3449990000000001</v>
      </c>
      <c r="H4159">
        <v>3.8504999999999998E-2</v>
      </c>
      <c r="I4159">
        <v>0.26099600000000001</v>
      </c>
      <c r="J4159">
        <v>2.1749999999999999E-2</v>
      </c>
      <c r="K4159" t="str">
        <f t="shared" si="73"/>
        <v>6</v>
      </c>
      <c r="L4159" t="s">
        <v>66</v>
      </c>
      <c r="M4159" t="s">
        <v>67</v>
      </c>
      <c r="N41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13</v>
      </c>
      <c r="O4159" s="10" t="e">
        <f>VLOOKUP(TableOMP[[#This Row],[Label]],TableAvg[],2,FALSE)</f>
        <v>#N/A</v>
      </c>
      <c r="P4159" s="10" t="e">
        <f>VLOOKUP(TableOMP[[#This Row],[Label]],TableAvg[],3,FALSE)</f>
        <v>#N/A</v>
      </c>
      <c r="Q4159" s="10" t="e">
        <f>TableOMP[[#This Row],[Avg]]-$U$2*TableOMP[[#This Row],[StdDev]]</f>
        <v>#N/A</v>
      </c>
      <c r="R4159" s="10" t="e">
        <f>TableOMP[[#This Row],[Avg]]+$U$2*TableOMP[[#This Row],[StdDev]]</f>
        <v>#N/A</v>
      </c>
      <c r="S4159" s="10" t="e">
        <f>IF(AND(TableOMP[[#This Row],[total_time]]&gt;=TableOMP[[#This Row],[Low]], TableOMP[[#This Row],[total_time]]&lt;=TableOMP[[#This Row],[High]]),1,0)</f>
        <v>#N/A</v>
      </c>
    </row>
    <row r="4160" spans="1:19" x14ac:dyDescent="0.25">
      <c r="A4160" t="s">
        <v>10</v>
      </c>
      <c r="B4160">
        <v>1000</v>
      </c>
      <c r="C4160">
        <v>100</v>
      </c>
      <c r="D4160">
        <v>100000</v>
      </c>
      <c r="E4160">
        <v>12</v>
      </c>
      <c r="F4160">
        <v>1</v>
      </c>
      <c r="G4160">
        <v>3.3368829999999998</v>
      </c>
      <c r="H4160">
        <v>1.8030000000000001E-2</v>
      </c>
      <c r="I4160">
        <v>0.16034999999999999</v>
      </c>
      <c r="J4160">
        <v>1.4577E-2</v>
      </c>
      <c r="K4160" t="str">
        <f t="shared" si="73"/>
        <v>6</v>
      </c>
      <c r="L4160" t="s">
        <v>66</v>
      </c>
      <c r="M4160" t="s">
        <v>67</v>
      </c>
      <c r="N41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12</v>
      </c>
      <c r="O4160" s="10" t="e">
        <f>VLOOKUP(TableOMP[[#This Row],[Label]],TableAvg[],2,FALSE)</f>
        <v>#N/A</v>
      </c>
      <c r="P4160" s="10" t="e">
        <f>VLOOKUP(TableOMP[[#This Row],[Label]],TableAvg[],3,FALSE)</f>
        <v>#N/A</v>
      </c>
      <c r="Q4160" s="10" t="e">
        <f>TableOMP[[#This Row],[Avg]]-$U$2*TableOMP[[#This Row],[StdDev]]</f>
        <v>#N/A</v>
      </c>
      <c r="R4160" s="10" t="e">
        <f>TableOMP[[#This Row],[Avg]]+$U$2*TableOMP[[#This Row],[StdDev]]</f>
        <v>#N/A</v>
      </c>
      <c r="S4160" s="10" t="e">
        <f>IF(AND(TableOMP[[#This Row],[total_time]]&gt;=TableOMP[[#This Row],[Low]], TableOMP[[#This Row],[total_time]]&lt;=TableOMP[[#This Row],[High]]),1,0)</f>
        <v>#N/A</v>
      </c>
    </row>
    <row r="4161" spans="1:19" x14ac:dyDescent="0.25">
      <c r="A4161" t="s">
        <v>10</v>
      </c>
      <c r="B4161">
        <v>1000</v>
      </c>
      <c r="C4161">
        <v>100</v>
      </c>
      <c r="D4161">
        <v>100000</v>
      </c>
      <c r="E4161">
        <v>11</v>
      </c>
      <c r="F4161">
        <v>1</v>
      </c>
      <c r="G4161">
        <v>3.312017</v>
      </c>
      <c r="H4161">
        <v>3.0783000000000001E-2</v>
      </c>
      <c r="I4161">
        <v>0.15082400000000001</v>
      </c>
      <c r="J4161">
        <v>1.5082E-2</v>
      </c>
      <c r="K4161" t="str">
        <f t="shared" si="73"/>
        <v>6</v>
      </c>
      <c r="L4161" t="s">
        <v>66</v>
      </c>
      <c r="M4161" t="s">
        <v>67</v>
      </c>
      <c r="N41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11</v>
      </c>
      <c r="O4161" s="10" t="e">
        <f>VLOOKUP(TableOMP[[#This Row],[Label]],TableAvg[],2,FALSE)</f>
        <v>#N/A</v>
      </c>
      <c r="P4161" s="10" t="e">
        <f>VLOOKUP(TableOMP[[#This Row],[Label]],TableAvg[],3,FALSE)</f>
        <v>#N/A</v>
      </c>
      <c r="Q4161" s="10" t="e">
        <f>TableOMP[[#This Row],[Avg]]-$U$2*TableOMP[[#This Row],[StdDev]]</f>
        <v>#N/A</v>
      </c>
      <c r="R4161" s="10" t="e">
        <f>TableOMP[[#This Row],[Avg]]+$U$2*TableOMP[[#This Row],[StdDev]]</f>
        <v>#N/A</v>
      </c>
      <c r="S4161" s="10" t="e">
        <f>IF(AND(TableOMP[[#This Row],[total_time]]&gt;=TableOMP[[#This Row],[Low]], TableOMP[[#This Row],[total_time]]&lt;=TableOMP[[#This Row],[High]]),1,0)</f>
        <v>#N/A</v>
      </c>
    </row>
    <row r="4162" spans="1:19" x14ac:dyDescent="0.25">
      <c r="A4162" t="s">
        <v>10</v>
      </c>
      <c r="B4162">
        <v>1000</v>
      </c>
      <c r="C4162">
        <v>100</v>
      </c>
      <c r="D4162">
        <v>100000</v>
      </c>
      <c r="E4162">
        <v>10</v>
      </c>
      <c r="F4162">
        <v>1</v>
      </c>
      <c r="G4162">
        <v>3.3158979999999998</v>
      </c>
      <c r="H4162">
        <v>2.6449E-2</v>
      </c>
      <c r="I4162">
        <v>0.14092499999999999</v>
      </c>
      <c r="J4162">
        <v>1.5657999999999998E-2</v>
      </c>
      <c r="K4162" t="str">
        <f t="shared" si="73"/>
        <v>6</v>
      </c>
      <c r="L4162" t="s">
        <v>66</v>
      </c>
      <c r="M4162" t="s">
        <v>67</v>
      </c>
      <c r="N41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10</v>
      </c>
      <c r="O4162" s="10" t="e">
        <f>VLOOKUP(TableOMP[[#This Row],[Label]],TableAvg[],2,FALSE)</f>
        <v>#N/A</v>
      </c>
      <c r="P4162" s="10" t="e">
        <f>VLOOKUP(TableOMP[[#This Row],[Label]],TableAvg[],3,FALSE)</f>
        <v>#N/A</v>
      </c>
      <c r="Q4162" s="10" t="e">
        <f>TableOMP[[#This Row],[Avg]]-$U$2*TableOMP[[#This Row],[StdDev]]</f>
        <v>#N/A</v>
      </c>
      <c r="R4162" s="10" t="e">
        <f>TableOMP[[#This Row],[Avg]]+$U$2*TableOMP[[#This Row],[StdDev]]</f>
        <v>#N/A</v>
      </c>
      <c r="S4162" s="10" t="e">
        <f>IF(AND(TableOMP[[#This Row],[total_time]]&gt;=TableOMP[[#This Row],[Low]], TableOMP[[#This Row],[total_time]]&lt;=TableOMP[[#This Row],[High]]),1,0)</f>
        <v>#N/A</v>
      </c>
    </row>
    <row r="4163" spans="1:19" x14ac:dyDescent="0.25">
      <c r="A4163" t="s">
        <v>10</v>
      </c>
      <c r="B4163">
        <v>1000</v>
      </c>
      <c r="C4163">
        <v>100</v>
      </c>
      <c r="D4163">
        <v>100000</v>
      </c>
      <c r="E4163">
        <v>9</v>
      </c>
      <c r="F4163">
        <v>1</v>
      </c>
      <c r="G4163">
        <v>3.3043659999999999</v>
      </c>
      <c r="H4163">
        <v>1.5391E-2</v>
      </c>
      <c r="I4163">
        <v>9.7947000000000006E-2</v>
      </c>
      <c r="J4163">
        <v>1.2243E-2</v>
      </c>
      <c r="K4163" t="str">
        <f t="shared" si="73"/>
        <v>6</v>
      </c>
      <c r="L4163" t="s">
        <v>66</v>
      </c>
      <c r="M4163" t="s">
        <v>67</v>
      </c>
      <c r="N41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9</v>
      </c>
      <c r="O4163" s="10" t="e">
        <f>VLOOKUP(TableOMP[[#This Row],[Label]],TableAvg[],2,FALSE)</f>
        <v>#N/A</v>
      </c>
      <c r="P4163" s="10" t="e">
        <f>VLOOKUP(TableOMP[[#This Row],[Label]],TableAvg[],3,FALSE)</f>
        <v>#N/A</v>
      </c>
      <c r="Q4163" s="10" t="e">
        <f>TableOMP[[#This Row],[Avg]]-$U$2*TableOMP[[#This Row],[StdDev]]</f>
        <v>#N/A</v>
      </c>
      <c r="R4163" s="10" t="e">
        <f>TableOMP[[#This Row],[Avg]]+$U$2*TableOMP[[#This Row],[StdDev]]</f>
        <v>#N/A</v>
      </c>
      <c r="S4163" s="10" t="e">
        <f>IF(AND(TableOMP[[#This Row],[total_time]]&gt;=TableOMP[[#This Row],[Low]], TableOMP[[#This Row],[total_time]]&lt;=TableOMP[[#This Row],[High]]),1,0)</f>
        <v>#N/A</v>
      </c>
    </row>
    <row r="4164" spans="1:19" x14ac:dyDescent="0.25">
      <c r="A4164" t="s">
        <v>10</v>
      </c>
      <c r="B4164">
        <v>1000</v>
      </c>
      <c r="C4164">
        <v>100</v>
      </c>
      <c r="D4164">
        <v>100000</v>
      </c>
      <c r="E4164">
        <v>8</v>
      </c>
      <c r="F4164">
        <v>1</v>
      </c>
      <c r="G4164">
        <v>3.3186170000000002</v>
      </c>
      <c r="H4164">
        <v>1.6740000000000001E-2</v>
      </c>
      <c r="I4164">
        <v>7.8740000000000004E-2</v>
      </c>
      <c r="J4164">
        <v>1.1249E-2</v>
      </c>
      <c r="K4164" t="str">
        <f t="shared" si="73"/>
        <v>6</v>
      </c>
      <c r="L4164" t="s">
        <v>66</v>
      </c>
      <c r="M4164" t="s">
        <v>67</v>
      </c>
      <c r="N41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8</v>
      </c>
      <c r="O4164" s="10" t="e">
        <f>VLOOKUP(TableOMP[[#This Row],[Label]],TableAvg[],2,FALSE)</f>
        <v>#N/A</v>
      </c>
      <c r="P4164" s="10" t="e">
        <f>VLOOKUP(TableOMP[[#This Row],[Label]],TableAvg[],3,FALSE)</f>
        <v>#N/A</v>
      </c>
      <c r="Q4164" s="10" t="e">
        <f>TableOMP[[#This Row],[Avg]]-$U$2*TableOMP[[#This Row],[StdDev]]</f>
        <v>#N/A</v>
      </c>
      <c r="R4164" s="10" t="e">
        <f>TableOMP[[#This Row],[Avg]]+$U$2*TableOMP[[#This Row],[StdDev]]</f>
        <v>#N/A</v>
      </c>
      <c r="S4164" s="10" t="e">
        <f>IF(AND(TableOMP[[#This Row],[total_time]]&gt;=TableOMP[[#This Row],[Low]], TableOMP[[#This Row],[total_time]]&lt;=TableOMP[[#This Row],[High]]),1,0)</f>
        <v>#N/A</v>
      </c>
    </row>
    <row r="4165" spans="1:19" x14ac:dyDescent="0.25">
      <c r="A4165" t="s">
        <v>10</v>
      </c>
      <c r="B4165">
        <v>1000</v>
      </c>
      <c r="C4165">
        <v>100</v>
      </c>
      <c r="D4165">
        <v>100000</v>
      </c>
      <c r="E4165">
        <v>7</v>
      </c>
      <c r="F4165">
        <v>1</v>
      </c>
      <c r="G4165">
        <v>3.3046340000000001</v>
      </c>
      <c r="H4165">
        <v>2.4178999999999999E-2</v>
      </c>
      <c r="I4165">
        <v>0.10308299999999999</v>
      </c>
      <c r="J4165">
        <v>1.7180999999999998E-2</v>
      </c>
      <c r="K4165" t="str">
        <f t="shared" si="73"/>
        <v>6</v>
      </c>
      <c r="L4165" t="s">
        <v>66</v>
      </c>
      <c r="M4165" t="s">
        <v>67</v>
      </c>
      <c r="N41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7</v>
      </c>
      <c r="O4165" s="10" t="e">
        <f>VLOOKUP(TableOMP[[#This Row],[Label]],TableAvg[],2,FALSE)</f>
        <v>#N/A</v>
      </c>
      <c r="P4165" s="10" t="e">
        <f>VLOOKUP(TableOMP[[#This Row],[Label]],TableAvg[],3,FALSE)</f>
        <v>#N/A</v>
      </c>
      <c r="Q4165" s="10" t="e">
        <f>TableOMP[[#This Row],[Avg]]-$U$2*TableOMP[[#This Row],[StdDev]]</f>
        <v>#N/A</v>
      </c>
      <c r="R4165" s="10" t="e">
        <f>TableOMP[[#This Row],[Avg]]+$U$2*TableOMP[[#This Row],[StdDev]]</f>
        <v>#N/A</v>
      </c>
      <c r="S4165" s="10" t="e">
        <f>IF(AND(TableOMP[[#This Row],[total_time]]&gt;=TableOMP[[#This Row],[Low]], TableOMP[[#This Row],[total_time]]&lt;=TableOMP[[#This Row],[High]]),1,0)</f>
        <v>#N/A</v>
      </c>
    </row>
    <row r="4166" spans="1:19" x14ac:dyDescent="0.25">
      <c r="A4166" t="s">
        <v>10</v>
      </c>
      <c r="B4166">
        <v>1000</v>
      </c>
      <c r="C4166">
        <v>100</v>
      </c>
      <c r="D4166">
        <v>100000</v>
      </c>
      <c r="E4166">
        <v>6</v>
      </c>
      <c r="F4166">
        <v>1</v>
      </c>
      <c r="G4166">
        <v>3.2988369999999998</v>
      </c>
      <c r="H4166">
        <v>1.2781000000000001E-2</v>
      </c>
      <c r="I4166">
        <v>4.8640000000000003E-2</v>
      </c>
      <c r="J4166">
        <v>9.7280000000000005E-3</v>
      </c>
      <c r="K4166" t="str">
        <f t="shared" si="73"/>
        <v>6</v>
      </c>
      <c r="L4166" t="s">
        <v>66</v>
      </c>
      <c r="M4166" t="s">
        <v>67</v>
      </c>
      <c r="N41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</v>
      </c>
      <c r="O4166" s="10" t="e">
        <f>VLOOKUP(TableOMP[[#This Row],[Label]],TableAvg[],2,FALSE)</f>
        <v>#N/A</v>
      </c>
      <c r="P4166" s="10" t="e">
        <f>VLOOKUP(TableOMP[[#This Row],[Label]],TableAvg[],3,FALSE)</f>
        <v>#N/A</v>
      </c>
      <c r="Q4166" s="10" t="e">
        <f>TableOMP[[#This Row],[Avg]]-$U$2*TableOMP[[#This Row],[StdDev]]</f>
        <v>#N/A</v>
      </c>
      <c r="R4166" s="10" t="e">
        <f>TableOMP[[#This Row],[Avg]]+$U$2*TableOMP[[#This Row],[StdDev]]</f>
        <v>#N/A</v>
      </c>
      <c r="S4166" s="10" t="e">
        <f>IF(AND(TableOMP[[#This Row],[total_time]]&gt;=TableOMP[[#This Row],[Low]], TableOMP[[#This Row],[total_time]]&lt;=TableOMP[[#This Row],[High]]),1,0)</f>
        <v>#N/A</v>
      </c>
    </row>
    <row r="4167" spans="1:19" x14ac:dyDescent="0.25">
      <c r="A4167" t="s">
        <v>10</v>
      </c>
      <c r="B4167">
        <v>1000</v>
      </c>
      <c r="C4167">
        <v>100</v>
      </c>
      <c r="D4167">
        <v>100000</v>
      </c>
      <c r="E4167">
        <v>5</v>
      </c>
      <c r="F4167">
        <v>1</v>
      </c>
      <c r="G4167">
        <v>3.3067709999999999</v>
      </c>
      <c r="H4167">
        <v>2.0395E-2</v>
      </c>
      <c r="I4167">
        <v>5.9420000000000001E-2</v>
      </c>
      <c r="J4167">
        <v>1.4855E-2</v>
      </c>
      <c r="K4167" t="str">
        <f t="shared" si="73"/>
        <v>6</v>
      </c>
      <c r="L4167" t="s">
        <v>66</v>
      </c>
      <c r="M4167" t="s">
        <v>67</v>
      </c>
      <c r="N41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</v>
      </c>
      <c r="O4167" s="10" t="e">
        <f>VLOOKUP(TableOMP[[#This Row],[Label]],TableAvg[],2,FALSE)</f>
        <v>#N/A</v>
      </c>
      <c r="P4167" s="10" t="e">
        <f>VLOOKUP(TableOMP[[#This Row],[Label]],TableAvg[],3,FALSE)</f>
        <v>#N/A</v>
      </c>
      <c r="Q4167" s="10" t="e">
        <f>TableOMP[[#This Row],[Avg]]-$U$2*TableOMP[[#This Row],[StdDev]]</f>
        <v>#N/A</v>
      </c>
      <c r="R4167" s="10" t="e">
        <f>TableOMP[[#This Row],[Avg]]+$U$2*TableOMP[[#This Row],[StdDev]]</f>
        <v>#N/A</v>
      </c>
      <c r="S4167" s="10" t="e">
        <f>IF(AND(TableOMP[[#This Row],[total_time]]&gt;=TableOMP[[#This Row],[Low]], TableOMP[[#This Row],[total_time]]&lt;=TableOMP[[#This Row],[High]]),1,0)</f>
        <v>#N/A</v>
      </c>
    </row>
    <row r="4168" spans="1:19" x14ac:dyDescent="0.25">
      <c r="A4168" t="s">
        <v>10</v>
      </c>
      <c r="B4168">
        <v>1000</v>
      </c>
      <c r="C4168">
        <v>100</v>
      </c>
      <c r="D4168">
        <v>100000</v>
      </c>
      <c r="E4168">
        <v>4</v>
      </c>
      <c r="F4168">
        <v>1</v>
      </c>
      <c r="G4168">
        <v>3.2948789999999999</v>
      </c>
      <c r="H4168">
        <v>1.0116E-2</v>
      </c>
      <c r="I4168">
        <v>2.2831000000000001E-2</v>
      </c>
      <c r="J4168">
        <v>7.6099999999999996E-3</v>
      </c>
      <c r="K4168" t="str">
        <f t="shared" si="73"/>
        <v>6</v>
      </c>
      <c r="L4168" t="s">
        <v>66</v>
      </c>
      <c r="M4168" t="s">
        <v>67</v>
      </c>
      <c r="N41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</v>
      </c>
      <c r="O4168" s="10" t="e">
        <f>VLOOKUP(TableOMP[[#This Row],[Label]],TableAvg[],2,FALSE)</f>
        <v>#N/A</v>
      </c>
      <c r="P4168" s="10" t="e">
        <f>VLOOKUP(TableOMP[[#This Row],[Label]],TableAvg[],3,FALSE)</f>
        <v>#N/A</v>
      </c>
      <c r="Q4168" s="10" t="e">
        <f>TableOMP[[#This Row],[Avg]]-$U$2*TableOMP[[#This Row],[StdDev]]</f>
        <v>#N/A</v>
      </c>
      <c r="R4168" s="10" t="e">
        <f>TableOMP[[#This Row],[Avg]]+$U$2*TableOMP[[#This Row],[StdDev]]</f>
        <v>#N/A</v>
      </c>
      <c r="S4168" s="10" t="e">
        <f>IF(AND(TableOMP[[#This Row],[total_time]]&gt;=TableOMP[[#This Row],[Low]], TableOMP[[#This Row],[total_time]]&lt;=TableOMP[[#This Row],[High]]),1,0)</f>
        <v>#N/A</v>
      </c>
    </row>
    <row r="4169" spans="1:19" x14ac:dyDescent="0.25">
      <c r="A4169" t="s">
        <v>10</v>
      </c>
      <c r="B4169">
        <v>1000</v>
      </c>
      <c r="C4169">
        <v>100</v>
      </c>
      <c r="D4169">
        <v>100000</v>
      </c>
      <c r="E4169">
        <v>3</v>
      </c>
      <c r="F4169">
        <v>1</v>
      </c>
      <c r="G4169">
        <v>3.3034669999999999</v>
      </c>
      <c r="H4169">
        <v>1.0041E-2</v>
      </c>
      <c r="I4169">
        <v>1.4876E-2</v>
      </c>
      <c r="J4169">
        <v>7.4380000000000002E-3</v>
      </c>
      <c r="K4169" t="str">
        <f t="shared" si="73"/>
        <v>6</v>
      </c>
      <c r="L4169" t="s">
        <v>66</v>
      </c>
      <c r="M4169" t="s">
        <v>67</v>
      </c>
      <c r="N41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</v>
      </c>
      <c r="O4169" s="10" t="e">
        <f>VLOOKUP(TableOMP[[#This Row],[Label]],TableAvg[],2,FALSE)</f>
        <v>#N/A</v>
      </c>
      <c r="P4169" s="10" t="e">
        <f>VLOOKUP(TableOMP[[#This Row],[Label]],TableAvg[],3,FALSE)</f>
        <v>#N/A</v>
      </c>
      <c r="Q4169" s="10" t="e">
        <f>TableOMP[[#This Row],[Avg]]-$U$2*TableOMP[[#This Row],[StdDev]]</f>
        <v>#N/A</v>
      </c>
      <c r="R4169" s="10" t="e">
        <f>TableOMP[[#This Row],[Avg]]+$U$2*TableOMP[[#This Row],[StdDev]]</f>
        <v>#N/A</v>
      </c>
      <c r="S4169" s="10" t="e">
        <f>IF(AND(TableOMP[[#This Row],[total_time]]&gt;=TableOMP[[#This Row],[Low]], TableOMP[[#This Row],[total_time]]&lt;=TableOMP[[#This Row],[High]]),1,0)</f>
        <v>#N/A</v>
      </c>
    </row>
    <row r="4170" spans="1:19" x14ac:dyDescent="0.25">
      <c r="A4170" t="s">
        <v>10</v>
      </c>
      <c r="B4170">
        <v>1000</v>
      </c>
      <c r="C4170">
        <v>100</v>
      </c>
      <c r="D4170">
        <v>100000</v>
      </c>
      <c r="E4170">
        <v>2</v>
      </c>
      <c r="F4170">
        <v>1</v>
      </c>
      <c r="G4170">
        <v>3.3019630000000002</v>
      </c>
      <c r="H4170">
        <v>8.1569999999999993E-3</v>
      </c>
      <c r="I4170">
        <v>5.7939999999999997E-3</v>
      </c>
      <c r="J4170">
        <v>5.7939999999999997E-3</v>
      </c>
      <c r="K4170" t="str">
        <f t="shared" si="73"/>
        <v>6</v>
      </c>
      <c r="L4170" t="s">
        <v>66</v>
      </c>
      <c r="M4170" t="s">
        <v>67</v>
      </c>
      <c r="N41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</v>
      </c>
      <c r="O4170" s="10" t="e">
        <f>VLOOKUP(TableOMP[[#This Row],[Label]],TableAvg[],2,FALSE)</f>
        <v>#N/A</v>
      </c>
      <c r="P4170" s="10" t="e">
        <f>VLOOKUP(TableOMP[[#This Row],[Label]],TableAvg[],3,FALSE)</f>
        <v>#N/A</v>
      </c>
      <c r="Q4170" s="10" t="e">
        <f>TableOMP[[#This Row],[Avg]]-$U$2*TableOMP[[#This Row],[StdDev]]</f>
        <v>#N/A</v>
      </c>
      <c r="R4170" s="10" t="e">
        <f>TableOMP[[#This Row],[Avg]]+$U$2*TableOMP[[#This Row],[StdDev]]</f>
        <v>#N/A</v>
      </c>
      <c r="S4170" s="10" t="e">
        <f>IF(AND(TableOMP[[#This Row],[total_time]]&gt;=TableOMP[[#This Row],[Low]], TableOMP[[#This Row],[total_time]]&lt;=TableOMP[[#This Row],[High]]),1,0)</f>
        <v>#N/A</v>
      </c>
    </row>
    <row r="4171" spans="1:19" x14ac:dyDescent="0.25">
      <c r="A4171" t="s">
        <v>10</v>
      </c>
      <c r="B4171">
        <v>1000</v>
      </c>
      <c r="C4171">
        <v>100</v>
      </c>
      <c r="D4171">
        <v>100000</v>
      </c>
      <c r="E4171">
        <v>1</v>
      </c>
      <c r="F4171">
        <v>1</v>
      </c>
      <c r="G4171">
        <v>3.3818489999999999</v>
      </c>
      <c r="H4171">
        <v>7.2040000000000003E-3</v>
      </c>
      <c r="I4171">
        <v>0</v>
      </c>
      <c r="J4171">
        <v>0</v>
      </c>
      <c r="K4171" t="str">
        <f t="shared" si="73"/>
        <v>6</v>
      </c>
      <c r="L4171" t="s">
        <v>66</v>
      </c>
      <c r="M4171" t="s">
        <v>67</v>
      </c>
      <c r="N41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</v>
      </c>
      <c r="O4171" s="10" t="e">
        <f>VLOOKUP(TableOMP[[#This Row],[Label]],TableAvg[],2,FALSE)</f>
        <v>#N/A</v>
      </c>
      <c r="P4171" s="10" t="e">
        <f>VLOOKUP(TableOMP[[#This Row],[Label]],TableAvg[],3,FALSE)</f>
        <v>#N/A</v>
      </c>
      <c r="Q4171" s="10" t="e">
        <f>TableOMP[[#This Row],[Avg]]-$U$2*TableOMP[[#This Row],[StdDev]]</f>
        <v>#N/A</v>
      </c>
      <c r="R4171" s="10" t="e">
        <f>TableOMP[[#This Row],[Avg]]+$U$2*TableOMP[[#This Row],[StdDev]]</f>
        <v>#N/A</v>
      </c>
      <c r="S4171" s="10" t="e">
        <f>IF(AND(TableOMP[[#This Row],[total_time]]&gt;=TableOMP[[#This Row],[Low]], TableOMP[[#This Row],[total_time]]&lt;=TableOMP[[#This Row],[High]]),1,0)</f>
        <v>#N/A</v>
      </c>
    </row>
    <row r="4172" spans="1:19" x14ac:dyDescent="0.25">
      <c r="A4172" t="s">
        <v>10</v>
      </c>
      <c r="B4172">
        <v>100</v>
      </c>
      <c r="C4172">
        <v>100</v>
      </c>
      <c r="D4172">
        <v>100000</v>
      </c>
      <c r="E4172">
        <v>64</v>
      </c>
      <c r="F4172">
        <v>1</v>
      </c>
      <c r="G4172">
        <v>1.5148459999999999</v>
      </c>
      <c r="H4172">
        <v>0.26066400000000001</v>
      </c>
      <c r="I4172">
        <v>15.640511999999999</v>
      </c>
      <c r="J4172">
        <v>0.24826200000000001</v>
      </c>
      <c r="K4172" t="str">
        <f t="shared" si="73"/>
        <v>6</v>
      </c>
      <c r="L4172" t="s">
        <v>66</v>
      </c>
      <c r="M4172" t="s">
        <v>67</v>
      </c>
      <c r="N41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64</v>
      </c>
      <c r="O4172" s="10" t="e">
        <f>VLOOKUP(TableOMP[[#This Row],[Label]],TableAvg[],2,FALSE)</f>
        <v>#N/A</v>
      </c>
      <c r="P4172" s="10" t="e">
        <f>VLOOKUP(TableOMP[[#This Row],[Label]],TableAvg[],3,FALSE)</f>
        <v>#N/A</v>
      </c>
      <c r="Q4172" s="10" t="e">
        <f>TableOMP[[#This Row],[Avg]]-$U$2*TableOMP[[#This Row],[StdDev]]</f>
        <v>#N/A</v>
      </c>
      <c r="R4172" s="10" t="e">
        <f>TableOMP[[#This Row],[Avg]]+$U$2*TableOMP[[#This Row],[StdDev]]</f>
        <v>#N/A</v>
      </c>
      <c r="S4172" s="10" t="e">
        <f>IF(AND(TableOMP[[#This Row],[total_time]]&gt;=TableOMP[[#This Row],[Low]], TableOMP[[#This Row],[total_time]]&lt;=TableOMP[[#This Row],[High]]),1,0)</f>
        <v>#N/A</v>
      </c>
    </row>
    <row r="4173" spans="1:19" x14ac:dyDescent="0.25">
      <c r="A4173" t="s">
        <v>10</v>
      </c>
      <c r="B4173">
        <v>100</v>
      </c>
      <c r="C4173">
        <v>100</v>
      </c>
      <c r="D4173">
        <v>100000</v>
      </c>
      <c r="E4173">
        <v>63</v>
      </c>
      <c r="F4173">
        <v>1</v>
      </c>
      <c r="G4173">
        <v>1.1875519999999999</v>
      </c>
      <c r="H4173">
        <v>6.3195000000000001E-2</v>
      </c>
      <c r="I4173">
        <v>3.4862839999999999</v>
      </c>
      <c r="J4173">
        <v>5.6230000000000002E-2</v>
      </c>
      <c r="K4173" t="str">
        <f t="shared" ref="K4173:K4204" si="74">MID(M4173,22,1)</f>
        <v>6</v>
      </c>
      <c r="L4173" t="s">
        <v>66</v>
      </c>
      <c r="M4173" t="s">
        <v>67</v>
      </c>
      <c r="N41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63</v>
      </c>
      <c r="O4173" s="10" t="e">
        <f>VLOOKUP(TableOMP[[#This Row],[Label]],TableAvg[],2,FALSE)</f>
        <v>#N/A</v>
      </c>
      <c r="P4173" s="10" t="e">
        <f>VLOOKUP(TableOMP[[#This Row],[Label]],TableAvg[],3,FALSE)</f>
        <v>#N/A</v>
      </c>
      <c r="Q4173" s="10" t="e">
        <f>TableOMP[[#This Row],[Avg]]-$U$2*TableOMP[[#This Row],[StdDev]]</f>
        <v>#N/A</v>
      </c>
      <c r="R4173" s="10" t="e">
        <f>TableOMP[[#This Row],[Avg]]+$U$2*TableOMP[[#This Row],[StdDev]]</f>
        <v>#N/A</v>
      </c>
      <c r="S4173" s="10" t="e">
        <f>IF(AND(TableOMP[[#This Row],[total_time]]&gt;=TableOMP[[#This Row],[Low]], TableOMP[[#This Row],[total_time]]&lt;=TableOMP[[#This Row],[High]]),1,0)</f>
        <v>#N/A</v>
      </c>
    </row>
    <row r="4174" spans="1:19" x14ac:dyDescent="0.25">
      <c r="A4174" t="s">
        <v>10</v>
      </c>
      <c r="B4174">
        <v>100</v>
      </c>
      <c r="C4174">
        <v>100</v>
      </c>
      <c r="D4174">
        <v>100000</v>
      </c>
      <c r="E4174">
        <v>62</v>
      </c>
      <c r="F4174">
        <v>1</v>
      </c>
      <c r="G4174">
        <v>1.481514</v>
      </c>
      <c r="H4174">
        <v>0.218059</v>
      </c>
      <c r="I4174">
        <v>12.886409</v>
      </c>
      <c r="J4174">
        <v>0.211253</v>
      </c>
      <c r="K4174" t="str">
        <f t="shared" si="74"/>
        <v>6</v>
      </c>
      <c r="L4174" t="s">
        <v>66</v>
      </c>
      <c r="M4174" t="s">
        <v>67</v>
      </c>
      <c r="N41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62</v>
      </c>
      <c r="O4174" s="10" t="e">
        <f>VLOOKUP(TableOMP[[#This Row],[Label]],TableAvg[],2,FALSE)</f>
        <v>#N/A</v>
      </c>
      <c r="P4174" s="10" t="e">
        <f>VLOOKUP(TableOMP[[#This Row],[Label]],TableAvg[],3,FALSE)</f>
        <v>#N/A</v>
      </c>
      <c r="Q4174" s="10" t="e">
        <f>TableOMP[[#This Row],[Avg]]-$U$2*TableOMP[[#This Row],[StdDev]]</f>
        <v>#N/A</v>
      </c>
      <c r="R4174" s="10" t="e">
        <f>TableOMP[[#This Row],[Avg]]+$U$2*TableOMP[[#This Row],[StdDev]]</f>
        <v>#N/A</v>
      </c>
      <c r="S4174" s="10" t="e">
        <f>IF(AND(TableOMP[[#This Row],[total_time]]&gt;=TableOMP[[#This Row],[Low]], TableOMP[[#This Row],[total_time]]&lt;=TableOMP[[#This Row],[High]]),1,0)</f>
        <v>#N/A</v>
      </c>
    </row>
    <row r="4175" spans="1:19" x14ac:dyDescent="0.25">
      <c r="A4175" t="s">
        <v>10</v>
      </c>
      <c r="B4175">
        <v>100</v>
      </c>
      <c r="C4175">
        <v>100</v>
      </c>
      <c r="D4175">
        <v>100000</v>
      </c>
      <c r="E4175">
        <v>61</v>
      </c>
      <c r="F4175">
        <v>1</v>
      </c>
      <c r="G4175">
        <v>1.411597</v>
      </c>
      <c r="H4175">
        <v>6.6370999999999999E-2</v>
      </c>
      <c r="I4175">
        <v>3.163157</v>
      </c>
      <c r="J4175">
        <v>5.2719000000000002E-2</v>
      </c>
      <c r="K4175" t="str">
        <f t="shared" si="74"/>
        <v>6</v>
      </c>
      <c r="L4175" t="s">
        <v>66</v>
      </c>
      <c r="M4175" t="s">
        <v>67</v>
      </c>
      <c r="N41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61</v>
      </c>
      <c r="O4175" s="10" t="e">
        <f>VLOOKUP(TableOMP[[#This Row],[Label]],TableAvg[],2,FALSE)</f>
        <v>#N/A</v>
      </c>
      <c r="P4175" s="10" t="e">
        <f>VLOOKUP(TableOMP[[#This Row],[Label]],TableAvg[],3,FALSE)</f>
        <v>#N/A</v>
      </c>
      <c r="Q4175" s="10" t="e">
        <f>TableOMP[[#This Row],[Avg]]-$U$2*TableOMP[[#This Row],[StdDev]]</f>
        <v>#N/A</v>
      </c>
      <c r="R4175" s="10" t="e">
        <f>TableOMP[[#This Row],[Avg]]+$U$2*TableOMP[[#This Row],[StdDev]]</f>
        <v>#N/A</v>
      </c>
      <c r="S4175" s="10" t="e">
        <f>IF(AND(TableOMP[[#This Row],[total_time]]&gt;=TableOMP[[#This Row],[Low]], TableOMP[[#This Row],[total_time]]&lt;=TableOMP[[#This Row],[High]]),1,0)</f>
        <v>#N/A</v>
      </c>
    </row>
    <row r="4176" spans="1:19" x14ac:dyDescent="0.25">
      <c r="A4176" t="s">
        <v>10</v>
      </c>
      <c r="B4176">
        <v>100</v>
      </c>
      <c r="C4176">
        <v>100</v>
      </c>
      <c r="D4176">
        <v>100000</v>
      </c>
      <c r="E4176">
        <v>60</v>
      </c>
      <c r="F4176">
        <v>1</v>
      </c>
      <c r="G4176">
        <v>1.2160869999999999</v>
      </c>
      <c r="H4176">
        <v>6.6070000000000004E-2</v>
      </c>
      <c r="I4176">
        <v>3.4636680000000002</v>
      </c>
      <c r="J4176">
        <v>5.8706000000000001E-2</v>
      </c>
      <c r="K4176" t="str">
        <f t="shared" si="74"/>
        <v>6</v>
      </c>
      <c r="L4176" t="s">
        <v>66</v>
      </c>
      <c r="M4176" t="s">
        <v>67</v>
      </c>
      <c r="N41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60</v>
      </c>
      <c r="O4176" s="10" t="e">
        <f>VLOOKUP(TableOMP[[#This Row],[Label]],TableAvg[],2,FALSE)</f>
        <v>#N/A</v>
      </c>
      <c r="P4176" s="10" t="e">
        <f>VLOOKUP(TableOMP[[#This Row],[Label]],TableAvg[],3,FALSE)</f>
        <v>#N/A</v>
      </c>
      <c r="Q4176" s="10" t="e">
        <f>TableOMP[[#This Row],[Avg]]-$U$2*TableOMP[[#This Row],[StdDev]]</f>
        <v>#N/A</v>
      </c>
      <c r="R4176" s="10" t="e">
        <f>TableOMP[[#This Row],[Avg]]+$U$2*TableOMP[[#This Row],[StdDev]]</f>
        <v>#N/A</v>
      </c>
      <c r="S4176" s="10" t="e">
        <f>IF(AND(TableOMP[[#This Row],[total_time]]&gt;=TableOMP[[#This Row],[Low]], TableOMP[[#This Row],[total_time]]&lt;=TableOMP[[#This Row],[High]]),1,0)</f>
        <v>#N/A</v>
      </c>
    </row>
    <row r="4177" spans="1:19" x14ac:dyDescent="0.25">
      <c r="A4177" t="s">
        <v>10</v>
      </c>
      <c r="B4177">
        <v>100</v>
      </c>
      <c r="C4177">
        <v>100</v>
      </c>
      <c r="D4177">
        <v>100000</v>
      </c>
      <c r="E4177">
        <v>59</v>
      </c>
      <c r="F4177">
        <v>1</v>
      </c>
      <c r="G4177">
        <v>1.333704</v>
      </c>
      <c r="H4177">
        <v>6.5512000000000001E-2</v>
      </c>
      <c r="I4177">
        <v>3.1474479999999998</v>
      </c>
      <c r="J4177">
        <v>5.4266000000000002E-2</v>
      </c>
      <c r="K4177" t="str">
        <f t="shared" si="74"/>
        <v>6</v>
      </c>
      <c r="L4177" t="s">
        <v>66</v>
      </c>
      <c r="M4177" t="s">
        <v>67</v>
      </c>
      <c r="N41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59</v>
      </c>
      <c r="O4177" s="10" t="e">
        <f>VLOOKUP(TableOMP[[#This Row],[Label]],TableAvg[],2,FALSE)</f>
        <v>#N/A</v>
      </c>
      <c r="P4177" s="10" t="e">
        <f>VLOOKUP(TableOMP[[#This Row],[Label]],TableAvg[],3,FALSE)</f>
        <v>#N/A</v>
      </c>
      <c r="Q4177" s="10" t="e">
        <f>TableOMP[[#This Row],[Avg]]-$U$2*TableOMP[[#This Row],[StdDev]]</f>
        <v>#N/A</v>
      </c>
      <c r="R4177" s="10" t="e">
        <f>TableOMP[[#This Row],[Avg]]+$U$2*TableOMP[[#This Row],[StdDev]]</f>
        <v>#N/A</v>
      </c>
      <c r="S4177" s="10" t="e">
        <f>IF(AND(TableOMP[[#This Row],[total_time]]&gt;=TableOMP[[#This Row],[Low]], TableOMP[[#This Row],[total_time]]&lt;=TableOMP[[#This Row],[High]]),1,0)</f>
        <v>#N/A</v>
      </c>
    </row>
    <row r="4178" spans="1:19" x14ac:dyDescent="0.25">
      <c r="A4178" t="s">
        <v>10</v>
      </c>
      <c r="B4178">
        <v>100</v>
      </c>
      <c r="C4178">
        <v>100</v>
      </c>
      <c r="D4178">
        <v>100000</v>
      </c>
      <c r="E4178">
        <v>58</v>
      </c>
      <c r="F4178">
        <v>1</v>
      </c>
      <c r="G4178">
        <v>1.34534</v>
      </c>
      <c r="H4178">
        <v>8.0909999999999996E-2</v>
      </c>
      <c r="I4178">
        <v>4.0385710000000001</v>
      </c>
      <c r="J4178">
        <v>7.0851999999999998E-2</v>
      </c>
      <c r="K4178" t="str">
        <f t="shared" si="74"/>
        <v>6</v>
      </c>
      <c r="L4178" t="s">
        <v>66</v>
      </c>
      <c r="M4178" t="s">
        <v>67</v>
      </c>
      <c r="N41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58</v>
      </c>
      <c r="O4178" s="10" t="e">
        <f>VLOOKUP(TableOMP[[#This Row],[Label]],TableAvg[],2,FALSE)</f>
        <v>#N/A</v>
      </c>
      <c r="P4178" s="10" t="e">
        <f>VLOOKUP(TableOMP[[#This Row],[Label]],TableAvg[],3,FALSE)</f>
        <v>#N/A</v>
      </c>
      <c r="Q4178" s="10" t="e">
        <f>TableOMP[[#This Row],[Avg]]-$U$2*TableOMP[[#This Row],[StdDev]]</f>
        <v>#N/A</v>
      </c>
      <c r="R4178" s="10" t="e">
        <f>TableOMP[[#This Row],[Avg]]+$U$2*TableOMP[[#This Row],[StdDev]]</f>
        <v>#N/A</v>
      </c>
      <c r="S4178" s="10" t="e">
        <f>IF(AND(TableOMP[[#This Row],[total_time]]&gt;=TableOMP[[#This Row],[Low]], TableOMP[[#This Row],[total_time]]&lt;=TableOMP[[#This Row],[High]]),1,0)</f>
        <v>#N/A</v>
      </c>
    </row>
    <row r="4179" spans="1:19" x14ac:dyDescent="0.25">
      <c r="A4179" t="s">
        <v>10</v>
      </c>
      <c r="B4179">
        <v>100</v>
      </c>
      <c r="C4179">
        <v>100</v>
      </c>
      <c r="D4179">
        <v>100000</v>
      </c>
      <c r="E4179">
        <v>57</v>
      </c>
      <c r="F4179">
        <v>1</v>
      </c>
      <c r="G4179">
        <v>1.683924</v>
      </c>
      <c r="H4179">
        <v>6.9749000000000005E-2</v>
      </c>
      <c r="I4179">
        <v>3.3163369999999999</v>
      </c>
      <c r="J4179">
        <v>5.9220000000000002E-2</v>
      </c>
      <c r="K4179" t="str">
        <f t="shared" si="74"/>
        <v>6</v>
      </c>
      <c r="L4179" t="s">
        <v>66</v>
      </c>
      <c r="M4179" t="s">
        <v>67</v>
      </c>
      <c r="N41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57</v>
      </c>
      <c r="O4179" s="10" t="e">
        <f>VLOOKUP(TableOMP[[#This Row],[Label]],TableAvg[],2,FALSE)</f>
        <v>#N/A</v>
      </c>
      <c r="P4179" s="10" t="e">
        <f>VLOOKUP(TableOMP[[#This Row],[Label]],TableAvg[],3,FALSE)</f>
        <v>#N/A</v>
      </c>
      <c r="Q4179" s="10" t="e">
        <f>TableOMP[[#This Row],[Avg]]-$U$2*TableOMP[[#This Row],[StdDev]]</f>
        <v>#N/A</v>
      </c>
      <c r="R4179" s="10" t="e">
        <f>TableOMP[[#This Row],[Avg]]+$U$2*TableOMP[[#This Row],[StdDev]]</f>
        <v>#N/A</v>
      </c>
      <c r="S4179" s="10" t="e">
        <f>IF(AND(TableOMP[[#This Row],[total_time]]&gt;=TableOMP[[#This Row],[Low]], TableOMP[[#This Row],[total_time]]&lt;=TableOMP[[#This Row],[High]]),1,0)</f>
        <v>#N/A</v>
      </c>
    </row>
    <row r="4180" spans="1:19" x14ac:dyDescent="0.25">
      <c r="A4180" t="s">
        <v>10</v>
      </c>
      <c r="B4180">
        <v>100</v>
      </c>
      <c r="C4180">
        <v>100</v>
      </c>
      <c r="D4180">
        <v>100000</v>
      </c>
      <c r="E4180">
        <v>56</v>
      </c>
      <c r="F4180">
        <v>1</v>
      </c>
      <c r="G4180">
        <v>1.9506330000000001</v>
      </c>
      <c r="H4180">
        <v>0.106211</v>
      </c>
      <c r="I4180">
        <v>3.2759429999999998</v>
      </c>
      <c r="J4180">
        <v>5.9562999999999998E-2</v>
      </c>
      <c r="K4180" t="str">
        <f t="shared" si="74"/>
        <v>6</v>
      </c>
      <c r="L4180" t="s">
        <v>66</v>
      </c>
      <c r="M4180" t="s">
        <v>67</v>
      </c>
      <c r="N41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56</v>
      </c>
      <c r="O4180" s="10" t="e">
        <f>VLOOKUP(TableOMP[[#This Row],[Label]],TableAvg[],2,FALSE)</f>
        <v>#N/A</v>
      </c>
      <c r="P4180" s="10" t="e">
        <f>VLOOKUP(TableOMP[[#This Row],[Label]],TableAvg[],3,FALSE)</f>
        <v>#N/A</v>
      </c>
      <c r="Q4180" s="10" t="e">
        <f>TableOMP[[#This Row],[Avg]]-$U$2*TableOMP[[#This Row],[StdDev]]</f>
        <v>#N/A</v>
      </c>
      <c r="R4180" s="10" t="e">
        <f>TableOMP[[#This Row],[Avg]]+$U$2*TableOMP[[#This Row],[StdDev]]</f>
        <v>#N/A</v>
      </c>
      <c r="S4180" s="10" t="e">
        <f>IF(AND(TableOMP[[#This Row],[total_time]]&gt;=TableOMP[[#This Row],[Low]], TableOMP[[#This Row],[total_time]]&lt;=TableOMP[[#This Row],[High]]),1,0)</f>
        <v>#N/A</v>
      </c>
    </row>
    <row r="4181" spans="1:19" x14ac:dyDescent="0.25">
      <c r="A4181" t="s">
        <v>10</v>
      </c>
      <c r="B4181">
        <v>100</v>
      </c>
      <c r="C4181">
        <v>100</v>
      </c>
      <c r="D4181">
        <v>100000</v>
      </c>
      <c r="E4181">
        <v>55</v>
      </c>
      <c r="F4181">
        <v>1</v>
      </c>
      <c r="G4181">
        <v>1.6837120000000001</v>
      </c>
      <c r="H4181">
        <v>0.102842</v>
      </c>
      <c r="I4181">
        <v>3.718855</v>
      </c>
      <c r="J4181">
        <v>6.8867999999999999E-2</v>
      </c>
      <c r="K4181" t="str">
        <f t="shared" si="74"/>
        <v>6</v>
      </c>
      <c r="L4181" t="s">
        <v>66</v>
      </c>
      <c r="M4181" t="s">
        <v>67</v>
      </c>
      <c r="N41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55</v>
      </c>
      <c r="O4181" s="10" t="e">
        <f>VLOOKUP(TableOMP[[#This Row],[Label]],TableAvg[],2,FALSE)</f>
        <v>#N/A</v>
      </c>
      <c r="P4181" s="10" t="e">
        <f>VLOOKUP(TableOMP[[#This Row],[Label]],TableAvg[],3,FALSE)</f>
        <v>#N/A</v>
      </c>
      <c r="Q4181" s="10" t="e">
        <f>TableOMP[[#This Row],[Avg]]-$U$2*TableOMP[[#This Row],[StdDev]]</f>
        <v>#N/A</v>
      </c>
      <c r="R4181" s="10" t="e">
        <f>TableOMP[[#This Row],[Avg]]+$U$2*TableOMP[[#This Row],[StdDev]]</f>
        <v>#N/A</v>
      </c>
      <c r="S4181" s="10" t="e">
        <f>IF(AND(TableOMP[[#This Row],[total_time]]&gt;=TableOMP[[#This Row],[Low]], TableOMP[[#This Row],[total_time]]&lt;=TableOMP[[#This Row],[High]]),1,0)</f>
        <v>#N/A</v>
      </c>
    </row>
    <row r="4182" spans="1:19" x14ac:dyDescent="0.25">
      <c r="A4182" t="s">
        <v>10</v>
      </c>
      <c r="B4182">
        <v>100</v>
      </c>
      <c r="C4182">
        <v>100</v>
      </c>
      <c r="D4182">
        <v>100000</v>
      </c>
      <c r="E4182">
        <v>54</v>
      </c>
      <c r="F4182">
        <v>1</v>
      </c>
      <c r="G4182">
        <v>1.6610499999999999</v>
      </c>
      <c r="H4182">
        <v>8.7376999999999996E-2</v>
      </c>
      <c r="I4182">
        <v>3.0131070000000002</v>
      </c>
      <c r="J4182">
        <v>5.6850999999999999E-2</v>
      </c>
      <c r="K4182" t="str">
        <f t="shared" si="74"/>
        <v>6</v>
      </c>
      <c r="L4182" t="s">
        <v>66</v>
      </c>
      <c r="M4182" t="s">
        <v>67</v>
      </c>
      <c r="N41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54</v>
      </c>
      <c r="O4182" s="10" t="e">
        <f>VLOOKUP(TableOMP[[#This Row],[Label]],TableAvg[],2,FALSE)</f>
        <v>#N/A</v>
      </c>
      <c r="P4182" s="10" t="e">
        <f>VLOOKUP(TableOMP[[#This Row],[Label]],TableAvg[],3,FALSE)</f>
        <v>#N/A</v>
      </c>
      <c r="Q4182" s="10" t="e">
        <f>TableOMP[[#This Row],[Avg]]-$U$2*TableOMP[[#This Row],[StdDev]]</f>
        <v>#N/A</v>
      </c>
      <c r="R4182" s="10" t="e">
        <f>TableOMP[[#This Row],[Avg]]+$U$2*TableOMP[[#This Row],[StdDev]]</f>
        <v>#N/A</v>
      </c>
      <c r="S4182" s="10" t="e">
        <f>IF(AND(TableOMP[[#This Row],[total_time]]&gt;=TableOMP[[#This Row],[Low]], TableOMP[[#This Row],[total_time]]&lt;=TableOMP[[#This Row],[High]]),1,0)</f>
        <v>#N/A</v>
      </c>
    </row>
    <row r="4183" spans="1:19" x14ac:dyDescent="0.25">
      <c r="A4183" t="s">
        <v>10</v>
      </c>
      <c r="B4183">
        <v>100</v>
      </c>
      <c r="C4183">
        <v>100</v>
      </c>
      <c r="D4183">
        <v>100000</v>
      </c>
      <c r="E4183">
        <v>53</v>
      </c>
      <c r="F4183">
        <v>1</v>
      </c>
      <c r="G4183">
        <v>1.6418919999999999</v>
      </c>
      <c r="H4183">
        <v>8.1639000000000003E-2</v>
      </c>
      <c r="I4183">
        <v>2.9722879999999998</v>
      </c>
      <c r="J4183">
        <v>5.7159000000000001E-2</v>
      </c>
      <c r="K4183" t="str">
        <f t="shared" si="74"/>
        <v>6</v>
      </c>
      <c r="L4183" t="s">
        <v>66</v>
      </c>
      <c r="M4183" t="s">
        <v>67</v>
      </c>
      <c r="N41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53</v>
      </c>
      <c r="O4183" s="10" t="e">
        <f>VLOOKUP(TableOMP[[#This Row],[Label]],TableAvg[],2,FALSE)</f>
        <v>#N/A</v>
      </c>
      <c r="P4183" s="10" t="e">
        <f>VLOOKUP(TableOMP[[#This Row],[Label]],TableAvg[],3,FALSE)</f>
        <v>#N/A</v>
      </c>
      <c r="Q4183" s="10" t="e">
        <f>TableOMP[[#This Row],[Avg]]-$U$2*TableOMP[[#This Row],[StdDev]]</f>
        <v>#N/A</v>
      </c>
      <c r="R4183" s="10" t="e">
        <f>TableOMP[[#This Row],[Avg]]+$U$2*TableOMP[[#This Row],[StdDev]]</f>
        <v>#N/A</v>
      </c>
      <c r="S4183" s="10" t="e">
        <f>IF(AND(TableOMP[[#This Row],[total_time]]&gt;=TableOMP[[#This Row],[Low]], TableOMP[[#This Row],[total_time]]&lt;=TableOMP[[#This Row],[High]]),1,0)</f>
        <v>#N/A</v>
      </c>
    </row>
    <row r="4184" spans="1:19" x14ac:dyDescent="0.25">
      <c r="A4184" t="s">
        <v>10</v>
      </c>
      <c r="B4184">
        <v>100</v>
      </c>
      <c r="C4184">
        <v>100</v>
      </c>
      <c r="D4184">
        <v>100000</v>
      </c>
      <c r="E4184">
        <v>52</v>
      </c>
      <c r="F4184">
        <v>1</v>
      </c>
      <c r="G4184">
        <v>1.544414</v>
      </c>
      <c r="H4184">
        <v>7.8421000000000005E-2</v>
      </c>
      <c r="I4184">
        <v>2.354285</v>
      </c>
      <c r="J4184">
        <v>4.6162000000000002E-2</v>
      </c>
      <c r="K4184" t="str">
        <f t="shared" si="74"/>
        <v>6</v>
      </c>
      <c r="L4184" t="s">
        <v>66</v>
      </c>
      <c r="M4184" t="s">
        <v>67</v>
      </c>
      <c r="N41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52</v>
      </c>
      <c r="O4184" s="10" t="e">
        <f>VLOOKUP(TableOMP[[#This Row],[Label]],TableAvg[],2,FALSE)</f>
        <v>#N/A</v>
      </c>
      <c r="P4184" s="10" t="e">
        <f>VLOOKUP(TableOMP[[#This Row],[Label]],TableAvg[],3,FALSE)</f>
        <v>#N/A</v>
      </c>
      <c r="Q4184" s="10" t="e">
        <f>TableOMP[[#This Row],[Avg]]-$U$2*TableOMP[[#This Row],[StdDev]]</f>
        <v>#N/A</v>
      </c>
      <c r="R4184" s="10" t="e">
        <f>TableOMP[[#This Row],[Avg]]+$U$2*TableOMP[[#This Row],[StdDev]]</f>
        <v>#N/A</v>
      </c>
      <c r="S4184" s="10" t="e">
        <f>IF(AND(TableOMP[[#This Row],[total_time]]&gt;=TableOMP[[#This Row],[Low]], TableOMP[[#This Row],[total_time]]&lt;=TableOMP[[#This Row],[High]]),1,0)</f>
        <v>#N/A</v>
      </c>
    </row>
    <row r="4185" spans="1:19" x14ac:dyDescent="0.25">
      <c r="A4185" t="s">
        <v>10</v>
      </c>
      <c r="B4185">
        <v>100</v>
      </c>
      <c r="C4185">
        <v>100</v>
      </c>
      <c r="D4185">
        <v>100000</v>
      </c>
      <c r="E4185">
        <v>51</v>
      </c>
      <c r="F4185">
        <v>1</v>
      </c>
      <c r="G4185">
        <v>1.848816</v>
      </c>
      <c r="H4185">
        <v>8.0771999999999997E-2</v>
      </c>
      <c r="I4185">
        <v>2.206032</v>
      </c>
      <c r="J4185">
        <v>4.4121E-2</v>
      </c>
      <c r="K4185" t="str">
        <f t="shared" si="74"/>
        <v>6</v>
      </c>
      <c r="L4185" t="s">
        <v>66</v>
      </c>
      <c r="M4185" t="s">
        <v>67</v>
      </c>
      <c r="N41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51</v>
      </c>
      <c r="O4185" s="10" t="e">
        <f>VLOOKUP(TableOMP[[#This Row],[Label]],TableAvg[],2,FALSE)</f>
        <v>#N/A</v>
      </c>
      <c r="P4185" s="10" t="e">
        <f>VLOOKUP(TableOMP[[#This Row],[Label]],TableAvg[],3,FALSE)</f>
        <v>#N/A</v>
      </c>
      <c r="Q4185" s="10" t="e">
        <f>TableOMP[[#This Row],[Avg]]-$U$2*TableOMP[[#This Row],[StdDev]]</f>
        <v>#N/A</v>
      </c>
      <c r="R4185" s="10" t="e">
        <f>TableOMP[[#This Row],[Avg]]+$U$2*TableOMP[[#This Row],[StdDev]]</f>
        <v>#N/A</v>
      </c>
      <c r="S4185" s="10" t="e">
        <f>IF(AND(TableOMP[[#This Row],[total_time]]&gt;=TableOMP[[#This Row],[Low]], TableOMP[[#This Row],[total_time]]&lt;=TableOMP[[#This Row],[High]]),1,0)</f>
        <v>#N/A</v>
      </c>
    </row>
    <row r="4186" spans="1:19" x14ac:dyDescent="0.25">
      <c r="A4186" t="s">
        <v>10</v>
      </c>
      <c r="B4186">
        <v>100</v>
      </c>
      <c r="C4186">
        <v>100</v>
      </c>
      <c r="D4186">
        <v>100000</v>
      </c>
      <c r="E4186">
        <v>50</v>
      </c>
      <c r="F4186">
        <v>1</v>
      </c>
      <c r="G4186">
        <v>1.578128</v>
      </c>
      <c r="H4186">
        <v>7.6799000000000006E-2</v>
      </c>
      <c r="I4186">
        <v>2.0478209999999999</v>
      </c>
      <c r="J4186">
        <v>4.1792000000000003E-2</v>
      </c>
      <c r="K4186" t="str">
        <f t="shared" si="74"/>
        <v>6</v>
      </c>
      <c r="L4186" t="s">
        <v>66</v>
      </c>
      <c r="M4186" t="s">
        <v>67</v>
      </c>
      <c r="N41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50</v>
      </c>
      <c r="O4186" s="10" t="e">
        <f>VLOOKUP(TableOMP[[#This Row],[Label]],TableAvg[],2,FALSE)</f>
        <v>#N/A</v>
      </c>
      <c r="P4186" s="10" t="e">
        <f>VLOOKUP(TableOMP[[#This Row],[Label]],TableAvg[],3,FALSE)</f>
        <v>#N/A</v>
      </c>
      <c r="Q4186" s="10" t="e">
        <f>TableOMP[[#This Row],[Avg]]-$U$2*TableOMP[[#This Row],[StdDev]]</f>
        <v>#N/A</v>
      </c>
      <c r="R4186" s="10" t="e">
        <f>TableOMP[[#This Row],[Avg]]+$U$2*TableOMP[[#This Row],[StdDev]]</f>
        <v>#N/A</v>
      </c>
      <c r="S4186" s="10" t="e">
        <f>IF(AND(TableOMP[[#This Row],[total_time]]&gt;=TableOMP[[#This Row],[Low]], TableOMP[[#This Row],[total_time]]&lt;=TableOMP[[#This Row],[High]]),1,0)</f>
        <v>#N/A</v>
      </c>
    </row>
    <row r="4187" spans="1:19" x14ac:dyDescent="0.25">
      <c r="A4187" t="s">
        <v>10</v>
      </c>
      <c r="B4187">
        <v>100</v>
      </c>
      <c r="C4187">
        <v>100</v>
      </c>
      <c r="D4187">
        <v>100000</v>
      </c>
      <c r="E4187">
        <v>49</v>
      </c>
      <c r="F4187">
        <v>1</v>
      </c>
      <c r="G4187">
        <v>1.6286210000000001</v>
      </c>
      <c r="H4187">
        <v>7.4626999999999999E-2</v>
      </c>
      <c r="I4187">
        <v>2.1842220000000001</v>
      </c>
      <c r="J4187">
        <v>4.5504999999999997E-2</v>
      </c>
      <c r="K4187" t="str">
        <f t="shared" si="74"/>
        <v>6</v>
      </c>
      <c r="L4187" t="s">
        <v>66</v>
      </c>
      <c r="M4187" t="s">
        <v>67</v>
      </c>
      <c r="N41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49</v>
      </c>
      <c r="O4187" s="10" t="e">
        <f>VLOOKUP(TableOMP[[#This Row],[Label]],TableAvg[],2,FALSE)</f>
        <v>#N/A</v>
      </c>
      <c r="P4187" s="10" t="e">
        <f>VLOOKUP(TableOMP[[#This Row],[Label]],TableAvg[],3,FALSE)</f>
        <v>#N/A</v>
      </c>
      <c r="Q4187" s="10" t="e">
        <f>TableOMP[[#This Row],[Avg]]-$U$2*TableOMP[[#This Row],[StdDev]]</f>
        <v>#N/A</v>
      </c>
      <c r="R4187" s="10" t="e">
        <f>TableOMP[[#This Row],[Avg]]+$U$2*TableOMP[[#This Row],[StdDev]]</f>
        <v>#N/A</v>
      </c>
      <c r="S4187" s="10" t="e">
        <f>IF(AND(TableOMP[[#This Row],[total_time]]&gt;=TableOMP[[#This Row],[Low]], TableOMP[[#This Row],[total_time]]&lt;=TableOMP[[#This Row],[High]]),1,0)</f>
        <v>#N/A</v>
      </c>
    </row>
    <row r="4188" spans="1:19" x14ac:dyDescent="0.25">
      <c r="A4188" t="s">
        <v>10</v>
      </c>
      <c r="B4188">
        <v>100</v>
      </c>
      <c r="C4188">
        <v>100</v>
      </c>
      <c r="D4188">
        <v>100000</v>
      </c>
      <c r="E4188">
        <v>48</v>
      </c>
      <c r="F4188">
        <v>1</v>
      </c>
      <c r="G4188">
        <v>1.7550870000000001</v>
      </c>
      <c r="H4188">
        <v>8.6210999999999996E-2</v>
      </c>
      <c r="I4188">
        <v>2.8628960000000001</v>
      </c>
      <c r="J4188">
        <v>6.0913000000000002E-2</v>
      </c>
      <c r="K4188" t="str">
        <f t="shared" si="74"/>
        <v>6</v>
      </c>
      <c r="L4188" t="s">
        <v>66</v>
      </c>
      <c r="M4188" t="s">
        <v>67</v>
      </c>
      <c r="N41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48</v>
      </c>
      <c r="O4188" s="10" t="e">
        <f>VLOOKUP(TableOMP[[#This Row],[Label]],TableAvg[],2,FALSE)</f>
        <v>#N/A</v>
      </c>
      <c r="P4188" s="10" t="e">
        <f>VLOOKUP(TableOMP[[#This Row],[Label]],TableAvg[],3,FALSE)</f>
        <v>#N/A</v>
      </c>
      <c r="Q4188" s="10" t="e">
        <f>TableOMP[[#This Row],[Avg]]-$U$2*TableOMP[[#This Row],[StdDev]]</f>
        <v>#N/A</v>
      </c>
      <c r="R4188" s="10" t="e">
        <f>TableOMP[[#This Row],[Avg]]+$U$2*TableOMP[[#This Row],[StdDev]]</f>
        <v>#N/A</v>
      </c>
      <c r="S4188" s="10" t="e">
        <f>IF(AND(TableOMP[[#This Row],[total_time]]&gt;=TableOMP[[#This Row],[Low]], TableOMP[[#This Row],[total_time]]&lt;=TableOMP[[#This Row],[High]]),1,0)</f>
        <v>#N/A</v>
      </c>
    </row>
    <row r="4189" spans="1:19" x14ac:dyDescent="0.25">
      <c r="A4189" t="s">
        <v>10</v>
      </c>
      <c r="B4189">
        <v>100</v>
      </c>
      <c r="C4189">
        <v>100</v>
      </c>
      <c r="D4189">
        <v>100000</v>
      </c>
      <c r="E4189">
        <v>47</v>
      </c>
      <c r="F4189">
        <v>1</v>
      </c>
      <c r="G4189">
        <v>1.5722020000000001</v>
      </c>
      <c r="H4189">
        <v>8.8897000000000004E-2</v>
      </c>
      <c r="I4189">
        <v>1.951584</v>
      </c>
      <c r="J4189">
        <v>4.2425999999999998E-2</v>
      </c>
      <c r="K4189" t="str">
        <f t="shared" si="74"/>
        <v>6</v>
      </c>
      <c r="L4189" t="s">
        <v>66</v>
      </c>
      <c r="M4189" t="s">
        <v>67</v>
      </c>
      <c r="N41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47</v>
      </c>
      <c r="O4189" s="10" t="e">
        <f>VLOOKUP(TableOMP[[#This Row],[Label]],TableAvg[],2,FALSE)</f>
        <v>#N/A</v>
      </c>
      <c r="P4189" s="10" t="e">
        <f>VLOOKUP(TableOMP[[#This Row],[Label]],TableAvg[],3,FALSE)</f>
        <v>#N/A</v>
      </c>
      <c r="Q4189" s="10" t="e">
        <f>TableOMP[[#This Row],[Avg]]-$U$2*TableOMP[[#This Row],[StdDev]]</f>
        <v>#N/A</v>
      </c>
      <c r="R4189" s="10" t="e">
        <f>TableOMP[[#This Row],[Avg]]+$U$2*TableOMP[[#This Row],[StdDev]]</f>
        <v>#N/A</v>
      </c>
      <c r="S4189" s="10" t="e">
        <f>IF(AND(TableOMP[[#This Row],[total_time]]&gt;=TableOMP[[#This Row],[Low]], TableOMP[[#This Row],[total_time]]&lt;=TableOMP[[#This Row],[High]]),1,0)</f>
        <v>#N/A</v>
      </c>
    </row>
    <row r="4190" spans="1:19" x14ac:dyDescent="0.25">
      <c r="A4190" t="s">
        <v>10</v>
      </c>
      <c r="B4190">
        <v>100</v>
      </c>
      <c r="C4190">
        <v>100</v>
      </c>
      <c r="D4190">
        <v>100000</v>
      </c>
      <c r="E4190">
        <v>46</v>
      </c>
      <c r="F4190">
        <v>1</v>
      </c>
      <c r="G4190">
        <v>1.5739890000000001</v>
      </c>
      <c r="H4190">
        <v>5.0372E-2</v>
      </c>
      <c r="I4190">
        <v>1.8743030000000001</v>
      </c>
      <c r="J4190">
        <v>4.1651000000000001E-2</v>
      </c>
      <c r="K4190" t="str">
        <f t="shared" si="74"/>
        <v>6</v>
      </c>
      <c r="L4190" t="s">
        <v>66</v>
      </c>
      <c r="M4190" t="s">
        <v>67</v>
      </c>
      <c r="N41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46</v>
      </c>
      <c r="O4190" s="10" t="e">
        <f>VLOOKUP(TableOMP[[#This Row],[Label]],TableAvg[],2,FALSE)</f>
        <v>#N/A</v>
      </c>
      <c r="P4190" s="10" t="e">
        <f>VLOOKUP(TableOMP[[#This Row],[Label]],TableAvg[],3,FALSE)</f>
        <v>#N/A</v>
      </c>
      <c r="Q4190" s="10" t="e">
        <f>TableOMP[[#This Row],[Avg]]-$U$2*TableOMP[[#This Row],[StdDev]]</f>
        <v>#N/A</v>
      </c>
      <c r="R4190" s="10" t="e">
        <f>TableOMP[[#This Row],[Avg]]+$U$2*TableOMP[[#This Row],[StdDev]]</f>
        <v>#N/A</v>
      </c>
      <c r="S4190" s="10" t="e">
        <f>IF(AND(TableOMP[[#This Row],[total_time]]&gt;=TableOMP[[#This Row],[Low]], TableOMP[[#This Row],[total_time]]&lt;=TableOMP[[#This Row],[High]]),1,0)</f>
        <v>#N/A</v>
      </c>
    </row>
    <row r="4191" spans="1:19" x14ac:dyDescent="0.25">
      <c r="A4191" t="s">
        <v>10</v>
      </c>
      <c r="B4191">
        <v>100</v>
      </c>
      <c r="C4191">
        <v>100</v>
      </c>
      <c r="D4191">
        <v>100000</v>
      </c>
      <c r="E4191">
        <v>45</v>
      </c>
      <c r="F4191">
        <v>1</v>
      </c>
      <c r="G4191">
        <v>1.67004</v>
      </c>
      <c r="H4191">
        <v>6.7238999999999993E-2</v>
      </c>
      <c r="I4191">
        <v>2.0823209999999999</v>
      </c>
      <c r="J4191">
        <v>4.7324999999999999E-2</v>
      </c>
      <c r="K4191" t="str">
        <f t="shared" si="74"/>
        <v>6</v>
      </c>
      <c r="L4191" t="s">
        <v>66</v>
      </c>
      <c r="M4191" t="s">
        <v>67</v>
      </c>
      <c r="N41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45</v>
      </c>
      <c r="O4191" s="10" t="e">
        <f>VLOOKUP(TableOMP[[#This Row],[Label]],TableAvg[],2,FALSE)</f>
        <v>#N/A</v>
      </c>
      <c r="P4191" s="10" t="e">
        <f>VLOOKUP(TableOMP[[#This Row],[Label]],TableAvg[],3,FALSE)</f>
        <v>#N/A</v>
      </c>
      <c r="Q4191" s="10" t="e">
        <f>TableOMP[[#This Row],[Avg]]-$U$2*TableOMP[[#This Row],[StdDev]]</f>
        <v>#N/A</v>
      </c>
      <c r="R4191" s="10" t="e">
        <f>TableOMP[[#This Row],[Avg]]+$U$2*TableOMP[[#This Row],[StdDev]]</f>
        <v>#N/A</v>
      </c>
      <c r="S4191" s="10" t="e">
        <f>IF(AND(TableOMP[[#This Row],[total_time]]&gt;=TableOMP[[#This Row],[Low]], TableOMP[[#This Row],[total_time]]&lt;=TableOMP[[#This Row],[High]]),1,0)</f>
        <v>#N/A</v>
      </c>
    </row>
    <row r="4192" spans="1:19" x14ac:dyDescent="0.25">
      <c r="A4192" t="s">
        <v>10</v>
      </c>
      <c r="B4192">
        <v>100</v>
      </c>
      <c r="C4192">
        <v>100</v>
      </c>
      <c r="D4192">
        <v>100000</v>
      </c>
      <c r="E4192">
        <v>44</v>
      </c>
      <c r="F4192">
        <v>1</v>
      </c>
      <c r="G4192">
        <v>1.6255839999999999</v>
      </c>
      <c r="H4192">
        <v>6.9128999999999996E-2</v>
      </c>
      <c r="I4192">
        <v>1.997384</v>
      </c>
      <c r="J4192">
        <v>4.6450999999999999E-2</v>
      </c>
      <c r="K4192" t="str">
        <f t="shared" si="74"/>
        <v>6</v>
      </c>
      <c r="L4192" t="s">
        <v>66</v>
      </c>
      <c r="M4192" t="s">
        <v>67</v>
      </c>
      <c r="N41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44</v>
      </c>
      <c r="O4192" s="10" t="e">
        <f>VLOOKUP(TableOMP[[#This Row],[Label]],TableAvg[],2,FALSE)</f>
        <v>#N/A</v>
      </c>
      <c r="P4192" s="10" t="e">
        <f>VLOOKUP(TableOMP[[#This Row],[Label]],TableAvg[],3,FALSE)</f>
        <v>#N/A</v>
      </c>
      <c r="Q4192" s="10" t="e">
        <f>TableOMP[[#This Row],[Avg]]-$U$2*TableOMP[[#This Row],[StdDev]]</f>
        <v>#N/A</v>
      </c>
      <c r="R4192" s="10" t="e">
        <f>TableOMP[[#This Row],[Avg]]+$U$2*TableOMP[[#This Row],[StdDev]]</f>
        <v>#N/A</v>
      </c>
      <c r="S4192" s="10" t="e">
        <f>IF(AND(TableOMP[[#This Row],[total_time]]&gt;=TableOMP[[#This Row],[Low]], TableOMP[[#This Row],[total_time]]&lt;=TableOMP[[#This Row],[High]]),1,0)</f>
        <v>#N/A</v>
      </c>
    </row>
    <row r="4193" spans="1:19" x14ac:dyDescent="0.25">
      <c r="A4193" t="s">
        <v>10</v>
      </c>
      <c r="B4193">
        <v>100</v>
      </c>
      <c r="C4193">
        <v>100</v>
      </c>
      <c r="D4193">
        <v>100000</v>
      </c>
      <c r="E4193">
        <v>43</v>
      </c>
      <c r="F4193">
        <v>1</v>
      </c>
      <c r="G4193">
        <v>1.4858709999999999</v>
      </c>
      <c r="H4193">
        <v>7.7007999999999993E-2</v>
      </c>
      <c r="I4193">
        <v>2.4073310000000001</v>
      </c>
      <c r="J4193">
        <v>5.7317E-2</v>
      </c>
      <c r="K4193" t="str">
        <f t="shared" si="74"/>
        <v>6</v>
      </c>
      <c r="L4193" t="s">
        <v>66</v>
      </c>
      <c r="M4193" t="s">
        <v>67</v>
      </c>
      <c r="N41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43</v>
      </c>
      <c r="O4193" s="10" t="e">
        <f>VLOOKUP(TableOMP[[#This Row],[Label]],TableAvg[],2,FALSE)</f>
        <v>#N/A</v>
      </c>
      <c r="P4193" s="10" t="e">
        <f>VLOOKUP(TableOMP[[#This Row],[Label]],TableAvg[],3,FALSE)</f>
        <v>#N/A</v>
      </c>
      <c r="Q4193" s="10" t="e">
        <f>TableOMP[[#This Row],[Avg]]-$U$2*TableOMP[[#This Row],[StdDev]]</f>
        <v>#N/A</v>
      </c>
      <c r="R4193" s="10" t="e">
        <f>TableOMP[[#This Row],[Avg]]+$U$2*TableOMP[[#This Row],[StdDev]]</f>
        <v>#N/A</v>
      </c>
      <c r="S4193" s="10" t="e">
        <f>IF(AND(TableOMP[[#This Row],[total_time]]&gt;=TableOMP[[#This Row],[Low]], TableOMP[[#This Row],[total_time]]&lt;=TableOMP[[#This Row],[High]]),1,0)</f>
        <v>#N/A</v>
      </c>
    </row>
    <row r="4194" spans="1:19" x14ac:dyDescent="0.25">
      <c r="A4194" t="s">
        <v>10</v>
      </c>
      <c r="B4194">
        <v>100</v>
      </c>
      <c r="C4194">
        <v>100</v>
      </c>
      <c r="D4194">
        <v>100000</v>
      </c>
      <c r="E4194">
        <v>42</v>
      </c>
      <c r="F4194">
        <v>1</v>
      </c>
      <c r="G4194">
        <v>1.5232589999999999</v>
      </c>
      <c r="H4194">
        <v>8.9687000000000003E-2</v>
      </c>
      <c r="I4194">
        <v>2.1353610000000001</v>
      </c>
      <c r="J4194">
        <v>5.2082000000000003E-2</v>
      </c>
      <c r="K4194" t="str">
        <f t="shared" si="74"/>
        <v>6</v>
      </c>
      <c r="L4194" t="s">
        <v>66</v>
      </c>
      <c r="M4194" t="s">
        <v>67</v>
      </c>
      <c r="N41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42</v>
      </c>
      <c r="O4194" s="10" t="e">
        <f>VLOOKUP(TableOMP[[#This Row],[Label]],TableAvg[],2,FALSE)</f>
        <v>#N/A</v>
      </c>
      <c r="P4194" s="10" t="e">
        <f>VLOOKUP(TableOMP[[#This Row],[Label]],TableAvg[],3,FALSE)</f>
        <v>#N/A</v>
      </c>
      <c r="Q4194" s="10" t="e">
        <f>TableOMP[[#This Row],[Avg]]-$U$2*TableOMP[[#This Row],[StdDev]]</f>
        <v>#N/A</v>
      </c>
      <c r="R4194" s="10" t="e">
        <f>TableOMP[[#This Row],[Avg]]+$U$2*TableOMP[[#This Row],[StdDev]]</f>
        <v>#N/A</v>
      </c>
      <c r="S4194" s="10" t="e">
        <f>IF(AND(TableOMP[[#This Row],[total_time]]&gt;=TableOMP[[#This Row],[Low]], TableOMP[[#This Row],[total_time]]&lt;=TableOMP[[#This Row],[High]]),1,0)</f>
        <v>#N/A</v>
      </c>
    </row>
    <row r="4195" spans="1:19" x14ac:dyDescent="0.25">
      <c r="A4195" t="s">
        <v>10</v>
      </c>
      <c r="B4195">
        <v>100</v>
      </c>
      <c r="C4195">
        <v>100</v>
      </c>
      <c r="D4195">
        <v>100000</v>
      </c>
      <c r="E4195">
        <v>41</v>
      </c>
      <c r="F4195">
        <v>1</v>
      </c>
      <c r="G4195">
        <v>1.524111</v>
      </c>
      <c r="H4195">
        <v>0.136131</v>
      </c>
      <c r="I4195">
        <v>5.0044329999999997</v>
      </c>
      <c r="J4195">
        <v>0.125111</v>
      </c>
      <c r="K4195" t="str">
        <f t="shared" si="74"/>
        <v>6</v>
      </c>
      <c r="L4195" t="s">
        <v>66</v>
      </c>
      <c r="M4195" t="s">
        <v>67</v>
      </c>
      <c r="N41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41</v>
      </c>
      <c r="O4195" s="10" t="e">
        <f>VLOOKUP(TableOMP[[#This Row],[Label]],TableAvg[],2,FALSE)</f>
        <v>#N/A</v>
      </c>
      <c r="P4195" s="10" t="e">
        <f>VLOOKUP(TableOMP[[#This Row],[Label]],TableAvg[],3,FALSE)</f>
        <v>#N/A</v>
      </c>
      <c r="Q4195" s="10" t="e">
        <f>TableOMP[[#This Row],[Avg]]-$U$2*TableOMP[[#This Row],[StdDev]]</f>
        <v>#N/A</v>
      </c>
      <c r="R4195" s="10" t="e">
        <f>TableOMP[[#This Row],[Avg]]+$U$2*TableOMP[[#This Row],[StdDev]]</f>
        <v>#N/A</v>
      </c>
      <c r="S4195" s="10" t="e">
        <f>IF(AND(TableOMP[[#This Row],[total_time]]&gt;=TableOMP[[#This Row],[Low]], TableOMP[[#This Row],[total_time]]&lt;=TableOMP[[#This Row],[High]]),1,0)</f>
        <v>#N/A</v>
      </c>
    </row>
    <row r="4196" spans="1:19" x14ac:dyDescent="0.25">
      <c r="A4196" t="s">
        <v>10</v>
      </c>
      <c r="B4196">
        <v>100</v>
      </c>
      <c r="C4196">
        <v>100</v>
      </c>
      <c r="D4196">
        <v>100000</v>
      </c>
      <c r="E4196">
        <v>40</v>
      </c>
      <c r="F4196">
        <v>1</v>
      </c>
      <c r="G4196">
        <v>1.477417</v>
      </c>
      <c r="H4196">
        <v>6.1088000000000003E-2</v>
      </c>
      <c r="I4196">
        <v>1.7710619999999999</v>
      </c>
      <c r="J4196">
        <v>4.5412000000000001E-2</v>
      </c>
      <c r="K4196" t="str">
        <f t="shared" si="74"/>
        <v>6</v>
      </c>
      <c r="L4196" t="s">
        <v>66</v>
      </c>
      <c r="M4196" t="s">
        <v>67</v>
      </c>
      <c r="N41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40</v>
      </c>
      <c r="O4196" s="10" t="e">
        <f>VLOOKUP(TableOMP[[#This Row],[Label]],TableAvg[],2,FALSE)</f>
        <v>#N/A</v>
      </c>
      <c r="P4196" s="10" t="e">
        <f>VLOOKUP(TableOMP[[#This Row],[Label]],TableAvg[],3,FALSE)</f>
        <v>#N/A</v>
      </c>
      <c r="Q4196" s="10" t="e">
        <f>TableOMP[[#This Row],[Avg]]-$U$2*TableOMP[[#This Row],[StdDev]]</f>
        <v>#N/A</v>
      </c>
      <c r="R4196" s="10" t="e">
        <f>TableOMP[[#This Row],[Avg]]+$U$2*TableOMP[[#This Row],[StdDev]]</f>
        <v>#N/A</v>
      </c>
      <c r="S4196" s="10" t="e">
        <f>IF(AND(TableOMP[[#This Row],[total_time]]&gt;=TableOMP[[#This Row],[Low]], TableOMP[[#This Row],[total_time]]&lt;=TableOMP[[#This Row],[High]]),1,0)</f>
        <v>#N/A</v>
      </c>
    </row>
    <row r="4197" spans="1:19" x14ac:dyDescent="0.25">
      <c r="A4197" t="s">
        <v>10</v>
      </c>
      <c r="B4197">
        <v>100</v>
      </c>
      <c r="C4197">
        <v>100</v>
      </c>
      <c r="D4197">
        <v>100000</v>
      </c>
      <c r="E4197">
        <v>39</v>
      </c>
      <c r="F4197">
        <v>1</v>
      </c>
      <c r="G4197">
        <v>1.568028</v>
      </c>
      <c r="H4197">
        <v>7.6659000000000005E-2</v>
      </c>
      <c r="I4197">
        <v>1.566173</v>
      </c>
      <c r="J4197">
        <v>4.1215000000000002E-2</v>
      </c>
      <c r="K4197" t="str">
        <f t="shared" si="74"/>
        <v>6</v>
      </c>
      <c r="L4197" t="s">
        <v>66</v>
      </c>
      <c r="M4197" t="s">
        <v>67</v>
      </c>
      <c r="N41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39</v>
      </c>
      <c r="O4197" s="10" t="e">
        <f>VLOOKUP(TableOMP[[#This Row],[Label]],TableAvg[],2,FALSE)</f>
        <v>#N/A</v>
      </c>
      <c r="P4197" s="10" t="e">
        <f>VLOOKUP(TableOMP[[#This Row],[Label]],TableAvg[],3,FALSE)</f>
        <v>#N/A</v>
      </c>
      <c r="Q4197" s="10" t="e">
        <f>TableOMP[[#This Row],[Avg]]-$U$2*TableOMP[[#This Row],[StdDev]]</f>
        <v>#N/A</v>
      </c>
      <c r="R4197" s="10" t="e">
        <f>TableOMP[[#This Row],[Avg]]+$U$2*TableOMP[[#This Row],[StdDev]]</f>
        <v>#N/A</v>
      </c>
      <c r="S4197" s="10" t="e">
        <f>IF(AND(TableOMP[[#This Row],[total_time]]&gt;=TableOMP[[#This Row],[Low]], TableOMP[[#This Row],[total_time]]&lt;=TableOMP[[#This Row],[High]]),1,0)</f>
        <v>#N/A</v>
      </c>
    </row>
    <row r="4198" spans="1:19" x14ac:dyDescent="0.25">
      <c r="A4198" t="s">
        <v>10</v>
      </c>
      <c r="B4198">
        <v>100</v>
      </c>
      <c r="C4198">
        <v>100</v>
      </c>
      <c r="D4198">
        <v>100000</v>
      </c>
      <c r="E4198">
        <v>38</v>
      </c>
      <c r="F4198">
        <v>1</v>
      </c>
      <c r="G4198">
        <v>1.410067</v>
      </c>
      <c r="H4198">
        <v>7.6712000000000002E-2</v>
      </c>
      <c r="I4198">
        <v>2.0899239999999999</v>
      </c>
      <c r="J4198">
        <v>5.6483999999999999E-2</v>
      </c>
      <c r="K4198" t="str">
        <f t="shared" si="74"/>
        <v>6</v>
      </c>
      <c r="L4198" t="s">
        <v>66</v>
      </c>
      <c r="M4198" t="s">
        <v>67</v>
      </c>
      <c r="N41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38</v>
      </c>
      <c r="O4198" s="10" t="e">
        <f>VLOOKUP(TableOMP[[#This Row],[Label]],TableAvg[],2,FALSE)</f>
        <v>#N/A</v>
      </c>
      <c r="P4198" s="10" t="e">
        <f>VLOOKUP(TableOMP[[#This Row],[Label]],TableAvg[],3,FALSE)</f>
        <v>#N/A</v>
      </c>
      <c r="Q4198" s="10" t="e">
        <f>TableOMP[[#This Row],[Avg]]-$U$2*TableOMP[[#This Row],[StdDev]]</f>
        <v>#N/A</v>
      </c>
      <c r="R4198" s="10" t="e">
        <f>TableOMP[[#This Row],[Avg]]+$U$2*TableOMP[[#This Row],[StdDev]]</f>
        <v>#N/A</v>
      </c>
      <c r="S4198" s="10" t="e">
        <f>IF(AND(TableOMP[[#This Row],[total_time]]&gt;=TableOMP[[#This Row],[Low]], TableOMP[[#This Row],[total_time]]&lt;=TableOMP[[#This Row],[High]]),1,0)</f>
        <v>#N/A</v>
      </c>
    </row>
    <row r="4199" spans="1:19" x14ac:dyDescent="0.25">
      <c r="A4199" t="s">
        <v>10</v>
      </c>
      <c r="B4199">
        <v>100</v>
      </c>
      <c r="C4199">
        <v>100</v>
      </c>
      <c r="D4199">
        <v>100000</v>
      </c>
      <c r="E4199">
        <v>37</v>
      </c>
      <c r="F4199">
        <v>1</v>
      </c>
      <c r="G4199">
        <v>1.3664320000000001</v>
      </c>
      <c r="H4199">
        <v>4.1203999999999998E-2</v>
      </c>
      <c r="I4199">
        <v>1.199978</v>
      </c>
      <c r="J4199">
        <v>3.3333000000000002E-2</v>
      </c>
      <c r="K4199" t="str">
        <f t="shared" si="74"/>
        <v>6</v>
      </c>
      <c r="L4199" t="s">
        <v>66</v>
      </c>
      <c r="M4199" t="s">
        <v>67</v>
      </c>
      <c r="N41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37</v>
      </c>
      <c r="O4199" s="10" t="e">
        <f>VLOOKUP(TableOMP[[#This Row],[Label]],TableAvg[],2,FALSE)</f>
        <v>#N/A</v>
      </c>
      <c r="P4199" s="10" t="e">
        <f>VLOOKUP(TableOMP[[#This Row],[Label]],TableAvg[],3,FALSE)</f>
        <v>#N/A</v>
      </c>
      <c r="Q4199" s="10" t="e">
        <f>TableOMP[[#This Row],[Avg]]-$U$2*TableOMP[[#This Row],[StdDev]]</f>
        <v>#N/A</v>
      </c>
      <c r="R4199" s="10" t="e">
        <f>TableOMP[[#This Row],[Avg]]+$U$2*TableOMP[[#This Row],[StdDev]]</f>
        <v>#N/A</v>
      </c>
      <c r="S4199" s="10" t="e">
        <f>IF(AND(TableOMP[[#This Row],[total_time]]&gt;=TableOMP[[#This Row],[Low]], TableOMP[[#This Row],[total_time]]&lt;=TableOMP[[#This Row],[High]]),1,0)</f>
        <v>#N/A</v>
      </c>
    </row>
    <row r="4200" spans="1:19" x14ac:dyDescent="0.25">
      <c r="A4200" t="s">
        <v>10</v>
      </c>
      <c r="B4200">
        <v>100</v>
      </c>
      <c r="C4200">
        <v>100</v>
      </c>
      <c r="D4200">
        <v>100000</v>
      </c>
      <c r="E4200">
        <v>36</v>
      </c>
      <c r="F4200">
        <v>1</v>
      </c>
      <c r="G4200">
        <v>1.4516340000000001</v>
      </c>
      <c r="H4200">
        <v>3.7151999999999998E-2</v>
      </c>
      <c r="I4200">
        <v>1.0444150000000001</v>
      </c>
      <c r="J4200">
        <v>2.9839999999999998E-2</v>
      </c>
      <c r="K4200" t="str">
        <f t="shared" si="74"/>
        <v>6</v>
      </c>
      <c r="L4200" t="s">
        <v>66</v>
      </c>
      <c r="M4200" t="s">
        <v>67</v>
      </c>
      <c r="N42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36</v>
      </c>
      <c r="O4200" s="10" t="e">
        <f>VLOOKUP(TableOMP[[#This Row],[Label]],TableAvg[],2,FALSE)</f>
        <v>#N/A</v>
      </c>
      <c r="P4200" s="10" t="e">
        <f>VLOOKUP(TableOMP[[#This Row],[Label]],TableAvg[],3,FALSE)</f>
        <v>#N/A</v>
      </c>
      <c r="Q4200" s="10" t="e">
        <f>TableOMP[[#This Row],[Avg]]-$U$2*TableOMP[[#This Row],[StdDev]]</f>
        <v>#N/A</v>
      </c>
      <c r="R4200" s="10" t="e">
        <f>TableOMP[[#This Row],[Avg]]+$U$2*TableOMP[[#This Row],[StdDev]]</f>
        <v>#N/A</v>
      </c>
      <c r="S4200" s="10" t="e">
        <f>IF(AND(TableOMP[[#This Row],[total_time]]&gt;=TableOMP[[#This Row],[Low]], TableOMP[[#This Row],[total_time]]&lt;=TableOMP[[#This Row],[High]]),1,0)</f>
        <v>#N/A</v>
      </c>
    </row>
    <row r="4201" spans="1:19" x14ac:dyDescent="0.25">
      <c r="A4201" t="s">
        <v>10</v>
      </c>
      <c r="B4201">
        <v>100</v>
      </c>
      <c r="C4201">
        <v>100</v>
      </c>
      <c r="D4201">
        <v>100000</v>
      </c>
      <c r="E4201">
        <v>35</v>
      </c>
      <c r="F4201">
        <v>1</v>
      </c>
      <c r="G4201">
        <v>1.351523</v>
      </c>
      <c r="H4201">
        <v>5.5254999999999999E-2</v>
      </c>
      <c r="I4201">
        <v>1.4830749999999999</v>
      </c>
      <c r="J4201">
        <v>4.3619999999999999E-2</v>
      </c>
      <c r="K4201" t="str">
        <f t="shared" si="74"/>
        <v>6</v>
      </c>
      <c r="L4201" t="s">
        <v>66</v>
      </c>
      <c r="M4201" t="s">
        <v>67</v>
      </c>
      <c r="N42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35</v>
      </c>
      <c r="O4201" s="10" t="e">
        <f>VLOOKUP(TableOMP[[#This Row],[Label]],TableAvg[],2,FALSE)</f>
        <v>#N/A</v>
      </c>
      <c r="P4201" s="10" t="e">
        <f>VLOOKUP(TableOMP[[#This Row],[Label]],TableAvg[],3,FALSE)</f>
        <v>#N/A</v>
      </c>
      <c r="Q4201" s="10" t="e">
        <f>TableOMP[[#This Row],[Avg]]-$U$2*TableOMP[[#This Row],[StdDev]]</f>
        <v>#N/A</v>
      </c>
      <c r="R4201" s="10" t="e">
        <f>TableOMP[[#This Row],[Avg]]+$U$2*TableOMP[[#This Row],[StdDev]]</f>
        <v>#N/A</v>
      </c>
      <c r="S4201" s="10" t="e">
        <f>IF(AND(TableOMP[[#This Row],[total_time]]&gt;=TableOMP[[#This Row],[Low]], TableOMP[[#This Row],[total_time]]&lt;=TableOMP[[#This Row],[High]]),1,0)</f>
        <v>#N/A</v>
      </c>
    </row>
    <row r="4202" spans="1:19" x14ac:dyDescent="0.25">
      <c r="A4202" t="s">
        <v>10</v>
      </c>
      <c r="B4202">
        <v>100</v>
      </c>
      <c r="C4202">
        <v>100</v>
      </c>
      <c r="D4202">
        <v>100000</v>
      </c>
      <c r="E4202">
        <v>34</v>
      </c>
      <c r="F4202">
        <v>1</v>
      </c>
      <c r="G4202">
        <v>1.4378409999999999</v>
      </c>
      <c r="H4202">
        <v>6.3223000000000001E-2</v>
      </c>
      <c r="I4202">
        <v>1.732105</v>
      </c>
      <c r="J4202">
        <v>5.2488E-2</v>
      </c>
      <c r="K4202" t="str">
        <f t="shared" si="74"/>
        <v>6</v>
      </c>
      <c r="L4202" t="s">
        <v>66</v>
      </c>
      <c r="M4202" t="s">
        <v>67</v>
      </c>
      <c r="N42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34</v>
      </c>
      <c r="O4202" s="10" t="e">
        <f>VLOOKUP(TableOMP[[#This Row],[Label]],TableAvg[],2,FALSE)</f>
        <v>#N/A</v>
      </c>
      <c r="P4202" s="10" t="e">
        <f>VLOOKUP(TableOMP[[#This Row],[Label]],TableAvg[],3,FALSE)</f>
        <v>#N/A</v>
      </c>
      <c r="Q4202" s="10" t="e">
        <f>TableOMP[[#This Row],[Avg]]-$U$2*TableOMP[[#This Row],[StdDev]]</f>
        <v>#N/A</v>
      </c>
      <c r="R4202" s="10" t="e">
        <f>TableOMP[[#This Row],[Avg]]+$U$2*TableOMP[[#This Row],[StdDev]]</f>
        <v>#N/A</v>
      </c>
      <c r="S4202" s="10" t="e">
        <f>IF(AND(TableOMP[[#This Row],[total_time]]&gt;=TableOMP[[#This Row],[Low]], TableOMP[[#This Row],[total_time]]&lt;=TableOMP[[#This Row],[High]]),1,0)</f>
        <v>#N/A</v>
      </c>
    </row>
    <row r="4203" spans="1:19" x14ac:dyDescent="0.25">
      <c r="A4203" t="s">
        <v>10</v>
      </c>
      <c r="B4203">
        <v>100</v>
      </c>
      <c r="C4203">
        <v>100</v>
      </c>
      <c r="D4203">
        <v>100000</v>
      </c>
      <c r="E4203">
        <v>33</v>
      </c>
      <c r="F4203">
        <v>1</v>
      </c>
      <c r="G4203">
        <v>1.3387260000000001</v>
      </c>
      <c r="H4203">
        <v>6.4964999999999995E-2</v>
      </c>
      <c r="I4203">
        <v>1.5279739999999999</v>
      </c>
      <c r="J4203">
        <v>4.7749E-2</v>
      </c>
      <c r="K4203" t="str">
        <f t="shared" si="74"/>
        <v>6</v>
      </c>
      <c r="L4203" t="s">
        <v>66</v>
      </c>
      <c r="M4203" t="s">
        <v>67</v>
      </c>
      <c r="N42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33</v>
      </c>
      <c r="O4203" s="10" t="e">
        <f>VLOOKUP(TableOMP[[#This Row],[Label]],TableAvg[],2,FALSE)</f>
        <v>#N/A</v>
      </c>
      <c r="P4203" s="10" t="e">
        <f>VLOOKUP(TableOMP[[#This Row],[Label]],TableAvg[],3,FALSE)</f>
        <v>#N/A</v>
      </c>
      <c r="Q4203" s="10" t="e">
        <f>TableOMP[[#This Row],[Avg]]-$U$2*TableOMP[[#This Row],[StdDev]]</f>
        <v>#N/A</v>
      </c>
      <c r="R4203" s="10" t="e">
        <f>TableOMP[[#This Row],[Avg]]+$U$2*TableOMP[[#This Row],[StdDev]]</f>
        <v>#N/A</v>
      </c>
      <c r="S4203" s="10" t="e">
        <f>IF(AND(TableOMP[[#This Row],[total_time]]&gt;=TableOMP[[#This Row],[Low]], TableOMP[[#This Row],[total_time]]&lt;=TableOMP[[#This Row],[High]]),1,0)</f>
        <v>#N/A</v>
      </c>
    </row>
    <row r="4204" spans="1:19" x14ac:dyDescent="0.25">
      <c r="A4204" t="s">
        <v>10</v>
      </c>
      <c r="B4204">
        <v>100</v>
      </c>
      <c r="C4204">
        <v>100</v>
      </c>
      <c r="D4204">
        <v>100000</v>
      </c>
      <c r="E4204">
        <v>32</v>
      </c>
      <c r="F4204">
        <v>1</v>
      </c>
      <c r="G4204">
        <v>1.378398</v>
      </c>
      <c r="H4204">
        <v>9.5150999999999999E-2</v>
      </c>
      <c r="I4204">
        <v>1.094662</v>
      </c>
      <c r="J4204">
        <v>3.5312000000000003E-2</v>
      </c>
      <c r="K4204" t="str">
        <f t="shared" si="74"/>
        <v>6</v>
      </c>
      <c r="L4204" t="s">
        <v>66</v>
      </c>
      <c r="M4204" t="s">
        <v>67</v>
      </c>
      <c r="N42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32</v>
      </c>
      <c r="O4204" s="10" t="e">
        <f>VLOOKUP(TableOMP[[#This Row],[Label]],TableAvg[],2,FALSE)</f>
        <v>#N/A</v>
      </c>
      <c r="P4204" s="10" t="e">
        <f>VLOOKUP(TableOMP[[#This Row],[Label]],TableAvg[],3,FALSE)</f>
        <v>#N/A</v>
      </c>
      <c r="Q4204" s="10" t="e">
        <f>TableOMP[[#This Row],[Avg]]-$U$2*TableOMP[[#This Row],[StdDev]]</f>
        <v>#N/A</v>
      </c>
      <c r="R4204" s="10" t="e">
        <f>TableOMP[[#This Row],[Avg]]+$U$2*TableOMP[[#This Row],[StdDev]]</f>
        <v>#N/A</v>
      </c>
      <c r="S4204" s="10" t="e">
        <f>IF(AND(TableOMP[[#This Row],[total_time]]&gt;=TableOMP[[#This Row],[Low]], TableOMP[[#This Row],[total_time]]&lt;=TableOMP[[#This Row],[High]]),1,0)</f>
        <v>#N/A</v>
      </c>
    </row>
    <row r="4205" spans="1:19" x14ac:dyDescent="0.25">
      <c r="A4205" t="s">
        <v>10</v>
      </c>
      <c r="B4205">
        <v>100</v>
      </c>
      <c r="C4205">
        <v>100</v>
      </c>
      <c r="D4205">
        <v>100000</v>
      </c>
      <c r="E4205">
        <v>31</v>
      </c>
      <c r="F4205">
        <v>1</v>
      </c>
      <c r="G4205">
        <v>1.325563</v>
      </c>
      <c r="H4205">
        <v>6.3342999999999997E-2</v>
      </c>
      <c r="I4205">
        <v>1.389607</v>
      </c>
      <c r="J4205">
        <v>4.632E-2</v>
      </c>
      <c r="K4205" t="str">
        <f t="shared" ref="K4205:K4235" si="75">MID(M4205,22,1)</f>
        <v>6</v>
      </c>
      <c r="L4205" t="s">
        <v>66</v>
      </c>
      <c r="M4205" t="s">
        <v>67</v>
      </c>
      <c r="N42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31</v>
      </c>
      <c r="O4205" s="10" t="e">
        <f>VLOOKUP(TableOMP[[#This Row],[Label]],TableAvg[],2,FALSE)</f>
        <v>#N/A</v>
      </c>
      <c r="P4205" s="10" t="e">
        <f>VLOOKUP(TableOMP[[#This Row],[Label]],TableAvg[],3,FALSE)</f>
        <v>#N/A</v>
      </c>
      <c r="Q4205" s="10" t="e">
        <f>TableOMP[[#This Row],[Avg]]-$U$2*TableOMP[[#This Row],[StdDev]]</f>
        <v>#N/A</v>
      </c>
      <c r="R4205" s="10" t="e">
        <f>TableOMP[[#This Row],[Avg]]+$U$2*TableOMP[[#This Row],[StdDev]]</f>
        <v>#N/A</v>
      </c>
      <c r="S4205" s="10" t="e">
        <f>IF(AND(TableOMP[[#This Row],[total_time]]&gt;=TableOMP[[#This Row],[Low]], TableOMP[[#This Row],[total_time]]&lt;=TableOMP[[#This Row],[High]]),1,0)</f>
        <v>#N/A</v>
      </c>
    </row>
    <row r="4206" spans="1:19" x14ac:dyDescent="0.25">
      <c r="A4206" t="s">
        <v>10</v>
      </c>
      <c r="B4206">
        <v>100</v>
      </c>
      <c r="C4206">
        <v>100</v>
      </c>
      <c r="D4206">
        <v>100000</v>
      </c>
      <c r="E4206">
        <v>30</v>
      </c>
      <c r="F4206">
        <v>1</v>
      </c>
      <c r="G4206">
        <v>1.370587</v>
      </c>
      <c r="H4206">
        <v>5.9952999999999999E-2</v>
      </c>
      <c r="I4206">
        <v>1.3238799999999999</v>
      </c>
      <c r="J4206">
        <v>4.5650999999999997E-2</v>
      </c>
      <c r="K4206" t="str">
        <f t="shared" si="75"/>
        <v>6</v>
      </c>
      <c r="L4206" t="s">
        <v>66</v>
      </c>
      <c r="M4206" t="s">
        <v>67</v>
      </c>
      <c r="N42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30</v>
      </c>
      <c r="O4206" s="10" t="e">
        <f>VLOOKUP(TableOMP[[#This Row],[Label]],TableAvg[],2,FALSE)</f>
        <v>#N/A</v>
      </c>
      <c r="P4206" s="10" t="e">
        <f>VLOOKUP(TableOMP[[#This Row],[Label]],TableAvg[],3,FALSE)</f>
        <v>#N/A</v>
      </c>
      <c r="Q4206" s="10" t="e">
        <f>TableOMP[[#This Row],[Avg]]-$U$2*TableOMP[[#This Row],[StdDev]]</f>
        <v>#N/A</v>
      </c>
      <c r="R4206" s="10" t="e">
        <f>TableOMP[[#This Row],[Avg]]+$U$2*TableOMP[[#This Row],[StdDev]]</f>
        <v>#N/A</v>
      </c>
      <c r="S4206" s="10" t="e">
        <f>IF(AND(TableOMP[[#This Row],[total_time]]&gt;=TableOMP[[#This Row],[Low]], TableOMP[[#This Row],[total_time]]&lt;=TableOMP[[#This Row],[High]]),1,0)</f>
        <v>#N/A</v>
      </c>
    </row>
    <row r="4207" spans="1:19" x14ac:dyDescent="0.25">
      <c r="A4207" t="s">
        <v>10</v>
      </c>
      <c r="B4207">
        <v>100</v>
      </c>
      <c r="C4207">
        <v>100</v>
      </c>
      <c r="D4207">
        <v>100000</v>
      </c>
      <c r="E4207">
        <v>29</v>
      </c>
      <c r="F4207">
        <v>1</v>
      </c>
      <c r="G4207">
        <v>1.3034079999999999</v>
      </c>
      <c r="H4207">
        <v>5.4663999999999997E-2</v>
      </c>
      <c r="I4207">
        <v>1.2106250000000001</v>
      </c>
      <c r="J4207">
        <v>4.3236999999999998E-2</v>
      </c>
      <c r="K4207" t="str">
        <f t="shared" si="75"/>
        <v>6</v>
      </c>
      <c r="L4207" t="s">
        <v>66</v>
      </c>
      <c r="M4207" t="s">
        <v>67</v>
      </c>
      <c r="N42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29</v>
      </c>
      <c r="O4207" s="10" t="e">
        <f>VLOOKUP(TableOMP[[#This Row],[Label]],TableAvg[],2,FALSE)</f>
        <v>#N/A</v>
      </c>
      <c r="P4207" s="10" t="e">
        <f>VLOOKUP(TableOMP[[#This Row],[Label]],TableAvg[],3,FALSE)</f>
        <v>#N/A</v>
      </c>
      <c r="Q4207" s="10" t="e">
        <f>TableOMP[[#This Row],[Avg]]-$U$2*TableOMP[[#This Row],[StdDev]]</f>
        <v>#N/A</v>
      </c>
      <c r="R4207" s="10" t="e">
        <f>TableOMP[[#This Row],[Avg]]+$U$2*TableOMP[[#This Row],[StdDev]]</f>
        <v>#N/A</v>
      </c>
      <c r="S4207" s="10" t="e">
        <f>IF(AND(TableOMP[[#This Row],[total_time]]&gt;=TableOMP[[#This Row],[Low]], TableOMP[[#This Row],[total_time]]&lt;=TableOMP[[#This Row],[High]]),1,0)</f>
        <v>#N/A</v>
      </c>
    </row>
    <row r="4208" spans="1:19" x14ac:dyDescent="0.25">
      <c r="A4208" t="s">
        <v>10</v>
      </c>
      <c r="B4208">
        <v>100</v>
      </c>
      <c r="C4208">
        <v>100</v>
      </c>
      <c r="D4208">
        <v>100000</v>
      </c>
      <c r="E4208">
        <v>28</v>
      </c>
      <c r="F4208">
        <v>1</v>
      </c>
      <c r="G4208">
        <v>1.352196</v>
      </c>
      <c r="H4208">
        <v>5.1450999999999997E-2</v>
      </c>
      <c r="I4208">
        <v>0.94437099999999996</v>
      </c>
      <c r="J4208">
        <v>3.4977000000000001E-2</v>
      </c>
      <c r="K4208" t="str">
        <f t="shared" si="75"/>
        <v>6</v>
      </c>
      <c r="L4208" t="s">
        <v>66</v>
      </c>
      <c r="M4208" t="s">
        <v>67</v>
      </c>
      <c r="N42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28</v>
      </c>
      <c r="O4208" s="10" t="e">
        <f>VLOOKUP(TableOMP[[#This Row],[Label]],TableAvg[],2,FALSE)</f>
        <v>#N/A</v>
      </c>
      <c r="P4208" s="10" t="e">
        <f>VLOOKUP(TableOMP[[#This Row],[Label]],TableAvg[],3,FALSE)</f>
        <v>#N/A</v>
      </c>
      <c r="Q4208" s="10" t="e">
        <f>TableOMP[[#This Row],[Avg]]-$U$2*TableOMP[[#This Row],[StdDev]]</f>
        <v>#N/A</v>
      </c>
      <c r="R4208" s="10" t="e">
        <f>TableOMP[[#This Row],[Avg]]+$U$2*TableOMP[[#This Row],[StdDev]]</f>
        <v>#N/A</v>
      </c>
      <c r="S4208" s="10" t="e">
        <f>IF(AND(TableOMP[[#This Row],[total_time]]&gt;=TableOMP[[#This Row],[Low]], TableOMP[[#This Row],[total_time]]&lt;=TableOMP[[#This Row],[High]]),1,0)</f>
        <v>#N/A</v>
      </c>
    </row>
    <row r="4209" spans="1:19" x14ac:dyDescent="0.25">
      <c r="A4209" t="s">
        <v>10</v>
      </c>
      <c r="B4209">
        <v>100</v>
      </c>
      <c r="C4209">
        <v>100</v>
      </c>
      <c r="D4209">
        <v>100000</v>
      </c>
      <c r="E4209">
        <v>27</v>
      </c>
      <c r="F4209">
        <v>1</v>
      </c>
      <c r="G4209">
        <v>1.275766</v>
      </c>
      <c r="H4209">
        <v>5.6156999999999999E-2</v>
      </c>
      <c r="I4209">
        <v>1.0625290000000001</v>
      </c>
      <c r="J4209">
        <v>4.0867000000000001E-2</v>
      </c>
      <c r="K4209" t="str">
        <f t="shared" si="75"/>
        <v>6</v>
      </c>
      <c r="L4209" t="s">
        <v>66</v>
      </c>
      <c r="M4209" t="s">
        <v>67</v>
      </c>
      <c r="N42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27</v>
      </c>
      <c r="O4209" s="10" t="e">
        <f>VLOOKUP(TableOMP[[#This Row],[Label]],TableAvg[],2,FALSE)</f>
        <v>#N/A</v>
      </c>
      <c r="P4209" s="10" t="e">
        <f>VLOOKUP(TableOMP[[#This Row],[Label]],TableAvg[],3,FALSE)</f>
        <v>#N/A</v>
      </c>
      <c r="Q4209" s="10" t="e">
        <f>TableOMP[[#This Row],[Avg]]-$U$2*TableOMP[[#This Row],[StdDev]]</f>
        <v>#N/A</v>
      </c>
      <c r="R4209" s="10" t="e">
        <f>TableOMP[[#This Row],[Avg]]+$U$2*TableOMP[[#This Row],[StdDev]]</f>
        <v>#N/A</v>
      </c>
      <c r="S4209" s="10" t="e">
        <f>IF(AND(TableOMP[[#This Row],[total_time]]&gt;=TableOMP[[#This Row],[Low]], TableOMP[[#This Row],[total_time]]&lt;=TableOMP[[#This Row],[High]]),1,0)</f>
        <v>#N/A</v>
      </c>
    </row>
    <row r="4210" spans="1:19" x14ac:dyDescent="0.25">
      <c r="A4210" t="s">
        <v>10</v>
      </c>
      <c r="B4210">
        <v>100</v>
      </c>
      <c r="C4210">
        <v>100</v>
      </c>
      <c r="D4210">
        <v>100000</v>
      </c>
      <c r="E4210">
        <v>26</v>
      </c>
      <c r="F4210">
        <v>1</v>
      </c>
      <c r="G4210">
        <v>1.3042050000000001</v>
      </c>
      <c r="H4210">
        <v>4.3853999999999997E-2</v>
      </c>
      <c r="I4210">
        <v>0.85463</v>
      </c>
      <c r="J4210">
        <v>3.4185E-2</v>
      </c>
      <c r="K4210" t="str">
        <f t="shared" si="75"/>
        <v>6</v>
      </c>
      <c r="L4210" t="s">
        <v>66</v>
      </c>
      <c r="M4210" t="s">
        <v>67</v>
      </c>
      <c r="N42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26</v>
      </c>
      <c r="O4210" s="10" t="e">
        <f>VLOOKUP(TableOMP[[#This Row],[Label]],TableAvg[],2,FALSE)</f>
        <v>#N/A</v>
      </c>
      <c r="P4210" s="10" t="e">
        <f>VLOOKUP(TableOMP[[#This Row],[Label]],TableAvg[],3,FALSE)</f>
        <v>#N/A</v>
      </c>
      <c r="Q4210" s="10" t="e">
        <f>TableOMP[[#This Row],[Avg]]-$U$2*TableOMP[[#This Row],[StdDev]]</f>
        <v>#N/A</v>
      </c>
      <c r="R4210" s="10" t="e">
        <f>TableOMP[[#This Row],[Avg]]+$U$2*TableOMP[[#This Row],[StdDev]]</f>
        <v>#N/A</v>
      </c>
      <c r="S4210" s="10" t="e">
        <f>IF(AND(TableOMP[[#This Row],[total_time]]&gt;=TableOMP[[#This Row],[Low]], TableOMP[[#This Row],[total_time]]&lt;=TableOMP[[#This Row],[High]]),1,0)</f>
        <v>#N/A</v>
      </c>
    </row>
    <row r="4211" spans="1:19" x14ac:dyDescent="0.25">
      <c r="A4211" t="s">
        <v>10</v>
      </c>
      <c r="B4211">
        <v>100</v>
      </c>
      <c r="C4211">
        <v>100</v>
      </c>
      <c r="D4211">
        <v>100000</v>
      </c>
      <c r="E4211">
        <v>25</v>
      </c>
      <c r="F4211">
        <v>1</v>
      </c>
      <c r="G4211">
        <v>1.263992</v>
      </c>
      <c r="H4211">
        <v>5.3848E-2</v>
      </c>
      <c r="I4211">
        <v>1.100344</v>
      </c>
      <c r="J4211">
        <v>4.5848E-2</v>
      </c>
      <c r="K4211" t="str">
        <f t="shared" si="75"/>
        <v>6</v>
      </c>
      <c r="L4211" t="s">
        <v>66</v>
      </c>
      <c r="M4211" t="s">
        <v>67</v>
      </c>
      <c r="N42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25</v>
      </c>
      <c r="O4211" s="10" t="e">
        <f>VLOOKUP(TableOMP[[#This Row],[Label]],TableAvg[],2,FALSE)</f>
        <v>#N/A</v>
      </c>
      <c r="P4211" s="10" t="e">
        <f>VLOOKUP(TableOMP[[#This Row],[Label]],TableAvg[],3,FALSE)</f>
        <v>#N/A</v>
      </c>
      <c r="Q4211" s="10" t="e">
        <f>TableOMP[[#This Row],[Avg]]-$U$2*TableOMP[[#This Row],[StdDev]]</f>
        <v>#N/A</v>
      </c>
      <c r="R4211" s="10" t="e">
        <f>TableOMP[[#This Row],[Avg]]+$U$2*TableOMP[[#This Row],[StdDev]]</f>
        <v>#N/A</v>
      </c>
      <c r="S4211" s="10" t="e">
        <f>IF(AND(TableOMP[[#This Row],[total_time]]&gt;=TableOMP[[#This Row],[Low]], TableOMP[[#This Row],[total_time]]&lt;=TableOMP[[#This Row],[High]]),1,0)</f>
        <v>#N/A</v>
      </c>
    </row>
    <row r="4212" spans="1:19" x14ac:dyDescent="0.25">
      <c r="A4212" t="s">
        <v>10</v>
      </c>
      <c r="B4212">
        <v>100</v>
      </c>
      <c r="C4212">
        <v>100</v>
      </c>
      <c r="D4212">
        <v>100000</v>
      </c>
      <c r="E4212">
        <v>24</v>
      </c>
      <c r="F4212">
        <v>1</v>
      </c>
      <c r="G4212">
        <v>1.273136</v>
      </c>
      <c r="H4212">
        <v>3.9524999999999998E-2</v>
      </c>
      <c r="I4212">
        <v>0.71595900000000001</v>
      </c>
      <c r="J4212">
        <v>3.1129E-2</v>
      </c>
      <c r="K4212" t="str">
        <f t="shared" si="75"/>
        <v>6</v>
      </c>
      <c r="L4212" t="s">
        <v>66</v>
      </c>
      <c r="M4212" t="s">
        <v>67</v>
      </c>
      <c r="N42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24</v>
      </c>
      <c r="O4212" s="10" t="e">
        <f>VLOOKUP(TableOMP[[#This Row],[Label]],TableAvg[],2,FALSE)</f>
        <v>#N/A</v>
      </c>
      <c r="P4212" s="10" t="e">
        <f>VLOOKUP(TableOMP[[#This Row],[Label]],TableAvg[],3,FALSE)</f>
        <v>#N/A</v>
      </c>
      <c r="Q4212" s="10" t="e">
        <f>TableOMP[[#This Row],[Avg]]-$U$2*TableOMP[[#This Row],[StdDev]]</f>
        <v>#N/A</v>
      </c>
      <c r="R4212" s="10" t="e">
        <f>TableOMP[[#This Row],[Avg]]+$U$2*TableOMP[[#This Row],[StdDev]]</f>
        <v>#N/A</v>
      </c>
      <c r="S4212" s="10" t="e">
        <f>IF(AND(TableOMP[[#This Row],[total_time]]&gt;=TableOMP[[#This Row],[Low]], TableOMP[[#This Row],[total_time]]&lt;=TableOMP[[#This Row],[High]]),1,0)</f>
        <v>#N/A</v>
      </c>
    </row>
    <row r="4213" spans="1:19" x14ac:dyDescent="0.25">
      <c r="A4213" t="s">
        <v>10</v>
      </c>
      <c r="B4213">
        <v>100</v>
      </c>
      <c r="C4213">
        <v>100</v>
      </c>
      <c r="D4213">
        <v>100000</v>
      </c>
      <c r="E4213">
        <v>23</v>
      </c>
      <c r="F4213">
        <v>1</v>
      </c>
      <c r="G4213">
        <v>1.28555</v>
      </c>
      <c r="H4213">
        <v>5.2028999999999999E-2</v>
      </c>
      <c r="I4213">
        <v>0.941998</v>
      </c>
      <c r="J4213">
        <v>4.2818000000000002E-2</v>
      </c>
      <c r="K4213" t="str">
        <f t="shared" si="75"/>
        <v>6</v>
      </c>
      <c r="L4213" t="s">
        <v>66</v>
      </c>
      <c r="M4213" t="s">
        <v>67</v>
      </c>
      <c r="N42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23</v>
      </c>
      <c r="O4213" s="10" t="e">
        <f>VLOOKUP(TableOMP[[#This Row],[Label]],TableAvg[],2,FALSE)</f>
        <v>#N/A</v>
      </c>
      <c r="P4213" s="10" t="e">
        <f>VLOOKUP(TableOMP[[#This Row],[Label]],TableAvg[],3,FALSE)</f>
        <v>#N/A</v>
      </c>
      <c r="Q4213" s="10" t="e">
        <f>TableOMP[[#This Row],[Avg]]-$U$2*TableOMP[[#This Row],[StdDev]]</f>
        <v>#N/A</v>
      </c>
      <c r="R4213" s="10" t="e">
        <f>TableOMP[[#This Row],[Avg]]+$U$2*TableOMP[[#This Row],[StdDev]]</f>
        <v>#N/A</v>
      </c>
      <c r="S4213" s="10" t="e">
        <f>IF(AND(TableOMP[[#This Row],[total_time]]&gt;=TableOMP[[#This Row],[Low]], TableOMP[[#This Row],[total_time]]&lt;=TableOMP[[#This Row],[High]]),1,0)</f>
        <v>#N/A</v>
      </c>
    </row>
    <row r="4214" spans="1:19" x14ac:dyDescent="0.25">
      <c r="A4214" t="s">
        <v>10</v>
      </c>
      <c r="B4214">
        <v>100</v>
      </c>
      <c r="C4214">
        <v>100</v>
      </c>
      <c r="D4214">
        <v>100000</v>
      </c>
      <c r="E4214">
        <v>22</v>
      </c>
      <c r="F4214">
        <v>1</v>
      </c>
      <c r="G4214">
        <v>1.6749620000000001</v>
      </c>
      <c r="H4214">
        <v>0.38192599999999999</v>
      </c>
      <c r="I4214">
        <v>7.8062889999999996</v>
      </c>
      <c r="J4214">
        <v>0.371728</v>
      </c>
      <c r="K4214" t="str">
        <f t="shared" si="75"/>
        <v>6</v>
      </c>
      <c r="L4214" t="s">
        <v>66</v>
      </c>
      <c r="M4214" t="s">
        <v>67</v>
      </c>
      <c r="N42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22</v>
      </c>
      <c r="O4214" s="10" t="e">
        <f>VLOOKUP(TableOMP[[#This Row],[Label]],TableAvg[],2,FALSE)</f>
        <v>#N/A</v>
      </c>
      <c r="P4214" s="10" t="e">
        <f>VLOOKUP(TableOMP[[#This Row],[Label]],TableAvg[],3,FALSE)</f>
        <v>#N/A</v>
      </c>
      <c r="Q4214" s="10" t="e">
        <f>TableOMP[[#This Row],[Avg]]-$U$2*TableOMP[[#This Row],[StdDev]]</f>
        <v>#N/A</v>
      </c>
      <c r="R4214" s="10" t="e">
        <f>TableOMP[[#This Row],[Avg]]+$U$2*TableOMP[[#This Row],[StdDev]]</f>
        <v>#N/A</v>
      </c>
      <c r="S4214" s="10" t="e">
        <f>IF(AND(TableOMP[[#This Row],[total_time]]&gt;=TableOMP[[#This Row],[Low]], TableOMP[[#This Row],[total_time]]&lt;=TableOMP[[#This Row],[High]]),1,0)</f>
        <v>#N/A</v>
      </c>
    </row>
    <row r="4215" spans="1:19" x14ac:dyDescent="0.25">
      <c r="A4215" t="s">
        <v>10</v>
      </c>
      <c r="B4215">
        <v>100</v>
      </c>
      <c r="C4215">
        <v>100</v>
      </c>
      <c r="D4215">
        <v>100000</v>
      </c>
      <c r="E4215">
        <v>21</v>
      </c>
      <c r="F4215">
        <v>1</v>
      </c>
      <c r="G4215">
        <v>1.230998</v>
      </c>
      <c r="H4215">
        <v>4.2713000000000001E-2</v>
      </c>
      <c r="I4215">
        <v>0.64896600000000004</v>
      </c>
      <c r="J4215">
        <v>3.2447999999999998E-2</v>
      </c>
      <c r="K4215" t="str">
        <f t="shared" si="75"/>
        <v>6</v>
      </c>
      <c r="L4215" t="s">
        <v>66</v>
      </c>
      <c r="M4215" t="s">
        <v>67</v>
      </c>
      <c r="N42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21</v>
      </c>
      <c r="O4215" s="10" t="e">
        <f>VLOOKUP(TableOMP[[#This Row],[Label]],TableAvg[],2,FALSE)</f>
        <v>#N/A</v>
      </c>
      <c r="P4215" s="10" t="e">
        <f>VLOOKUP(TableOMP[[#This Row],[Label]],TableAvg[],3,FALSE)</f>
        <v>#N/A</v>
      </c>
      <c r="Q4215" s="10" t="e">
        <f>TableOMP[[#This Row],[Avg]]-$U$2*TableOMP[[#This Row],[StdDev]]</f>
        <v>#N/A</v>
      </c>
      <c r="R4215" s="10" t="e">
        <f>TableOMP[[#This Row],[Avg]]+$U$2*TableOMP[[#This Row],[StdDev]]</f>
        <v>#N/A</v>
      </c>
      <c r="S4215" s="10" t="e">
        <f>IF(AND(TableOMP[[#This Row],[total_time]]&gt;=TableOMP[[#This Row],[Low]], TableOMP[[#This Row],[total_time]]&lt;=TableOMP[[#This Row],[High]]),1,0)</f>
        <v>#N/A</v>
      </c>
    </row>
    <row r="4216" spans="1:19" x14ac:dyDescent="0.25">
      <c r="A4216" t="s">
        <v>10</v>
      </c>
      <c r="B4216">
        <v>100</v>
      </c>
      <c r="C4216">
        <v>100</v>
      </c>
      <c r="D4216">
        <v>100000</v>
      </c>
      <c r="E4216">
        <v>20</v>
      </c>
      <c r="F4216">
        <v>1</v>
      </c>
      <c r="G4216">
        <v>1.237754</v>
      </c>
      <c r="H4216">
        <v>3.8667E-2</v>
      </c>
      <c r="I4216">
        <v>0.50280000000000002</v>
      </c>
      <c r="J4216">
        <v>2.6463E-2</v>
      </c>
      <c r="K4216" t="str">
        <f t="shared" si="75"/>
        <v>6</v>
      </c>
      <c r="L4216" t="s">
        <v>66</v>
      </c>
      <c r="M4216" t="s">
        <v>67</v>
      </c>
      <c r="N42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20</v>
      </c>
      <c r="O4216" s="10" t="e">
        <f>VLOOKUP(TableOMP[[#This Row],[Label]],TableAvg[],2,FALSE)</f>
        <v>#N/A</v>
      </c>
      <c r="P4216" s="10" t="e">
        <f>VLOOKUP(TableOMP[[#This Row],[Label]],TableAvg[],3,FALSE)</f>
        <v>#N/A</v>
      </c>
      <c r="Q4216" s="10" t="e">
        <f>TableOMP[[#This Row],[Avg]]-$U$2*TableOMP[[#This Row],[StdDev]]</f>
        <v>#N/A</v>
      </c>
      <c r="R4216" s="10" t="e">
        <f>TableOMP[[#This Row],[Avg]]+$U$2*TableOMP[[#This Row],[StdDev]]</f>
        <v>#N/A</v>
      </c>
      <c r="S4216" s="10" t="e">
        <f>IF(AND(TableOMP[[#This Row],[total_time]]&gt;=TableOMP[[#This Row],[Low]], TableOMP[[#This Row],[total_time]]&lt;=TableOMP[[#This Row],[High]]),1,0)</f>
        <v>#N/A</v>
      </c>
    </row>
    <row r="4217" spans="1:19" x14ac:dyDescent="0.25">
      <c r="A4217" t="s">
        <v>10</v>
      </c>
      <c r="B4217">
        <v>100</v>
      </c>
      <c r="C4217">
        <v>100</v>
      </c>
      <c r="D4217">
        <v>100000</v>
      </c>
      <c r="E4217">
        <v>19</v>
      </c>
      <c r="F4217">
        <v>1</v>
      </c>
      <c r="G4217">
        <v>1.219103</v>
      </c>
      <c r="H4217">
        <v>4.4554000000000003E-2</v>
      </c>
      <c r="I4217">
        <v>0.625058</v>
      </c>
      <c r="J4217">
        <v>3.4724999999999999E-2</v>
      </c>
      <c r="K4217" t="str">
        <f t="shared" si="75"/>
        <v>6</v>
      </c>
      <c r="L4217" t="s">
        <v>66</v>
      </c>
      <c r="M4217" t="s">
        <v>67</v>
      </c>
      <c r="N42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19</v>
      </c>
      <c r="O4217" s="10" t="e">
        <f>VLOOKUP(TableOMP[[#This Row],[Label]],TableAvg[],2,FALSE)</f>
        <v>#N/A</v>
      </c>
      <c r="P4217" s="10" t="e">
        <f>VLOOKUP(TableOMP[[#This Row],[Label]],TableAvg[],3,FALSE)</f>
        <v>#N/A</v>
      </c>
      <c r="Q4217" s="10" t="e">
        <f>TableOMP[[#This Row],[Avg]]-$U$2*TableOMP[[#This Row],[StdDev]]</f>
        <v>#N/A</v>
      </c>
      <c r="R4217" s="10" t="e">
        <f>TableOMP[[#This Row],[Avg]]+$U$2*TableOMP[[#This Row],[StdDev]]</f>
        <v>#N/A</v>
      </c>
      <c r="S4217" s="10" t="e">
        <f>IF(AND(TableOMP[[#This Row],[total_time]]&gt;=TableOMP[[#This Row],[Low]], TableOMP[[#This Row],[total_time]]&lt;=TableOMP[[#This Row],[High]]),1,0)</f>
        <v>#N/A</v>
      </c>
    </row>
    <row r="4218" spans="1:19" x14ac:dyDescent="0.25">
      <c r="A4218" t="s">
        <v>10</v>
      </c>
      <c r="B4218">
        <v>100</v>
      </c>
      <c r="C4218">
        <v>100</v>
      </c>
      <c r="D4218">
        <v>100000</v>
      </c>
      <c r="E4218">
        <v>18</v>
      </c>
      <c r="F4218">
        <v>1</v>
      </c>
      <c r="G4218">
        <v>1.2185109999999999</v>
      </c>
      <c r="H4218">
        <v>4.3006999999999997E-2</v>
      </c>
      <c r="I4218">
        <v>0.58253699999999997</v>
      </c>
      <c r="J4218">
        <v>3.4266999999999999E-2</v>
      </c>
      <c r="K4218" t="str">
        <f t="shared" si="75"/>
        <v>6</v>
      </c>
      <c r="L4218" t="s">
        <v>66</v>
      </c>
      <c r="M4218" t="s">
        <v>67</v>
      </c>
      <c r="N42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18</v>
      </c>
      <c r="O4218" s="10" t="e">
        <f>VLOOKUP(TableOMP[[#This Row],[Label]],TableAvg[],2,FALSE)</f>
        <v>#N/A</v>
      </c>
      <c r="P4218" s="10" t="e">
        <f>VLOOKUP(TableOMP[[#This Row],[Label]],TableAvg[],3,FALSE)</f>
        <v>#N/A</v>
      </c>
      <c r="Q4218" s="10" t="e">
        <f>TableOMP[[#This Row],[Avg]]-$U$2*TableOMP[[#This Row],[StdDev]]</f>
        <v>#N/A</v>
      </c>
      <c r="R4218" s="10" t="e">
        <f>TableOMP[[#This Row],[Avg]]+$U$2*TableOMP[[#This Row],[StdDev]]</f>
        <v>#N/A</v>
      </c>
      <c r="S4218" s="10" t="e">
        <f>IF(AND(TableOMP[[#This Row],[total_time]]&gt;=TableOMP[[#This Row],[Low]], TableOMP[[#This Row],[total_time]]&lt;=TableOMP[[#This Row],[High]]),1,0)</f>
        <v>#N/A</v>
      </c>
    </row>
    <row r="4219" spans="1:19" x14ac:dyDescent="0.25">
      <c r="A4219" t="s">
        <v>10</v>
      </c>
      <c r="B4219">
        <v>100</v>
      </c>
      <c r="C4219">
        <v>100</v>
      </c>
      <c r="D4219">
        <v>100000</v>
      </c>
      <c r="E4219">
        <v>17</v>
      </c>
      <c r="F4219">
        <v>1</v>
      </c>
      <c r="G4219">
        <v>1.2112879999999999</v>
      </c>
      <c r="H4219">
        <v>4.3861999999999998E-2</v>
      </c>
      <c r="I4219">
        <v>0.50470999999999999</v>
      </c>
      <c r="J4219">
        <v>3.1544000000000003E-2</v>
      </c>
      <c r="K4219" t="str">
        <f t="shared" si="75"/>
        <v>6</v>
      </c>
      <c r="L4219" t="s">
        <v>66</v>
      </c>
      <c r="M4219" t="s">
        <v>67</v>
      </c>
      <c r="N42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17</v>
      </c>
      <c r="O4219" s="10" t="e">
        <f>VLOOKUP(TableOMP[[#This Row],[Label]],TableAvg[],2,FALSE)</f>
        <v>#N/A</v>
      </c>
      <c r="P4219" s="10" t="e">
        <f>VLOOKUP(TableOMP[[#This Row],[Label]],TableAvg[],3,FALSE)</f>
        <v>#N/A</v>
      </c>
      <c r="Q4219" s="10" t="e">
        <f>TableOMP[[#This Row],[Avg]]-$U$2*TableOMP[[#This Row],[StdDev]]</f>
        <v>#N/A</v>
      </c>
      <c r="R4219" s="10" t="e">
        <f>TableOMP[[#This Row],[Avg]]+$U$2*TableOMP[[#This Row],[StdDev]]</f>
        <v>#N/A</v>
      </c>
      <c r="S4219" s="10" t="e">
        <f>IF(AND(TableOMP[[#This Row],[total_time]]&gt;=TableOMP[[#This Row],[Low]], TableOMP[[#This Row],[total_time]]&lt;=TableOMP[[#This Row],[High]]),1,0)</f>
        <v>#N/A</v>
      </c>
    </row>
    <row r="4220" spans="1:19" x14ac:dyDescent="0.25">
      <c r="A4220" t="s">
        <v>10</v>
      </c>
      <c r="B4220">
        <v>100</v>
      </c>
      <c r="C4220">
        <v>100</v>
      </c>
      <c r="D4220">
        <v>100000</v>
      </c>
      <c r="E4220">
        <v>16</v>
      </c>
      <c r="F4220">
        <v>1</v>
      </c>
      <c r="G4220">
        <v>1.202696</v>
      </c>
      <c r="H4220">
        <v>3.7622000000000003E-2</v>
      </c>
      <c r="I4220">
        <v>0.32876300000000003</v>
      </c>
      <c r="J4220">
        <v>2.1918E-2</v>
      </c>
      <c r="K4220" t="str">
        <f t="shared" si="75"/>
        <v>6</v>
      </c>
      <c r="L4220" t="s">
        <v>66</v>
      </c>
      <c r="M4220" t="s">
        <v>67</v>
      </c>
      <c r="N42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16</v>
      </c>
      <c r="O4220" s="10" t="e">
        <f>VLOOKUP(TableOMP[[#This Row],[Label]],TableAvg[],2,FALSE)</f>
        <v>#N/A</v>
      </c>
      <c r="P4220" s="10" t="e">
        <f>VLOOKUP(TableOMP[[#This Row],[Label]],TableAvg[],3,FALSE)</f>
        <v>#N/A</v>
      </c>
      <c r="Q4220" s="10" t="e">
        <f>TableOMP[[#This Row],[Avg]]-$U$2*TableOMP[[#This Row],[StdDev]]</f>
        <v>#N/A</v>
      </c>
      <c r="R4220" s="10" t="e">
        <f>TableOMP[[#This Row],[Avg]]+$U$2*TableOMP[[#This Row],[StdDev]]</f>
        <v>#N/A</v>
      </c>
      <c r="S4220" s="10" t="e">
        <f>IF(AND(TableOMP[[#This Row],[total_time]]&gt;=TableOMP[[#This Row],[Low]], TableOMP[[#This Row],[total_time]]&lt;=TableOMP[[#This Row],[High]]),1,0)</f>
        <v>#N/A</v>
      </c>
    </row>
    <row r="4221" spans="1:19" x14ac:dyDescent="0.25">
      <c r="A4221" t="s">
        <v>10</v>
      </c>
      <c r="B4221">
        <v>100</v>
      </c>
      <c r="C4221">
        <v>100</v>
      </c>
      <c r="D4221">
        <v>100000</v>
      </c>
      <c r="E4221">
        <v>15</v>
      </c>
      <c r="F4221">
        <v>1</v>
      </c>
      <c r="G4221">
        <v>1.170147</v>
      </c>
      <c r="H4221">
        <v>1.9382E-2</v>
      </c>
      <c r="I4221">
        <v>0.22581399999999999</v>
      </c>
      <c r="J4221">
        <v>1.6129999999999999E-2</v>
      </c>
      <c r="K4221" t="str">
        <f t="shared" si="75"/>
        <v>6</v>
      </c>
      <c r="L4221" t="s">
        <v>66</v>
      </c>
      <c r="M4221" t="s">
        <v>67</v>
      </c>
      <c r="N42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15</v>
      </c>
      <c r="O4221" s="10" t="e">
        <f>VLOOKUP(TableOMP[[#This Row],[Label]],TableAvg[],2,FALSE)</f>
        <v>#N/A</v>
      </c>
      <c r="P4221" s="10" t="e">
        <f>VLOOKUP(TableOMP[[#This Row],[Label]],TableAvg[],3,FALSE)</f>
        <v>#N/A</v>
      </c>
      <c r="Q4221" s="10" t="e">
        <f>TableOMP[[#This Row],[Avg]]-$U$2*TableOMP[[#This Row],[StdDev]]</f>
        <v>#N/A</v>
      </c>
      <c r="R4221" s="10" t="e">
        <f>TableOMP[[#This Row],[Avg]]+$U$2*TableOMP[[#This Row],[StdDev]]</f>
        <v>#N/A</v>
      </c>
      <c r="S4221" s="10" t="e">
        <f>IF(AND(TableOMP[[#This Row],[total_time]]&gt;=TableOMP[[#This Row],[Low]], TableOMP[[#This Row],[total_time]]&lt;=TableOMP[[#This Row],[High]]),1,0)</f>
        <v>#N/A</v>
      </c>
    </row>
    <row r="4222" spans="1:19" x14ac:dyDescent="0.25">
      <c r="A4222" t="s">
        <v>10</v>
      </c>
      <c r="B4222">
        <v>100</v>
      </c>
      <c r="C4222">
        <v>100</v>
      </c>
      <c r="D4222">
        <v>100000</v>
      </c>
      <c r="E4222">
        <v>14</v>
      </c>
      <c r="F4222">
        <v>1</v>
      </c>
      <c r="G4222">
        <v>1.190448</v>
      </c>
      <c r="H4222">
        <v>3.9892999999999998E-2</v>
      </c>
      <c r="I4222">
        <v>0.41799999999999998</v>
      </c>
      <c r="J4222">
        <v>3.2154000000000002E-2</v>
      </c>
      <c r="K4222" t="str">
        <f t="shared" si="75"/>
        <v>6</v>
      </c>
      <c r="L4222" t="s">
        <v>66</v>
      </c>
      <c r="M4222" t="s">
        <v>67</v>
      </c>
      <c r="N42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14</v>
      </c>
      <c r="O4222" s="10" t="e">
        <f>VLOOKUP(TableOMP[[#This Row],[Label]],TableAvg[],2,FALSE)</f>
        <v>#N/A</v>
      </c>
      <c r="P4222" s="10" t="e">
        <f>VLOOKUP(TableOMP[[#This Row],[Label]],TableAvg[],3,FALSE)</f>
        <v>#N/A</v>
      </c>
      <c r="Q4222" s="10" t="e">
        <f>TableOMP[[#This Row],[Avg]]-$U$2*TableOMP[[#This Row],[StdDev]]</f>
        <v>#N/A</v>
      </c>
      <c r="R4222" s="10" t="e">
        <f>TableOMP[[#This Row],[Avg]]+$U$2*TableOMP[[#This Row],[StdDev]]</f>
        <v>#N/A</v>
      </c>
      <c r="S4222" s="10" t="e">
        <f>IF(AND(TableOMP[[#This Row],[total_time]]&gt;=TableOMP[[#This Row],[Low]], TableOMP[[#This Row],[total_time]]&lt;=TableOMP[[#This Row],[High]]),1,0)</f>
        <v>#N/A</v>
      </c>
    </row>
    <row r="4223" spans="1:19" x14ac:dyDescent="0.25">
      <c r="A4223" t="s">
        <v>10</v>
      </c>
      <c r="B4223">
        <v>100</v>
      </c>
      <c r="C4223">
        <v>100</v>
      </c>
      <c r="D4223">
        <v>100000</v>
      </c>
      <c r="E4223">
        <v>13</v>
      </c>
      <c r="F4223">
        <v>1</v>
      </c>
      <c r="G4223">
        <v>1.145086</v>
      </c>
      <c r="H4223">
        <v>2.3108E-2</v>
      </c>
      <c r="I4223">
        <v>0.210867</v>
      </c>
      <c r="J4223">
        <v>1.7572000000000001E-2</v>
      </c>
      <c r="K4223" t="str">
        <f t="shared" si="75"/>
        <v>6</v>
      </c>
      <c r="L4223" t="s">
        <v>66</v>
      </c>
      <c r="M4223" t="s">
        <v>67</v>
      </c>
      <c r="N42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13</v>
      </c>
      <c r="O4223" s="10" t="e">
        <f>VLOOKUP(TableOMP[[#This Row],[Label]],TableAvg[],2,FALSE)</f>
        <v>#N/A</v>
      </c>
      <c r="P4223" s="10" t="e">
        <f>VLOOKUP(TableOMP[[#This Row],[Label]],TableAvg[],3,FALSE)</f>
        <v>#N/A</v>
      </c>
      <c r="Q4223" s="10" t="e">
        <f>TableOMP[[#This Row],[Avg]]-$U$2*TableOMP[[#This Row],[StdDev]]</f>
        <v>#N/A</v>
      </c>
      <c r="R4223" s="10" t="e">
        <f>TableOMP[[#This Row],[Avg]]+$U$2*TableOMP[[#This Row],[StdDev]]</f>
        <v>#N/A</v>
      </c>
      <c r="S4223" s="10" t="e">
        <f>IF(AND(TableOMP[[#This Row],[total_time]]&gt;=TableOMP[[#This Row],[Low]], TableOMP[[#This Row],[total_time]]&lt;=TableOMP[[#This Row],[High]]),1,0)</f>
        <v>#N/A</v>
      </c>
    </row>
    <row r="4224" spans="1:19" x14ac:dyDescent="0.25">
      <c r="A4224" t="s">
        <v>10</v>
      </c>
      <c r="B4224">
        <v>100</v>
      </c>
      <c r="C4224">
        <v>100</v>
      </c>
      <c r="D4224">
        <v>100000</v>
      </c>
      <c r="E4224">
        <v>12</v>
      </c>
      <c r="F4224">
        <v>1</v>
      </c>
      <c r="G4224">
        <v>1.149907</v>
      </c>
      <c r="H4224">
        <v>2.2408000000000001E-2</v>
      </c>
      <c r="I4224">
        <v>0.16070100000000001</v>
      </c>
      <c r="J4224">
        <v>1.4609E-2</v>
      </c>
      <c r="K4224" t="str">
        <f t="shared" si="75"/>
        <v>6</v>
      </c>
      <c r="L4224" t="s">
        <v>66</v>
      </c>
      <c r="M4224" t="s">
        <v>67</v>
      </c>
      <c r="N42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12</v>
      </c>
      <c r="O4224" s="10" t="e">
        <f>VLOOKUP(TableOMP[[#This Row],[Label]],TableAvg[],2,FALSE)</f>
        <v>#N/A</v>
      </c>
      <c r="P4224" s="10" t="e">
        <f>VLOOKUP(TableOMP[[#This Row],[Label]],TableAvg[],3,FALSE)</f>
        <v>#N/A</v>
      </c>
      <c r="Q4224" s="10" t="e">
        <f>TableOMP[[#This Row],[Avg]]-$U$2*TableOMP[[#This Row],[StdDev]]</f>
        <v>#N/A</v>
      </c>
      <c r="R4224" s="10" t="e">
        <f>TableOMP[[#This Row],[Avg]]+$U$2*TableOMP[[#This Row],[StdDev]]</f>
        <v>#N/A</v>
      </c>
      <c r="S4224" s="10" t="e">
        <f>IF(AND(TableOMP[[#This Row],[total_time]]&gt;=TableOMP[[#This Row],[Low]], TableOMP[[#This Row],[total_time]]&lt;=TableOMP[[#This Row],[High]]),1,0)</f>
        <v>#N/A</v>
      </c>
    </row>
    <row r="4225" spans="1:19" x14ac:dyDescent="0.25">
      <c r="A4225" t="s">
        <v>10</v>
      </c>
      <c r="B4225">
        <v>100</v>
      </c>
      <c r="C4225">
        <v>100</v>
      </c>
      <c r="D4225">
        <v>100000</v>
      </c>
      <c r="E4225">
        <v>11</v>
      </c>
      <c r="F4225">
        <v>1</v>
      </c>
      <c r="G4225">
        <v>1.150266</v>
      </c>
      <c r="H4225">
        <v>2.9013000000000001E-2</v>
      </c>
      <c r="I4225">
        <v>0.17836099999999999</v>
      </c>
      <c r="J4225">
        <v>1.7836000000000001E-2</v>
      </c>
      <c r="K4225" t="str">
        <f t="shared" si="75"/>
        <v>6</v>
      </c>
      <c r="L4225" t="s">
        <v>66</v>
      </c>
      <c r="M4225" t="s">
        <v>67</v>
      </c>
      <c r="N42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11</v>
      </c>
      <c r="O4225" s="10" t="e">
        <f>VLOOKUP(TableOMP[[#This Row],[Label]],TableAvg[],2,FALSE)</f>
        <v>#N/A</v>
      </c>
      <c r="P4225" s="10" t="e">
        <f>VLOOKUP(TableOMP[[#This Row],[Label]],TableAvg[],3,FALSE)</f>
        <v>#N/A</v>
      </c>
      <c r="Q4225" s="10" t="e">
        <f>TableOMP[[#This Row],[Avg]]-$U$2*TableOMP[[#This Row],[StdDev]]</f>
        <v>#N/A</v>
      </c>
      <c r="R4225" s="10" t="e">
        <f>TableOMP[[#This Row],[Avg]]+$U$2*TableOMP[[#This Row],[StdDev]]</f>
        <v>#N/A</v>
      </c>
      <c r="S4225" s="10" t="e">
        <f>IF(AND(TableOMP[[#This Row],[total_time]]&gt;=TableOMP[[#This Row],[Low]], TableOMP[[#This Row],[total_time]]&lt;=TableOMP[[#This Row],[High]]),1,0)</f>
        <v>#N/A</v>
      </c>
    </row>
    <row r="4226" spans="1:19" x14ac:dyDescent="0.25">
      <c r="A4226" t="s">
        <v>10</v>
      </c>
      <c r="B4226">
        <v>100</v>
      </c>
      <c r="C4226">
        <v>100</v>
      </c>
      <c r="D4226">
        <v>100000</v>
      </c>
      <c r="E4226">
        <v>10</v>
      </c>
      <c r="F4226">
        <v>1</v>
      </c>
      <c r="G4226">
        <v>1.1428799999999999</v>
      </c>
      <c r="H4226">
        <v>2.6806E-2</v>
      </c>
      <c r="I4226">
        <v>0.11966599999999999</v>
      </c>
      <c r="J4226">
        <v>1.3296000000000001E-2</v>
      </c>
      <c r="K4226" t="str">
        <f t="shared" si="75"/>
        <v>6</v>
      </c>
      <c r="L4226" t="s">
        <v>66</v>
      </c>
      <c r="M4226" t="s">
        <v>67</v>
      </c>
      <c r="N42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10</v>
      </c>
      <c r="O4226" s="10" t="e">
        <f>VLOOKUP(TableOMP[[#This Row],[Label]],TableAvg[],2,FALSE)</f>
        <v>#N/A</v>
      </c>
      <c r="P4226" s="10" t="e">
        <f>VLOOKUP(TableOMP[[#This Row],[Label]],TableAvg[],3,FALSE)</f>
        <v>#N/A</v>
      </c>
      <c r="Q4226" s="10" t="e">
        <f>TableOMP[[#This Row],[Avg]]-$U$2*TableOMP[[#This Row],[StdDev]]</f>
        <v>#N/A</v>
      </c>
      <c r="R4226" s="10" t="e">
        <f>TableOMP[[#This Row],[Avg]]+$U$2*TableOMP[[#This Row],[StdDev]]</f>
        <v>#N/A</v>
      </c>
      <c r="S4226" s="10" t="e">
        <f>IF(AND(TableOMP[[#This Row],[total_time]]&gt;=TableOMP[[#This Row],[Low]], TableOMP[[#This Row],[total_time]]&lt;=TableOMP[[#This Row],[High]]),1,0)</f>
        <v>#N/A</v>
      </c>
    </row>
    <row r="4227" spans="1:19" x14ac:dyDescent="0.25">
      <c r="A4227" t="s">
        <v>10</v>
      </c>
      <c r="B4227">
        <v>100</v>
      </c>
      <c r="C4227">
        <v>100</v>
      </c>
      <c r="D4227">
        <v>100000</v>
      </c>
      <c r="E4227">
        <v>9</v>
      </c>
      <c r="F4227">
        <v>1</v>
      </c>
      <c r="G4227">
        <v>1.127988</v>
      </c>
      <c r="H4227">
        <v>2.1354000000000001E-2</v>
      </c>
      <c r="I4227">
        <v>0.139873</v>
      </c>
      <c r="J4227">
        <v>1.7484E-2</v>
      </c>
      <c r="K4227" t="str">
        <f t="shared" si="75"/>
        <v>6</v>
      </c>
      <c r="L4227" t="s">
        <v>66</v>
      </c>
      <c r="M4227" t="s">
        <v>67</v>
      </c>
      <c r="N42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9</v>
      </c>
      <c r="O4227" s="10" t="e">
        <f>VLOOKUP(TableOMP[[#This Row],[Label]],TableAvg[],2,FALSE)</f>
        <v>#N/A</v>
      </c>
      <c r="P4227" s="10" t="e">
        <f>VLOOKUP(TableOMP[[#This Row],[Label]],TableAvg[],3,FALSE)</f>
        <v>#N/A</v>
      </c>
      <c r="Q4227" s="10" t="e">
        <f>TableOMP[[#This Row],[Avg]]-$U$2*TableOMP[[#This Row],[StdDev]]</f>
        <v>#N/A</v>
      </c>
      <c r="R4227" s="10" t="e">
        <f>TableOMP[[#This Row],[Avg]]+$U$2*TableOMP[[#This Row],[StdDev]]</f>
        <v>#N/A</v>
      </c>
      <c r="S4227" s="10" t="e">
        <f>IF(AND(TableOMP[[#This Row],[total_time]]&gt;=TableOMP[[#This Row],[Low]], TableOMP[[#This Row],[total_time]]&lt;=TableOMP[[#This Row],[High]]),1,0)</f>
        <v>#N/A</v>
      </c>
    </row>
    <row r="4228" spans="1:19" x14ac:dyDescent="0.25">
      <c r="A4228" t="s">
        <v>10</v>
      </c>
      <c r="B4228">
        <v>100</v>
      </c>
      <c r="C4228">
        <v>100</v>
      </c>
      <c r="D4228">
        <v>100000</v>
      </c>
      <c r="E4228">
        <v>8</v>
      </c>
      <c r="F4228">
        <v>1</v>
      </c>
      <c r="G4228">
        <v>1.132061</v>
      </c>
      <c r="H4228">
        <v>2.4615999999999999E-2</v>
      </c>
      <c r="I4228">
        <v>0.154805</v>
      </c>
      <c r="J4228">
        <v>2.2114999999999999E-2</v>
      </c>
      <c r="K4228" t="str">
        <f t="shared" si="75"/>
        <v>6</v>
      </c>
      <c r="L4228" t="s">
        <v>66</v>
      </c>
      <c r="M4228" t="s">
        <v>67</v>
      </c>
      <c r="N42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8</v>
      </c>
      <c r="O4228" s="10" t="e">
        <f>VLOOKUP(TableOMP[[#This Row],[Label]],TableAvg[],2,FALSE)</f>
        <v>#N/A</v>
      </c>
      <c r="P4228" s="10" t="e">
        <f>VLOOKUP(TableOMP[[#This Row],[Label]],TableAvg[],3,FALSE)</f>
        <v>#N/A</v>
      </c>
      <c r="Q4228" s="10" t="e">
        <f>TableOMP[[#This Row],[Avg]]-$U$2*TableOMP[[#This Row],[StdDev]]</f>
        <v>#N/A</v>
      </c>
      <c r="R4228" s="10" t="e">
        <f>TableOMP[[#This Row],[Avg]]+$U$2*TableOMP[[#This Row],[StdDev]]</f>
        <v>#N/A</v>
      </c>
      <c r="S4228" s="10" t="e">
        <f>IF(AND(TableOMP[[#This Row],[total_time]]&gt;=TableOMP[[#This Row],[Low]], TableOMP[[#This Row],[total_time]]&lt;=TableOMP[[#This Row],[High]]),1,0)</f>
        <v>#N/A</v>
      </c>
    </row>
    <row r="4229" spans="1:19" x14ac:dyDescent="0.25">
      <c r="A4229" t="s">
        <v>10</v>
      </c>
      <c r="B4229">
        <v>100</v>
      </c>
      <c r="C4229">
        <v>100</v>
      </c>
      <c r="D4229">
        <v>100000</v>
      </c>
      <c r="E4229">
        <v>7</v>
      </c>
      <c r="F4229">
        <v>1</v>
      </c>
      <c r="G4229">
        <v>1.111526</v>
      </c>
      <c r="H4229">
        <v>2.0569E-2</v>
      </c>
      <c r="I4229">
        <v>0.10169400000000001</v>
      </c>
      <c r="J4229">
        <v>1.6948999999999999E-2</v>
      </c>
      <c r="K4229" t="str">
        <f t="shared" si="75"/>
        <v>6</v>
      </c>
      <c r="L4229" t="s">
        <v>66</v>
      </c>
      <c r="M4229" t="s">
        <v>67</v>
      </c>
      <c r="N42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7</v>
      </c>
      <c r="O4229" s="10" t="e">
        <f>VLOOKUP(TableOMP[[#This Row],[Label]],TableAvg[],2,FALSE)</f>
        <v>#N/A</v>
      </c>
      <c r="P4229" s="10" t="e">
        <f>VLOOKUP(TableOMP[[#This Row],[Label]],TableAvg[],3,FALSE)</f>
        <v>#N/A</v>
      </c>
      <c r="Q4229" s="10" t="e">
        <f>TableOMP[[#This Row],[Avg]]-$U$2*TableOMP[[#This Row],[StdDev]]</f>
        <v>#N/A</v>
      </c>
      <c r="R4229" s="10" t="e">
        <f>TableOMP[[#This Row],[Avg]]+$U$2*TableOMP[[#This Row],[StdDev]]</f>
        <v>#N/A</v>
      </c>
      <c r="S4229" s="10" t="e">
        <f>IF(AND(TableOMP[[#This Row],[total_time]]&gt;=TableOMP[[#This Row],[Low]], TableOMP[[#This Row],[total_time]]&lt;=TableOMP[[#This Row],[High]]),1,0)</f>
        <v>#N/A</v>
      </c>
    </row>
    <row r="4230" spans="1:19" x14ac:dyDescent="0.25">
      <c r="A4230" t="s">
        <v>10</v>
      </c>
      <c r="B4230">
        <v>100</v>
      </c>
      <c r="C4230">
        <v>100</v>
      </c>
      <c r="D4230">
        <v>100000</v>
      </c>
      <c r="E4230">
        <v>6</v>
      </c>
      <c r="F4230">
        <v>1</v>
      </c>
      <c r="G4230">
        <v>1.0935950000000001</v>
      </c>
      <c r="H4230">
        <v>1.0597000000000001E-2</v>
      </c>
      <c r="I4230">
        <v>4.1154999999999997E-2</v>
      </c>
      <c r="J4230">
        <v>8.2310000000000005E-3</v>
      </c>
      <c r="K4230" t="str">
        <f t="shared" si="75"/>
        <v>6</v>
      </c>
      <c r="L4230" t="s">
        <v>66</v>
      </c>
      <c r="M4230" t="s">
        <v>67</v>
      </c>
      <c r="N42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</v>
      </c>
      <c r="O4230" s="10" t="e">
        <f>VLOOKUP(TableOMP[[#This Row],[Label]],TableAvg[],2,FALSE)</f>
        <v>#N/A</v>
      </c>
      <c r="P4230" s="10" t="e">
        <f>VLOOKUP(TableOMP[[#This Row],[Label]],TableAvg[],3,FALSE)</f>
        <v>#N/A</v>
      </c>
      <c r="Q4230" s="10" t="e">
        <f>TableOMP[[#This Row],[Avg]]-$U$2*TableOMP[[#This Row],[StdDev]]</f>
        <v>#N/A</v>
      </c>
      <c r="R4230" s="10" t="e">
        <f>TableOMP[[#This Row],[Avg]]+$U$2*TableOMP[[#This Row],[StdDev]]</f>
        <v>#N/A</v>
      </c>
      <c r="S4230" s="10" t="e">
        <f>IF(AND(TableOMP[[#This Row],[total_time]]&gt;=TableOMP[[#This Row],[Low]], TableOMP[[#This Row],[total_time]]&lt;=TableOMP[[#This Row],[High]]),1,0)</f>
        <v>#N/A</v>
      </c>
    </row>
    <row r="4231" spans="1:19" x14ac:dyDescent="0.25">
      <c r="A4231" t="s">
        <v>10</v>
      </c>
      <c r="B4231">
        <v>100</v>
      </c>
      <c r="C4231">
        <v>100</v>
      </c>
      <c r="D4231">
        <v>100000</v>
      </c>
      <c r="E4231">
        <v>5</v>
      </c>
      <c r="F4231">
        <v>1</v>
      </c>
      <c r="G4231">
        <v>1.0937250000000001</v>
      </c>
      <c r="H4231">
        <v>1.0911000000000001E-2</v>
      </c>
      <c r="I4231">
        <v>3.7220999999999997E-2</v>
      </c>
      <c r="J4231">
        <v>9.3050000000000008E-3</v>
      </c>
      <c r="K4231" t="str">
        <f t="shared" si="75"/>
        <v>6</v>
      </c>
      <c r="L4231" t="s">
        <v>66</v>
      </c>
      <c r="M4231" t="s">
        <v>67</v>
      </c>
      <c r="N42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</v>
      </c>
      <c r="O4231" s="10" t="e">
        <f>VLOOKUP(TableOMP[[#This Row],[Label]],TableAvg[],2,FALSE)</f>
        <v>#N/A</v>
      </c>
      <c r="P4231" s="10" t="e">
        <f>VLOOKUP(TableOMP[[#This Row],[Label]],TableAvg[],3,FALSE)</f>
        <v>#N/A</v>
      </c>
      <c r="Q4231" s="10" t="e">
        <f>TableOMP[[#This Row],[Avg]]-$U$2*TableOMP[[#This Row],[StdDev]]</f>
        <v>#N/A</v>
      </c>
      <c r="R4231" s="10" t="e">
        <f>TableOMP[[#This Row],[Avg]]+$U$2*TableOMP[[#This Row],[StdDev]]</f>
        <v>#N/A</v>
      </c>
      <c r="S4231" s="10" t="e">
        <f>IF(AND(TableOMP[[#This Row],[total_time]]&gt;=TableOMP[[#This Row],[Low]], TableOMP[[#This Row],[total_time]]&lt;=TableOMP[[#This Row],[High]]),1,0)</f>
        <v>#N/A</v>
      </c>
    </row>
    <row r="4232" spans="1:19" x14ac:dyDescent="0.25">
      <c r="A4232" t="s">
        <v>10</v>
      </c>
      <c r="B4232">
        <v>100</v>
      </c>
      <c r="C4232">
        <v>100</v>
      </c>
      <c r="D4232">
        <v>100000</v>
      </c>
      <c r="E4232">
        <v>4</v>
      </c>
      <c r="F4232">
        <v>1</v>
      </c>
      <c r="G4232">
        <v>1.0842480000000001</v>
      </c>
      <c r="H4232">
        <v>1.1049E-2</v>
      </c>
      <c r="I4232">
        <v>2.6398000000000001E-2</v>
      </c>
      <c r="J4232">
        <v>8.7989999999999995E-3</v>
      </c>
      <c r="K4232" t="str">
        <f t="shared" si="75"/>
        <v>6</v>
      </c>
      <c r="L4232" t="s">
        <v>66</v>
      </c>
      <c r="M4232" t="s">
        <v>67</v>
      </c>
      <c r="N42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</v>
      </c>
      <c r="O4232" s="10" t="e">
        <f>VLOOKUP(TableOMP[[#This Row],[Label]],TableAvg[],2,FALSE)</f>
        <v>#N/A</v>
      </c>
      <c r="P4232" s="10" t="e">
        <f>VLOOKUP(TableOMP[[#This Row],[Label]],TableAvg[],3,FALSE)</f>
        <v>#N/A</v>
      </c>
      <c r="Q4232" s="10" t="e">
        <f>TableOMP[[#This Row],[Avg]]-$U$2*TableOMP[[#This Row],[StdDev]]</f>
        <v>#N/A</v>
      </c>
      <c r="R4232" s="10" t="e">
        <f>TableOMP[[#This Row],[Avg]]+$U$2*TableOMP[[#This Row],[StdDev]]</f>
        <v>#N/A</v>
      </c>
      <c r="S4232" s="10" t="e">
        <f>IF(AND(TableOMP[[#This Row],[total_time]]&gt;=TableOMP[[#This Row],[Low]], TableOMP[[#This Row],[total_time]]&lt;=TableOMP[[#This Row],[High]]),1,0)</f>
        <v>#N/A</v>
      </c>
    </row>
    <row r="4233" spans="1:19" x14ac:dyDescent="0.25">
      <c r="A4233" t="s">
        <v>10</v>
      </c>
      <c r="B4233">
        <v>100</v>
      </c>
      <c r="C4233">
        <v>100</v>
      </c>
      <c r="D4233">
        <v>100000</v>
      </c>
      <c r="E4233">
        <v>3</v>
      </c>
      <c r="F4233">
        <v>1</v>
      </c>
      <c r="G4233">
        <v>1.0772120000000001</v>
      </c>
      <c r="H4233">
        <v>7.8019999999999999E-3</v>
      </c>
      <c r="I4233">
        <v>1.2943E-2</v>
      </c>
      <c r="J4233">
        <v>6.4720000000000003E-3</v>
      </c>
      <c r="K4233" t="str">
        <f t="shared" si="75"/>
        <v>6</v>
      </c>
      <c r="L4233" t="s">
        <v>66</v>
      </c>
      <c r="M4233" t="s">
        <v>67</v>
      </c>
      <c r="N42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</v>
      </c>
      <c r="O4233" s="10" t="e">
        <f>VLOOKUP(TableOMP[[#This Row],[Label]],TableAvg[],2,FALSE)</f>
        <v>#N/A</v>
      </c>
      <c r="P4233" s="10" t="e">
        <f>VLOOKUP(TableOMP[[#This Row],[Label]],TableAvg[],3,FALSE)</f>
        <v>#N/A</v>
      </c>
      <c r="Q4233" s="10" t="e">
        <f>TableOMP[[#This Row],[Avg]]-$U$2*TableOMP[[#This Row],[StdDev]]</f>
        <v>#N/A</v>
      </c>
      <c r="R4233" s="10" t="e">
        <f>TableOMP[[#This Row],[Avg]]+$U$2*TableOMP[[#This Row],[StdDev]]</f>
        <v>#N/A</v>
      </c>
      <c r="S4233" s="10" t="e">
        <f>IF(AND(TableOMP[[#This Row],[total_time]]&gt;=TableOMP[[#This Row],[Low]], TableOMP[[#This Row],[total_time]]&lt;=TableOMP[[#This Row],[High]]),1,0)</f>
        <v>#N/A</v>
      </c>
    </row>
    <row r="4234" spans="1:19" x14ac:dyDescent="0.25">
      <c r="A4234" t="s">
        <v>10</v>
      </c>
      <c r="B4234">
        <v>100</v>
      </c>
      <c r="C4234">
        <v>100</v>
      </c>
      <c r="D4234">
        <v>100000</v>
      </c>
      <c r="E4234">
        <v>2</v>
      </c>
      <c r="F4234">
        <v>1</v>
      </c>
      <c r="G4234">
        <v>1.0851660000000001</v>
      </c>
      <c r="H4234">
        <v>1.9195E-2</v>
      </c>
      <c r="I4234">
        <v>1.8159000000000002E-2</v>
      </c>
      <c r="J4234">
        <v>1.8159000000000002E-2</v>
      </c>
      <c r="K4234" t="str">
        <f t="shared" si="75"/>
        <v>6</v>
      </c>
      <c r="L4234" t="s">
        <v>66</v>
      </c>
      <c r="M4234" t="s">
        <v>67</v>
      </c>
      <c r="N42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</v>
      </c>
      <c r="O4234" s="10" t="e">
        <f>VLOOKUP(TableOMP[[#This Row],[Label]],TableAvg[],2,FALSE)</f>
        <v>#N/A</v>
      </c>
      <c r="P4234" s="10" t="e">
        <f>VLOOKUP(TableOMP[[#This Row],[Label]],TableAvg[],3,FALSE)</f>
        <v>#N/A</v>
      </c>
      <c r="Q4234" s="10" t="e">
        <f>TableOMP[[#This Row],[Avg]]-$U$2*TableOMP[[#This Row],[StdDev]]</f>
        <v>#N/A</v>
      </c>
      <c r="R4234" s="10" t="e">
        <f>TableOMP[[#This Row],[Avg]]+$U$2*TableOMP[[#This Row],[StdDev]]</f>
        <v>#N/A</v>
      </c>
      <c r="S4234" s="10" t="e">
        <f>IF(AND(TableOMP[[#This Row],[total_time]]&gt;=TableOMP[[#This Row],[Low]], TableOMP[[#This Row],[total_time]]&lt;=TableOMP[[#This Row],[High]]),1,0)</f>
        <v>#N/A</v>
      </c>
    </row>
    <row r="4235" spans="1:19" x14ac:dyDescent="0.25">
      <c r="A4235" t="s">
        <v>10</v>
      </c>
      <c r="B4235">
        <v>100</v>
      </c>
      <c r="C4235">
        <v>100</v>
      </c>
      <c r="D4235">
        <v>100000</v>
      </c>
      <c r="E4235">
        <v>1</v>
      </c>
      <c r="F4235">
        <v>1</v>
      </c>
      <c r="G4235">
        <v>1.0697730000000001</v>
      </c>
      <c r="H4235">
        <v>5.7369999999999999E-3</v>
      </c>
      <c r="I4235">
        <v>0</v>
      </c>
      <c r="J4235">
        <v>0</v>
      </c>
      <c r="K4235" t="str">
        <f t="shared" si="75"/>
        <v>6</v>
      </c>
      <c r="L4235" t="s">
        <v>66</v>
      </c>
      <c r="M4235" t="s">
        <v>67</v>
      </c>
      <c r="N42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</v>
      </c>
      <c r="O4235" s="10" t="e">
        <f>VLOOKUP(TableOMP[[#This Row],[Label]],TableAvg[],2,FALSE)</f>
        <v>#N/A</v>
      </c>
      <c r="P4235" s="10" t="e">
        <f>VLOOKUP(TableOMP[[#This Row],[Label]],TableAvg[],3,FALSE)</f>
        <v>#N/A</v>
      </c>
      <c r="Q4235" s="10" t="e">
        <f>TableOMP[[#This Row],[Avg]]-$U$2*TableOMP[[#This Row],[StdDev]]</f>
        <v>#N/A</v>
      </c>
      <c r="R4235" s="10" t="e">
        <f>TableOMP[[#This Row],[Avg]]+$U$2*TableOMP[[#This Row],[StdDev]]</f>
        <v>#N/A</v>
      </c>
      <c r="S4235" s="10" t="e">
        <f>IF(AND(TableOMP[[#This Row],[total_time]]&gt;=TableOMP[[#This Row],[Low]], TableOMP[[#This Row],[total_time]]&lt;=TableOMP[[#This Row],[High]]),1,0)</f>
        <v>#N/A</v>
      </c>
    </row>
    <row r="4236" spans="1:19" x14ac:dyDescent="0.25">
      <c r="A4236" t="s">
        <v>10</v>
      </c>
      <c r="B4236">
        <v>10000</v>
      </c>
      <c r="C4236">
        <v>100</v>
      </c>
      <c r="D4236">
        <v>1</v>
      </c>
      <c r="E4236">
        <v>64</v>
      </c>
      <c r="F4236">
        <v>1</v>
      </c>
      <c r="G4236">
        <v>258.33568400000001</v>
      </c>
      <c r="H4236">
        <v>13.605200999999999</v>
      </c>
      <c r="I4236">
        <v>58.694454</v>
      </c>
      <c r="J4236">
        <v>0.93165799999999999</v>
      </c>
      <c r="K4236" t="str">
        <f>MID(M4236,22,1)</f>
        <v>5</v>
      </c>
      <c r="L4236" t="s">
        <v>68</v>
      </c>
      <c r="M4236" t="s">
        <v>69</v>
      </c>
      <c r="N42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4236" s="10">
        <f>VLOOKUP(TableOMP[[#This Row],[Label]],TableAvg[],2,FALSE)</f>
        <v>258.33568400000001</v>
      </c>
      <c r="P4236" s="10">
        <f>VLOOKUP(TableOMP[[#This Row],[Label]],TableAvg[],3,FALSE)</f>
        <v>0</v>
      </c>
      <c r="Q4236" s="10">
        <f>TableOMP[[#This Row],[Avg]]-$U$2*TableOMP[[#This Row],[StdDev]]</f>
        <v>258.33568400000001</v>
      </c>
      <c r="R4236" s="10">
        <f>TableOMP[[#This Row],[Avg]]+$U$2*TableOMP[[#This Row],[StdDev]]</f>
        <v>258.33568400000001</v>
      </c>
      <c r="S4236" s="10">
        <f>IF(AND(TableOMP[[#This Row],[total_time]]&gt;=TableOMP[[#This Row],[Low]], TableOMP[[#This Row],[total_time]]&lt;=TableOMP[[#This Row],[High]]),1,0)</f>
        <v>1</v>
      </c>
    </row>
    <row r="4237" spans="1:19" x14ac:dyDescent="0.25">
      <c r="A4237" t="s">
        <v>10</v>
      </c>
      <c r="B4237">
        <v>10000</v>
      </c>
      <c r="C4237">
        <v>100</v>
      </c>
      <c r="D4237">
        <v>1</v>
      </c>
      <c r="E4237">
        <v>63</v>
      </c>
      <c r="F4237">
        <v>1</v>
      </c>
      <c r="G4237">
        <v>263.70825400000001</v>
      </c>
      <c r="H4237">
        <v>14.430650999999999</v>
      </c>
      <c r="I4237">
        <v>69.213657999999995</v>
      </c>
      <c r="J4237">
        <v>1.116349</v>
      </c>
      <c r="K4237" t="str">
        <f t="shared" ref="K4237:K4262" si="76">MID(M4237,22,1)</f>
        <v>5</v>
      </c>
      <c r="L4237" t="s">
        <v>68</v>
      </c>
      <c r="M4237" t="s">
        <v>69</v>
      </c>
      <c r="N42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4237" s="10">
        <f>VLOOKUP(TableOMP[[#This Row],[Label]],TableAvg[],2,FALSE)</f>
        <v>263.70825400000001</v>
      </c>
      <c r="P4237" s="10">
        <f>VLOOKUP(TableOMP[[#This Row],[Label]],TableAvg[],3,FALSE)</f>
        <v>0</v>
      </c>
      <c r="Q4237" s="10">
        <f>TableOMP[[#This Row],[Avg]]-$U$2*TableOMP[[#This Row],[StdDev]]</f>
        <v>263.70825400000001</v>
      </c>
      <c r="R4237" s="10">
        <f>TableOMP[[#This Row],[Avg]]+$U$2*TableOMP[[#This Row],[StdDev]]</f>
        <v>263.70825400000001</v>
      </c>
      <c r="S4237" s="10">
        <f>IF(AND(TableOMP[[#This Row],[total_time]]&gt;=TableOMP[[#This Row],[Low]], TableOMP[[#This Row],[total_time]]&lt;=TableOMP[[#This Row],[High]]),1,0)</f>
        <v>1</v>
      </c>
    </row>
    <row r="4238" spans="1:19" x14ac:dyDescent="0.25">
      <c r="A4238" t="s">
        <v>10</v>
      </c>
      <c r="B4238">
        <v>10000</v>
      </c>
      <c r="C4238">
        <v>100</v>
      </c>
      <c r="D4238">
        <v>1</v>
      </c>
      <c r="E4238">
        <v>62</v>
      </c>
      <c r="F4238">
        <v>1</v>
      </c>
      <c r="G4238">
        <v>262.09612499999997</v>
      </c>
      <c r="H4238">
        <v>13.973755000000001</v>
      </c>
      <c r="I4238">
        <v>59.060155999999999</v>
      </c>
      <c r="J4238">
        <v>0.96819900000000003</v>
      </c>
      <c r="K4238" t="str">
        <f t="shared" si="76"/>
        <v>5</v>
      </c>
      <c r="L4238" t="s">
        <v>68</v>
      </c>
      <c r="M4238" t="s">
        <v>69</v>
      </c>
      <c r="N42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4238" s="10">
        <f>VLOOKUP(TableOMP[[#This Row],[Label]],TableAvg[],2,FALSE)</f>
        <v>262.09612499999997</v>
      </c>
      <c r="P4238" s="10">
        <f>VLOOKUP(TableOMP[[#This Row],[Label]],TableAvg[],3,FALSE)</f>
        <v>0</v>
      </c>
      <c r="Q4238" s="10">
        <f>TableOMP[[#This Row],[Avg]]-$U$2*TableOMP[[#This Row],[StdDev]]</f>
        <v>262.09612499999997</v>
      </c>
      <c r="R4238" s="10">
        <f>TableOMP[[#This Row],[Avg]]+$U$2*TableOMP[[#This Row],[StdDev]]</f>
        <v>262.09612499999997</v>
      </c>
      <c r="S4238" s="10">
        <f>IF(AND(TableOMP[[#This Row],[total_time]]&gt;=TableOMP[[#This Row],[Low]], TableOMP[[#This Row],[total_time]]&lt;=TableOMP[[#This Row],[High]]),1,0)</f>
        <v>1</v>
      </c>
    </row>
    <row r="4239" spans="1:19" x14ac:dyDescent="0.25">
      <c r="A4239" t="s">
        <v>10</v>
      </c>
      <c r="B4239">
        <v>10000</v>
      </c>
      <c r="C4239">
        <v>100</v>
      </c>
      <c r="D4239">
        <v>1</v>
      </c>
      <c r="E4239">
        <v>61</v>
      </c>
      <c r="F4239">
        <v>1</v>
      </c>
      <c r="G4239">
        <v>263.79375900000002</v>
      </c>
      <c r="H4239">
        <v>14.856297</v>
      </c>
      <c r="I4239">
        <v>70.872005999999999</v>
      </c>
      <c r="J4239">
        <v>1.1812</v>
      </c>
      <c r="K4239" t="str">
        <f t="shared" si="76"/>
        <v>5</v>
      </c>
      <c r="L4239" t="s">
        <v>68</v>
      </c>
      <c r="M4239" t="s">
        <v>69</v>
      </c>
      <c r="N42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4239" s="10">
        <f>VLOOKUP(TableOMP[[#This Row],[Label]],TableAvg[],2,FALSE)</f>
        <v>263.79375900000002</v>
      </c>
      <c r="P4239" s="10">
        <f>VLOOKUP(TableOMP[[#This Row],[Label]],TableAvg[],3,FALSE)</f>
        <v>0</v>
      </c>
      <c r="Q4239" s="10">
        <f>TableOMP[[#This Row],[Avg]]-$U$2*TableOMP[[#This Row],[StdDev]]</f>
        <v>263.79375900000002</v>
      </c>
      <c r="R4239" s="10">
        <f>TableOMP[[#This Row],[Avg]]+$U$2*TableOMP[[#This Row],[StdDev]]</f>
        <v>263.79375900000002</v>
      </c>
      <c r="S4239" s="10">
        <f>IF(AND(TableOMP[[#This Row],[total_time]]&gt;=TableOMP[[#This Row],[Low]], TableOMP[[#This Row],[total_time]]&lt;=TableOMP[[#This Row],[High]]),1,0)</f>
        <v>1</v>
      </c>
    </row>
    <row r="4240" spans="1:19" x14ac:dyDescent="0.25">
      <c r="A4240" t="s">
        <v>10</v>
      </c>
      <c r="B4240">
        <v>10000</v>
      </c>
      <c r="C4240">
        <v>100</v>
      </c>
      <c r="D4240">
        <v>1</v>
      </c>
      <c r="E4240">
        <v>60</v>
      </c>
      <c r="F4240">
        <v>1</v>
      </c>
      <c r="G4240">
        <v>265.77502199999998</v>
      </c>
      <c r="H4240">
        <v>13.695978999999999</v>
      </c>
      <c r="I4240">
        <v>53.4923</v>
      </c>
      <c r="J4240">
        <v>0.90664900000000004</v>
      </c>
      <c r="K4240" t="str">
        <f t="shared" si="76"/>
        <v>5</v>
      </c>
      <c r="L4240" t="s">
        <v>68</v>
      </c>
      <c r="M4240" t="s">
        <v>69</v>
      </c>
      <c r="N42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4240" s="10">
        <f>VLOOKUP(TableOMP[[#This Row],[Label]],TableAvg[],2,FALSE)</f>
        <v>265.77502199999998</v>
      </c>
      <c r="P4240" s="10">
        <f>VLOOKUP(TableOMP[[#This Row],[Label]],TableAvg[],3,FALSE)</f>
        <v>0</v>
      </c>
      <c r="Q4240" s="10">
        <f>TableOMP[[#This Row],[Avg]]-$U$2*TableOMP[[#This Row],[StdDev]]</f>
        <v>265.77502199999998</v>
      </c>
      <c r="R4240" s="10">
        <f>TableOMP[[#This Row],[Avg]]+$U$2*TableOMP[[#This Row],[StdDev]]</f>
        <v>265.77502199999998</v>
      </c>
      <c r="S4240" s="10">
        <f>IF(AND(TableOMP[[#This Row],[total_time]]&gt;=TableOMP[[#This Row],[Low]], TableOMP[[#This Row],[total_time]]&lt;=TableOMP[[#This Row],[High]]),1,0)</f>
        <v>1</v>
      </c>
    </row>
    <row r="4241" spans="1:19" x14ac:dyDescent="0.25">
      <c r="A4241" t="s">
        <v>10</v>
      </c>
      <c r="B4241">
        <v>10000</v>
      </c>
      <c r="C4241">
        <v>100</v>
      </c>
      <c r="D4241">
        <v>1</v>
      </c>
      <c r="E4241">
        <v>59</v>
      </c>
      <c r="F4241">
        <v>1</v>
      </c>
      <c r="G4241">
        <v>268.58493499999997</v>
      </c>
      <c r="H4241">
        <v>13.929123000000001</v>
      </c>
      <c r="I4241">
        <v>48.391894000000001</v>
      </c>
      <c r="J4241">
        <v>0.83434299999999995</v>
      </c>
      <c r="K4241" t="str">
        <f t="shared" si="76"/>
        <v>5</v>
      </c>
      <c r="L4241" t="s">
        <v>68</v>
      </c>
      <c r="M4241" t="s">
        <v>69</v>
      </c>
      <c r="N42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4241" s="10">
        <f>VLOOKUP(TableOMP[[#This Row],[Label]],TableAvg[],2,FALSE)</f>
        <v>268.58493499999997</v>
      </c>
      <c r="P4241" s="10">
        <f>VLOOKUP(TableOMP[[#This Row],[Label]],TableAvg[],3,FALSE)</f>
        <v>0</v>
      </c>
      <c r="Q4241" s="10">
        <f>TableOMP[[#This Row],[Avg]]-$U$2*TableOMP[[#This Row],[StdDev]]</f>
        <v>268.58493499999997</v>
      </c>
      <c r="R4241" s="10">
        <f>TableOMP[[#This Row],[Avg]]+$U$2*TableOMP[[#This Row],[StdDev]]</f>
        <v>268.58493499999997</v>
      </c>
      <c r="S4241" s="10">
        <f>IF(AND(TableOMP[[#This Row],[total_time]]&gt;=TableOMP[[#This Row],[Low]], TableOMP[[#This Row],[total_time]]&lt;=TableOMP[[#This Row],[High]]),1,0)</f>
        <v>1</v>
      </c>
    </row>
    <row r="4242" spans="1:19" x14ac:dyDescent="0.25">
      <c r="A4242" t="s">
        <v>10</v>
      </c>
      <c r="B4242">
        <v>10000</v>
      </c>
      <c r="C4242">
        <v>100</v>
      </c>
      <c r="D4242">
        <v>1</v>
      </c>
      <c r="E4242">
        <v>58</v>
      </c>
      <c r="F4242">
        <v>1</v>
      </c>
      <c r="G4242">
        <v>259.24757899999997</v>
      </c>
      <c r="H4242">
        <v>13.545847999999999</v>
      </c>
      <c r="I4242">
        <v>49.316780000000001</v>
      </c>
      <c r="J4242">
        <v>0.86520699999999995</v>
      </c>
      <c r="K4242" t="str">
        <f t="shared" si="76"/>
        <v>5</v>
      </c>
      <c r="L4242" t="s">
        <v>68</v>
      </c>
      <c r="M4242" t="s">
        <v>69</v>
      </c>
      <c r="N42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4242" s="10">
        <f>VLOOKUP(TableOMP[[#This Row],[Label]],TableAvg[],2,FALSE)</f>
        <v>259.24757899999997</v>
      </c>
      <c r="P4242" s="10">
        <f>VLOOKUP(TableOMP[[#This Row],[Label]],TableAvg[],3,FALSE)</f>
        <v>0</v>
      </c>
      <c r="Q4242" s="10">
        <f>TableOMP[[#This Row],[Avg]]-$U$2*TableOMP[[#This Row],[StdDev]]</f>
        <v>259.24757899999997</v>
      </c>
      <c r="R4242" s="10">
        <f>TableOMP[[#This Row],[Avg]]+$U$2*TableOMP[[#This Row],[StdDev]]</f>
        <v>259.24757899999997</v>
      </c>
      <c r="S4242" s="10">
        <f>IF(AND(TableOMP[[#This Row],[total_time]]&gt;=TableOMP[[#This Row],[Low]], TableOMP[[#This Row],[total_time]]&lt;=TableOMP[[#This Row],[High]]),1,0)</f>
        <v>1</v>
      </c>
    </row>
    <row r="4243" spans="1:19" x14ac:dyDescent="0.25">
      <c r="A4243" t="s">
        <v>10</v>
      </c>
      <c r="B4243">
        <v>10000</v>
      </c>
      <c r="C4243">
        <v>100</v>
      </c>
      <c r="D4243">
        <v>1</v>
      </c>
      <c r="E4243">
        <v>57</v>
      </c>
      <c r="F4243">
        <v>1</v>
      </c>
      <c r="G4243">
        <v>401.84180400000002</v>
      </c>
      <c r="H4243">
        <v>157.58601999999999</v>
      </c>
      <c r="I4243">
        <v>50.120268000000003</v>
      </c>
      <c r="J4243">
        <v>0.89500500000000005</v>
      </c>
      <c r="K4243" t="str">
        <f t="shared" si="76"/>
        <v>5</v>
      </c>
      <c r="L4243" t="s">
        <v>68</v>
      </c>
      <c r="M4243" t="s">
        <v>69</v>
      </c>
      <c r="N42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4243" s="10">
        <f>VLOOKUP(TableOMP[[#This Row],[Label]],TableAvg[],2,FALSE)</f>
        <v>401.84180400000002</v>
      </c>
      <c r="P4243" s="10">
        <f>VLOOKUP(TableOMP[[#This Row],[Label]],TableAvg[],3,FALSE)</f>
        <v>0</v>
      </c>
      <c r="Q4243" s="10">
        <f>TableOMP[[#This Row],[Avg]]-$U$2*TableOMP[[#This Row],[StdDev]]</f>
        <v>401.84180400000002</v>
      </c>
      <c r="R4243" s="10">
        <f>TableOMP[[#This Row],[Avg]]+$U$2*TableOMP[[#This Row],[StdDev]]</f>
        <v>401.84180400000002</v>
      </c>
      <c r="S4243" s="10">
        <f>IF(AND(TableOMP[[#This Row],[total_time]]&gt;=TableOMP[[#This Row],[Low]], TableOMP[[#This Row],[total_time]]&lt;=TableOMP[[#This Row],[High]]),1,0)</f>
        <v>1</v>
      </c>
    </row>
    <row r="4244" spans="1:19" x14ac:dyDescent="0.25">
      <c r="A4244" t="s">
        <v>10</v>
      </c>
      <c r="B4244">
        <v>10000</v>
      </c>
      <c r="C4244">
        <v>100</v>
      </c>
      <c r="D4244">
        <v>1</v>
      </c>
      <c r="E4244">
        <v>56</v>
      </c>
      <c r="F4244">
        <v>1</v>
      </c>
      <c r="G4244">
        <v>254.724908</v>
      </c>
      <c r="H4244">
        <v>13.522883999999999</v>
      </c>
      <c r="I4244">
        <v>43.490898999999999</v>
      </c>
      <c r="J4244">
        <v>0.790744</v>
      </c>
      <c r="K4244" t="str">
        <f t="shared" si="76"/>
        <v>5</v>
      </c>
      <c r="L4244" t="s">
        <v>68</v>
      </c>
      <c r="M4244" t="s">
        <v>69</v>
      </c>
      <c r="N42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4244" s="10">
        <f>VLOOKUP(TableOMP[[#This Row],[Label]],TableAvg[],2,FALSE)</f>
        <v>254.724908</v>
      </c>
      <c r="P4244" s="10">
        <f>VLOOKUP(TableOMP[[#This Row],[Label]],TableAvg[],3,FALSE)</f>
        <v>0</v>
      </c>
      <c r="Q4244" s="10">
        <f>TableOMP[[#This Row],[Avg]]-$U$2*TableOMP[[#This Row],[StdDev]]</f>
        <v>254.724908</v>
      </c>
      <c r="R4244" s="10">
        <f>TableOMP[[#This Row],[Avg]]+$U$2*TableOMP[[#This Row],[StdDev]]</f>
        <v>254.724908</v>
      </c>
      <c r="S4244" s="10">
        <f>IF(AND(TableOMP[[#This Row],[total_time]]&gt;=TableOMP[[#This Row],[Low]], TableOMP[[#This Row],[total_time]]&lt;=TableOMP[[#This Row],[High]]),1,0)</f>
        <v>1</v>
      </c>
    </row>
    <row r="4245" spans="1:19" x14ac:dyDescent="0.25">
      <c r="A4245" t="s">
        <v>10</v>
      </c>
      <c r="B4245">
        <v>10000</v>
      </c>
      <c r="C4245">
        <v>100</v>
      </c>
      <c r="D4245">
        <v>1</v>
      </c>
      <c r="E4245">
        <v>55</v>
      </c>
      <c r="F4245">
        <v>1</v>
      </c>
      <c r="G4245">
        <v>252.19262599999999</v>
      </c>
      <c r="H4245">
        <v>13.851782</v>
      </c>
      <c r="I4245">
        <v>54.726677000000002</v>
      </c>
      <c r="J4245">
        <v>1.0134570000000001</v>
      </c>
      <c r="K4245" t="str">
        <f t="shared" si="76"/>
        <v>5</v>
      </c>
      <c r="L4245" t="s">
        <v>68</v>
      </c>
      <c r="M4245" t="s">
        <v>69</v>
      </c>
      <c r="N42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4245" s="10">
        <f>VLOOKUP(TableOMP[[#This Row],[Label]],TableAvg[],2,FALSE)</f>
        <v>252.19262599999999</v>
      </c>
      <c r="P4245" s="10">
        <f>VLOOKUP(TableOMP[[#This Row],[Label]],TableAvg[],3,FALSE)</f>
        <v>0</v>
      </c>
      <c r="Q4245" s="10">
        <f>TableOMP[[#This Row],[Avg]]-$U$2*TableOMP[[#This Row],[StdDev]]</f>
        <v>252.19262599999999</v>
      </c>
      <c r="R4245" s="10">
        <f>TableOMP[[#This Row],[Avg]]+$U$2*TableOMP[[#This Row],[StdDev]]</f>
        <v>252.19262599999999</v>
      </c>
      <c r="S4245" s="10">
        <f>IF(AND(TableOMP[[#This Row],[total_time]]&gt;=TableOMP[[#This Row],[Low]], TableOMP[[#This Row],[total_time]]&lt;=TableOMP[[#This Row],[High]]),1,0)</f>
        <v>1</v>
      </c>
    </row>
    <row r="4246" spans="1:19" x14ac:dyDescent="0.25">
      <c r="A4246" t="s">
        <v>10</v>
      </c>
      <c r="B4246">
        <v>10000</v>
      </c>
      <c r="C4246">
        <v>100</v>
      </c>
      <c r="D4246">
        <v>1</v>
      </c>
      <c r="E4246">
        <v>54</v>
      </c>
      <c r="F4246">
        <v>1</v>
      </c>
      <c r="G4246">
        <v>300.629255</v>
      </c>
      <c r="H4246">
        <v>64.736444000000006</v>
      </c>
      <c r="I4246">
        <v>45.200398999999997</v>
      </c>
      <c r="J4246">
        <v>0.85283799999999998</v>
      </c>
      <c r="K4246" t="str">
        <f t="shared" si="76"/>
        <v>5</v>
      </c>
      <c r="L4246" t="s">
        <v>68</v>
      </c>
      <c r="M4246" t="s">
        <v>69</v>
      </c>
      <c r="N42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4246" s="10">
        <f>VLOOKUP(TableOMP[[#This Row],[Label]],TableAvg[],2,FALSE)</f>
        <v>300.629255</v>
      </c>
      <c r="P4246" s="10">
        <f>VLOOKUP(TableOMP[[#This Row],[Label]],TableAvg[],3,FALSE)</f>
        <v>0</v>
      </c>
      <c r="Q4246" s="10">
        <f>TableOMP[[#This Row],[Avg]]-$U$2*TableOMP[[#This Row],[StdDev]]</f>
        <v>300.629255</v>
      </c>
      <c r="R4246" s="10">
        <f>TableOMP[[#This Row],[Avg]]+$U$2*TableOMP[[#This Row],[StdDev]]</f>
        <v>300.629255</v>
      </c>
      <c r="S4246" s="10">
        <f>IF(AND(TableOMP[[#This Row],[total_time]]&gt;=TableOMP[[#This Row],[Low]], TableOMP[[#This Row],[total_time]]&lt;=TableOMP[[#This Row],[High]]),1,0)</f>
        <v>1</v>
      </c>
    </row>
    <row r="4247" spans="1:19" x14ac:dyDescent="0.25">
      <c r="A4247" t="s">
        <v>10</v>
      </c>
      <c r="B4247">
        <v>10000</v>
      </c>
      <c r="C4247">
        <v>100</v>
      </c>
      <c r="D4247">
        <v>1</v>
      </c>
      <c r="E4247">
        <v>53</v>
      </c>
      <c r="F4247">
        <v>1</v>
      </c>
      <c r="G4247">
        <v>264.08176200000003</v>
      </c>
      <c r="H4247">
        <v>30.391681999999999</v>
      </c>
      <c r="I4247">
        <v>44.786538999999998</v>
      </c>
      <c r="J4247">
        <v>0.86128000000000005</v>
      </c>
      <c r="K4247" t="str">
        <f t="shared" si="76"/>
        <v>5</v>
      </c>
      <c r="L4247" t="s">
        <v>68</v>
      </c>
      <c r="M4247" t="s">
        <v>69</v>
      </c>
      <c r="N42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4247" s="10">
        <f>VLOOKUP(TableOMP[[#This Row],[Label]],TableAvg[],2,FALSE)</f>
        <v>264.08176200000003</v>
      </c>
      <c r="P4247" s="10">
        <f>VLOOKUP(TableOMP[[#This Row],[Label]],TableAvg[],3,FALSE)</f>
        <v>0</v>
      </c>
      <c r="Q4247" s="10">
        <f>TableOMP[[#This Row],[Avg]]-$U$2*TableOMP[[#This Row],[StdDev]]</f>
        <v>264.08176200000003</v>
      </c>
      <c r="R4247" s="10">
        <f>TableOMP[[#This Row],[Avg]]+$U$2*TableOMP[[#This Row],[StdDev]]</f>
        <v>264.08176200000003</v>
      </c>
      <c r="S4247" s="10">
        <f>IF(AND(TableOMP[[#This Row],[total_time]]&gt;=TableOMP[[#This Row],[Low]], TableOMP[[#This Row],[total_time]]&lt;=TableOMP[[#This Row],[High]]),1,0)</f>
        <v>1</v>
      </c>
    </row>
    <row r="4248" spans="1:19" x14ac:dyDescent="0.25">
      <c r="A4248" t="s">
        <v>10</v>
      </c>
      <c r="B4248">
        <v>10000</v>
      </c>
      <c r="C4248">
        <v>100</v>
      </c>
      <c r="D4248">
        <v>1</v>
      </c>
      <c r="E4248">
        <v>52</v>
      </c>
      <c r="F4248">
        <v>1</v>
      </c>
      <c r="G4248">
        <v>341.17526199999998</v>
      </c>
      <c r="H4248">
        <v>106.760114</v>
      </c>
      <c r="I4248">
        <v>41.820073999999998</v>
      </c>
      <c r="J4248">
        <v>0.82000099999999998</v>
      </c>
      <c r="K4248" t="str">
        <f t="shared" si="76"/>
        <v>5</v>
      </c>
      <c r="L4248" t="s">
        <v>68</v>
      </c>
      <c r="M4248" t="s">
        <v>69</v>
      </c>
      <c r="N42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4248" s="10">
        <f>VLOOKUP(TableOMP[[#This Row],[Label]],TableAvg[],2,FALSE)</f>
        <v>341.17526199999998</v>
      </c>
      <c r="P4248" s="10">
        <f>VLOOKUP(TableOMP[[#This Row],[Label]],TableAvg[],3,FALSE)</f>
        <v>0</v>
      </c>
      <c r="Q4248" s="10">
        <f>TableOMP[[#This Row],[Avg]]-$U$2*TableOMP[[#This Row],[StdDev]]</f>
        <v>341.17526199999998</v>
      </c>
      <c r="R4248" s="10">
        <f>TableOMP[[#This Row],[Avg]]+$U$2*TableOMP[[#This Row],[StdDev]]</f>
        <v>341.17526199999998</v>
      </c>
      <c r="S4248" s="10">
        <f>IF(AND(TableOMP[[#This Row],[total_time]]&gt;=TableOMP[[#This Row],[Low]], TableOMP[[#This Row],[total_time]]&lt;=TableOMP[[#This Row],[High]]),1,0)</f>
        <v>1</v>
      </c>
    </row>
    <row r="4249" spans="1:19" x14ac:dyDescent="0.25">
      <c r="A4249" t="s">
        <v>10</v>
      </c>
      <c r="B4249">
        <v>10000</v>
      </c>
      <c r="C4249">
        <v>100</v>
      </c>
      <c r="D4249">
        <v>1</v>
      </c>
      <c r="E4249">
        <v>51</v>
      </c>
      <c r="F4249">
        <v>1</v>
      </c>
      <c r="G4249">
        <v>270.65647899999999</v>
      </c>
      <c r="H4249">
        <v>38.054761999999997</v>
      </c>
      <c r="I4249">
        <v>48.545377000000002</v>
      </c>
      <c r="J4249">
        <v>0.97090799999999999</v>
      </c>
      <c r="K4249" t="str">
        <f t="shared" si="76"/>
        <v>5</v>
      </c>
      <c r="L4249" t="s">
        <v>68</v>
      </c>
      <c r="M4249" t="s">
        <v>69</v>
      </c>
      <c r="N42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4249" s="10">
        <f>VLOOKUP(TableOMP[[#This Row],[Label]],TableAvg[],2,FALSE)</f>
        <v>270.65647899999999</v>
      </c>
      <c r="P4249" s="10">
        <f>VLOOKUP(TableOMP[[#This Row],[Label]],TableAvg[],3,FALSE)</f>
        <v>0</v>
      </c>
      <c r="Q4249" s="10">
        <f>TableOMP[[#This Row],[Avg]]-$U$2*TableOMP[[#This Row],[StdDev]]</f>
        <v>270.65647899999999</v>
      </c>
      <c r="R4249" s="10">
        <f>TableOMP[[#This Row],[Avg]]+$U$2*TableOMP[[#This Row],[StdDev]]</f>
        <v>270.65647899999999</v>
      </c>
      <c r="S4249" s="10">
        <f>IF(AND(TableOMP[[#This Row],[total_time]]&gt;=TableOMP[[#This Row],[Low]], TableOMP[[#This Row],[total_time]]&lt;=TableOMP[[#This Row],[High]]),1,0)</f>
        <v>1</v>
      </c>
    </row>
    <row r="4250" spans="1:19" x14ac:dyDescent="0.25">
      <c r="A4250" t="s">
        <v>10</v>
      </c>
      <c r="B4250">
        <v>10000</v>
      </c>
      <c r="C4250">
        <v>100</v>
      </c>
      <c r="D4250">
        <v>1</v>
      </c>
      <c r="E4250">
        <v>50</v>
      </c>
      <c r="F4250">
        <v>1</v>
      </c>
      <c r="G4250">
        <v>246.72172</v>
      </c>
      <c r="H4250">
        <v>14.693244999999999</v>
      </c>
      <c r="I4250">
        <v>48.472099</v>
      </c>
      <c r="J4250">
        <v>0.98922699999999997</v>
      </c>
      <c r="K4250" t="str">
        <f t="shared" si="76"/>
        <v>5</v>
      </c>
      <c r="L4250" t="s">
        <v>68</v>
      </c>
      <c r="M4250" t="s">
        <v>69</v>
      </c>
      <c r="N42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4250" s="10">
        <f>VLOOKUP(TableOMP[[#This Row],[Label]],TableAvg[],2,FALSE)</f>
        <v>246.72172</v>
      </c>
      <c r="P4250" s="10">
        <f>VLOOKUP(TableOMP[[#This Row],[Label]],TableAvg[],3,FALSE)</f>
        <v>0</v>
      </c>
      <c r="Q4250" s="10">
        <f>TableOMP[[#This Row],[Avg]]-$U$2*TableOMP[[#This Row],[StdDev]]</f>
        <v>246.72172</v>
      </c>
      <c r="R4250" s="10">
        <f>TableOMP[[#This Row],[Avg]]+$U$2*TableOMP[[#This Row],[StdDev]]</f>
        <v>246.72172</v>
      </c>
      <c r="S4250" s="10">
        <f>IF(AND(TableOMP[[#This Row],[total_time]]&gt;=TableOMP[[#This Row],[Low]], TableOMP[[#This Row],[total_time]]&lt;=TableOMP[[#This Row],[High]]),1,0)</f>
        <v>1</v>
      </c>
    </row>
    <row r="4251" spans="1:19" x14ac:dyDescent="0.25">
      <c r="A4251" t="s">
        <v>10</v>
      </c>
      <c r="B4251">
        <v>10000</v>
      </c>
      <c r="C4251">
        <v>100</v>
      </c>
      <c r="D4251">
        <v>1</v>
      </c>
      <c r="E4251">
        <v>49</v>
      </c>
      <c r="F4251">
        <v>1</v>
      </c>
      <c r="G4251">
        <v>263.95601499999998</v>
      </c>
      <c r="H4251">
        <v>34.730910000000002</v>
      </c>
      <c r="I4251">
        <v>96.535256000000004</v>
      </c>
      <c r="J4251">
        <v>2.0111509999999999</v>
      </c>
      <c r="K4251" t="str">
        <f t="shared" si="76"/>
        <v>5</v>
      </c>
      <c r="L4251" t="s">
        <v>68</v>
      </c>
      <c r="M4251" t="s">
        <v>69</v>
      </c>
      <c r="N42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4251" s="10">
        <f>VLOOKUP(TableOMP[[#This Row],[Label]],TableAvg[],2,FALSE)</f>
        <v>263.95601499999998</v>
      </c>
      <c r="P4251" s="10">
        <f>VLOOKUP(TableOMP[[#This Row],[Label]],TableAvg[],3,FALSE)</f>
        <v>0</v>
      </c>
      <c r="Q4251" s="10">
        <f>TableOMP[[#This Row],[Avg]]-$U$2*TableOMP[[#This Row],[StdDev]]</f>
        <v>263.95601499999998</v>
      </c>
      <c r="R4251" s="10">
        <f>TableOMP[[#This Row],[Avg]]+$U$2*TableOMP[[#This Row],[StdDev]]</f>
        <v>263.95601499999998</v>
      </c>
      <c r="S4251" s="10">
        <f>IF(AND(TableOMP[[#This Row],[total_time]]&gt;=TableOMP[[#This Row],[Low]], TableOMP[[#This Row],[total_time]]&lt;=TableOMP[[#This Row],[High]]),1,0)</f>
        <v>1</v>
      </c>
    </row>
    <row r="4252" spans="1:19" x14ac:dyDescent="0.25">
      <c r="A4252" t="s">
        <v>10</v>
      </c>
      <c r="B4252">
        <v>10000</v>
      </c>
      <c r="C4252">
        <v>100</v>
      </c>
      <c r="D4252">
        <v>1</v>
      </c>
      <c r="E4252">
        <v>48</v>
      </c>
      <c r="F4252">
        <v>1</v>
      </c>
      <c r="G4252">
        <v>256.85568599999999</v>
      </c>
      <c r="H4252">
        <v>28.132742</v>
      </c>
      <c r="I4252">
        <v>73.893760999999998</v>
      </c>
      <c r="J4252">
        <v>1.572208</v>
      </c>
      <c r="K4252" t="str">
        <f t="shared" si="76"/>
        <v>5</v>
      </c>
      <c r="L4252" t="s">
        <v>68</v>
      </c>
      <c r="M4252" t="s">
        <v>69</v>
      </c>
      <c r="N42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4252" s="10">
        <f>VLOOKUP(TableOMP[[#This Row],[Label]],TableAvg[],2,FALSE)</f>
        <v>256.85568599999999</v>
      </c>
      <c r="P4252" s="10">
        <f>VLOOKUP(TableOMP[[#This Row],[Label]],TableAvg[],3,FALSE)</f>
        <v>0</v>
      </c>
      <c r="Q4252" s="10">
        <f>TableOMP[[#This Row],[Avg]]-$U$2*TableOMP[[#This Row],[StdDev]]</f>
        <v>256.85568599999999</v>
      </c>
      <c r="R4252" s="10">
        <f>TableOMP[[#This Row],[Avg]]+$U$2*TableOMP[[#This Row],[StdDev]]</f>
        <v>256.85568599999999</v>
      </c>
      <c r="S4252" s="10">
        <f>IF(AND(TableOMP[[#This Row],[total_time]]&gt;=TableOMP[[#This Row],[Low]], TableOMP[[#This Row],[total_time]]&lt;=TableOMP[[#This Row],[High]]),1,0)</f>
        <v>1</v>
      </c>
    </row>
    <row r="4253" spans="1:19" x14ac:dyDescent="0.25">
      <c r="A4253" t="s">
        <v>10</v>
      </c>
      <c r="B4253">
        <v>10000</v>
      </c>
      <c r="C4253">
        <v>100</v>
      </c>
      <c r="D4253">
        <v>1</v>
      </c>
      <c r="E4253">
        <v>47</v>
      </c>
      <c r="F4253">
        <v>1</v>
      </c>
      <c r="G4253">
        <v>252.25861900000001</v>
      </c>
      <c r="H4253">
        <v>25.257722999999999</v>
      </c>
      <c r="I4253">
        <v>89.539914999999993</v>
      </c>
      <c r="J4253">
        <v>1.94652</v>
      </c>
      <c r="K4253" t="str">
        <f t="shared" si="76"/>
        <v>5</v>
      </c>
      <c r="L4253" t="s">
        <v>68</v>
      </c>
      <c r="M4253" t="s">
        <v>69</v>
      </c>
      <c r="N42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4253" s="10">
        <f>VLOOKUP(TableOMP[[#This Row],[Label]],TableAvg[],2,FALSE)</f>
        <v>252.25861900000001</v>
      </c>
      <c r="P4253" s="10">
        <f>VLOOKUP(TableOMP[[#This Row],[Label]],TableAvg[],3,FALSE)</f>
        <v>0</v>
      </c>
      <c r="Q4253" s="10">
        <f>TableOMP[[#This Row],[Avg]]-$U$2*TableOMP[[#This Row],[StdDev]]</f>
        <v>252.25861900000001</v>
      </c>
      <c r="R4253" s="10">
        <f>TableOMP[[#This Row],[Avg]]+$U$2*TableOMP[[#This Row],[StdDev]]</f>
        <v>252.25861900000001</v>
      </c>
      <c r="S4253" s="10">
        <f>IF(AND(TableOMP[[#This Row],[total_time]]&gt;=TableOMP[[#This Row],[Low]], TableOMP[[#This Row],[total_time]]&lt;=TableOMP[[#This Row],[High]]),1,0)</f>
        <v>1</v>
      </c>
    </row>
    <row r="4254" spans="1:19" x14ac:dyDescent="0.25">
      <c r="A4254" t="s">
        <v>10</v>
      </c>
      <c r="B4254">
        <v>10000</v>
      </c>
      <c r="C4254">
        <v>100</v>
      </c>
      <c r="D4254">
        <v>1</v>
      </c>
      <c r="E4254">
        <v>46</v>
      </c>
      <c r="F4254">
        <v>1</v>
      </c>
      <c r="G4254">
        <v>240.389419</v>
      </c>
      <c r="H4254">
        <v>14.102650000000001</v>
      </c>
      <c r="I4254">
        <v>74.098956999999999</v>
      </c>
      <c r="J4254">
        <v>1.6466430000000001</v>
      </c>
      <c r="K4254" t="str">
        <f t="shared" si="76"/>
        <v>5</v>
      </c>
      <c r="L4254" t="s">
        <v>68</v>
      </c>
      <c r="M4254" t="s">
        <v>69</v>
      </c>
      <c r="N42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4254" s="10">
        <f>VLOOKUP(TableOMP[[#This Row],[Label]],TableAvg[],2,FALSE)</f>
        <v>240.389419</v>
      </c>
      <c r="P4254" s="10">
        <f>VLOOKUP(TableOMP[[#This Row],[Label]],TableAvg[],3,FALSE)</f>
        <v>0</v>
      </c>
      <c r="Q4254" s="10">
        <f>TableOMP[[#This Row],[Avg]]-$U$2*TableOMP[[#This Row],[StdDev]]</f>
        <v>240.389419</v>
      </c>
      <c r="R4254" s="10">
        <f>TableOMP[[#This Row],[Avg]]+$U$2*TableOMP[[#This Row],[StdDev]]</f>
        <v>240.389419</v>
      </c>
      <c r="S4254" s="10">
        <f>IF(AND(TableOMP[[#This Row],[total_time]]&gt;=TableOMP[[#This Row],[Low]], TableOMP[[#This Row],[total_time]]&lt;=TableOMP[[#This Row],[High]]),1,0)</f>
        <v>1</v>
      </c>
    </row>
    <row r="4255" spans="1:19" x14ac:dyDescent="0.25">
      <c r="A4255" t="s">
        <v>10</v>
      </c>
      <c r="B4255">
        <v>10000</v>
      </c>
      <c r="C4255">
        <v>100</v>
      </c>
      <c r="D4255">
        <v>1</v>
      </c>
      <c r="E4255">
        <v>45</v>
      </c>
      <c r="F4255">
        <v>1</v>
      </c>
      <c r="G4255">
        <v>240.41824600000001</v>
      </c>
      <c r="H4255">
        <v>13.956019</v>
      </c>
      <c r="I4255">
        <v>61.201459999999997</v>
      </c>
      <c r="J4255">
        <v>1.3909419999999999</v>
      </c>
      <c r="K4255" t="str">
        <f t="shared" si="76"/>
        <v>5</v>
      </c>
      <c r="L4255" t="s">
        <v>68</v>
      </c>
      <c r="M4255" t="s">
        <v>69</v>
      </c>
      <c r="N42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4255" s="10">
        <f>VLOOKUP(TableOMP[[#This Row],[Label]],TableAvg[],2,FALSE)</f>
        <v>240.41824600000001</v>
      </c>
      <c r="P4255" s="10">
        <f>VLOOKUP(TableOMP[[#This Row],[Label]],TableAvg[],3,FALSE)</f>
        <v>0</v>
      </c>
      <c r="Q4255" s="10">
        <f>TableOMP[[#This Row],[Avg]]-$U$2*TableOMP[[#This Row],[StdDev]]</f>
        <v>240.41824600000001</v>
      </c>
      <c r="R4255" s="10">
        <f>TableOMP[[#This Row],[Avg]]+$U$2*TableOMP[[#This Row],[StdDev]]</f>
        <v>240.41824600000001</v>
      </c>
      <c r="S4255" s="10">
        <f>IF(AND(TableOMP[[#This Row],[total_time]]&gt;=TableOMP[[#This Row],[Low]], TableOMP[[#This Row],[total_time]]&lt;=TableOMP[[#This Row],[High]]),1,0)</f>
        <v>1</v>
      </c>
    </row>
    <row r="4256" spans="1:19" x14ac:dyDescent="0.25">
      <c r="A4256" t="s">
        <v>10</v>
      </c>
      <c r="B4256">
        <v>10000</v>
      </c>
      <c r="C4256">
        <v>100</v>
      </c>
      <c r="D4256">
        <v>1</v>
      </c>
      <c r="E4256">
        <v>44</v>
      </c>
      <c r="F4256">
        <v>1</v>
      </c>
      <c r="G4256">
        <v>238.37842499999999</v>
      </c>
      <c r="H4256">
        <v>14.303792</v>
      </c>
      <c r="I4256">
        <v>68.608204000000001</v>
      </c>
      <c r="J4256">
        <v>1.59554</v>
      </c>
      <c r="K4256" t="str">
        <f t="shared" si="76"/>
        <v>5</v>
      </c>
      <c r="L4256" t="s">
        <v>68</v>
      </c>
      <c r="M4256" t="s">
        <v>69</v>
      </c>
      <c r="N42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4256" s="10">
        <f>VLOOKUP(TableOMP[[#This Row],[Label]],TableAvg[],2,FALSE)</f>
        <v>238.37842499999999</v>
      </c>
      <c r="P4256" s="10">
        <f>VLOOKUP(TableOMP[[#This Row],[Label]],TableAvg[],3,FALSE)</f>
        <v>0</v>
      </c>
      <c r="Q4256" s="10">
        <f>TableOMP[[#This Row],[Avg]]-$U$2*TableOMP[[#This Row],[StdDev]]</f>
        <v>238.37842499999999</v>
      </c>
      <c r="R4256" s="10">
        <f>TableOMP[[#This Row],[Avg]]+$U$2*TableOMP[[#This Row],[StdDev]]</f>
        <v>238.37842499999999</v>
      </c>
      <c r="S4256" s="10">
        <f>IF(AND(TableOMP[[#This Row],[total_time]]&gt;=TableOMP[[#This Row],[Low]], TableOMP[[#This Row],[total_time]]&lt;=TableOMP[[#This Row],[High]]),1,0)</f>
        <v>1</v>
      </c>
    </row>
    <row r="4257" spans="1:19" x14ac:dyDescent="0.25">
      <c r="A4257" t="s">
        <v>10</v>
      </c>
      <c r="B4257">
        <v>10000</v>
      </c>
      <c r="C4257">
        <v>100</v>
      </c>
      <c r="D4257">
        <v>1</v>
      </c>
      <c r="E4257">
        <v>43</v>
      </c>
      <c r="F4257">
        <v>1</v>
      </c>
      <c r="G4257">
        <v>239.50436099999999</v>
      </c>
      <c r="H4257">
        <v>15.371233</v>
      </c>
      <c r="I4257">
        <v>79.576753999999994</v>
      </c>
      <c r="J4257">
        <v>1.894685</v>
      </c>
      <c r="K4257" t="str">
        <f t="shared" si="76"/>
        <v>5</v>
      </c>
      <c r="L4257" t="s">
        <v>68</v>
      </c>
      <c r="M4257" t="s">
        <v>69</v>
      </c>
      <c r="N42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4257" s="10">
        <f>VLOOKUP(TableOMP[[#This Row],[Label]],TableAvg[],2,FALSE)</f>
        <v>239.50436099999999</v>
      </c>
      <c r="P4257" s="10">
        <f>VLOOKUP(TableOMP[[#This Row],[Label]],TableAvg[],3,FALSE)</f>
        <v>0</v>
      </c>
      <c r="Q4257" s="10">
        <f>TableOMP[[#This Row],[Avg]]-$U$2*TableOMP[[#This Row],[StdDev]]</f>
        <v>239.50436099999999</v>
      </c>
      <c r="R4257" s="10">
        <f>TableOMP[[#This Row],[Avg]]+$U$2*TableOMP[[#This Row],[StdDev]]</f>
        <v>239.50436099999999</v>
      </c>
      <c r="S4257" s="10">
        <f>IF(AND(TableOMP[[#This Row],[total_time]]&gt;=TableOMP[[#This Row],[Low]], TableOMP[[#This Row],[total_time]]&lt;=TableOMP[[#This Row],[High]]),1,0)</f>
        <v>1</v>
      </c>
    </row>
    <row r="4258" spans="1:19" x14ac:dyDescent="0.25">
      <c r="A4258" t="s">
        <v>10</v>
      </c>
      <c r="B4258">
        <v>10000</v>
      </c>
      <c r="C4258">
        <v>100</v>
      </c>
      <c r="D4258">
        <v>1</v>
      </c>
      <c r="E4258">
        <v>42</v>
      </c>
      <c r="F4258">
        <v>1</v>
      </c>
      <c r="G4258">
        <v>238.21511000000001</v>
      </c>
      <c r="H4258">
        <v>15.468140999999999</v>
      </c>
      <c r="I4258">
        <v>120.33614900000001</v>
      </c>
      <c r="J4258">
        <v>2.935028</v>
      </c>
      <c r="K4258" t="str">
        <f t="shared" si="76"/>
        <v>5</v>
      </c>
      <c r="L4258" t="s">
        <v>68</v>
      </c>
      <c r="M4258" t="s">
        <v>69</v>
      </c>
      <c r="N42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4258" s="10">
        <f>VLOOKUP(TableOMP[[#This Row],[Label]],TableAvg[],2,FALSE)</f>
        <v>238.21511000000001</v>
      </c>
      <c r="P4258" s="10">
        <f>VLOOKUP(TableOMP[[#This Row],[Label]],TableAvg[],3,FALSE)</f>
        <v>0</v>
      </c>
      <c r="Q4258" s="10">
        <f>TableOMP[[#This Row],[Avg]]-$U$2*TableOMP[[#This Row],[StdDev]]</f>
        <v>238.21511000000001</v>
      </c>
      <c r="R4258" s="10">
        <f>TableOMP[[#This Row],[Avg]]+$U$2*TableOMP[[#This Row],[StdDev]]</f>
        <v>238.21511000000001</v>
      </c>
      <c r="S4258" s="10">
        <f>IF(AND(TableOMP[[#This Row],[total_time]]&gt;=TableOMP[[#This Row],[Low]], TableOMP[[#This Row],[total_time]]&lt;=TableOMP[[#This Row],[High]]),1,0)</f>
        <v>1</v>
      </c>
    </row>
    <row r="4259" spans="1:19" x14ac:dyDescent="0.25">
      <c r="A4259" t="s">
        <v>10</v>
      </c>
      <c r="B4259">
        <v>10000</v>
      </c>
      <c r="C4259">
        <v>100</v>
      </c>
      <c r="D4259">
        <v>1</v>
      </c>
      <c r="E4259">
        <v>41</v>
      </c>
      <c r="F4259">
        <v>1</v>
      </c>
      <c r="G4259">
        <v>237.09527299999999</v>
      </c>
      <c r="H4259">
        <v>13.725197</v>
      </c>
      <c r="I4259">
        <v>69.585051000000007</v>
      </c>
      <c r="J4259">
        <v>1.7396259999999999</v>
      </c>
      <c r="K4259" t="str">
        <f t="shared" si="76"/>
        <v>5</v>
      </c>
      <c r="L4259" t="s">
        <v>68</v>
      </c>
      <c r="M4259" t="s">
        <v>69</v>
      </c>
      <c r="N42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4259" s="10">
        <f>VLOOKUP(TableOMP[[#This Row],[Label]],TableAvg[],2,FALSE)</f>
        <v>237.09527299999999</v>
      </c>
      <c r="P4259" s="10">
        <f>VLOOKUP(TableOMP[[#This Row],[Label]],TableAvg[],3,FALSE)</f>
        <v>0</v>
      </c>
      <c r="Q4259" s="10">
        <f>TableOMP[[#This Row],[Avg]]-$U$2*TableOMP[[#This Row],[StdDev]]</f>
        <v>237.09527299999999</v>
      </c>
      <c r="R4259" s="10">
        <f>TableOMP[[#This Row],[Avg]]+$U$2*TableOMP[[#This Row],[StdDev]]</f>
        <v>237.09527299999999</v>
      </c>
      <c r="S4259" s="10">
        <f>IF(AND(TableOMP[[#This Row],[total_time]]&gt;=TableOMP[[#This Row],[Low]], TableOMP[[#This Row],[total_time]]&lt;=TableOMP[[#This Row],[High]]),1,0)</f>
        <v>1</v>
      </c>
    </row>
    <row r="4260" spans="1:19" x14ac:dyDescent="0.25">
      <c r="A4260" t="s">
        <v>10</v>
      </c>
      <c r="B4260">
        <v>10000</v>
      </c>
      <c r="C4260">
        <v>100</v>
      </c>
      <c r="D4260">
        <v>1</v>
      </c>
      <c r="E4260">
        <v>40</v>
      </c>
      <c r="F4260">
        <v>1</v>
      </c>
      <c r="G4260">
        <v>242.62232</v>
      </c>
      <c r="H4260">
        <v>19.617868000000001</v>
      </c>
      <c r="I4260">
        <v>53.458973</v>
      </c>
      <c r="J4260">
        <v>1.370743</v>
      </c>
      <c r="K4260" t="str">
        <f t="shared" si="76"/>
        <v>5</v>
      </c>
      <c r="L4260" t="s">
        <v>68</v>
      </c>
      <c r="M4260" t="s">
        <v>69</v>
      </c>
      <c r="N42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4260" s="10">
        <f>VLOOKUP(TableOMP[[#This Row],[Label]],TableAvg[],2,FALSE)</f>
        <v>242.62232</v>
      </c>
      <c r="P4260" s="10">
        <f>VLOOKUP(TableOMP[[#This Row],[Label]],TableAvg[],3,FALSE)</f>
        <v>0</v>
      </c>
      <c r="Q4260" s="10">
        <f>TableOMP[[#This Row],[Avg]]-$U$2*TableOMP[[#This Row],[StdDev]]</f>
        <v>242.62232</v>
      </c>
      <c r="R4260" s="10">
        <f>TableOMP[[#This Row],[Avg]]+$U$2*TableOMP[[#This Row],[StdDev]]</f>
        <v>242.62232</v>
      </c>
      <c r="S4260" s="10">
        <f>IF(AND(TableOMP[[#This Row],[total_time]]&gt;=TableOMP[[#This Row],[Low]], TableOMP[[#This Row],[total_time]]&lt;=TableOMP[[#This Row],[High]]),1,0)</f>
        <v>1</v>
      </c>
    </row>
    <row r="4261" spans="1:19" x14ac:dyDescent="0.25">
      <c r="A4261" t="s">
        <v>10</v>
      </c>
      <c r="B4261">
        <v>10000</v>
      </c>
      <c r="C4261">
        <v>100</v>
      </c>
      <c r="D4261">
        <v>1</v>
      </c>
      <c r="E4261">
        <v>39</v>
      </c>
      <c r="F4261">
        <v>1</v>
      </c>
      <c r="G4261">
        <v>242.04346000000001</v>
      </c>
      <c r="H4261">
        <v>17.976279000000002</v>
      </c>
      <c r="I4261">
        <v>53.898947</v>
      </c>
      <c r="J4261">
        <v>1.418393</v>
      </c>
      <c r="K4261" t="str">
        <f t="shared" si="76"/>
        <v>5</v>
      </c>
      <c r="L4261" t="s">
        <v>68</v>
      </c>
      <c r="M4261" t="s">
        <v>69</v>
      </c>
      <c r="N42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4261" s="10">
        <f>VLOOKUP(TableOMP[[#This Row],[Label]],TableAvg[],2,FALSE)</f>
        <v>242.04346000000001</v>
      </c>
      <c r="P4261" s="10">
        <f>VLOOKUP(TableOMP[[#This Row],[Label]],TableAvg[],3,FALSE)</f>
        <v>0</v>
      </c>
      <c r="Q4261" s="10">
        <f>TableOMP[[#This Row],[Avg]]-$U$2*TableOMP[[#This Row],[StdDev]]</f>
        <v>242.04346000000001</v>
      </c>
      <c r="R4261" s="10">
        <f>TableOMP[[#This Row],[Avg]]+$U$2*TableOMP[[#This Row],[StdDev]]</f>
        <v>242.04346000000001</v>
      </c>
      <c r="S4261" s="10">
        <f>IF(AND(TableOMP[[#This Row],[total_time]]&gt;=TableOMP[[#This Row],[Low]], TableOMP[[#This Row],[total_time]]&lt;=TableOMP[[#This Row],[High]]),1,0)</f>
        <v>1</v>
      </c>
    </row>
    <row r="4262" spans="1:19" x14ac:dyDescent="0.25">
      <c r="A4262" t="s">
        <v>10</v>
      </c>
      <c r="B4262">
        <v>10000</v>
      </c>
      <c r="C4262">
        <v>100</v>
      </c>
      <c r="D4262">
        <v>1</v>
      </c>
      <c r="E4262">
        <v>38</v>
      </c>
      <c r="F4262">
        <v>1</v>
      </c>
      <c r="G4262">
        <v>246.81088399999999</v>
      </c>
      <c r="H4262">
        <v>23.635009</v>
      </c>
      <c r="I4262">
        <v>53.795245000000001</v>
      </c>
      <c r="J4262">
        <v>1.4539260000000001</v>
      </c>
      <c r="K4262" t="str">
        <f t="shared" si="76"/>
        <v>5</v>
      </c>
      <c r="L4262" t="s">
        <v>68</v>
      </c>
      <c r="M4262" t="s">
        <v>69</v>
      </c>
      <c r="N42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4262" s="10">
        <f>VLOOKUP(TableOMP[[#This Row],[Label]],TableAvg[],2,FALSE)</f>
        <v>246.81088399999999</v>
      </c>
      <c r="P4262" s="10">
        <f>VLOOKUP(TableOMP[[#This Row],[Label]],TableAvg[],3,FALSE)</f>
        <v>0</v>
      </c>
      <c r="Q4262" s="10">
        <f>TableOMP[[#This Row],[Avg]]-$U$2*TableOMP[[#This Row],[StdDev]]</f>
        <v>246.81088399999999</v>
      </c>
      <c r="R4262" s="10">
        <f>TableOMP[[#This Row],[Avg]]+$U$2*TableOMP[[#This Row],[StdDev]]</f>
        <v>246.81088399999999</v>
      </c>
      <c r="S4262" s="10">
        <f>IF(AND(TableOMP[[#This Row],[total_time]]&gt;=TableOMP[[#This Row],[Low]], TableOMP[[#This Row],[total_time]]&lt;=TableOMP[[#This Row],[High]]),1,0)</f>
        <v>1</v>
      </c>
    </row>
    <row r="4263" spans="1:19" x14ac:dyDescent="0.25">
      <c r="A4263" t="s">
        <v>15</v>
      </c>
      <c r="B4263">
        <v>1000</v>
      </c>
      <c r="C4263">
        <v>100</v>
      </c>
      <c r="D4263">
        <v>100000</v>
      </c>
      <c r="E4263">
        <v>64</v>
      </c>
      <c r="F4263">
        <v>1</v>
      </c>
      <c r="G4263">
        <v>1.4002479999999999</v>
      </c>
      <c r="H4263">
        <v>7.4535000000000004E-2</v>
      </c>
      <c r="I4263">
        <v>3.734874</v>
      </c>
      <c r="J4263">
        <v>5.9284000000000003E-2</v>
      </c>
      <c r="K4263" t="str">
        <f>MID(M4263,22,1)</f>
        <v>6</v>
      </c>
      <c r="L4263" t="s">
        <v>70</v>
      </c>
      <c r="M4263" t="s">
        <v>71</v>
      </c>
      <c r="N42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4263" s="10" t="e">
        <f>VLOOKUP(TableOMP[[#This Row],[Label]],TableAvg[],2,FALSE)</f>
        <v>#N/A</v>
      </c>
      <c r="P4263" s="10" t="e">
        <f>VLOOKUP(TableOMP[[#This Row],[Label]],TableAvg[],3,FALSE)</f>
        <v>#N/A</v>
      </c>
      <c r="Q4263" s="10" t="e">
        <f>TableOMP[[#This Row],[Avg]]-$U$2*TableOMP[[#This Row],[StdDev]]</f>
        <v>#N/A</v>
      </c>
      <c r="R4263" s="10" t="e">
        <f>TableOMP[[#This Row],[Avg]]+$U$2*TableOMP[[#This Row],[StdDev]]</f>
        <v>#N/A</v>
      </c>
      <c r="S4263" s="10" t="e">
        <f>IF(AND(TableOMP[[#This Row],[total_time]]&gt;=TableOMP[[#This Row],[Low]], TableOMP[[#This Row],[total_time]]&lt;=TableOMP[[#This Row],[High]]),1,0)</f>
        <v>#N/A</v>
      </c>
    </row>
    <row r="4264" spans="1:19" x14ac:dyDescent="0.25">
      <c r="A4264" t="s">
        <v>15</v>
      </c>
      <c r="B4264">
        <v>1000</v>
      </c>
      <c r="C4264">
        <v>100</v>
      </c>
      <c r="D4264">
        <v>100000</v>
      </c>
      <c r="E4264">
        <v>63</v>
      </c>
      <c r="F4264">
        <v>1</v>
      </c>
      <c r="G4264">
        <v>1.7082360000000001</v>
      </c>
      <c r="H4264">
        <v>7.3111999999999996E-2</v>
      </c>
      <c r="I4264">
        <v>3.8903089999999998</v>
      </c>
      <c r="J4264">
        <v>6.2746999999999997E-2</v>
      </c>
      <c r="K4264" t="str">
        <f t="shared" ref="K4264:K4295" si="77">MID(M4264,22,1)</f>
        <v>6</v>
      </c>
      <c r="L4264" t="s">
        <v>70</v>
      </c>
      <c r="M4264" t="s">
        <v>71</v>
      </c>
      <c r="N42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4264" s="10" t="e">
        <f>VLOOKUP(TableOMP[[#This Row],[Label]],TableAvg[],2,FALSE)</f>
        <v>#N/A</v>
      </c>
      <c r="P4264" s="10" t="e">
        <f>VLOOKUP(TableOMP[[#This Row],[Label]],TableAvg[],3,FALSE)</f>
        <v>#N/A</v>
      </c>
      <c r="Q4264" s="10" t="e">
        <f>TableOMP[[#This Row],[Avg]]-$U$2*TableOMP[[#This Row],[StdDev]]</f>
        <v>#N/A</v>
      </c>
      <c r="R4264" s="10" t="e">
        <f>TableOMP[[#This Row],[Avg]]+$U$2*TableOMP[[#This Row],[StdDev]]</f>
        <v>#N/A</v>
      </c>
      <c r="S4264" s="10" t="e">
        <f>IF(AND(TableOMP[[#This Row],[total_time]]&gt;=TableOMP[[#This Row],[Low]], TableOMP[[#This Row],[total_time]]&lt;=TableOMP[[#This Row],[High]]),1,0)</f>
        <v>#N/A</v>
      </c>
    </row>
    <row r="4265" spans="1:19" x14ac:dyDescent="0.25">
      <c r="A4265" t="s">
        <v>15</v>
      </c>
      <c r="B4265">
        <v>1000</v>
      </c>
      <c r="C4265">
        <v>100</v>
      </c>
      <c r="D4265">
        <v>100000</v>
      </c>
      <c r="E4265">
        <v>62</v>
      </c>
      <c r="F4265">
        <v>1</v>
      </c>
      <c r="G4265">
        <v>1.462793</v>
      </c>
      <c r="H4265">
        <v>6.5004999999999993E-2</v>
      </c>
      <c r="I4265">
        <v>3.8400940000000001</v>
      </c>
      <c r="J4265">
        <v>6.2951999999999994E-2</v>
      </c>
      <c r="K4265" t="str">
        <f t="shared" si="77"/>
        <v>6</v>
      </c>
      <c r="L4265" t="s">
        <v>70</v>
      </c>
      <c r="M4265" t="s">
        <v>71</v>
      </c>
      <c r="N42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4265" s="10" t="e">
        <f>VLOOKUP(TableOMP[[#This Row],[Label]],TableAvg[],2,FALSE)</f>
        <v>#N/A</v>
      </c>
      <c r="P4265" s="10" t="e">
        <f>VLOOKUP(TableOMP[[#This Row],[Label]],TableAvg[],3,FALSE)</f>
        <v>#N/A</v>
      </c>
      <c r="Q4265" s="10" t="e">
        <f>TableOMP[[#This Row],[Avg]]-$U$2*TableOMP[[#This Row],[StdDev]]</f>
        <v>#N/A</v>
      </c>
      <c r="R4265" s="10" t="e">
        <f>TableOMP[[#This Row],[Avg]]+$U$2*TableOMP[[#This Row],[StdDev]]</f>
        <v>#N/A</v>
      </c>
      <c r="S4265" s="10" t="e">
        <f>IF(AND(TableOMP[[#This Row],[total_time]]&gt;=TableOMP[[#This Row],[Low]], TableOMP[[#This Row],[total_time]]&lt;=TableOMP[[#This Row],[High]]),1,0)</f>
        <v>#N/A</v>
      </c>
    </row>
    <row r="4266" spans="1:19" x14ac:dyDescent="0.25">
      <c r="A4266" t="s">
        <v>15</v>
      </c>
      <c r="B4266">
        <v>1000</v>
      </c>
      <c r="C4266">
        <v>100</v>
      </c>
      <c r="D4266">
        <v>100000</v>
      </c>
      <c r="E4266">
        <v>61</v>
      </c>
      <c r="F4266">
        <v>1</v>
      </c>
      <c r="G4266">
        <v>1.37548</v>
      </c>
      <c r="H4266">
        <v>0.231708</v>
      </c>
      <c r="I4266">
        <v>13.394584999999999</v>
      </c>
      <c r="J4266">
        <v>0.223243</v>
      </c>
      <c r="K4266" t="str">
        <f t="shared" si="77"/>
        <v>6</v>
      </c>
      <c r="L4266" t="s">
        <v>70</v>
      </c>
      <c r="M4266" t="s">
        <v>71</v>
      </c>
      <c r="N42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4266" s="10" t="e">
        <f>VLOOKUP(TableOMP[[#This Row],[Label]],TableAvg[],2,FALSE)</f>
        <v>#N/A</v>
      </c>
      <c r="P4266" s="10" t="e">
        <f>VLOOKUP(TableOMP[[#This Row],[Label]],TableAvg[],3,FALSE)</f>
        <v>#N/A</v>
      </c>
      <c r="Q4266" s="10" t="e">
        <f>TableOMP[[#This Row],[Avg]]-$U$2*TableOMP[[#This Row],[StdDev]]</f>
        <v>#N/A</v>
      </c>
      <c r="R4266" s="10" t="e">
        <f>TableOMP[[#This Row],[Avg]]+$U$2*TableOMP[[#This Row],[StdDev]]</f>
        <v>#N/A</v>
      </c>
      <c r="S4266" s="10" t="e">
        <f>IF(AND(TableOMP[[#This Row],[total_time]]&gt;=TableOMP[[#This Row],[Low]], TableOMP[[#This Row],[total_time]]&lt;=TableOMP[[#This Row],[High]]),1,0)</f>
        <v>#N/A</v>
      </c>
    </row>
    <row r="4267" spans="1:19" x14ac:dyDescent="0.25">
      <c r="A4267" t="s">
        <v>15</v>
      </c>
      <c r="B4267">
        <v>1000</v>
      </c>
      <c r="C4267">
        <v>100</v>
      </c>
      <c r="D4267">
        <v>100000</v>
      </c>
      <c r="E4267">
        <v>60</v>
      </c>
      <c r="F4267">
        <v>1</v>
      </c>
      <c r="G4267">
        <v>1.447471</v>
      </c>
      <c r="H4267">
        <v>9.3976000000000004E-2</v>
      </c>
      <c r="I4267">
        <v>4.5956830000000002</v>
      </c>
      <c r="J4267">
        <v>7.7893000000000004E-2</v>
      </c>
      <c r="K4267" t="str">
        <f t="shared" si="77"/>
        <v>6</v>
      </c>
      <c r="L4267" t="s">
        <v>70</v>
      </c>
      <c r="M4267" t="s">
        <v>71</v>
      </c>
      <c r="N42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4267" s="10" t="e">
        <f>VLOOKUP(TableOMP[[#This Row],[Label]],TableAvg[],2,FALSE)</f>
        <v>#N/A</v>
      </c>
      <c r="P4267" s="10" t="e">
        <f>VLOOKUP(TableOMP[[#This Row],[Label]],TableAvg[],3,FALSE)</f>
        <v>#N/A</v>
      </c>
      <c r="Q4267" s="10" t="e">
        <f>TableOMP[[#This Row],[Avg]]-$U$2*TableOMP[[#This Row],[StdDev]]</f>
        <v>#N/A</v>
      </c>
      <c r="R4267" s="10" t="e">
        <f>TableOMP[[#This Row],[Avg]]+$U$2*TableOMP[[#This Row],[StdDev]]</f>
        <v>#N/A</v>
      </c>
      <c r="S4267" s="10" t="e">
        <f>IF(AND(TableOMP[[#This Row],[total_time]]&gt;=TableOMP[[#This Row],[Low]], TableOMP[[#This Row],[total_time]]&lt;=TableOMP[[#This Row],[High]]),1,0)</f>
        <v>#N/A</v>
      </c>
    </row>
    <row r="4268" spans="1:19" x14ac:dyDescent="0.25">
      <c r="A4268" t="s">
        <v>15</v>
      </c>
      <c r="B4268">
        <v>1000</v>
      </c>
      <c r="C4268">
        <v>100</v>
      </c>
      <c r="D4268">
        <v>100000</v>
      </c>
      <c r="E4268">
        <v>59</v>
      </c>
      <c r="F4268">
        <v>1</v>
      </c>
      <c r="G4268">
        <v>1.373842</v>
      </c>
      <c r="H4268">
        <v>6.6307000000000005E-2</v>
      </c>
      <c r="I4268">
        <v>3.133013</v>
      </c>
      <c r="J4268">
        <v>5.4017000000000003E-2</v>
      </c>
      <c r="K4268" t="str">
        <f t="shared" si="77"/>
        <v>6</v>
      </c>
      <c r="L4268" t="s">
        <v>70</v>
      </c>
      <c r="M4268" t="s">
        <v>71</v>
      </c>
      <c r="N42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4268" s="10" t="e">
        <f>VLOOKUP(TableOMP[[#This Row],[Label]],TableAvg[],2,FALSE)</f>
        <v>#N/A</v>
      </c>
      <c r="P4268" s="10" t="e">
        <f>VLOOKUP(TableOMP[[#This Row],[Label]],TableAvg[],3,FALSE)</f>
        <v>#N/A</v>
      </c>
      <c r="Q4268" s="10" t="e">
        <f>TableOMP[[#This Row],[Avg]]-$U$2*TableOMP[[#This Row],[StdDev]]</f>
        <v>#N/A</v>
      </c>
      <c r="R4268" s="10" t="e">
        <f>TableOMP[[#This Row],[Avg]]+$U$2*TableOMP[[#This Row],[StdDev]]</f>
        <v>#N/A</v>
      </c>
      <c r="S4268" s="10" t="e">
        <f>IF(AND(TableOMP[[#This Row],[total_time]]&gt;=TableOMP[[#This Row],[Low]], TableOMP[[#This Row],[total_time]]&lt;=TableOMP[[#This Row],[High]]),1,0)</f>
        <v>#N/A</v>
      </c>
    </row>
    <row r="4269" spans="1:19" x14ac:dyDescent="0.25">
      <c r="A4269" t="s">
        <v>15</v>
      </c>
      <c r="B4269">
        <v>1000</v>
      </c>
      <c r="C4269">
        <v>100</v>
      </c>
      <c r="D4269">
        <v>100000</v>
      </c>
      <c r="E4269">
        <v>58</v>
      </c>
      <c r="F4269">
        <v>1</v>
      </c>
      <c r="G4269">
        <v>1.341739</v>
      </c>
      <c r="H4269">
        <v>6.1928999999999998E-2</v>
      </c>
      <c r="I4269">
        <v>3.0972050000000002</v>
      </c>
      <c r="J4269">
        <v>5.4337000000000003E-2</v>
      </c>
      <c r="K4269" t="str">
        <f t="shared" si="77"/>
        <v>6</v>
      </c>
      <c r="L4269" t="s">
        <v>70</v>
      </c>
      <c r="M4269" t="s">
        <v>71</v>
      </c>
      <c r="N42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4269" s="10" t="e">
        <f>VLOOKUP(TableOMP[[#This Row],[Label]],TableAvg[],2,FALSE)</f>
        <v>#N/A</v>
      </c>
      <c r="P4269" s="10" t="e">
        <f>VLOOKUP(TableOMP[[#This Row],[Label]],TableAvg[],3,FALSE)</f>
        <v>#N/A</v>
      </c>
      <c r="Q4269" s="10" t="e">
        <f>TableOMP[[#This Row],[Avg]]-$U$2*TableOMP[[#This Row],[StdDev]]</f>
        <v>#N/A</v>
      </c>
      <c r="R4269" s="10" t="e">
        <f>TableOMP[[#This Row],[Avg]]+$U$2*TableOMP[[#This Row],[StdDev]]</f>
        <v>#N/A</v>
      </c>
      <c r="S4269" s="10" t="e">
        <f>IF(AND(TableOMP[[#This Row],[total_time]]&gt;=TableOMP[[#This Row],[Low]], TableOMP[[#This Row],[total_time]]&lt;=TableOMP[[#This Row],[High]]),1,0)</f>
        <v>#N/A</v>
      </c>
    </row>
    <row r="4270" spans="1:19" x14ac:dyDescent="0.25">
      <c r="A4270" t="s">
        <v>15</v>
      </c>
      <c r="B4270">
        <v>1000</v>
      </c>
      <c r="C4270">
        <v>100</v>
      </c>
      <c r="D4270">
        <v>100000</v>
      </c>
      <c r="E4270">
        <v>57</v>
      </c>
      <c r="F4270">
        <v>1</v>
      </c>
      <c r="G4270">
        <v>2.06697</v>
      </c>
      <c r="H4270">
        <v>0.107251</v>
      </c>
      <c r="I4270">
        <v>3.2092580000000002</v>
      </c>
      <c r="J4270">
        <v>5.7307999999999998E-2</v>
      </c>
      <c r="K4270" t="str">
        <f t="shared" si="77"/>
        <v>6</v>
      </c>
      <c r="L4270" t="s">
        <v>70</v>
      </c>
      <c r="M4270" t="s">
        <v>71</v>
      </c>
      <c r="N42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4270" s="10" t="e">
        <f>VLOOKUP(TableOMP[[#This Row],[Label]],TableAvg[],2,FALSE)</f>
        <v>#N/A</v>
      </c>
      <c r="P4270" s="10" t="e">
        <f>VLOOKUP(TableOMP[[#This Row],[Label]],TableAvg[],3,FALSE)</f>
        <v>#N/A</v>
      </c>
      <c r="Q4270" s="10" t="e">
        <f>TableOMP[[#This Row],[Avg]]-$U$2*TableOMP[[#This Row],[StdDev]]</f>
        <v>#N/A</v>
      </c>
      <c r="R4270" s="10" t="e">
        <f>TableOMP[[#This Row],[Avg]]+$U$2*TableOMP[[#This Row],[StdDev]]</f>
        <v>#N/A</v>
      </c>
      <c r="S4270" s="10" t="e">
        <f>IF(AND(TableOMP[[#This Row],[total_time]]&gt;=TableOMP[[#This Row],[Low]], TableOMP[[#This Row],[total_time]]&lt;=TableOMP[[#This Row],[High]]),1,0)</f>
        <v>#N/A</v>
      </c>
    </row>
    <row r="4271" spans="1:19" x14ac:dyDescent="0.25">
      <c r="A4271" t="s">
        <v>15</v>
      </c>
      <c r="B4271">
        <v>1000</v>
      </c>
      <c r="C4271">
        <v>100</v>
      </c>
      <c r="D4271">
        <v>100000</v>
      </c>
      <c r="E4271">
        <v>56</v>
      </c>
      <c r="F4271">
        <v>1</v>
      </c>
      <c r="G4271">
        <v>1.7075499999999999</v>
      </c>
      <c r="H4271">
        <v>0.101566</v>
      </c>
      <c r="I4271">
        <v>2.9305490000000001</v>
      </c>
      <c r="J4271">
        <v>5.3282999999999997E-2</v>
      </c>
      <c r="K4271" t="str">
        <f t="shared" si="77"/>
        <v>6</v>
      </c>
      <c r="L4271" t="s">
        <v>70</v>
      </c>
      <c r="M4271" t="s">
        <v>71</v>
      </c>
      <c r="N42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4271" s="10" t="e">
        <f>VLOOKUP(TableOMP[[#This Row],[Label]],TableAvg[],2,FALSE)</f>
        <v>#N/A</v>
      </c>
      <c r="P4271" s="10" t="e">
        <f>VLOOKUP(TableOMP[[#This Row],[Label]],TableAvg[],3,FALSE)</f>
        <v>#N/A</v>
      </c>
      <c r="Q4271" s="10" t="e">
        <f>TableOMP[[#This Row],[Avg]]-$U$2*TableOMP[[#This Row],[StdDev]]</f>
        <v>#N/A</v>
      </c>
      <c r="R4271" s="10" t="e">
        <f>TableOMP[[#This Row],[Avg]]+$U$2*TableOMP[[#This Row],[StdDev]]</f>
        <v>#N/A</v>
      </c>
      <c r="S4271" s="10" t="e">
        <f>IF(AND(TableOMP[[#This Row],[total_time]]&gt;=TableOMP[[#This Row],[Low]], TableOMP[[#This Row],[total_time]]&lt;=TableOMP[[#This Row],[High]]),1,0)</f>
        <v>#N/A</v>
      </c>
    </row>
    <row r="4272" spans="1:19" x14ac:dyDescent="0.25">
      <c r="A4272" t="s">
        <v>15</v>
      </c>
      <c r="B4272">
        <v>1000</v>
      </c>
      <c r="C4272">
        <v>100</v>
      </c>
      <c r="D4272">
        <v>100000</v>
      </c>
      <c r="E4272">
        <v>55</v>
      </c>
      <c r="F4272">
        <v>1</v>
      </c>
      <c r="G4272">
        <v>1.597672</v>
      </c>
      <c r="H4272">
        <v>8.9954000000000006E-2</v>
      </c>
      <c r="I4272">
        <v>3.4063300000000001</v>
      </c>
      <c r="J4272">
        <v>6.3079999999999997E-2</v>
      </c>
      <c r="K4272" t="str">
        <f t="shared" si="77"/>
        <v>6</v>
      </c>
      <c r="L4272" t="s">
        <v>70</v>
      </c>
      <c r="M4272" t="s">
        <v>71</v>
      </c>
      <c r="N42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4272" s="10" t="e">
        <f>VLOOKUP(TableOMP[[#This Row],[Label]],TableAvg[],2,FALSE)</f>
        <v>#N/A</v>
      </c>
      <c r="P4272" s="10" t="e">
        <f>VLOOKUP(TableOMP[[#This Row],[Label]],TableAvg[],3,FALSE)</f>
        <v>#N/A</v>
      </c>
      <c r="Q4272" s="10" t="e">
        <f>TableOMP[[#This Row],[Avg]]-$U$2*TableOMP[[#This Row],[StdDev]]</f>
        <v>#N/A</v>
      </c>
      <c r="R4272" s="10" t="e">
        <f>TableOMP[[#This Row],[Avg]]+$U$2*TableOMP[[#This Row],[StdDev]]</f>
        <v>#N/A</v>
      </c>
      <c r="S4272" s="10" t="e">
        <f>IF(AND(TableOMP[[#This Row],[total_time]]&gt;=TableOMP[[#This Row],[Low]], TableOMP[[#This Row],[total_time]]&lt;=TableOMP[[#This Row],[High]]),1,0)</f>
        <v>#N/A</v>
      </c>
    </row>
    <row r="4273" spans="1:19" x14ac:dyDescent="0.25">
      <c r="A4273" t="s">
        <v>15</v>
      </c>
      <c r="B4273">
        <v>1000</v>
      </c>
      <c r="C4273">
        <v>100</v>
      </c>
      <c r="D4273">
        <v>100000</v>
      </c>
      <c r="E4273">
        <v>54</v>
      </c>
      <c r="F4273">
        <v>1</v>
      </c>
      <c r="G4273">
        <v>1.9405110000000001</v>
      </c>
      <c r="H4273">
        <v>8.8954000000000005E-2</v>
      </c>
      <c r="I4273">
        <v>2.8183029999999998</v>
      </c>
      <c r="J4273">
        <v>5.3176000000000001E-2</v>
      </c>
      <c r="K4273" t="str">
        <f t="shared" si="77"/>
        <v>6</v>
      </c>
      <c r="L4273" t="s">
        <v>70</v>
      </c>
      <c r="M4273" t="s">
        <v>71</v>
      </c>
      <c r="N42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4273" s="10" t="e">
        <f>VLOOKUP(TableOMP[[#This Row],[Label]],TableAvg[],2,FALSE)</f>
        <v>#N/A</v>
      </c>
      <c r="P4273" s="10" t="e">
        <f>VLOOKUP(TableOMP[[#This Row],[Label]],TableAvg[],3,FALSE)</f>
        <v>#N/A</v>
      </c>
      <c r="Q4273" s="10" t="e">
        <f>TableOMP[[#This Row],[Avg]]-$U$2*TableOMP[[#This Row],[StdDev]]</f>
        <v>#N/A</v>
      </c>
      <c r="R4273" s="10" t="e">
        <f>TableOMP[[#This Row],[Avg]]+$U$2*TableOMP[[#This Row],[StdDev]]</f>
        <v>#N/A</v>
      </c>
      <c r="S4273" s="10" t="e">
        <f>IF(AND(TableOMP[[#This Row],[total_time]]&gt;=TableOMP[[#This Row],[Low]], TableOMP[[#This Row],[total_time]]&lt;=TableOMP[[#This Row],[High]]),1,0)</f>
        <v>#N/A</v>
      </c>
    </row>
    <row r="4274" spans="1:19" x14ac:dyDescent="0.25">
      <c r="A4274" t="s">
        <v>15</v>
      </c>
      <c r="B4274">
        <v>1000</v>
      </c>
      <c r="C4274">
        <v>100</v>
      </c>
      <c r="D4274">
        <v>100000</v>
      </c>
      <c r="E4274">
        <v>53</v>
      </c>
      <c r="F4274">
        <v>1</v>
      </c>
      <c r="G4274">
        <v>1.965184</v>
      </c>
      <c r="H4274">
        <v>9.9729999999999999E-2</v>
      </c>
      <c r="I4274">
        <v>3.4521850000000001</v>
      </c>
      <c r="J4274">
        <v>6.6388000000000003E-2</v>
      </c>
      <c r="K4274" t="str">
        <f t="shared" si="77"/>
        <v>6</v>
      </c>
      <c r="L4274" t="s">
        <v>70</v>
      </c>
      <c r="M4274" t="s">
        <v>71</v>
      </c>
      <c r="N42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4274" s="10" t="e">
        <f>VLOOKUP(TableOMP[[#This Row],[Label]],TableAvg[],2,FALSE)</f>
        <v>#N/A</v>
      </c>
      <c r="P4274" s="10" t="e">
        <f>VLOOKUP(TableOMP[[#This Row],[Label]],TableAvg[],3,FALSE)</f>
        <v>#N/A</v>
      </c>
      <c r="Q4274" s="10" t="e">
        <f>TableOMP[[#This Row],[Avg]]-$U$2*TableOMP[[#This Row],[StdDev]]</f>
        <v>#N/A</v>
      </c>
      <c r="R4274" s="10" t="e">
        <f>TableOMP[[#This Row],[Avg]]+$U$2*TableOMP[[#This Row],[StdDev]]</f>
        <v>#N/A</v>
      </c>
      <c r="S4274" s="10" t="e">
        <f>IF(AND(TableOMP[[#This Row],[total_time]]&gt;=TableOMP[[#This Row],[Low]], TableOMP[[#This Row],[total_time]]&lt;=TableOMP[[#This Row],[High]]),1,0)</f>
        <v>#N/A</v>
      </c>
    </row>
    <row r="4275" spans="1:19" x14ac:dyDescent="0.25">
      <c r="A4275" t="s">
        <v>15</v>
      </c>
      <c r="B4275">
        <v>1000</v>
      </c>
      <c r="C4275">
        <v>100</v>
      </c>
      <c r="D4275">
        <v>100000</v>
      </c>
      <c r="E4275">
        <v>52</v>
      </c>
      <c r="F4275">
        <v>1</v>
      </c>
      <c r="G4275">
        <v>1.654034</v>
      </c>
      <c r="H4275">
        <v>8.6824999999999999E-2</v>
      </c>
      <c r="I4275">
        <v>3.111173</v>
      </c>
      <c r="J4275">
        <v>6.1003000000000002E-2</v>
      </c>
      <c r="K4275" t="str">
        <f t="shared" si="77"/>
        <v>6</v>
      </c>
      <c r="L4275" t="s">
        <v>70</v>
      </c>
      <c r="M4275" t="s">
        <v>71</v>
      </c>
      <c r="N42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4275" s="10" t="e">
        <f>VLOOKUP(TableOMP[[#This Row],[Label]],TableAvg[],2,FALSE)</f>
        <v>#N/A</v>
      </c>
      <c r="P4275" s="10" t="e">
        <f>VLOOKUP(TableOMP[[#This Row],[Label]],TableAvg[],3,FALSE)</f>
        <v>#N/A</v>
      </c>
      <c r="Q4275" s="10" t="e">
        <f>TableOMP[[#This Row],[Avg]]-$U$2*TableOMP[[#This Row],[StdDev]]</f>
        <v>#N/A</v>
      </c>
      <c r="R4275" s="10" t="e">
        <f>TableOMP[[#This Row],[Avg]]+$U$2*TableOMP[[#This Row],[StdDev]]</f>
        <v>#N/A</v>
      </c>
      <c r="S4275" s="10" t="e">
        <f>IF(AND(TableOMP[[#This Row],[total_time]]&gt;=TableOMP[[#This Row],[Low]], TableOMP[[#This Row],[total_time]]&lt;=TableOMP[[#This Row],[High]]),1,0)</f>
        <v>#N/A</v>
      </c>
    </row>
    <row r="4276" spans="1:19" x14ac:dyDescent="0.25">
      <c r="A4276" t="s">
        <v>15</v>
      </c>
      <c r="B4276">
        <v>1000</v>
      </c>
      <c r="C4276">
        <v>100</v>
      </c>
      <c r="D4276">
        <v>100000</v>
      </c>
      <c r="E4276">
        <v>51</v>
      </c>
      <c r="F4276">
        <v>1</v>
      </c>
      <c r="G4276">
        <v>1.6540699999999999</v>
      </c>
      <c r="H4276">
        <v>9.8267999999999994E-2</v>
      </c>
      <c r="I4276">
        <v>2.843391</v>
      </c>
      <c r="J4276">
        <v>5.6868000000000002E-2</v>
      </c>
      <c r="K4276" t="str">
        <f t="shared" si="77"/>
        <v>6</v>
      </c>
      <c r="L4276" t="s">
        <v>70</v>
      </c>
      <c r="M4276" t="s">
        <v>71</v>
      </c>
      <c r="N42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4276" s="10" t="e">
        <f>VLOOKUP(TableOMP[[#This Row],[Label]],TableAvg[],2,FALSE)</f>
        <v>#N/A</v>
      </c>
      <c r="P4276" s="10" t="e">
        <f>VLOOKUP(TableOMP[[#This Row],[Label]],TableAvg[],3,FALSE)</f>
        <v>#N/A</v>
      </c>
      <c r="Q4276" s="10" t="e">
        <f>TableOMP[[#This Row],[Avg]]-$U$2*TableOMP[[#This Row],[StdDev]]</f>
        <v>#N/A</v>
      </c>
      <c r="R4276" s="10" t="e">
        <f>TableOMP[[#This Row],[Avg]]+$U$2*TableOMP[[#This Row],[StdDev]]</f>
        <v>#N/A</v>
      </c>
      <c r="S4276" s="10" t="e">
        <f>IF(AND(TableOMP[[#This Row],[total_time]]&gt;=TableOMP[[#This Row],[Low]], TableOMP[[#This Row],[total_time]]&lt;=TableOMP[[#This Row],[High]]),1,0)</f>
        <v>#N/A</v>
      </c>
    </row>
    <row r="4277" spans="1:19" x14ac:dyDescent="0.25">
      <c r="A4277" t="s">
        <v>15</v>
      </c>
      <c r="B4277">
        <v>1000</v>
      </c>
      <c r="C4277">
        <v>100</v>
      </c>
      <c r="D4277">
        <v>100000</v>
      </c>
      <c r="E4277">
        <v>50</v>
      </c>
      <c r="F4277">
        <v>1</v>
      </c>
      <c r="G4277">
        <v>1.684199</v>
      </c>
      <c r="H4277">
        <v>8.8452000000000003E-2</v>
      </c>
      <c r="I4277">
        <v>2.422234</v>
      </c>
      <c r="J4277">
        <v>4.9432999999999998E-2</v>
      </c>
      <c r="K4277" t="str">
        <f t="shared" si="77"/>
        <v>6</v>
      </c>
      <c r="L4277" t="s">
        <v>70</v>
      </c>
      <c r="M4277" t="s">
        <v>71</v>
      </c>
      <c r="N42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4277" s="10" t="e">
        <f>VLOOKUP(TableOMP[[#This Row],[Label]],TableAvg[],2,FALSE)</f>
        <v>#N/A</v>
      </c>
      <c r="P4277" s="10" t="e">
        <f>VLOOKUP(TableOMP[[#This Row],[Label]],TableAvg[],3,FALSE)</f>
        <v>#N/A</v>
      </c>
      <c r="Q4277" s="10" t="e">
        <f>TableOMP[[#This Row],[Avg]]-$U$2*TableOMP[[#This Row],[StdDev]]</f>
        <v>#N/A</v>
      </c>
      <c r="R4277" s="10" t="e">
        <f>TableOMP[[#This Row],[Avg]]+$U$2*TableOMP[[#This Row],[StdDev]]</f>
        <v>#N/A</v>
      </c>
      <c r="S4277" s="10" t="e">
        <f>IF(AND(TableOMP[[#This Row],[total_time]]&gt;=TableOMP[[#This Row],[Low]], TableOMP[[#This Row],[total_time]]&lt;=TableOMP[[#This Row],[High]]),1,0)</f>
        <v>#N/A</v>
      </c>
    </row>
    <row r="4278" spans="1:19" x14ac:dyDescent="0.25">
      <c r="A4278" t="s">
        <v>15</v>
      </c>
      <c r="B4278">
        <v>1000</v>
      </c>
      <c r="C4278">
        <v>100</v>
      </c>
      <c r="D4278">
        <v>100000</v>
      </c>
      <c r="E4278">
        <v>49</v>
      </c>
      <c r="F4278">
        <v>1</v>
      </c>
      <c r="G4278">
        <v>1.5786370000000001</v>
      </c>
      <c r="H4278">
        <v>9.0056999999999998E-2</v>
      </c>
      <c r="I4278">
        <v>2.813564</v>
      </c>
      <c r="J4278">
        <v>5.8616000000000001E-2</v>
      </c>
      <c r="K4278" t="str">
        <f t="shared" si="77"/>
        <v>6</v>
      </c>
      <c r="L4278" t="s">
        <v>70</v>
      </c>
      <c r="M4278" t="s">
        <v>71</v>
      </c>
      <c r="N42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4278" s="10" t="e">
        <f>VLOOKUP(TableOMP[[#This Row],[Label]],TableAvg[],2,FALSE)</f>
        <v>#N/A</v>
      </c>
      <c r="P4278" s="10" t="e">
        <f>VLOOKUP(TableOMP[[#This Row],[Label]],TableAvg[],3,FALSE)</f>
        <v>#N/A</v>
      </c>
      <c r="Q4278" s="10" t="e">
        <f>TableOMP[[#This Row],[Avg]]-$U$2*TableOMP[[#This Row],[StdDev]]</f>
        <v>#N/A</v>
      </c>
      <c r="R4278" s="10" t="e">
        <f>TableOMP[[#This Row],[Avg]]+$U$2*TableOMP[[#This Row],[StdDev]]</f>
        <v>#N/A</v>
      </c>
      <c r="S4278" s="10" t="e">
        <f>IF(AND(TableOMP[[#This Row],[total_time]]&gt;=TableOMP[[#This Row],[Low]], TableOMP[[#This Row],[total_time]]&lt;=TableOMP[[#This Row],[High]]),1,0)</f>
        <v>#N/A</v>
      </c>
    </row>
    <row r="4279" spans="1:19" x14ac:dyDescent="0.25">
      <c r="A4279" t="s">
        <v>15</v>
      </c>
      <c r="B4279">
        <v>1000</v>
      </c>
      <c r="C4279">
        <v>100</v>
      </c>
      <c r="D4279">
        <v>100000</v>
      </c>
      <c r="E4279">
        <v>48</v>
      </c>
      <c r="F4279">
        <v>1</v>
      </c>
      <c r="G4279">
        <v>1.68692</v>
      </c>
      <c r="H4279">
        <v>6.2722E-2</v>
      </c>
      <c r="I4279">
        <v>2.602668</v>
      </c>
      <c r="J4279">
        <v>5.5376000000000002E-2</v>
      </c>
      <c r="K4279" t="str">
        <f t="shared" si="77"/>
        <v>6</v>
      </c>
      <c r="L4279" t="s">
        <v>70</v>
      </c>
      <c r="M4279" t="s">
        <v>71</v>
      </c>
      <c r="N42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4279" s="10" t="e">
        <f>VLOOKUP(TableOMP[[#This Row],[Label]],TableAvg[],2,FALSE)</f>
        <v>#N/A</v>
      </c>
      <c r="P4279" s="10" t="e">
        <f>VLOOKUP(TableOMP[[#This Row],[Label]],TableAvg[],3,FALSE)</f>
        <v>#N/A</v>
      </c>
      <c r="Q4279" s="10" t="e">
        <f>TableOMP[[#This Row],[Avg]]-$U$2*TableOMP[[#This Row],[StdDev]]</f>
        <v>#N/A</v>
      </c>
      <c r="R4279" s="10" t="e">
        <f>TableOMP[[#This Row],[Avg]]+$U$2*TableOMP[[#This Row],[StdDev]]</f>
        <v>#N/A</v>
      </c>
      <c r="S4279" s="10" t="e">
        <f>IF(AND(TableOMP[[#This Row],[total_time]]&gt;=TableOMP[[#This Row],[Low]], TableOMP[[#This Row],[total_time]]&lt;=TableOMP[[#This Row],[High]]),1,0)</f>
        <v>#N/A</v>
      </c>
    </row>
    <row r="4280" spans="1:19" x14ac:dyDescent="0.25">
      <c r="A4280" t="s">
        <v>15</v>
      </c>
      <c r="B4280">
        <v>1000</v>
      </c>
      <c r="C4280">
        <v>100</v>
      </c>
      <c r="D4280">
        <v>100000</v>
      </c>
      <c r="E4280">
        <v>47</v>
      </c>
      <c r="F4280">
        <v>1</v>
      </c>
      <c r="G4280">
        <v>1.5606260000000001</v>
      </c>
      <c r="H4280">
        <v>7.0687E-2</v>
      </c>
      <c r="I4280">
        <v>2.3226909999999998</v>
      </c>
      <c r="J4280">
        <v>5.0493000000000003E-2</v>
      </c>
      <c r="K4280" t="str">
        <f t="shared" si="77"/>
        <v>6</v>
      </c>
      <c r="L4280" t="s">
        <v>70</v>
      </c>
      <c r="M4280" t="s">
        <v>71</v>
      </c>
      <c r="N42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4280" s="10" t="e">
        <f>VLOOKUP(TableOMP[[#This Row],[Label]],TableAvg[],2,FALSE)</f>
        <v>#N/A</v>
      </c>
      <c r="P4280" s="10" t="e">
        <f>VLOOKUP(TableOMP[[#This Row],[Label]],TableAvg[],3,FALSE)</f>
        <v>#N/A</v>
      </c>
      <c r="Q4280" s="10" t="e">
        <f>TableOMP[[#This Row],[Avg]]-$U$2*TableOMP[[#This Row],[StdDev]]</f>
        <v>#N/A</v>
      </c>
      <c r="R4280" s="10" t="e">
        <f>TableOMP[[#This Row],[Avg]]+$U$2*TableOMP[[#This Row],[StdDev]]</f>
        <v>#N/A</v>
      </c>
      <c r="S4280" s="10" t="e">
        <f>IF(AND(TableOMP[[#This Row],[total_time]]&gt;=TableOMP[[#This Row],[Low]], TableOMP[[#This Row],[total_time]]&lt;=TableOMP[[#This Row],[High]]),1,0)</f>
        <v>#N/A</v>
      </c>
    </row>
    <row r="4281" spans="1:19" x14ac:dyDescent="0.25">
      <c r="A4281" t="s">
        <v>15</v>
      </c>
      <c r="B4281">
        <v>1000</v>
      </c>
      <c r="C4281">
        <v>100</v>
      </c>
      <c r="D4281">
        <v>100000</v>
      </c>
      <c r="E4281">
        <v>46</v>
      </c>
      <c r="F4281">
        <v>1</v>
      </c>
      <c r="G4281">
        <v>1.6983239999999999</v>
      </c>
      <c r="H4281">
        <v>7.5337000000000001E-2</v>
      </c>
      <c r="I4281">
        <v>2.4381249999999999</v>
      </c>
      <c r="J4281">
        <v>5.4181E-2</v>
      </c>
      <c r="K4281" t="str">
        <f t="shared" si="77"/>
        <v>6</v>
      </c>
      <c r="L4281" t="s">
        <v>70</v>
      </c>
      <c r="M4281" t="s">
        <v>71</v>
      </c>
      <c r="N42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4281" s="10" t="e">
        <f>VLOOKUP(TableOMP[[#This Row],[Label]],TableAvg[],2,FALSE)</f>
        <v>#N/A</v>
      </c>
      <c r="P4281" s="10" t="e">
        <f>VLOOKUP(TableOMP[[#This Row],[Label]],TableAvg[],3,FALSE)</f>
        <v>#N/A</v>
      </c>
      <c r="Q4281" s="10" t="e">
        <f>TableOMP[[#This Row],[Avg]]-$U$2*TableOMP[[#This Row],[StdDev]]</f>
        <v>#N/A</v>
      </c>
      <c r="R4281" s="10" t="e">
        <f>TableOMP[[#This Row],[Avg]]+$U$2*TableOMP[[#This Row],[StdDev]]</f>
        <v>#N/A</v>
      </c>
      <c r="S4281" s="10" t="e">
        <f>IF(AND(TableOMP[[#This Row],[total_time]]&gt;=TableOMP[[#This Row],[Low]], TableOMP[[#This Row],[total_time]]&lt;=TableOMP[[#This Row],[High]]),1,0)</f>
        <v>#N/A</v>
      </c>
    </row>
    <row r="4282" spans="1:19" x14ac:dyDescent="0.25">
      <c r="A4282" t="s">
        <v>15</v>
      </c>
      <c r="B4282">
        <v>1000</v>
      </c>
      <c r="C4282">
        <v>100</v>
      </c>
      <c r="D4282">
        <v>100000</v>
      </c>
      <c r="E4282">
        <v>45</v>
      </c>
      <c r="F4282">
        <v>1</v>
      </c>
      <c r="G4282">
        <v>1.621537</v>
      </c>
      <c r="H4282">
        <v>0.10402699999999999</v>
      </c>
      <c r="I4282">
        <v>2.7914029999999999</v>
      </c>
      <c r="J4282">
        <v>6.3440999999999997E-2</v>
      </c>
      <c r="K4282" t="str">
        <f t="shared" si="77"/>
        <v>6</v>
      </c>
      <c r="L4282" t="s">
        <v>70</v>
      </c>
      <c r="M4282" t="s">
        <v>71</v>
      </c>
      <c r="N42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4282" s="10" t="e">
        <f>VLOOKUP(TableOMP[[#This Row],[Label]],TableAvg[],2,FALSE)</f>
        <v>#N/A</v>
      </c>
      <c r="P4282" s="10" t="e">
        <f>VLOOKUP(TableOMP[[#This Row],[Label]],TableAvg[],3,FALSE)</f>
        <v>#N/A</v>
      </c>
      <c r="Q4282" s="10" t="e">
        <f>TableOMP[[#This Row],[Avg]]-$U$2*TableOMP[[#This Row],[StdDev]]</f>
        <v>#N/A</v>
      </c>
      <c r="R4282" s="10" t="e">
        <f>TableOMP[[#This Row],[Avg]]+$U$2*TableOMP[[#This Row],[StdDev]]</f>
        <v>#N/A</v>
      </c>
      <c r="S4282" s="10" t="e">
        <f>IF(AND(TableOMP[[#This Row],[total_time]]&gt;=TableOMP[[#This Row],[Low]], TableOMP[[#This Row],[total_time]]&lt;=TableOMP[[#This Row],[High]]),1,0)</f>
        <v>#N/A</v>
      </c>
    </row>
    <row r="4283" spans="1:19" x14ac:dyDescent="0.25">
      <c r="A4283" t="s">
        <v>15</v>
      </c>
      <c r="B4283">
        <v>1000</v>
      </c>
      <c r="C4283">
        <v>100</v>
      </c>
      <c r="D4283">
        <v>100000</v>
      </c>
      <c r="E4283">
        <v>44</v>
      </c>
      <c r="F4283">
        <v>1</v>
      </c>
      <c r="G4283">
        <v>1.5553650000000001</v>
      </c>
      <c r="H4283">
        <v>0.10577499999999999</v>
      </c>
      <c r="I4283">
        <v>3.3120769999999999</v>
      </c>
      <c r="J4283">
        <v>7.7024999999999996E-2</v>
      </c>
      <c r="K4283" t="str">
        <f t="shared" si="77"/>
        <v>6</v>
      </c>
      <c r="L4283" t="s">
        <v>70</v>
      </c>
      <c r="M4283" t="s">
        <v>71</v>
      </c>
      <c r="N42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4283" s="10" t="e">
        <f>VLOOKUP(TableOMP[[#This Row],[Label]],TableAvg[],2,FALSE)</f>
        <v>#N/A</v>
      </c>
      <c r="P4283" s="10" t="e">
        <f>VLOOKUP(TableOMP[[#This Row],[Label]],TableAvg[],3,FALSE)</f>
        <v>#N/A</v>
      </c>
      <c r="Q4283" s="10" t="e">
        <f>TableOMP[[#This Row],[Avg]]-$U$2*TableOMP[[#This Row],[StdDev]]</f>
        <v>#N/A</v>
      </c>
      <c r="R4283" s="10" t="e">
        <f>TableOMP[[#This Row],[Avg]]+$U$2*TableOMP[[#This Row],[StdDev]]</f>
        <v>#N/A</v>
      </c>
      <c r="S4283" s="10" t="e">
        <f>IF(AND(TableOMP[[#This Row],[total_time]]&gt;=TableOMP[[#This Row],[Low]], TableOMP[[#This Row],[total_time]]&lt;=TableOMP[[#This Row],[High]]),1,0)</f>
        <v>#N/A</v>
      </c>
    </row>
    <row r="4284" spans="1:19" x14ac:dyDescent="0.25">
      <c r="A4284" t="s">
        <v>15</v>
      </c>
      <c r="B4284">
        <v>1000</v>
      </c>
      <c r="C4284">
        <v>100</v>
      </c>
      <c r="D4284">
        <v>100000</v>
      </c>
      <c r="E4284">
        <v>43</v>
      </c>
      <c r="F4284">
        <v>1</v>
      </c>
      <c r="G4284">
        <v>1.6721269999999999</v>
      </c>
      <c r="H4284">
        <v>6.4340999999999995E-2</v>
      </c>
      <c r="I4284">
        <v>1.7435780000000001</v>
      </c>
      <c r="J4284">
        <v>4.1514000000000002E-2</v>
      </c>
      <c r="K4284" t="str">
        <f t="shared" si="77"/>
        <v>6</v>
      </c>
      <c r="L4284" t="s">
        <v>70</v>
      </c>
      <c r="M4284" t="s">
        <v>71</v>
      </c>
      <c r="N42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4284" s="10" t="e">
        <f>VLOOKUP(TableOMP[[#This Row],[Label]],TableAvg[],2,FALSE)</f>
        <v>#N/A</v>
      </c>
      <c r="P4284" s="10" t="e">
        <f>VLOOKUP(TableOMP[[#This Row],[Label]],TableAvg[],3,FALSE)</f>
        <v>#N/A</v>
      </c>
      <c r="Q4284" s="10" t="e">
        <f>TableOMP[[#This Row],[Avg]]-$U$2*TableOMP[[#This Row],[StdDev]]</f>
        <v>#N/A</v>
      </c>
      <c r="R4284" s="10" t="e">
        <f>TableOMP[[#This Row],[Avg]]+$U$2*TableOMP[[#This Row],[StdDev]]</f>
        <v>#N/A</v>
      </c>
      <c r="S4284" s="10" t="e">
        <f>IF(AND(TableOMP[[#This Row],[total_time]]&gt;=TableOMP[[#This Row],[Low]], TableOMP[[#This Row],[total_time]]&lt;=TableOMP[[#This Row],[High]]),1,0)</f>
        <v>#N/A</v>
      </c>
    </row>
    <row r="4285" spans="1:19" x14ac:dyDescent="0.25">
      <c r="A4285" t="s">
        <v>15</v>
      </c>
      <c r="B4285">
        <v>1000</v>
      </c>
      <c r="C4285">
        <v>100</v>
      </c>
      <c r="D4285">
        <v>100000</v>
      </c>
      <c r="E4285">
        <v>42</v>
      </c>
      <c r="F4285">
        <v>1</v>
      </c>
      <c r="G4285">
        <v>1.493439</v>
      </c>
      <c r="H4285">
        <v>5.5913999999999998E-2</v>
      </c>
      <c r="I4285">
        <v>1.860851</v>
      </c>
      <c r="J4285">
        <v>4.5386999999999997E-2</v>
      </c>
      <c r="K4285" t="str">
        <f t="shared" si="77"/>
        <v>6</v>
      </c>
      <c r="L4285" t="s">
        <v>70</v>
      </c>
      <c r="M4285" t="s">
        <v>71</v>
      </c>
      <c r="N42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4285" s="10" t="e">
        <f>VLOOKUP(TableOMP[[#This Row],[Label]],TableAvg[],2,FALSE)</f>
        <v>#N/A</v>
      </c>
      <c r="P4285" s="10" t="e">
        <f>VLOOKUP(TableOMP[[#This Row],[Label]],TableAvg[],3,FALSE)</f>
        <v>#N/A</v>
      </c>
      <c r="Q4285" s="10" t="e">
        <f>TableOMP[[#This Row],[Avg]]-$U$2*TableOMP[[#This Row],[StdDev]]</f>
        <v>#N/A</v>
      </c>
      <c r="R4285" s="10" t="e">
        <f>TableOMP[[#This Row],[Avg]]+$U$2*TableOMP[[#This Row],[StdDev]]</f>
        <v>#N/A</v>
      </c>
      <c r="S4285" s="10" t="e">
        <f>IF(AND(TableOMP[[#This Row],[total_time]]&gt;=TableOMP[[#This Row],[Low]], TableOMP[[#This Row],[total_time]]&lt;=TableOMP[[#This Row],[High]]),1,0)</f>
        <v>#N/A</v>
      </c>
    </row>
    <row r="4286" spans="1:19" x14ac:dyDescent="0.25">
      <c r="A4286" t="s">
        <v>15</v>
      </c>
      <c r="B4286">
        <v>1000</v>
      </c>
      <c r="C4286">
        <v>100</v>
      </c>
      <c r="D4286">
        <v>100000</v>
      </c>
      <c r="E4286">
        <v>41</v>
      </c>
      <c r="F4286">
        <v>1</v>
      </c>
      <c r="G4286">
        <v>1.903932</v>
      </c>
      <c r="H4286">
        <v>9.2884999999999995E-2</v>
      </c>
      <c r="I4286">
        <v>2.9466060000000001</v>
      </c>
      <c r="J4286">
        <v>7.3664999999999994E-2</v>
      </c>
      <c r="K4286" t="str">
        <f t="shared" si="77"/>
        <v>6</v>
      </c>
      <c r="L4286" t="s">
        <v>70</v>
      </c>
      <c r="M4286" t="s">
        <v>71</v>
      </c>
      <c r="N42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4286" s="10" t="e">
        <f>VLOOKUP(TableOMP[[#This Row],[Label]],TableAvg[],2,FALSE)</f>
        <v>#N/A</v>
      </c>
      <c r="P4286" s="10" t="e">
        <f>VLOOKUP(TableOMP[[#This Row],[Label]],TableAvg[],3,FALSE)</f>
        <v>#N/A</v>
      </c>
      <c r="Q4286" s="10" t="e">
        <f>TableOMP[[#This Row],[Avg]]-$U$2*TableOMP[[#This Row],[StdDev]]</f>
        <v>#N/A</v>
      </c>
      <c r="R4286" s="10" t="e">
        <f>TableOMP[[#This Row],[Avg]]+$U$2*TableOMP[[#This Row],[StdDev]]</f>
        <v>#N/A</v>
      </c>
      <c r="S4286" s="10" t="e">
        <f>IF(AND(TableOMP[[#This Row],[total_time]]&gt;=TableOMP[[#This Row],[Low]], TableOMP[[#This Row],[total_time]]&lt;=TableOMP[[#This Row],[High]]),1,0)</f>
        <v>#N/A</v>
      </c>
    </row>
    <row r="4287" spans="1:19" x14ac:dyDescent="0.25">
      <c r="A4287" t="s">
        <v>15</v>
      </c>
      <c r="B4287">
        <v>1000</v>
      </c>
      <c r="C4287">
        <v>100</v>
      </c>
      <c r="D4287">
        <v>100000</v>
      </c>
      <c r="E4287">
        <v>40</v>
      </c>
      <c r="F4287">
        <v>1</v>
      </c>
      <c r="G4287">
        <v>1.4954730000000001</v>
      </c>
      <c r="H4287">
        <v>6.1482000000000002E-2</v>
      </c>
      <c r="I4287">
        <v>1.6586320000000001</v>
      </c>
      <c r="J4287">
        <v>4.2528999999999997E-2</v>
      </c>
      <c r="K4287" t="str">
        <f t="shared" si="77"/>
        <v>6</v>
      </c>
      <c r="L4287" t="s">
        <v>70</v>
      </c>
      <c r="M4287" t="s">
        <v>71</v>
      </c>
      <c r="N42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4287" s="10" t="e">
        <f>VLOOKUP(TableOMP[[#This Row],[Label]],TableAvg[],2,FALSE)</f>
        <v>#N/A</v>
      </c>
      <c r="P4287" s="10" t="e">
        <f>VLOOKUP(TableOMP[[#This Row],[Label]],TableAvg[],3,FALSE)</f>
        <v>#N/A</v>
      </c>
      <c r="Q4287" s="10" t="e">
        <f>TableOMP[[#This Row],[Avg]]-$U$2*TableOMP[[#This Row],[StdDev]]</f>
        <v>#N/A</v>
      </c>
      <c r="R4287" s="10" t="e">
        <f>TableOMP[[#This Row],[Avg]]+$U$2*TableOMP[[#This Row],[StdDev]]</f>
        <v>#N/A</v>
      </c>
      <c r="S4287" s="10" t="e">
        <f>IF(AND(TableOMP[[#This Row],[total_time]]&gt;=TableOMP[[#This Row],[Low]], TableOMP[[#This Row],[total_time]]&lt;=TableOMP[[#This Row],[High]]),1,0)</f>
        <v>#N/A</v>
      </c>
    </row>
    <row r="4288" spans="1:19" x14ac:dyDescent="0.25">
      <c r="A4288" t="s">
        <v>15</v>
      </c>
      <c r="B4288">
        <v>1000</v>
      </c>
      <c r="C4288">
        <v>100</v>
      </c>
      <c r="D4288">
        <v>100000</v>
      </c>
      <c r="E4288">
        <v>39</v>
      </c>
      <c r="F4288">
        <v>1</v>
      </c>
      <c r="G4288">
        <v>1.4667429999999999</v>
      </c>
      <c r="H4288">
        <v>4.7229E-2</v>
      </c>
      <c r="I4288">
        <v>1.358128</v>
      </c>
      <c r="J4288">
        <v>3.5740000000000001E-2</v>
      </c>
      <c r="K4288" t="str">
        <f t="shared" si="77"/>
        <v>6</v>
      </c>
      <c r="L4288" t="s">
        <v>70</v>
      </c>
      <c r="M4288" t="s">
        <v>71</v>
      </c>
      <c r="N42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4288" s="10" t="e">
        <f>VLOOKUP(TableOMP[[#This Row],[Label]],TableAvg[],2,FALSE)</f>
        <v>#N/A</v>
      </c>
      <c r="P4288" s="10" t="e">
        <f>VLOOKUP(TableOMP[[#This Row],[Label]],TableAvg[],3,FALSE)</f>
        <v>#N/A</v>
      </c>
      <c r="Q4288" s="10" t="e">
        <f>TableOMP[[#This Row],[Avg]]-$U$2*TableOMP[[#This Row],[StdDev]]</f>
        <v>#N/A</v>
      </c>
      <c r="R4288" s="10" t="e">
        <f>TableOMP[[#This Row],[Avg]]+$U$2*TableOMP[[#This Row],[StdDev]]</f>
        <v>#N/A</v>
      </c>
      <c r="S4288" s="10" t="e">
        <f>IF(AND(TableOMP[[#This Row],[total_time]]&gt;=TableOMP[[#This Row],[Low]], TableOMP[[#This Row],[total_time]]&lt;=TableOMP[[#This Row],[High]]),1,0)</f>
        <v>#N/A</v>
      </c>
    </row>
    <row r="4289" spans="1:19" x14ac:dyDescent="0.25">
      <c r="A4289" t="s">
        <v>15</v>
      </c>
      <c r="B4289">
        <v>1000</v>
      </c>
      <c r="C4289">
        <v>100</v>
      </c>
      <c r="D4289">
        <v>100000</v>
      </c>
      <c r="E4289">
        <v>38</v>
      </c>
      <c r="F4289">
        <v>1</v>
      </c>
      <c r="G4289">
        <v>1.478232</v>
      </c>
      <c r="H4289">
        <v>7.9319000000000001E-2</v>
      </c>
      <c r="I4289">
        <v>2.065928</v>
      </c>
      <c r="J4289">
        <v>5.5835999999999997E-2</v>
      </c>
      <c r="K4289" t="str">
        <f t="shared" si="77"/>
        <v>6</v>
      </c>
      <c r="L4289" t="s">
        <v>70</v>
      </c>
      <c r="M4289" t="s">
        <v>71</v>
      </c>
      <c r="N42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4289" s="10" t="e">
        <f>VLOOKUP(TableOMP[[#This Row],[Label]],TableAvg[],2,FALSE)</f>
        <v>#N/A</v>
      </c>
      <c r="P4289" s="10" t="e">
        <f>VLOOKUP(TableOMP[[#This Row],[Label]],TableAvg[],3,FALSE)</f>
        <v>#N/A</v>
      </c>
      <c r="Q4289" s="10" t="e">
        <f>TableOMP[[#This Row],[Avg]]-$U$2*TableOMP[[#This Row],[StdDev]]</f>
        <v>#N/A</v>
      </c>
      <c r="R4289" s="10" t="e">
        <f>TableOMP[[#This Row],[Avg]]+$U$2*TableOMP[[#This Row],[StdDev]]</f>
        <v>#N/A</v>
      </c>
      <c r="S4289" s="10" t="e">
        <f>IF(AND(TableOMP[[#This Row],[total_time]]&gt;=TableOMP[[#This Row],[Low]], TableOMP[[#This Row],[total_time]]&lt;=TableOMP[[#This Row],[High]]),1,0)</f>
        <v>#N/A</v>
      </c>
    </row>
    <row r="4290" spans="1:19" x14ac:dyDescent="0.25">
      <c r="A4290" t="s">
        <v>15</v>
      </c>
      <c r="B4290">
        <v>1000</v>
      </c>
      <c r="C4290">
        <v>100</v>
      </c>
      <c r="D4290">
        <v>100000</v>
      </c>
      <c r="E4290">
        <v>37</v>
      </c>
      <c r="F4290">
        <v>1</v>
      </c>
      <c r="G4290">
        <v>1.4126270000000001</v>
      </c>
      <c r="H4290">
        <v>6.5602999999999995E-2</v>
      </c>
      <c r="I4290">
        <v>1.7524820000000001</v>
      </c>
      <c r="J4290">
        <v>4.8680000000000001E-2</v>
      </c>
      <c r="K4290" t="str">
        <f t="shared" si="77"/>
        <v>6</v>
      </c>
      <c r="L4290" t="s">
        <v>70</v>
      </c>
      <c r="M4290" t="s">
        <v>71</v>
      </c>
      <c r="N42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4290" s="10" t="e">
        <f>VLOOKUP(TableOMP[[#This Row],[Label]],TableAvg[],2,FALSE)</f>
        <v>#N/A</v>
      </c>
      <c r="P4290" s="10" t="e">
        <f>VLOOKUP(TableOMP[[#This Row],[Label]],TableAvg[],3,FALSE)</f>
        <v>#N/A</v>
      </c>
      <c r="Q4290" s="10" t="e">
        <f>TableOMP[[#This Row],[Avg]]-$U$2*TableOMP[[#This Row],[StdDev]]</f>
        <v>#N/A</v>
      </c>
      <c r="R4290" s="10" t="e">
        <f>TableOMP[[#This Row],[Avg]]+$U$2*TableOMP[[#This Row],[StdDev]]</f>
        <v>#N/A</v>
      </c>
      <c r="S4290" s="10" t="e">
        <f>IF(AND(TableOMP[[#This Row],[total_time]]&gt;=TableOMP[[#This Row],[Low]], TableOMP[[#This Row],[total_time]]&lt;=TableOMP[[#This Row],[High]]),1,0)</f>
        <v>#N/A</v>
      </c>
    </row>
    <row r="4291" spans="1:19" x14ac:dyDescent="0.25">
      <c r="A4291" t="s">
        <v>15</v>
      </c>
      <c r="B4291">
        <v>1000</v>
      </c>
      <c r="C4291">
        <v>100</v>
      </c>
      <c r="D4291">
        <v>100000</v>
      </c>
      <c r="E4291">
        <v>36</v>
      </c>
      <c r="F4291">
        <v>1</v>
      </c>
      <c r="G4291">
        <v>1.393877</v>
      </c>
      <c r="H4291">
        <v>6.4831E-2</v>
      </c>
      <c r="I4291">
        <v>1.5062709999999999</v>
      </c>
      <c r="J4291">
        <v>4.3035999999999998E-2</v>
      </c>
      <c r="K4291" t="str">
        <f t="shared" si="77"/>
        <v>6</v>
      </c>
      <c r="L4291" t="s">
        <v>70</v>
      </c>
      <c r="M4291" t="s">
        <v>71</v>
      </c>
      <c r="N42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4291" s="10" t="e">
        <f>VLOOKUP(TableOMP[[#This Row],[Label]],TableAvg[],2,FALSE)</f>
        <v>#N/A</v>
      </c>
      <c r="P4291" s="10" t="e">
        <f>VLOOKUP(TableOMP[[#This Row],[Label]],TableAvg[],3,FALSE)</f>
        <v>#N/A</v>
      </c>
      <c r="Q4291" s="10" t="e">
        <f>TableOMP[[#This Row],[Avg]]-$U$2*TableOMP[[#This Row],[StdDev]]</f>
        <v>#N/A</v>
      </c>
      <c r="R4291" s="10" t="e">
        <f>TableOMP[[#This Row],[Avg]]+$U$2*TableOMP[[#This Row],[StdDev]]</f>
        <v>#N/A</v>
      </c>
      <c r="S4291" s="10" t="e">
        <f>IF(AND(TableOMP[[#This Row],[total_time]]&gt;=TableOMP[[#This Row],[Low]], TableOMP[[#This Row],[total_time]]&lt;=TableOMP[[#This Row],[High]]),1,0)</f>
        <v>#N/A</v>
      </c>
    </row>
    <row r="4292" spans="1:19" x14ac:dyDescent="0.25">
      <c r="A4292" t="s">
        <v>15</v>
      </c>
      <c r="B4292">
        <v>1000</v>
      </c>
      <c r="C4292">
        <v>100</v>
      </c>
      <c r="D4292">
        <v>100000</v>
      </c>
      <c r="E4292">
        <v>35</v>
      </c>
      <c r="F4292">
        <v>1</v>
      </c>
      <c r="G4292">
        <v>1.417119</v>
      </c>
      <c r="H4292">
        <v>7.3052000000000006E-2</v>
      </c>
      <c r="I4292">
        <v>1.672439</v>
      </c>
      <c r="J4292">
        <v>4.9188999999999997E-2</v>
      </c>
      <c r="K4292" t="str">
        <f t="shared" si="77"/>
        <v>6</v>
      </c>
      <c r="L4292" t="s">
        <v>70</v>
      </c>
      <c r="M4292" t="s">
        <v>71</v>
      </c>
      <c r="N42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4292" s="10" t="e">
        <f>VLOOKUP(TableOMP[[#This Row],[Label]],TableAvg[],2,FALSE)</f>
        <v>#N/A</v>
      </c>
      <c r="P4292" s="10" t="e">
        <f>VLOOKUP(TableOMP[[#This Row],[Label]],TableAvg[],3,FALSE)</f>
        <v>#N/A</v>
      </c>
      <c r="Q4292" s="10" t="e">
        <f>TableOMP[[#This Row],[Avg]]-$U$2*TableOMP[[#This Row],[StdDev]]</f>
        <v>#N/A</v>
      </c>
      <c r="R4292" s="10" t="e">
        <f>TableOMP[[#This Row],[Avg]]+$U$2*TableOMP[[#This Row],[StdDev]]</f>
        <v>#N/A</v>
      </c>
      <c r="S4292" s="10" t="e">
        <f>IF(AND(TableOMP[[#This Row],[total_time]]&gt;=TableOMP[[#This Row],[Low]], TableOMP[[#This Row],[total_time]]&lt;=TableOMP[[#This Row],[High]]),1,0)</f>
        <v>#N/A</v>
      </c>
    </row>
    <row r="4293" spans="1:19" x14ac:dyDescent="0.25">
      <c r="A4293" t="s">
        <v>15</v>
      </c>
      <c r="B4293">
        <v>1000</v>
      </c>
      <c r="C4293">
        <v>100</v>
      </c>
      <c r="D4293">
        <v>100000</v>
      </c>
      <c r="E4293">
        <v>34</v>
      </c>
      <c r="F4293">
        <v>1</v>
      </c>
      <c r="G4293">
        <v>1.382185</v>
      </c>
      <c r="H4293">
        <v>5.4573000000000003E-2</v>
      </c>
      <c r="I4293">
        <v>1.2382960000000001</v>
      </c>
      <c r="J4293">
        <v>3.7524000000000002E-2</v>
      </c>
      <c r="K4293" t="str">
        <f t="shared" si="77"/>
        <v>6</v>
      </c>
      <c r="L4293" t="s">
        <v>70</v>
      </c>
      <c r="M4293" t="s">
        <v>71</v>
      </c>
      <c r="N42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4293" s="10" t="e">
        <f>VLOOKUP(TableOMP[[#This Row],[Label]],TableAvg[],2,FALSE)</f>
        <v>#N/A</v>
      </c>
      <c r="P4293" s="10" t="e">
        <f>VLOOKUP(TableOMP[[#This Row],[Label]],TableAvg[],3,FALSE)</f>
        <v>#N/A</v>
      </c>
      <c r="Q4293" s="10" t="e">
        <f>TableOMP[[#This Row],[Avg]]-$U$2*TableOMP[[#This Row],[StdDev]]</f>
        <v>#N/A</v>
      </c>
      <c r="R4293" s="10" t="e">
        <f>TableOMP[[#This Row],[Avg]]+$U$2*TableOMP[[#This Row],[StdDev]]</f>
        <v>#N/A</v>
      </c>
      <c r="S4293" s="10" t="e">
        <f>IF(AND(TableOMP[[#This Row],[total_time]]&gt;=TableOMP[[#This Row],[Low]], TableOMP[[#This Row],[total_time]]&lt;=TableOMP[[#This Row],[High]]),1,0)</f>
        <v>#N/A</v>
      </c>
    </row>
    <row r="4294" spans="1:19" x14ac:dyDescent="0.25">
      <c r="A4294" t="s">
        <v>15</v>
      </c>
      <c r="B4294">
        <v>1000</v>
      </c>
      <c r="C4294">
        <v>100</v>
      </c>
      <c r="D4294">
        <v>100000</v>
      </c>
      <c r="E4294">
        <v>33</v>
      </c>
      <c r="F4294">
        <v>1</v>
      </c>
      <c r="G4294">
        <v>1.4739260000000001</v>
      </c>
      <c r="H4294">
        <v>6.2026999999999999E-2</v>
      </c>
      <c r="I4294">
        <v>1.516043</v>
      </c>
      <c r="J4294">
        <v>4.7376000000000001E-2</v>
      </c>
      <c r="K4294" t="str">
        <f t="shared" si="77"/>
        <v>6</v>
      </c>
      <c r="L4294" t="s">
        <v>70</v>
      </c>
      <c r="M4294" t="s">
        <v>71</v>
      </c>
      <c r="N42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4294" s="10" t="e">
        <f>VLOOKUP(TableOMP[[#This Row],[Label]],TableAvg[],2,FALSE)</f>
        <v>#N/A</v>
      </c>
      <c r="P4294" s="10" t="e">
        <f>VLOOKUP(TableOMP[[#This Row],[Label]],TableAvg[],3,FALSE)</f>
        <v>#N/A</v>
      </c>
      <c r="Q4294" s="10" t="e">
        <f>TableOMP[[#This Row],[Avg]]-$U$2*TableOMP[[#This Row],[StdDev]]</f>
        <v>#N/A</v>
      </c>
      <c r="R4294" s="10" t="e">
        <f>TableOMP[[#This Row],[Avg]]+$U$2*TableOMP[[#This Row],[StdDev]]</f>
        <v>#N/A</v>
      </c>
      <c r="S4294" s="10" t="e">
        <f>IF(AND(TableOMP[[#This Row],[total_time]]&gt;=TableOMP[[#This Row],[Low]], TableOMP[[#This Row],[total_time]]&lt;=TableOMP[[#This Row],[High]]),1,0)</f>
        <v>#N/A</v>
      </c>
    </row>
    <row r="4295" spans="1:19" x14ac:dyDescent="0.25">
      <c r="A4295" t="s">
        <v>15</v>
      </c>
      <c r="B4295">
        <v>1000</v>
      </c>
      <c r="C4295">
        <v>100</v>
      </c>
      <c r="D4295">
        <v>100000</v>
      </c>
      <c r="E4295">
        <v>32</v>
      </c>
      <c r="F4295">
        <v>1</v>
      </c>
      <c r="G4295">
        <v>1.8707849999999999</v>
      </c>
      <c r="H4295">
        <v>0.58279499999999995</v>
      </c>
      <c r="I4295">
        <v>17.39132</v>
      </c>
      <c r="J4295">
        <v>0.56101000000000001</v>
      </c>
      <c r="K4295" t="str">
        <f t="shared" si="77"/>
        <v>6</v>
      </c>
      <c r="L4295" t="s">
        <v>70</v>
      </c>
      <c r="M4295" t="s">
        <v>71</v>
      </c>
      <c r="N42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4295" s="10" t="e">
        <f>VLOOKUP(TableOMP[[#This Row],[Label]],TableAvg[],2,FALSE)</f>
        <v>#N/A</v>
      </c>
      <c r="P4295" s="10" t="e">
        <f>VLOOKUP(TableOMP[[#This Row],[Label]],TableAvg[],3,FALSE)</f>
        <v>#N/A</v>
      </c>
      <c r="Q4295" s="10" t="e">
        <f>TableOMP[[#This Row],[Avg]]-$U$2*TableOMP[[#This Row],[StdDev]]</f>
        <v>#N/A</v>
      </c>
      <c r="R4295" s="10" t="e">
        <f>TableOMP[[#This Row],[Avg]]+$U$2*TableOMP[[#This Row],[StdDev]]</f>
        <v>#N/A</v>
      </c>
      <c r="S4295" s="10" t="e">
        <f>IF(AND(TableOMP[[#This Row],[total_time]]&gt;=TableOMP[[#This Row],[Low]], TableOMP[[#This Row],[total_time]]&lt;=TableOMP[[#This Row],[High]]),1,0)</f>
        <v>#N/A</v>
      </c>
    </row>
    <row r="4296" spans="1:19" x14ac:dyDescent="0.25">
      <c r="A4296" t="s">
        <v>15</v>
      </c>
      <c r="B4296">
        <v>1000</v>
      </c>
      <c r="C4296">
        <v>100</v>
      </c>
      <c r="D4296">
        <v>100000</v>
      </c>
      <c r="E4296">
        <v>31</v>
      </c>
      <c r="F4296">
        <v>1</v>
      </c>
      <c r="G4296">
        <v>1.3723160000000001</v>
      </c>
      <c r="H4296">
        <v>6.5161999999999998E-2</v>
      </c>
      <c r="I4296">
        <v>1.4304140000000001</v>
      </c>
      <c r="J4296">
        <v>4.768E-2</v>
      </c>
      <c r="K4296" t="str">
        <f t="shared" ref="K4296:K4327" si="78">MID(M4296,22,1)</f>
        <v>6</v>
      </c>
      <c r="L4296" t="s">
        <v>70</v>
      </c>
      <c r="M4296" t="s">
        <v>71</v>
      </c>
      <c r="N42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4296" s="10" t="e">
        <f>VLOOKUP(TableOMP[[#This Row],[Label]],TableAvg[],2,FALSE)</f>
        <v>#N/A</v>
      </c>
      <c r="P4296" s="10" t="e">
        <f>VLOOKUP(TableOMP[[#This Row],[Label]],TableAvg[],3,FALSE)</f>
        <v>#N/A</v>
      </c>
      <c r="Q4296" s="10" t="e">
        <f>TableOMP[[#This Row],[Avg]]-$U$2*TableOMP[[#This Row],[StdDev]]</f>
        <v>#N/A</v>
      </c>
      <c r="R4296" s="10" t="e">
        <f>TableOMP[[#This Row],[Avg]]+$U$2*TableOMP[[#This Row],[StdDev]]</f>
        <v>#N/A</v>
      </c>
      <c r="S4296" s="10" t="e">
        <f>IF(AND(TableOMP[[#This Row],[total_time]]&gt;=TableOMP[[#This Row],[Low]], TableOMP[[#This Row],[total_time]]&lt;=TableOMP[[#This Row],[High]]),1,0)</f>
        <v>#N/A</v>
      </c>
    </row>
    <row r="4297" spans="1:19" x14ac:dyDescent="0.25">
      <c r="A4297" t="s">
        <v>15</v>
      </c>
      <c r="B4297">
        <v>1000</v>
      </c>
      <c r="C4297">
        <v>100</v>
      </c>
      <c r="D4297">
        <v>100000</v>
      </c>
      <c r="E4297">
        <v>30</v>
      </c>
      <c r="F4297">
        <v>1</v>
      </c>
      <c r="G4297">
        <v>1.5401279999999999</v>
      </c>
      <c r="H4297">
        <v>0.25717800000000002</v>
      </c>
      <c r="I4297">
        <v>6.6599069999999996</v>
      </c>
      <c r="J4297">
        <v>0.229652</v>
      </c>
      <c r="K4297" t="str">
        <f t="shared" si="78"/>
        <v>6</v>
      </c>
      <c r="L4297" t="s">
        <v>70</v>
      </c>
      <c r="M4297" t="s">
        <v>71</v>
      </c>
      <c r="N42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4297" s="10" t="e">
        <f>VLOOKUP(TableOMP[[#This Row],[Label]],TableAvg[],2,FALSE)</f>
        <v>#N/A</v>
      </c>
      <c r="P4297" s="10" t="e">
        <f>VLOOKUP(TableOMP[[#This Row],[Label]],TableAvg[],3,FALSE)</f>
        <v>#N/A</v>
      </c>
      <c r="Q4297" s="10" t="e">
        <f>TableOMP[[#This Row],[Avg]]-$U$2*TableOMP[[#This Row],[StdDev]]</f>
        <v>#N/A</v>
      </c>
      <c r="R4297" s="10" t="e">
        <f>TableOMP[[#This Row],[Avg]]+$U$2*TableOMP[[#This Row],[StdDev]]</f>
        <v>#N/A</v>
      </c>
      <c r="S4297" s="10" t="e">
        <f>IF(AND(TableOMP[[#This Row],[total_time]]&gt;=TableOMP[[#This Row],[Low]], TableOMP[[#This Row],[total_time]]&lt;=TableOMP[[#This Row],[High]]),1,0)</f>
        <v>#N/A</v>
      </c>
    </row>
    <row r="4298" spans="1:19" x14ac:dyDescent="0.25">
      <c r="A4298" t="s">
        <v>15</v>
      </c>
      <c r="B4298">
        <v>1000</v>
      </c>
      <c r="C4298">
        <v>100</v>
      </c>
      <c r="D4298">
        <v>100000</v>
      </c>
      <c r="E4298">
        <v>29</v>
      </c>
      <c r="F4298">
        <v>1</v>
      </c>
      <c r="G4298">
        <v>1.421799</v>
      </c>
      <c r="H4298">
        <v>5.8946999999999999E-2</v>
      </c>
      <c r="I4298">
        <v>1.3114969999999999</v>
      </c>
      <c r="J4298">
        <v>4.6838999999999999E-2</v>
      </c>
      <c r="K4298" t="str">
        <f t="shared" si="78"/>
        <v>6</v>
      </c>
      <c r="L4298" t="s">
        <v>70</v>
      </c>
      <c r="M4298" t="s">
        <v>71</v>
      </c>
      <c r="N42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4298" s="10" t="e">
        <f>VLOOKUP(TableOMP[[#This Row],[Label]],TableAvg[],2,FALSE)</f>
        <v>#N/A</v>
      </c>
      <c r="P4298" s="10" t="e">
        <f>VLOOKUP(TableOMP[[#This Row],[Label]],TableAvg[],3,FALSE)</f>
        <v>#N/A</v>
      </c>
      <c r="Q4298" s="10" t="e">
        <f>TableOMP[[#This Row],[Avg]]-$U$2*TableOMP[[#This Row],[StdDev]]</f>
        <v>#N/A</v>
      </c>
      <c r="R4298" s="10" t="e">
        <f>TableOMP[[#This Row],[Avg]]+$U$2*TableOMP[[#This Row],[StdDev]]</f>
        <v>#N/A</v>
      </c>
      <c r="S4298" s="10" t="e">
        <f>IF(AND(TableOMP[[#This Row],[total_time]]&gt;=TableOMP[[#This Row],[Low]], TableOMP[[#This Row],[total_time]]&lt;=TableOMP[[#This Row],[High]]),1,0)</f>
        <v>#N/A</v>
      </c>
    </row>
    <row r="4299" spans="1:19" x14ac:dyDescent="0.25">
      <c r="A4299" t="s">
        <v>15</v>
      </c>
      <c r="B4299">
        <v>1000</v>
      </c>
      <c r="C4299">
        <v>100</v>
      </c>
      <c r="D4299">
        <v>100000</v>
      </c>
      <c r="E4299">
        <v>28</v>
      </c>
      <c r="F4299">
        <v>1</v>
      </c>
      <c r="G4299">
        <v>1.354419</v>
      </c>
      <c r="H4299">
        <v>5.0734000000000001E-2</v>
      </c>
      <c r="I4299">
        <v>1.074929</v>
      </c>
      <c r="J4299">
        <v>3.9812E-2</v>
      </c>
      <c r="K4299" t="str">
        <f t="shared" si="78"/>
        <v>6</v>
      </c>
      <c r="L4299" t="s">
        <v>70</v>
      </c>
      <c r="M4299" t="s">
        <v>71</v>
      </c>
      <c r="N42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4299" s="10" t="e">
        <f>VLOOKUP(TableOMP[[#This Row],[Label]],TableAvg[],2,FALSE)</f>
        <v>#N/A</v>
      </c>
      <c r="P4299" s="10" t="e">
        <f>VLOOKUP(TableOMP[[#This Row],[Label]],TableAvg[],3,FALSE)</f>
        <v>#N/A</v>
      </c>
      <c r="Q4299" s="10" t="e">
        <f>TableOMP[[#This Row],[Avg]]-$U$2*TableOMP[[#This Row],[StdDev]]</f>
        <v>#N/A</v>
      </c>
      <c r="R4299" s="10" t="e">
        <f>TableOMP[[#This Row],[Avg]]+$U$2*TableOMP[[#This Row],[StdDev]]</f>
        <v>#N/A</v>
      </c>
      <c r="S4299" s="10" t="e">
        <f>IF(AND(TableOMP[[#This Row],[total_time]]&gt;=TableOMP[[#This Row],[Low]], TableOMP[[#This Row],[total_time]]&lt;=TableOMP[[#This Row],[High]]),1,0)</f>
        <v>#N/A</v>
      </c>
    </row>
    <row r="4300" spans="1:19" x14ac:dyDescent="0.25">
      <c r="A4300" t="s">
        <v>15</v>
      </c>
      <c r="B4300">
        <v>1000</v>
      </c>
      <c r="C4300">
        <v>100</v>
      </c>
      <c r="D4300">
        <v>100000</v>
      </c>
      <c r="E4300">
        <v>27</v>
      </c>
      <c r="F4300">
        <v>1</v>
      </c>
      <c r="G4300">
        <v>1.331547</v>
      </c>
      <c r="H4300">
        <v>5.4129999999999998E-2</v>
      </c>
      <c r="I4300">
        <v>1.072872</v>
      </c>
      <c r="J4300">
        <v>4.1264000000000002E-2</v>
      </c>
      <c r="K4300" t="str">
        <f t="shared" si="78"/>
        <v>6</v>
      </c>
      <c r="L4300" t="s">
        <v>70</v>
      </c>
      <c r="M4300" t="s">
        <v>71</v>
      </c>
      <c r="N43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4300" s="10" t="e">
        <f>VLOOKUP(TableOMP[[#This Row],[Label]],TableAvg[],2,FALSE)</f>
        <v>#N/A</v>
      </c>
      <c r="P4300" s="10" t="e">
        <f>VLOOKUP(TableOMP[[#This Row],[Label]],TableAvg[],3,FALSE)</f>
        <v>#N/A</v>
      </c>
      <c r="Q4300" s="10" t="e">
        <f>TableOMP[[#This Row],[Avg]]-$U$2*TableOMP[[#This Row],[StdDev]]</f>
        <v>#N/A</v>
      </c>
      <c r="R4300" s="10" t="e">
        <f>TableOMP[[#This Row],[Avg]]+$U$2*TableOMP[[#This Row],[StdDev]]</f>
        <v>#N/A</v>
      </c>
      <c r="S4300" s="10" t="e">
        <f>IF(AND(TableOMP[[#This Row],[total_time]]&gt;=TableOMP[[#This Row],[Low]], TableOMP[[#This Row],[total_time]]&lt;=TableOMP[[#This Row],[High]]),1,0)</f>
        <v>#N/A</v>
      </c>
    </row>
    <row r="4301" spans="1:19" x14ac:dyDescent="0.25">
      <c r="A4301" t="s">
        <v>15</v>
      </c>
      <c r="B4301">
        <v>1000</v>
      </c>
      <c r="C4301">
        <v>100</v>
      </c>
      <c r="D4301">
        <v>100000</v>
      </c>
      <c r="E4301">
        <v>26</v>
      </c>
      <c r="F4301">
        <v>1</v>
      </c>
      <c r="G4301">
        <v>1.3793310000000001</v>
      </c>
      <c r="H4301">
        <v>5.4137999999999999E-2</v>
      </c>
      <c r="I4301">
        <v>1.0609390000000001</v>
      </c>
      <c r="J4301">
        <v>4.2437999999999997E-2</v>
      </c>
      <c r="K4301" t="str">
        <f t="shared" si="78"/>
        <v>6</v>
      </c>
      <c r="L4301" t="s">
        <v>70</v>
      </c>
      <c r="M4301" t="s">
        <v>71</v>
      </c>
      <c r="N43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4301" s="10" t="e">
        <f>VLOOKUP(TableOMP[[#This Row],[Label]],TableAvg[],2,FALSE)</f>
        <v>#N/A</v>
      </c>
      <c r="P4301" s="10" t="e">
        <f>VLOOKUP(TableOMP[[#This Row],[Label]],TableAvg[],3,FALSE)</f>
        <v>#N/A</v>
      </c>
      <c r="Q4301" s="10" t="e">
        <f>TableOMP[[#This Row],[Avg]]-$U$2*TableOMP[[#This Row],[StdDev]]</f>
        <v>#N/A</v>
      </c>
      <c r="R4301" s="10" t="e">
        <f>TableOMP[[#This Row],[Avg]]+$U$2*TableOMP[[#This Row],[StdDev]]</f>
        <v>#N/A</v>
      </c>
      <c r="S4301" s="10" t="e">
        <f>IF(AND(TableOMP[[#This Row],[total_time]]&gt;=TableOMP[[#This Row],[Low]], TableOMP[[#This Row],[total_time]]&lt;=TableOMP[[#This Row],[High]]),1,0)</f>
        <v>#N/A</v>
      </c>
    </row>
    <row r="4302" spans="1:19" x14ac:dyDescent="0.25">
      <c r="A4302" t="s">
        <v>15</v>
      </c>
      <c r="B4302">
        <v>1000</v>
      </c>
      <c r="C4302">
        <v>100</v>
      </c>
      <c r="D4302">
        <v>100000</v>
      </c>
      <c r="E4302">
        <v>25</v>
      </c>
      <c r="F4302">
        <v>1</v>
      </c>
      <c r="G4302">
        <v>1.3645659999999999</v>
      </c>
      <c r="H4302">
        <v>4.4491000000000003E-2</v>
      </c>
      <c r="I4302">
        <v>0.96030400000000005</v>
      </c>
      <c r="J4302">
        <v>4.0013E-2</v>
      </c>
      <c r="K4302" t="str">
        <f t="shared" si="78"/>
        <v>6</v>
      </c>
      <c r="L4302" t="s">
        <v>70</v>
      </c>
      <c r="M4302" t="s">
        <v>71</v>
      </c>
      <c r="N43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4302" s="10" t="e">
        <f>VLOOKUP(TableOMP[[#This Row],[Label]],TableAvg[],2,FALSE)</f>
        <v>#N/A</v>
      </c>
      <c r="P4302" s="10" t="e">
        <f>VLOOKUP(TableOMP[[#This Row],[Label]],TableAvg[],3,FALSE)</f>
        <v>#N/A</v>
      </c>
      <c r="Q4302" s="10" t="e">
        <f>TableOMP[[#This Row],[Avg]]-$U$2*TableOMP[[#This Row],[StdDev]]</f>
        <v>#N/A</v>
      </c>
      <c r="R4302" s="10" t="e">
        <f>TableOMP[[#This Row],[Avg]]+$U$2*TableOMP[[#This Row],[StdDev]]</f>
        <v>#N/A</v>
      </c>
      <c r="S4302" s="10" t="e">
        <f>IF(AND(TableOMP[[#This Row],[total_time]]&gt;=TableOMP[[#This Row],[Low]], TableOMP[[#This Row],[total_time]]&lt;=TableOMP[[#This Row],[High]]),1,0)</f>
        <v>#N/A</v>
      </c>
    </row>
    <row r="4303" spans="1:19" x14ac:dyDescent="0.25">
      <c r="A4303" t="s">
        <v>15</v>
      </c>
      <c r="B4303">
        <v>1000</v>
      </c>
      <c r="C4303">
        <v>100</v>
      </c>
      <c r="D4303">
        <v>100000</v>
      </c>
      <c r="E4303">
        <v>24</v>
      </c>
      <c r="F4303">
        <v>1</v>
      </c>
      <c r="G4303">
        <v>1.302378</v>
      </c>
      <c r="H4303">
        <v>3.2377999999999997E-2</v>
      </c>
      <c r="I4303">
        <v>0.61139500000000002</v>
      </c>
      <c r="J4303">
        <v>2.6582000000000001E-2</v>
      </c>
      <c r="K4303" t="str">
        <f t="shared" si="78"/>
        <v>6</v>
      </c>
      <c r="L4303" t="s">
        <v>70</v>
      </c>
      <c r="M4303" t="s">
        <v>71</v>
      </c>
      <c r="N43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4303" s="10" t="e">
        <f>VLOOKUP(TableOMP[[#This Row],[Label]],TableAvg[],2,FALSE)</f>
        <v>#N/A</v>
      </c>
      <c r="P4303" s="10" t="e">
        <f>VLOOKUP(TableOMP[[#This Row],[Label]],TableAvg[],3,FALSE)</f>
        <v>#N/A</v>
      </c>
      <c r="Q4303" s="10" t="e">
        <f>TableOMP[[#This Row],[Avg]]-$U$2*TableOMP[[#This Row],[StdDev]]</f>
        <v>#N/A</v>
      </c>
      <c r="R4303" s="10" t="e">
        <f>TableOMP[[#This Row],[Avg]]+$U$2*TableOMP[[#This Row],[StdDev]]</f>
        <v>#N/A</v>
      </c>
      <c r="S4303" s="10" t="e">
        <f>IF(AND(TableOMP[[#This Row],[total_time]]&gt;=TableOMP[[#This Row],[Low]], TableOMP[[#This Row],[total_time]]&lt;=TableOMP[[#This Row],[High]]),1,0)</f>
        <v>#N/A</v>
      </c>
    </row>
    <row r="4304" spans="1:19" x14ac:dyDescent="0.25">
      <c r="A4304" t="s">
        <v>15</v>
      </c>
      <c r="B4304">
        <v>1000</v>
      </c>
      <c r="C4304">
        <v>100</v>
      </c>
      <c r="D4304">
        <v>100000</v>
      </c>
      <c r="E4304">
        <v>23</v>
      </c>
      <c r="F4304">
        <v>1</v>
      </c>
      <c r="G4304">
        <v>1.328117</v>
      </c>
      <c r="H4304">
        <v>3.024E-2</v>
      </c>
      <c r="I4304">
        <v>0.54799799999999999</v>
      </c>
      <c r="J4304">
        <v>2.4909000000000001E-2</v>
      </c>
      <c r="K4304" t="str">
        <f t="shared" si="78"/>
        <v>6</v>
      </c>
      <c r="L4304" t="s">
        <v>70</v>
      </c>
      <c r="M4304" t="s">
        <v>71</v>
      </c>
      <c r="N43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4304" s="10" t="e">
        <f>VLOOKUP(TableOMP[[#This Row],[Label]],TableAvg[],2,FALSE)</f>
        <v>#N/A</v>
      </c>
      <c r="P4304" s="10" t="e">
        <f>VLOOKUP(TableOMP[[#This Row],[Label]],TableAvg[],3,FALSE)</f>
        <v>#N/A</v>
      </c>
      <c r="Q4304" s="10" t="e">
        <f>TableOMP[[#This Row],[Avg]]-$U$2*TableOMP[[#This Row],[StdDev]]</f>
        <v>#N/A</v>
      </c>
      <c r="R4304" s="10" t="e">
        <f>TableOMP[[#This Row],[Avg]]+$U$2*TableOMP[[#This Row],[StdDev]]</f>
        <v>#N/A</v>
      </c>
      <c r="S4304" s="10" t="e">
        <f>IF(AND(TableOMP[[#This Row],[total_time]]&gt;=TableOMP[[#This Row],[Low]], TableOMP[[#This Row],[total_time]]&lt;=TableOMP[[#This Row],[High]]),1,0)</f>
        <v>#N/A</v>
      </c>
    </row>
    <row r="4305" spans="1:19" x14ac:dyDescent="0.25">
      <c r="A4305" t="s">
        <v>15</v>
      </c>
      <c r="B4305">
        <v>1000</v>
      </c>
      <c r="C4305">
        <v>100</v>
      </c>
      <c r="D4305">
        <v>100000</v>
      </c>
      <c r="E4305">
        <v>22</v>
      </c>
      <c r="F4305">
        <v>1</v>
      </c>
      <c r="G4305">
        <v>1.343507</v>
      </c>
      <c r="H4305">
        <v>4.5430999999999999E-2</v>
      </c>
      <c r="I4305">
        <v>0.74074899999999999</v>
      </c>
      <c r="J4305">
        <v>3.5274E-2</v>
      </c>
      <c r="K4305" t="str">
        <f t="shared" si="78"/>
        <v>6</v>
      </c>
      <c r="L4305" t="s">
        <v>70</v>
      </c>
      <c r="M4305" t="s">
        <v>71</v>
      </c>
      <c r="N43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4305" s="10" t="e">
        <f>VLOOKUP(TableOMP[[#This Row],[Label]],TableAvg[],2,FALSE)</f>
        <v>#N/A</v>
      </c>
      <c r="P4305" s="10" t="e">
        <f>VLOOKUP(TableOMP[[#This Row],[Label]],TableAvg[],3,FALSE)</f>
        <v>#N/A</v>
      </c>
      <c r="Q4305" s="10" t="e">
        <f>TableOMP[[#This Row],[Avg]]-$U$2*TableOMP[[#This Row],[StdDev]]</f>
        <v>#N/A</v>
      </c>
      <c r="R4305" s="10" t="e">
        <f>TableOMP[[#This Row],[Avg]]+$U$2*TableOMP[[#This Row],[StdDev]]</f>
        <v>#N/A</v>
      </c>
      <c r="S4305" s="10" t="e">
        <f>IF(AND(TableOMP[[#This Row],[total_time]]&gt;=TableOMP[[#This Row],[Low]], TableOMP[[#This Row],[total_time]]&lt;=TableOMP[[#This Row],[High]]),1,0)</f>
        <v>#N/A</v>
      </c>
    </row>
    <row r="4306" spans="1:19" x14ac:dyDescent="0.25">
      <c r="A4306" t="s">
        <v>15</v>
      </c>
      <c r="B4306">
        <v>1000</v>
      </c>
      <c r="C4306">
        <v>100</v>
      </c>
      <c r="D4306">
        <v>100000</v>
      </c>
      <c r="E4306">
        <v>21</v>
      </c>
      <c r="F4306">
        <v>1</v>
      </c>
      <c r="G4306">
        <v>1.2881720000000001</v>
      </c>
      <c r="H4306">
        <v>3.6353000000000003E-2</v>
      </c>
      <c r="I4306">
        <v>0.57784199999999997</v>
      </c>
      <c r="J4306">
        <v>2.8892000000000001E-2</v>
      </c>
      <c r="K4306" t="str">
        <f t="shared" si="78"/>
        <v>6</v>
      </c>
      <c r="L4306" t="s">
        <v>70</v>
      </c>
      <c r="M4306" t="s">
        <v>71</v>
      </c>
      <c r="N43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4306" s="10" t="e">
        <f>VLOOKUP(TableOMP[[#This Row],[Label]],TableAvg[],2,FALSE)</f>
        <v>#N/A</v>
      </c>
      <c r="P4306" s="10" t="e">
        <f>VLOOKUP(TableOMP[[#This Row],[Label]],TableAvg[],3,FALSE)</f>
        <v>#N/A</v>
      </c>
      <c r="Q4306" s="10" t="e">
        <f>TableOMP[[#This Row],[Avg]]-$U$2*TableOMP[[#This Row],[StdDev]]</f>
        <v>#N/A</v>
      </c>
      <c r="R4306" s="10" t="e">
        <f>TableOMP[[#This Row],[Avg]]+$U$2*TableOMP[[#This Row],[StdDev]]</f>
        <v>#N/A</v>
      </c>
      <c r="S4306" s="10" t="e">
        <f>IF(AND(TableOMP[[#This Row],[total_time]]&gt;=TableOMP[[#This Row],[Low]], TableOMP[[#This Row],[total_time]]&lt;=TableOMP[[#This Row],[High]]),1,0)</f>
        <v>#N/A</v>
      </c>
    </row>
    <row r="4307" spans="1:19" x14ac:dyDescent="0.25">
      <c r="A4307" t="s">
        <v>15</v>
      </c>
      <c r="B4307">
        <v>1000</v>
      </c>
      <c r="C4307">
        <v>100</v>
      </c>
      <c r="D4307">
        <v>100000</v>
      </c>
      <c r="E4307">
        <v>20</v>
      </c>
      <c r="F4307">
        <v>1</v>
      </c>
      <c r="G4307">
        <v>1.320732</v>
      </c>
      <c r="H4307">
        <v>5.9195999999999999E-2</v>
      </c>
      <c r="I4307">
        <v>0.98363400000000001</v>
      </c>
      <c r="J4307">
        <v>5.1769999999999997E-2</v>
      </c>
      <c r="K4307" t="str">
        <f t="shared" si="78"/>
        <v>6</v>
      </c>
      <c r="L4307" t="s">
        <v>70</v>
      </c>
      <c r="M4307" t="s">
        <v>71</v>
      </c>
      <c r="N43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4307" s="10" t="e">
        <f>VLOOKUP(TableOMP[[#This Row],[Label]],TableAvg[],2,FALSE)</f>
        <v>#N/A</v>
      </c>
      <c r="P4307" s="10" t="e">
        <f>VLOOKUP(TableOMP[[#This Row],[Label]],TableAvg[],3,FALSE)</f>
        <v>#N/A</v>
      </c>
      <c r="Q4307" s="10" t="e">
        <f>TableOMP[[#This Row],[Avg]]-$U$2*TableOMP[[#This Row],[StdDev]]</f>
        <v>#N/A</v>
      </c>
      <c r="R4307" s="10" t="e">
        <f>TableOMP[[#This Row],[Avg]]+$U$2*TableOMP[[#This Row],[StdDev]]</f>
        <v>#N/A</v>
      </c>
      <c r="S4307" s="10" t="e">
        <f>IF(AND(TableOMP[[#This Row],[total_time]]&gt;=TableOMP[[#This Row],[Low]], TableOMP[[#This Row],[total_time]]&lt;=TableOMP[[#This Row],[High]]),1,0)</f>
        <v>#N/A</v>
      </c>
    </row>
    <row r="4308" spans="1:19" x14ac:dyDescent="0.25">
      <c r="A4308" t="s">
        <v>15</v>
      </c>
      <c r="B4308">
        <v>1000</v>
      </c>
      <c r="C4308">
        <v>100</v>
      </c>
      <c r="D4308">
        <v>100000</v>
      </c>
      <c r="E4308">
        <v>19</v>
      </c>
      <c r="F4308">
        <v>1</v>
      </c>
      <c r="G4308">
        <v>1.2975509999999999</v>
      </c>
      <c r="H4308">
        <v>4.3837000000000001E-2</v>
      </c>
      <c r="I4308">
        <v>0.50629100000000005</v>
      </c>
      <c r="J4308">
        <v>2.8126999999999999E-2</v>
      </c>
      <c r="K4308" t="str">
        <f t="shared" si="78"/>
        <v>6</v>
      </c>
      <c r="L4308" t="s">
        <v>70</v>
      </c>
      <c r="M4308" t="s">
        <v>71</v>
      </c>
      <c r="N43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4308" s="10" t="e">
        <f>VLOOKUP(TableOMP[[#This Row],[Label]],TableAvg[],2,FALSE)</f>
        <v>#N/A</v>
      </c>
      <c r="P4308" s="10" t="e">
        <f>VLOOKUP(TableOMP[[#This Row],[Label]],TableAvg[],3,FALSE)</f>
        <v>#N/A</v>
      </c>
      <c r="Q4308" s="10" t="e">
        <f>TableOMP[[#This Row],[Avg]]-$U$2*TableOMP[[#This Row],[StdDev]]</f>
        <v>#N/A</v>
      </c>
      <c r="R4308" s="10" t="e">
        <f>TableOMP[[#This Row],[Avg]]+$U$2*TableOMP[[#This Row],[StdDev]]</f>
        <v>#N/A</v>
      </c>
      <c r="S4308" s="10" t="e">
        <f>IF(AND(TableOMP[[#This Row],[total_time]]&gt;=TableOMP[[#This Row],[Low]], TableOMP[[#This Row],[total_time]]&lt;=TableOMP[[#This Row],[High]]),1,0)</f>
        <v>#N/A</v>
      </c>
    </row>
    <row r="4309" spans="1:19" x14ac:dyDescent="0.25">
      <c r="A4309" t="s">
        <v>15</v>
      </c>
      <c r="B4309">
        <v>1000</v>
      </c>
      <c r="C4309">
        <v>100</v>
      </c>
      <c r="D4309">
        <v>100000</v>
      </c>
      <c r="E4309">
        <v>18</v>
      </c>
      <c r="F4309">
        <v>1</v>
      </c>
      <c r="G4309">
        <v>1.29366</v>
      </c>
      <c r="H4309">
        <v>3.7849000000000001E-2</v>
      </c>
      <c r="I4309">
        <v>0.49836599999999998</v>
      </c>
      <c r="J4309">
        <v>2.9315999999999998E-2</v>
      </c>
      <c r="K4309" t="str">
        <f t="shared" si="78"/>
        <v>6</v>
      </c>
      <c r="L4309" t="s">
        <v>70</v>
      </c>
      <c r="M4309" t="s">
        <v>71</v>
      </c>
      <c r="N43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4309" s="10" t="e">
        <f>VLOOKUP(TableOMP[[#This Row],[Label]],TableAvg[],2,FALSE)</f>
        <v>#N/A</v>
      </c>
      <c r="P4309" s="10" t="e">
        <f>VLOOKUP(TableOMP[[#This Row],[Label]],TableAvg[],3,FALSE)</f>
        <v>#N/A</v>
      </c>
      <c r="Q4309" s="10" t="e">
        <f>TableOMP[[#This Row],[Avg]]-$U$2*TableOMP[[#This Row],[StdDev]]</f>
        <v>#N/A</v>
      </c>
      <c r="R4309" s="10" t="e">
        <f>TableOMP[[#This Row],[Avg]]+$U$2*TableOMP[[#This Row],[StdDev]]</f>
        <v>#N/A</v>
      </c>
      <c r="S4309" s="10" t="e">
        <f>IF(AND(TableOMP[[#This Row],[total_time]]&gt;=TableOMP[[#This Row],[Low]], TableOMP[[#This Row],[total_time]]&lt;=TableOMP[[#This Row],[High]]),1,0)</f>
        <v>#N/A</v>
      </c>
    </row>
    <row r="4310" spans="1:19" x14ac:dyDescent="0.25">
      <c r="A4310" t="s">
        <v>15</v>
      </c>
      <c r="B4310">
        <v>1000</v>
      </c>
      <c r="C4310">
        <v>100</v>
      </c>
      <c r="D4310">
        <v>100000</v>
      </c>
      <c r="E4310">
        <v>17</v>
      </c>
      <c r="F4310">
        <v>1</v>
      </c>
      <c r="G4310">
        <v>1.700205</v>
      </c>
      <c r="H4310">
        <v>2.2769999999999999E-2</v>
      </c>
      <c r="I4310">
        <v>0.31036900000000001</v>
      </c>
      <c r="J4310">
        <v>1.9397999999999999E-2</v>
      </c>
      <c r="K4310" t="str">
        <f t="shared" si="78"/>
        <v>6</v>
      </c>
      <c r="L4310" t="s">
        <v>70</v>
      </c>
      <c r="M4310" t="s">
        <v>71</v>
      </c>
      <c r="N43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4310" s="10" t="e">
        <f>VLOOKUP(TableOMP[[#This Row],[Label]],TableAvg[],2,FALSE)</f>
        <v>#N/A</v>
      </c>
      <c r="P4310" s="10" t="e">
        <f>VLOOKUP(TableOMP[[#This Row],[Label]],TableAvg[],3,FALSE)</f>
        <v>#N/A</v>
      </c>
      <c r="Q4310" s="10" t="e">
        <f>TableOMP[[#This Row],[Avg]]-$U$2*TableOMP[[#This Row],[StdDev]]</f>
        <v>#N/A</v>
      </c>
      <c r="R4310" s="10" t="e">
        <f>TableOMP[[#This Row],[Avg]]+$U$2*TableOMP[[#This Row],[StdDev]]</f>
        <v>#N/A</v>
      </c>
      <c r="S4310" s="10" t="e">
        <f>IF(AND(TableOMP[[#This Row],[total_time]]&gt;=TableOMP[[#This Row],[Low]], TableOMP[[#This Row],[total_time]]&lt;=TableOMP[[#This Row],[High]]),1,0)</f>
        <v>#N/A</v>
      </c>
    </row>
    <row r="4311" spans="1:19" x14ac:dyDescent="0.25">
      <c r="A4311" t="s">
        <v>15</v>
      </c>
      <c r="B4311">
        <v>1000</v>
      </c>
      <c r="C4311">
        <v>100</v>
      </c>
      <c r="D4311">
        <v>100000</v>
      </c>
      <c r="E4311">
        <v>16</v>
      </c>
      <c r="F4311">
        <v>1</v>
      </c>
      <c r="G4311">
        <v>1.3059289999999999</v>
      </c>
      <c r="H4311">
        <v>4.1349999999999998E-2</v>
      </c>
      <c r="I4311">
        <v>0.460395</v>
      </c>
      <c r="J4311">
        <v>3.0693000000000002E-2</v>
      </c>
      <c r="K4311" t="str">
        <f t="shared" si="78"/>
        <v>6</v>
      </c>
      <c r="L4311" t="s">
        <v>70</v>
      </c>
      <c r="M4311" t="s">
        <v>71</v>
      </c>
      <c r="N43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4311" s="10" t="e">
        <f>VLOOKUP(TableOMP[[#This Row],[Label]],TableAvg[],2,FALSE)</f>
        <v>#N/A</v>
      </c>
      <c r="P4311" s="10" t="e">
        <f>VLOOKUP(TableOMP[[#This Row],[Label]],TableAvg[],3,FALSE)</f>
        <v>#N/A</v>
      </c>
      <c r="Q4311" s="10" t="e">
        <f>TableOMP[[#This Row],[Avg]]-$U$2*TableOMP[[#This Row],[StdDev]]</f>
        <v>#N/A</v>
      </c>
      <c r="R4311" s="10" t="e">
        <f>TableOMP[[#This Row],[Avg]]+$U$2*TableOMP[[#This Row],[StdDev]]</f>
        <v>#N/A</v>
      </c>
      <c r="S4311" s="10" t="e">
        <f>IF(AND(TableOMP[[#This Row],[total_time]]&gt;=TableOMP[[#This Row],[Low]], TableOMP[[#This Row],[total_time]]&lt;=TableOMP[[#This Row],[High]]),1,0)</f>
        <v>#N/A</v>
      </c>
    </row>
    <row r="4312" spans="1:19" x14ac:dyDescent="0.25">
      <c r="A4312" t="s">
        <v>15</v>
      </c>
      <c r="B4312">
        <v>1000</v>
      </c>
      <c r="C4312">
        <v>100</v>
      </c>
      <c r="D4312">
        <v>100000</v>
      </c>
      <c r="E4312">
        <v>15</v>
      </c>
      <c r="F4312">
        <v>1</v>
      </c>
      <c r="G4312">
        <v>1.3041750000000001</v>
      </c>
      <c r="H4312">
        <v>4.8261999999999999E-2</v>
      </c>
      <c r="I4312">
        <v>0.37894299999999997</v>
      </c>
      <c r="J4312">
        <v>2.7067000000000001E-2</v>
      </c>
      <c r="K4312" t="str">
        <f t="shared" si="78"/>
        <v>6</v>
      </c>
      <c r="L4312" t="s">
        <v>70</v>
      </c>
      <c r="M4312" t="s">
        <v>71</v>
      </c>
      <c r="N43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4312" s="10" t="e">
        <f>VLOOKUP(TableOMP[[#This Row],[Label]],TableAvg[],2,FALSE)</f>
        <v>#N/A</v>
      </c>
      <c r="P4312" s="10" t="e">
        <f>VLOOKUP(TableOMP[[#This Row],[Label]],TableAvg[],3,FALSE)</f>
        <v>#N/A</v>
      </c>
      <c r="Q4312" s="10" t="e">
        <f>TableOMP[[#This Row],[Avg]]-$U$2*TableOMP[[#This Row],[StdDev]]</f>
        <v>#N/A</v>
      </c>
      <c r="R4312" s="10" t="e">
        <f>TableOMP[[#This Row],[Avg]]+$U$2*TableOMP[[#This Row],[StdDev]]</f>
        <v>#N/A</v>
      </c>
      <c r="S4312" s="10" t="e">
        <f>IF(AND(TableOMP[[#This Row],[total_time]]&gt;=TableOMP[[#This Row],[Low]], TableOMP[[#This Row],[total_time]]&lt;=TableOMP[[#This Row],[High]]),1,0)</f>
        <v>#N/A</v>
      </c>
    </row>
    <row r="4313" spans="1:19" x14ac:dyDescent="0.25">
      <c r="A4313" t="s">
        <v>15</v>
      </c>
      <c r="B4313">
        <v>1000</v>
      </c>
      <c r="C4313">
        <v>100</v>
      </c>
      <c r="D4313">
        <v>100000</v>
      </c>
      <c r="E4313">
        <v>14</v>
      </c>
      <c r="F4313">
        <v>1</v>
      </c>
      <c r="G4313">
        <v>1.303685</v>
      </c>
      <c r="H4313">
        <v>4.2431999999999997E-2</v>
      </c>
      <c r="I4313">
        <v>0.31334499999999998</v>
      </c>
      <c r="J4313">
        <v>2.4102999999999999E-2</v>
      </c>
      <c r="K4313" t="str">
        <f t="shared" si="78"/>
        <v>6</v>
      </c>
      <c r="L4313" t="s">
        <v>70</v>
      </c>
      <c r="M4313" t="s">
        <v>71</v>
      </c>
      <c r="N43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4313" s="10" t="e">
        <f>VLOOKUP(TableOMP[[#This Row],[Label]],TableAvg[],2,FALSE)</f>
        <v>#N/A</v>
      </c>
      <c r="P4313" s="10" t="e">
        <f>VLOOKUP(TableOMP[[#This Row],[Label]],TableAvg[],3,FALSE)</f>
        <v>#N/A</v>
      </c>
      <c r="Q4313" s="10" t="e">
        <f>TableOMP[[#This Row],[Avg]]-$U$2*TableOMP[[#This Row],[StdDev]]</f>
        <v>#N/A</v>
      </c>
      <c r="R4313" s="10" t="e">
        <f>TableOMP[[#This Row],[Avg]]+$U$2*TableOMP[[#This Row],[StdDev]]</f>
        <v>#N/A</v>
      </c>
      <c r="S4313" s="10" t="e">
        <f>IF(AND(TableOMP[[#This Row],[total_time]]&gt;=TableOMP[[#This Row],[Low]], TableOMP[[#This Row],[total_time]]&lt;=TableOMP[[#This Row],[High]]),1,0)</f>
        <v>#N/A</v>
      </c>
    </row>
    <row r="4314" spans="1:19" x14ac:dyDescent="0.25">
      <c r="A4314" t="s">
        <v>15</v>
      </c>
      <c r="B4314">
        <v>1000</v>
      </c>
      <c r="C4314">
        <v>100</v>
      </c>
      <c r="D4314">
        <v>100000</v>
      </c>
      <c r="E4314">
        <v>13</v>
      </c>
      <c r="F4314">
        <v>1</v>
      </c>
      <c r="G4314">
        <v>1.294926</v>
      </c>
      <c r="H4314">
        <v>3.6366000000000002E-2</v>
      </c>
      <c r="I4314">
        <v>0.34046599999999999</v>
      </c>
      <c r="J4314">
        <v>2.8372000000000001E-2</v>
      </c>
      <c r="K4314" t="str">
        <f t="shared" si="78"/>
        <v>6</v>
      </c>
      <c r="L4314" t="s">
        <v>70</v>
      </c>
      <c r="M4314" t="s">
        <v>71</v>
      </c>
      <c r="N43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4314" s="10" t="e">
        <f>VLOOKUP(TableOMP[[#This Row],[Label]],TableAvg[],2,FALSE)</f>
        <v>#N/A</v>
      </c>
      <c r="P4314" s="10" t="e">
        <f>VLOOKUP(TableOMP[[#This Row],[Label]],TableAvg[],3,FALSE)</f>
        <v>#N/A</v>
      </c>
      <c r="Q4314" s="10" t="e">
        <f>TableOMP[[#This Row],[Avg]]-$U$2*TableOMP[[#This Row],[StdDev]]</f>
        <v>#N/A</v>
      </c>
      <c r="R4314" s="10" t="e">
        <f>TableOMP[[#This Row],[Avg]]+$U$2*TableOMP[[#This Row],[StdDev]]</f>
        <v>#N/A</v>
      </c>
      <c r="S4314" s="10" t="e">
        <f>IF(AND(TableOMP[[#This Row],[total_time]]&gt;=TableOMP[[#This Row],[Low]], TableOMP[[#This Row],[total_time]]&lt;=TableOMP[[#This Row],[High]]),1,0)</f>
        <v>#N/A</v>
      </c>
    </row>
    <row r="4315" spans="1:19" x14ac:dyDescent="0.25">
      <c r="A4315" t="s">
        <v>15</v>
      </c>
      <c r="B4315">
        <v>1000</v>
      </c>
      <c r="C4315">
        <v>100</v>
      </c>
      <c r="D4315">
        <v>100000</v>
      </c>
      <c r="E4315">
        <v>12</v>
      </c>
      <c r="F4315">
        <v>1</v>
      </c>
      <c r="G4315">
        <v>1.281582</v>
      </c>
      <c r="H4315">
        <v>3.4139000000000003E-2</v>
      </c>
      <c r="I4315">
        <v>0.19525000000000001</v>
      </c>
      <c r="J4315">
        <v>1.7749999999999998E-2</v>
      </c>
      <c r="K4315" t="str">
        <f t="shared" si="78"/>
        <v>6</v>
      </c>
      <c r="L4315" t="s">
        <v>70</v>
      </c>
      <c r="M4315" t="s">
        <v>71</v>
      </c>
      <c r="N43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4315" s="10" t="e">
        <f>VLOOKUP(TableOMP[[#This Row],[Label]],TableAvg[],2,FALSE)</f>
        <v>#N/A</v>
      </c>
      <c r="P4315" s="10" t="e">
        <f>VLOOKUP(TableOMP[[#This Row],[Label]],TableAvg[],3,FALSE)</f>
        <v>#N/A</v>
      </c>
      <c r="Q4315" s="10" t="e">
        <f>TableOMP[[#This Row],[Avg]]-$U$2*TableOMP[[#This Row],[StdDev]]</f>
        <v>#N/A</v>
      </c>
      <c r="R4315" s="10" t="e">
        <f>TableOMP[[#This Row],[Avg]]+$U$2*TableOMP[[#This Row],[StdDev]]</f>
        <v>#N/A</v>
      </c>
      <c r="S4315" s="10" t="e">
        <f>IF(AND(TableOMP[[#This Row],[total_time]]&gt;=TableOMP[[#This Row],[Low]], TableOMP[[#This Row],[total_time]]&lt;=TableOMP[[#This Row],[High]]),1,0)</f>
        <v>#N/A</v>
      </c>
    </row>
    <row r="4316" spans="1:19" x14ac:dyDescent="0.25">
      <c r="A4316" t="s">
        <v>15</v>
      </c>
      <c r="B4316">
        <v>1000</v>
      </c>
      <c r="C4316">
        <v>100</v>
      </c>
      <c r="D4316">
        <v>100000</v>
      </c>
      <c r="E4316">
        <v>11</v>
      </c>
      <c r="F4316">
        <v>1</v>
      </c>
      <c r="G4316">
        <v>1.2761469999999999</v>
      </c>
      <c r="H4316">
        <v>2.7855000000000001E-2</v>
      </c>
      <c r="I4316">
        <v>0.17378399999999999</v>
      </c>
      <c r="J4316">
        <v>1.7378000000000001E-2</v>
      </c>
      <c r="K4316" t="str">
        <f t="shared" si="78"/>
        <v>6</v>
      </c>
      <c r="L4316" t="s">
        <v>70</v>
      </c>
      <c r="M4316" t="s">
        <v>71</v>
      </c>
      <c r="N43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4316" s="10" t="e">
        <f>VLOOKUP(TableOMP[[#This Row],[Label]],TableAvg[],2,FALSE)</f>
        <v>#N/A</v>
      </c>
      <c r="P4316" s="10" t="e">
        <f>VLOOKUP(TableOMP[[#This Row],[Label]],TableAvg[],3,FALSE)</f>
        <v>#N/A</v>
      </c>
      <c r="Q4316" s="10" t="e">
        <f>TableOMP[[#This Row],[Avg]]-$U$2*TableOMP[[#This Row],[StdDev]]</f>
        <v>#N/A</v>
      </c>
      <c r="R4316" s="10" t="e">
        <f>TableOMP[[#This Row],[Avg]]+$U$2*TableOMP[[#This Row],[StdDev]]</f>
        <v>#N/A</v>
      </c>
      <c r="S4316" s="10" t="e">
        <f>IF(AND(TableOMP[[#This Row],[total_time]]&gt;=TableOMP[[#This Row],[Low]], TableOMP[[#This Row],[total_time]]&lt;=TableOMP[[#This Row],[High]]),1,0)</f>
        <v>#N/A</v>
      </c>
    </row>
    <row r="4317" spans="1:19" x14ac:dyDescent="0.25">
      <c r="A4317" t="s">
        <v>15</v>
      </c>
      <c r="B4317">
        <v>1000</v>
      </c>
      <c r="C4317">
        <v>100</v>
      </c>
      <c r="D4317">
        <v>100000</v>
      </c>
      <c r="E4317">
        <v>10</v>
      </c>
      <c r="F4317">
        <v>1</v>
      </c>
      <c r="G4317">
        <v>1.290203</v>
      </c>
      <c r="H4317">
        <v>1.8969E-2</v>
      </c>
      <c r="I4317">
        <v>0.12762999999999999</v>
      </c>
      <c r="J4317">
        <v>1.4180999999999999E-2</v>
      </c>
      <c r="K4317" t="str">
        <f t="shared" si="78"/>
        <v>6</v>
      </c>
      <c r="L4317" t="s">
        <v>70</v>
      </c>
      <c r="M4317" t="s">
        <v>71</v>
      </c>
      <c r="N43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4317" s="10" t="e">
        <f>VLOOKUP(TableOMP[[#This Row],[Label]],TableAvg[],2,FALSE)</f>
        <v>#N/A</v>
      </c>
      <c r="P4317" s="10" t="e">
        <f>VLOOKUP(TableOMP[[#This Row],[Label]],TableAvg[],3,FALSE)</f>
        <v>#N/A</v>
      </c>
      <c r="Q4317" s="10" t="e">
        <f>TableOMP[[#This Row],[Avg]]-$U$2*TableOMP[[#This Row],[StdDev]]</f>
        <v>#N/A</v>
      </c>
      <c r="R4317" s="10" t="e">
        <f>TableOMP[[#This Row],[Avg]]+$U$2*TableOMP[[#This Row],[StdDev]]</f>
        <v>#N/A</v>
      </c>
      <c r="S4317" s="10" t="e">
        <f>IF(AND(TableOMP[[#This Row],[total_time]]&gt;=TableOMP[[#This Row],[Low]], TableOMP[[#This Row],[total_time]]&lt;=TableOMP[[#This Row],[High]]),1,0)</f>
        <v>#N/A</v>
      </c>
    </row>
    <row r="4318" spans="1:19" x14ac:dyDescent="0.25">
      <c r="A4318" t="s">
        <v>15</v>
      </c>
      <c r="B4318">
        <v>1000</v>
      </c>
      <c r="C4318">
        <v>100</v>
      </c>
      <c r="D4318">
        <v>100000</v>
      </c>
      <c r="E4318">
        <v>9</v>
      </c>
      <c r="F4318">
        <v>1</v>
      </c>
      <c r="G4318">
        <v>1.335896</v>
      </c>
      <c r="H4318">
        <v>2.5811000000000001E-2</v>
      </c>
      <c r="I4318">
        <v>0.136326</v>
      </c>
      <c r="J4318">
        <v>1.7041000000000001E-2</v>
      </c>
      <c r="K4318" t="str">
        <f t="shared" si="78"/>
        <v>6</v>
      </c>
      <c r="L4318" t="s">
        <v>70</v>
      </c>
      <c r="M4318" t="s">
        <v>71</v>
      </c>
      <c r="N43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4318" s="10" t="e">
        <f>VLOOKUP(TableOMP[[#This Row],[Label]],TableAvg[],2,FALSE)</f>
        <v>#N/A</v>
      </c>
      <c r="P4318" s="10" t="e">
        <f>VLOOKUP(TableOMP[[#This Row],[Label]],TableAvg[],3,FALSE)</f>
        <v>#N/A</v>
      </c>
      <c r="Q4318" s="10" t="e">
        <f>TableOMP[[#This Row],[Avg]]-$U$2*TableOMP[[#This Row],[StdDev]]</f>
        <v>#N/A</v>
      </c>
      <c r="R4318" s="10" t="e">
        <f>TableOMP[[#This Row],[Avg]]+$U$2*TableOMP[[#This Row],[StdDev]]</f>
        <v>#N/A</v>
      </c>
      <c r="S4318" s="10" t="e">
        <f>IF(AND(TableOMP[[#This Row],[total_time]]&gt;=TableOMP[[#This Row],[Low]], TableOMP[[#This Row],[total_time]]&lt;=TableOMP[[#This Row],[High]]),1,0)</f>
        <v>#N/A</v>
      </c>
    </row>
    <row r="4319" spans="1:19" x14ac:dyDescent="0.25">
      <c r="A4319" t="s">
        <v>15</v>
      </c>
      <c r="B4319">
        <v>1000</v>
      </c>
      <c r="C4319">
        <v>100</v>
      </c>
      <c r="D4319">
        <v>100000</v>
      </c>
      <c r="E4319">
        <v>8</v>
      </c>
      <c r="F4319">
        <v>1</v>
      </c>
      <c r="G4319">
        <v>1.2974509999999999</v>
      </c>
      <c r="H4319">
        <v>1.5668999999999999E-2</v>
      </c>
      <c r="I4319">
        <v>7.1756E-2</v>
      </c>
      <c r="J4319">
        <v>1.0251E-2</v>
      </c>
      <c r="K4319" t="str">
        <f t="shared" si="78"/>
        <v>6</v>
      </c>
      <c r="L4319" t="s">
        <v>70</v>
      </c>
      <c r="M4319" t="s">
        <v>71</v>
      </c>
      <c r="N43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4319" s="10" t="e">
        <f>VLOOKUP(TableOMP[[#This Row],[Label]],TableAvg[],2,FALSE)</f>
        <v>#N/A</v>
      </c>
      <c r="P4319" s="10" t="e">
        <f>VLOOKUP(TableOMP[[#This Row],[Label]],TableAvg[],3,FALSE)</f>
        <v>#N/A</v>
      </c>
      <c r="Q4319" s="10" t="e">
        <f>TableOMP[[#This Row],[Avg]]-$U$2*TableOMP[[#This Row],[StdDev]]</f>
        <v>#N/A</v>
      </c>
      <c r="R4319" s="10" t="e">
        <f>TableOMP[[#This Row],[Avg]]+$U$2*TableOMP[[#This Row],[StdDev]]</f>
        <v>#N/A</v>
      </c>
      <c r="S4319" s="10" t="e">
        <f>IF(AND(TableOMP[[#This Row],[total_time]]&gt;=TableOMP[[#This Row],[Low]], TableOMP[[#This Row],[total_time]]&lt;=TableOMP[[#This Row],[High]]),1,0)</f>
        <v>#N/A</v>
      </c>
    </row>
    <row r="4320" spans="1:19" x14ac:dyDescent="0.25">
      <c r="A4320" t="s">
        <v>15</v>
      </c>
      <c r="B4320">
        <v>1000</v>
      </c>
      <c r="C4320">
        <v>100</v>
      </c>
      <c r="D4320">
        <v>100000</v>
      </c>
      <c r="E4320">
        <v>7</v>
      </c>
      <c r="F4320">
        <v>1</v>
      </c>
      <c r="G4320">
        <v>1.3404400000000001</v>
      </c>
      <c r="H4320">
        <v>2.4070999999999999E-2</v>
      </c>
      <c r="I4320">
        <v>7.9867999999999995E-2</v>
      </c>
      <c r="J4320">
        <v>1.3311E-2</v>
      </c>
      <c r="K4320" t="str">
        <f t="shared" si="78"/>
        <v>6</v>
      </c>
      <c r="L4320" t="s">
        <v>70</v>
      </c>
      <c r="M4320" t="s">
        <v>71</v>
      </c>
      <c r="N43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4320" s="10" t="e">
        <f>VLOOKUP(TableOMP[[#This Row],[Label]],TableAvg[],2,FALSE)</f>
        <v>#N/A</v>
      </c>
      <c r="P4320" s="10" t="e">
        <f>VLOOKUP(TableOMP[[#This Row],[Label]],TableAvg[],3,FALSE)</f>
        <v>#N/A</v>
      </c>
      <c r="Q4320" s="10" t="e">
        <f>TableOMP[[#This Row],[Avg]]-$U$2*TableOMP[[#This Row],[StdDev]]</f>
        <v>#N/A</v>
      </c>
      <c r="R4320" s="10" t="e">
        <f>TableOMP[[#This Row],[Avg]]+$U$2*TableOMP[[#This Row],[StdDev]]</f>
        <v>#N/A</v>
      </c>
      <c r="S4320" s="10" t="e">
        <f>IF(AND(TableOMP[[#This Row],[total_time]]&gt;=TableOMP[[#This Row],[Low]], TableOMP[[#This Row],[total_time]]&lt;=TableOMP[[#This Row],[High]]),1,0)</f>
        <v>#N/A</v>
      </c>
    </row>
    <row r="4321" spans="1:19" x14ac:dyDescent="0.25">
      <c r="A4321" t="s">
        <v>15</v>
      </c>
      <c r="B4321">
        <v>1000</v>
      </c>
      <c r="C4321">
        <v>100</v>
      </c>
      <c r="D4321">
        <v>100000</v>
      </c>
      <c r="E4321">
        <v>6</v>
      </c>
      <c r="F4321">
        <v>1</v>
      </c>
      <c r="G4321">
        <v>1.3652770000000001</v>
      </c>
      <c r="H4321">
        <v>2.3372E-2</v>
      </c>
      <c r="I4321">
        <v>8.3689E-2</v>
      </c>
      <c r="J4321">
        <v>1.6737999999999999E-2</v>
      </c>
      <c r="K4321" t="str">
        <f t="shared" si="78"/>
        <v>6</v>
      </c>
      <c r="L4321" t="s">
        <v>70</v>
      </c>
      <c r="M4321" t="s">
        <v>71</v>
      </c>
      <c r="N43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4321" s="10" t="e">
        <f>VLOOKUP(TableOMP[[#This Row],[Label]],TableAvg[],2,FALSE)</f>
        <v>#N/A</v>
      </c>
      <c r="P4321" s="10" t="e">
        <f>VLOOKUP(TableOMP[[#This Row],[Label]],TableAvg[],3,FALSE)</f>
        <v>#N/A</v>
      </c>
      <c r="Q4321" s="10" t="e">
        <f>TableOMP[[#This Row],[Avg]]-$U$2*TableOMP[[#This Row],[StdDev]]</f>
        <v>#N/A</v>
      </c>
      <c r="R4321" s="10" t="e">
        <f>TableOMP[[#This Row],[Avg]]+$U$2*TableOMP[[#This Row],[StdDev]]</f>
        <v>#N/A</v>
      </c>
      <c r="S4321" s="10" t="e">
        <f>IF(AND(TableOMP[[#This Row],[total_time]]&gt;=TableOMP[[#This Row],[Low]], TableOMP[[#This Row],[total_time]]&lt;=TableOMP[[#This Row],[High]]),1,0)</f>
        <v>#N/A</v>
      </c>
    </row>
    <row r="4322" spans="1:19" x14ac:dyDescent="0.25">
      <c r="A4322" t="s">
        <v>15</v>
      </c>
      <c r="B4322">
        <v>1000</v>
      </c>
      <c r="C4322">
        <v>100</v>
      </c>
      <c r="D4322">
        <v>100000</v>
      </c>
      <c r="E4322">
        <v>5</v>
      </c>
      <c r="F4322">
        <v>1</v>
      </c>
      <c r="G4322">
        <v>1.436912</v>
      </c>
      <c r="H4322">
        <v>2.6415000000000001E-2</v>
      </c>
      <c r="I4322">
        <v>9.6435000000000007E-2</v>
      </c>
      <c r="J4322">
        <v>2.4108999999999998E-2</v>
      </c>
      <c r="K4322" t="str">
        <f t="shared" si="78"/>
        <v>6</v>
      </c>
      <c r="L4322" t="s">
        <v>70</v>
      </c>
      <c r="M4322" t="s">
        <v>71</v>
      </c>
      <c r="N43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4322" s="10" t="e">
        <f>VLOOKUP(TableOMP[[#This Row],[Label]],TableAvg[],2,FALSE)</f>
        <v>#N/A</v>
      </c>
      <c r="P4322" s="10" t="e">
        <f>VLOOKUP(TableOMP[[#This Row],[Label]],TableAvg[],3,FALSE)</f>
        <v>#N/A</v>
      </c>
      <c r="Q4322" s="10" t="e">
        <f>TableOMP[[#This Row],[Avg]]-$U$2*TableOMP[[#This Row],[StdDev]]</f>
        <v>#N/A</v>
      </c>
      <c r="R4322" s="10" t="e">
        <f>TableOMP[[#This Row],[Avg]]+$U$2*TableOMP[[#This Row],[StdDev]]</f>
        <v>#N/A</v>
      </c>
      <c r="S4322" s="10" t="e">
        <f>IF(AND(TableOMP[[#This Row],[total_time]]&gt;=TableOMP[[#This Row],[Low]], TableOMP[[#This Row],[total_time]]&lt;=TableOMP[[#This Row],[High]]),1,0)</f>
        <v>#N/A</v>
      </c>
    </row>
    <row r="4323" spans="1:19" x14ac:dyDescent="0.25">
      <c r="A4323" t="s">
        <v>15</v>
      </c>
      <c r="B4323">
        <v>1000</v>
      </c>
      <c r="C4323">
        <v>100</v>
      </c>
      <c r="D4323">
        <v>100000</v>
      </c>
      <c r="E4323">
        <v>4</v>
      </c>
      <c r="F4323">
        <v>1</v>
      </c>
      <c r="G4323">
        <v>1.484723</v>
      </c>
      <c r="H4323">
        <v>9.6329999999999992E-3</v>
      </c>
      <c r="I4323">
        <v>2.2211999999999999E-2</v>
      </c>
      <c r="J4323">
        <v>7.404E-3</v>
      </c>
      <c r="K4323" t="str">
        <f t="shared" si="78"/>
        <v>6</v>
      </c>
      <c r="L4323" t="s">
        <v>70</v>
      </c>
      <c r="M4323" t="s">
        <v>71</v>
      </c>
      <c r="N43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4323" s="10" t="e">
        <f>VLOOKUP(TableOMP[[#This Row],[Label]],TableAvg[],2,FALSE)</f>
        <v>#N/A</v>
      </c>
      <c r="P4323" s="10" t="e">
        <f>VLOOKUP(TableOMP[[#This Row],[Label]],TableAvg[],3,FALSE)</f>
        <v>#N/A</v>
      </c>
      <c r="Q4323" s="10" t="e">
        <f>TableOMP[[#This Row],[Avg]]-$U$2*TableOMP[[#This Row],[StdDev]]</f>
        <v>#N/A</v>
      </c>
      <c r="R4323" s="10" t="e">
        <f>TableOMP[[#This Row],[Avg]]+$U$2*TableOMP[[#This Row],[StdDev]]</f>
        <v>#N/A</v>
      </c>
      <c r="S4323" s="10" t="e">
        <f>IF(AND(TableOMP[[#This Row],[total_time]]&gt;=TableOMP[[#This Row],[Low]], TableOMP[[#This Row],[total_time]]&lt;=TableOMP[[#This Row],[High]]),1,0)</f>
        <v>#N/A</v>
      </c>
    </row>
    <row r="4324" spans="1:19" x14ac:dyDescent="0.25">
      <c r="A4324" t="s">
        <v>15</v>
      </c>
      <c r="B4324">
        <v>1000</v>
      </c>
      <c r="C4324">
        <v>100</v>
      </c>
      <c r="D4324">
        <v>100000</v>
      </c>
      <c r="E4324">
        <v>3</v>
      </c>
      <c r="F4324">
        <v>1</v>
      </c>
      <c r="G4324">
        <v>1.6187279999999999</v>
      </c>
      <c r="H4324">
        <v>9.0349999999999996E-3</v>
      </c>
      <c r="I4324">
        <v>1.1922E-2</v>
      </c>
      <c r="J4324">
        <v>5.9610000000000002E-3</v>
      </c>
      <c r="K4324" t="str">
        <f t="shared" si="78"/>
        <v>6</v>
      </c>
      <c r="L4324" t="s">
        <v>70</v>
      </c>
      <c r="M4324" t="s">
        <v>71</v>
      </c>
      <c r="N43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4324" s="10" t="e">
        <f>VLOOKUP(TableOMP[[#This Row],[Label]],TableAvg[],2,FALSE)</f>
        <v>#N/A</v>
      </c>
      <c r="P4324" s="10" t="e">
        <f>VLOOKUP(TableOMP[[#This Row],[Label]],TableAvg[],3,FALSE)</f>
        <v>#N/A</v>
      </c>
      <c r="Q4324" s="10" t="e">
        <f>TableOMP[[#This Row],[Avg]]-$U$2*TableOMP[[#This Row],[StdDev]]</f>
        <v>#N/A</v>
      </c>
      <c r="R4324" s="10" t="e">
        <f>TableOMP[[#This Row],[Avg]]+$U$2*TableOMP[[#This Row],[StdDev]]</f>
        <v>#N/A</v>
      </c>
      <c r="S4324" s="10" t="e">
        <f>IF(AND(TableOMP[[#This Row],[total_time]]&gt;=TableOMP[[#This Row],[Low]], TableOMP[[#This Row],[total_time]]&lt;=TableOMP[[#This Row],[High]]),1,0)</f>
        <v>#N/A</v>
      </c>
    </row>
    <row r="4325" spans="1:19" x14ac:dyDescent="0.25">
      <c r="A4325" t="s">
        <v>15</v>
      </c>
      <c r="B4325">
        <v>1000</v>
      </c>
      <c r="C4325">
        <v>100</v>
      </c>
      <c r="D4325">
        <v>100000</v>
      </c>
      <c r="E4325">
        <v>2</v>
      </c>
      <c r="F4325">
        <v>1</v>
      </c>
      <c r="G4325">
        <v>1.9093169999999999</v>
      </c>
      <c r="H4325">
        <v>1.3480000000000001E-2</v>
      </c>
      <c r="I4325">
        <v>4.7959999999999999E-3</v>
      </c>
      <c r="J4325">
        <v>4.7959999999999999E-3</v>
      </c>
      <c r="K4325" t="str">
        <f t="shared" si="78"/>
        <v>6</v>
      </c>
      <c r="L4325" t="s">
        <v>70</v>
      </c>
      <c r="M4325" t="s">
        <v>71</v>
      </c>
      <c r="N43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4325" s="10" t="e">
        <f>VLOOKUP(TableOMP[[#This Row],[Label]],TableAvg[],2,FALSE)</f>
        <v>#N/A</v>
      </c>
      <c r="P4325" s="10" t="e">
        <f>VLOOKUP(TableOMP[[#This Row],[Label]],TableAvg[],3,FALSE)</f>
        <v>#N/A</v>
      </c>
      <c r="Q4325" s="10" t="e">
        <f>TableOMP[[#This Row],[Avg]]-$U$2*TableOMP[[#This Row],[StdDev]]</f>
        <v>#N/A</v>
      </c>
      <c r="R4325" s="10" t="e">
        <f>TableOMP[[#This Row],[Avg]]+$U$2*TableOMP[[#This Row],[StdDev]]</f>
        <v>#N/A</v>
      </c>
      <c r="S4325" s="10" t="e">
        <f>IF(AND(TableOMP[[#This Row],[total_time]]&gt;=TableOMP[[#This Row],[Low]], TableOMP[[#This Row],[total_time]]&lt;=TableOMP[[#This Row],[High]]),1,0)</f>
        <v>#N/A</v>
      </c>
    </row>
    <row r="4326" spans="1:19" x14ac:dyDescent="0.25">
      <c r="A4326" t="s">
        <v>15</v>
      </c>
      <c r="B4326">
        <v>1000</v>
      </c>
      <c r="C4326">
        <v>100</v>
      </c>
      <c r="D4326">
        <v>100000</v>
      </c>
      <c r="E4326">
        <v>1</v>
      </c>
      <c r="F4326">
        <v>1</v>
      </c>
      <c r="G4326">
        <v>2.7646359999999999</v>
      </c>
      <c r="H4326">
        <v>6.0610000000000004E-3</v>
      </c>
      <c r="I4326">
        <v>0</v>
      </c>
      <c r="J4326">
        <v>0</v>
      </c>
      <c r="K4326" t="str">
        <f t="shared" si="78"/>
        <v>6</v>
      </c>
      <c r="L4326" t="s">
        <v>70</v>
      </c>
      <c r="M4326" t="s">
        <v>71</v>
      </c>
      <c r="N43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4326" s="10" t="e">
        <f>VLOOKUP(TableOMP[[#This Row],[Label]],TableAvg[],2,FALSE)</f>
        <v>#N/A</v>
      </c>
      <c r="P4326" s="10" t="e">
        <f>VLOOKUP(TableOMP[[#This Row],[Label]],TableAvg[],3,FALSE)</f>
        <v>#N/A</v>
      </c>
      <c r="Q4326" s="10" t="e">
        <f>TableOMP[[#This Row],[Avg]]-$U$2*TableOMP[[#This Row],[StdDev]]</f>
        <v>#N/A</v>
      </c>
      <c r="R4326" s="10" t="e">
        <f>TableOMP[[#This Row],[Avg]]+$U$2*TableOMP[[#This Row],[StdDev]]</f>
        <v>#N/A</v>
      </c>
      <c r="S4326" s="10" t="e">
        <f>IF(AND(TableOMP[[#This Row],[total_time]]&gt;=TableOMP[[#This Row],[Low]], TableOMP[[#This Row],[total_time]]&lt;=TableOMP[[#This Row],[High]]),1,0)</f>
        <v>#N/A</v>
      </c>
    </row>
    <row r="4327" spans="1:19" x14ac:dyDescent="0.25">
      <c r="A4327" t="s">
        <v>15</v>
      </c>
      <c r="B4327">
        <v>100</v>
      </c>
      <c r="C4327">
        <v>100</v>
      </c>
      <c r="D4327">
        <v>100000</v>
      </c>
      <c r="E4327">
        <v>64</v>
      </c>
      <c r="F4327">
        <v>1</v>
      </c>
      <c r="G4327">
        <v>1.314711</v>
      </c>
      <c r="H4327">
        <v>6.5890000000000004E-2</v>
      </c>
      <c r="I4327">
        <v>3.4754870000000002</v>
      </c>
      <c r="J4327">
        <v>5.5166E-2</v>
      </c>
      <c r="K4327" t="str">
        <f t="shared" si="78"/>
        <v>6</v>
      </c>
      <c r="L4327" t="s">
        <v>70</v>
      </c>
      <c r="M4327" t="s">
        <v>71</v>
      </c>
      <c r="N43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4327" s="10" t="e">
        <f>VLOOKUP(TableOMP[[#This Row],[Label]],TableAvg[],2,FALSE)</f>
        <v>#N/A</v>
      </c>
      <c r="P4327" s="10" t="e">
        <f>VLOOKUP(TableOMP[[#This Row],[Label]],TableAvg[],3,FALSE)</f>
        <v>#N/A</v>
      </c>
      <c r="Q4327" s="10" t="e">
        <f>TableOMP[[#This Row],[Avg]]-$U$2*TableOMP[[#This Row],[StdDev]]</f>
        <v>#N/A</v>
      </c>
      <c r="R4327" s="10" t="e">
        <f>TableOMP[[#This Row],[Avg]]+$U$2*TableOMP[[#This Row],[StdDev]]</f>
        <v>#N/A</v>
      </c>
      <c r="S4327" s="10" t="e">
        <f>IF(AND(TableOMP[[#This Row],[total_time]]&gt;=TableOMP[[#This Row],[Low]], TableOMP[[#This Row],[total_time]]&lt;=TableOMP[[#This Row],[High]]),1,0)</f>
        <v>#N/A</v>
      </c>
    </row>
    <row r="4328" spans="1:19" x14ac:dyDescent="0.25">
      <c r="A4328" t="s">
        <v>15</v>
      </c>
      <c r="B4328">
        <v>100</v>
      </c>
      <c r="C4328">
        <v>100</v>
      </c>
      <c r="D4328">
        <v>100000</v>
      </c>
      <c r="E4328">
        <v>63</v>
      </c>
      <c r="F4328">
        <v>1</v>
      </c>
      <c r="G4328">
        <v>1.3665940000000001</v>
      </c>
      <c r="H4328">
        <v>6.9204000000000002E-2</v>
      </c>
      <c r="I4328">
        <v>3.5563950000000002</v>
      </c>
      <c r="J4328">
        <v>5.7361000000000002E-2</v>
      </c>
      <c r="K4328" t="str">
        <f t="shared" ref="K4328:K4359" si="79">MID(M4328,22,1)</f>
        <v>6</v>
      </c>
      <c r="L4328" t="s">
        <v>70</v>
      </c>
      <c r="M4328" t="s">
        <v>71</v>
      </c>
      <c r="N43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4328" s="10" t="e">
        <f>VLOOKUP(TableOMP[[#This Row],[Label]],TableAvg[],2,FALSE)</f>
        <v>#N/A</v>
      </c>
      <c r="P4328" s="10" t="e">
        <f>VLOOKUP(TableOMP[[#This Row],[Label]],TableAvg[],3,FALSE)</f>
        <v>#N/A</v>
      </c>
      <c r="Q4328" s="10" t="e">
        <f>TableOMP[[#This Row],[Avg]]-$U$2*TableOMP[[#This Row],[StdDev]]</f>
        <v>#N/A</v>
      </c>
      <c r="R4328" s="10" t="e">
        <f>TableOMP[[#This Row],[Avg]]+$U$2*TableOMP[[#This Row],[StdDev]]</f>
        <v>#N/A</v>
      </c>
      <c r="S4328" s="10" t="e">
        <f>IF(AND(TableOMP[[#This Row],[total_time]]&gt;=TableOMP[[#This Row],[Low]], TableOMP[[#This Row],[total_time]]&lt;=TableOMP[[#This Row],[High]]),1,0)</f>
        <v>#N/A</v>
      </c>
    </row>
    <row r="4329" spans="1:19" x14ac:dyDescent="0.25">
      <c r="A4329" t="s">
        <v>15</v>
      </c>
      <c r="B4329">
        <v>100</v>
      </c>
      <c r="C4329">
        <v>100</v>
      </c>
      <c r="D4329">
        <v>100000</v>
      </c>
      <c r="E4329">
        <v>62</v>
      </c>
      <c r="F4329">
        <v>1</v>
      </c>
      <c r="G4329">
        <v>1.300657</v>
      </c>
      <c r="H4329">
        <v>6.4103999999999994E-2</v>
      </c>
      <c r="I4329">
        <v>3.4079619999999999</v>
      </c>
      <c r="J4329">
        <v>5.5868000000000001E-2</v>
      </c>
      <c r="K4329" t="str">
        <f t="shared" si="79"/>
        <v>6</v>
      </c>
      <c r="L4329" t="s">
        <v>70</v>
      </c>
      <c r="M4329" t="s">
        <v>71</v>
      </c>
      <c r="N43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4329" s="10" t="e">
        <f>VLOOKUP(TableOMP[[#This Row],[Label]],TableAvg[],2,FALSE)</f>
        <v>#N/A</v>
      </c>
      <c r="P4329" s="10" t="e">
        <f>VLOOKUP(TableOMP[[#This Row],[Label]],TableAvg[],3,FALSE)</f>
        <v>#N/A</v>
      </c>
      <c r="Q4329" s="10" t="e">
        <f>TableOMP[[#This Row],[Avg]]-$U$2*TableOMP[[#This Row],[StdDev]]</f>
        <v>#N/A</v>
      </c>
      <c r="R4329" s="10" t="e">
        <f>TableOMP[[#This Row],[Avg]]+$U$2*TableOMP[[#This Row],[StdDev]]</f>
        <v>#N/A</v>
      </c>
      <c r="S4329" s="10" t="e">
        <f>IF(AND(TableOMP[[#This Row],[total_time]]&gt;=TableOMP[[#This Row],[Low]], TableOMP[[#This Row],[total_time]]&lt;=TableOMP[[#This Row],[High]]),1,0)</f>
        <v>#N/A</v>
      </c>
    </row>
    <row r="4330" spans="1:19" x14ac:dyDescent="0.25">
      <c r="A4330" t="s">
        <v>15</v>
      </c>
      <c r="B4330">
        <v>100</v>
      </c>
      <c r="C4330">
        <v>100</v>
      </c>
      <c r="D4330">
        <v>100000</v>
      </c>
      <c r="E4330">
        <v>61</v>
      </c>
      <c r="F4330">
        <v>1</v>
      </c>
      <c r="G4330">
        <v>1.3536950000000001</v>
      </c>
      <c r="H4330">
        <v>6.5115000000000006E-2</v>
      </c>
      <c r="I4330">
        <v>3.3457119999999998</v>
      </c>
      <c r="J4330">
        <v>5.5761999999999999E-2</v>
      </c>
      <c r="K4330" t="str">
        <f t="shared" si="79"/>
        <v>6</v>
      </c>
      <c r="L4330" t="s">
        <v>70</v>
      </c>
      <c r="M4330" t="s">
        <v>71</v>
      </c>
      <c r="N43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4330" s="10" t="e">
        <f>VLOOKUP(TableOMP[[#This Row],[Label]],TableAvg[],2,FALSE)</f>
        <v>#N/A</v>
      </c>
      <c r="P4330" s="10" t="e">
        <f>VLOOKUP(TableOMP[[#This Row],[Label]],TableAvg[],3,FALSE)</f>
        <v>#N/A</v>
      </c>
      <c r="Q4330" s="10" t="e">
        <f>TableOMP[[#This Row],[Avg]]-$U$2*TableOMP[[#This Row],[StdDev]]</f>
        <v>#N/A</v>
      </c>
      <c r="R4330" s="10" t="e">
        <f>TableOMP[[#This Row],[Avg]]+$U$2*TableOMP[[#This Row],[StdDev]]</f>
        <v>#N/A</v>
      </c>
      <c r="S4330" s="10" t="e">
        <f>IF(AND(TableOMP[[#This Row],[total_time]]&gt;=TableOMP[[#This Row],[Low]], TableOMP[[#This Row],[total_time]]&lt;=TableOMP[[#This Row],[High]]),1,0)</f>
        <v>#N/A</v>
      </c>
    </row>
    <row r="4331" spans="1:19" x14ac:dyDescent="0.25">
      <c r="A4331" t="s">
        <v>15</v>
      </c>
      <c r="B4331">
        <v>100</v>
      </c>
      <c r="C4331">
        <v>100</v>
      </c>
      <c r="D4331">
        <v>100000</v>
      </c>
      <c r="E4331">
        <v>60</v>
      </c>
      <c r="F4331">
        <v>1</v>
      </c>
      <c r="G4331">
        <v>1.3374200000000001</v>
      </c>
      <c r="H4331">
        <v>6.7377999999999993E-2</v>
      </c>
      <c r="I4331">
        <v>3.2798699999999998</v>
      </c>
      <c r="J4331">
        <v>5.5591000000000002E-2</v>
      </c>
      <c r="K4331" t="str">
        <f t="shared" si="79"/>
        <v>6</v>
      </c>
      <c r="L4331" t="s">
        <v>70</v>
      </c>
      <c r="M4331" t="s">
        <v>71</v>
      </c>
      <c r="N43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4331" s="10" t="e">
        <f>VLOOKUP(TableOMP[[#This Row],[Label]],TableAvg[],2,FALSE)</f>
        <v>#N/A</v>
      </c>
      <c r="P4331" s="10" t="e">
        <f>VLOOKUP(TableOMP[[#This Row],[Label]],TableAvg[],3,FALSE)</f>
        <v>#N/A</v>
      </c>
      <c r="Q4331" s="10" t="e">
        <f>TableOMP[[#This Row],[Avg]]-$U$2*TableOMP[[#This Row],[StdDev]]</f>
        <v>#N/A</v>
      </c>
      <c r="R4331" s="10" t="e">
        <f>TableOMP[[#This Row],[Avg]]+$U$2*TableOMP[[#This Row],[StdDev]]</f>
        <v>#N/A</v>
      </c>
      <c r="S4331" s="10" t="e">
        <f>IF(AND(TableOMP[[#This Row],[total_time]]&gt;=TableOMP[[#This Row],[Low]], TableOMP[[#This Row],[total_time]]&lt;=TableOMP[[#This Row],[High]]),1,0)</f>
        <v>#N/A</v>
      </c>
    </row>
    <row r="4332" spans="1:19" x14ac:dyDescent="0.25">
      <c r="A4332" t="s">
        <v>15</v>
      </c>
      <c r="B4332">
        <v>100</v>
      </c>
      <c r="C4332">
        <v>100</v>
      </c>
      <c r="D4332">
        <v>100000</v>
      </c>
      <c r="E4332">
        <v>59</v>
      </c>
      <c r="F4332">
        <v>1</v>
      </c>
      <c r="G4332">
        <v>1.3727320000000001</v>
      </c>
      <c r="H4332">
        <v>7.3846999999999996E-2</v>
      </c>
      <c r="I4332">
        <v>3.6533799999999998</v>
      </c>
      <c r="J4332">
        <v>6.2989000000000003E-2</v>
      </c>
      <c r="K4332" t="str">
        <f t="shared" si="79"/>
        <v>6</v>
      </c>
      <c r="L4332" t="s">
        <v>70</v>
      </c>
      <c r="M4332" t="s">
        <v>71</v>
      </c>
      <c r="N43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4332" s="10" t="e">
        <f>VLOOKUP(TableOMP[[#This Row],[Label]],TableAvg[],2,FALSE)</f>
        <v>#N/A</v>
      </c>
      <c r="P4332" s="10" t="e">
        <f>VLOOKUP(TableOMP[[#This Row],[Label]],TableAvg[],3,FALSE)</f>
        <v>#N/A</v>
      </c>
      <c r="Q4332" s="10" t="e">
        <f>TableOMP[[#This Row],[Avg]]-$U$2*TableOMP[[#This Row],[StdDev]]</f>
        <v>#N/A</v>
      </c>
      <c r="R4332" s="10" t="e">
        <f>TableOMP[[#This Row],[Avg]]+$U$2*TableOMP[[#This Row],[StdDev]]</f>
        <v>#N/A</v>
      </c>
      <c r="S4332" s="10" t="e">
        <f>IF(AND(TableOMP[[#This Row],[total_time]]&gt;=TableOMP[[#This Row],[Low]], TableOMP[[#This Row],[total_time]]&lt;=TableOMP[[#This Row],[High]]),1,0)</f>
        <v>#N/A</v>
      </c>
    </row>
    <row r="4333" spans="1:19" x14ac:dyDescent="0.25">
      <c r="A4333" t="s">
        <v>15</v>
      </c>
      <c r="B4333">
        <v>100</v>
      </c>
      <c r="C4333">
        <v>100</v>
      </c>
      <c r="D4333">
        <v>100000</v>
      </c>
      <c r="E4333">
        <v>58</v>
      </c>
      <c r="F4333">
        <v>1</v>
      </c>
      <c r="G4333">
        <v>1.2903929999999999</v>
      </c>
      <c r="H4333">
        <v>6.5601000000000007E-2</v>
      </c>
      <c r="I4333">
        <v>3.2177250000000002</v>
      </c>
      <c r="J4333">
        <v>5.6451000000000001E-2</v>
      </c>
      <c r="K4333" t="str">
        <f t="shared" si="79"/>
        <v>6</v>
      </c>
      <c r="L4333" t="s">
        <v>70</v>
      </c>
      <c r="M4333" t="s">
        <v>71</v>
      </c>
      <c r="N43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4333" s="10" t="e">
        <f>VLOOKUP(TableOMP[[#This Row],[Label]],TableAvg[],2,FALSE)</f>
        <v>#N/A</v>
      </c>
      <c r="P4333" s="10" t="e">
        <f>VLOOKUP(TableOMP[[#This Row],[Label]],TableAvg[],3,FALSE)</f>
        <v>#N/A</v>
      </c>
      <c r="Q4333" s="10" t="e">
        <f>TableOMP[[#This Row],[Avg]]-$U$2*TableOMP[[#This Row],[StdDev]]</f>
        <v>#N/A</v>
      </c>
      <c r="R4333" s="10" t="e">
        <f>TableOMP[[#This Row],[Avg]]+$U$2*TableOMP[[#This Row],[StdDev]]</f>
        <v>#N/A</v>
      </c>
      <c r="S4333" s="10" t="e">
        <f>IF(AND(TableOMP[[#This Row],[total_time]]&gt;=TableOMP[[#This Row],[Low]], TableOMP[[#This Row],[total_time]]&lt;=TableOMP[[#This Row],[High]]),1,0)</f>
        <v>#N/A</v>
      </c>
    </row>
    <row r="4334" spans="1:19" x14ac:dyDescent="0.25">
      <c r="A4334" t="s">
        <v>15</v>
      </c>
      <c r="B4334">
        <v>100</v>
      </c>
      <c r="C4334">
        <v>100</v>
      </c>
      <c r="D4334">
        <v>100000</v>
      </c>
      <c r="E4334">
        <v>57</v>
      </c>
      <c r="F4334">
        <v>1</v>
      </c>
      <c r="G4334">
        <v>1.6225290000000001</v>
      </c>
      <c r="H4334">
        <v>6.9843000000000002E-2</v>
      </c>
      <c r="I4334">
        <v>3.2526109999999999</v>
      </c>
      <c r="J4334">
        <v>5.8082000000000002E-2</v>
      </c>
      <c r="K4334" t="str">
        <f t="shared" si="79"/>
        <v>6</v>
      </c>
      <c r="L4334" t="s">
        <v>70</v>
      </c>
      <c r="M4334" t="s">
        <v>71</v>
      </c>
      <c r="N43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4334" s="10" t="e">
        <f>VLOOKUP(TableOMP[[#This Row],[Label]],TableAvg[],2,FALSE)</f>
        <v>#N/A</v>
      </c>
      <c r="P4334" s="10" t="e">
        <f>VLOOKUP(TableOMP[[#This Row],[Label]],TableAvg[],3,FALSE)</f>
        <v>#N/A</v>
      </c>
      <c r="Q4334" s="10" t="e">
        <f>TableOMP[[#This Row],[Avg]]-$U$2*TableOMP[[#This Row],[StdDev]]</f>
        <v>#N/A</v>
      </c>
      <c r="R4334" s="10" t="e">
        <f>TableOMP[[#This Row],[Avg]]+$U$2*TableOMP[[#This Row],[StdDev]]</f>
        <v>#N/A</v>
      </c>
      <c r="S4334" s="10" t="e">
        <f>IF(AND(TableOMP[[#This Row],[total_time]]&gt;=TableOMP[[#This Row],[Low]], TableOMP[[#This Row],[total_time]]&lt;=TableOMP[[#This Row],[High]]),1,0)</f>
        <v>#N/A</v>
      </c>
    </row>
    <row r="4335" spans="1:19" x14ac:dyDescent="0.25">
      <c r="A4335" t="s">
        <v>15</v>
      </c>
      <c r="B4335">
        <v>100</v>
      </c>
      <c r="C4335">
        <v>100</v>
      </c>
      <c r="D4335">
        <v>100000</v>
      </c>
      <c r="E4335">
        <v>56</v>
      </c>
      <c r="F4335">
        <v>1</v>
      </c>
      <c r="G4335">
        <v>1.82674</v>
      </c>
      <c r="H4335">
        <v>8.3935999999999997E-2</v>
      </c>
      <c r="I4335">
        <v>2.6716700000000002</v>
      </c>
      <c r="J4335">
        <v>4.8576000000000001E-2</v>
      </c>
      <c r="K4335" t="str">
        <f t="shared" si="79"/>
        <v>6</v>
      </c>
      <c r="L4335" t="s">
        <v>70</v>
      </c>
      <c r="M4335" t="s">
        <v>71</v>
      </c>
      <c r="N43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4335" s="10" t="e">
        <f>VLOOKUP(TableOMP[[#This Row],[Label]],TableAvg[],2,FALSE)</f>
        <v>#N/A</v>
      </c>
      <c r="P4335" s="10" t="e">
        <f>VLOOKUP(TableOMP[[#This Row],[Label]],TableAvg[],3,FALSE)</f>
        <v>#N/A</v>
      </c>
      <c r="Q4335" s="10" t="e">
        <f>TableOMP[[#This Row],[Avg]]-$U$2*TableOMP[[#This Row],[StdDev]]</f>
        <v>#N/A</v>
      </c>
      <c r="R4335" s="10" t="e">
        <f>TableOMP[[#This Row],[Avg]]+$U$2*TableOMP[[#This Row],[StdDev]]</f>
        <v>#N/A</v>
      </c>
      <c r="S4335" s="10" t="e">
        <f>IF(AND(TableOMP[[#This Row],[total_time]]&gt;=TableOMP[[#This Row],[Low]], TableOMP[[#This Row],[total_time]]&lt;=TableOMP[[#This Row],[High]]),1,0)</f>
        <v>#N/A</v>
      </c>
    </row>
    <row r="4336" spans="1:19" x14ac:dyDescent="0.25">
      <c r="A4336" t="s">
        <v>15</v>
      </c>
      <c r="B4336">
        <v>100</v>
      </c>
      <c r="C4336">
        <v>100</v>
      </c>
      <c r="D4336">
        <v>100000</v>
      </c>
      <c r="E4336">
        <v>55</v>
      </c>
      <c r="F4336">
        <v>1</v>
      </c>
      <c r="G4336">
        <v>1.6407780000000001</v>
      </c>
      <c r="H4336">
        <v>0.117496</v>
      </c>
      <c r="I4336">
        <v>4.0179510000000001</v>
      </c>
      <c r="J4336">
        <v>7.4407000000000001E-2</v>
      </c>
      <c r="K4336" t="str">
        <f t="shared" si="79"/>
        <v>6</v>
      </c>
      <c r="L4336" t="s">
        <v>70</v>
      </c>
      <c r="M4336" t="s">
        <v>71</v>
      </c>
      <c r="N43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4336" s="10" t="e">
        <f>VLOOKUP(TableOMP[[#This Row],[Label]],TableAvg[],2,FALSE)</f>
        <v>#N/A</v>
      </c>
      <c r="P4336" s="10" t="e">
        <f>VLOOKUP(TableOMP[[#This Row],[Label]],TableAvg[],3,FALSE)</f>
        <v>#N/A</v>
      </c>
      <c r="Q4336" s="10" t="e">
        <f>TableOMP[[#This Row],[Avg]]-$U$2*TableOMP[[#This Row],[StdDev]]</f>
        <v>#N/A</v>
      </c>
      <c r="R4336" s="10" t="e">
        <f>TableOMP[[#This Row],[Avg]]+$U$2*TableOMP[[#This Row],[StdDev]]</f>
        <v>#N/A</v>
      </c>
      <c r="S4336" s="10" t="e">
        <f>IF(AND(TableOMP[[#This Row],[total_time]]&gt;=TableOMP[[#This Row],[Low]], TableOMP[[#This Row],[total_time]]&lt;=TableOMP[[#This Row],[High]]),1,0)</f>
        <v>#N/A</v>
      </c>
    </row>
    <row r="4337" spans="1:19" x14ac:dyDescent="0.25">
      <c r="A4337" t="s">
        <v>15</v>
      </c>
      <c r="B4337">
        <v>100</v>
      </c>
      <c r="C4337">
        <v>100</v>
      </c>
      <c r="D4337">
        <v>100000</v>
      </c>
      <c r="E4337">
        <v>54</v>
      </c>
      <c r="F4337">
        <v>1</v>
      </c>
      <c r="G4337">
        <v>1.667905</v>
      </c>
      <c r="H4337">
        <v>8.2466999999999999E-2</v>
      </c>
      <c r="I4337">
        <v>2.54312</v>
      </c>
      <c r="J4337">
        <v>4.7982999999999998E-2</v>
      </c>
      <c r="K4337" t="str">
        <f t="shared" si="79"/>
        <v>6</v>
      </c>
      <c r="L4337" t="s">
        <v>70</v>
      </c>
      <c r="M4337" t="s">
        <v>71</v>
      </c>
      <c r="N43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4337" s="10" t="e">
        <f>VLOOKUP(TableOMP[[#This Row],[Label]],TableAvg[],2,FALSE)</f>
        <v>#N/A</v>
      </c>
      <c r="P4337" s="10" t="e">
        <f>VLOOKUP(TableOMP[[#This Row],[Label]],TableAvg[],3,FALSE)</f>
        <v>#N/A</v>
      </c>
      <c r="Q4337" s="10" t="e">
        <f>TableOMP[[#This Row],[Avg]]-$U$2*TableOMP[[#This Row],[StdDev]]</f>
        <v>#N/A</v>
      </c>
      <c r="R4337" s="10" t="e">
        <f>TableOMP[[#This Row],[Avg]]+$U$2*TableOMP[[#This Row],[StdDev]]</f>
        <v>#N/A</v>
      </c>
      <c r="S4337" s="10" t="e">
        <f>IF(AND(TableOMP[[#This Row],[total_time]]&gt;=TableOMP[[#This Row],[Low]], TableOMP[[#This Row],[total_time]]&lt;=TableOMP[[#This Row],[High]]),1,0)</f>
        <v>#N/A</v>
      </c>
    </row>
    <row r="4338" spans="1:19" x14ac:dyDescent="0.25">
      <c r="A4338" t="s">
        <v>15</v>
      </c>
      <c r="B4338">
        <v>100</v>
      </c>
      <c r="C4338">
        <v>100</v>
      </c>
      <c r="D4338">
        <v>100000</v>
      </c>
      <c r="E4338">
        <v>53</v>
      </c>
      <c r="F4338">
        <v>1</v>
      </c>
      <c r="G4338">
        <v>1.60103</v>
      </c>
      <c r="H4338">
        <v>7.9197000000000004E-2</v>
      </c>
      <c r="I4338">
        <v>2.3882430000000001</v>
      </c>
      <c r="J4338">
        <v>4.5927999999999997E-2</v>
      </c>
      <c r="K4338" t="str">
        <f t="shared" si="79"/>
        <v>6</v>
      </c>
      <c r="L4338" t="s">
        <v>70</v>
      </c>
      <c r="M4338" t="s">
        <v>71</v>
      </c>
      <c r="N43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4338" s="10" t="e">
        <f>VLOOKUP(TableOMP[[#This Row],[Label]],TableAvg[],2,FALSE)</f>
        <v>#N/A</v>
      </c>
      <c r="P4338" s="10" t="e">
        <f>VLOOKUP(TableOMP[[#This Row],[Label]],TableAvg[],3,FALSE)</f>
        <v>#N/A</v>
      </c>
      <c r="Q4338" s="10" t="e">
        <f>TableOMP[[#This Row],[Avg]]-$U$2*TableOMP[[#This Row],[StdDev]]</f>
        <v>#N/A</v>
      </c>
      <c r="R4338" s="10" t="e">
        <f>TableOMP[[#This Row],[Avg]]+$U$2*TableOMP[[#This Row],[StdDev]]</f>
        <v>#N/A</v>
      </c>
      <c r="S4338" s="10" t="e">
        <f>IF(AND(TableOMP[[#This Row],[total_time]]&gt;=TableOMP[[#This Row],[Low]], TableOMP[[#This Row],[total_time]]&lt;=TableOMP[[#This Row],[High]]),1,0)</f>
        <v>#N/A</v>
      </c>
    </row>
    <row r="4339" spans="1:19" x14ac:dyDescent="0.25">
      <c r="A4339" t="s">
        <v>15</v>
      </c>
      <c r="B4339">
        <v>100</v>
      </c>
      <c r="C4339">
        <v>100</v>
      </c>
      <c r="D4339">
        <v>100000</v>
      </c>
      <c r="E4339">
        <v>52</v>
      </c>
      <c r="F4339">
        <v>1</v>
      </c>
      <c r="G4339">
        <v>1.7804169999999999</v>
      </c>
      <c r="H4339">
        <v>9.0818999999999997E-2</v>
      </c>
      <c r="I4339">
        <v>3.1458119999999998</v>
      </c>
      <c r="J4339">
        <v>6.1683000000000002E-2</v>
      </c>
      <c r="K4339" t="str">
        <f t="shared" si="79"/>
        <v>6</v>
      </c>
      <c r="L4339" t="s">
        <v>70</v>
      </c>
      <c r="M4339" t="s">
        <v>71</v>
      </c>
      <c r="N43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4339" s="10" t="e">
        <f>VLOOKUP(TableOMP[[#This Row],[Label]],TableAvg[],2,FALSE)</f>
        <v>#N/A</v>
      </c>
      <c r="P4339" s="10" t="e">
        <f>VLOOKUP(TableOMP[[#This Row],[Label]],TableAvg[],3,FALSE)</f>
        <v>#N/A</v>
      </c>
      <c r="Q4339" s="10" t="e">
        <f>TableOMP[[#This Row],[Avg]]-$U$2*TableOMP[[#This Row],[StdDev]]</f>
        <v>#N/A</v>
      </c>
      <c r="R4339" s="10" t="e">
        <f>TableOMP[[#This Row],[Avg]]+$U$2*TableOMP[[#This Row],[StdDev]]</f>
        <v>#N/A</v>
      </c>
      <c r="S4339" s="10" t="e">
        <f>IF(AND(TableOMP[[#This Row],[total_time]]&gt;=TableOMP[[#This Row],[Low]], TableOMP[[#This Row],[total_time]]&lt;=TableOMP[[#This Row],[High]]),1,0)</f>
        <v>#N/A</v>
      </c>
    </row>
    <row r="4340" spans="1:19" x14ac:dyDescent="0.25">
      <c r="A4340" t="s">
        <v>15</v>
      </c>
      <c r="B4340">
        <v>100</v>
      </c>
      <c r="C4340">
        <v>100</v>
      </c>
      <c r="D4340">
        <v>100000</v>
      </c>
      <c r="E4340">
        <v>51</v>
      </c>
      <c r="F4340">
        <v>1</v>
      </c>
      <c r="G4340">
        <v>1.60992</v>
      </c>
      <c r="H4340">
        <v>6.4154000000000003E-2</v>
      </c>
      <c r="I4340">
        <v>2.6098599999999998</v>
      </c>
      <c r="J4340">
        <v>5.2197E-2</v>
      </c>
      <c r="K4340" t="str">
        <f t="shared" si="79"/>
        <v>6</v>
      </c>
      <c r="L4340" t="s">
        <v>70</v>
      </c>
      <c r="M4340" t="s">
        <v>71</v>
      </c>
      <c r="N43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4340" s="10" t="e">
        <f>VLOOKUP(TableOMP[[#This Row],[Label]],TableAvg[],2,FALSE)</f>
        <v>#N/A</v>
      </c>
      <c r="P4340" s="10" t="e">
        <f>VLOOKUP(TableOMP[[#This Row],[Label]],TableAvg[],3,FALSE)</f>
        <v>#N/A</v>
      </c>
      <c r="Q4340" s="10" t="e">
        <f>TableOMP[[#This Row],[Avg]]-$U$2*TableOMP[[#This Row],[StdDev]]</f>
        <v>#N/A</v>
      </c>
      <c r="R4340" s="10" t="e">
        <f>TableOMP[[#This Row],[Avg]]+$U$2*TableOMP[[#This Row],[StdDev]]</f>
        <v>#N/A</v>
      </c>
      <c r="S4340" s="10" t="e">
        <f>IF(AND(TableOMP[[#This Row],[total_time]]&gt;=TableOMP[[#This Row],[Low]], TableOMP[[#This Row],[total_time]]&lt;=TableOMP[[#This Row],[High]]),1,0)</f>
        <v>#N/A</v>
      </c>
    </row>
    <row r="4341" spans="1:19" x14ac:dyDescent="0.25">
      <c r="A4341" t="s">
        <v>15</v>
      </c>
      <c r="B4341">
        <v>100</v>
      </c>
      <c r="C4341">
        <v>100</v>
      </c>
      <c r="D4341">
        <v>100000</v>
      </c>
      <c r="E4341">
        <v>50</v>
      </c>
      <c r="F4341">
        <v>1</v>
      </c>
      <c r="G4341">
        <v>1.5584420000000001</v>
      </c>
      <c r="H4341">
        <v>7.7834E-2</v>
      </c>
      <c r="I4341">
        <v>2.0877569999999999</v>
      </c>
      <c r="J4341">
        <v>4.2606999999999999E-2</v>
      </c>
      <c r="K4341" t="str">
        <f t="shared" si="79"/>
        <v>6</v>
      </c>
      <c r="L4341" t="s">
        <v>70</v>
      </c>
      <c r="M4341" t="s">
        <v>71</v>
      </c>
      <c r="N43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4341" s="10" t="e">
        <f>VLOOKUP(TableOMP[[#This Row],[Label]],TableAvg[],2,FALSE)</f>
        <v>#N/A</v>
      </c>
      <c r="P4341" s="10" t="e">
        <f>VLOOKUP(TableOMP[[#This Row],[Label]],TableAvg[],3,FALSE)</f>
        <v>#N/A</v>
      </c>
      <c r="Q4341" s="10" t="e">
        <f>TableOMP[[#This Row],[Avg]]-$U$2*TableOMP[[#This Row],[StdDev]]</f>
        <v>#N/A</v>
      </c>
      <c r="R4341" s="10" t="e">
        <f>TableOMP[[#This Row],[Avg]]+$U$2*TableOMP[[#This Row],[StdDev]]</f>
        <v>#N/A</v>
      </c>
      <c r="S4341" s="10" t="e">
        <f>IF(AND(TableOMP[[#This Row],[total_time]]&gt;=TableOMP[[#This Row],[Low]], TableOMP[[#This Row],[total_time]]&lt;=TableOMP[[#This Row],[High]]),1,0)</f>
        <v>#N/A</v>
      </c>
    </row>
    <row r="4342" spans="1:19" x14ac:dyDescent="0.25">
      <c r="A4342" t="s">
        <v>15</v>
      </c>
      <c r="B4342">
        <v>100</v>
      </c>
      <c r="C4342">
        <v>100</v>
      </c>
      <c r="D4342">
        <v>100000</v>
      </c>
      <c r="E4342">
        <v>49</v>
      </c>
      <c r="F4342">
        <v>1</v>
      </c>
      <c r="G4342">
        <v>1.7232940000000001</v>
      </c>
      <c r="H4342">
        <v>7.6600000000000001E-2</v>
      </c>
      <c r="I4342">
        <v>2.4061900000000001</v>
      </c>
      <c r="J4342">
        <v>5.0129E-2</v>
      </c>
      <c r="K4342" t="str">
        <f t="shared" si="79"/>
        <v>6</v>
      </c>
      <c r="L4342" t="s">
        <v>70</v>
      </c>
      <c r="M4342" t="s">
        <v>71</v>
      </c>
      <c r="N43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4342" s="10" t="e">
        <f>VLOOKUP(TableOMP[[#This Row],[Label]],TableAvg[],2,FALSE)</f>
        <v>#N/A</v>
      </c>
      <c r="P4342" s="10" t="e">
        <f>VLOOKUP(TableOMP[[#This Row],[Label]],TableAvg[],3,FALSE)</f>
        <v>#N/A</v>
      </c>
      <c r="Q4342" s="10" t="e">
        <f>TableOMP[[#This Row],[Avg]]-$U$2*TableOMP[[#This Row],[StdDev]]</f>
        <v>#N/A</v>
      </c>
      <c r="R4342" s="10" t="e">
        <f>TableOMP[[#This Row],[Avg]]+$U$2*TableOMP[[#This Row],[StdDev]]</f>
        <v>#N/A</v>
      </c>
      <c r="S4342" s="10" t="e">
        <f>IF(AND(TableOMP[[#This Row],[total_time]]&gt;=TableOMP[[#This Row],[Low]], TableOMP[[#This Row],[total_time]]&lt;=TableOMP[[#This Row],[High]]),1,0)</f>
        <v>#N/A</v>
      </c>
    </row>
    <row r="4343" spans="1:19" x14ac:dyDescent="0.25">
      <c r="A4343" t="s">
        <v>15</v>
      </c>
      <c r="B4343">
        <v>100</v>
      </c>
      <c r="C4343">
        <v>100</v>
      </c>
      <c r="D4343">
        <v>100000</v>
      </c>
      <c r="E4343">
        <v>48</v>
      </c>
      <c r="F4343">
        <v>1</v>
      </c>
      <c r="G4343">
        <v>1.6980299999999999</v>
      </c>
      <c r="H4343">
        <v>8.2100999999999993E-2</v>
      </c>
      <c r="I4343">
        <v>2.7657949999999998</v>
      </c>
      <c r="J4343">
        <v>5.8846999999999997E-2</v>
      </c>
      <c r="K4343" t="str">
        <f t="shared" si="79"/>
        <v>6</v>
      </c>
      <c r="L4343" t="s">
        <v>70</v>
      </c>
      <c r="M4343" t="s">
        <v>71</v>
      </c>
      <c r="N43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4343" s="10" t="e">
        <f>VLOOKUP(TableOMP[[#This Row],[Label]],TableAvg[],2,FALSE)</f>
        <v>#N/A</v>
      </c>
      <c r="P4343" s="10" t="e">
        <f>VLOOKUP(TableOMP[[#This Row],[Label]],TableAvg[],3,FALSE)</f>
        <v>#N/A</v>
      </c>
      <c r="Q4343" s="10" t="e">
        <f>TableOMP[[#This Row],[Avg]]-$U$2*TableOMP[[#This Row],[StdDev]]</f>
        <v>#N/A</v>
      </c>
      <c r="R4343" s="10" t="e">
        <f>TableOMP[[#This Row],[Avg]]+$U$2*TableOMP[[#This Row],[StdDev]]</f>
        <v>#N/A</v>
      </c>
      <c r="S4343" s="10" t="e">
        <f>IF(AND(TableOMP[[#This Row],[total_time]]&gt;=TableOMP[[#This Row],[Low]], TableOMP[[#This Row],[total_time]]&lt;=TableOMP[[#This Row],[High]]),1,0)</f>
        <v>#N/A</v>
      </c>
    </row>
    <row r="4344" spans="1:19" x14ac:dyDescent="0.25">
      <c r="A4344" t="s">
        <v>15</v>
      </c>
      <c r="B4344">
        <v>100</v>
      </c>
      <c r="C4344">
        <v>100</v>
      </c>
      <c r="D4344">
        <v>100000</v>
      </c>
      <c r="E4344">
        <v>47</v>
      </c>
      <c r="F4344">
        <v>1</v>
      </c>
      <c r="G4344">
        <v>1.5273509999999999</v>
      </c>
      <c r="H4344">
        <v>6.3571000000000003E-2</v>
      </c>
      <c r="I4344">
        <v>1.6733260000000001</v>
      </c>
      <c r="J4344">
        <v>3.6377E-2</v>
      </c>
      <c r="K4344" t="str">
        <f t="shared" si="79"/>
        <v>6</v>
      </c>
      <c r="L4344" t="s">
        <v>70</v>
      </c>
      <c r="M4344" t="s">
        <v>71</v>
      </c>
      <c r="N43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4344" s="10" t="e">
        <f>VLOOKUP(TableOMP[[#This Row],[Label]],TableAvg[],2,FALSE)</f>
        <v>#N/A</v>
      </c>
      <c r="P4344" s="10" t="e">
        <f>VLOOKUP(TableOMP[[#This Row],[Label]],TableAvg[],3,FALSE)</f>
        <v>#N/A</v>
      </c>
      <c r="Q4344" s="10" t="e">
        <f>TableOMP[[#This Row],[Avg]]-$U$2*TableOMP[[#This Row],[StdDev]]</f>
        <v>#N/A</v>
      </c>
      <c r="R4344" s="10" t="e">
        <f>TableOMP[[#This Row],[Avg]]+$U$2*TableOMP[[#This Row],[StdDev]]</f>
        <v>#N/A</v>
      </c>
      <c r="S4344" s="10" t="e">
        <f>IF(AND(TableOMP[[#This Row],[total_time]]&gt;=TableOMP[[#This Row],[Low]], TableOMP[[#This Row],[total_time]]&lt;=TableOMP[[#This Row],[High]]),1,0)</f>
        <v>#N/A</v>
      </c>
    </row>
    <row r="4345" spans="1:19" x14ac:dyDescent="0.25">
      <c r="A4345" t="s">
        <v>15</v>
      </c>
      <c r="B4345">
        <v>100</v>
      </c>
      <c r="C4345">
        <v>100</v>
      </c>
      <c r="D4345">
        <v>100000</v>
      </c>
      <c r="E4345">
        <v>46</v>
      </c>
      <c r="F4345">
        <v>1</v>
      </c>
      <c r="G4345">
        <v>1.6591739999999999</v>
      </c>
      <c r="H4345">
        <v>6.5938999999999998E-2</v>
      </c>
      <c r="I4345">
        <v>1.7317750000000001</v>
      </c>
      <c r="J4345">
        <v>3.8483999999999997E-2</v>
      </c>
      <c r="K4345" t="str">
        <f t="shared" si="79"/>
        <v>6</v>
      </c>
      <c r="L4345" t="s">
        <v>70</v>
      </c>
      <c r="M4345" t="s">
        <v>71</v>
      </c>
      <c r="N43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4345" s="10" t="e">
        <f>VLOOKUP(TableOMP[[#This Row],[Label]],TableAvg[],2,FALSE)</f>
        <v>#N/A</v>
      </c>
      <c r="P4345" s="10" t="e">
        <f>VLOOKUP(TableOMP[[#This Row],[Label]],TableAvg[],3,FALSE)</f>
        <v>#N/A</v>
      </c>
      <c r="Q4345" s="10" t="e">
        <f>TableOMP[[#This Row],[Avg]]-$U$2*TableOMP[[#This Row],[StdDev]]</f>
        <v>#N/A</v>
      </c>
      <c r="R4345" s="10" t="e">
        <f>TableOMP[[#This Row],[Avg]]+$U$2*TableOMP[[#This Row],[StdDev]]</f>
        <v>#N/A</v>
      </c>
      <c r="S4345" s="10" t="e">
        <f>IF(AND(TableOMP[[#This Row],[total_time]]&gt;=TableOMP[[#This Row],[Low]], TableOMP[[#This Row],[total_time]]&lt;=TableOMP[[#This Row],[High]]),1,0)</f>
        <v>#N/A</v>
      </c>
    </row>
    <row r="4346" spans="1:19" x14ac:dyDescent="0.25">
      <c r="A4346" t="s">
        <v>15</v>
      </c>
      <c r="B4346">
        <v>100</v>
      </c>
      <c r="C4346">
        <v>100</v>
      </c>
      <c r="D4346">
        <v>100000</v>
      </c>
      <c r="E4346">
        <v>45</v>
      </c>
      <c r="F4346">
        <v>1</v>
      </c>
      <c r="G4346">
        <v>1.639364</v>
      </c>
      <c r="H4346">
        <v>7.3751999999999998E-2</v>
      </c>
      <c r="I4346">
        <v>2.1627779999999999</v>
      </c>
      <c r="J4346">
        <v>4.9154000000000003E-2</v>
      </c>
      <c r="K4346" t="str">
        <f t="shared" si="79"/>
        <v>6</v>
      </c>
      <c r="L4346" t="s">
        <v>70</v>
      </c>
      <c r="M4346" t="s">
        <v>71</v>
      </c>
      <c r="N43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4346" s="10" t="e">
        <f>VLOOKUP(TableOMP[[#This Row],[Label]],TableAvg[],2,FALSE)</f>
        <v>#N/A</v>
      </c>
      <c r="P4346" s="10" t="e">
        <f>VLOOKUP(TableOMP[[#This Row],[Label]],TableAvg[],3,FALSE)</f>
        <v>#N/A</v>
      </c>
      <c r="Q4346" s="10" t="e">
        <f>TableOMP[[#This Row],[Avg]]-$U$2*TableOMP[[#This Row],[StdDev]]</f>
        <v>#N/A</v>
      </c>
      <c r="R4346" s="10" t="e">
        <f>TableOMP[[#This Row],[Avg]]+$U$2*TableOMP[[#This Row],[StdDev]]</f>
        <v>#N/A</v>
      </c>
      <c r="S4346" s="10" t="e">
        <f>IF(AND(TableOMP[[#This Row],[total_time]]&gt;=TableOMP[[#This Row],[Low]], TableOMP[[#This Row],[total_time]]&lt;=TableOMP[[#This Row],[High]]),1,0)</f>
        <v>#N/A</v>
      </c>
    </row>
    <row r="4347" spans="1:19" x14ac:dyDescent="0.25">
      <c r="A4347" t="s">
        <v>15</v>
      </c>
      <c r="B4347">
        <v>100</v>
      </c>
      <c r="C4347">
        <v>100</v>
      </c>
      <c r="D4347">
        <v>100000</v>
      </c>
      <c r="E4347">
        <v>44</v>
      </c>
      <c r="F4347">
        <v>1</v>
      </c>
      <c r="G4347">
        <v>1.487252</v>
      </c>
      <c r="H4347">
        <v>6.1872000000000003E-2</v>
      </c>
      <c r="I4347">
        <v>1.693829</v>
      </c>
      <c r="J4347">
        <v>3.9391000000000002E-2</v>
      </c>
      <c r="K4347" t="str">
        <f t="shared" si="79"/>
        <v>6</v>
      </c>
      <c r="L4347" t="s">
        <v>70</v>
      </c>
      <c r="M4347" t="s">
        <v>71</v>
      </c>
      <c r="N43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4347" s="10" t="e">
        <f>VLOOKUP(TableOMP[[#This Row],[Label]],TableAvg[],2,FALSE)</f>
        <v>#N/A</v>
      </c>
      <c r="P4347" s="10" t="e">
        <f>VLOOKUP(TableOMP[[#This Row],[Label]],TableAvg[],3,FALSE)</f>
        <v>#N/A</v>
      </c>
      <c r="Q4347" s="10" t="e">
        <f>TableOMP[[#This Row],[Avg]]-$U$2*TableOMP[[#This Row],[StdDev]]</f>
        <v>#N/A</v>
      </c>
      <c r="R4347" s="10" t="e">
        <f>TableOMP[[#This Row],[Avg]]+$U$2*TableOMP[[#This Row],[StdDev]]</f>
        <v>#N/A</v>
      </c>
      <c r="S4347" s="10" t="e">
        <f>IF(AND(TableOMP[[#This Row],[total_time]]&gt;=TableOMP[[#This Row],[Low]], TableOMP[[#This Row],[total_time]]&lt;=TableOMP[[#This Row],[High]]),1,0)</f>
        <v>#N/A</v>
      </c>
    </row>
    <row r="4348" spans="1:19" x14ac:dyDescent="0.25">
      <c r="A4348" t="s">
        <v>15</v>
      </c>
      <c r="B4348">
        <v>100</v>
      </c>
      <c r="C4348">
        <v>100</v>
      </c>
      <c r="D4348">
        <v>100000</v>
      </c>
      <c r="E4348">
        <v>43</v>
      </c>
      <c r="F4348">
        <v>1</v>
      </c>
      <c r="G4348">
        <v>1.589318</v>
      </c>
      <c r="H4348">
        <v>5.6516999999999998E-2</v>
      </c>
      <c r="I4348">
        <v>1.553606</v>
      </c>
      <c r="J4348">
        <v>3.6991000000000003E-2</v>
      </c>
      <c r="K4348" t="str">
        <f t="shared" si="79"/>
        <v>6</v>
      </c>
      <c r="L4348" t="s">
        <v>70</v>
      </c>
      <c r="M4348" t="s">
        <v>71</v>
      </c>
      <c r="N43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4348" s="10" t="e">
        <f>VLOOKUP(TableOMP[[#This Row],[Label]],TableAvg[],2,FALSE)</f>
        <v>#N/A</v>
      </c>
      <c r="P4348" s="10" t="e">
        <f>VLOOKUP(TableOMP[[#This Row],[Label]],TableAvg[],3,FALSE)</f>
        <v>#N/A</v>
      </c>
      <c r="Q4348" s="10" t="e">
        <f>TableOMP[[#This Row],[Avg]]-$U$2*TableOMP[[#This Row],[StdDev]]</f>
        <v>#N/A</v>
      </c>
      <c r="R4348" s="10" t="e">
        <f>TableOMP[[#This Row],[Avg]]+$U$2*TableOMP[[#This Row],[StdDev]]</f>
        <v>#N/A</v>
      </c>
      <c r="S4348" s="10" t="e">
        <f>IF(AND(TableOMP[[#This Row],[total_time]]&gt;=TableOMP[[#This Row],[Low]], TableOMP[[#This Row],[total_time]]&lt;=TableOMP[[#This Row],[High]]),1,0)</f>
        <v>#N/A</v>
      </c>
    </row>
    <row r="4349" spans="1:19" x14ac:dyDescent="0.25">
      <c r="A4349" t="s">
        <v>15</v>
      </c>
      <c r="B4349">
        <v>100</v>
      </c>
      <c r="C4349">
        <v>100</v>
      </c>
      <c r="D4349">
        <v>100000</v>
      </c>
      <c r="E4349">
        <v>42</v>
      </c>
      <c r="F4349">
        <v>1</v>
      </c>
      <c r="G4349">
        <v>1.443408</v>
      </c>
      <c r="H4349">
        <v>6.6277000000000003E-2</v>
      </c>
      <c r="I4349">
        <v>1.729214</v>
      </c>
      <c r="J4349">
        <v>4.2175999999999998E-2</v>
      </c>
      <c r="K4349" t="str">
        <f t="shared" si="79"/>
        <v>6</v>
      </c>
      <c r="L4349" t="s">
        <v>70</v>
      </c>
      <c r="M4349" t="s">
        <v>71</v>
      </c>
      <c r="N43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4349" s="10" t="e">
        <f>VLOOKUP(TableOMP[[#This Row],[Label]],TableAvg[],2,FALSE)</f>
        <v>#N/A</v>
      </c>
      <c r="P4349" s="10" t="e">
        <f>VLOOKUP(TableOMP[[#This Row],[Label]],TableAvg[],3,FALSE)</f>
        <v>#N/A</v>
      </c>
      <c r="Q4349" s="10" t="e">
        <f>TableOMP[[#This Row],[Avg]]-$U$2*TableOMP[[#This Row],[StdDev]]</f>
        <v>#N/A</v>
      </c>
      <c r="R4349" s="10" t="e">
        <f>TableOMP[[#This Row],[Avg]]+$U$2*TableOMP[[#This Row],[StdDev]]</f>
        <v>#N/A</v>
      </c>
      <c r="S4349" s="10" t="e">
        <f>IF(AND(TableOMP[[#This Row],[total_time]]&gt;=TableOMP[[#This Row],[Low]], TableOMP[[#This Row],[total_time]]&lt;=TableOMP[[#This Row],[High]]),1,0)</f>
        <v>#N/A</v>
      </c>
    </row>
    <row r="4350" spans="1:19" x14ac:dyDescent="0.25">
      <c r="A4350" t="s">
        <v>15</v>
      </c>
      <c r="B4350">
        <v>100</v>
      </c>
      <c r="C4350">
        <v>100</v>
      </c>
      <c r="D4350">
        <v>100000</v>
      </c>
      <c r="E4350">
        <v>41</v>
      </c>
      <c r="F4350">
        <v>1</v>
      </c>
      <c r="G4350">
        <v>1.4616629999999999</v>
      </c>
      <c r="H4350">
        <v>7.6352000000000003E-2</v>
      </c>
      <c r="I4350">
        <v>1.846554</v>
      </c>
      <c r="J4350">
        <v>4.6163999999999997E-2</v>
      </c>
      <c r="K4350" t="str">
        <f t="shared" si="79"/>
        <v>6</v>
      </c>
      <c r="L4350" t="s">
        <v>70</v>
      </c>
      <c r="M4350" t="s">
        <v>71</v>
      </c>
      <c r="N43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4350" s="10" t="e">
        <f>VLOOKUP(TableOMP[[#This Row],[Label]],TableAvg[],2,FALSE)</f>
        <v>#N/A</v>
      </c>
      <c r="P4350" s="10" t="e">
        <f>VLOOKUP(TableOMP[[#This Row],[Label]],TableAvg[],3,FALSE)</f>
        <v>#N/A</v>
      </c>
      <c r="Q4350" s="10" t="e">
        <f>TableOMP[[#This Row],[Avg]]-$U$2*TableOMP[[#This Row],[StdDev]]</f>
        <v>#N/A</v>
      </c>
      <c r="R4350" s="10" t="e">
        <f>TableOMP[[#This Row],[Avg]]+$U$2*TableOMP[[#This Row],[StdDev]]</f>
        <v>#N/A</v>
      </c>
      <c r="S4350" s="10" t="e">
        <f>IF(AND(TableOMP[[#This Row],[total_time]]&gt;=TableOMP[[#This Row],[Low]], TableOMP[[#This Row],[total_time]]&lt;=TableOMP[[#This Row],[High]]),1,0)</f>
        <v>#N/A</v>
      </c>
    </row>
    <row r="4351" spans="1:19" x14ac:dyDescent="0.25">
      <c r="A4351" t="s">
        <v>15</v>
      </c>
      <c r="B4351">
        <v>100</v>
      </c>
      <c r="C4351">
        <v>100</v>
      </c>
      <c r="D4351">
        <v>100000</v>
      </c>
      <c r="E4351">
        <v>40</v>
      </c>
      <c r="F4351">
        <v>1</v>
      </c>
      <c r="G4351">
        <v>1.4021239999999999</v>
      </c>
      <c r="H4351">
        <v>6.9107000000000002E-2</v>
      </c>
      <c r="I4351">
        <v>1.762249</v>
      </c>
      <c r="J4351">
        <v>4.5185999999999997E-2</v>
      </c>
      <c r="K4351" t="str">
        <f t="shared" si="79"/>
        <v>6</v>
      </c>
      <c r="L4351" t="s">
        <v>70</v>
      </c>
      <c r="M4351" t="s">
        <v>71</v>
      </c>
      <c r="N43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4351" s="10" t="e">
        <f>VLOOKUP(TableOMP[[#This Row],[Label]],TableAvg[],2,FALSE)</f>
        <v>#N/A</v>
      </c>
      <c r="P4351" s="10" t="e">
        <f>VLOOKUP(TableOMP[[#This Row],[Label]],TableAvg[],3,FALSE)</f>
        <v>#N/A</v>
      </c>
      <c r="Q4351" s="10" t="e">
        <f>TableOMP[[#This Row],[Avg]]-$U$2*TableOMP[[#This Row],[StdDev]]</f>
        <v>#N/A</v>
      </c>
      <c r="R4351" s="10" t="e">
        <f>TableOMP[[#This Row],[Avg]]+$U$2*TableOMP[[#This Row],[StdDev]]</f>
        <v>#N/A</v>
      </c>
      <c r="S4351" s="10" t="e">
        <f>IF(AND(TableOMP[[#This Row],[total_time]]&gt;=TableOMP[[#This Row],[Low]], TableOMP[[#This Row],[total_time]]&lt;=TableOMP[[#This Row],[High]]),1,0)</f>
        <v>#N/A</v>
      </c>
    </row>
    <row r="4352" spans="1:19" x14ac:dyDescent="0.25">
      <c r="A4352" t="s">
        <v>15</v>
      </c>
      <c r="B4352">
        <v>100</v>
      </c>
      <c r="C4352">
        <v>100</v>
      </c>
      <c r="D4352">
        <v>100000</v>
      </c>
      <c r="E4352">
        <v>39</v>
      </c>
      <c r="F4352">
        <v>1</v>
      </c>
      <c r="G4352">
        <v>1.521061</v>
      </c>
      <c r="H4352">
        <v>5.892E-2</v>
      </c>
      <c r="I4352">
        <v>1.692841</v>
      </c>
      <c r="J4352">
        <v>4.4547999999999997E-2</v>
      </c>
      <c r="K4352" t="str">
        <f t="shared" si="79"/>
        <v>6</v>
      </c>
      <c r="L4352" t="s">
        <v>70</v>
      </c>
      <c r="M4352" t="s">
        <v>71</v>
      </c>
      <c r="N43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4352" s="10" t="e">
        <f>VLOOKUP(TableOMP[[#This Row],[Label]],TableAvg[],2,FALSE)</f>
        <v>#N/A</v>
      </c>
      <c r="P4352" s="10" t="e">
        <f>VLOOKUP(TableOMP[[#This Row],[Label]],TableAvg[],3,FALSE)</f>
        <v>#N/A</v>
      </c>
      <c r="Q4352" s="10" t="e">
        <f>TableOMP[[#This Row],[Avg]]-$U$2*TableOMP[[#This Row],[StdDev]]</f>
        <v>#N/A</v>
      </c>
      <c r="R4352" s="10" t="e">
        <f>TableOMP[[#This Row],[Avg]]+$U$2*TableOMP[[#This Row],[StdDev]]</f>
        <v>#N/A</v>
      </c>
      <c r="S4352" s="10" t="e">
        <f>IF(AND(TableOMP[[#This Row],[total_time]]&gt;=TableOMP[[#This Row],[Low]], TableOMP[[#This Row],[total_time]]&lt;=TableOMP[[#This Row],[High]]),1,0)</f>
        <v>#N/A</v>
      </c>
    </row>
    <row r="4353" spans="1:19" x14ac:dyDescent="0.25">
      <c r="A4353" t="s">
        <v>15</v>
      </c>
      <c r="B4353">
        <v>100</v>
      </c>
      <c r="C4353">
        <v>100</v>
      </c>
      <c r="D4353">
        <v>100000</v>
      </c>
      <c r="E4353">
        <v>38</v>
      </c>
      <c r="F4353">
        <v>1</v>
      </c>
      <c r="G4353">
        <v>1.3474820000000001</v>
      </c>
      <c r="H4353">
        <v>6.1749999999999999E-2</v>
      </c>
      <c r="I4353">
        <v>1.681289</v>
      </c>
      <c r="J4353">
        <v>4.5440000000000001E-2</v>
      </c>
      <c r="K4353" t="str">
        <f t="shared" si="79"/>
        <v>6</v>
      </c>
      <c r="L4353" t="s">
        <v>70</v>
      </c>
      <c r="M4353" t="s">
        <v>71</v>
      </c>
      <c r="N43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4353" s="10" t="e">
        <f>VLOOKUP(TableOMP[[#This Row],[Label]],TableAvg[],2,FALSE)</f>
        <v>#N/A</v>
      </c>
      <c r="P4353" s="10" t="e">
        <f>VLOOKUP(TableOMP[[#This Row],[Label]],TableAvg[],3,FALSE)</f>
        <v>#N/A</v>
      </c>
      <c r="Q4353" s="10" t="e">
        <f>TableOMP[[#This Row],[Avg]]-$U$2*TableOMP[[#This Row],[StdDev]]</f>
        <v>#N/A</v>
      </c>
      <c r="R4353" s="10" t="e">
        <f>TableOMP[[#This Row],[Avg]]+$U$2*TableOMP[[#This Row],[StdDev]]</f>
        <v>#N/A</v>
      </c>
      <c r="S4353" s="10" t="e">
        <f>IF(AND(TableOMP[[#This Row],[total_time]]&gt;=TableOMP[[#This Row],[Low]], TableOMP[[#This Row],[total_time]]&lt;=TableOMP[[#This Row],[High]]),1,0)</f>
        <v>#N/A</v>
      </c>
    </row>
    <row r="4354" spans="1:19" x14ac:dyDescent="0.25">
      <c r="A4354" t="s">
        <v>15</v>
      </c>
      <c r="B4354">
        <v>100</v>
      </c>
      <c r="C4354">
        <v>100</v>
      </c>
      <c r="D4354">
        <v>100000</v>
      </c>
      <c r="E4354">
        <v>37</v>
      </c>
      <c r="F4354">
        <v>1</v>
      </c>
      <c r="G4354">
        <v>1.3656090000000001</v>
      </c>
      <c r="H4354">
        <v>6.1112E-2</v>
      </c>
      <c r="I4354">
        <v>1.8701779999999999</v>
      </c>
      <c r="J4354">
        <v>5.1949000000000002E-2</v>
      </c>
      <c r="K4354" t="str">
        <f t="shared" si="79"/>
        <v>6</v>
      </c>
      <c r="L4354" t="s">
        <v>70</v>
      </c>
      <c r="M4354" t="s">
        <v>71</v>
      </c>
      <c r="N43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4354" s="10" t="e">
        <f>VLOOKUP(TableOMP[[#This Row],[Label]],TableAvg[],2,FALSE)</f>
        <v>#N/A</v>
      </c>
      <c r="P4354" s="10" t="e">
        <f>VLOOKUP(TableOMP[[#This Row],[Label]],TableAvg[],3,FALSE)</f>
        <v>#N/A</v>
      </c>
      <c r="Q4354" s="10" t="e">
        <f>TableOMP[[#This Row],[Avg]]-$U$2*TableOMP[[#This Row],[StdDev]]</f>
        <v>#N/A</v>
      </c>
      <c r="R4354" s="10" t="e">
        <f>TableOMP[[#This Row],[Avg]]+$U$2*TableOMP[[#This Row],[StdDev]]</f>
        <v>#N/A</v>
      </c>
      <c r="S4354" s="10" t="e">
        <f>IF(AND(TableOMP[[#This Row],[total_time]]&gt;=TableOMP[[#This Row],[Low]], TableOMP[[#This Row],[total_time]]&lt;=TableOMP[[#This Row],[High]]),1,0)</f>
        <v>#N/A</v>
      </c>
    </row>
    <row r="4355" spans="1:19" x14ac:dyDescent="0.25">
      <c r="A4355" t="s">
        <v>15</v>
      </c>
      <c r="B4355">
        <v>100</v>
      </c>
      <c r="C4355">
        <v>100</v>
      </c>
      <c r="D4355">
        <v>100000</v>
      </c>
      <c r="E4355">
        <v>36</v>
      </c>
      <c r="F4355">
        <v>1</v>
      </c>
      <c r="G4355">
        <v>1.348676</v>
      </c>
      <c r="H4355">
        <v>6.3649999999999998E-2</v>
      </c>
      <c r="I4355">
        <v>1.487087</v>
      </c>
      <c r="J4355">
        <v>4.2487999999999998E-2</v>
      </c>
      <c r="K4355" t="str">
        <f t="shared" si="79"/>
        <v>6</v>
      </c>
      <c r="L4355" t="s">
        <v>70</v>
      </c>
      <c r="M4355" t="s">
        <v>71</v>
      </c>
      <c r="N43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4355" s="10" t="e">
        <f>VLOOKUP(TableOMP[[#This Row],[Label]],TableAvg[],2,FALSE)</f>
        <v>#N/A</v>
      </c>
      <c r="P4355" s="10" t="e">
        <f>VLOOKUP(TableOMP[[#This Row],[Label]],TableAvg[],3,FALSE)</f>
        <v>#N/A</v>
      </c>
      <c r="Q4355" s="10" t="e">
        <f>TableOMP[[#This Row],[Avg]]-$U$2*TableOMP[[#This Row],[StdDev]]</f>
        <v>#N/A</v>
      </c>
      <c r="R4355" s="10" t="e">
        <f>TableOMP[[#This Row],[Avg]]+$U$2*TableOMP[[#This Row],[StdDev]]</f>
        <v>#N/A</v>
      </c>
      <c r="S4355" s="10" t="e">
        <f>IF(AND(TableOMP[[#This Row],[total_time]]&gt;=TableOMP[[#This Row],[Low]], TableOMP[[#This Row],[total_time]]&lt;=TableOMP[[#This Row],[High]]),1,0)</f>
        <v>#N/A</v>
      </c>
    </row>
    <row r="4356" spans="1:19" x14ac:dyDescent="0.25">
      <c r="A4356" t="s">
        <v>15</v>
      </c>
      <c r="B4356">
        <v>100</v>
      </c>
      <c r="C4356">
        <v>100</v>
      </c>
      <c r="D4356">
        <v>100000</v>
      </c>
      <c r="E4356">
        <v>35</v>
      </c>
      <c r="F4356">
        <v>1</v>
      </c>
      <c r="G4356">
        <v>1.473851</v>
      </c>
      <c r="H4356">
        <v>0.10397000000000001</v>
      </c>
      <c r="I4356">
        <v>1.059464</v>
      </c>
      <c r="J4356">
        <v>3.1161000000000001E-2</v>
      </c>
      <c r="K4356" t="str">
        <f t="shared" si="79"/>
        <v>6</v>
      </c>
      <c r="L4356" t="s">
        <v>70</v>
      </c>
      <c r="M4356" t="s">
        <v>71</v>
      </c>
      <c r="N43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4356" s="10" t="e">
        <f>VLOOKUP(TableOMP[[#This Row],[Label]],TableAvg[],2,FALSE)</f>
        <v>#N/A</v>
      </c>
      <c r="P4356" s="10" t="e">
        <f>VLOOKUP(TableOMP[[#This Row],[Label]],TableAvg[],3,FALSE)</f>
        <v>#N/A</v>
      </c>
      <c r="Q4356" s="10" t="e">
        <f>TableOMP[[#This Row],[Avg]]-$U$2*TableOMP[[#This Row],[StdDev]]</f>
        <v>#N/A</v>
      </c>
      <c r="R4356" s="10" t="e">
        <f>TableOMP[[#This Row],[Avg]]+$U$2*TableOMP[[#This Row],[StdDev]]</f>
        <v>#N/A</v>
      </c>
      <c r="S4356" s="10" t="e">
        <f>IF(AND(TableOMP[[#This Row],[total_time]]&gt;=TableOMP[[#This Row],[Low]], TableOMP[[#This Row],[total_time]]&lt;=TableOMP[[#This Row],[High]]),1,0)</f>
        <v>#N/A</v>
      </c>
    </row>
    <row r="4357" spans="1:19" x14ac:dyDescent="0.25">
      <c r="A4357" t="s">
        <v>15</v>
      </c>
      <c r="B4357">
        <v>100</v>
      </c>
      <c r="C4357">
        <v>100</v>
      </c>
      <c r="D4357">
        <v>100000</v>
      </c>
      <c r="E4357">
        <v>34</v>
      </c>
      <c r="F4357">
        <v>1</v>
      </c>
      <c r="G4357">
        <v>1.318946</v>
      </c>
      <c r="H4357">
        <v>7.2394E-2</v>
      </c>
      <c r="I4357">
        <v>1.5876600000000001</v>
      </c>
      <c r="J4357">
        <v>4.8111000000000001E-2</v>
      </c>
      <c r="K4357" t="str">
        <f t="shared" si="79"/>
        <v>6</v>
      </c>
      <c r="L4357" t="s">
        <v>70</v>
      </c>
      <c r="M4357" t="s">
        <v>71</v>
      </c>
      <c r="N43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4357" s="10" t="e">
        <f>VLOOKUP(TableOMP[[#This Row],[Label]],TableAvg[],2,FALSE)</f>
        <v>#N/A</v>
      </c>
      <c r="P4357" s="10" t="e">
        <f>VLOOKUP(TableOMP[[#This Row],[Label]],TableAvg[],3,FALSE)</f>
        <v>#N/A</v>
      </c>
      <c r="Q4357" s="10" t="e">
        <f>TableOMP[[#This Row],[Avg]]-$U$2*TableOMP[[#This Row],[StdDev]]</f>
        <v>#N/A</v>
      </c>
      <c r="R4357" s="10" t="e">
        <f>TableOMP[[#This Row],[Avg]]+$U$2*TableOMP[[#This Row],[StdDev]]</f>
        <v>#N/A</v>
      </c>
      <c r="S4357" s="10" t="e">
        <f>IF(AND(TableOMP[[#This Row],[total_time]]&gt;=TableOMP[[#This Row],[Low]], TableOMP[[#This Row],[total_time]]&lt;=TableOMP[[#This Row],[High]]),1,0)</f>
        <v>#N/A</v>
      </c>
    </row>
    <row r="4358" spans="1:19" x14ac:dyDescent="0.25">
      <c r="A4358" t="s">
        <v>15</v>
      </c>
      <c r="B4358">
        <v>100</v>
      </c>
      <c r="C4358">
        <v>100</v>
      </c>
      <c r="D4358">
        <v>100000</v>
      </c>
      <c r="E4358">
        <v>33</v>
      </c>
      <c r="F4358">
        <v>1</v>
      </c>
      <c r="G4358">
        <v>1.362857</v>
      </c>
      <c r="H4358">
        <v>6.2385999999999997E-2</v>
      </c>
      <c r="I4358">
        <v>1.387985</v>
      </c>
      <c r="J4358">
        <v>4.3374999999999997E-2</v>
      </c>
      <c r="K4358" t="str">
        <f t="shared" si="79"/>
        <v>6</v>
      </c>
      <c r="L4358" t="s">
        <v>70</v>
      </c>
      <c r="M4358" t="s">
        <v>71</v>
      </c>
      <c r="N43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4358" s="10" t="e">
        <f>VLOOKUP(TableOMP[[#This Row],[Label]],TableAvg[],2,FALSE)</f>
        <v>#N/A</v>
      </c>
      <c r="P4358" s="10" t="e">
        <f>VLOOKUP(TableOMP[[#This Row],[Label]],TableAvg[],3,FALSE)</f>
        <v>#N/A</v>
      </c>
      <c r="Q4358" s="10" t="e">
        <f>TableOMP[[#This Row],[Avg]]-$U$2*TableOMP[[#This Row],[StdDev]]</f>
        <v>#N/A</v>
      </c>
      <c r="R4358" s="10" t="e">
        <f>TableOMP[[#This Row],[Avg]]+$U$2*TableOMP[[#This Row],[StdDev]]</f>
        <v>#N/A</v>
      </c>
      <c r="S4358" s="10" t="e">
        <f>IF(AND(TableOMP[[#This Row],[total_time]]&gt;=TableOMP[[#This Row],[Low]], TableOMP[[#This Row],[total_time]]&lt;=TableOMP[[#This Row],[High]]),1,0)</f>
        <v>#N/A</v>
      </c>
    </row>
    <row r="4359" spans="1:19" x14ac:dyDescent="0.25">
      <c r="A4359" t="s">
        <v>15</v>
      </c>
      <c r="B4359">
        <v>100</v>
      </c>
      <c r="C4359">
        <v>100</v>
      </c>
      <c r="D4359">
        <v>100000</v>
      </c>
      <c r="E4359">
        <v>32</v>
      </c>
      <c r="F4359">
        <v>1</v>
      </c>
      <c r="G4359">
        <v>1.337623</v>
      </c>
      <c r="H4359">
        <v>6.6723000000000005E-2</v>
      </c>
      <c r="I4359">
        <v>1.622968</v>
      </c>
      <c r="J4359">
        <v>5.2353999999999998E-2</v>
      </c>
      <c r="K4359" t="str">
        <f t="shared" si="79"/>
        <v>6</v>
      </c>
      <c r="L4359" t="s">
        <v>70</v>
      </c>
      <c r="M4359" t="s">
        <v>71</v>
      </c>
      <c r="N43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4359" s="10" t="e">
        <f>VLOOKUP(TableOMP[[#This Row],[Label]],TableAvg[],2,FALSE)</f>
        <v>#N/A</v>
      </c>
      <c r="P4359" s="10" t="e">
        <f>VLOOKUP(TableOMP[[#This Row],[Label]],TableAvg[],3,FALSE)</f>
        <v>#N/A</v>
      </c>
      <c r="Q4359" s="10" t="e">
        <f>TableOMP[[#This Row],[Avg]]-$U$2*TableOMP[[#This Row],[StdDev]]</f>
        <v>#N/A</v>
      </c>
      <c r="R4359" s="10" t="e">
        <f>TableOMP[[#This Row],[Avg]]+$U$2*TableOMP[[#This Row],[StdDev]]</f>
        <v>#N/A</v>
      </c>
      <c r="S4359" s="10" t="e">
        <f>IF(AND(TableOMP[[#This Row],[total_time]]&gt;=TableOMP[[#This Row],[Low]], TableOMP[[#This Row],[total_time]]&lt;=TableOMP[[#This Row],[High]]),1,0)</f>
        <v>#N/A</v>
      </c>
    </row>
    <row r="4360" spans="1:19" x14ac:dyDescent="0.25">
      <c r="A4360" t="s">
        <v>15</v>
      </c>
      <c r="B4360">
        <v>100</v>
      </c>
      <c r="C4360">
        <v>100</v>
      </c>
      <c r="D4360">
        <v>100000</v>
      </c>
      <c r="E4360">
        <v>31</v>
      </c>
      <c r="F4360">
        <v>1</v>
      </c>
      <c r="G4360">
        <v>1.3513999999999999</v>
      </c>
      <c r="H4360">
        <v>4.3478000000000003E-2</v>
      </c>
      <c r="I4360">
        <v>0.98416599999999999</v>
      </c>
      <c r="J4360">
        <v>3.2806000000000002E-2</v>
      </c>
      <c r="K4360" t="str">
        <f t="shared" ref="K4360:K4390" si="80">MID(M4360,22,1)</f>
        <v>6</v>
      </c>
      <c r="L4360" t="s">
        <v>70</v>
      </c>
      <c r="M4360" t="s">
        <v>71</v>
      </c>
      <c r="N43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4360" s="10" t="e">
        <f>VLOOKUP(TableOMP[[#This Row],[Label]],TableAvg[],2,FALSE)</f>
        <v>#N/A</v>
      </c>
      <c r="P4360" s="10" t="e">
        <f>VLOOKUP(TableOMP[[#This Row],[Label]],TableAvg[],3,FALSE)</f>
        <v>#N/A</v>
      </c>
      <c r="Q4360" s="10" t="e">
        <f>TableOMP[[#This Row],[Avg]]-$U$2*TableOMP[[#This Row],[StdDev]]</f>
        <v>#N/A</v>
      </c>
      <c r="R4360" s="10" t="e">
        <f>TableOMP[[#This Row],[Avg]]+$U$2*TableOMP[[#This Row],[StdDev]]</f>
        <v>#N/A</v>
      </c>
      <c r="S4360" s="10" t="e">
        <f>IF(AND(TableOMP[[#This Row],[total_time]]&gt;=TableOMP[[#This Row],[Low]], TableOMP[[#This Row],[total_time]]&lt;=TableOMP[[#This Row],[High]]),1,0)</f>
        <v>#N/A</v>
      </c>
    </row>
    <row r="4361" spans="1:19" x14ac:dyDescent="0.25">
      <c r="A4361" t="s">
        <v>15</v>
      </c>
      <c r="B4361">
        <v>100</v>
      </c>
      <c r="C4361">
        <v>100</v>
      </c>
      <c r="D4361">
        <v>100000</v>
      </c>
      <c r="E4361">
        <v>30</v>
      </c>
      <c r="F4361">
        <v>1</v>
      </c>
      <c r="G4361">
        <v>1.266918</v>
      </c>
      <c r="H4361">
        <v>5.5773999999999997E-2</v>
      </c>
      <c r="I4361">
        <v>1.1681710000000001</v>
      </c>
      <c r="J4361">
        <v>4.0281999999999998E-2</v>
      </c>
      <c r="K4361" t="str">
        <f t="shared" si="80"/>
        <v>6</v>
      </c>
      <c r="L4361" t="s">
        <v>70</v>
      </c>
      <c r="M4361" t="s">
        <v>71</v>
      </c>
      <c r="N43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4361" s="10" t="e">
        <f>VLOOKUP(TableOMP[[#This Row],[Label]],TableAvg[],2,FALSE)</f>
        <v>#N/A</v>
      </c>
      <c r="P4361" s="10" t="e">
        <f>VLOOKUP(TableOMP[[#This Row],[Label]],TableAvg[],3,FALSE)</f>
        <v>#N/A</v>
      </c>
      <c r="Q4361" s="10" t="e">
        <f>TableOMP[[#This Row],[Avg]]-$U$2*TableOMP[[#This Row],[StdDev]]</f>
        <v>#N/A</v>
      </c>
      <c r="R4361" s="10" t="e">
        <f>TableOMP[[#This Row],[Avg]]+$U$2*TableOMP[[#This Row],[StdDev]]</f>
        <v>#N/A</v>
      </c>
      <c r="S4361" s="10" t="e">
        <f>IF(AND(TableOMP[[#This Row],[total_time]]&gt;=TableOMP[[#This Row],[Low]], TableOMP[[#This Row],[total_time]]&lt;=TableOMP[[#This Row],[High]]),1,0)</f>
        <v>#N/A</v>
      </c>
    </row>
    <row r="4362" spans="1:19" x14ac:dyDescent="0.25">
      <c r="A4362" t="s">
        <v>15</v>
      </c>
      <c r="B4362">
        <v>100</v>
      </c>
      <c r="C4362">
        <v>100</v>
      </c>
      <c r="D4362">
        <v>100000</v>
      </c>
      <c r="E4362">
        <v>29</v>
      </c>
      <c r="F4362">
        <v>1</v>
      </c>
      <c r="G4362">
        <v>1.248216</v>
      </c>
      <c r="H4362">
        <v>3.9771000000000001E-2</v>
      </c>
      <c r="I4362">
        <v>0.85820099999999999</v>
      </c>
      <c r="J4362">
        <v>3.065E-2</v>
      </c>
      <c r="K4362" t="str">
        <f t="shared" si="80"/>
        <v>6</v>
      </c>
      <c r="L4362" t="s">
        <v>70</v>
      </c>
      <c r="M4362" t="s">
        <v>71</v>
      </c>
      <c r="N43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4362" s="10" t="e">
        <f>VLOOKUP(TableOMP[[#This Row],[Label]],TableAvg[],2,FALSE)</f>
        <v>#N/A</v>
      </c>
      <c r="P4362" s="10" t="e">
        <f>VLOOKUP(TableOMP[[#This Row],[Label]],TableAvg[],3,FALSE)</f>
        <v>#N/A</v>
      </c>
      <c r="Q4362" s="10" t="e">
        <f>TableOMP[[#This Row],[Avg]]-$U$2*TableOMP[[#This Row],[StdDev]]</f>
        <v>#N/A</v>
      </c>
      <c r="R4362" s="10" t="e">
        <f>TableOMP[[#This Row],[Avg]]+$U$2*TableOMP[[#This Row],[StdDev]]</f>
        <v>#N/A</v>
      </c>
      <c r="S4362" s="10" t="e">
        <f>IF(AND(TableOMP[[#This Row],[total_time]]&gt;=TableOMP[[#This Row],[Low]], TableOMP[[#This Row],[total_time]]&lt;=TableOMP[[#This Row],[High]]),1,0)</f>
        <v>#N/A</v>
      </c>
    </row>
    <row r="4363" spans="1:19" x14ac:dyDescent="0.25">
      <c r="A4363" t="s">
        <v>15</v>
      </c>
      <c r="B4363">
        <v>100</v>
      </c>
      <c r="C4363">
        <v>100</v>
      </c>
      <c r="D4363">
        <v>100000</v>
      </c>
      <c r="E4363">
        <v>28</v>
      </c>
      <c r="F4363">
        <v>1</v>
      </c>
      <c r="G4363">
        <v>1.234869</v>
      </c>
      <c r="H4363">
        <v>4.4596999999999998E-2</v>
      </c>
      <c r="I4363">
        <v>0.89947100000000002</v>
      </c>
      <c r="J4363">
        <v>3.3314000000000003E-2</v>
      </c>
      <c r="K4363" t="str">
        <f t="shared" si="80"/>
        <v>6</v>
      </c>
      <c r="L4363" t="s">
        <v>70</v>
      </c>
      <c r="M4363" t="s">
        <v>71</v>
      </c>
      <c r="N43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4363" s="10" t="e">
        <f>VLOOKUP(TableOMP[[#This Row],[Label]],TableAvg[],2,FALSE)</f>
        <v>#N/A</v>
      </c>
      <c r="P4363" s="10" t="e">
        <f>VLOOKUP(TableOMP[[#This Row],[Label]],TableAvg[],3,FALSE)</f>
        <v>#N/A</v>
      </c>
      <c r="Q4363" s="10" t="e">
        <f>TableOMP[[#This Row],[Avg]]-$U$2*TableOMP[[#This Row],[StdDev]]</f>
        <v>#N/A</v>
      </c>
      <c r="R4363" s="10" t="e">
        <f>TableOMP[[#This Row],[Avg]]+$U$2*TableOMP[[#This Row],[StdDev]]</f>
        <v>#N/A</v>
      </c>
      <c r="S4363" s="10" t="e">
        <f>IF(AND(TableOMP[[#This Row],[total_time]]&gt;=TableOMP[[#This Row],[Low]], TableOMP[[#This Row],[total_time]]&lt;=TableOMP[[#This Row],[High]]),1,0)</f>
        <v>#N/A</v>
      </c>
    </row>
    <row r="4364" spans="1:19" x14ac:dyDescent="0.25">
      <c r="A4364" t="s">
        <v>15</v>
      </c>
      <c r="B4364">
        <v>100</v>
      </c>
      <c r="C4364">
        <v>100</v>
      </c>
      <c r="D4364">
        <v>100000</v>
      </c>
      <c r="E4364">
        <v>27</v>
      </c>
      <c r="F4364">
        <v>1</v>
      </c>
      <c r="G4364">
        <v>1.2346779999999999</v>
      </c>
      <c r="H4364">
        <v>4.7711999999999997E-2</v>
      </c>
      <c r="I4364">
        <v>1.074346</v>
      </c>
      <c r="J4364">
        <v>4.1320999999999997E-2</v>
      </c>
      <c r="K4364" t="str">
        <f t="shared" si="80"/>
        <v>6</v>
      </c>
      <c r="L4364" t="s">
        <v>70</v>
      </c>
      <c r="M4364" t="s">
        <v>71</v>
      </c>
      <c r="N43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4364" s="10" t="e">
        <f>VLOOKUP(TableOMP[[#This Row],[Label]],TableAvg[],2,FALSE)</f>
        <v>#N/A</v>
      </c>
      <c r="P4364" s="10" t="e">
        <f>VLOOKUP(TableOMP[[#This Row],[Label]],TableAvg[],3,FALSE)</f>
        <v>#N/A</v>
      </c>
      <c r="Q4364" s="10" t="e">
        <f>TableOMP[[#This Row],[Avg]]-$U$2*TableOMP[[#This Row],[StdDev]]</f>
        <v>#N/A</v>
      </c>
      <c r="R4364" s="10" t="e">
        <f>TableOMP[[#This Row],[Avg]]+$U$2*TableOMP[[#This Row],[StdDev]]</f>
        <v>#N/A</v>
      </c>
      <c r="S4364" s="10" t="e">
        <f>IF(AND(TableOMP[[#This Row],[total_time]]&gt;=TableOMP[[#This Row],[Low]], TableOMP[[#This Row],[total_time]]&lt;=TableOMP[[#This Row],[High]]),1,0)</f>
        <v>#N/A</v>
      </c>
    </row>
    <row r="4365" spans="1:19" x14ac:dyDescent="0.25">
      <c r="A4365" t="s">
        <v>15</v>
      </c>
      <c r="B4365">
        <v>100</v>
      </c>
      <c r="C4365">
        <v>100</v>
      </c>
      <c r="D4365">
        <v>100000</v>
      </c>
      <c r="E4365">
        <v>26</v>
      </c>
      <c r="F4365">
        <v>1</v>
      </c>
      <c r="G4365">
        <v>1.228561</v>
      </c>
      <c r="H4365">
        <v>5.3170000000000002E-2</v>
      </c>
      <c r="I4365">
        <v>0.88273999999999997</v>
      </c>
      <c r="J4365">
        <v>3.5310000000000001E-2</v>
      </c>
      <c r="K4365" t="str">
        <f t="shared" si="80"/>
        <v>6</v>
      </c>
      <c r="L4365" t="s">
        <v>70</v>
      </c>
      <c r="M4365" t="s">
        <v>71</v>
      </c>
      <c r="N43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4365" s="10" t="e">
        <f>VLOOKUP(TableOMP[[#This Row],[Label]],TableAvg[],2,FALSE)</f>
        <v>#N/A</v>
      </c>
      <c r="P4365" s="10" t="e">
        <f>VLOOKUP(TableOMP[[#This Row],[Label]],TableAvg[],3,FALSE)</f>
        <v>#N/A</v>
      </c>
      <c r="Q4365" s="10" t="e">
        <f>TableOMP[[#This Row],[Avg]]-$U$2*TableOMP[[#This Row],[StdDev]]</f>
        <v>#N/A</v>
      </c>
      <c r="R4365" s="10" t="e">
        <f>TableOMP[[#This Row],[Avg]]+$U$2*TableOMP[[#This Row],[StdDev]]</f>
        <v>#N/A</v>
      </c>
      <c r="S4365" s="10" t="e">
        <f>IF(AND(TableOMP[[#This Row],[total_time]]&gt;=TableOMP[[#This Row],[Low]], TableOMP[[#This Row],[total_time]]&lt;=TableOMP[[#This Row],[High]]),1,0)</f>
        <v>#N/A</v>
      </c>
    </row>
    <row r="4366" spans="1:19" x14ac:dyDescent="0.25">
      <c r="A4366" t="s">
        <v>15</v>
      </c>
      <c r="B4366">
        <v>100</v>
      </c>
      <c r="C4366">
        <v>100</v>
      </c>
      <c r="D4366">
        <v>100000</v>
      </c>
      <c r="E4366">
        <v>25</v>
      </c>
      <c r="F4366">
        <v>1</v>
      </c>
      <c r="G4366">
        <v>1.23909</v>
      </c>
      <c r="H4366">
        <v>5.1527999999999997E-2</v>
      </c>
      <c r="I4366">
        <v>0.90244800000000003</v>
      </c>
      <c r="J4366">
        <v>3.7601999999999997E-2</v>
      </c>
      <c r="K4366" t="str">
        <f t="shared" si="80"/>
        <v>6</v>
      </c>
      <c r="L4366" t="s">
        <v>70</v>
      </c>
      <c r="M4366" t="s">
        <v>71</v>
      </c>
      <c r="N43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4366" s="10" t="e">
        <f>VLOOKUP(TableOMP[[#This Row],[Label]],TableAvg[],2,FALSE)</f>
        <v>#N/A</v>
      </c>
      <c r="P4366" s="10" t="e">
        <f>VLOOKUP(TableOMP[[#This Row],[Label]],TableAvg[],3,FALSE)</f>
        <v>#N/A</v>
      </c>
      <c r="Q4366" s="10" t="e">
        <f>TableOMP[[#This Row],[Avg]]-$U$2*TableOMP[[#This Row],[StdDev]]</f>
        <v>#N/A</v>
      </c>
      <c r="R4366" s="10" t="e">
        <f>TableOMP[[#This Row],[Avg]]+$U$2*TableOMP[[#This Row],[StdDev]]</f>
        <v>#N/A</v>
      </c>
      <c r="S4366" s="10" t="e">
        <f>IF(AND(TableOMP[[#This Row],[total_time]]&gt;=TableOMP[[#This Row],[Low]], TableOMP[[#This Row],[total_time]]&lt;=TableOMP[[#This Row],[High]]),1,0)</f>
        <v>#N/A</v>
      </c>
    </row>
    <row r="4367" spans="1:19" x14ac:dyDescent="0.25">
      <c r="A4367" t="s">
        <v>15</v>
      </c>
      <c r="B4367">
        <v>100</v>
      </c>
      <c r="C4367">
        <v>100</v>
      </c>
      <c r="D4367">
        <v>100000</v>
      </c>
      <c r="E4367">
        <v>24</v>
      </c>
      <c r="F4367">
        <v>1</v>
      </c>
      <c r="G4367">
        <v>1.2151209999999999</v>
      </c>
      <c r="H4367">
        <v>3.5492999999999997E-2</v>
      </c>
      <c r="I4367">
        <v>0.71968100000000002</v>
      </c>
      <c r="J4367">
        <v>3.1289999999999998E-2</v>
      </c>
      <c r="K4367" t="str">
        <f t="shared" si="80"/>
        <v>6</v>
      </c>
      <c r="L4367" t="s">
        <v>70</v>
      </c>
      <c r="M4367" t="s">
        <v>71</v>
      </c>
      <c r="N43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4367" s="10" t="e">
        <f>VLOOKUP(TableOMP[[#This Row],[Label]],TableAvg[],2,FALSE)</f>
        <v>#N/A</v>
      </c>
      <c r="P4367" s="10" t="e">
        <f>VLOOKUP(TableOMP[[#This Row],[Label]],TableAvg[],3,FALSE)</f>
        <v>#N/A</v>
      </c>
      <c r="Q4367" s="10" t="e">
        <f>TableOMP[[#This Row],[Avg]]-$U$2*TableOMP[[#This Row],[StdDev]]</f>
        <v>#N/A</v>
      </c>
      <c r="R4367" s="10" t="e">
        <f>TableOMP[[#This Row],[Avg]]+$U$2*TableOMP[[#This Row],[StdDev]]</f>
        <v>#N/A</v>
      </c>
      <c r="S4367" s="10" t="e">
        <f>IF(AND(TableOMP[[#This Row],[total_time]]&gt;=TableOMP[[#This Row],[Low]], TableOMP[[#This Row],[total_time]]&lt;=TableOMP[[#This Row],[High]]),1,0)</f>
        <v>#N/A</v>
      </c>
    </row>
    <row r="4368" spans="1:19" x14ac:dyDescent="0.25">
      <c r="A4368" t="s">
        <v>15</v>
      </c>
      <c r="B4368">
        <v>100</v>
      </c>
      <c r="C4368">
        <v>100</v>
      </c>
      <c r="D4368">
        <v>100000</v>
      </c>
      <c r="E4368">
        <v>23</v>
      </c>
      <c r="F4368">
        <v>1</v>
      </c>
      <c r="G4368">
        <v>1.2171080000000001</v>
      </c>
      <c r="H4368">
        <v>4.0731999999999997E-2</v>
      </c>
      <c r="I4368">
        <v>0.67665200000000003</v>
      </c>
      <c r="J4368">
        <v>3.0757E-2</v>
      </c>
      <c r="K4368" t="str">
        <f t="shared" si="80"/>
        <v>6</v>
      </c>
      <c r="L4368" t="s">
        <v>70</v>
      </c>
      <c r="M4368" t="s">
        <v>71</v>
      </c>
      <c r="N43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4368" s="10" t="e">
        <f>VLOOKUP(TableOMP[[#This Row],[Label]],TableAvg[],2,FALSE)</f>
        <v>#N/A</v>
      </c>
      <c r="P4368" s="10" t="e">
        <f>VLOOKUP(TableOMP[[#This Row],[Label]],TableAvg[],3,FALSE)</f>
        <v>#N/A</v>
      </c>
      <c r="Q4368" s="10" t="e">
        <f>TableOMP[[#This Row],[Avg]]-$U$2*TableOMP[[#This Row],[StdDev]]</f>
        <v>#N/A</v>
      </c>
      <c r="R4368" s="10" t="e">
        <f>TableOMP[[#This Row],[Avg]]+$U$2*TableOMP[[#This Row],[StdDev]]</f>
        <v>#N/A</v>
      </c>
      <c r="S4368" s="10" t="e">
        <f>IF(AND(TableOMP[[#This Row],[total_time]]&gt;=TableOMP[[#This Row],[Low]], TableOMP[[#This Row],[total_time]]&lt;=TableOMP[[#This Row],[High]]),1,0)</f>
        <v>#N/A</v>
      </c>
    </row>
    <row r="4369" spans="1:19" x14ac:dyDescent="0.25">
      <c r="A4369" t="s">
        <v>15</v>
      </c>
      <c r="B4369">
        <v>100</v>
      </c>
      <c r="C4369">
        <v>100</v>
      </c>
      <c r="D4369">
        <v>100000</v>
      </c>
      <c r="E4369">
        <v>22</v>
      </c>
      <c r="F4369">
        <v>1</v>
      </c>
      <c r="G4369">
        <v>1.2594559999999999</v>
      </c>
      <c r="H4369">
        <v>5.6037999999999998E-2</v>
      </c>
      <c r="I4369">
        <v>0.835171</v>
      </c>
      <c r="J4369">
        <v>3.977E-2</v>
      </c>
      <c r="K4369" t="str">
        <f t="shared" si="80"/>
        <v>6</v>
      </c>
      <c r="L4369" t="s">
        <v>70</v>
      </c>
      <c r="M4369" t="s">
        <v>71</v>
      </c>
      <c r="N43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4369" s="10" t="e">
        <f>VLOOKUP(TableOMP[[#This Row],[Label]],TableAvg[],2,FALSE)</f>
        <v>#N/A</v>
      </c>
      <c r="P4369" s="10" t="e">
        <f>VLOOKUP(TableOMP[[#This Row],[Label]],TableAvg[],3,FALSE)</f>
        <v>#N/A</v>
      </c>
      <c r="Q4369" s="10" t="e">
        <f>TableOMP[[#This Row],[Avg]]-$U$2*TableOMP[[#This Row],[StdDev]]</f>
        <v>#N/A</v>
      </c>
      <c r="R4369" s="10" t="e">
        <f>TableOMP[[#This Row],[Avg]]+$U$2*TableOMP[[#This Row],[StdDev]]</f>
        <v>#N/A</v>
      </c>
      <c r="S4369" s="10" t="e">
        <f>IF(AND(TableOMP[[#This Row],[total_time]]&gt;=TableOMP[[#This Row],[Low]], TableOMP[[#This Row],[total_time]]&lt;=TableOMP[[#This Row],[High]]),1,0)</f>
        <v>#N/A</v>
      </c>
    </row>
    <row r="4370" spans="1:19" x14ac:dyDescent="0.25">
      <c r="A4370" t="s">
        <v>15</v>
      </c>
      <c r="B4370">
        <v>100</v>
      </c>
      <c r="C4370">
        <v>100</v>
      </c>
      <c r="D4370">
        <v>100000</v>
      </c>
      <c r="E4370">
        <v>21</v>
      </c>
      <c r="F4370">
        <v>1</v>
      </c>
      <c r="G4370">
        <v>1.214631</v>
      </c>
      <c r="H4370">
        <v>5.3603999999999999E-2</v>
      </c>
      <c r="I4370">
        <v>0.82824299999999995</v>
      </c>
      <c r="J4370">
        <v>4.1411999999999997E-2</v>
      </c>
      <c r="K4370" t="str">
        <f t="shared" si="80"/>
        <v>6</v>
      </c>
      <c r="L4370" t="s">
        <v>70</v>
      </c>
      <c r="M4370" t="s">
        <v>71</v>
      </c>
      <c r="N43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4370" s="10" t="e">
        <f>VLOOKUP(TableOMP[[#This Row],[Label]],TableAvg[],2,FALSE)</f>
        <v>#N/A</v>
      </c>
      <c r="P4370" s="10" t="e">
        <f>VLOOKUP(TableOMP[[#This Row],[Label]],TableAvg[],3,FALSE)</f>
        <v>#N/A</v>
      </c>
      <c r="Q4370" s="10" t="e">
        <f>TableOMP[[#This Row],[Avg]]-$U$2*TableOMP[[#This Row],[StdDev]]</f>
        <v>#N/A</v>
      </c>
      <c r="R4370" s="10" t="e">
        <f>TableOMP[[#This Row],[Avg]]+$U$2*TableOMP[[#This Row],[StdDev]]</f>
        <v>#N/A</v>
      </c>
      <c r="S4370" s="10" t="e">
        <f>IF(AND(TableOMP[[#This Row],[total_time]]&gt;=TableOMP[[#This Row],[Low]], TableOMP[[#This Row],[total_time]]&lt;=TableOMP[[#This Row],[High]]),1,0)</f>
        <v>#N/A</v>
      </c>
    </row>
    <row r="4371" spans="1:19" x14ac:dyDescent="0.25">
      <c r="A4371" t="s">
        <v>15</v>
      </c>
      <c r="B4371">
        <v>100</v>
      </c>
      <c r="C4371">
        <v>100</v>
      </c>
      <c r="D4371">
        <v>100000</v>
      </c>
      <c r="E4371">
        <v>20</v>
      </c>
      <c r="F4371">
        <v>1</v>
      </c>
      <c r="G4371">
        <v>1.182275</v>
      </c>
      <c r="H4371">
        <v>2.2386E-2</v>
      </c>
      <c r="I4371">
        <v>0.36077900000000002</v>
      </c>
      <c r="J4371">
        <v>1.8988000000000001E-2</v>
      </c>
      <c r="K4371" t="str">
        <f t="shared" si="80"/>
        <v>6</v>
      </c>
      <c r="L4371" t="s">
        <v>70</v>
      </c>
      <c r="M4371" t="s">
        <v>71</v>
      </c>
      <c r="N43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4371" s="10" t="e">
        <f>VLOOKUP(TableOMP[[#This Row],[Label]],TableAvg[],2,FALSE)</f>
        <v>#N/A</v>
      </c>
      <c r="P4371" s="10" t="e">
        <f>VLOOKUP(TableOMP[[#This Row],[Label]],TableAvg[],3,FALSE)</f>
        <v>#N/A</v>
      </c>
      <c r="Q4371" s="10" t="e">
        <f>TableOMP[[#This Row],[Avg]]-$U$2*TableOMP[[#This Row],[StdDev]]</f>
        <v>#N/A</v>
      </c>
      <c r="R4371" s="10" t="e">
        <f>TableOMP[[#This Row],[Avg]]+$U$2*TableOMP[[#This Row],[StdDev]]</f>
        <v>#N/A</v>
      </c>
      <c r="S4371" s="10" t="e">
        <f>IF(AND(TableOMP[[#This Row],[total_time]]&gt;=TableOMP[[#This Row],[Low]], TableOMP[[#This Row],[total_time]]&lt;=TableOMP[[#This Row],[High]]),1,0)</f>
        <v>#N/A</v>
      </c>
    </row>
    <row r="4372" spans="1:19" x14ac:dyDescent="0.25">
      <c r="A4372" t="s">
        <v>15</v>
      </c>
      <c r="B4372">
        <v>100</v>
      </c>
      <c r="C4372">
        <v>100</v>
      </c>
      <c r="D4372">
        <v>100000</v>
      </c>
      <c r="E4372">
        <v>19</v>
      </c>
      <c r="F4372">
        <v>1</v>
      </c>
      <c r="G4372">
        <v>1.188518</v>
      </c>
      <c r="H4372">
        <v>2.7328999999999999E-2</v>
      </c>
      <c r="I4372">
        <v>0.40523799999999999</v>
      </c>
      <c r="J4372">
        <v>2.2512999999999998E-2</v>
      </c>
      <c r="K4372" t="str">
        <f t="shared" si="80"/>
        <v>6</v>
      </c>
      <c r="L4372" t="s">
        <v>70</v>
      </c>
      <c r="M4372" t="s">
        <v>71</v>
      </c>
      <c r="N43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4372" s="10" t="e">
        <f>VLOOKUP(TableOMP[[#This Row],[Label]],TableAvg[],2,FALSE)</f>
        <v>#N/A</v>
      </c>
      <c r="P4372" s="10" t="e">
        <f>VLOOKUP(TableOMP[[#This Row],[Label]],TableAvg[],3,FALSE)</f>
        <v>#N/A</v>
      </c>
      <c r="Q4372" s="10" t="e">
        <f>TableOMP[[#This Row],[Avg]]-$U$2*TableOMP[[#This Row],[StdDev]]</f>
        <v>#N/A</v>
      </c>
      <c r="R4372" s="10" t="e">
        <f>TableOMP[[#This Row],[Avg]]+$U$2*TableOMP[[#This Row],[StdDev]]</f>
        <v>#N/A</v>
      </c>
      <c r="S4372" s="10" t="e">
        <f>IF(AND(TableOMP[[#This Row],[total_time]]&gt;=TableOMP[[#This Row],[Low]], TableOMP[[#This Row],[total_time]]&lt;=TableOMP[[#This Row],[High]]),1,0)</f>
        <v>#N/A</v>
      </c>
    </row>
    <row r="4373" spans="1:19" x14ac:dyDescent="0.25">
      <c r="A4373" t="s">
        <v>15</v>
      </c>
      <c r="B4373">
        <v>100</v>
      </c>
      <c r="C4373">
        <v>100</v>
      </c>
      <c r="D4373">
        <v>100000</v>
      </c>
      <c r="E4373">
        <v>18</v>
      </c>
      <c r="F4373">
        <v>1</v>
      </c>
      <c r="G4373">
        <v>1.2028589999999999</v>
      </c>
      <c r="H4373">
        <v>4.6637999999999999E-2</v>
      </c>
      <c r="I4373">
        <v>0.67841700000000005</v>
      </c>
      <c r="J4373">
        <v>3.9906999999999998E-2</v>
      </c>
      <c r="K4373" t="str">
        <f t="shared" si="80"/>
        <v>6</v>
      </c>
      <c r="L4373" t="s">
        <v>70</v>
      </c>
      <c r="M4373" t="s">
        <v>71</v>
      </c>
      <c r="N43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4373" s="10" t="e">
        <f>VLOOKUP(TableOMP[[#This Row],[Label]],TableAvg[],2,FALSE)</f>
        <v>#N/A</v>
      </c>
      <c r="P4373" s="10" t="e">
        <f>VLOOKUP(TableOMP[[#This Row],[Label]],TableAvg[],3,FALSE)</f>
        <v>#N/A</v>
      </c>
      <c r="Q4373" s="10" t="e">
        <f>TableOMP[[#This Row],[Avg]]-$U$2*TableOMP[[#This Row],[StdDev]]</f>
        <v>#N/A</v>
      </c>
      <c r="R4373" s="10" t="e">
        <f>TableOMP[[#This Row],[Avg]]+$U$2*TableOMP[[#This Row],[StdDev]]</f>
        <v>#N/A</v>
      </c>
      <c r="S4373" s="10" t="e">
        <f>IF(AND(TableOMP[[#This Row],[total_time]]&gt;=TableOMP[[#This Row],[Low]], TableOMP[[#This Row],[total_time]]&lt;=TableOMP[[#This Row],[High]]),1,0)</f>
        <v>#N/A</v>
      </c>
    </row>
    <row r="4374" spans="1:19" x14ac:dyDescent="0.25">
      <c r="A4374" t="s">
        <v>15</v>
      </c>
      <c r="B4374">
        <v>100</v>
      </c>
      <c r="C4374">
        <v>100</v>
      </c>
      <c r="D4374">
        <v>100000</v>
      </c>
      <c r="E4374">
        <v>17</v>
      </c>
      <c r="F4374">
        <v>1</v>
      </c>
      <c r="G4374">
        <v>1.1753990000000001</v>
      </c>
      <c r="H4374">
        <v>3.4023999999999999E-2</v>
      </c>
      <c r="I4374">
        <v>0.39279900000000001</v>
      </c>
      <c r="J4374">
        <v>2.4549999999999999E-2</v>
      </c>
      <c r="K4374" t="str">
        <f t="shared" si="80"/>
        <v>6</v>
      </c>
      <c r="L4374" t="s">
        <v>70</v>
      </c>
      <c r="M4374" t="s">
        <v>71</v>
      </c>
      <c r="N43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4374" s="10" t="e">
        <f>VLOOKUP(TableOMP[[#This Row],[Label]],TableAvg[],2,FALSE)</f>
        <v>#N/A</v>
      </c>
      <c r="P4374" s="10" t="e">
        <f>VLOOKUP(TableOMP[[#This Row],[Label]],TableAvg[],3,FALSE)</f>
        <v>#N/A</v>
      </c>
      <c r="Q4374" s="10" t="e">
        <f>TableOMP[[#This Row],[Avg]]-$U$2*TableOMP[[#This Row],[StdDev]]</f>
        <v>#N/A</v>
      </c>
      <c r="R4374" s="10" t="e">
        <f>TableOMP[[#This Row],[Avg]]+$U$2*TableOMP[[#This Row],[StdDev]]</f>
        <v>#N/A</v>
      </c>
      <c r="S4374" s="10" t="e">
        <f>IF(AND(TableOMP[[#This Row],[total_time]]&gt;=TableOMP[[#This Row],[Low]], TableOMP[[#This Row],[total_time]]&lt;=TableOMP[[#This Row],[High]]),1,0)</f>
        <v>#N/A</v>
      </c>
    </row>
    <row r="4375" spans="1:19" x14ac:dyDescent="0.25">
      <c r="A4375" t="s">
        <v>15</v>
      </c>
      <c r="B4375">
        <v>100</v>
      </c>
      <c r="C4375">
        <v>100</v>
      </c>
      <c r="D4375">
        <v>100000</v>
      </c>
      <c r="E4375">
        <v>16</v>
      </c>
      <c r="F4375">
        <v>1</v>
      </c>
      <c r="G4375">
        <v>1.155322</v>
      </c>
      <c r="H4375">
        <v>2.1214E-2</v>
      </c>
      <c r="I4375">
        <v>0.26924900000000002</v>
      </c>
      <c r="J4375">
        <v>1.7950000000000001E-2</v>
      </c>
      <c r="K4375" t="str">
        <f t="shared" si="80"/>
        <v>6</v>
      </c>
      <c r="L4375" t="s">
        <v>70</v>
      </c>
      <c r="M4375" t="s">
        <v>71</v>
      </c>
      <c r="N43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4375" s="10" t="e">
        <f>VLOOKUP(TableOMP[[#This Row],[Label]],TableAvg[],2,FALSE)</f>
        <v>#N/A</v>
      </c>
      <c r="P4375" s="10" t="e">
        <f>VLOOKUP(TableOMP[[#This Row],[Label]],TableAvg[],3,FALSE)</f>
        <v>#N/A</v>
      </c>
      <c r="Q4375" s="10" t="e">
        <f>TableOMP[[#This Row],[Avg]]-$U$2*TableOMP[[#This Row],[StdDev]]</f>
        <v>#N/A</v>
      </c>
      <c r="R4375" s="10" t="e">
        <f>TableOMP[[#This Row],[Avg]]+$U$2*TableOMP[[#This Row],[StdDev]]</f>
        <v>#N/A</v>
      </c>
      <c r="S4375" s="10" t="e">
        <f>IF(AND(TableOMP[[#This Row],[total_time]]&gt;=TableOMP[[#This Row],[Low]], TableOMP[[#This Row],[total_time]]&lt;=TableOMP[[#This Row],[High]]),1,0)</f>
        <v>#N/A</v>
      </c>
    </row>
    <row r="4376" spans="1:19" x14ac:dyDescent="0.25">
      <c r="A4376" t="s">
        <v>15</v>
      </c>
      <c r="B4376">
        <v>100</v>
      </c>
      <c r="C4376">
        <v>100</v>
      </c>
      <c r="D4376">
        <v>100000</v>
      </c>
      <c r="E4376">
        <v>15</v>
      </c>
      <c r="F4376">
        <v>1</v>
      </c>
      <c r="G4376">
        <v>1.1713519999999999</v>
      </c>
      <c r="H4376">
        <v>3.8568999999999999E-2</v>
      </c>
      <c r="I4376">
        <v>0.36647800000000003</v>
      </c>
      <c r="J4376">
        <v>2.6176999999999999E-2</v>
      </c>
      <c r="K4376" t="str">
        <f t="shared" si="80"/>
        <v>6</v>
      </c>
      <c r="L4376" t="s">
        <v>70</v>
      </c>
      <c r="M4376" t="s">
        <v>71</v>
      </c>
      <c r="N43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4376" s="10" t="e">
        <f>VLOOKUP(TableOMP[[#This Row],[Label]],TableAvg[],2,FALSE)</f>
        <v>#N/A</v>
      </c>
      <c r="P4376" s="10" t="e">
        <f>VLOOKUP(TableOMP[[#This Row],[Label]],TableAvg[],3,FALSE)</f>
        <v>#N/A</v>
      </c>
      <c r="Q4376" s="10" t="e">
        <f>TableOMP[[#This Row],[Avg]]-$U$2*TableOMP[[#This Row],[StdDev]]</f>
        <v>#N/A</v>
      </c>
      <c r="R4376" s="10" t="e">
        <f>TableOMP[[#This Row],[Avg]]+$U$2*TableOMP[[#This Row],[StdDev]]</f>
        <v>#N/A</v>
      </c>
      <c r="S4376" s="10" t="e">
        <f>IF(AND(TableOMP[[#This Row],[total_time]]&gt;=TableOMP[[#This Row],[Low]], TableOMP[[#This Row],[total_time]]&lt;=TableOMP[[#This Row],[High]]),1,0)</f>
        <v>#N/A</v>
      </c>
    </row>
    <row r="4377" spans="1:19" x14ac:dyDescent="0.25">
      <c r="A4377" t="s">
        <v>15</v>
      </c>
      <c r="B4377">
        <v>100</v>
      </c>
      <c r="C4377">
        <v>100</v>
      </c>
      <c r="D4377">
        <v>100000</v>
      </c>
      <c r="E4377">
        <v>14</v>
      </c>
      <c r="F4377">
        <v>1</v>
      </c>
      <c r="G4377">
        <v>1.158957</v>
      </c>
      <c r="H4377">
        <v>3.3568000000000001E-2</v>
      </c>
      <c r="I4377">
        <v>0.21800900000000001</v>
      </c>
      <c r="J4377">
        <v>1.677E-2</v>
      </c>
      <c r="K4377" t="str">
        <f t="shared" si="80"/>
        <v>6</v>
      </c>
      <c r="L4377" t="s">
        <v>70</v>
      </c>
      <c r="M4377" t="s">
        <v>71</v>
      </c>
      <c r="N43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4377" s="10" t="e">
        <f>VLOOKUP(TableOMP[[#This Row],[Label]],TableAvg[],2,FALSE)</f>
        <v>#N/A</v>
      </c>
      <c r="P4377" s="10" t="e">
        <f>VLOOKUP(TableOMP[[#This Row],[Label]],TableAvg[],3,FALSE)</f>
        <v>#N/A</v>
      </c>
      <c r="Q4377" s="10" t="e">
        <f>TableOMP[[#This Row],[Avg]]-$U$2*TableOMP[[#This Row],[StdDev]]</f>
        <v>#N/A</v>
      </c>
      <c r="R4377" s="10" t="e">
        <f>TableOMP[[#This Row],[Avg]]+$U$2*TableOMP[[#This Row],[StdDev]]</f>
        <v>#N/A</v>
      </c>
      <c r="S4377" s="10" t="e">
        <f>IF(AND(TableOMP[[#This Row],[total_time]]&gt;=TableOMP[[#This Row],[Low]], TableOMP[[#This Row],[total_time]]&lt;=TableOMP[[#This Row],[High]]),1,0)</f>
        <v>#N/A</v>
      </c>
    </row>
    <row r="4378" spans="1:19" x14ac:dyDescent="0.25">
      <c r="A4378" t="s">
        <v>15</v>
      </c>
      <c r="B4378">
        <v>100</v>
      </c>
      <c r="C4378">
        <v>100</v>
      </c>
      <c r="D4378">
        <v>100000</v>
      </c>
      <c r="E4378">
        <v>13</v>
      </c>
      <c r="F4378">
        <v>1</v>
      </c>
      <c r="G4378">
        <v>1.1264609999999999</v>
      </c>
      <c r="H4378">
        <v>1.5417E-2</v>
      </c>
      <c r="I4378">
        <v>0.15323899999999999</v>
      </c>
      <c r="J4378">
        <v>1.277E-2</v>
      </c>
      <c r="K4378" t="str">
        <f t="shared" si="80"/>
        <v>6</v>
      </c>
      <c r="L4378" t="s">
        <v>70</v>
      </c>
      <c r="M4378" t="s">
        <v>71</v>
      </c>
      <c r="N43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4378" s="10" t="e">
        <f>VLOOKUP(TableOMP[[#This Row],[Label]],TableAvg[],2,FALSE)</f>
        <v>#N/A</v>
      </c>
      <c r="P4378" s="10" t="e">
        <f>VLOOKUP(TableOMP[[#This Row],[Label]],TableAvg[],3,FALSE)</f>
        <v>#N/A</v>
      </c>
      <c r="Q4378" s="10" t="e">
        <f>TableOMP[[#This Row],[Avg]]-$U$2*TableOMP[[#This Row],[StdDev]]</f>
        <v>#N/A</v>
      </c>
      <c r="R4378" s="10" t="e">
        <f>TableOMP[[#This Row],[Avg]]+$U$2*TableOMP[[#This Row],[StdDev]]</f>
        <v>#N/A</v>
      </c>
      <c r="S4378" s="10" t="e">
        <f>IF(AND(TableOMP[[#This Row],[total_time]]&gt;=TableOMP[[#This Row],[Low]], TableOMP[[#This Row],[total_time]]&lt;=TableOMP[[#This Row],[High]]),1,0)</f>
        <v>#N/A</v>
      </c>
    </row>
    <row r="4379" spans="1:19" x14ac:dyDescent="0.25">
      <c r="A4379" t="s">
        <v>15</v>
      </c>
      <c r="B4379">
        <v>100</v>
      </c>
      <c r="C4379">
        <v>100</v>
      </c>
      <c r="D4379">
        <v>100000</v>
      </c>
      <c r="E4379">
        <v>12</v>
      </c>
      <c r="F4379">
        <v>1</v>
      </c>
      <c r="G4379">
        <v>1.1428069999999999</v>
      </c>
      <c r="H4379">
        <v>3.5500999999999998E-2</v>
      </c>
      <c r="I4379">
        <v>0.17649500000000001</v>
      </c>
      <c r="J4379">
        <v>1.6045E-2</v>
      </c>
      <c r="K4379" t="str">
        <f t="shared" si="80"/>
        <v>6</v>
      </c>
      <c r="L4379" t="s">
        <v>70</v>
      </c>
      <c r="M4379" t="s">
        <v>71</v>
      </c>
      <c r="N43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4379" s="10" t="e">
        <f>VLOOKUP(TableOMP[[#This Row],[Label]],TableAvg[],2,FALSE)</f>
        <v>#N/A</v>
      </c>
      <c r="P4379" s="10" t="e">
        <f>VLOOKUP(TableOMP[[#This Row],[Label]],TableAvg[],3,FALSE)</f>
        <v>#N/A</v>
      </c>
      <c r="Q4379" s="10" t="e">
        <f>TableOMP[[#This Row],[Avg]]-$U$2*TableOMP[[#This Row],[StdDev]]</f>
        <v>#N/A</v>
      </c>
      <c r="R4379" s="10" t="e">
        <f>TableOMP[[#This Row],[Avg]]+$U$2*TableOMP[[#This Row],[StdDev]]</f>
        <v>#N/A</v>
      </c>
      <c r="S4379" s="10" t="e">
        <f>IF(AND(TableOMP[[#This Row],[total_time]]&gt;=TableOMP[[#This Row],[Low]], TableOMP[[#This Row],[total_time]]&lt;=TableOMP[[#This Row],[High]]),1,0)</f>
        <v>#N/A</v>
      </c>
    </row>
    <row r="4380" spans="1:19" x14ac:dyDescent="0.25">
      <c r="A4380" t="s">
        <v>15</v>
      </c>
      <c r="B4380">
        <v>100</v>
      </c>
      <c r="C4380">
        <v>100</v>
      </c>
      <c r="D4380">
        <v>100000</v>
      </c>
      <c r="E4380">
        <v>11</v>
      </c>
      <c r="F4380">
        <v>1</v>
      </c>
      <c r="G4380">
        <v>1.1197330000000001</v>
      </c>
      <c r="H4380">
        <v>2.6373000000000001E-2</v>
      </c>
      <c r="I4380">
        <v>0.133466</v>
      </c>
      <c r="J4380">
        <v>1.3346999999999999E-2</v>
      </c>
      <c r="K4380" t="str">
        <f t="shared" si="80"/>
        <v>6</v>
      </c>
      <c r="L4380" t="s">
        <v>70</v>
      </c>
      <c r="M4380" t="s">
        <v>71</v>
      </c>
      <c r="N43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4380" s="10" t="e">
        <f>VLOOKUP(TableOMP[[#This Row],[Label]],TableAvg[],2,FALSE)</f>
        <v>#N/A</v>
      </c>
      <c r="P4380" s="10" t="e">
        <f>VLOOKUP(TableOMP[[#This Row],[Label]],TableAvg[],3,FALSE)</f>
        <v>#N/A</v>
      </c>
      <c r="Q4380" s="10" t="e">
        <f>TableOMP[[#This Row],[Avg]]-$U$2*TableOMP[[#This Row],[StdDev]]</f>
        <v>#N/A</v>
      </c>
      <c r="R4380" s="10" t="e">
        <f>TableOMP[[#This Row],[Avg]]+$U$2*TableOMP[[#This Row],[StdDev]]</f>
        <v>#N/A</v>
      </c>
      <c r="S4380" s="10" t="e">
        <f>IF(AND(TableOMP[[#This Row],[total_time]]&gt;=TableOMP[[#This Row],[Low]], TableOMP[[#This Row],[total_time]]&lt;=TableOMP[[#This Row],[High]]),1,0)</f>
        <v>#N/A</v>
      </c>
    </row>
    <row r="4381" spans="1:19" x14ac:dyDescent="0.25">
      <c r="A4381" t="s">
        <v>15</v>
      </c>
      <c r="B4381">
        <v>100</v>
      </c>
      <c r="C4381">
        <v>100</v>
      </c>
      <c r="D4381">
        <v>100000</v>
      </c>
      <c r="E4381">
        <v>10</v>
      </c>
      <c r="F4381">
        <v>1</v>
      </c>
      <c r="G4381">
        <v>1.1027169999999999</v>
      </c>
      <c r="H4381">
        <v>1.3986999999999999E-2</v>
      </c>
      <c r="I4381">
        <v>0.106572</v>
      </c>
      <c r="J4381">
        <v>1.1841000000000001E-2</v>
      </c>
      <c r="K4381" t="str">
        <f t="shared" si="80"/>
        <v>6</v>
      </c>
      <c r="L4381" t="s">
        <v>70</v>
      </c>
      <c r="M4381" t="s">
        <v>71</v>
      </c>
      <c r="N43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4381" s="10" t="e">
        <f>VLOOKUP(TableOMP[[#This Row],[Label]],TableAvg[],2,FALSE)</f>
        <v>#N/A</v>
      </c>
      <c r="P4381" s="10" t="e">
        <f>VLOOKUP(TableOMP[[#This Row],[Label]],TableAvg[],3,FALSE)</f>
        <v>#N/A</v>
      </c>
      <c r="Q4381" s="10" t="e">
        <f>TableOMP[[#This Row],[Avg]]-$U$2*TableOMP[[#This Row],[StdDev]]</f>
        <v>#N/A</v>
      </c>
      <c r="R4381" s="10" t="e">
        <f>TableOMP[[#This Row],[Avg]]+$U$2*TableOMP[[#This Row],[StdDev]]</f>
        <v>#N/A</v>
      </c>
      <c r="S4381" s="10" t="e">
        <f>IF(AND(TableOMP[[#This Row],[total_time]]&gt;=TableOMP[[#This Row],[Low]], TableOMP[[#This Row],[total_time]]&lt;=TableOMP[[#This Row],[High]]),1,0)</f>
        <v>#N/A</v>
      </c>
    </row>
    <row r="4382" spans="1:19" x14ac:dyDescent="0.25">
      <c r="A4382" t="s">
        <v>15</v>
      </c>
      <c r="B4382">
        <v>100</v>
      </c>
      <c r="C4382">
        <v>100</v>
      </c>
      <c r="D4382">
        <v>100000</v>
      </c>
      <c r="E4382">
        <v>9</v>
      </c>
      <c r="F4382">
        <v>1</v>
      </c>
      <c r="G4382">
        <v>1.1112930000000001</v>
      </c>
      <c r="H4382">
        <v>2.6245999999999998E-2</v>
      </c>
      <c r="I4382">
        <v>0.105905</v>
      </c>
      <c r="J4382">
        <v>1.3238E-2</v>
      </c>
      <c r="K4382" t="str">
        <f t="shared" si="80"/>
        <v>6</v>
      </c>
      <c r="L4382" t="s">
        <v>70</v>
      </c>
      <c r="M4382" t="s">
        <v>71</v>
      </c>
      <c r="N43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4382" s="10" t="e">
        <f>VLOOKUP(TableOMP[[#This Row],[Label]],TableAvg[],2,FALSE)</f>
        <v>#N/A</v>
      </c>
      <c r="P4382" s="10" t="e">
        <f>VLOOKUP(TableOMP[[#This Row],[Label]],TableAvg[],3,FALSE)</f>
        <v>#N/A</v>
      </c>
      <c r="Q4382" s="10" t="e">
        <f>TableOMP[[#This Row],[Avg]]-$U$2*TableOMP[[#This Row],[StdDev]]</f>
        <v>#N/A</v>
      </c>
      <c r="R4382" s="10" t="e">
        <f>TableOMP[[#This Row],[Avg]]+$U$2*TableOMP[[#This Row],[StdDev]]</f>
        <v>#N/A</v>
      </c>
      <c r="S4382" s="10" t="e">
        <f>IF(AND(TableOMP[[#This Row],[total_time]]&gt;=TableOMP[[#This Row],[Low]], TableOMP[[#This Row],[total_time]]&lt;=TableOMP[[#This Row],[High]]),1,0)</f>
        <v>#N/A</v>
      </c>
    </row>
    <row r="4383" spans="1:19" x14ac:dyDescent="0.25">
      <c r="A4383" t="s">
        <v>15</v>
      </c>
      <c r="B4383">
        <v>100</v>
      </c>
      <c r="C4383">
        <v>100</v>
      </c>
      <c r="D4383">
        <v>100000</v>
      </c>
      <c r="E4383">
        <v>8</v>
      </c>
      <c r="F4383">
        <v>1</v>
      </c>
      <c r="G4383">
        <v>1.102768</v>
      </c>
      <c r="H4383">
        <v>2.4296999999999999E-2</v>
      </c>
      <c r="I4383">
        <v>6.5914E-2</v>
      </c>
      <c r="J4383">
        <v>9.4160000000000008E-3</v>
      </c>
      <c r="K4383" t="str">
        <f t="shared" si="80"/>
        <v>6</v>
      </c>
      <c r="L4383" t="s">
        <v>70</v>
      </c>
      <c r="M4383" t="s">
        <v>71</v>
      </c>
      <c r="N43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4383" s="10" t="e">
        <f>VLOOKUP(TableOMP[[#This Row],[Label]],TableAvg[],2,FALSE)</f>
        <v>#N/A</v>
      </c>
      <c r="P4383" s="10" t="e">
        <f>VLOOKUP(TableOMP[[#This Row],[Label]],TableAvg[],3,FALSE)</f>
        <v>#N/A</v>
      </c>
      <c r="Q4383" s="10" t="e">
        <f>TableOMP[[#This Row],[Avg]]-$U$2*TableOMP[[#This Row],[StdDev]]</f>
        <v>#N/A</v>
      </c>
      <c r="R4383" s="10" t="e">
        <f>TableOMP[[#This Row],[Avg]]+$U$2*TableOMP[[#This Row],[StdDev]]</f>
        <v>#N/A</v>
      </c>
      <c r="S4383" s="10" t="e">
        <f>IF(AND(TableOMP[[#This Row],[total_time]]&gt;=TableOMP[[#This Row],[Low]], TableOMP[[#This Row],[total_time]]&lt;=TableOMP[[#This Row],[High]]),1,0)</f>
        <v>#N/A</v>
      </c>
    </row>
    <row r="4384" spans="1:19" x14ac:dyDescent="0.25">
      <c r="A4384" t="s">
        <v>15</v>
      </c>
      <c r="B4384">
        <v>100</v>
      </c>
      <c r="C4384">
        <v>100</v>
      </c>
      <c r="D4384">
        <v>100000</v>
      </c>
      <c r="E4384">
        <v>7</v>
      </c>
      <c r="F4384">
        <v>1</v>
      </c>
      <c r="G4384">
        <v>1.096579</v>
      </c>
      <c r="H4384">
        <v>2.4194E-2</v>
      </c>
      <c r="I4384">
        <v>8.6794999999999997E-2</v>
      </c>
      <c r="J4384">
        <v>1.4466E-2</v>
      </c>
      <c r="K4384" t="str">
        <f t="shared" si="80"/>
        <v>6</v>
      </c>
      <c r="L4384" t="s">
        <v>70</v>
      </c>
      <c r="M4384" t="s">
        <v>71</v>
      </c>
      <c r="N43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4384" s="10" t="e">
        <f>VLOOKUP(TableOMP[[#This Row],[Label]],TableAvg[],2,FALSE)</f>
        <v>#N/A</v>
      </c>
      <c r="P4384" s="10" t="e">
        <f>VLOOKUP(TableOMP[[#This Row],[Label]],TableAvg[],3,FALSE)</f>
        <v>#N/A</v>
      </c>
      <c r="Q4384" s="10" t="e">
        <f>TableOMP[[#This Row],[Avg]]-$U$2*TableOMP[[#This Row],[StdDev]]</f>
        <v>#N/A</v>
      </c>
      <c r="R4384" s="10" t="e">
        <f>TableOMP[[#This Row],[Avg]]+$U$2*TableOMP[[#This Row],[StdDev]]</f>
        <v>#N/A</v>
      </c>
      <c r="S4384" s="10" t="e">
        <f>IF(AND(TableOMP[[#This Row],[total_time]]&gt;=TableOMP[[#This Row],[Low]], TableOMP[[#This Row],[total_time]]&lt;=TableOMP[[#This Row],[High]]),1,0)</f>
        <v>#N/A</v>
      </c>
    </row>
    <row r="4385" spans="1:19" x14ac:dyDescent="0.25">
      <c r="A4385" t="s">
        <v>15</v>
      </c>
      <c r="B4385">
        <v>100</v>
      </c>
      <c r="C4385">
        <v>100</v>
      </c>
      <c r="D4385">
        <v>100000</v>
      </c>
      <c r="E4385">
        <v>6</v>
      </c>
      <c r="F4385">
        <v>1</v>
      </c>
      <c r="G4385">
        <v>1.085121</v>
      </c>
      <c r="H4385">
        <v>2.1076999999999999E-2</v>
      </c>
      <c r="I4385">
        <v>8.4268999999999997E-2</v>
      </c>
      <c r="J4385">
        <v>1.6854000000000001E-2</v>
      </c>
      <c r="K4385" t="str">
        <f t="shared" si="80"/>
        <v>6</v>
      </c>
      <c r="L4385" t="s">
        <v>70</v>
      </c>
      <c r="M4385" t="s">
        <v>71</v>
      </c>
      <c r="N43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4385" s="10" t="e">
        <f>VLOOKUP(TableOMP[[#This Row],[Label]],TableAvg[],2,FALSE)</f>
        <v>#N/A</v>
      </c>
      <c r="P4385" s="10" t="e">
        <f>VLOOKUP(TableOMP[[#This Row],[Label]],TableAvg[],3,FALSE)</f>
        <v>#N/A</v>
      </c>
      <c r="Q4385" s="10" t="e">
        <f>TableOMP[[#This Row],[Avg]]-$U$2*TableOMP[[#This Row],[StdDev]]</f>
        <v>#N/A</v>
      </c>
      <c r="R4385" s="10" t="e">
        <f>TableOMP[[#This Row],[Avg]]+$U$2*TableOMP[[#This Row],[StdDev]]</f>
        <v>#N/A</v>
      </c>
      <c r="S4385" s="10" t="e">
        <f>IF(AND(TableOMP[[#This Row],[total_time]]&gt;=TableOMP[[#This Row],[Low]], TableOMP[[#This Row],[total_time]]&lt;=TableOMP[[#This Row],[High]]),1,0)</f>
        <v>#N/A</v>
      </c>
    </row>
    <row r="4386" spans="1:19" x14ac:dyDescent="0.25">
      <c r="A4386" t="s">
        <v>15</v>
      </c>
      <c r="B4386">
        <v>100</v>
      </c>
      <c r="C4386">
        <v>100</v>
      </c>
      <c r="D4386">
        <v>100000</v>
      </c>
      <c r="E4386">
        <v>5</v>
      </c>
      <c r="F4386">
        <v>1</v>
      </c>
      <c r="G4386">
        <v>1.067099</v>
      </c>
      <c r="H4386">
        <v>1.0714E-2</v>
      </c>
      <c r="I4386">
        <v>3.6705000000000002E-2</v>
      </c>
      <c r="J4386">
        <v>9.1760000000000001E-3</v>
      </c>
      <c r="K4386" t="str">
        <f t="shared" si="80"/>
        <v>6</v>
      </c>
      <c r="L4386" t="s">
        <v>70</v>
      </c>
      <c r="M4386" t="s">
        <v>71</v>
      </c>
      <c r="N43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4386" s="10" t="e">
        <f>VLOOKUP(TableOMP[[#This Row],[Label]],TableAvg[],2,FALSE)</f>
        <v>#N/A</v>
      </c>
      <c r="P4386" s="10" t="e">
        <f>VLOOKUP(TableOMP[[#This Row],[Label]],TableAvg[],3,FALSE)</f>
        <v>#N/A</v>
      </c>
      <c r="Q4386" s="10" t="e">
        <f>TableOMP[[#This Row],[Avg]]-$U$2*TableOMP[[#This Row],[StdDev]]</f>
        <v>#N/A</v>
      </c>
      <c r="R4386" s="10" t="e">
        <f>TableOMP[[#This Row],[Avg]]+$U$2*TableOMP[[#This Row],[StdDev]]</f>
        <v>#N/A</v>
      </c>
      <c r="S4386" s="10" t="e">
        <f>IF(AND(TableOMP[[#This Row],[total_time]]&gt;=TableOMP[[#This Row],[Low]], TableOMP[[#This Row],[total_time]]&lt;=TableOMP[[#This Row],[High]]),1,0)</f>
        <v>#N/A</v>
      </c>
    </row>
    <row r="4387" spans="1:19" x14ac:dyDescent="0.25">
      <c r="A4387" t="s">
        <v>15</v>
      </c>
      <c r="B4387">
        <v>100</v>
      </c>
      <c r="C4387">
        <v>100</v>
      </c>
      <c r="D4387">
        <v>100000</v>
      </c>
      <c r="E4387">
        <v>4</v>
      </c>
      <c r="F4387">
        <v>1</v>
      </c>
      <c r="G4387">
        <v>1.0601370000000001</v>
      </c>
      <c r="H4387">
        <v>8.3809999999999996E-3</v>
      </c>
      <c r="I4387">
        <v>2.0459999999999999E-2</v>
      </c>
      <c r="J4387">
        <v>6.8199999999999997E-3</v>
      </c>
      <c r="K4387" t="str">
        <f t="shared" si="80"/>
        <v>6</v>
      </c>
      <c r="L4387" t="s">
        <v>70</v>
      </c>
      <c r="M4387" t="s">
        <v>71</v>
      </c>
      <c r="N43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4387" s="10" t="e">
        <f>VLOOKUP(TableOMP[[#This Row],[Label]],TableAvg[],2,FALSE)</f>
        <v>#N/A</v>
      </c>
      <c r="P4387" s="10" t="e">
        <f>VLOOKUP(TableOMP[[#This Row],[Label]],TableAvg[],3,FALSE)</f>
        <v>#N/A</v>
      </c>
      <c r="Q4387" s="10" t="e">
        <f>TableOMP[[#This Row],[Avg]]-$U$2*TableOMP[[#This Row],[StdDev]]</f>
        <v>#N/A</v>
      </c>
      <c r="R4387" s="10" t="e">
        <f>TableOMP[[#This Row],[Avg]]+$U$2*TableOMP[[#This Row],[StdDev]]</f>
        <v>#N/A</v>
      </c>
      <c r="S4387" s="10" t="e">
        <f>IF(AND(TableOMP[[#This Row],[total_time]]&gt;=TableOMP[[#This Row],[Low]], TableOMP[[#This Row],[total_time]]&lt;=TableOMP[[#This Row],[High]]),1,0)</f>
        <v>#N/A</v>
      </c>
    </row>
    <row r="4388" spans="1:19" x14ac:dyDescent="0.25">
      <c r="A4388" t="s">
        <v>15</v>
      </c>
      <c r="B4388">
        <v>100</v>
      </c>
      <c r="C4388">
        <v>100</v>
      </c>
      <c r="D4388">
        <v>100000</v>
      </c>
      <c r="E4388">
        <v>3</v>
      </c>
      <c r="F4388">
        <v>1</v>
      </c>
      <c r="G4388">
        <v>1.061453</v>
      </c>
      <c r="H4388">
        <v>7.5209999999999999E-3</v>
      </c>
      <c r="I4388">
        <v>1.2055E-2</v>
      </c>
      <c r="J4388">
        <v>6.0270000000000002E-3</v>
      </c>
      <c r="K4388" t="str">
        <f t="shared" si="80"/>
        <v>6</v>
      </c>
      <c r="L4388" t="s">
        <v>70</v>
      </c>
      <c r="M4388" t="s">
        <v>71</v>
      </c>
      <c r="N43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4388" s="10" t="e">
        <f>VLOOKUP(TableOMP[[#This Row],[Label]],TableAvg[],2,FALSE)</f>
        <v>#N/A</v>
      </c>
      <c r="P4388" s="10" t="e">
        <f>VLOOKUP(TableOMP[[#This Row],[Label]],TableAvg[],3,FALSE)</f>
        <v>#N/A</v>
      </c>
      <c r="Q4388" s="10" t="e">
        <f>TableOMP[[#This Row],[Avg]]-$U$2*TableOMP[[#This Row],[StdDev]]</f>
        <v>#N/A</v>
      </c>
      <c r="R4388" s="10" t="e">
        <f>TableOMP[[#This Row],[Avg]]+$U$2*TableOMP[[#This Row],[StdDev]]</f>
        <v>#N/A</v>
      </c>
      <c r="S4388" s="10" t="e">
        <f>IF(AND(TableOMP[[#This Row],[total_time]]&gt;=TableOMP[[#This Row],[Low]], TableOMP[[#This Row],[total_time]]&lt;=TableOMP[[#This Row],[High]]),1,0)</f>
        <v>#N/A</v>
      </c>
    </row>
    <row r="4389" spans="1:19" x14ac:dyDescent="0.25">
      <c r="A4389" t="s">
        <v>15</v>
      </c>
      <c r="B4389">
        <v>100</v>
      </c>
      <c r="C4389">
        <v>100</v>
      </c>
      <c r="D4389">
        <v>100000</v>
      </c>
      <c r="E4389">
        <v>2</v>
      </c>
      <c r="F4389">
        <v>1</v>
      </c>
      <c r="G4389">
        <v>1.066559</v>
      </c>
      <c r="H4389">
        <v>1.43E-2</v>
      </c>
      <c r="I4389">
        <v>1.3021E-2</v>
      </c>
      <c r="J4389">
        <v>1.3021E-2</v>
      </c>
      <c r="K4389" t="str">
        <f t="shared" si="80"/>
        <v>6</v>
      </c>
      <c r="L4389" t="s">
        <v>70</v>
      </c>
      <c r="M4389" t="s">
        <v>71</v>
      </c>
      <c r="N43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4389" s="10" t="e">
        <f>VLOOKUP(TableOMP[[#This Row],[Label]],TableAvg[],2,FALSE)</f>
        <v>#N/A</v>
      </c>
      <c r="P4389" s="10" t="e">
        <f>VLOOKUP(TableOMP[[#This Row],[Label]],TableAvg[],3,FALSE)</f>
        <v>#N/A</v>
      </c>
      <c r="Q4389" s="10" t="e">
        <f>TableOMP[[#This Row],[Avg]]-$U$2*TableOMP[[#This Row],[StdDev]]</f>
        <v>#N/A</v>
      </c>
      <c r="R4389" s="10" t="e">
        <f>TableOMP[[#This Row],[Avg]]+$U$2*TableOMP[[#This Row],[StdDev]]</f>
        <v>#N/A</v>
      </c>
      <c r="S4389" s="10" t="e">
        <f>IF(AND(TableOMP[[#This Row],[total_time]]&gt;=TableOMP[[#This Row],[Low]], TableOMP[[#This Row],[total_time]]&lt;=TableOMP[[#This Row],[High]]),1,0)</f>
        <v>#N/A</v>
      </c>
    </row>
    <row r="4390" spans="1:19" x14ac:dyDescent="0.25">
      <c r="A4390" t="s">
        <v>15</v>
      </c>
      <c r="B4390">
        <v>100</v>
      </c>
      <c r="C4390">
        <v>100</v>
      </c>
      <c r="D4390">
        <v>100000</v>
      </c>
      <c r="E4390">
        <v>1</v>
      </c>
      <c r="F4390">
        <v>1</v>
      </c>
      <c r="G4390">
        <v>1.0611699999999999</v>
      </c>
      <c r="H4390">
        <v>5.2940000000000001E-3</v>
      </c>
      <c r="I4390">
        <v>0</v>
      </c>
      <c r="J4390">
        <v>0</v>
      </c>
      <c r="K4390" t="str">
        <f t="shared" si="80"/>
        <v>6</v>
      </c>
      <c r="L4390" t="s">
        <v>70</v>
      </c>
      <c r="M4390" t="s">
        <v>71</v>
      </c>
      <c r="N43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4390" s="10" t="e">
        <f>VLOOKUP(TableOMP[[#This Row],[Label]],TableAvg[],2,FALSE)</f>
        <v>#N/A</v>
      </c>
      <c r="P4390" s="10" t="e">
        <f>VLOOKUP(TableOMP[[#This Row],[Label]],TableAvg[],3,FALSE)</f>
        <v>#N/A</v>
      </c>
      <c r="Q4390" s="10" t="e">
        <f>TableOMP[[#This Row],[Avg]]-$U$2*TableOMP[[#This Row],[StdDev]]</f>
        <v>#N/A</v>
      </c>
      <c r="R4390" s="10" t="e">
        <f>TableOMP[[#This Row],[Avg]]+$U$2*TableOMP[[#This Row],[StdDev]]</f>
        <v>#N/A</v>
      </c>
      <c r="S4390" s="10" t="e">
        <f>IF(AND(TableOMP[[#This Row],[total_time]]&gt;=TableOMP[[#This Row],[Low]], TableOMP[[#This Row],[total_time]]&lt;=TableOMP[[#This Row],[High]]),1,0)</f>
        <v>#N/A</v>
      </c>
    </row>
    <row r="4391" spans="1:19" x14ac:dyDescent="0.25">
      <c r="A4391" t="s">
        <v>12</v>
      </c>
      <c r="B4391">
        <v>1000</v>
      </c>
      <c r="C4391">
        <v>100</v>
      </c>
      <c r="D4391">
        <v>100000</v>
      </c>
      <c r="E4391">
        <v>64</v>
      </c>
      <c r="F4391">
        <v>1</v>
      </c>
      <c r="G4391">
        <v>2.3123089999999999</v>
      </c>
      <c r="H4391">
        <v>7.2359000000000007E-2</v>
      </c>
      <c r="I4391">
        <v>3.744955</v>
      </c>
      <c r="J4391">
        <v>5.9443999999999997E-2</v>
      </c>
      <c r="K4391" t="str">
        <f>MID(M4391,22,1)</f>
        <v>5</v>
      </c>
      <c r="L4391" t="s">
        <v>72</v>
      </c>
      <c r="M4391" t="s">
        <v>73</v>
      </c>
      <c r="N43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64</v>
      </c>
      <c r="O4391" s="10" t="e">
        <f>VLOOKUP(TableOMP[[#This Row],[Label]],TableAvg[],2,FALSE)</f>
        <v>#N/A</v>
      </c>
      <c r="P4391" s="10" t="e">
        <f>VLOOKUP(TableOMP[[#This Row],[Label]],TableAvg[],3,FALSE)</f>
        <v>#N/A</v>
      </c>
      <c r="Q4391" s="10" t="e">
        <f>TableOMP[[#This Row],[Avg]]-$U$2*TableOMP[[#This Row],[StdDev]]</f>
        <v>#N/A</v>
      </c>
      <c r="R4391" s="10" t="e">
        <f>TableOMP[[#This Row],[Avg]]+$U$2*TableOMP[[#This Row],[StdDev]]</f>
        <v>#N/A</v>
      </c>
      <c r="S4391" s="10" t="e">
        <f>IF(AND(TableOMP[[#This Row],[total_time]]&gt;=TableOMP[[#This Row],[Low]], TableOMP[[#This Row],[total_time]]&lt;=TableOMP[[#This Row],[High]]),1,0)</f>
        <v>#N/A</v>
      </c>
    </row>
    <row r="4392" spans="1:19" x14ac:dyDescent="0.25">
      <c r="A4392" t="s">
        <v>12</v>
      </c>
      <c r="B4392">
        <v>1000</v>
      </c>
      <c r="C4392">
        <v>100</v>
      </c>
      <c r="D4392">
        <v>100000</v>
      </c>
      <c r="E4392">
        <v>63</v>
      </c>
      <c r="F4392">
        <v>1</v>
      </c>
      <c r="G4392">
        <v>2.3146070000000001</v>
      </c>
      <c r="H4392">
        <v>7.6011999999999996E-2</v>
      </c>
      <c r="I4392">
        <v>4.2766000000000002</v>
      </c>
      <c r="J4392">
        <v>6.8976999999999997E-2</v>
      </c>
      <c r="K4392" t="str">
        <f t="shared" ref="K4392:K4423" si="81">MID(M4392,22,1)</f>
        <v>5</v>
      </c>
      <c r="L4392" t="s">
        <v>72</v>
      </c>
      <c r="M4392" t="s">
        <v>73</v>
      </c>
      <c r="N43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63</v>
      </c>
      <c r="O4392" s="10" t="e">
        <f>VLOOKUP(TableOMP[[#This Row],[Label]],TableAvg[],2,FALSE)</f>
        <v>#N/A</v>
      </c>
      <c r="P4392" s="10" t="e">
        <f>VLOOKUP(TableOMP[[#This Row],[Label]],TableAvg[],3,FALSE)</f>
        <v>#N/A</v>
      </c>
      <c r="Q4392" s="10" t="e">
        <f>TableOMP[[#This Row],[Avg]]-$U$2*TableOMP[[#This Row],[StdDev]]</f>
        <v>#N/A</v>
      </c>
      <c r="R4392" s="10" t="e">
        <f>TableOMP[[#This Row],[Avg]]+$U$2*TableOMP[[#This Row],[StdDev]]</f>
        <v>#N/A</v>
      </c>
      <c r="S4392" s="10" t="e">
        <f>IF(AND(TableOMP[[#This Row],[total_time]]&gt;=TableOMP[[#This Row],[Low]], TableOMP[[#This Row],[total_time]]&lt;=TableOMP[[#This Row],[High]]),1,0)</f>
        <v>#N/A</v>
      </c>
    </row>
    <row r="4393" spans="1:19" x14ac:dyDescent="0.25">
      <c r="A4393" t="s">
        <v>12</v>
      </c>
      <c r="B4393">
        <v>1000</v>
      </c>
      <c r="C4393">
        <v>100</v>
      </c>
      <c r="D4393">
        <v>100000</v>
      </c>
      <c r="E4393">
        <v>62</v>
      </c>
      <c r="F4393">
        <v>1</v>
      </c>
      <c r="G4393">
        <v>2.3337889999999999</v>
      </c>
      <c r="H4393">
        <v>8.0520999999999995E-2</v>
      </c>
      <c r="I4393">
        <v>4.4706149999999996</v>
      </c>
      <c r="J4393">
        <v>7.3289000000000007E-2</v>
      </c>
      <c r="K4393" t="str">
        <f t="shared" si="81"/>
        <v>5</v>
      </c>
      <c r="L4393" t="s">
        <v>72</v>
      </c>
      <c r="M4393" t="s">
        <v>73</v>
      </c>
      <c r="N43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62</v>
      </c>
      <c r="O4393" s="10" t="e">
        <f>VLOOKUP(TableOMP[[#This Row],[Label]],TableAvg[],2,FALSE)</f>
        <v>#N/A</v>
      </c>
      <c r="P4393" s="10" t="e">
        <f>VLOOKUP(TableOMP[[#This Row],[Label]],TableAvg[],3,FALSE)</f>
        <v>#N/A</v>
      </c>
      <c r="Q4393" s="10" t="e">
        <f>TableOMP[[#This Row],[Avg]]-$U$2*TableOMP[[#This Row],[StdDev]]</f>
        <v>#N/A</v>
      </c>
      <c r="R4393" s="10" t="e">
        <f>TableOMP[[#This Row],[Avg]]+$U$2*TableOMP[[#This Row],[StdDev]]</f>
        <v>#N/A</v>
      </c>
      <c r="S4393" s="10" t="e">
        <f>IF(AND(TableOMP[[#This Row],[total_time]]&gt;=TableOMP[[#This Row],[Low]], TableOMP[[#This Row],[total_time]]&lt;=TableOMP[[#This Row],[High]]),1,0)</f>
        <v>#N/A</v>
      </c>
    </row>
    <row r="4394" spans="1:19" x14ac:dyDescent="0.25">
      <c r="A4394" t="s">
        <v>12</v>
      </c>
      <c r="B4394">
        <v>1000</v>
      </c>
      <c r="C4394">
        <v>100</v>
      </c>
      <c r="D4394">
        <v>100000</v>
      </c>
      <c r="E4394">
        <v>61</v>
      </c>
      <c r="F4394">
        <v>1</v>
      </c>
      <c r="G4394">
        <v>2.6669309999999999</v>
      </c>
      <c r="H4394">
        <v>6.8780999999999995E-2</v>
      </c>
      <c r="I4394">
        <v>3.5858690000000002</v>
      </c>
      <c r="J4394">
        <v>5.9763999999999998E-2</v>
      </c>
      <c r="K4394" t="str">
        <f t="shared" si="81"/>
        <v>5</v>
      </c>
      <c r="L4394" t="s">
        <v>72</v>
      </c>
      <c r="M4394" t="s">
        <v>73</v>
      </c>
      <c r="N43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61</v>
      </c>
      <c r="O4394" s="10" t="e">
        <f>VLOOKUP(TableOMP[[#This Row],[Label]],TableAvg[],2,FALSE)</f>
        <v>#N/A</v>
      </c>
      <c r="P4394" s="10" t="e">
        <f>VLOOKUP(TableOMP[[#This Row],[Label]],TableAvg[],3,FALSE)</f>
        <v>#N/A</v>
      </c>
      <c r="Q4394" s="10" t="e">
        <f>TableOMP[[#This Row],[Avg]]-$U$2*TableOMP[[#This Row],[StdDev]]</f>
        <v>#N/A</v>
      </c>
      <c r="R4394" s="10" t="e">
        <f>TableOMP[[#This Row],[Avg]]+$U$2*TableOMP[[#This Row],[StdDev]]</f>
        <v>#N/A</v>
      </c>
      <c r="S4394" s="10" t="e">
        <f>IF(AND(TableOMP[[#This Row],[total_time]]&gt;=TableOMP[[#This Row],[Low]], TableOMP[[#This Row],[total_time]]&lt;=TableOMP[[#This Row],[High]]),1,0)</f>
        <v>#N/A</v>
      </c>
    </row>
    <row r="4395" spans="1:19" x14ac:dyDescent="0.25">
      <c r="A4395" t="s">
        <v>12</v>
      </c>
      <c r="B4395">
        <v>1000</v>
      </c>
      <c r="C4395">
        <v>100</v>
      </c>
      <c r="D4395">
        <v>100000</v>
      </c>
      <c r="E4395">
        <v>60</v>
      </c>
      <c r="F4395">
        <v>1</v>
      </c>
      <c r="G4395">
        <v>2.3911910000000001</v>
      </c>
      <c r="H4395">
        <v>6.8385000000000001E-2</v>
      </c>
      <c r="I4395">
        <v>3.594668</v>
      </c>
      <c r="J4395">
        <v>6.0927000000000002E-2</v>
      </c>
      <c r="K4395" t="str">
        <f t="shared" si="81"/>
        <v>5</v>
      </c>
      <c r="L4395" t="s">
        <v>72</v>
      </c>
      <c r="M4395" t="s">
        <v>73</v>
      </c>
      <c r="N43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60</v>
      </c>
      <c r="O4395" s="10" t="e">
        <f>VLOOKUP(TableOMP[[#This Row],[Label]],TableAvg[],2,FALSE)</f>
        <v>#N/A</v>
      </c>
      <c r="P4395" s="10" t="e">
        <f>VLOOKUP(TableOMP[[#This Row],[Label]],TableAvg[],3,FALSE)</f>
        <v>#N/A</v>
      </c>
      <c r="Q4395" s="10" t="e">
        <f>TableOMP[[#This Row],[Avg]]-$U$2*TableOMP[[#This Row],[StdDev]]</f>
        <v>#N/A</v>
      </c>
      <c r="R4395" s="10" t="e">
        <f>TableOMP[[#This Row],[Avg]]+$U$2*TableOMP[[#This Row],[StdDev]]</f>
        <v>#N/A</v>
      </c>
      <c r="S4395" s="10" t="e">
        <f>IF(AND(TableOMP[[#This Row],[total_time]]&gt;=TableOMP[[#This Row],[Low]], TableOMP[[#This Row],[total_time]]&lt;=TableOMP[[#This Row],[High]]),1,0)</f>
        <v>#N/A</v>
      </c>
    </row>
    <row r="4396" spans="1:19" x14ac:dyDescent="0.25">
      <c r="A4396" t="s">
        <v>12</v>
      </c>
      <c r="B4396">
        <v>1000</v>
      </c>
      <c r="C4396">
        <v>100</v>
      </c>
      <c r="D4396">
        <v>100000</v>
      </c>
      <c r="E4396">
        <v>59</v>
      </c>
      <c r="F4396">
        <v>1</v>
      </c>
      <c r="G4396">
        <v>2.2739929999999999</v>
      </c>
      <c r="H4396">
        <v>6.5009999999999998E-2</v>
      </c>
      <c r="I4396">
        <v>3.3230219999999999</v>
      </c>
      <c r="J4396">
        <v>5.7292999999999997E-2</v>
      </c>
      <c r="K4396" t="str">
        <f t="shared" si="81"/>
        <v>5</v>
      </c>
      <c r="L4396" t="s">
        <v>72</v>
      </c>
      <c r="M4396" t="s">
        <v>73</v>
      </c>
      <c r="N43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59</v>
      </c>
      <c r="O4396" s="10" t="e">
        <f>VLOOKUP(TableOMP[[#This Row],[Label]],TableAvg[],2,FALSE)</f>
        <v>#N/A</v>
      </c>
      <c r="P4396" s="10" t="e">
        <f>VLOOKUP(TableOMP[[#This Row],[Label]],TableAvg[],3,FALSE)</f>
        <v>#N/A</v>
      </c>
      <c r="Q4396" s="10" t="e">
        <f>TableOMP[[#This Row],[Avg]]-$U$2*TableOMP[[#This Row],[StdDev]]</f>
        <v>#N/A</v>
      </c>
      <c r="R4396" s="10" t="e">
        <f>TableOMP[[#This Row],[Avg]]+$U$2*TableOMP[[#This Row],[StdDev]]</f>
        <v>#N/A</v>
      </c>
      <c r="S4396" s="10" t="e">
        <f>IF(AND(TableOMP[[#This Row],[total_time]]&gt;=TableOMP[[#This Row],[Low]], TableOMP[[#This Row],[total_time]]&lt;=TableOMP[[#This Row],[High]]),1,0)</f>
        <v>#N/A</v>
      </c>
    </row>
    <row r="4397" spans="1:19" x14ac:dyDescent="0.25">
      <c r="A4397" t="s">
        <v>12</v>
      </c>
      <c r="B4397">
        <v>1000</v>
      </c>
      <c r="C4397">
        <v>100</v>
      </c>
      <c r="D4397">
        <v>100000</v>
      </c>
      <c r="E4397">
        <v>58</v>
      </c>
      <c r="F4397">
        <v>1</v>
      </c>
      <c r="G4397">
        <v>2.2828590000000002</v>
      </c>
      <c r="H4397">
        <v>6.5332000000000001E-2</v>
      </c>
      <c r="I4397">
        <v>3.2843830000000001</v>
      </c>
      <c r="J4397">
        <v>5.7620999999999999E-2</v>
      </c>
      <c r="K4397" t="str">
        <f t="shared" si="81"/>
        <v>5</v>
      </c>
      <c r="L4397" t="s">
        <v>72</v>
      </c>
      <c r="M4397" t="s">
        <v>73</v>
      </c>
      <c r="N43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58</v>
      </c>
      <c r="O4397" s="10" t="e">
        <f>VLOOKUP(TableOMP[[#This Row],[Label]],TableAvg[],2,FALSE)</f>
        <v>#N/A</v>
      </c>
      <c r="P4397" s="10" t="e">
        <f>VLOOKUP(TableOMP[[#This Row],[Label]],TableAvg[],3,FALSE)</f>
        <v>#N/A</v>
      </c>
      <c r="Q4397" s="10" t="e">
        <f>TableOMP[[#This Row],[Avg]]-$U$2*TableOMP[[#This Row],[StdDev]]</f>
        <v>#N/A</v>
      </c>
      <c r="R4397" s="10" t="e">
        <f>TableOMP[[#This Row],[Avg]]+$U$2*TableOMP[[#This Row],[StdDev]]</f>
        <v>#N/A</v>
      </c>
      <c r="S4397" s="10" t="e">
        <f>IF(AND(TableOMP[[#This Row],[total_time]]&gt;=TableOMP[[#This Row],[Low]], TableOMP[[#This Row],[total_time]]&lt;=TableOMP[[#This Row],[High]]),1,0)</f>
        <v>#N/A</v>
      </c>
    </row>
    <row r="4398" spans="1:19" x14ac:dyDescent="0.25">
      <c r="A4398" t="s">
        <v>12</v>
      </c>
      <c r="B4398">
        <v>1000</v>
      </c>
      <c r="C4398">
        <v>100</v>
      </c>
      <c r="D4398">
        <v>100000</v>
      </c>
      <c r="E4398">
        <v>57</v>
      </c>
      <c r="F4398">
        <v>1</v>
      </c>
      <c r="G4398">
        <v>2.3325269999999998</v>
      </c>
      <c r="H4398">
        <v>0.14796899999999999</v>
      </c>
      <c r="I4398">
        <v>6.2190060000000003</v>
      </c>
      <c r="J4398">
        <v>0.111054</v>
      </c>
      <c r="K4398" t="str">
        <f t="shared" si="81"/>
        <v>5</v>
      </c>
      <c r="L4398" t="s">
        <v>72</v>
      </c>
      <c r="M4398" t="s">
        <v>73</v>
      </c>
      <c r="N43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57</v>
      </c>
      <c r="O4398" s="10" t="e">
        <f>VLOOKUP(TableOMP[[#This Row],[Label]],TableAvg[],2,FALSE)</f>
        <v>#N/A</v>
      </c>
      <c r="P4398" s="10" t="e">
        <f>VLOOKUP(TableOMP[[#This Row],[Label]],TableAvg[],3,FALSE)</f>
        <v>#N/A</v>
      </c>
      <c r="Q4398" s="10" t="e">
        <f>TableOMP[[#This Row],[Avg]]-$U$2*TableOMP[[#This Row],[StdDev]]</f>
        <v>#N/A</v>
      </c>
      <c r="R4398" s="10" t="e">
        <f>TableOMP[[#This Row],[Avg]]+$U$2*TableOMP[[#This Row],[StdDev]]</f>
        <v>#N/A</v>
      </c>
      <c r="S4398" s="10" t="e">
        <f>IF(AND(TableOMP[[#This Row],[total_time]]&gt;=TableOMP[[#This Row],[Low]], TableOMP[[#This Row],[total_time]]&lt;=TableOMP[[#This Row],[High]]),1,0)</f>
        <v>#N/A</v>
      </c>
    </row>
    <row r="4399" spans="1:19" x14ac:dyDescent="0.25">
      <c r="A4399" t="s">
        <v>12</v>
      </c>
      <c r="B4399">
        <v>1000</v>
      </c>
      <c r="C4399">
        <v>100</v>
      </c>
      <c r="D4399">
        <v>100000</v>
      </c>
      <c r="E4399">
        <v>56</v>
      </c>
      <c r="F4399">
        <v>1</v>
      </c>
      <c r="G4399">
        <v>2.2955809999999999</v>
      </c>
      <c r="H4399">
        <v>0.10775899999999999</v>
      </c>
      <c r="I4399">
        <v>3.8296589999999999</v>
      </c>
      <c r="J4399">
        <v>6.9629999999999997E-2</v>
      </c>
      <c r="K4399" t="str">
        <f t="shared" si="81"/>
        <v>5</v>
      </c>
      <c r="L4399" t="s">
        <v>72</v>
      </c>
      <c r="M4399" t="s">
        <v>73</v>
      </c>
      <c r="N43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56</v>
      </c>
      <c r="O4399" s="10" t="e">
        <f>VLOOKUP(TableOMP[[#This Row],[Label]],TableAvg[],2,FALSE)</f>
        <v>#N/A</v>
      </c>
      <c r="P4399" s="10" t="e">
        <f>VLOOKUP(TableOMP[[#This Row],[Label]],TableAvg[],3,FALSE)</f>
        <v>#N/A</v>
      </c>
      <c r="Q4399" s="10" t="e">
        <f>TableOMP[[#This Row],[Avg]]-$U$2*TableOMP[[#This Row],[StdDev]]</f>
        <v>#N/A</v>
      </c>
      <c r="R4399" s="10" t="e">
        <f>TableOMP[[#This Row],[Avg]]+$U$2*TableOMP[[#This Row],[StdDev]]</f>
        <v>#N/A</v>
      </c>
      <c r="S4399" s="10" t="e">
        <f>IF(AND(TableOMP[[#This Row],[total_time]]&gt;=TableOMP[[#This Row],[Low]], TableOMP[[#This Row],[total_time]]&lt;=TableOMP[[#This Row],[High]]),1,0)</f>
        <v>#N/A</v>
      </c>
    </row>
    <row r="4400" spans="1:19" x14ac:dyDescent="0.25">
      <c r="A4400" t="s">
        <v>12</v>
      </c>
      <c r="B4400">
        <v>1000</v>
      </c>
      <c r="C4400">
        <v>100</v>
      </c>
      <c r="D4400">
        <v>100000</v>
      </c>
      <c r="E4400">
        <v>55</v>
      </c>
      <c r="F4400">
        <v>1</v>
      </c>
      <c r="G4400">
        <v>2.3182200000000002</v>
      </c>
      <c r="H4400">
        <v>0.13490199999999999</v>
      </c>
      <c r="I4400">
        <v>4.8598999999999997</v>
      </c>
      <c r="J4400">
        <v>8.9997999999999995E-2</v>
      </c>
      <c r="K4400" t="str">
        <f t="shared" si="81"/>
        <v>5</v>
      </c>
      <c r="L4400" t="s">
        <v>72</v>
      </c>
      <c r="M4400" t="s">
        <v>73</v>
      </c>
      <c r="N44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55</v>
      </c>
      <c r="O4400" s="10" t="e">
        <f>VLOOKUP(TableOMP[[#This Row],[Label]],TableAvg[],2,FALSE)</f>
        <v>#N/A</v>
      </c>
      <c r="P4400" s="10" t="e">
        <f>VLOOKUP(TableOMP[[#This Row],[Label]],TableAvg[],3,FALSE)</f>
        <v>#N/A</v>
      </c>
      <c r="Q4400" s="10" t="e">
        <f>TableOMP[[#This Row],[Avg]]-$U$2*TableOMP[[#This Row],[StdDev]]</f>
        <v>#N/A</v>
      </c>
      <c r="R4400" s="10" t="e">
        <f>TableOMP[[#This Row],[Avg]]+$U$2*TableOMP[[#This Row],[StdDev]]</f>
        <v>#N/A</v>
      </c>
      <c r="S4400" s="10" t="e">
        <f>IF(AND(TableOMP[[#This Row],[total_time]]&gt;=TableOMP[[#This Row],[Low]], TableOMP[[#This Row],[total_time]]&lt;=TableOMP[[#This Row],[High]]),1,0)</f>
        <v>#N/A</v>
      </c>
    </row>
    <row r="4401" spans="1:19" x14ac:dyDescent="0.25">
      <c r="A4401" t="s">
        <v>12</v>
      </c>
      <c r="B4401">
        <v>1000</v>
      </c>
      <c r="C4401">
        <v>100</v>
      </c>
      <c r="D4401">
        <v>100000</v>
      </c>
      <c r="E4401">
        <v>54</v>
      </c>
      <c r="F4401">
        <v>1</v>
      </c>
      <c r="G4401">
        <v>2.2812960000000002</v>
      </c>
      <c r="H4401">
        <v>8.1581000000000001E-2</v>
      </c>
      <c r="I4401">
        <v>3.2192660000000002</v>
      </c>
      <c r="J4401">
        <v>6.0741000000000003E-2</v>
      </c>
      <c r="K4401" t="str">
        <f t="shared" si="81"/>
        <v>5</v>
      </c>
      <c r="L4401" t="s">
        <v>72</v>
      </c>
      <c r="M4401" t="s">
        <v>73</v>
      </c>
      <c r="N44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54</v>
      </c>
      <c r="O4401" s="10" t="e">
        <f>VLOOKUP(TableOMP[[#This Row],[Label]],TableAvg[],2,FALSE)</f>
        <v>#N/A</v>
      </c>
      <c r="P4401" s="10" t="e">
        <f>VLOOKUP(TableOMP[[#This Row],[Label]],TableAvg[],3,FALSE)</f>
        <v>#N/A</v>
      </c>
      <c r="Q4401" s="10" t="e">
        <f>TableOMP[[#This Row],[Avg]]-$U$2*TableOMP[[#This Row],[StdDev]]</f>
        <v>#N/A</v>
      </c>
      <c r="R4401" s="10" t="e">
        <f>TableOMP[[#This Row],[Avg]]+$U$2*TableOMP[[#This Row],[StdDev]]</f>
        <v>#N/A</v>
      </c>
      <c r="S4401" s="10" t="e">
        <f>IF(AND(TableOMP[[#This Row],[total_time]]&gt;=TableOMP[[#This Row],[Low]], TableOMP[[#This Row],[total_time]]&lt;=TableOMP[[#This Row],[High]]),1,0)</f>
        <v>#N/A</v>
      </c>
    </row>
    <row r="4402" spans="1:19" x14ac:dyDescent="0.25">
      <c r="A4402" t="s">
        <v>12</v>
      </c>
      <c r="B4402">
        <v>1000</v>
      </c>
      <c r="C4402">
        <v>100</v>
      </c>
      <c r="D4402">
        <v>100000</v>
      </c>
      <c r="E4402">
        <v>53</v>
      </c>
      <c r="F4402">
        <v>1</v>
      </c>
      <c r="G4402">
        <v>2.6510129999999998</v>
      </c>
      <c r="H4402">
        <v>9.0365000000000001E-2</v>
      </c>
      <c r="I4402">
        <v>3.0847630000000001</v>
      </c>
      <c r="J4402">
        <v>5.9322E-2</v>
      </c>
      <c r="K4402" t="str">
        <f t="shared" si="81"/>
        <v>5</v>
      </c>
      <c r="L4402" t="s">
        <v>72</v>
      </c>
      <c r="M4402" t="s">
        <v>73</v>
      </c>
      <c r="N44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53</v>
      </c>
      <c r="O4402" s="10" t="e">
        <f>VLOOKUP(TableOMP[[#This Row],[Label]],TableAvg[],2,FALSE)</f>
        <v>#N/A</v>
      </c>
      <c r="P4402" s="10" t="e">
        <f>VLOOKUP(TableOMP[[#This Row],[Label]],TableAvg[],3,FALSE)</f>
        <v>#N/A</v>
      </c>
      <c r="Q4402" s="10" t="e">
        <f>TableOMP[[#This Row],[Avg]]-$U$2*TableOMP[[#This Row],[StdDev]]</f>
        <v>#N/A</v>
      </c>
      <c r="R4402" s="10" t="e">
        <f>TableOMP[[#This Row],[Avg]]+$U$2*TableOMP[[#This Row],[StdDev]]</f>
        <v>#N/A</v>
      </c>
      <c r="S4402" s="10" t="e">
        <f>IF(AND(TableOMP[[#This Row],[total_time]]&gt;=TableOMP[[#This Row],[Low]], TableOMP[[#This Row],[total_time]]&lt;=TableOMP[[#This Row],[High]]),1,0)</f>
        <v>#N/A</v>
      </c>
    </row>
    <row r="4403" spans="1:19" x14ac:dyDescent="0.25">
      <c r="A4403" t="s">
        <v>12</v>
      </c>
      <c r="B4403">
        <v>1000</v>
      </c>
      <c r="C4403">
        <v>100</v>
      </c>
      <c r="D4403">
        <v>100000</v>
      </c>
      <c r="E4403">
        <v>52</v>
      </c>
      <c r="F4403">
        <v>1</v>
      </c>
      <c r="G4403">
        <v>2.237063</v>
      </c>
      <c r="H4403">
        <v>6.0305999999999998E-2</v>
      </c>
      <c r="I4403">
        <v>2.6865489999999999</v>
      </c>
      <c r="J4403">
        <v>5.2677000000000002E-2</v>
      </c>
      <c r="K4403" t="str">
        <f t="shared" si="81"/>
        <v>5</v>
      </c>
      <c r="L4403" t="s">
        <v>72</v>
      </c>
      <c r="M4403" t="s">
        <v>73</v>
      </c>
      <c r="N44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52</v>
      </c>
      <c r="O4403" s="10" t="e">
        <f>VLOOKUP(TableOMP[[#This Row],[Label]],TableAvg[],2,FALSE)</f>
        <v>#N/A</v>
      </c>
      <c r="P4403" s="10" t="e">
        <f>VLOOKUP(TableOMP[[#This Row],[Label]],TableAvg[],3,FALSE)</f>
        <v>#N/A</v>
      </c>
      <c r="Q4403" s="10" t="e">
        <f>TableOMP[[#This Row],[Avg]]-$U$2*TableOMP[[#This Row],[StdDev]]</f>
        <v>#N/A</v>
      </c>
      <c r="R4403" s="10" t="e">
        <f>TableOMP[[#This Row],[Avg]]+$U$2*TableOMP[[#This Row],[StdDev]]</f>
        <v>#N/A</v>
      </c>
      <c r="S4403" s="10" t="e">
        <f>IF(AND(TableOMP[[#This Row],[total_time]]&gt;=TableOMP[[#This Row],[Low]], TableOMP[[#This Row],[total_time]]&lt;=TableOMP[[#This Row],[High]]),1,0)</f>
        <v>#N/A</v>
      </c>
    </row>
    <row r="4404" spans="1:19" x14ac:dyDescent="0.25">
      <c r="A4404" t="s">
        <v>12</v>
      </c>
      <c r="B4404">
        <v>1000</v>
      </c>
      <c r="C4404">
        <v>100</v>
      </c>
      <c r="D4404">
        <v>100000</v>
      </c>
      <c r="E4404">
        <v>51</v>
      </c>
      <c r="F4404">
        <v>1</v>
      </c>
      <c r="G4404">
        <v>2.2123119999999998</v>
      </c>
      <c r="H4404">
        <v>7.1415000000000006E-2</v>
      </c>
      <c r="I4404">
        <v>2.2872840000000001</v>
      </c>
      <c r="J4404">
        <v>4.5746000000000002E-2</v>
      </c>
      <c r="K4404" t="str">
        <f t="shared" si="81"/>
        <v>5</v>
      </c>
      <c r="L4404" t="s">
        <v>72</v>
      </c>
      <c r="M4404" t="s">
        <v>73</v>
      </c>
      <c r="N44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51</v>
      </c>
      <c r="O4404" s="10" t="e">
        <f>VLOOKUP(TableOMP[[#This Row],[Label]],TableAvg[],2,FALSE)</f>
        <v>#N/A</v>
      </c>
      <c r="P4404" s="10" t="e">
        <f>VLOOKUP(TableOMP[[#This Row],[Label]],TableAvg[],3,FALSE)</f>
        <v>#N/A</v>
      </c>
      <c r="Q4404" s="10" t="e">
        <f>TableOMP[[#This Row],[Avg]]-$U$2*TableOMP[[#This Row],[StdDev]]</f>
        <v>#N/A</v>
      </c>
      <c r="R4404" s="10" t="e">
        <f>TableOMP[[#This Row],[Avg]]+$U$2*TableOMP[[#This Row],[StdDev]]</f>
        <v>#N/A</v>
      </c>
      <c r="S4404" s="10" t="e">
        <f>IF(AND(TableOMP[[#This Row],[total_time]]&gt;=TableOMP[[#This Row],[Low]], TableOMP[[#This Row],[total_time]]&lt;=TableOMP[[#This Row],[High]]),1,0)</f>
        <v>#N/A</v>
      </c>
    </row>
    <row r="4405" spans="1:19" x14ac:dyDescent="0.25">
      <c r="A4405" t="s">
        <v>12</v>
      </c>
      <c r="B4405">
        <v>1000</v>
      </c>
      <c r="C4405">
        <v>100</v>
      </c>
      <c r="D4405">
        <v>100000</v>
      </c>
      <c r="E4405">
        <v>50</v>
      </c>
      <c r="F4405">
        <v>1</v>
      </c>
      <c r="G4405">
        <v>2.24912</v>
      </c>
      <c r="H4405">
        <v>0.108836</v>
      </c>
      <c r="I4405">
        <v>3.894406</v>
      </c>
      <c r="J4405">
        <v>7.9477999999999993E-2</v>
      </c>
      <c r="K4405" t="str">
        <f t="shared" si="81"/>
        <v>5</v>
      </c>
      <c r="L4405" t="s">
        <v>72</v>
      </c>
      <c r="M4405" t="s">
        <v>73</v>
      </c>
      <c r="N44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50</v>
      </c>
      <c r="O4405" s="10" t="e">
        <f>VLOOKUP(TableOMP[[#This Row],[Label]],TableAvg[],2,FALSE)</f>
        <v>#N/A</v>
      </c>
      <c r="P4405" s="10" t="e">
        <f>VLOOKUP(TableOMP[[#This Row],[Label]],TableAvg[],3,FALSE)</f>
        <v>#N/A</v>
      </c>
      <c r="Q4405" s="10" t="e">
        <f>TableOMP[[#This Row],[Avg]]-$U$2*TableOMP[[#This Row],[StdDev]]</f>
        <v>#N/A</v>
      </c>
      <c r="R4405" s="10" t="e">
        <f>TableOMP[[#This Row],[Avg]]+$U$2*TableOMP[[#This Row],[StdDev]]</f>
        <v>#N/A</v>
      </c>
      <c r="S4405" s="10" t="e">
        <f>IF(AND(TableOMP[[#This Row],[total_time]]&gt;=TableOMP[[#This Row],[Low]], TableOMP[[#This Row],[total_time]]&lt;=TableOMP[[#This Row],[High]]),1,0)</f>
        <v>#N/A</v>
      </c>
    </row>
    <row r="4406" spans="1:19" x14ac:dyDescent="0.25">
      <c r="A4406" t="s">
        <v>12</v>
      </c>
      <c r="B4406">
        <v>1000</v>
      </c>
      <c r="C4406">
        <v>100</v>
      </c>
      <c r="D4406">
        <v>100000</v>
      </c>
      <c r="E4406">
        <v>49</v>
      </c>
      <c r="F4406">
        <v>1</v>
      </c>
      <c r="G4406">
        <v>2.2220140000000002</v>
      </c>
      <c r="H4406">
        <v>8.1609000000000001E-2</v>
      </c>
      <c r="I4406">
        <v>2.2612380000000001</v>
      </c>
      <c r="J4406">
        <v>4.7108999999999998E-2</v>
      </c>
      <c r="K4406" t="str">
        <f t="shared" si="81"/>
        <v>5</v>
      </c>
      <c r="L4406" t="s">
        <v>72</v>
      </c>
      <c r="M4406" t="s">
        <v>73</v>
      </c>
      <c r="N44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49</v>
      </c>
      <c r="O4406" s="10" t="e">
        <f>VLOOKUP(TableOMP[[#This Row],[Label]],TableAvg[],2,FALSE)</f>
        <v>#N/A</v>
      </c>
      <c r="P4406" s="10" t="e">
        <f>VLOOKUP(TableOMP[[#This Row],[Label]],TableAvg[],3,FALSE)</f>
        <v>#N/A</v>
      </c>
      <c r="Q4406" s="10" t="e">
        <f>TableOMP[[#This Row],[Avg]]-$U$2*TableOMP[[#This Row],[StdDev]]</f>
        <v>#N/A</v>
      </c>
      <c r="R4406" s="10" t="e">
        <f>TableOMP[[#This Row],[Avg]]+$U$2*TableOMP[[#This Row],[StdDev]]</f>
        <v>#N/A</v>
      </c>
      <c r="S4406" s="10" t="e">
        <f>IF(AND(TableOMP[[#This Row],[total_time]]&gt;=TableOMP[[#This Row],[Low]], TableOMP[[#This Row],[total_time]]&lt;=TableOMP[[#This Row],[High]]),1,0)</f>
        <v>#N/A</v>
      </c>
    </row>
    <row r="4407" spans="1:19" x14ac:dyDescent="0.25">
      <c r="A4407" t="s">
        <v>12</v>
      </c>
      <c r="B4407">
        <v>1000</v>
      </c>
      <c r="C4407">
        <v>100</v>
      </c>
      <c r="D4407">
        <v>100000</v>
      </c>
      <c r="E4407">
        <v>48</v>
      </c>
      <c r="F4407">
        <v>1</v>
      </c>
      <c r="G4407">
        <v>2.5348630000000001</v>
      </c>
      <c r="H4407">
        <v>0.13348599999999999</v>
      </c>
      <c r="I4407">
        <v>5.6859010000000003</v>
      </c>
      <c r="J4407">
        <v>0.120977</v>
      </c>
      <c r="K4407" t="str">
        <f t="shared" si="81"/>
        <v>5</v>
      </c>
      <c r="L4407" t="s">
        <v>72</v>
      </c>
      <c r="M4407" t="s">
        <v>73</v>
      </c>
      <c r="N44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48</v>
      </c>
      <c r="O4407" s="10" t="e">
        <f>VLOOKUP(TableOMP[[#This Row],[Label]],TableAvg[],2,FALSE)</f>
        <v>#N/A</v>
      </c>
      <c r="P4407" s="10" t="e">
        <f>VLOOKUP(TableOMP[[#This Row],[Label]],TableAvg[],3,FALSE)</f>
        <v>#N/A</v>
      </c>
      <c r="Q4407" s="10" t="e">
        <f>TableOMP[[#This Row],[Avg]]-$U$2*TableOMP[[#This Row],[StdDev]]</f>
        <v>#N/A</v>
      </c>
      <c r="R4407" s="10" t="e">
        <f>TableOMP[[#This Row],[Avg]]+$U$2*TableOMP[[#This Row],[StdDev]]</f>
        <v>#N/A</v>
      </c>
      <c r="S4407" s="10" t="e">
        <f>IF(AND(TableOMP[[#This Row],[total_time]]&gt;=TableOMP[[#This Row],[Low]], TableOMP[[#This Row],[total_time]]&lt;=TableOMP[[#This Row],[High]]),1,0)</f>
        <v>#N/A</v>
      </c>
    </row>
    <row r="4408" spans="1:19" x14ac:dyDescent="0.25">
      <c r="A4408" t="s">
        <v>12</v>
      </c>
      <c r="B4408">
        <v>1000</v>
      </c>
      <c r="C4408">
        <v>100</v>
      </c>
      <c r="D4408">
        <v>100000</v>
      </c>
      <c r="E4408">
        <v>47</v>
      </c>
      <c r="F4408">
        <v>1</v>
      </c>
      <c r="G4408">
        <v>2.2210220000000001</v>
      </c>
      <c r="H4408">
        <v>7.4917999999999998E-2</v>
      </c>
      <c r="I4408">
        <v>2.3997470000000001</v>
      </c>
      <c r="J4408">
        <v>5.2167999999999999E-2</v>
      </c>
      <c r="K4408" t="str">
        <f t="shared" si="81"/>
        <v>5</v>
      </c>
      <c r="L4408" t="s">
        <v>72</v>
      </c>
      <c r="M4408" t="s">
        <v>73</v>
      </c>
      <c r="N44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47</v>
      </c>
      <c r="O4408" s="10" t="e">
        <f>VLOOKUP(TableOMP[[#This Row],[Label]],TableAvg[],2,FALSE)</f>
        <v>#N/A</v>
      </c>
      <c r="P4408" s="10" t="e">
        <f>VLOOKUP(TableOMP[[#This Row],[Label]],TableAvg[],3,FALSE)</f>
        <v>#N/A</v>
      </c>
      <c r="Q4408" s="10" t="e">
        <f>TableOMP[[#This Row],[Avg]]-$U$2*TableOMP[[#This Row],[StdDev]]</f>
        <v>#N/A</v>
      </c>
      <c r="R4408" s="10" t="e">
        <f>TableOMP[[#This Row],[Avg]]+$U$2*TableOMP[[#This Row],[StdDev]]</f>
        <v>#N/A</v>
      </c>
      <c r="S4408" s="10" t="e">
        <f>IF(AND(TableOMP[[#This Row],[total_time]]&gt;=TableOMP[[#This Row],[Low]], TableOMP[[#This Row],[total_time]]&lt;=TableOMP[[#This Row],[High]]),1,0)</f>
        <v>#N/A</v>
      </c>
    </row>
    <row r="4409" spans="1:19" x14ac:dyDescent="0.25">
      <c r="A4409" t="s">
        <v>12</v>
      </c>
      <c r="B4409">
        <v>1000</v>
      </c>
      <c r="C4409">
        <v>100</v>
      </c>
      <c r="D4409">
        <v>100000</v>
      </c>
      <c r="E4409">
        <v>46</v>
      </c>
      <c r="F4409">
        <v>1</v>
      </c>
      <c r="G4409">
        <v>2.1953800000000001</v>
      </c>
      <c r="H4409">
        <v>6.8442000000000003E-2</v>
      </c>
      <c r="I4409">
        <v>2.6331419999999999</v>
      </c>
      <c r="J4409">
        <v>5.8513999999999997E-2</v>
      </c>
      <c r="K4409" t="str">
        <f t="shared" si="81"/>
        <v>5</v>
      </c>
      <c r="L4409" t="s">
        <v>72</v>
      </c>
      <c r="M4409" t="s">
        <v>73</v>
      </c>
      <c r="N44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46</v>
      </c>
      <c r="O4409" s="10" t="e">
        <f>VLOOKUP(TableOMP[[#This Row],[Label]],TableAvg[],2,FALSE)</f>
        <v>#N/A</v>
      </c>
      <c r="P4409" s="10" t="e">
        <f>VLOOKUP(TableOMP[[#This Row],[Label]],TableAvg[],3,FALSE)</f>
        <v>#N/A</v>
      </c>
      <c r="Q4409" s="10" t="e">
        <f>TableOMP[[#This Row],[Avg]]-$U$2*TableOMP[[#This Row],[StdDev]]</f>
        <v>#N/A</v>
      </c>
      <c r="R4409" s="10" t="e">
        <f>TableOMP[[#This Row],[Avg]]+$U$2*TableOMP[[#This Row],[StdDev]]</f>
        <v>#N/A</v>
      </c>
      <c r="S4409" s="10" t="e">
        <f>IF(AND(TableOMP[[#This Row],[total_time]]&gt;=TableOMP[[#This Row],[Low]], TableOMP[[#This Row],[total_time]]&lt;=TableOMP[[#This Row],[High]]),1,0)</f>
        <v>#N/A</v>
      </c>
    </row>
    <row r="4410" spans="1:19" x14ac:dyDescent="0.25">
      <c r="A4410" t="s">
        <v>12</v>
      </c>
      <c r="B4410">
        <v>1000</v>
      </c>
      <c r="C4410">
        <v>100</v>
      </c>
      <c r="D4410">
        <v>100000</v>
      </c>
      <c r="E4410">
        <v>45</v>
      </c>
      <c r="F4410">
        <v>1</v>
      </c>
      <c r="G4410">
        <v>2.139284</v>
      </c>
      <c r="H4410">
        <v>4.6066000000000003E-2</v>
      </c>
      <c r="I4410">
        <v>1.7500469999999999</v>
      </c>
      <c r="J4410">
        <v>3.9773999999999997E-2</v>
      </c>
      <c r="K4410" t="str">
        <f t="shared" si="81"/>
        <v>5</v>
      </c>
      <c r="L4410" t="s">
        <v>72</v>
      </c>
      <c r="M4410" t="s">
        <v>73</v>
      </c>
      <c r="N44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45</v>
      </c>
      <c r="O4410" s="10" t="e">
        <f>VLOOKUP(TableOMP[[#This Row],[Label]],TableAvg[],2,FALSE)</f>
        <v>#N/A</v>
      </c>
      <c r="P4410" s="10" t="e">
        <f>VLOOKUP(TableOMP[[#This Row],[Label]],TableAvg[],3,FALSE)</f>
        <v>#N/A</v>
      </c>
      <c r="Q4410" s="10" t="e">
        <f>TableOMP[[#This Row],[Avg]]-$U$2*TableOMP[[#This Row],[StdDev]]</f>
        <v>#N/A</v>
      </c>
      <c r="R4410" s="10" t="e">
        <f>TableOMP[[#This Row],[Avg]]+$U$2*TableOMP[[#This Row],[StdDev]]</f>
        <v>#N/A</v>
      </c>
      <c r="S4410" s="10" t="e">
        <f>IF(AND(TableOMP[[#This Row],[total_time]]&gt;=TableOMP[[#This Row],[Low]], TableOMP[[#This Row],[total_time]]&lt;=TableOMP[[#This Row],[High]]),1,0)</f>
        <v>#N/A</v>
      </c>
    </row>
    <row r="4411" spans="1:19" x14ac:dyDescent="0.25">
      <c r="A4411" t="s">
        <v>12</v>
      </c>
      <c r="B4411">
        <v>1000</v>
      </c>
      <c r="C4411">
        <v>100</v>
      </c>
      <c r="D4411">
        <v>100000</v>
      </c>
      <c r="E4411">
        <v>44</v>
      </c>
      <c r="F4411">
        <v>1</v>
      </c>
      <c r="G4411">
        <v>2.188558</v>
      </c>
      <c r="H4411">
        <v>8.0151E-2</v>
      </c>
      <c r="I4411">
        <v>3.0021100000000001</v>
      </c>
      <c r="J4411">
        <v>6.9817000000000004E-2</v>
      </c>
      <c r="K4411" t="str">
        <f t="shared" si="81"/>
        <v>5</v>
      </c>
      <c r="L4411" t="s">
        <v>72</v>
      </c>
      <c r="M4411" t="s">
        <v>73</v>
      </c>
      <c r="N44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44</v>
      </c>
      <c r="O4411" s="10" t="e">
        <f>VLOOKUP(TableOMP[[#This Row],[Label]],TableAvg[],2,FALSE)</f>
        <v>#N/A</v>
      </c>
      <c r="P4411" s="10" t="e">
        <f>VLOOKUP(TableOMP[[#This Row],[Label]],TableAvg[],3,FALSE)</f>
        <v>#N/A</v>
      </c>
      <c r="Q4411" s="10" t="e">
        <f>TableOMP[[#This Row],[Avg]]-$U$2*TableOMP[[#This Row],[StdDev]]</f>
        <v>#N/A</v>
      </c>
      <c r="R4411" s="10" t="e">
        <f>TableOMP[[#This Row],[Avg]]+$U$2*TableOMP[[#This Row],[StdDev]]</f>
        <v>#N/A</v>
      </c>
      <c r="S4411" s="10" t="e">
        <f>IF(AND(TableOMP[[#This Row],[total_time]]&gt;=TableOMP[[#This Row],[Low]], TableOMP[[#This Row],[total_time]]&lt;=TableOMP[[#This Row],[High]]),1,0)</f>
        <v>#N/A</v>
      </c>
    </row>
    <row r="4412" spans="1:19" x14ac:dyDescent="0.25">
      <c r="A4412" t="s">
        <v>12</v>
      </c>
      <c r="B4412">
        <v>1000</v>
      </c>
      <c r="C4412">
        <v>100</v>
      </c>
      <c r="D4412">
        <v>100000</v>
      </c>
      <c r="E4412">
        <v>43</v>
      </c>
      <c r="F4412">
        <v>1</v>
      </c>
      <c r="G4412">
        <v>2.1899739999999999</v>
      </c>
      <c r="H4412">
        <v>7.4796000000000001E-2</v>
      </c>
      <c r="I4412">
        <v>2.0496470000000002</v>
      </c>
      <c r="J4412">
        <v>4.8800999999999997E-2</v>
      </c>
      <c r="K4412" t="str">
        <f t="shared" si="81"/>
        <v>5</v>
      </c>
      <c r="L4412" t="s">
        <v>72</v>
      </c>
      <c r="M4412" t="s">
        <v>73</v>
      </c>
      <c r="N44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43</v>
      </c>
      <c r="O4412" s="10" t="e">
        <f>VLOOKUP(TableOMP[[#This Row],[Label]],TableAvg[],2,FALSE)</f>
        <v>#N/A</v>
      </c>
      <c r="P4412" s="10" t="e">
        <f>VLOOKUP(TableOMP[[#This Row],[Label]],TableAvg[],3,FALSE)</f>
        <v>#N/A</v>
      </c>
      <c r="Q4412" s="10" t="e">
        <f>TableOMP[[#This Row],[Avg]]-$U$2*TableOMP[[#This Row],[StdDev]]</f>
        <v>#N/A</v>
      </c>
      <c r="R4412" s="10" t="e">
        <f>TableOMP[[#This Row],[Avg]]+$U$2*TableOMP[[#This Row],[StdDev]]</f>
        <v>#N/A</v>
      </c>
      <c r="S4412" s="10" t="e">
        <f>IF(AND(TableOMP[[#This Row],[total_time]]&gt;=TableOMP[[#This Row],[Low]], TableOMP[[#This Row],[total_time]]&lt;=TableOMP[[#This Row],[High]]),1,0)</f>
        <v>#N/A</v>
      </c>
    </row>
    <row r="4413" spans="1:19" x14ac:dyDescent="0.25">
      <c r="A4413" t="s">
        <v>12</v>
      </c>
      <c r="B4413">
        <v>1000</v>
      </c>
      <c r="C4413">
        <v>100</v>
      </c>
      <c r="D4413">
        <v>100000</v>
      </c>
      <c r="E4413">
        <v>42</v>
      </c>
      <c r="F4413">
        <v>1</v>
      </c>
      <c r="G4413">
        <v>2.1429960000000001</v>
      </c>
      <c r="H4413">
        <v>7.5766E-2</v>
      </c>
      <c r="I4413">
        <v>1.712742</v>
      </c>
      <c r="J4413">
        <v>4.1773999999999999E-2</v>
      </c>
      <c r="K4413" t="str">
        <f t="shared" si="81"/>
        <v>5</v>
      </c>
      <c r="L4413" t="s">
        <v>72</v>
      </c>
      <c r="M4413" t="s">
        <v>73</v>
      </c>
      <c r="N44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42</v>
      </c>
      <c r="O4413" s="10" t="e">
        <f>VLOOKUP(TableOMP[[#This Row],[Label]],TableAvg[],2,FALSE)</f>
        <v>#N/A</v>
      </c>
      <c r="P4413" s="10" t="e">
        <f>VLOOKUP(TableOMP[[#This Row],[Label]],TableAvg[],3,FALSE)</f>
        <v>#N/A</v>
      </c>
      <c r="Q4413" s="10" t="e">
        <f>TableOMP[[#This Row],[Avg]]-$U$2*TableOMP[[#This Row],[StdDev]]</f>
        <v>#N/A</v>
      </c>
      <c r="R4413" s="10" t="e">
        <f>TableOMP[[#This Row],[Avg]]+$U$2*TableOMP[[#This Row],[StdDev]]</f>
        <v>#N/A</v>
      </c>
      <c r="S4413" s="10" t="e">
        <f>IF(AND(TableOMP[[#This Row],[total_time]]&gt;=TableOMP[[#This Row],[Low]], TableOMP[[#This Row],[total_time]]&lt;=TableOMP[[#This Row],[High]]),1,0)</f>
        <v>#N/A</v>
      </c>
    </row>
    <row r="4414" spans="1:19" x14ac:dyDescent="0.25">
      <c r="A4414" t="s">
        <v>12</v>
      </c>
      <c r="B4414">
        <v>1000</v>
      </c>
      <c r="C4414">
        <v>100</v>
      </c>
      <c r="D4414">
        <v>100000</v>
      </c>
      <c r="E4414">
        <v>41</v>
      </c>
      <c r="F4414">
        <v>1</v>
      </c>
      <c r="G4414">
        <v>2.1127820000000002</v>
      </c>
      <c r="H4414">
        <v>6.9810999999999998E-2</v>
      </c>
      <c r="I4414">
        <v>1.7584679999999999</v>
      </c>
      <c r="J4414">
        <v>4.3962000000000001E-2</v>
      </c>
      <c r="K4414" t="str">
        <f t="shared" si="81"/>
        <v>5</v>
      </c>
      <c r="L4414" t="s">
        <v>72</v>
      </c>
      <c r="M4414" t="s">
        <v>73</v>
      </c>
      <c r="N44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41</v>
      </c>
      <c r="O4414" s="10" t="e">
        <f>VLOOKUP(TableOMP[[#This Row],[Label]],TableAvg[],2,FALSE)</f>
        <v>#N/A</v>
      </c>
      <c r="P4414" s="10" t="e">
        <f>VLOOKUP(TableOMP[[#This Row],[Label]],TableAvg[],3,FALSE)</f>
        <v>#N/A</v>
      </c>
      <c r="Q4414" s="10" t="e">
        <f>TableOMP[[#This Row],[Avg]]-$U$2*TableOMP[[#This Row],[StdDev]]</f>
        <v>#N/A</v>
      </c>
      <c r="R4414" s="10" t="e">
        <f>TableOMP[[#This Row],[Avg]]+$U$2*TableOMP[[#This Row],[StdDev]]</f>
        <v>#N/A</v>
      </c>
      <c r="S4414" s="10" t="e">
        <f>IF(AND(TableOMP[[#This Row],[total_time]]&gt;=TableOMP[[#This Row],[Low]], TableOMP[[#This Row],[total_time]]&lt;=TableOMP[[#This Row],[High]]),1,0)</f>
        <v>#N/A</v>
      </c>
    </row>
    <row r="4415" spans="1:19" x14ac:dyDescent="0.25">
      <c r="A4415" t="s">
        <v>12</v>
      </c>
      <c r="B4415">
        <v>1000</v>
      </c>
      <c r="C4415">
        <v>100</v>
      </c>
      <c r="D4415">
        <v>100000</v>
      </c>
      <c r="E4415">
        <v>40</v>
      </c>
      <c r="F4415">
        <v>1</v>
      </c>
      <c r="G4415">
        <v>2.0840800000000002</v>
      </c>
      <c r="H4415">
        <v>4.5714999999999999E-2</v>
      </c>
      <c r="I4415">
        <v>1.422032</v>
      </c>
      <c r="J4415">
        <v>3.6462000000000001E-2</v>
      </c>
      <c r="K4415" t="str">
        <f t="shared" si="81"/>
        <v>5</v>
      </c>
      <c r="L4415" t="s">
        <v>72</v>
      </c>
      <c r="M4415" t="s">
        <v>73</v>
      </c>
      <c r="N44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40</v>
      </c>
      <c r="O4415" s="10" t="e">
        <f>VLOOKUP(TableOMP[[#This Row],[Label]],TableAvg[],2,FALSE)</f>
        <v>#N/A</v>
      </c>
      <c r="P4415" s="10" t="e">
        <f>VLOOKUP(TableOMP[[#This Row],[Label]],TableAvg[],3,FALSE)</f>
        <v>#N/A</v>
      </c>
      <c r="Q4415" s="10" t="e">
        <f>TableOMP[[#This Row],[Avg]]-$U$2*TableOMP[[#This Row],[StdDev]]</f>
        <v>#N/A</v>
      </c>
      <c r="R4415" s="10" t="e">
        <f>TableOMP[[#This Row],[Avg]]+$U$2*TableOMP[[#This Row],[StdDev]]</f>
        <v>#N/A</v>
      </c>
      <c r="S4415" s="10" t="e">
        <f>IF(AND(TableOMP[[#This Row],[total_time]]&gt;=TableOMP[[#This Row],[Low]], TableOMP[[#This Row],[total_time]]&lt;=TableOMP[[#This Row],[High]]),1,0)</f>
        <v>#N/A</v>
      </c>
    </row>
    <row r="4416" spans="1:19" x14ac:dyDescent="0.25">
      <c r="A4416" t="s">
        <v>12</v>
      </c>
      <c r="B4416">
        <v>1000</v>
      </c>
      <c r="C4416">
        <v>100</v>
      </c>
      <c r="D4416">
        <v>100000</v>
      </c>
      <c r="E4416">
        <v>39</v>
      </c>
      <c r="F4416">
        <v>1</v>
      </c>
      <c r="G4416">
        <v>2.0869</v>
      </c>
      <c r="H4416">
        <v>5.8735000000000002E-2</v>
      </c>
      <c r="I4416">
        <v>1.6855260000000001</v>
      </c>
      <c r="J4416">
        <v>4.4356E-2</v>
      </c>
      <c r="K4416" t="str">
        <f t="shared" si="81"/>
        <v>5</v>
      </c>
      <c r="L4416" t="s">
        <v>72</v>
      </c>
      <c r="M4416" t="s">
        <v>73</v>
      </c>
      <c r="N44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39</v>
      </c>
      <c r="O4416" s="10" t="e">
        <f>VLOOKUP(TableOMP[[#This Row],[Label]],TableAvg[],2,FALSE)</f>
        <v>#N/A</v>
      </c>
      <c r="P4416" s="10" t="e">
        <f>VLOOKUP(TableOMP[[#This Row],[Label]],TableAvg[],3,FALSE)</f>
        <v>#N/A</v>
      </c>
      <c r="Q4416" s="10" t="e">
        <f>TableOMP[[#This Row],[Avg]]-$U$2*TableOMP[[#This Row],[StdDev]]</f>
        <v>#N/A</v>
      </c>
      <c r="R4416" s="10" t="e">
        <f>TableOMP[[#This Row],[Avg]]+$U$2*TableOMP[[#This Row],[StdDev]]</f>
        <v>#N/A</v>
      </c>
      <c r="S4416" s="10" t="e">
        <f>IF(AND(TableOMP[[#This Row],[total_time]]&gt;=TableOMP[[#This Row],[Low]], TableOMP[[#This Row],[total_time]]&lt;=TableOMP[[#This Row],[High]]),1,0)</f>
        <v>#N/A</v>
      </c>
    </row>
    <row r="4417" spans="1:19" x14ac:dyDescent="0.25">
      <c r="A4417" t="s">
        <v>12</v>
      </c>
      <c r="B4417">
        <v>1000</v>
      </c>
      <c r="C4417">
        <v>100</v>
      </c>
      <c r="D4417">
        <v>100000</v>
      </c>
      <c r="E4417">
        <v>38</v>
      </c>
      <c r="F4417">
        <v>1</v>
      </c>
      <c r="G4417">
        <v>2.2216170000000002</v>
      </c>
      <c r="H4417">
        <v>7.5952000000000006E-2</v>
      </c>
      <c r="I4417">
        <v>1.9015580000000001</v>
      </c>
      <c r="J4417">
        <v>5.1393000000000001E-2</v>
      </c>
      <c r="K4417" t="str">
        <f t="shared" si="81"/>
        <v>5</v>
      </c>
      <c r="L4417" t="s">
        <v>72</v>
      </c>
      <c r="M4417" t="s">
        <v>73</v>
      </c>
      <c r="N44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38</v>
      </c>
      <c r="O4417" s="10" t="e">
        <f>VLOOKUP(TableOMP[[#This Row],[Label]],TableAvg[],2,FALSE)</f>
        <v>#N/A</v>
      </c>
      <c r="P4417" s="10" t="e">
        <f>VLOOKUP(TableOMP[[#This Row],[Label]],TableAvg[],3,FALSE)</f>
        <v>#N/A</v>
      </c>
      <c r="Q4417" s="10" t="e">
        <f>TableOMP[[#This Row],[Avg]]-$U$2*TableOMP[[#This Row],[StdDev]]</f>
        <v>#N/A</v>
      </c>
      <c r="R4417" s="10" t="e">
        <f>TableOMP[[#This Row],[Avg]]+$U$2*TableOMP[[#This Row],[StdDev]]</f>
        <v>#N/A</v>
      </c>
      <c r="S4417" s="10" t="e">
        <f>IF(AND(TableOMP[[#This Row],[total_time]]&gt;=TableOMP[[#This Row],[Low]], TableOMP[[#This Row],[total_time]]&lt;=TableOMP[[#This Row],[High]]),1,0)</f>
        <v>#N/A</v>
      </c>
    </row>
    <row r="4418" spans="1:19" x14ac:dyDescent="0.25">
      <c r="A4418" t="s">
        <v>12</v>
      </c>
      <c r="B4418">
        <v>1000</v>
      </c>
      <c r="C4418">
        <v>100</v>
      </c>
      <c r="D4418">
        <v>100000</v>
      </c>
      <c r="E4418">
        <v>37</v>
      </c>
      <c r="F4418">
        <v>1</v>
      </c>
      <c r="G4418">
        <v>2.1127850000000001</v>
      </c>
      <c r="H4418">
        <v>6.1839999999999999E-2</v>
      </c>
      <c r="I4418">
        <v>1.6861969999999999</v>
      </c>
      <c r="J4418">
        <v>4.6838999999999999E-2</v>
      </c>
      <c r="K4418" t="str">
        <f t="shared" si="81"/>
        <v>5</v>
      </c>
      <c r="L4418" t="s">
        <v>72</v>
      </c>
      <c r="M4418" t="s">
        <v>73</v>
      </c>
      <c r="N44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37</v>
      </c>
      <c r="O4418" s="10" t="e">
        <f>VLOOKUP(TableOMP[[#This Row],[Label]],TableAvg[],2,FALSE)</f>
        <v>#N/A</v>
      </c>
      <c r="P4418" s="10" t="e">
        <f>VLOOKUP(TableOMP[[#This Row],[Label]],TableAvg[],3,FALSE)</f>
        <v>#N/A</v>
      </c>
      <c r="Q4418" s="10" t="e">
        <f>TableOMP[[#This Row],[Avg]]-$U$2*TableOMP[[#This Row],[StdDev]]</f>
        <v>#N/A</v>
      </c>
      <c r="R4418" s="10" t="e">
        <f>TableOMP[[#This Row],[Avg]]+$U$2*TableOMP[[#This Row],[StdDev]]</f>
        <v>#N/A</v>
      </c>
      <c r="S4418" s="10" t="e">
        <f>IF(AND(TableOMP[[#This Row],[total_time]]&gt;=TableOMP[[#This Row],[Low]], TableOMP[[#This Row],[total_time]]&lt;=TableOMP[[#This Row],[High]]),1,0)</f>
        <v>#N/A</v>
      </c>
    </row>
    <row r="4419" spans="1:19" x14ac:dyDescent="0.25">
      <c r="A4419" t="s">
        <v>12</v>
      </c>
      <c r="B4419">
        <v>1000</v>
      </c>
      <c r="C4419">
        <v>100</v>
      </c>
      <c r="D4419">
        <v>100000</v>
      </c>
      <c r="E4419">
        <v>36</v>
      </c>
      <c r="F4419">
        <v>1</v>
      </c>
      <c r="G4419">
        <v>2.0518830000000001</v>
      </c>
      <c r="H4419">
        <v>4.3824000000000002E-2</v>
      </c>
      <c r="I4419">
        <v>1.3004880000000001</v>
      </c>
      <c r="J4419">
        <v>3.7157000000000003E-2</v>
      </c>
      <c r="K4419" t="str">
        <f t="shared" si="81"/>
        <v>5</v>
      </c>
      <c r="L4419" t="s">
        <v>72</v>
      </c>
      <c r="M4419" t="s">
        <v>73</v>
      </c>
      <c r="N44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36</v>
      </c>
      <c r="O4419" s="10" t="e">
        <f>VLOOKUP(TableOMP[[#This Row],[Label]],TableAvg[],2,FALSE)</f>
        <v>#N/A</v>
      </c>
      <c r="P4419" s="10" t="e">
        <f>VLOOKUP(TableOMP[[#This Row],[Label]],TableAvg[],3,FALSE)</f>
        <v>#N/A</v>
      </c>
      <c r="Q4419" s="10" t="e">
        <f>TableOMP[[#This Row],[Avg]]-$U$2*TableOMP[[#This Row],[StdDev]]</f>
        <v>#N/A</v>
      </c>
      <c r="R4419" s="10" t="e">
        <f>TableOMP[[#This Row],[Avg]]+$U$2*TableOMP[[#This Row],[StdDev]]</f>
        <v>#N/A</v>
      </c>
      <c r="S4419" s="10" t="e">
        <f>IF(AND(TableOMP[[#This Row],[total_time]]&gt;=TableOMP[[#This Row],[Low]], TableOMP[[#This Row],[total_time]]&lt;=TableOMP[[#This Row],[High]]),1,0)</f>
        <v>#N/A</v>
      </c>
    </row>
    <row r="4420" spans="1:19" x14ac:dyDescent="0.25">
      <c r="A4420" t="s">
        <v>12</v>
      </c>
      <c r="B4420">
        <v>1000</v>
      </c>
      <c r="C4420">
        <v>100</v>
      </c>
      <c r="D4420">
        <v>100000</v>
      </c>
      <c r="E4420">
        <v>35</v>
      </c>
      <c r="F4420">
        <v>1</v>
      </c>
      <c r="G4420">
        <v>2.1198109999999999</v>
      </c>
      <c r="H4420">
        <v>7.2374999999999995E-2</v>
      </c>
      <c r="I4420">
        <v>1.6280239999999999</v>
      </c>
      <c r="J4420">
        <v>4.7883000000000002E-2</v>
      </c>
      <c r="K4420" t="str">
        <f t="shared" si="81"/>
        <v>5</v>
      </c>
      <c r="L4420" t="s">
        <v>72</v>
      </c>
      <c r="M4420" t="s">
        <v>73</v>
      </c>
      <c r="N44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35</v>
      </c>
      <c r="O4420" s="10" t="e">
        <f>VLOOKUP(TableOMP[[#This Row],[Label]],TableAvg[],2,FALSE)</f>
        <v>#N/A</v>
      </c>
      <c r="P4420" s="10" t="e">
        <f>VLOOKUP(TableOMP[[#This Row],[Label]],TableAvg[],3,FALSE)</f>
        <v>#N/A</v>
      </c>
      <c r="Q4420" s="10" t="e">
        <f>TableOMP[[#This Row],[Avg]]-$U$2*TableOMP[[#This Row],[StdDev]]</f>
        <v>#N/A</v>
      </c>
      <c r="R4420" s="10" t="e">
        <f>TableOMP[[#This Row],[Avg]]+$U$2*TableOMP[[#This Row],[StdDev]]</f>
        <v>#N/A</v>
      </c>
      <c r="S4420" s="10" t="e">
        <f>IF(AND(TableOMP[[#This Row],[total_time]]&gt;=TableOMP[[#This Row],[Low]], TableOMP[[#This Row],[total_time]]&lt;=TableOMP[[#This Row],[High]]),1,0)</f>
        <v>#N/A</v>
      </c>
    </row>
    <row r="4421" spans="1:19" x14ac:dyDescent="0.25">
      <c r="A4421" t="s">
        <v>12</v>
      </c>
      <c r="B4421">
        <v>1000</v>
      </c>
      <c r="C4421">
        <v>100</v>
      </c>
      <c r="D4421">
        <v>100000</v>
      </c>
      <c r="E4421">
        <v>34</v>
      </c>
      <c r="F4421">
        <v>1</v>
      </c>
      <c r="G4421">
        <v>2.4100350000000001</v>
      </c>
      <c r="H4421">
        <v>7.3028999999999997E-2</v>
      </c>
      <c r="I4421">
        <v>1.7956639999999999</v>
      </c>
      <c r="J4421">
        <v>5.4413999999999997E-2</v>
      </c>
      <c r="K4421" t="str">
        <f t="shared" si="81"/>
        <v>5</v>
      </c>
      <c r="L4421" t="s">
        <v>72</v>
      </c>
      <c r="M4421" t="s">
        <v>73</v>
      </c>
      <c r="N44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34</v>
      </c>
      <c r="O4421" s="10" t="e">
        <f>VLOOKUP(TableOMP[[#This Row],[Label]],TableAvg[],2,FALSE)</f>
        <v>#N/A</v>
      </c>
      <c r="P4421" s="10" t="e">
        <f>VLOOKUP(TableOMP[[#This Row],[Label]],TableAvg[],3,FALSE)</f>
        <v>#N/A</v>
      </c>
      <c r="Q4421" s="10" t="e">
        <f>TableOMP[[#This Row],[Avg]]-$U$2*TableOMP[[#This Row],[StdDev]]</f>
        <v>#N/A</v>
      </c>
      <c r="R4421" s="10" t="e">
        <f>TableOMP[[#This Row],[Avg]]+$U$2*TableOMP[[#This Row],[StdDev]]</f>
        <v>#N/A</v>
      </c>
      <c r="S4421" s="10" t="e">
        <f>IF(AND(TableOMP[[#This Row],[total_time]]&gt;=TableOMP[[#This Row],[Low]], TableOMP[[#This Row],[total_time]]&lt;=TableOMP[[#This Row],[High]]),1,0)</f>
        <v>#N/A</v>
      </c>
    </row>
    <row r="4422" spans="1:19" x14ac:dyDescent="0.25">
      <c r="A4422" t="s">
        <v>12</v>
      </c>
      <c r="B4422">
        <v>1000</v>
      </c>
      <c r="C4422">
        <v>100</v>
      </c>
      <c r="D4422">
        <v>100000</v>
      </c>
      <c r="E4422">
        <v>33</v>
      </c>
      <c r="F4422">
        <v>1</v>
      </c>
      <c r="G4422">
        <v>2.323321</v>
      </c>
      <c r="H4422">
        <v>5.0578999999999999E-2</v>
      </c>
      <c r="I4422">
        <v>1.2967379999999999</v>
      </c>
      <c r="J4422">
        <v>4.0523000000000003E-2</v>
      </c>
      <c r="K4422" t="str">
        <f t="shared" si="81"/>
        <v>5</v>
      </c>
      <c r="L4422" t="s">
        <v>72</v>
      </c>
      <c r="M4422" t="s">
        <v>73</v>
      </c>
      <c r="N44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33</v>
      </c>
      <c r="O4422" s="10" t="e">
        <f>VLOOKUP(TableOMP[[#This Row],[Label]],TableAvg[],2,FALSE)</f>
        <v>#N/A</v>
      </c>
      <c r="P4422" s="10" t="e">
        <f>VLOOKUP(TableOMP[[#This Row],[Label]],TableAvg[],3,FALSE)</f>
        <v>#N/A</v>
      </c>
      <c r="Q4422" s="10" t="e">
        <f>TableOMP[[#This Row],[Avg]]-$U$2*TableOMP[[#This Row],[StdDev]]</f>
        <v>#N/A</v>
      </c>
      <c r="R4422" s="10" t="e">
        <f>TableOMP[[#This Row],[Avg]]+$U$2*TableOMP[[#This Row],[StdDev]]</f>
        <v>#N/A</v>
      </c>
      <c r="S4422" s="10" t="e">
        <f>IF(AND(TableOMP[[#This Row],[total_time]]&gt;=TableOMP[[#This Row],[Low]], TableOMP[[#This Row],[total_time]]&lt;=TableOMP[[#This Row],[High]]),1,0)</f>
        <v>#N/A</v>
      </c>
    </row>
    <row r="4423" spans="1:19" x14ac:dyDescent="0.25">
      <c r="A4423" t="s">
        <v>12</v>
      </c>
      <c r="B4423">
        <v>1000</v>
      </c>
      <c r="C4423">
        <v>100</v>
      </c>
      <c r="D4423">
        <v>100000</v>
      </c>
      <c r="E4423">
        <v>32</v>
      </c>
      <c r="F4423">
        <v>1</v>
      </c>
      <c r="G4423">
        <v>2.151783</v>
      </c>
      <c r="H4423">
        <v>9.5809000000000005E-2</v>
      </c>
      <c r="I4423">
        <v>2.3614160000000002</v>
      </c>
      <c r="J4423">
        <v>7.6175000000000007E-2</v>
      </c>
      <c r="K4423" t="str">
        <f t="shared" si="81"/>
        <v>5</v>
      </c>
      <c r="L4423" t="s">
        <v>72</v>
      </c>
      <c r="M4423" t="s">
        <v>73</v>
      </c>
      <c r="N44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32</v>
      </c>
      <c r="O4423" s="10" t="e">
        <f>VLOOKUP(TableOMP[[#This Row],[Label]],TableAvg[],2,FALSE)</f>
        <v>#N/A</v>
      </c>
      <c r="P4423" s="10" t="e">
        <f>VLOOKUP(TableOMP[[#This Row],[Label]],TableAvg[],3,FALSE)</f>
        <v>#N/A</v>
      </c>
      <c r="Q4423" s="10" t="e">
        <f>TableOMP[[#This Row],[Avg]]-$U$2*TableOMP[[#This Row],[StdDev]]</f>
        <v>#N/A</v>
      </c>
      <c r="R4423" s="10" t="e">
        <f>TableOMP[[#This Row],[Avg]]+$U$2*TableOMP[[#This Row],[StdDev]]</f>
        <v>#N/A</v>
      </c>
      <c r="S4423" s="10" t="e">
        <f>IF(AND(TableOMP[[#This Row],[total_time]]&gt;=TableOMP[[#This Row],[Low]], TableOMP[[#This Row],[total_time]]&lt;=TableOMP[[#This Row],[High]]),1,0)</f>
        <v>#N/A</v>
      </c>
    </row>
    <row r="4424" spans="1:19" x14ac:dyDescent="0.25">
      <c r="A4424" t="s">
        <v>12</v>
      </c>
      <c r="B4424">
        <v>1000</v>
      </c>
      <c r="C4424">
        <v>100</v>
      </c>
      <c r="D4424">
        <v>100000</v>
      </c>
      <c r="E4424">
        <v>31</v>
      </c>
      <c r="F4424">
        <v>1</v>
      </c>
      <c r="G4424">
        <v>2.089356</v>
      </c>
      <c r="H4424">
        <v>3.9212999999999998E-2</v>
      </c>
      <c r="I4424">
        <v>1.032678</v>
      </c>
      <c r="J4424">
        <v>3.4423000000000002E-2</v>
      </c>
      <c r="K4424" t="str">
        <f t="shared" ref="K4424:K4455" si="82">MID(M4424,22,1)</f>
        <v>5</v>
      </c>
      <c r="L4424" t="s">
        <v>72</v>
      </c>
      <c r="M4424" t="s">
        <v>73</v>
      </c>
      <c r="N44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31</v>
      </c>
      <c r="O4424" s="10" t="e">
        <f>VLOOKUP(TableOMP[[#This Row],[Label]],TableAvg[],2,FALSE)</f>
        <v>#N/A</v>
      </c>
      <c r="P4424" s="10" t="e">
        <f>VLOOKUP(TableOMP[[#This Row],[Label]],TableAvg[],3,FALSE)</f>
        <v>#N/A</v>
      </c>
      <c r="Q4424" s="10" t="e">
        <f>TableOMP[[#This Row],[Avg]]-$U$2*TableOMP[[#This Row],[StdDev]]</f>
        <v>#N/A</v>
      </c>
      <c r="R4424" s="10" t="e">
        <f>TableOMP[[#This Row],[Avg]]+$U$2*TableOMP[[#This Row],[StdDev]]</f>
        <v>#N/A</v>
      </c>
      <c r="S4424" s="10" t="e">
        <f>IF(AND(TableOMP[[#This Row],[total_time]]&gt;=TableOMP[[#This Row],[Low]], TableOMP[[#This Row],[total_time]]&lt;=TableOMP[[#This Row],[High]]),1,0)</f>
        <v>#N/A</v>
      </c>
    </row>
    <row r="4425" spans="1:19" x14ac:dyDescent="0.25">
      <c r="A4425" t="s">
        <v>12</v>
      </c>
      <c r="B4425">
        <v>1000</v>
      </c>
      <c r="C4425">
        <v>100</v>
      </c>
      <c r="D4425">
        <v>100000</v>
      </c>
      <c r="E4425">
        <v>30</v>
      </c>
      <c r="F4425">
        <v>1</v>
      </c>
      <c r="G4425">
        <v>2.049369</v>
      </c>
      <c r="H4425">
        <v>4.4089999999999997E-2</v>
      </c>
      <c r="I4425">
        <v>1.1337889999999999</v>
      </c>
      <c r="J4425">
        <v>3.9095999999999999E-2</v>
      </c>
      <c r="K4425" t="str">
        <f t="shared" si="82"/>
        <v>5</v>
      </c>
      <c r="L4425" t="s">
        <v>72</v>
      </c>
      <c r="M4425" t="s">
        <v>73</v>
      </c>
      <c r="N44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30</v>
      </c>
      <c r="O4425" s="10" t="e">
        <f>VLOOKUP(TableOMP[[#This Row],[Label]],TableAvg[],2,FALSE)</f>
        <v>#N/A</v>
      </c>
      <c r="P4425" s="10" t="e">
        <f>VLOOKUP(TableOMP[[#This Row],[Label]],TableAvg[],3,FALSE)</f>
        <v>#N/A</v>
      </c>
      <c r="Q4425" s="10" t="e">
        <f>TableOMP[[#This Row],[Avg]]-$U$2*TableOMP[[#This Row],[StdDev]]</f>
        <v>#N/A</v>
      </c>
      <c r="R4425" s="10" t="e">
        <f>TableOMP[[#This Row],[Avg]]+$U$2*TableOMP[[#This Row],[StdDev]]</f>
        <v>#N/A</v>
      </c>
      <c r="S4425" s="10" t="e">
        <f>IF(AND(TableOMP[[#This Row],[total_time]]&gt;=TableOMP[[#This Row],[Low]], TableOMP[[#This Row],[total_time]]&lt;=TableOMP[[#This Row],[High]]),1,0)</f>
        <v>#N/A</v>
      </c>
    </row>
    <row r="4426" spans="1:19" x14ac:dyDescent="0.25">
      <c r="A4426" t="s">
        <v>12</v>
      </c>
      <c r="B4426">
        <v>1000</v>
      </c>
      <c r="C4426">
        <v>100</v>
      </c>
      <c r="D4426">
        <v>100000</v>
      </c>
      <c r="E4426">
        <v>29</v>
      </c>
      <c r="F4426">
        <v>1</v>
      </c>
      <c r="G4426">
        <v>2.0428850000000001</v>
      </c>
      <c r="H4426">
        <v>4.1267999999999999E-2</v>
      </c>
      <c r="I4426">
        <v>0.93103199999999997</v>
      </c>
      <c r="J4426">
        <v>3.3251000000000003E-2</v>
      </c>
      <c r="K4426" t="str">
        <f t="shared" si="82"/>
        <v>5</v>
      </c>
      <c r="L4426" t="s">
        <v>72</v>
      </c>
      <c r="M4426" t="s">
        <v>73</v>
      </c>
      <c r="N44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29</v>
      </c>
      <c r="O4426" s="10" t="e">
        <f>VLOOKUP(TableOMP[[#This Row],[Label]],TableAvg[],2,FALSE)</f>
        <v>#N/A</v>
      </c>
      <c r="P4426" s="10" t="e">
        <f>VLOOKUP(TableOMP[[#This Row],[Label]],TableAvg[],3,FALSE)</f>
        <v>#N/A</v>
      </c>
      <c r="Q4426" s="10" t="e">
        <f>TableOMP[[#This Row],[Avg]]-$U$2*TableOMP[[#This Row],[StdDev]]</f>
        <v>#N/A</v>
      </c>
      <c r="R4426" s="10" t="e">
        <f>TableOMP[[#This Row],[Avg]]+$U$2*TableOMP[[#This Row],[StdDev]]</f>
        <v>#N/A</v>
      </c>
      <c r="S4426" s="10" t="e">
        <f>IF(AND(TableOMP[[#This Row],[total_time]]&gt;=TableOMP[[#This Row],[Low]], TableOMP[[#This Row],[total_time]]&lt;=TableOMP[[#This Row],[High]]),1,0)</f>
        <v>#N/A</v>
      </c>
    </row>
    <row r="4427" spans="1:19" x14ac:dyDescent="0.25">
      <c r="A4427" t="s">
        <v>12</v>
      </c>
      <c r="B4427">
        <v>1000</v>
      </c>
      <c r="C4427">
        <v>100</v>
      </c>
      <c r="D4427">
        <v>100000</v>
      </c>
      <c r="E4427">
        <v>28</v>
      </c>
      <c r="F4427">
        <v>1</v>
      </c>
      <c r="G4427">
        <v>2.0532819999999998</v>
      </c>
      <c r="H4427">
        <v>5.1404999999999999E-2</v>
      </c>
      <c r="I4427">
        <v>1.2547410000000001</v>
      </c>
      <c r="J4427">
        <v>4.6471999999999999E-2</v>
      </c>
      <c r="K4427" t="str">
        <f t="shared" si="82"/>
        <v>5</v>
      </c>
      <c r="L4427" t="s">
        <v>72</v>
      </c>
      <c r="M4427" t="s">
        <v>73</v>
      </c>
      <c r="N44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28</v>
      </c>
      <c r="O4427" s="10" t="e">
        <f>VLOOKUP(TableOMP[[#This Row],[Label]],TableAvg[],2,FALSE)</f>
        <v>#N/A</v>
      </c>
      <c r="P4427" s="10" t="e">
        <f>VLOOKUP(TableOMP[[#This Row],[Label]],TableAvg[],3,FALSE)</f>
        <v>#N/A</v>
      </c>
      <c r="Q4427" s="10" t="e">
        <f>TableOMP[[#This Row],[Avg]]-$U$2*TableOMP[[#This Row],[StdDev]]</f>
        <v>#N/A</v>
      </c>
      <c r="R4427" s="10" t="e">
        <f>TableOMP[[#This Row],[Avg]]+$U$2*TableOMP[[#This Row],[StdDev]]</f>
        <v>#N/A</v>
      </c>
      <c r="S4427" s="10" t="e">
        <f>IF(AND(TableOMP[[#This Row],[total_time]]&gt;=TableOMP[[#This Row],[Low]], TableOMP[[#This Row],[total_time]]&lt;=TableOMP[[#This Row],[High]]),1,0)</f>
        <v>#N/A</v>
      </c>
    </row>
    <row r="4428" spans="1:19" x14ac:dyDescent="0.25">
      <c r="A4428" t="s">
        <v>12</v>
      </c>
      <c r="B4428">
        <v>1000</v>
      </c>
      <c r="C4428">
        <v>100</v>
      </c>
      <c r="D4428">
        <v>100000</v>
      </c>
      <c r="E4428">
        <v>27</v>
      </c>
      <c r="F4428">
        <v>1</v>
      </c>
      <c r="G4428">
        <v>2.059107</v>
      </c>
      <c r="H4428">
        <v>5.1469000000000001E-2</v>
      </c>
      <c r="I4428">
        <v>0.93513100000000005</v>
      </c>
      <c r="J4428">
        <v>3.5966999999999999E-2</v>
      </c>
      <c r="K4428" t="str">
        <f t="shared" si="82"/>
        <v>5</v>
      </c>
      <c r="L4428" t="s">
        <v>72</v>
      </c>
      <c r="M4428" t="s">
        <v>73</v>
      </c>
      <c r="N44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27</v>
      </c>
      <c r="O4428" s="10" t="e">
        <f>VLOOKUP(TableOMP[[#This Row],[Label]],TableAvg[],2,FALSE)</f>
        <v>#N/A</v>
      </c>
      <c r="P4428" s="10" t="e">
        <f>VLOOKUP(TableOMP[[#This Row],[Label]],TableAvg[],3,FALSE)</f>
        <v>#N/A</v>
      </c>
      <c r="Q4428" s="10" t="e">
        <f>TableOMP[[#This Row],[Avg]]-$U$2*TableOMP[[#This Row],[StdDev]]</f>
        <v>#N/A</v>
      </c>
      <c r="R4428" s="10" t="e">
        <f>TableOMP[[#This Row],[Avg]]+$U$2*TableOMP[[#This Row],[StdDev]]</f>
        <v>#N/A</v>
      </c>
      <c r="S4428" s="10" t="e">
        <f>IF(AND(TableOMP[[#This Row],[total_time]]&gt;=TableOMP[[#This Row],[Low]], TableOMP[[#This Row],[total_time]]&lt;=TableOMP[[#This Row],[High]]),1,0)</f>
        <v>#N/A</v>
      </c>
    </row>
    <row r="4429" spans="1:19" x14ac:dyDescent="0.25">
      <c r="A4429" t="s">
        <v>12</v>
      </c>
      <c r="B4429">
        <v>1000</v>
      </c>
      <c r="C4429">
        <v>100</v>
      </c>
      <c r="D4429">
        <v>100000</v>
      </c>
      <c r="E4429">
        <v>26</v>
      </c>
      <c r="F4429">
        <v>1</v>
      </c>
      <c r="G4429">
        <v>2.0916169999999998</v>
      </c>
      <c r="H4429">
        <v>5.3179999999999998E-2</v>
      </c>
      <c r="I4429">
        <v>1.000567</v>
      </c>
      <c r="J4429">
        <v>4.0023000000000003E-2</v>
      </c>
      <c r="K4429" t="str">
        <f t="shared" si="82"/>
        <v>5</v>
      </c>
      <c r="L4429" t="s">
        <v>72</v>
      </c>
      <c r="M4429" t="s">
        <v>73</v>
      </c>
      <c r="N44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26</v>
      </c>
      <c r="O4429" s="10" t="e">
        <f>VLOOKUP(TableOMP[[#This Row],[Label]],TableAvg[],2,FALSE)</f>
        <v>#N/A</v>
      </c>
      <c r="P4429" s="10" t="e">
        <f>VLOOKUP(TableOMP[[#This Row],[Label]],TableAvg[],3,FALSE)</f>
        <v>#N/A</v>
      </c>
      <c r="Q4429" s="10" t="e">
        <f>TableOMP[[#This Row],[Avg]]-$U$2*TableOMP[[#This Row],[StdDev]]</f>
        <v>#N/A</v>
      </c>
      <c r="R4429" s="10" t="e">
        <f>TableOMP[[#This Row],[Avg]]+$U$2*TableOMP[[#This Row],[StdDev]]</f>
        <v>#N/A</v>
      </c>
      <c r="S4429" s="10" t="e">
        <f>IF(AND(TableOMP[[#This Row],[total_time]]&gt;=TableOMP[[#This Row],[Low]], TableOMP[[#This Row],[total_time]]&lt;=TableOMP[[#This Row],[High]]),1,0)</f>
        <v>#N/A</v>
      </c>
    </row>
    <row r="4430" spans="1:19" x14ac:dyDescent="0.25">
      <c r="A4430" t="s">
        <v>12</v>
      </c>
      <c r="B4430">
        <v>1000</v>
      </c>
      <c r="C4430">
        <v>100</v>
      </c>
      <c r="D4430">
        <v>100000</v>
      </c>
      <c r="E4430">
        <v>25</v>
      </c>
      <c r="F4430">
        <v>1</v>
      </c>
      <c r="G4430">
        <v>2.0606089999999999</v>
      </c>
      <c r="H4430">
        <v>5.5495999999999997E-2</v>
      </c>
      <c r="I4430">
        <v>0.813917</v>
      </c>
      <c r="J4430">
        <v>3.3912999999999999E-2</v>
      </c>
      <c r="K4430" t="str">
        <f t="shared" si="82"/>
        <v>5</v>
      </c>
      <c r="L4430" t="s">
        <v>72</v>
      </c>
      <c r="M4430" t="s">
        <v>73</v>
      </c>
      <c r="N44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25</v>
      </c>
      <c r="O4430" s="10" t="e">
        <f>VLOOKUP(TableOMP[[#This Row],[Label]],TableAvg[],2,FALSE)</f>
        <v>#N/A</v>
      </c>
      <c r="P4430" s="10" t="e">
        <f>VLOOKUP(TableOMP[[#This Row],[Label]],TableAvg[],3,FALSE)</f>
        <v>#N/A</v>
      </c>
      <c r="Q4430" s="10" t="e">
        <f>TableOMP[[#This Row],[Avg]]-$U$2*TableOMP[[#This Row],[StdDev]]</f>
        <v>#N/A</v>
      </c>
      <c r="R4430" s="10" t="e">
        <f>TableOMP[[#This Row],[Avg]]+$U$2*TableOMP[[#This Row],[StdDev]]</f>
        <v>#N/A</v>
      </c>
      <c r="S4430" s="10" t="e">
        <f>IF(AND(TableOMP[[#This Row],[total_time]]&gt;=TableOMP[[#This Row],[Low]], TableOMP[[#This Row],[total_time]]&lt;=TableOMP[[#This Row],[High]]),1,0)</f>
        <v>#N/A</v>
      </c>
    </row>
    <row r="4431" spans="1:19" x14ac:dyDescent="0.25">
      <c r="A4431" t="s">
        <v>12</v>
      </c>
      <c r="B4431">
        <v>1000</v>
      </c>
      <c r="C4431">
        <v>100</v>
      </c>
      <c r="D4431">
        <v>100000</v>
      </c>
      <c r="E4431">
        <v>24</v>
      </c>
      <c r="F4431">
        <v>1</v>
      </c>
      <c r="G4431">
        <v>2.0461290000000001</v>
      </c>
      <c r="H4431">
        <v>4.4211E-2</v>
      </c>
      <c r="I4431">
        <v>0.71554700000000004</v>
      </c>
      <c r="J4431">
        <v>3.1111E-2</v>
      </c>
      <c r="K4431" t="str">
        <f t="shared" si="82"/>
        <v>5</v>
      </c>
      <c r="L4431" t="s">
        <v>72</v>
      </c>
      <c r="M4431" t="s">
        <v>73</v>
      </c>
      <c r="N44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24</v>
      </c>
      <c r="O4431" s="10" t="e">
        <f>VLOOKUP(TableOMP[[#This Row],[Label]],TableAvg[],2,FALSE)</f>
        <v>#N/A</v>
      </c>
      <c r="P4431" s="10" t="e">
        <f>VLOOKUP(TableOMP[[#This Row],[Label]],TableAvg[],3,FALSE)</f>
        <v>#N/A</v>
      </c>
      <c r="Q4431" s="10" t="e">
        <f>TableOMP[[#This Row],[Avg]]-$U$2*TableOMP[[#This Row],[StdDev]]</f>
        <v>#N/A</v>
      </c>
      <c r="R4431" s="10" t="e">
        <f>TableOMP[[#This Row],[Avg]]+$U$2*TableOMP[[#This Row],[StdDev]]</f>
        <v>#N/A</v>
      </c>
      <c r="S4431" s="10" t="e">
        <f>IF(AND(TableOMP[[#This Row],[total_time]]&gt;=TableOMP[[#This Row],[Low]], TableOMP[[#This Row],[total_time]]&lt;=TableOMP[[#This Row],[High]]),1,0)</f>
        <v>#N/A</v>
      </c>
    </row>
    <row r="4432" spans="1:19" x14ac:dyDescent="0.25">
      <c r="A4432" t="s">
        <v>12</v>
      </c>
      <c r="B4432">
        <v>1000</v>
      </c>
      <c r="C4432">
        <v>100</v>
      </c>
      <c r="D4432">
        <v>100000</v>
      </c>
      <c r="E4432">
        <v>23</v>
      </c>
      <c r="F4432">
        <v>1</v>
      </c>
      <c r="G4432">
        <v>2.0863809999999998</v>
      </c>
      <c r="H4432">
        <v>5.3955999999999997E-2</v>
      </c>
      <c r="I4432">
        <v>0.79503900000000005</v>
      </c>
      <c r="J4432">
        <v>3.6138000000000003E-2</v>
      </c>
      <c r="K4432" t="str">
        <f t="shared" si="82"/>
        <v>5</v>
      </c>
      <c r="L4432" t="s">
        <v>72</v>
      </c>
      <c r="M4432" t="s">
        <v>73</v>
      </c>
      <c r="N44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23</v>
      </c>
      <c r="O4432" s="10" t="e">
        <f>VLOOKUP(TableOMP[[#This Row],[Label]],TableAvg[],2,FALSE)</f>
        <v>#N/A</v>
      </c>
      <c r="P4432" s="10" t="e">
        <f>VLOOKUP(TableOMP[[#This Row],[Label]],TableAvg[],3,FALSE)</f>
        <v>#N/A</v>
      </c>
      <c r="Q4432" s="10" t="e">
        <f>TableOMP[[#This Row],[Avg]]-$U$2*TableOMP[[#This Row],[StdDev]]</f>
        <v>#N/A</v>
      </c>
      <c r="R4432" s="10" t="e">
        <f>TableOMP[[#This Row],[Avg]]+$U$2*TableOMP[[#This Row],[StdDev]]</f>
        <v>#N/A</v>
      </c>
      <c r="S4432" s="10" t="e">
        <f>IF(AND(TableOMP[[#This Row],[total_time]]&gt;=TableOMP[[#This Row],[Low]], TableOMP[[#This Row],[total_time]]&lt;=TableOMP[[#This Row],[High]]),1,0)</f>
        <v>#N/A</v>
      </c>
    </row>
    <row r="4433" spans="1:19" x14ac:dyDescent="0.25">
      <c r="A4433" t="s">
        <v>12</v>
      </c>
      <c r="B4433">
        <v>1000</v>
      </c>
      <c r="C4433">
        <v>100</v>
      </c>
      <c r="D4433">
        <v>100000</v>
      </c>
      <c r="E4433">
        <v>22</v>
      </c>
      <c r="F4433">
        <v>1</v>
      </c>
      <c r="G4433">
        <v>2.2800639999999999</v>
      </c>
      <c r="H4433">
        <v>3.9357999999999997E-2</v>
      </c>
      <c r="I4433">
        <v>0.71160900000000005</v>
      </c>
      <c r="J4433">
        <v>3.3885999999999999E-2</v>
      </c>
      <c r="K4433" t="str">
        <f t="shared" si="82"/>
        <v>5</v>
      </c>
      <c r="L4433" t="s">
        <v>72</v>
      </c>
      <c r="M4433" t="s">
        <v>73</v>
      </c>
      <c r="N44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22</v>
      </c>
      <c r="O4433" s="10" t="e">
        <f>VLOOKUP(TableOMP[[#This Row],[Label]],TableAvg[],2,FALSE)</f>
        <v>#N/A</v>
      </c>
      <c r="P4433" s="10" t="e">
        <f>VLOOKUP(TableOMP[[#This Row],[Label]],TableAvg[],3,FALSE)</f>
        <v>#N/A</v>
      </c>
      <c r="Q4433" s="10" t="e">
        <f>TableOMP[[#This Row],[Avg]]-$U$2*TableOMP[[#This Row],[StdDev]]</f>
        <v>#N/A</v>
      </c>
      <c r="R4433" s="10" t="e">
        <f>TableOMP[[#This Row],[Avg]]+$U$2*TableOMP[[#This Row],[StdDev]]</f>
        <v>#N/A</v>
      </c>
      <c r="S4433" s="10" t="e">
        <f>IF(AND(TableOMP[[#This Row],[total_time]]&gt;=TableOMP[[#This Row],[Low]], TableOMP[[#This Row],[total_time]]&lt;=TableOMP[[#This Row],[High]]),1,0)</f>
        <v>#N/A</v>
      </c>
    </row>
    <row r="4434" spans="1:19" x14ac:dyDescent="0.25">
      <c r="A4434" t="s">
        <v>12</v>
      </c>
      <c r="B4434">
        <v>1000</v>
      </c>
      <c r="C4434">
        <v>100</v>
      </c>
      <c r="D4434">
        <v>100000</v>
      </c>
      <c r="E4434">
        <v>21</v>
      </c>
      <c r="F4434">
        <v>1</v>
      </c>
      <c r="G4434">
        <v>2.2837149999999999</v>
      </c>
      <c r="H4434">
        <v>4.1017999999999999E-2</v>
      </c>
      <c r="I4434">
        <v>0.59997500000000004</v>
      </c>
      <c r="J4434">
        <v>2.9999000000000001E-2</v>
      </c>
      <c r="K4434" t="str">
        <f t="shared" si="82"/>
        <v>5</v>
      </c>
      <c r="L4434" t="s">
        <v>72</v>
      </c>
      <c r="M4434" t="s">
        <v>73</v>
      </c>
      <c r="N44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21</v>
      </c>
      <c r="O4434" s="10" t="e">
        <f>VLOOKUP(TableOMP[[#This Row],[Label]],TableAvg[],2,FALSE)</f>
        <v>#N/A</v>
      </c>
      <c r="P4434" s="10" t="e">
        <f>VLOOKUP(TableOMP[[#This Row],[Label]],TableAvg[],3,FALSE)</f>
        <v>#N/A</v>
      </c>
      <c r="Q4434" s="10" t="e">
        <f>TableOMP[[#This Row],[Avg]]-$U$2*TableOMP[[#This Row],[StdDev]]</f>
        <v>#N/A</v>
      </c>
      <c r="R4434" s="10" t="e">
        <f>TableOMP[[#This Row],[Avg]]+$U$2*TableOMP[[#This Row],[StdDev]]</f>
        <v>#N/A</v>
      </c>
      <c r="S4434" s="10" t="e">
        <f>IF(AND(TableOMP[[#This Row],[total_time]]&gt;=TableOMP[[#This Row],[Low]], TableOMP[[#This Row],[total_time]]&lt;=TableOMP[[#This Row],[High]]),1,0)</f>
        <v>#N/A</v>
      </c>
    </row>
    <row r="4435" spans="1:19" x14ac:dyDescent="0.25">
      <c r="A4435" t="s">
        <v>12</v>
      </c>
      <c r="B4435">
        <v>1000</v>
      </c>
      <c r="C4435">
        <v>100</v>
      </c>
      <c r="D4435">
        <v>100000</v>
      </c>
      <c r="E4435">
        <v>20</v>
      </c>
      <c r="F4435">
        <v>1</v>
      </c>
      <c r="G4435">
        <v>2.0248520000000001</v>
      </c>
      <c r="H4435">
        <v>3.0924E-2</v>
      </c>
      <c r="I4435">
        <v>0.469333</v>
      </c>
      <c r="J4435">
        <v>2.4702000000000002E-2</v>
      </c>
      <c r="K4435" t="str">
        <f t="shared" si="82"/>
        <v>5</v>
      </c>
      <c r="L4435" t="s">
        <v>72</v>
      </c>
      <c r="M4435" t="s">
        <v>73</v>
      </c>
      <c r="N44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20</v>
      </c>
      <c r="O4435" s="10" t="e">
        <f>VLOOKUP(TableOMP[[#This Row],[Label]],TableAvg[],2,FALSE)</f>
        <v>#N/A</v>
      </c>
      <c r="P4435" s="10" t="e">
        <f>VLOOKUP(TableOMP[[#This Row],[Label]],TableAvg[],3,FALSE)</f>
        <v>#N/A</v>
      </c>
      <c r="Q4435" s="10" t="e">
        <f>TableOMP[[#This Row],[Avg]]-$U$2*TableOMP[[#This Row],[StdDev]]</f>
        <v>#N/A</v>
      </c>
      <c r="R4435" s="10" t="e">
        <f>TableOMP[[#This Row],[Avg]]+$U$2*TableOMP[[#This Row],[StdDev]]</f>
        <v>#N/A</v>
      </c>
      <c r="S4435" s="10" t="e">
        <f>IF(AND(TableOMP[[#This Row],[total_time]]&gt;=TableOMP[[#This Row],[Low]], TableOMP[[#This Row],[total_time]]&lt;=TableOMP[[#This Row],[High]]),1,0)</f>
        <v>#N/A</v>
      </c>
    </row>
    <row r="4436" spans="1:19" x14ac:dyDescent="0.25">
      <c r="A4436" t="s">
        <v>12</v>
      </c>
      <c r="B4436">
        <v>1000</v>
      </c>
      <c r="C4436">
        <v>100</v>
      </c>
      <c r="D4436">
        <v>100000</v>
      </c>
      <c r="E4436">
        <v>19</v>
      </c>
      <c r="F4436">
        <v>1</v>
      </c>
      <c r="G4436">
        <v>2.0667650000000002</v>
      </c>
      <c r="H4436">
        <v>4.8869999999999997E-2</v>
      </c>
      <c r="I4436">
        <v>0.62035600000000002</v>
      </c>
      <c r="J4436">
        <v>3.4464000000000002E-2</v>
      </c>
      <c r="K4436" t="str">
        <f t="shared" si="82"/>
        <v>5</v>
      </c>
      <c r="L4436" t="s">
        <v>72</v>
      </c>
      <c r="M4436" t="s">
        <v>73</v>
      </c>
      <c r="N44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19</v>
      </c>
      <c r="O4436" s="10" t="e">
        <f>VLOOKUP(TableOMP[[#This Row],[Label]],TableAvg[],2,FALSE)</f>
        <v>#N/A</v>
      </c>
      <c r="P4436" s="10" t="e">
        <f>VLOOKUP(TableOMP[[#This Row],[Label]],TableAvg[],3,FALSE)</f>
        <v>#N/A</v>
      </c>
      <c r="Q4436" s="10" t="e">
        <f>TableOMP[[#This Row],[Avg]]-$U$2*TableOMP[[#This Row],[StdDev]]</f>
        <v>#N/A</v>
      </c>
      <c r="R4436" s="10" t="e">
        <f>TableOMP[[#This Row],[Avg]]+$U$2*TableOMP[[#This Row],[StdDev]]</f>
        <v>#N/A</v>
      </c>
      <c r="S4436" s="10" t="e">
        <f>IF(AND(TableOMP[[#This Row],[total_time]]&gt;=TableOMP[[#This Row],[Low]], TableOMP[[#This Row],[total_time]]&lt;=TableOMP[[#This Row],[High]]),1,0)</f>
        <v>#N/A</v>
      </c>
    </row>
    <row r="4437" spans="1:19" x14ac:dyDescent="0.25">
      <c r="A4437" t="s">
        <v>12</v>
      </c>
      <c r="B4437">
        <v>1000</v>
      </c>
      <c r="C4437">
        <v>100</v>
      </c>
      <c r="D4437">
        <v>100000</v>
      </c>
      <c r="E4437">
        <v>18</v>
      </c>
      <c r="F4437">
        <v>1</v>
      </c>
      <c r="G4437">
        <v>2.040368</v>
      </c>
      <c r="H4437">
        <v>5.0279999999999998E-2</v>
      </c>
      <c r="I4437">
        <v>0.67186199999999996</v>
      </c>
      <c r="J4437">
        <v>3.9521000000000001E-2</v>
      </c>
      <c r="K4437" t="str">
        <f t="shared" si="82"/>
        <v>5</v>
      </c>
      <c r="L4437" t="s">
        <v>72</v>
      </c>
      <c r="M4437" t="s">
        <v>73</v>
      </c>
      <c r="N44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18</v>
      </c>
      <c r="O4437" s="10" t="e">
        <f>VLOOKUP(TableOMP[[#This Row],[Label]],TableAvg[],2,FALSE)</f>
        <v>#N/A</v>
      </c>
      <c r="P4437" s="10" t="e">
        <f>VLOOKUP(TableOMP[[#This Row],[Label]],TableAvg[],3,FALSE)</f>
        <v>#N/A</v>
      </c>
      <c r="Q4437" s="10" t="e">
        <f>TableOMP[[#This Row],[Avg]]-$U$2*TableOMP[[#This Row],[StdDev]]</f>
        <v>#N/A</v>
      </c>
      <c r="R4437" s="10" t="e">
        <f>TableOMP[[#This Row],[Avg]]+$U$2*TableOMP[[#This Row],[StdDev]]</f>
        <v>#N/A</v>
      </c>
      <c r="S4437" s="10" t="e">
        <f>IF(AND(TableOMP[[#This Row],[total_time]]&gt;=TableOMP[[#This Row],[Low]], TableOMP[[#This Row],[total_time]]&lt;=TableOMP[[#This Row],[High]]),1,0)</f>
        <v>#N/A</v>
      </c>
    </row>
    <row r="4438" spans="1:19" x14ac:dyDescent="0.25">
      <c r="A4438" t="s">
        <v>12</v>
      </c>
      <c r="B4438">
        <v>1000</v>
      </c>
      <c r="C4438">
        <v>100</v>
      </c>
      <c r="D4438">
        <v>100000</v>
      </c>
      <c r="E4438">
        <v>17</v>
      </c>
      <c r="F4438">
        <v>1</v>
      </c>
      <c r="G4438">
        <v>2.0620500000000002</v>
      </c>
      <c r="H4438">
        <v>4.9291000000000001E-2</v>
      </c>
      <c r="I4438">
        <v>0.69048500000000002</v>
      </c>
      <c r="J4438">
        <v>4.3154999999999999E-2</v>
      </c>
      <c r="K4438" t="str">
        <f t="shared" si="82"/>
        <v>5</v>
      </c>
      <c r="L4438" t="s">
        <v>72</v>
      </c>
      <c r="M4438" t="s">
        <v>73</v>
      </c>
      <c r="N44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17</v>
      </c>
      <c r="O4438" s="10" t="e">
        <f>VLOOKUP(TableOMP[[#This Row],[Label]],TableAvg[],2,FALSE)</f>
        <v>#N/A</v>
      </c>
      <c r="P4438" s="10" t="e">
        <f>VLOOKUP(TableOMP[[#This Row],[Label]],TableAvg[],3,FALSE)</f>
        <v>#N/A</v>
      </c>
      <c r="Q4438" s="10" t="e">
        <f>TableOMP[[#This Row],[Avg]]-$U$2*TableOMP[[#This Row],[StdDev]]</f>
        <v>#N/A</v>
      </c>
      <c r="R4438" s="10" t="e">
        <f>TableOMP[[#This Row],[Avg]]+$U$2*TableOMP[[#This Row],[StdDev]]</f>
        <v>#N/A</v>
      </c>
      <c r="S4438" s="10" t="e">
        <f>IF(AND(TableOMP[[#This Row],[total_time]]&gt;=TableOMP[[#This Row],[Low]], TableOMP[[#This Row],[total_time]]&lt;=TableOMP[[#This Row],[High]]),1,0)</f>
        <v>#N/A</v>
      </c>
    </row>
    <row r="4439" spans="1:19" x14ac:dyDescent="0.25">
      <c r="A4439" t="s">
        <v>12</v>
      </c>
      <c r="B4439">
        <v>1000</v>
      </c>
      <c r="C4439">
        <v>100</v>
      </c>
      <c r="D4439">
        <v>100000</v>
      </c>
      <c r="E4439">
        <v>16</v>
      </c>
      <c r="F4439">
        <v>1</v>
      </c>
      <c r="G4439">
        <v>2.0511210000000002</v>
      </c>
      <c r="H4439">
        <v>4.6308000000000002E-2</v>
      </c>
      <c r="I4439">
        <v>0.53264199999999995</v>
      </c>
      <c r="J4439">
        <v>3.5508999999999999E-2</v>
      </c>
      <c r="K4439" t="str">
        <f t="shared" si="82"/>
        <v>5</v>
      </c>
      <c r="L4439" t="s">
        <v>72</v>
      </c>
      <c r="M4439" t="s">
        <v>73</v>
      </c>
      <c r="N44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16</v>
      </c>
      <c r="O4439" s="10" t="e">
        <f>VLOOKUP(TableOMP[[#This Row],[Label]],TableAvg[],2,FALSE)</f>
        <v>#N/A</v>
      </c>
      <c r="P4439" s="10" t="e">
        <f>VLOOKUP(TableOMP[[#This Row],[Label]],TableAvg[],3,FALSE)</f>
        <v>#N/A</v>
      </c>
      <c r="Q4439" s="10" t="e">
        <f>TableOMP[[#This Row],[Avg]]-$U$2*TableOMP[[#This Row],[StdDev]]</f>
        <v>#N/A</v>
      </c>
      <c r="R4439" s="10" t="e">
        <f>TableOMP[[#This Row],[Avg]]+$U$2*TableOMP[[#This Row],[StdDev]]</f>
        <v>#N/A</v>
      </c>
      <c r="S4439" s="10" t="e">
        <f>IF(AND(TableOMP[[#This Row],[total_time]]&gt;=TableOMP[[#This Row],[Low]], TableOMP[[#This Row],[total_time]]&lt;=TableOMP[[#This Row],[High]]),1,0)</f>
        <v>#N/A</v>
      </c>
    </row>
    <row r="4440" spans="1:19" x14ac:dyDescent="0.25">
      <c r="A4440" t="s">
        <v>12</v>
      </c>
      <c r="B4440">
        <v>1000</v>
      </c>
      <c r="C4440">
        <v>100</v>
      </c>
      <c r="D4440">
        <v>100000</v>
      </c>
      <c r="E4440">
        <v>15</v>
      </c>
      <c r="F4440">
        <v>1</v>
      </c>
      <c r="G4440">
        <v>2.0104389999999999</v>
      </c>
      <c r="H4440">
        <v>3.0710999999999999E-2</v>
      </c>
      <c r="I4440">
        <v>0.330762</v>
      </c>
      <c r="J4440">
        <v>2.3626000000000001E-2</v>
      </c>
      <c r="K4440" t="str">
        <f t="shared" si="82"/>
        <v>5</v>
      </c>
      <c r="L4440" t="s">
        <v>72</v>
      </c>
      <c r="M4440" t="s">
        <v>73</v>
      </c>
      <c r="N44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15</v>
      </c>
      <c r="O4440" s="10" t="e">
        <f>VLOOKUP(TableOMP[[#This Row],[Label]],TableAvg[],2,FALSE)</f>
        <v>#N/A</v>
      </c>
      <c r="P4440" s="10" t="e">
        <f>VLOOKUP(TableOMP[[#This Row],[Label]],TableAvg[],3,FALSE)</f>
        <v>#N/A</v>
      </c>
      <c r="Q4440" s="10" t="e">
        <f>TableOMP[[#This Row],[Avg]]-$U$2*TableOMP[[#This Row],[StdDev]]</f>
        <v>#N/A</v>
      </c>
      <c r="R4440" s="10" t="e">
        <f>TableOMP[[#This Row],[Avg]]+$U$2*TableOMP[[#This Row],[StdDev]]</f>
        <v>#N/A</v>
      </c>
      <c r="S4440" s="10" t="e">
        <f>IF(AND(TableOMP[[#This Row],[total_time]]&gt;=TableOMP[[#This Row],[Low]], TableOMP[[#This Row],[total_time]]&lt;=TableOMP[[#This Row],[High]]),1,0)</f>
        <v>#N/A</v>
      </c>
    </row>
    <row r="4441" spans="1:19" x14ac:dyDescent="0.25">
      <c r="A4441" t="s">
        <v>12</v>
      </c>
      <c r="B4441">
        <v>1000</v>
      </c>
      <c r="C4441">
        <v>100</v>
      </c>
      <c r="D4441">
        <v>100000</v>
      </c>
      <c r="E4441">
        <v>14</v>
      </c>
      <c r="F4441">
        <v>1</v>
      </c>
      <c r="G4441">
        <v>1.9965980000000001</v>
      </c>
      <c r="H4441">
        <v>1.6497000000000001E-2</v>
      </c>
      <c r="I4441">
        <v>0.17203599999999999</v>
      </c>
      <c r="J4441">
        <v>1.3233999999999999E-2</v>
      </c>
      <c r="K4441" t="str">
        <f t="shared" si="82"/>
        <v>5</v>
      </c>
      <c r="L4441" t="s">
        <v>72</v>
      </c>
      <c r="M4441" t="s">
        <v>73</v>
      </c>
      <c r="N44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14</v>
      </c>
      <c r="O4441" s="10" t="e">
        <f>VLOOKUP(TableOMP[[#This Row],[Label]],TableAvg[],2,FALSE)</f>
        <v>#N/A</v>
      </c>
      <c r="P4441" s="10" t="e">
        <f>VLOOKUP(TableOMP[[#This Row],[Label]],TableAvg[],3,FALSE)</f>
        <v>#N/A</v>
      </c>
      <c r="Q4441" s="10" t="e">
        <f>TableOMP[[#This Row],[Avg]]-$U$2*TableOMP[[#This Row],[StdDev]]</f>
        <v>#N/A</v>
      </c>
      <c r="R4441" s="10" t="e">
        <f>TableOMP[[#This Row],[Avg]]+$U$2*TableOMP[[#This Row],[StdDev]]</f>
        <v>#N/A</v>
      </c>
      <c r="S4441" s="10" t="e">
        <f>IF(AND(TableOMP[[#This Row],[total_time]]&gt;=TableOMP[[#This Row],[Low]], TableOMP[[#This Row],[total_time]]&lt;=TableOMP[[#This Row],[High]]),1,0)</f>
        <v>#N/A</v>
      </c>
    </row>
    <row r="4442" spans="1:19" x14ac:dyDescent="0.25">
      <c r="A4442" t="s">
        <v>12</v>
      </c>
      <c r="B4442">
        <v>1000</v>
      </c>
      <c r="C4442">
        <v>100</v>
      </c>
      <c r="D4442">
        <v>100000</v>
      </c>
      <c r="E4442">
        <v>13</v>
      </c>
      <c r="F4442">
        <v>1</v>
      </c>
      <c r="G4442">
        <v>1.991568</v>
      </c>
      <c r="H4442">
        <v>1.6760000000000001E-2</v>
      </c>
      <c r="I4442">
        <v>0.16538600000000001</v>
      </c>
      <c r="J4442">
        <v>1.3782000000000001E-2</v>
      </c>
      <c r="K4442" t="str">
        <f t="shared" si="82"/>
        <v>5</v>
      </c>
      <c r="L4442" t="s">
        <v>72</v>
      </c>
      <c r="M4442" t="s">
        <v>73</v>
      </c>
      <c r="N44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13</v>
      </c>
      <c r="O4442" s="10" t="e">
        <f>VLOOKUP(TableOMP[[#This Row],[Label]],TableAvg[],2,FALSE)</f>
        <v>#N/A</v>
      </c>
      <c r="P4442" s="10" t="e">
        <f>VLOOKUP(TableOMP[[#This Row],[Label]],TableAvg[],3,FALSE)</f>
        <v>#N/A</v>
      </c>
      <c r="Q4442" s="10" t="e">
        <f>TableOMP[[#This Row],[Avg]]-$U$2*TableOMP[[#This Row],[StdDev]]</f>
        <v>#N/A</v>
      </c>
      <c r="R4442" s="10" t="e">
        <f>TableOMP[[#This Row],[Avg]]+$U$2*TableOMP[[#This Row],[StdDev]]</f>
        <v>#N/A</v>
      </c>
      <c r="S4442" s="10" t="e">
        <f>IF(AND(TableOMP[[#This Row],[total_time]]&gt;=TableOMP[[#This Row],[Low]], TableOMP[[#This Row],[total_time]]&lt;=TableOMP[[#This Row],[High]]),1,0)</f>
        <v>#N/A</v>
      </c>
    </row>
    <row r="4443" spans="1:19" x14ac:dyDescent="0.25">
      <c r="A4443" t="s">
        <v>12</v>
      </c>
      <c r="B4443">
        <v>1000</v>
      </c>
      <c r="C4443">
        <v>100</v>
      </c>
      <c r="D4443">
        <v>100000</v>
      </c>
      <c r="E4443">
        <v>12</v>
      </c>
      <c r="F4443">
        <v>1</v>
      </c>
      <c r="G4443">
        <v>1.9942169999999999</v>
      </c>
      <c r="H4443">
        <v>1.6625000000000001E-2</v>
      </c>
      <c r="I4443">
        <v>0.14397599999999999</v>
      </c>
      <c r="J4443">
        <v>1.3089E-2</v>
      </c>
      <c r="K4443" t="str">
        <f t="shared" si="82"/>
        <v>5</v>
      </c>
      <c r="L4443" t="s">
        <v>72</v>
      </c>
      <c r="M4443" t="s">
        <v>73</v>
      </c>
      <c r="N44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12</v>
      </c>
      <c r="O4443" s="10" t="e">
        <f>VLOOKUP(TableOMP[[#This Row],[Label]],TableAvg[],2,FALSE)</f>
        <v>#N/A</v>
      </c>
      <c r="P4443" s="10" t="e">
        <f>VLOOKUP(TableOMP[[#This Row],[Label]],TableAvg[],3,FALSE)</f>
        <v>#N/A</v>
      </c>
      <c r="Q4443" s="10" t="e">
        <f>TableOMP[[#This Row],[Avg]]-$U$2*TableOMP[[#This Row],[StdDev]]</f>
        <v>#N/A</v>
      </c>
      <c r="R4443" s="10" t="e">
        <f>TableOMP[[#This Row],[Avg]]+$U$2*TableOMP[[#This Row],[StdDev]]</f>
        <v>#N/A</v>
      </c>
      <c r="S4443" s="10" t="e">
        <f>IF(AND(TableOMP[[#This Row],[total_time]]&gt;=TableOMP[[#This Row],[Low]], TableOMP[[#This Row],[total_time]]&lt;=TableOMP[[#This Row],[High]]),1,0)</f>
        <v>#N/A</v>
      </c>
    </row>
    <row r="4444" spans="1:19" x14ac:dyDescent="0.25">
      <c r="A4444" t="s">
        <v>12</v>
      </c>
      <c r="B4444">
        <v>1000</v>
      </c>
      <c r="C4444">
        <v>100</v>
      </c>
      <c r="D4444">
        <v>100000</v>
      </c>
      <c r="E4444">
        <v>11</v>
      </c>
      <c r="F4444">
        <v>1</v>
      </c>
      <c r="G4444">
        <v>2.0115530000000001</v>
      </c>
      <c r="H4444">
        <v>3.4594E-2</v>
      </c>
      <c r="I4444">
        <v>0.18489800000000001</v>
      </c>
      <c r="J4444">
        <v>1.8489999999999999E-2</v>
      </c>
      <c r="K4444" t="str">
        <f t="shared" si="82"/>
        <v>5</v>
      </c>
      <c r="L4444" t="s">
        <v>72</v>
      </c>
      <c r="M4444" t="s">
        <v>73</v>
      </c>
      <c r="N44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11</v>
      </c>
      <c r="O4444" s="10" t="e">
        <f>VLOOKUP(TableOMP[[#This Row],[Label]],TableAvg[],2,FALSE)</f>
        <v>#N/A</v>
      </c>
      <c r="P4444" s="10" t="e">
        <f>VLOOKUP(TableOMP[[#This Row],[Label]],TableAvg[],3,FALSE)</f>
        <v>#N/A</v>
      </c>
      <c r="Q4444" s="10" t="e">
        <f>TableOMP[[#This Row],[Avg]]-$U$2*TableOMP[[#This Row],[StdDev]]</f>
        <v>#N/A</v>
      </c>
      <c r="R4444" s="10" t="e">
        <f>TableOMP[[#This Row],[Avg]]+$U$2*TableOMP[[#This Row],[StdDev]]</f>
        <v>#N/A</v>
      </c>
      <c r="S4444" s="10" t="e">
        <f>IF(AND(TableOMP[[#This Row],[total_time]]&gt;=TableOMP[[#This Row],[Low]], TableOMP[[#This Row],[total_time]]&lt;=TableOMP[[#This Row],[High]]),1,0)</f>
        <v>#N/A</v>
      </c>
    </row>
    <row r="4445" spans="1:19" x14ac:dyDescent="0.25">
      <c r="A4445" t="s">
        <v>12</v>
      </c>
      <c r="B4445">
        <v>1000</v>
      </c>
      <c r="C4445">
        <v>100</v>
      </c>
      <c r="D4445">
        <v>100000</v>
      </c>
      <c r="E4445">
        <v>10</v>
      </c>
      <c r="F4445">
        <v>1</v>
      </c>
      <c r="G4445">
        <v>2.0018379999999998</v>
      </c>
      <c r="H4445">
        <v>2.8021999999999998E-2</v>
      </c>
      <c r="I4445">
        <v>0.16333700000000001</v>
      </c>
      <c r="J4445">
        <v>1.8148999999999998E-2</v>
      </c>
      <c r="K4445" t="str">
        <f t="shared" si="82"/>
        <v>5</v>
      </c>
      <c r="L4445" t="s">
        <v>72</v>
      </c>
      <c r="M4445" t="s">
        <v>73</v>
      </c>
      <c r="N44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10</v>
      </c>
      <c r="O4445" s="10" t="e">
        <f>VLOOKUP(TableOMP[[#This Row],[Label]],TableAvg[],2,FALSE)</f>
        <v>#N/A</v>
      </c>
      <c r="P4445" s="10" t="e">
        <f>VLOOKUP(TableOMP[[#This Row],[Label]],TableAvg[],3,FALSE)</f>
        <v>#N/A</v>
      </c>
      <c r="Q4445" s="10" t="e">
        <f>TableOMP[[#This Row],[Avg]]-$U$2*TableOMP[[#This Row],[StdDev]]</f>
        <v>#N/A</v>
      </c>
      <c r="R4445" s="10" t="e">
        <f>TableOMP[[#This Row],[Avg]]+$U$2*TableOMP[[#This Row],[StdDev]]</f>
        <v>#N/A</v>
      </c>
      <c r="S4445" s="10" t="e">
        <f>IF(AND(TableOMP[[#This Row],[total_time]]&gt;=TableOMP[[#This Row],[Low]], TableOMP[[#This Row],[total_time]]&lt;=TableOMP[[#This Row],[High]]),1,0)</f>
        <v>#N/A</v>
      </c>
    </row>
    <row r="4446" spans="1:19" x14ac:dyDescent="0.25">
      <c r="A4446" t="s">
        <v>12</v>
      </c>
      <c r="B4446">
        <v>1000</v>
      </c>
      <c r="C4446">
        <v>100</v>
      </c>
      <c r="D4446">
        <v>100000</v>
      </c>
      <c r="E4446">
        <v>9</v>
      </c>
      <c r="F4446">
        <v>1</v>
      </c>
      <c r="G4446">
        <v>1.9913810000000001</v>
      </c>
      <c r="H4446">
        <v>2.7722E-2</v>
      </c>
      <c r="I4446">
        <v>0.14439099999999999</v>
      </c>
      <c r="J4446">
        <v>1.8048999999999999E-2</v>
      </c>
      <c r="K4446" t="str">
        <f t="shared" si="82"/>
        <v>5</v>
      </c>
      <c r="L4446" t="s">
        <v>72</v>
      </c>
      <c r="M4446" t="s">
        <v>73</v>
      </c>
      <c r="N44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9</v>
      </c>
      <c r="O4446" s="10" t="e">
        <f>VLOOKUP(TableOMP[[#This Row],[Label]],TableAvg[],2,FALSE)</f>
        <v>#N/A</v>
      </c>
      <c r="P4446" s="10" t="e">
        <f>VLOOKUP(TableOMP[[#This Row],[Label]],TableAvg[],3,FALSE)</f>
        <v>#N/A</v>
      </c>
      <c r="Q4446" s="10" t="e">
        <f>TableOMP[[#This Row],[Avg]]-$U$2*TableOMP[[#This Row],[StdDev]]</f>
        <v>#N/A</v>
      </c>
      <c r="R4446" s="10" t="e">
        <f>TableOMP[[#This Row],[Avg]]+$U$2*TableOMP[[#This Row],[StdDev]]</f>
        <v>#N/A</v>
      </c>
      <c r="S4446" s="10" t="e">
        <f>IF(AND(TableOMP[[#This Row],[total_time]]&gt;=TableOMP[[#This Row],[Low]], TableOMP[[#This Row],[total_time]]&lt;=TableOMP[[#This Row],[High]]),1,0)</f>
        <v>#N/A</v>
      </c>
    </row>
    <row r="4447" spans="1:19" x14ac:dyDescent="0.25">
      <c r="A4447" t="s">
        <v>12</v>
      </c>
      <c r="B4447">
        <v>1000</v>
      </c>
      <c r="C4447">
        <v>100</v>
      </c>
      <c r="D4447">
        <v>100000</v>
      </c>
      <c r="E4447">
        <v>8</v>
      </c>
      <c r="F4447">
        <v>1</v>
      </c>
      <c r="G4447">
        <v>1.985814</v>
      </c>
      <c r="H4447">
        <v>1.4265999999999999E-2</v>
      </c>
      <c r="I4447">
        <v>8.1020999999999996E-2</v>
      </c>
      <c r="J4447">
        <v>1.1573999999999999E-2</v>
      </c>
      <c r="K4447" t="str">
        <f t="shared" si="82"/>
        <v>5</v>
      </c>
      <c r="L4447" t="s">
        <v>72</v>
      </c>
      <c r="M4447" t="s">
        <v>73</v>
      </c>
      <c r="N44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8</v>
      </c>
      <c r="O4447" s="10" t="e">
        <f>VLOOKUP(TableOMP[[#This Row],[Label]],TableAvg[],2,FALSE)</f>
        <v>#N/A</v>
      </c>
      <c r="P4447" s="10" t="e">
        <f>VLOOKUP(TableOMP[[#This Row],[Label]],TableAvg[],3,FALSE)</f>
        <v>#N/A</v>
      </c>
      <c r="Q4447" s="10" t="e">
        <f>TableOMP[[#This Row],[Avg]]-$U$2*TableOMP[[#This Row],[StdDev]]</f>
        <v>#N/A</v>
      </c>
      <c r="R4447" s="10" t="e">
        <f>TableOMP[[#This Row],[Avg]]+$U$2*TableOMP[[#This Row],[StdDev]]</f>
        <v>#N/A</v>
      </c>
      <c r="S4447" s="10" t="e">
        <f>IF(AND(TableOMP[[#This Row],[total_time]]&gt;=TableOMP[[#This Row],[Low]], TableOMP[[#This Row],[total_time]]&lt;=TableOMP[[#This Row],[High]]),1,0)</f>
        <v>#N/A</v>
      </c>
    </row>
    <row r="4448" spans="1:19" x14ac:dyDescent="0.25">
      <c r="A4448" t="s">
        <v>12</v>
      </c>
      <c r="B4448">
        <v>1000</v>
      </c>
      <c r="C4448">
        <v>100</v>
      </c>
      <c r="D4448">
        <v>100000</v>
      </c>
      <c r="E4448">
        <v>7</v>
      </c>
      <c r="F4448">
        <v>1</v>
      </c>
      <c r="G4448">
        <v>1.9813320000000001</v>
      </c>
      <c r="H4448">
        <v>2.3355000000000001E-2</v>
      </c>
      <c r="I4448">
        <v>0.11189300000000001</v>
      </c>
      <c r="J4448">
        <v>1.8648999999999999E-2</v>
      </c>
      <c r="K4448" t="str">
        <f t="shared" si="82"/>
        <v>5</v>
      </c>
      <c r="L4448" t="s">
        <v>72</v>
      </c>
      <c r="M4448" t="s">
        <v>73</v>
      </c>
      <c r="N44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7</v>
      </c>
      <c r="O4448" s="10" t="e">
        <f>VLOOKUP(TableOMP[[#This Row],[Label]],TableAvg[],2,FALSE)</f>
        <v>#N/A</v>
      </c>
      <c r="P4448" s="10" t="e">
        <f>VLOOKUP(TableOMP[[#This Row],[Label]],TableAvg[],3,FALSE)</f>
        <v>#N/A</v>
      </c>
      <c r="Q4448" s="10" t="e">
        <f>TableOMP[[#This Row],[Avg]]-$U$2*TableOMP[[#This Row],[StdDev]]</f>
        <v>#N/A</v>
      </c>
      <c r="R4448" s="10" t="e">
        <f>TableOMP[[#This Row],[Avg]]+$U$2*TableOMP[[#This Row],[StdDev]]</f>
        <v>#N/A</v>
      </c>
      <c r="S4448" s="10" t="e">
        <f>IF(AND(TableOMP[[#This Row],[total_time]]&gt;=TableOMP[[#This Row],[Low]], TableOMP[[#This Row],[total_time]]&lt;=TableOMP[[#This Row],[High]]),1,0)</f>
        <v>#N/A</v>
      </c>
    </row>
    <row r="4449" spans="1:19" x14ac:dyDescent="0.25">
      <c r="A4449" t="s">
        <v>12</v>
      </c>
      <c r="B4449">
        <v>1000</v>
      </c>
      <c r="C4449">
        <v>100</v>
      </c>
      <c r="D4449">
        <v>100000</v>
      </c>
      <c r="E4449">
        <v>6</v>
      </c>
      <c r="F4449">
        <v>1</v>
      </c>
      <c r="G4449">
        <v>1.962286</v>
      </c>
      <c r="H4449">
        <v>1.1733E-2</v>
      </c>
      <c r="I4449">
        <v>4.4276000000000003E-2</v>
      </c>
      <c r="J4449">
        <v>8.855E-3</v>
      </c>
      <c r="K4449" t="str">
        <f t="shared" si="82"/>
        <v>5</v>
      </c>
      <c r="L4449" t="s">
        <v>72</v>
      </c>
      <c r="M4449" t="s">
        <v>73</v>
      </c>
      <c r="N44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</v>
      </c>
      <c r="O4449" s="10" t="e">
        <f>VLOOKUP(TableOMP[[#This Row],[Label]],TableAvg[],2,FALSE)</f>
        <v>#N/A</v>
      </c>
      <c r="P4449" s="10" t="e">
        <f>VLOOKUP(TableOMP[[#This Row],[Label]],TableAvg[],3,FALSE)</f>
        <v>#N/A</v>
      </c>
      <c r="Q4449" s="10" t="e">
        <f>TableOMP[[#This Row],[Avg]]-$U$2*TableOMP[[#This Row],[StdDev]]</f>
        <v>#N/A</v>
      </c>
      <c r="R4449" s="10" t="e">
        <f>TableOMP[[#This Row],[Avg]]+$U$2*TableOMP[[#This Row],[StdDev]]</f>
        <v>#N/A</v>
      </c>
      <c r="S4449" s="10" t="e">
        <f>IF(AND(TableOMP[[#This Row],[total_time]]&gt;=TableOMP[[#This Row],[Low]], TableOMP[[#This Row],[total_time]]&lt;=TableOMP[[#This Row],[High]]),1,0)</f>
        <v>#N/A</v>
      </c>
    </row>
    <row r="4450" spans="1:19" x14ac:dyDescent="0.25">
      <c r="A4450" t="s">
        <v>12</v>
      </c>
      <c r="B4450">
        <v>1000</v>
      </c>
      <c r="C4450">
        <v>100</v>
      </c>
      <c r="D4450">
        <v>100000</v>
      </c>
      <c r="E4450">
        <v>5</v>
      </c>
      <c r="F4450">
        <v>1</v>
      </c>
      <c r="G4450">
        <v>1.955641</v>
      </c>
      <c r="H4450">
        <v>1.9626000000000001E-2</v>
      </c>
      <c r="I4450">
        <v>5.8090999999999997E-2</v>
      </c>
      <c r="J4450">
        <v>1.4522999999999999E-2</v>
      </c>
      <c r="K4450" t="str">
        <f t="shared" si="82"/>
        <v>5</v>
      </c>
      <c r="L4450" t="s">
        <v>72</v>
      </c>
      <c r="M4450" t="s">
        <v>73</v>
      </c>
      <c r="N44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</v>
      </c>
      <c r="O4450" s="10" t="e">
        <f>VLOOKUP(TableOMP[[#This Row],[Label]],TableAvg[],2,FALSE)</f>
        <v>#N/A</v>
      </c>
      <c r="P4450" s="10" t="e">
        <f>VLOOKUP(TableOMP[[#This Row],[Label]],TableAvg[],3,FALSE)</f>
        <v>#N/A</v>
      </c>
      <c r="Q4450" s="10" t="e">
        <f>TableOMP[[#This Row],[Avg]]-$U$2*TableOMP[[#This Row],[StdDev]]</f>
        <v>#N/A</v>
      </c>
      <c r="R4450" s="10" t="e">
        <f>TableOMP[[#This Row],[Avg]]+$U$2*TableOMP[[#This Row],[StdDev]]</f>
        <v>#N/A</v>
      </c>
      <c r="S4450" s="10" t="e">
        <f>IF(AND(TableOMP[[#This Row],[total_time]]&gt;=TableOMP[[#This Row],[Low]], TableOMP[[#This Row],[total_time]]&lt;=TableOMP[[#This Row],[High]]),1,0)</f>
        <v>#N/A</v>
      </c>
    </row>
    <row r="4451" spans="1:19" x14ac:dyDescent="0.25">
      <c r="A4451" t="s">
        <v>12</v>
      </c>
      <c r="B4451">
        <v>1000</v>
      </c>
      <c r="C4451">
        <v>100</v>
      </c>
      <c r="D4451">
        <v>100000</v>
      </c>
      <c r="E4451">
        <v>4</v>
      </c>
      <c r="F4451">
        <v>1</v>
      </c>
      <c r="G4451">
        <v>1.9468810000000001</v>
      </c>
      <c r="H4451">
        <v>1.9838999999999999E-2</v>
      </c>
      <c r="I4451">
        <v>4.0821000000000003E-2</v>
      </c>
      <c r="J4451">
        <v>1.3606999999999999E-2</v>
      </c>
      <c r="K4451" t="str">
        <f t="shared" si="82"/>
        <v>5</v>
      </c>
      <c r="L4451" t="s">
        <v>72</v>
      </c>
      <c r="M4451" t="s">
        <v>73</v>
      </c>
      <c r="N44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</v>
      </c>
      <c r="O4451" s="10" t="e">
        <f>VLOOKUP(TableOMP[[#This Row],[Label]],TableAvg[],2,FALSE)</f>
        <v>#N/A</v>
      </c>
      <c r="P4451" s="10" t="e">
        <f>VLOOKUP(TableOMP[[#This Row],[Label]],TableAvg[],3,FALSE)</f>
        <v>#N/A</v>
      </c>
      <c r="Q4451" s="10" t="e">
        <f>TableOMP[[#This Row],[Avg]]-$U$2*TableOMP[[#This Row],[StdDev]]</f>
        <v>#N/A</v>
      </c>
      <c r="R4451" s="10" t="e">
        <f>TableOMP[[#This Row],[Avg]]+$U$2*TableOMP[[#This Row],[StdDev]]</f>
        <v>#N/A</v>
      </c>
      <c r="S4451" s="10" t="e">
        <f>IF(AND(TableOMP[[#This Row],[total_time]]&gt;=TableOMP[[#This Row],[Low]], TableOMP[[#This Row],[total_time]]&lt;=TableOMP[[#This Row],[High]]),1,0)</f>
        <v>#N/A</v>
      </c>
    </row>
    <row r="4452" spans="1:19" x14ac:dyDescent="0.25">
      <c r="A4452" t="s">
        <v>12</v>
      </c>
      <c r="B4452">
        <v>1000</v>
      </c>
      <c r="C4452">
        <v>100</v>
      </c>
      <c r="D4452">
        <v>100000</v>
      </c>
      <c r="E4452">
        <v>3</v>
      </c>
      <c r="F4452">
        <v>1</v>
      </c>
      <c r="G4452">
        <v>1.9355290000000001</v>
      </c>
      <c r="H4452">
        <v>8.2590000000000007E-3</v>
      </c>
      <c r="I4452">
        <v>1.2050999999999999E-2</v>
      </c>
      <c r="J4452">
        <v>6.025E-3</v>
      </c>
      <c r="K4452" t="str">
        <f t="shared" si="82"/>
        <v>5</v>
      </c>
      <c r="L4452" t="s">
        <v>72</v>
      </c>
      <c r="M4452" t="s">
        <v>73</v>
      </c>
      <c r="N44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</v>
      </c>
      <c r="O4452" s="10" t="e">
        <f>VLOOKUP(TableOMP[[#This Row],[Label]],TableAvg[],2,FALSE)</f>
        <v>#N/A</v>
      </c>
      <c r="P4452" s="10" t="e">
        <f>VLOOKUP(TableOMP[[#This Row],[Label]],TableAvg[],3,FALSE)</f>
        <v>#N/A</v>
      </c>
      <c r="Q4452" s="10" t="e">
        <f>TableOMP[[#This Row],[Avg]]-$U$2*TableOMP[[#This Row],[StdDev]]</f>
        <v>#N/A</v>
      </c>
      <c r="R4452" s="10" t="e">
        <f>TableOMP[[#This Row],[Avg]]+$U$2*TableOMP[[#This Row],[StdDev]]</f>
        <v>#N/A</v>
      </c>
      <c r="S4452" s="10" t="e">
        <f>IF(AND(TableOMP[[#This Row],[total_time]]&gt;=TableOMP[[#This Row],[Low]], TableOMP[[#This Row],[total_time]]&lt;=TableOMP[[#This Row],[High]]),1,0)</f>
        <v>#N/A</v>
      </c>
    </row>
    <row r="4453" spans="1:19" x14ac:dyDescent="0.25">
      <c r="A4453" t="s">
        <v>12</v>
      </c>
      <c r="B4453">
        <v>1000</v>
      </c>
      <c r="C4453">
        <v>100</v>
      </c>
      <c r="D4453">
        <v>100000</v>
      </c>
      <c r="E4453">
        <v>2</v>
      </c>
      <c r="F4453">
        <v>1</v>
      </c>
      <c r="G4453">
        <v>1.948949</v>
      </c>
      <c r="H4453">
        <v>2.3068000000000002E-2</v>
      </c>
      <c r="I4453">
        <v>8.7919999999999995E-3</v>
      </c>
      <c r="J4453">
        <v>8.7919999999999995E-3</v>
      </c>
      <c r="K4453" t="str">
        <f t="shared" si="82"/>
        <v>5</v>
      </c>
      <c r="L4453" t="s">
        <v>72</v>
      </c>
      <c r="M4453" t="s">
        <v>73</v>
      </c>
      <c r="N44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</v>
      </c>
      <c r="O4453" s="10" t="e">
        <f>VLOOKUP(TableOMP[[#This Row],[Label]],TableAvg[],2,FALSE)</f>
        <v>#N/A</v>
      </c>
      <c r="P4453" s="10" t="e">
        <f>VLOOKUP(TableOMP[[#This Row],[Label]],TableAvg[],3,FALSE)</f>
        <v>#N/A</v>
      </c>
      <c r="Q4453" s="10" t="e">
        <f>TableOMP[[#This Row],[Avg]]-$U$2*TableOMP[[#This Row],[StdDev]]</f>
        <v>#N/A</v>
      </c>
      <c r="R4453" s="10" t="e">
        <f>TableOMP[[#This Row],[Avg]]+$U$2*TableOMP[[#This Row],[StdDev]]</f>
        <v>#N/A</v>
      </c>
      <c r="S4453" s="10" t="e">
        <f>IF(AND(TableOMP[[#This Row],[total_time]]&gt;=TableOMP[[#This Row],[Low]], TableOMP[[#This Row],[total_time]]&lt;=TableOMP[[#This Row],[High]]),1,0)</f>
        <v>#N/A</v>
      </c>
    </row>
    <row r="4454" spans="1:19" x14ac:dyDescent="0.25">
      <c r="A4454" t="s">
        <v>12</v>
      </c>
      <c r="B4454">
        <v>1000</v>
      </c>
      <c r="C4454">
        <v>100</v>
      </c>
      <c r="D4454">
        <v>100000</v>
      </c>
      <c r="E4454">
        <v>1</v>
      </c>
      <c r="F4454">
        <v>1</v>
      </c>
      <c r="G4454">
        <v>1.926029</v>
      </c>
      <c r="H4454">
        <v>6.7060000000000002E-3</v>
      </c>
      <c r="I4454">
        <v>0</v>
      </c>
      <c r="J4454">
        <v>0</v>
      </c>
      <c r="K4454" t="str">
        <f t="shared" si="82"/>
        <v>5</v>
      </c>
      <c r="L4454" t="s">
        <v>72</v>
      </c>
      <c r="M4454" t="s">
        <v>73</v>
      </c>
      <c r="N44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</v>
      </c>
      <c r="O4454" s="10" t="e">
        <f>VLOOKUP(TableOMP[[#This Row],[Label]],TableAvg[],2,FALSE)</f>
        <v>#N/A</v>
      </c>
      <c r="P4454" s="10" t="e">
        <f>VLOOKUP(TableOMP[[#This Row],[Label]],TableAvg[],3,FALSE)</f>
        <v>#N/A</v>
      </c>
      <c r="Q4454" s="10" t="e">
        <f>TableOMP[[#This Row],[Avg]]-$U$2*TableOMP[[#This Row],[StdDev]]</f>
        <v>#N/A</v>
      </c>
      <c r="R4454" s="10" t="e">
        <f>TableOMP[[#This Row],[Avg]]+$U$2*TableOMP[[#This Row],[StdDev]]</f>
        <v>#N/A</v>
      </c>
      <c r="S4454" s="10" t="e">
        <f>IF(AND(TableOMP[[#This Row],[total_time]]&gt;=TableOMP[[#This Row],[Low]], TableOMP[[#This Row],[total_time]]&lt;=TableOMP[[#This Row],[High]]),1,0)</f>
        <v>#N/A</v>
      </c>
    </row>
    <row r="4455" spans="1:19" x14ac:dyDescent="0.25">
      <c r="A4455" t="s">
        <v>12</v>
      </c>
      <c r="B4455">
        <v>100</v>
      </c>
      <c r="C4455">
        <v>100</v>
      </c>
      <c r="D4455">
        <v>100000</v>
      </c>
      <c r="E4455">
        <v>64</v>
      </c>
      <c r="F4455">
        <v>1</v>
      </c>
      <c r="G4455">
        <v>0.13710900000000001</v>
      </c>
      <c r="H4455">
        <v>6.3685000000000005E-2</v>
      </c>
      <c r="I4455">
        <v>3.6477909999999998</v>
      </c>
      <c r="J4455">
        <v>5.7901000000000001E-2</v>
      </c>
      <c r="K4455" t="str">
        <f t="shared" si="82"/>
        <v>5</v>
      </c>
      <c r="L4455" t="s">
        <v>72</v>
      </c>
      <c r="M4455" t="s">
        <v>73</v>
      </c>
      <c r="N44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64</v>
      </c>
      <c r="O4455" s="10" t="e">
        <f>VLOOKUP(TableOMP[[#This Row],[Label]],TableAvg[],2,FALSE)</f>
        <v>#N/A</v>
      </c>
      <c r="P4455" s="10" t="e">
        <f>VLOOKUP(TableOMP[[#This Row],[Label]],TableAvg[],3,FALSE)</f>
        <v>#N/A</v>
      </c>
      <c r="Q4455" s="10" t="e">
        <f>TableOMP[[#This Row],[Avg]]-$U$2*TableOMP[[#This Row],[StdDev]]</f>
        <v>#N/A</v>
      </c>
      <c r="R4455" s="10" t="e">
        <f>TableOMP[[#This Row],[Avg]]+$U$2*TableOMP[[#This Row],[StdDev]]</f>
        <v>#N/A</v>
      </c>
      <c r="S4455" s="10" t="e">
        <f>IF(AND(TableOMP[[#This Row],[total_time]]&gt;=TableOMP[[#This Row],[Low]], TableOMP[[#This Row],[total_time]]&lt;=TableOMP[[#This Row],[High]]),1,0)</f>
        <v>#N/A</v>
      </c>
    </row>
    <row r="4456" spans="1:19" x14ac:dyDescent="0.25">
      <c r="A4456" t="s">
        <v>12</v>
      </c>
      <c r="B4456">
        <v>100</v>
      </c>
      <c r="C4456">
        <v>100</v>
      </c>
      <c r="D4456">
        <v>100000</v>
      </c>
      <c r="E4456">
        <v>63</v>
      </c>
      <c r="F4456">
        <v>1</v>
      </c>
      <c r="G4456">
        <v>0.12964100000000001</v>
      </c>
      <c r="H4456">
        <v>7.0401000000000005E-2</v>
      </c>
      <c r="I4456">
        <v>3.9671479999999999</v>
      </c>
      <c r="J4456">
        <v>6.3986000000000001E-2</v>
      </c>
      <c r="K4456" t="str">
        <f t="shared" ref="K4456:K4487" si="83">MID(M4456,22,1)</f>
        <v>5</v>
      </c>
      <c r="L4456" t="s">
        <v>72</v>
      </c>
      <c r="M4456" t="s">
        <v>73</v>
      </c>
      <c r="N44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63</v>
      </c>
      <c r="O4456" s="10" t="e">
        <f>VLOOKUP(TableOMP[[#This Row],[Label]],TableAvg[],2,FALSE)</f>
        <v>#N/A</v>
      </c>
      <c r="P4456" s="10" t="e">
        <f>VLOOKUP(TableOMP[[#This Row],[Label]],TableAvg[],3,FALSE)</f>
        <v>#N/A</v>
      </c>
      <c r="Q4456" s="10" t="e">
        <f>TableOMP[[#This Row],[Avg]]-$U$2*TableOMP[[#This Row],[StdDev]]</f>
        <v>#N/A</v>
      </c>
      <c r="R4456" s="10" t="e">
        <f>TableOMP[[#This Row],[Avg]]+$U$2*TableOMP[[#This Row],[StdDev]]</f>
        <v>#N/A</v>
      </c>
      <c r="S4456" s="10" t="e">
        <f>IF(AND(TableOMP[[#This Row],[total_time]]&gt;=TableOMP[[#This Row],[Low]], TableOMP[[#This Row],[total_time]]&lt;=TableOMP[[#This Row],[High]]),1,0)</f>
        <v>#N/A</v>
      </c>
    </row>
    <row r="4457" spans="1:19" x14ac:dyDescent="0.25">
      <c r="A4457" t="s">
        <v>12</v>
      </c>
      <c r="B4457">
        <v>100</v>
      </c>
      <c r="C4457">
        <v>100</v>
      </c>
      <c r="D4457">
        <v>100000</v>
      </c>
      <c r="E4457">
        <v>62</v>
      </c>
      <c r="F4457">
        <v>1</v>
      </c>
      <c r="G4457">
        <v>0.13139400000000001</v>
      </c>
      <c r="H4457">
        <v>6.8529000000000007E-2</v>
      </c>
      <c r="I4457">
        <v>3.7988300000000002</v>
      </c>
      <c r="J4457">
        <v>6.2275999999999998E-2</v>
      </c>
      <c r="K4457" t="str">
        <f t="shared" si="83"/>
        <v>5</v>
      </c>
      <c r="L4457" t="s">
        <v>72</v>
      </c>
      <c r="M4457" t="s">
        <v>73</v>
      </c>
      <c r="N44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62</v>
      </c>
      <c r="O4457" s="10" t="e">
        <f>VLOOKUP(TableOMP[[#This Row],[Label]],TableAvg[],2,FALSE)</f>
        <v>#N/A</v>
      </c>
      <c r="P4457" s="10" t="e">
        <f>VLOOKUP(TableOMP[[#This Row],[Label]],TableAvg[],3,FALSE)</f>
        <v>#N/A</v>
      </c>
      <c r="Q4457" s="10" t="e">
        <f>TableOMP[[#This Row],[Avg]]-$U$2*TableOMP[[#This Row],[StdDev]]</f>
        <v>#N/A</v>
      </c>
      <c r="R4457" s="10" t="e">
        <f>TableOMP[[#This Row],[Avg]]+$U$2*TableOMP[[#This Row],[StdDev]]</f>
        <v>#N/A</v>
      </c>
      <c r="S4457" s="10" t="e">
        <f>IF(AND(TableOMP[[#This Row],[total_time]]&gt;=TableOMP[[#This Row],[Low]], TableOMP[[#This Row],[total_time]]&lt;=TableOMP[[#This Row],[High]]),1,0)</f>
        <v>#N/A</v>
      </c>
    </row>
    <row r="4458" spans="1:19" x14ac:dyDescent="0.25">
      <c r="A4458" t="s">
        <v>12</v>
      </c>
      <c r="B4458">
        <v>100</v>
      </c>
      <c r="C4458">
        <v>100</v>
      </c>
      <c r="D4458">
        <v>100000</v>
      </c>
      <c r="E4458">
        <v>61</v>
      </c>
      <c r="F4458">
        <v>1</v>
      </c>
      <c r="G4458">
        <v>0.121463</v>
      </c>
      <c r="H4458">
        <v>6.3938999999999996E-2</v>
      </c>
      <c r="I4458">
        <v>3.39175</v>
      </c>
      <c r="J4458">
        <v>5.6529000000000003E-2</v>
      </c>
      <c r="K4458" t="str">
        <f t="shared" si="83"/>
        <v>5</v>
      </c>
      <c r="L4458" t="s">
        <v>72</v>
      </c>
      <c r="M4458" t="s">
        <v>73</v>
      </c>
      <c r="N44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61</v>
      </c>
      <c r="O4458" s="10" t="e">
        <f>VLOOKUP(TableOMP[[#This Row],[Label]],TableAvg[],2,FALSE)</f>
        <v>#N/A</v>
      </c>
      <c r="P4458" s="10" t="e">
        <f>VLOOKUP(TableOMP[[#This Row],[Label]],TableAvg[],3,FALSE)</f>
        <v>#N/A</v>
      </c>
      <c r="Q4458" s="10" t="e">
        <f>TableOMP[[#This Row],[Avg]]-$U$2*TableOMP[[#This Row],[StdDev]]</f>
        <v>#N/A</v>
      </c>
      <c r="R4458" s="10" t="e">
        <f>TableOMP[[#This Row],[Avg]]+$U$2*TableOMP[[#This Row],[StdDev]]</f>
        <v>#N/A</v>
      </c>
      <c r="S4458" s="10" t="e">
        <f>IF(AND(TableOMP[[#This Row],[total_time]]&gt;=TableOMP[[#This Row],[Low]], TableOMP[[#This Row],[total_time]]&lt;=TableOMP[[#This Row],[High]]),1,0)</f>
        <v>#N/A</v>
      </c>
    </row>
    <row r="4459" spans="1:19" x14ac:dyDescent="0.25">
      <c r="A4459" t="s">
        <v>12</v>
      </c>
      <c r="B4459">
        <v>100</v>
      </c>
      <c r="C4459">
        <v>100</v>
      </c>
      <c r="D4459">
        <v>100000</v>
      </c>
      <c r="E4459">
        <v>60</v>
      </c>
      <c r="F4459">
        <v>1</v>
      </c>
      <c r="G4459">
        <v>0.136017</v>
      </c>
      <c r="H4459">
        <v>7.5754000000000002E-2</v>
      </c>
      <c r="I4459">
        <v>4.0958569999999996</v>
      </c>
      <c r="J4459">
        <v>6.9420999999999997E-2</v>
      </c>
      <c r="K4459" t="str">
        <f t="shared" si="83"/>
        <v>5</v>
      </c>
      <c r="L4459" t="s">
        <v>72</v>
      </c>
      <c r="M4459" t="s">
        <v>73</v>
      </c>
      <c r="N44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60</v>
      </c>
      <c r="O4459" s="10" t="e">
        <f>VLOOKUP(TableOMP[[#This Row],[Label]],TableAvg[],2,FALSE)</f>
        <v>#N/A</v>
      </c>
      <c r="P4459" s="10" t="e">
        <f>VLOOKUP(TableOMP[[#This Row],[Label]],TableAvg[],3,FALSE)</f>
        <v>#N/A</v>
      </c>
      <c r="Q4459" s="10" t="e">
        <f>TableOMP[[#This Row],[Avg]]-$U$2*TableOMP[[#This Row],[StdDev]]</f>
        <v>#N/A</v>
      </c>
      <c r="R4459" s="10" t="e">
        <f>TableOMP[[#This Row],[Avg]]+$U$2*TableOMP[[#This Row],[StdDev]]</f>
        <v>#N/A</v>
      </c>
      <c r="S4459" s="10" t="e">
        <f>IF(AND(TableOMP[[#This Row],[total_time]]&gt;=TableOMP[[#This Row],[Low]], TableOMP[[#This Row],[total_time]]&lt;=TableOMP[[#This Row],[High]]),1,0)</f>
        <v>#N/A</v>
      </c>
    </row>
    <row r="4460" spans="1:19" x14ac:dyDescent="0.25">
      <c r="A4460" t="s">
        <v>12</v>
      </c>
      <c r="B4460">
        <v>100</v>
      </c>
      <c r="C4460">
        <v>100</v>
      </c>
      <c r="D4460">
        <v>100000</v>
      </c>
      <c r="E4460">
        <v>59</v>
      </c>
      <c r="F4460">
        <v>1</v>
      </c>
      <c r="G4460">
        <v>0.12599299999999999</v>
      </c>
      <c r="H4460">
        <v>6.5518000000000007E-2</v>
      </c>
      <c r="I4460">
        <v>3.4269379999999998</v>
      </c>
      <c r="J4460">
        <v>5.9084999999999999E-2</v>
      </c>
      <c r="K4460" t="str">
        <f t="shared" si="83"/>
        <v>5</v>
      </c>
      <c r="L4460" t="s">
        <v>72</v>
      </c>
      <c r="M4460" t="s">
        <v>73</v>
      </c>
      <c r="N44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59</v>
      </c>
      <c r="O4460" s="10" t="e">
        <f>VLOOKUP(TableOMP[[#This Row],[Label]],TableAvg[],2,FALSE)</f>
        <v>#N/A</v>
      </c>
      <c r="P4460" s="10" t="e">
        <f>VLOOKUP(TableOMP[[#This Row],[Label]],TableAvg[],3,FALSE)</f>
        <v>#N/A</v>
      </c>
      <c r="Q4460" s="10" t="e">
        <f>TableOMP[[#This Row],[Avg]]-$U$2*TableOMP[[#This Row],[StdDev]]</f>
        <v>#N/A</v>
      </c>
      <c r="R4460" s="10" t="e">
        <f>TableOMP[[#This Row],[Avg]]+$U$2*TableOMP[[#This Row],[StdDev]]</f>
        <v>#N/A</v>
      </c>
      <c r="S4460" s="10" t="e">
        <f>IF(AND(TableOMP[[#This Row],[total_time]]&gt;=TableOMP[[#This Row],[Low]], TableOMP[[#This Row],[total_time]]&lt;=TableOMP[[#This Row],[High]]),1,0)</f>
        <v>#N/A</v>
      </c>
    </row>
    <row r="4461" spans="1:19" x14ac:dyDescent="0.25">
      <c r="A4461" t="s">
        <v>12</v>
      </c>
      <c r="B4461">
        <v>100</v>
      </c>
      <c r="C4461">
        <v>100</v>
      </c>
      <c r="D4461">
        <v>100000</v>
      </c>
      <c r="E4461">
        <v>58</v>
      </c>
      <c r="F4461">
        <v>1</v>
      </c>
      <c r="G4461">
        <v>0.120615</v>
      </c>
      <c r="H4461">
        <v>6.1197000000000001E-2</v>
      </c>
      <c r="I4461">
        <v>3.1205449999999999</v>
      </c>
      <c r="J4461">
        <v>5.4746000000000003E-2</v>
      </c>
      <c r="K4461" t="str">
        <f t="shared" si="83"/>
        <v>5</v>
      </c>
      <c r="L4461" t="s">
        <v>72</v>
      </c>
      <c r="M4461" t="s">
        <v>73</v>
      </c>
      <c r="N44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58</v>
      </c>
      <c r="O4461" s="10" t="e">
        <f>VLOOKUP(TableOMP[[#This Row],[Label]],TableAvg[],2,FALSE)</f>
        <v>#N/A</v>
      </c>
      <c r="P4461" s="10" t="e">
        <f>VLOOKUP(TableOMP[[#This Row],[Label]],TableAvg[],3,FALSE)</f>
        <v>#N/A</v>
      </c>
      <c r="Q4461" s="10" t="e">
        <f>TableOMP[[#This Row],[Avg]]-$U$2*TableOMP[[#This Row],[StdDev]]</f>
        <v>#N/A</v>
      </c>
      <c r="R4461" s="10" t="e">
        <f>TableOMP[[#This Row],[Avg]]+$U$2*TableOMP[[#This Row],[StdDev]]</f>
        <v>#N/A</v>
      </c>
      <c r="S4461" s="10" t="e">
        <f>IF(AND(TableOMP[[#This Row],[total_time]]&gt;=TableOMP[[#This Row],[Low]], TableOMP[[#This Row],[total_time]]&lt;=TableOMP[[#This Row],[High]]),1,0)</f>
        <v>#N/A</v>
      </c>
    </row>
    <row r="4462" spans="1:19" x14ac:dyDescent="0.25">
      <c r="A4462" t="s">
        <v>12</v>
      </c>
      <c r="B4462">
        <v>100</v>
      </c>
      <c r="C4462">
        <v>100</v>
      </c>
      <c r="D4462">
        <v>100000</v>
      </c>
      <c r="E4462">
        <v>57</v>
      </c>
      <c r="F4462">
        <v>1</v>
      </c>
      <c r="G4462">
        <v>0.12418</v>
      </c>
      <c r="H4462">
        <v>8.5049E-2</v>
      </c>
      <c r="I4462">
        <v>3.6601979999999998</v>
      </c>
      <c r="J4462">
        <v>6.5361000000000002E-2</v>
      </c>
      <c r="K4462" t="str">
        <f t="shared" si="83"/>
        <v>5</v>
      </c>
      <c r="L4462" t="s">
        <v>72</v>
      </c>
      <c r="M4462" t="s">
        <v>73</v>
      </c>
      <c r="N44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57</v>
      </c>
      <c r="O4462" s="10" t="e">
        <f>VLOOKUP(TableOMP[[#This Row],[Label]],TableAvg[],2,FALSE)</f>
        <v>#N/A</v>
      </c>
      <c r="P4462" s="10" t="e">
        <f>VLOOKUP(TableOMP[[#This Row],[Label]],TableAvg[],3,FALSE)</f>
        <v>#N/A</v>
      </c>
      <c r="Q4462" s="10" t="e">
        <f>TableOMP[[#This Row],[Avg]]-$U$2*TableOMP[[#This Row],[StdDev]]</f>
        <v>#N/A</v>
      </c>
      <c r="R4462" s="10" t="e">
        <f>TableOMP[[#This Row],[Avg]]+$U$2*TableOMP[[#This Row],[StdDev]]</f>
        <v>#N/A</v>
      </c>
      <c r="S4462" s="10" t="e">
        <f>IF(AND(TableOMP[[#This Row],[total_time]]&gt;=TableOMP[[#This Row],[Low]], TableOMP[[#This Row],[total_time]]&lt;=TableOMP[[#This Row],[High]]),1,0)</f>
        <v>#N/A</v>
      </c>
    </row>
    <row r="4463" spans="1:19" x14ac:dyDescent="0.25">
      <c r="A4463" t="s">
        <v>12</v>
      </c>
      <c r="B4463">
        <v>100</v>
      </c>
      <c r="C4463">
        <v>100</v>
      </c>
      <c r="D4463">
        <v>100000</v>
      </c>
      <c r="E4463">
        <v>56</v>
      </c>
      <c r="F4463">
        <v>1</v>
      </c>
      <c r="G4463">
        <v>0.150724</v>
      </c>
      <c r="H4463">
        <v>0.109722</v>
      </c>
      <c r="I4463">
        <v>2.6989320000000001</v>
      </c>
      <c r="J4463">
        <v>4.9070999999999997E-2</v>
      </c>
      <c r="K4463" t="str">
        <f t="shared" si="83"/>
        <v>5</v>
      </c>
      <c r="L4463" t="s">
        <v>72</v>
      </c>
      <c r="M4463" t="s">
        <v>73</v>
      </c>
      <c r="N44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56</v>
      </c>
      <c r="O4463" s="10" t="e">
        <f>VLOOKUP(TableOMP[[#This Row],[Label]],TableAvg[],2,FALSE)</f>
        <v>#N/A</v>
      </c>
      <c r="P4463" s="10" t="e">
        <f>VLOOKUP(TableOMP[[#This Row],[Label]],TableAvg[],3,FALSE)</f>
        <v>#N/A</v>
      </c>
      <c r="Q4463" s="10" t="e">
        <f>TableOMP[[#This Row],[Avg]]-$U$2*TableOMP[[#This Row],[StdDev]]</f>
        <v>#N/A</v>
      </c>
      <c r="R4463" s="10" t="e">
        <f>TableOMP[[#This Row],[Avg]]+$U$2*TableOMP[[#This Row],[StdDev]]</f>
        <v>#N/A</v>
      </c>
      <c r="S4463" s="10" t="e">
        <f>IF(AND(TableOMP[[#This Row],[total_time]]&gt;=TableOMP[[#This Row],[Low]], TableOMP[[#This Row],[total_time]]&lt;=TableOMP[[#This Row],[High]]),1,0)</f>
        <v>#N/A</v>
      </c>
    </row>
    <row r="4464" spans="1:19" x14ac:dyDescent="0.25">
      <c r="A4464" t="s">
        <v>12</v>
      </c>
      <c r="B4464">
        <v>100</v>
      </c>
      <c r="C4464">
        <v>100</v>
      </c>
      <c r="D4464">
        <v>100000</v>
      </c>
      <c r="E4464">
        <v>55</v>
      </c>
      <c r="F4464">
        <v>1</v>
      </c>
      <c r="G4464">
        <v>0.14005100000000001</v>
      </c>
      <c r="H4464">
        <v>9.8825999999999997E-2</v>
      </c>
      <c r="I4464">
        <v>3.090341</v>
      </c>
      <c r="J4464">
        <v>5.7229000000000002E-2</v>
      </c>
      <c r="K4464" t="str">
        <f t="shared" si="83"/>
        <v>5</v>
      </c>
      <c r="L4464" t="s">
        <v>72</v>
      </c>
      <c r="M4464" t="s">
        <v>73</v>
      </c>
      <c r="N44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55</v>
      </c>
      <c r="O4464" s="10" t="e">
        <f>VLOOKUP(TableOMP[[#This Row],[Label]],TableAvg[],2,FALSE)</f>
        <v>#N/A</v>
      </c>
      <c r="P4464" s="10" t="e">
        <f>VLOOKUP(TableOMP[[#This Row],[Label]],TableAvg[],3,FALSE)</f>
        <v>#N/A</v>
      </c>
      <c r="Q4464" s="10" t="e">
        <f>TableOMP[[#This Row],[Avg]]-$U$2*TableOMP[[#This Row],[StdDev]]</f>
        <v>#N/A</v>
      </c>
      <c r="R4464" s="10" t="e">
        <f>TableOMP[[#This Row],[Avg]]+$U$2*TableOMP[[#This Row],[StdDev]]</f>
        <v>#N/A</v>
      </c>
      <c r="S4464" s="10" t="e">
        <f>IF(AND(TableOMP[[#This Row],[total_time]]&gt;=TableOMP[[#This Row],[Low]], TableOMP[[#This Row],[total_time]]&lt;=TableOMP[[#This Row],[High]]),1,0)</f>
        <v>#N/A</v>
      </c>
    </row>
    <row r="4465" spans="1:19" x14ac:dyDescent="0.25">
      <c r="A4465" t="s">
        <v>12</v>
      </c>
      <c r="B4465">
        <v>100</v>
      </c>
      <c r="C4465">
        <v>100</v>
      </c>
      <c r="D4465">
        <v>100000</v>
      </c>
      <c r="E4465">
        <v>54</v>
      </c>
      <c r="F4465">
        <v>1</v>
      </c>
      <c r="G4465">
        <v>0.11797000000000001</v>
      </c>
      <c r="H4465">
        <v>6.9755999999999999E-2</v>
      </c>
      <c r="I4465">
        <v>2.2837990000000001</v>
      </c>
      <c r="J4465">
        <v>4.3090999999999997E-2</v>
      </c>
      <c r="K4465" t="str">
        <f t="shared" si="83"/>
        <v>5</v>
      </c>
      <c r="L4465" t="s">
        <v>72</v>
      </c>
      <c r="M4465" t="s">
        <v>73</v>
      </c>
      <c r="N44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54</v>
      </c>
      <c r="O4465" s="10" t="e">
        <f>VLOOKUP(TableOMP[[#This Row],[Label]],TableAvg[],2,FALSE)</f>
        <v>#N/A</v>
      </c>
      <c r="P4465" s="10" t="e">
        <f>VLOOKUP(TableOMP[[#This Row],[Label]],TableAvg[],3,FALSE)</f>
        <v>#N/A</v>
      </c>
      <c r="Q4465" s="10" t="e">
        <f>TableOMP[[#This Row],[Avg]]-$U$2*TableOMP[[#This Row],[StdDev]]</f>
        <v>#N/A</v>
      </c>
      <c r="R4465" s="10" t="e">
        <f>TableOMP[[#This Row],[Avg]]+$U$2*TableOMP[[#This Row],[StdDev]]</f>
        <v>#N/A</v>
      </c>
      <c r="S4465" s="10" t="e">
        <f>IF(AND(TableOMP[[#This Row],[total_time]]&gt;=TableOMP[[#This Row],[Low]], TableOMP[[#This Row],[total_time]]&lt;=TableOMP[[#This Row],[High]]),1,0)</f>
        <v>#N/A</v>
      </c>
    </row>
    <row r="4466" spans="1:19" x14ac:dyDescent="0.25">
      <c r="A4466" t="s">
        <v>12</v>
      </c>
      <c r="B4466">
        <v>100</v>
      </c>
      <c r="C4466">
        <v>100</v>
      </c>
      <c r="D4466">
        <v>100000</v>
      </c>
      <c r="E4466">
        <v>53</v>
      </c>
      <c r="F4466">
        <v>1</v>
      </c>
      <c r="G4466">
        <v>0.120792</v>
      </c>
      <c r="H4466">
        <v>8.1509999999999999E-2</v>
      </c>
      <c r="I4466">
        <v>2.3870119999999999</v>
      </c>
      <c r="J4466">
        <v>4.5904E-2</v>
      </c>
      <c r="K4466" t="str">
        <f t="shared" si="83"/>
        <v>5</v>
      </c>
      <c r="L4466" t="s">
        <v>72</v>
      </c>
      <c r="M4466" t="s">
        <v>73</v>
      </c>
      <c r="N44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53</v>
      </c>
      <c r="O4466" s="10" t="e">
        <f>VLOOKUP(TableOMP[[#This Row],[Label]],TableAvg[],2,FALSE)</f>
        <v>#N/A</v>
      </c>
      <c r="P4466" s="10" t="e">
        <f>VLOOKUP(TableOMP[[#This Row],[Label]],TableAvg[],3,FALSE)</f>
        <v>#N/A</v>
      </c>
      <c r="Q4466" s="10" t="e">
        <f>TableOMP[[#This Row],[Avg]]-$U$2*TableOMP[[#This Row],[StdDev]]</f>
        <v>#N/A</v>
      </c>
      <c r="R4466" s="10" t="e">
        <f>TableOMP[[#This Row],[Avg]]+$U$2*TableOMP[[#This Row],[StdDev]]</f>
        <v>#N/A</v>
      </c>
      <c r="S4466" s="10" t="e">
        <f>IF(AND(TableOMP[[#This Row],[total_time]]&gt;=TableOMP[[#This Row],[Low]], TableOMP[[#This Row],[total_time]]&lt;=TableOMP[[#This Row],[High]]),1,0)</f>
        <v>#N/A</v>
      </c>
    </row>
    <row r="4467" spans="1:19" x14ac:dyDescent="0.25">
      <c r="A4467" t="s">
        <v>12</v>
      </c>
      <c r="B4467">
        <v>100</v>
      </c>
      <c r="C4467">
        <v>100</v>
      </c>
      <c r="D4467">
        <v>100000</v>
      </c>
      <c r="E4467">
        <v>52</v>
      </c>
      <c r="F4467">
        <v>1</v>
      </c>
      <c r="G4467">
        <v>0.12750900000000001</v>
      </c>
      <c r="H4467">
        <v>8.4176000000000001E-2</v>
      </c>
      <c r="I4467">
        <v>2.973557</v>
      </c>
      <c r="J4467">
        <v>5.8305000000000003E-2</v>
      </c>
      <c r="K4467" t="str">
        <f t="shared" si="83"/>
        <v>5</v>
      </c>
      <c r="L4467" t="s">
        <v>72</v>
      </c>
      <c r="M4467" t="s">
        <v>73</v>
      </c>
      <c r="N44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52</v>
      </c>
      <c r="O4467" s="10" t="e">
        <f>VLOOKUP(TableOMP[[#This Row],[Label]],TableAvg[],2,FALSE)</f>
        <v>#N/A</v>
      </c>
      <c r="P4467" s="10" t="e">
        <f>VLOOKUP(TableOMP[[#This Row],[Label]],TableAvg[],3,FALSE)</f>
        <v>#N/A</v>
      </c>
      <c r="Q4467" s="10" t="e">
        <f>TableOMP[[#This Row],[Avg]]-$U$2*TableOMP[[#This Row],[StdDev]]</f>
        <v>#N/A</v>
      </c>
      <c r="R4467" s="10" t="e">
        <f>TableOMP[[#This Row],[Avg]]+$U$2*TableOMP[[#This Row],[StdDev]]</f>
        <v>#N/A</v>
      </c>
      <c r="S4467" s="10" t="e">
        <f>IF(AND(TableOMP[[#This Row],[total_time]]&gt;=TableOMP[[#This Row],[Low]], TableOMP[[#This Row],[total_time]]&lt;=TableOMP[[#This Row],[High]]),1,0)</f>
        <v>#N/A</v>
      </c>
    </row>
    <row r="4468" spans="1:19" x14ac:dyDescent="0.25">
      <c r="A4468" t="s">
        <v>12</v>
      </c>
      <c r="B4468">
        <v>100</v>
      </c>
      <c r="C4468">
        <v>100</v>
      </c>
      <c r="D4468">
        <v>100000</v>
      </c>
      <c r="E4468">
        <v>51</v>
      </c>
      <c r="F4468">
        <v>1</v>
      </c>
      <c r="G4468">
        <v>0.11734</v>
      </c>
      <c r="H4468">
        <v>7.4332999999999996E-2</v>
      </c>
      <c r="I4468">
        <v>2.4718969999999998</v>
      </c>
      <c r="J4468">
        <v>4.9438000000000003E-2</v>
      </c>
      <c r="K4468" t="str">
        <f t="shared" si="83"/>
        <v>5</v>
      </c>
      <c r="L4468" t="s">
        <v>72</v>
      </c>
      <c r="M4468" t="s">
        <v>73</v>
      </c>
      <c r="N44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51</v>
      </c>
      <c r="O4468" s="10" t="e">
        <f>VLOOKUP(TableOMP[[#This Row],[Label]],TableAvg[],2,FALSE)</f>
        <v>#N/A</v>
      </c>
      <c r="P4468" s="10" t="e">
        <f>VLOOKUP(TableOMP[[#This Row],[Label]],TableAvg[],3,FALSE)</f>
        <v>#N/A</v>
      </c>
      <c r="Q4468" s="10" t="e">
        <f>TableOMP[[#This Row],[Avg]]-$U$2*TableOMP[[#This Row],[StdDev]]</f>
        <v>#N/A</v>
      </c>
      <c r="R4468" s="10" t="e">
        <f>TableOMP[[#This Row],[Avg]]+$U$2*TableOMP[[#This Row],[StdDev]]</f>
        <v>#N/A</v>
      </c>
      <c r="S4468" s="10" t="e">
        <f>IF(AND(TableOMP[[#This Row],[total_time]]&gt;=TableOMP[[#This Row],[Low]], TableOMP[[#This Row],[total_time]]&lt;=TableOMP[[#This Row],[High]]),1,0)</f>
        <v>#N/A</v>
      </c>
    </row>
    <row r="4469" spans="1:19" x14ac:dyDescent="0.25">
      <c r="A4469" t="s">
        <v>12</v>
      </c>
      <c r="B4469">
        <v>100</v>
      </c>
      <c r="C4469">
        <v>100</v>
      </c>
      <c r="D4469">
        <v>100000</v>
      </c>
      <c r="E4469">
        <v>50</v>
      </c>
      <c r="F4469">
        <v>1</v>
      </c>
      <c r="G4469">
        <v>9.0510999999999994E-2</v>
      </c>
      <c r="H4469">
        <v>5.4288000000000003E-2</v>
      </c>
      <c r="I4469">
        <v>2.2749779999999999</v>
      </c>
      <c r="J4469">
        <v>4.6427999999999997E-2</v>
      </c>
      <c r="K4469" t="str">
        <f t="shared" si="83"/>
        <v>5</v>
      </c>
      <c r="L4469" t="s">
        <v>72</v>
      </c>
      <c r="M4469" t="s">
        <v>73</v>
      </c>
      <c r="N44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50</v>
      </c>
      <c r="O4469" s="10" t="e">
        <f>VLOOKUP(TableOMP[[#This Row],[Label]],TableAvg[],2,FALSE)</f>
        <v>#N/A</v>
      </c>
      <c r="P4469" s="10" t="e">
        <f>VLOOKUP(TableOMP[[#This Row],[Label]],TableAvg[],3,FALSE)</f>
        <v>#N/A</v>
      </c>
      <c r="Q4469" s="10" t="e">
        <f>TableOMP[[#This Row],[Avg]]-$U$2*TableOMP[[#This Row],[StdDev]]</f>
        <v>#N/A</v>
      </c>
      <c r="R4469" s="10" t="e">
        <f>TableOMP[[#This Row],[Avg]]+$U$2*TableOMP[[#This Row],[StdDev]]</f>
        <v>#N/A</v>
      </c>
      <c r="S4469" s="10" t="e">
        <f>IF(AND(TableOMP[[#This Row],[total_time]]&gt;=TableOMP[[#This Row],[Low]], TableOMP[[#This Row],[total_time]]&lt;=TableOMP[[#This Row],[High]]),1,0)</f>
        <v>#N/A</v>
      </c>
    </row>
    <row r="4470" spans="1:19" x14ac:dyDescent="0.25">
      <c r="A4470" t="s">
        <v>12</v>
      </c>
      <c r="B4470">
        <v>100</v>
      </c>
      <c r="C4470">
        <v>100</v>
      </c>
      <c r="D4470">
        <v>100000</v>
      </c>
      <c r="E4470">
        <v>49</v>
      </c>
      <c r="F4470">
        <v>1</v>
      </c>
      <c r="G4470">
        <v>0.123589</v>
      </c>
      <c r="H4470">
        <v>8.6194999999999994E-2</v>
      </c>
      <c r="I4470">
        <v>2.496442</v>
      </c>
      <c r="J4470">
        <v>5.2009E-2</v>
      </c>
      <c r="K4470" t="str">
        <f t="shared" si="83"/>
        <v>5</v>
      </c>
      <c r="L4470" t="s">
        <v>72</v>
      </c>
      <c r="M4470" t="s">
        <v>73</v>
      </c>
      <c r="N44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49</v>
      </c>
      <c r="O4470" s="10" t="e">
        <f>VLOOKUP(TableOMP[[#This Row],[Label]],TableAvg[],2,FALSE)</f>
        <v>#N/A</v>
      </c>
      <c r="P4470" s="10" t="e">
        <f>VLOOKUP(TableOMP[[#This Row],[Label]],TableAvg[],3,FALSE)</f>
        <v>#N/A</v>
      </c>
      <c r="Q4470" s="10" t="e">
        <f>TableOMP[[#This Row],[Avg]]-$U$2*TableOMP[[#This Row],[StdDev]]</f>
        <v>#N/A</v>
      </c>
      <c r="R4470" s="10" t="e">
        <f>TableOMP[[#This Row],[Avg]]+$U$2*TableOMP[[#This Row],[StdDev]]</f>
        <v>#N/A</v>
      </c>
      <c r="S4470" s="10" t="e">
        <f>IF(AND(TableOMP[[#This Row],[total_time]]&gt;=TableOMP[[#This Row],[Low]], TableOMP[[#This Row],[total_time]]&lt;=TableOMP[[#This Row],[High]]),1,0)</f>
        <v>#N/A</v>
      </c>
    </row>
    <row r="4471" spans="1:19" x14ac:dyDescent="0.25">
      <c r="A4471" t="s">
        <v>12</v>
      </c>
      <c r="B4471">
        <v>100</v>
      </c>
      <c r="C4471">
        <v>100</v>
      </c>
      <c r="D4471">
        <v>100000</v>
      </c>
      <c r="E4471">
        <v>48</v>
      </c>
      <c r="F4471">
        <v>1</v>
      </c>
      <c r="G4471">
        <v>9.3709000000000001E-2</v>
      </c>
      <c r="H4471">
        <v>5.3548999999999999E-2</v>
      </c>
      <c r="I4471">
        <v>2.2575370000000001</v>
      </c>
      <c r="J4471">
        <v>4.8032999999999999E-2</v>
      </c>
      <c r="K4471" t="str">
        <f t="shared" si="83"/>
        <v>5</v>
      </c>
      <c r="L4471" t="s">
        <v>72</v>
      </c>
      <c r="M4471" t="s">
        <v>73</v>
      </c>
      <c r="N44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48</v>
      </c>
      <c r="O4471" s="10" t="e">
        <f>VLOOKUP(TableOMP[[#This Row],[Label]],TableAvg[],2,FALSE)</f>
        <v>#N/A</v>
      </c>
      <c r="P4471" s="10" t="e">
        <f>VLOOKUP(TableOMP[[#This Row],[Label]],TableAvg[],3,FALSE)</f>
        <v>#N/A</v>
      </c>
      <c r="Q4471" s="10" t="e">
        <f>TableOMP[[#This Row],[Avg]]-$U$2*TableOMP[[#This Row],[StdDev]]</f>
        <v>#N/A</v>
      </c>
      <c r="R4471" s="10" t="e">
        <f>TableOMP[[#This Row],[Avg]]+$U$2*TableOMP[[#This Row],[StdDev]]</f>
        <v>#N/A</v>
      </c>
      <c r="S4471" s="10" t="e">
        <f>IF(AND(TableOMP[[#This Row],[total_time]]&gt;=TableOMP[[#This Row],[Low]], TableOMP[[#This Row],[total_time]]&lt;=TableOMP[[#This Row],[High]]),1,0)</f>
        <v>#N/A</v>
      </c>
    </row>
    <row r="4472" spans="1:19" x14ac:dyDescent="0.25">
      <c r="A4472" t="s">
        <v>12</v>
      </c>
      <c r="B4472">
        <v>100</v>
      </c>
      <c r="C4472">
        <v>100</v>
      </c>
      <c r="D4472">
        <v>100000</v>
      </c>
      <c r="E4472">
        <v>47</v>
      </c>
      <c r="F4472">
        <v>1</v>
      </c>
      <c r="G4472">
        <v>0.10644000000000001</v>
      </c>
      <c r="H4472">
        <v>6.3955999999999999E-2</v>
      </c>
      <c r="I4472">
        <v>2.1734629999999999</v>
      </c>
      <c r="J4472">
        <v>4.7248999999999999E-2</v>
      </c>
      <c r="K4472" t="str">
        <f t="shared" si="83"/>
        <v>5</v>
      </c>
      <c r="L4472" t="s">
        <v>72</v>
      </c>
      <c r="M4472" t="s">
        <v>73</v>
      </c>
      <c r="N44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47</v>
      </c>
      <c r="O4472" s="10" t="e">
        <f>VLOOKUP(TableOMP[[#This Row],[Label]],TableAvg[],2,FALSE)</f>
        <v>#N/A</v>
      </c>
      <c r="P4472" s="10" t="e">
        <f>VLOOKUP(TableOMP[[#This Row],[Label]],TableAvg[],3,FALSE)</f>
        <v>#N/A</v>
      </c>
      <c r="Q4472" s="10" t="e">
        <f>TableOMP[[#This Row],[Avg]]-$U$2*TableOMP[[#This Row],[StdDev]]</f>
        <v>#N/A</v>
      </c>
      <c r="R4472" s="10" t="e">
        <f>TableOMP[[#This Row],[Avg]]+$U$2*TableOMP[[#This Row],[StdDev]]</f>
        <v>#N/A</v>
      </c>
      <c r="S4472" s="10" t="e">
        <f>IF(AND(TableOMP[[#This Row],[total_time]]&gt;=TableOMP[[#This Row],[Low]], TableOMP[[#This Row],[total_time]]&lt;=TableOMP[[#This Row],[High]]),1,0)</f>
        <v>#N/A</v>
      </c>
    </row>
    <row r="4473" spans="1:19" x14ac:dyDescent="0.25">
      <c r="A4473" t="s">
        <v>12</v>
      </c>
      <c r="B4473">
        <v>100</v>
      </c>
      <c r="C4473">
        <v>100</v>
      </c>
      <c r="D4473">
        <v>100000</v>
      </c>
      <c r="E4473">
        <v>46</v>
      </c>
      <c r="F4473">
        <v>1</v>
      </c>
      <c r="G4473">
        <v>8.9781E-2</v>
      </c>
      <c r="H4473">
        <v>4.9255E-2</v>
      </c>
      <c r="I4473">
        <v>1.673365</v>
      </c>
      <c r="J4473">
        <v>3.7185999999999997E-2</v>
      </c>
      <c r="K4473" t="str">
        <f t="shared" si="83"/>
        <v>5</v>
      </c>
      <c r="L4473" t="s">
        <v>72</v>
      </c>
      <c r="M4473" t="s">
        <v>73</v>
      </c>
      <c r="N44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46</v>
      </c>
      <c r="O4473" s="10" t="e">
        <f>VLOOKUP(TableOMP[[#This Row],[Label]],TableAvg[],2,FALSE)</f>
        <v>#N/A</v>
      </c>
      <c r="P4473" s="10" t="e">
        <f>VLOOKUP(TableOMP[[#This Row],[Label]],TableAvg[],3,FALSE)</f>
        <v>#N/A</v>
      </c>
      <c r="Q4473" s="10" t="e">
        <f>TableOMP[[#This Row],[Avg]]-$U$2*TableOMP[[#This Row],[StdDev]]</f>
        <v>#N/A</v>
      </c>
      <c r="R4473" s="10" t="e">
        <f>TableOMP[[#This Row],[Avg]]+$U$2*TableOMP[[#This Row],[StdDev]]</f>
        <v>#N/A</v>
      </c>
      <c r="S4473" s="10" t="e">
        <f>IF(AND(TableOMP[[#This Row],[total_time]]&gt;=TableOMP[[#This Row],[Low]], TableOMP[[#This Row],[total_time]]&lt;=TableOMP[[#This Row],[High]]),1,0)</f>
        <v>#N/A</v>
      </c>
    </row>
    <row r="4474" spans="1:19" x14ac:dyDescent="0.25">
      <c r="A4474" t="s">
        <v>12</v>
      </c>
      <c r="B4474">
        <v>100</v>
      </c>
      <c r="C4474">
        <v>100</v>
      </c>
      <c r="D4474">
        <v>100000</v>
      </c>
      <c r="E4474">
        <v>45</v>
      </c>
      <c r="F4474">
        <v>1</v>
      </c>
      <c r="G4474">
        <v>0.132909</v>
      </c>
      <c r="H4474">
        <v>7.2745000000000004E-2</v>
      </c>
      <c r="I4474">
        <v>2.4503849999999998</v>
      </c>
      <c r="J4474">
        <v>5.5690999999999997E-2</v>
      </c>
      <c r="K4474" t="str">
        <f t="shared" si="83"/>
        <v>5</v>
      </c>
      <c r="L4474" t="s">
        <v>72</v>
      </c>
      <c r="M4474" t="s">
        <v>73</v>
      </c>
      <c r="N44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45</v>
      </c>
      <c r="O4474" s="10" t="e">
        <f>VLOOKUP(TableOMP[[#This Row],[Label]],TableAvg[],2,FALSE)</f>
        <v>#N/A</v>
      </c>
      <c r="P4474" s="10" t="e">
        <f>VLOOKUP(TableOMP[[#This Row],[Label]],TableAvg[],3,FALSE)</f>
        <v>#N/A</v>
      </c>
      <c r="Q4474" s="10" t="e">
        <f>TableOMP[[#This Row],[Avg]]-$U$2*TableOMP[[#This Row],[StdDev]]</f>
        <v>#N/A</v>
      </c>
      <c r="R4474" s="10" t="e">
        <f>TableOMP[[#This Row],[Avg]]+$U$2*TableOMP[[#This Row],[StdDev]]</f>
        <v>#N/A</v>
      </c>
      <c r="S4474" s="10" t="e">
        <f>IF(AND(TableOMP[[#This Row],[total_time]]&gt;=TableOMP[[#This Row],[Low]], TableOMP[[#This Row],[total_time]]&lt;=TableOMP[[#This Row],[High]]),1,0)</f>
        <v>#N/A</v>
      </c>
    </row>
    <row r="4475" spans="1:19" x14ac:dyDescent="0.25">
      <c r="A4475" t="s">
        <v>12</v>
      </c>
      <c r="B4475">
        <v>100</v>
      </c>
      <c r="C4475">
        <v>100</v>
      </c>
      <c r="D4475">
        <v>100000</v>
      </c>
      <c r="E4475">
        <v>44</v>
      </c>
      <c r="F4475">
        <v>1</v>
      </c>
      <c r="G4475">
        <v>0.13882900000000001</v>
      </c>
      <c r="H4475">
        <v>7.4097999999999997E-2</v>
      </c>
      <c r="I4475">
        <v>1.9822090000000001</v>
      </c>
      <c r="J4475">
        <v>4.6098E-2</v>
      </c>
      <c r="K4475" t="str">
        <f t="shared" si="83"/>
        <v>5</v>
      </c>
      <c r="L4475" t="s">
        <v>72</v>
      </c>
      <c r="M4475" t="s">
        <v>73</v>
      </c>
      <c r="N44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44</v>
      </c>
      <c r="O4475" s="10" t="e">
        <f>VLOOKUP(TableOMP[[#This Row],[Label]],TableAvg[],2,FALSE)</f>
        <v>#N/A</v>
      </c>
      <c r="P4475" s="10" t="e">
        <f>VLOOKUP(TableOMP[[#This Row],[Label]],TableAvg[],3,FALSE)</f>
        <v>#N/A</v>
      </c>
      <c r="Q4475" s="10" t="e">
        <f>TableOMP[[#This Row],[Avg]]-$U$2*TableOMP[[#This Row],[StdDev]]</f>
        <v>#N/A</v>
      </c>
      <c r="R4475" s="10" t="e">
        <f>TableOMP[[#This Row],[Avg]]+$U$2*TableOMP[[#This Row],[StdDev]]</f>
        <v>#N/A</v>
      </c>
      <c r="S4475" s="10" t="e">
        <f>IF(AND(TableOMP[[#This Row],[total_time]]&gt;=TableOMP[[#This Row],[Low]], TableOMP[[#This Row],[total_time]]&lt;=TableOMP[[#This Row],[High]]),1,0)</f>
        <v>#N/A</v>
      </c>
    </row>
    <row r="4476" spans="1:19" x14ac:dyDescent="0.25">
      <c r="A4476" t="s">
        <v>12</v>
      </c>
      <c r="B4476">
        <v>100</v>
      </c>
      <c r="C4476">
        <v>100</v>
      </c>
      <c r="D4476">
        <v>100000</v>
      </c>
      <c r="E4476">
        <v>43</v>
      </c>
      <c r="F4476">
        <v>1</v>
      </c>
      <c r="G4476">
        <v>0.155198</v>
      </c>
      <c r="H4476">
        <v>0.116697</v>
      </c>
      <c r="I4476">
        <v>4.5074269999999999</v>
      </c>
      <c r="J4476">
        <v>0.10732</v>
      </c>
      <c r="K4476" t="str">
        <f t="shared" si="83"/>
        <v>5</v>
      </c>
      <c r="L4476" t="s">
        <v>72</v>
      </c>
      <c r="M4476" t="s">
        <v>73</v>
      </c>
      <c r="N44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43</v>
      </c>
      <c r="O4476" s="10" t="e">
        <f>VLOOKUP(TableOMP[[#This Row],[Label]],TableAvg[],2,FALSE)</f>
        <v>#N/A</v>
      </c>
      <c r="P4476" s="10" t="e">
        <f>VLOOKUP(TableOMP[[#This Row],[Label]],TableAvg[],3,FALSE)</f>
        <v>#N/A</v>
      </c>
      <c r="Q4476" s="10" t="e">
        <f>TableOMP[[#This Row],[Avg]]-$U$2*TableOMP[[#This Row],[StdDev]]</f>
        <v>#N/A</v>
      </c>
      <c r="R4476" s="10" t="e">
        <f>TableOMP[[#This Row],[Avg]]+$U$2*TableOMP[[#This Row],[StdDev]]</f>
        <v>#N/A</v>
      </c>
      <c r="S4476" s="10" t="e">
        <f>IF(AND(TableOMP[[#This Row],[total_time]]&gt;=TableOMP[[#This Row],[Low]], TableOMP[[#This Row],[total_time]]&lt;=TableOMP[[#This Row],[High]]),1,0)</f>
        <v>#N/A</v>
      </c>
    </row>
    <row r="4477" spans="1:19" x14ac:dyDescent="0.25">
      <c r="A4477" t="s">
        <v>12</v>
      </c>
      <c r="B4477">
        <v>100</v>
      </c>
      <c r="C4477">
        <v>100</v>
      </c>
      <c r="D4477">
        <v>100000</v>
      </c>
      <c r="E4477">
        <v>42</v>
      </c>
      <c r="F4477">
        <v>1</v>
      </c>
      <c r="G4477">
        <v>0.166798</v>
      </c>
      <c r="H4477">
        <v>0.130637</v>
      </c>
      <c r="I4477">
        <v>4.8711589999999996</v>
      </c>
      <c r="J4477">
        <v>0.118809</v>
      </c>
      <c r="K4477" t="str">
        <f t="shared" si="83"/>
        <v>5</v>
      </c>
      <c r="L4477" t="s">
        <v>72</v>
      </c>
      <c r="M4477" t="s">
        <v>73</v>
      </c>
      <c r="N44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42</v>
      </c>
      <c r="O4477" s="10" t="e">
        <f>VLOOKUP(TableOMP[[#This Row],[Label]],TableAvg[],2,FALSE)</f>
        <v>#N/A</v>
      </c>
      <c r="P4477" s="10" t="e">
        <f>VLOOKUP(TableOMP[[#This Row],[Label]],TableAvg[],3,FALSE)</f>
        <v>#N/A</v>
      </c>
      <c r="Q4477" s="10" t="e">
        <f>TableOMP[[#This Row],[Avg]]-$U$2*TableOMP[[#This Row],[StdDev]]</f>
        <v>#N/A</v>
      </c>
      <c r="R4477" s="10" t="e">
        <f>TableOMP[[#This Row],[Avg]]+$U$2*TableOMP[[#This Row],[StdDev]]</f>
        <v>#N/A</v>
      </c>
      <c r="S4477" s="10" t="e">
        <f>IF(AND(TableOMP[[#This Row],[total_time]]&gt;=TableOMP[[#This Row],[Low]], TableOMP[[#This Row],[total_time]]&lt;=TableOMP[[#This Row],[High]]),1,0)</f>
        <v>#N/A</v>
      </c>
    </row>
    <row r="4478" spans="1:19" x14ac:dyDescent="0.25">
      <c r="A4478" t="s">
        <v>12</v>
      </c>
      <c r="B4478">
        <v>100</v>
      </c>
      <c r="C4478">
        <v>100</v>
      </c>
      <c r="D4478">
        <v>100000</v>
      </c>
      <c r="E4478">
        <v>41</v>
      </c>
      <c r="F4478">
        <v>1</v>
      </c>
      <c r="G4478">
        <v>0.12904599999999999</v>
      </c>
      <c r="H4478">
        <v>7.3089000000000001E-2</v>
      </c>
      <c r="I4478">
        <v>2.0935890000000001</v>
      </c>
      <c r="J4478">
        <v>5.2339999999999998E-2</v>
      </c>
      <c r="K4478" t="str">
        <f t="shared" si="83"/>
        <v>5</v>
      </c>
      <c r="L4478" t="s">
        <v>72</v>
      </c>
      <c r="M4478" t="s">
        <v>73</v>
      </c>
      <c r="N44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41</v>
      </c>
      <c r="O4478" s="10" t="e">
        <f>VLOOKUP(TableOMP[[#This Row],[Label]],TableAvg[],2,FALSE)</f>
        <v>#N/A</v>
      </c>
      <c r="P4478" s="10" t="e">
        <f>VLOOKUP(TableOMP[[#This Row],[Label]],TableAvg[],3,FALSE)</f>
        <v>#N/A</v>
      </c>
      <c r="Q4478" s="10" t="e">
        <f>TableOMP[[#This Row],[Avg]]-$U$2*TableOMP[[#This Row],[StdDev]]</f>
        <v>#N/A</v>
      </c>
      <c r="R4478" s="10" t="e">
        <f>TableOMP[[#This Row],[Avg]]+$U$2*TableOMP[[#This Row],[StdDev]]</f>
        <v>#N/A</v>
      </c>
      <c r="S4478" s="10" t="e">
        <f>IF(AND(TableOMP[[#This Row],[total_time]]&gt;=TableOMP[[#This Row],[Low]], TableOMP[[#This Row],[total_time]]&lt;=TableOMP[[#This Row],[High]]),1,0)</f>
        <v>#N/A</v>
      </c>
    </row>
    <row r="4479" spans="1:19" x14ac:dyDescent="0.25">
      <c r="A4479" t="s">
        <v>12</v>
      </c>
      <c r="B4479">
        <v>100</v>
      </c>
      <c r="C4479">
        <v>100</v>
      </c>
      <c r="D4479">
        <v>100000</v>
      </c>
      <c r="E4479">
        <v>40</v>
      </c>
      <c r="F4479">
        <v>1</v>
      </c>
      <c r="G4479">
        <v>0.10446</v>
      </c>
      <c r="H4479">
        <v>6.5553E-2</v>
      </c>
      <c r="I4479">
        <v>2.2967900000000001</v>
      </c>
      <c r="J4479">
        <v>5.8892E-2</v>
      </c>
      <c r="K4479" t="str">
        <f t="shared" si="83"/>
        <v>5</v>
      </c>
      <c r="L4479" t="s">
        <v>72</v>
      </c>
      <c r="M4479" t="s">
        <v>73</v>
      </c>
      <c r="N44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40</v>
      </c>
      <c r="O4479" s="10" t="e">
        <f>VLOOKUP(TableOMP[[#This Row],[Label]],TableAvg[],2,FALSE)</f>
        <v>#N/A</v>
      </c>
      <c r="P4479" s="10" t="e">
        <f>VLOOKUP(TableOMP[[#This Row],[Label]],TableAvg[],3,FALSE)</f>
        <v>#N/A</v>
      </c>
      <c r="Q4479" s="10" t="e">
        <f>TableOMP[[#This Row],[Avg]]-$U$2*TableOMP[[#This Row],[StdDev]]</f>
        <v>#N/A</v>
      </c>
      <c r="R4479" s="10" t="e">
        <f>TableOMP[[#This Row],[Avg]]+$U$2*TableOMP[[#This Row],[StdDev]]</f>
        <v>#N/A</v>
      </c>
      <c r="S4479" s="10" t="e">
        <f>IF(AND(TableOMP[[#This Row],[total_time]]&gt;=TableOMP[[#This Row],[Low]], TableOMP[[#This Row],[total_time]]&lt;=TableOMP[[#This Row],[High]]),1,0)</f>
        <v>#N/A</v>
      </c>
    </row>
    <row r="4480" spans="1:19" x14ac:dyDescent="0.25">
      <c r="A4480" t="s">
        <v>12</v>
      </c>
      <c r="B4480">
        <v>100</v>
      </c>
      <c r="C4480">
        <v>100</v>
      </c>
      <c r="D4480">
        <v>100000</v>
      </c>
      <c r="E4480">
        <v>39</v>
      </c>
      <c r="F4480">
        <v>1</v>
      </c>
      <c r="G4480">
        <v>0.112681</v>
      </c>
      <c r="H4480">
        <v>5.2635000000000001E-2</v>
      </c>
      <c r="I4480">
        <v>1.807525</v>
      </c>
      <c r="J4480">
        <v>4.7565999999999997E-2</v>
      </c>
      <c r="K4480" t="str">
        <f t="shared" si="83"/>
        <v>5</v>
      </c>
      <c r="L4480" t="s">
        <v>72</v>
      </c>
      <c r="M4480" t="s">
        <v>73</v>
      </c>
      <c r="N44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39</v>
      </c>
      <c r="O4480" s="10" t="e">
        <f>VLOOKUP(TableOMP[[#This Row],[Label]],TableAvg[],2,FALSE)</f>
        <v>#N/A</v>
      </c>
      <c r="P4480" s="10" t="e">
        <f>VLOOKUP(TableOMP[[#This Row],[Label]],TableAvg[],3,FALSE)</f>
        <v>#N/A</v>
      </c>
      <c r="Q4480" s="10" t="e">
        <f>TableOMP[[#This Row],[Avg]]-$U$2*TableOMP[[#This Row],[StdDev]]</f>
        <v>#N/A</v>
      </c>
      <c r="R4480" s="10" t="e">
        <f>TableOMP[[#This Row],[Avg]]+$U$2*TableOMP[[#This Row],[StdDev]]</f>
        <v>#N/A</v>
      </c>
      <c r="S4480" s="10" t="e">
        <f>IF(AND(TableOMP[[#This Row],[total_time]]&gt;=TableOMP[[#This Row],[Low]], TableOMP[[#This Row],[total_time]]&lt;=TableOMP[[#This Row],[High]]),1,0)</f>
        <v>#N/A</v>
      </c>
    </row>
    <row r="4481" spans="1:19" x14ac:dyDescent="0.25">
      <c r="A4481" t="s">
        <v>12</v>
      </c>
      <c r="B4481">
        <v>100</v>
      </c>
      <c r="C4481">
        <v>100</v>
      </c>
      <c r="D4481">
        <v>100000</v>
      </c>
      <c r="E4481">
        <v>38</v>
      </c>
      <c r="F4481">
        <v>1</v>
      </c>
      <c r="G4481">
        <v>0.105311</v>
      </c>
      <c r="H4481">
        <v>5.3331000000000003E-2</v>
      </c>
      <c r="I4481">
        <v>1.5185919999999999</v>
      </c>
      <c r="J4481">
        <v>4.1043000000000003E-2</v>
      </c>
      <c r="K4481" t="str">
        <f t="shared" si="83"/>
        <v>5</v>
      </c>
      <c r="L4481" t="s">
        <v>72</v>
      </c>
      <c r="M4481" t="s">
        <v>73</v>
      </c>
      <c r="N44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38</v>
      </c>
      <c r="O4481" s="10" t="e">
        <f>VLOOKUP(TableOMP[[#This Row],[Label]],TableAvg[],2,FALSE)</f>
        <v>#N/A</v>
      </c>
      <c r="P4481" s="10" t="e">
        <f>VLOOKUP(TableOMP[[#This Row],[Label]],TableAvg[],3,FALSE)</f>
        <v>#N/A</v>
      </c>
      <c r="Q4481" s="10" t="e">
        <f>TableOMP[[#This Row],[Avg]]-$U$2*TableOMP[[#This Row],[StdDev]]</f>
        <v>#N/A</v>
      </c>
      <c r="R4481" s="10" t="e">
        <f>TableOMP[[#This Row],[Avg]]+$U$2*TableOMP[[#This Row],[StdDev]]</f>
        <v>#N/A</v>
      </c>
      <c r="S4481" s="10" t="e">
        <f>IF(AND(TableOMP[[#This Row],[total_time]]&gt;=TableOMP[[#This Row],[Low]], TableOMP[[#This Row],[total_time]]&lt;=TableOMP[[#This Row],[High]]),1,0)</f>
        <v>#N/A</v>
      </c>
    </row>
    <row r="4482" spans="1:19" x14ac:dyDescent="0.25">
      <c r="A4482" t="s">
        <v>12</v>
      </c>
      <c r="B4482">
        <v>100</v>
      </c>
      <c r="C4482">
        <v>100</v>
      </c>
      <c r="D4482">
        <v>100000</v>
      </c>
      <c r="E4482">
        <v>37</v>
      </c>
      <c r="F4482">
        <v>1</v>
      </c>
      <c r="G4482">
        <v>0.128363</v>
      </c>
      <c r="H4482">
        <v>7.3650999999999994E-2</v>
      </c>
      <c r="I4482">
        <v>1.960307</v>
      </c>
      <c r="J4482">
        <v>5.4453000000000001E-2</v>
      </c>
      <c r="K4482" t="str">
        <f t="shared" si="83"/>
        <v>5</v>
      </c>
      <c r="L4482" t="s">
        <v>72</v>
      </c>
      <c r="M4482" t="s">
        <v>73</v>
      </c>
      <c r="N44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37</v>
      </c>
      <c r="O4482" s="10" t="e">
        <f>VLOOKUP(TableOMP[[#This Row],[Label]],TableAvg[],2,FALSE)</f>
        <v>#N/A</v>
      </c>
      <c r="P4482" s="10" t="e">
        <f>VLOOKUP(TableOMP[[#This Row],[Label]],TableAvg[],3,FALSE)</f>
        <v>#N/A</v>
      </c>
      <c r="Q4482" s="10" t="e">
        <f>TableOMP[[#This Row],[Avg]]-$U$2*TableOMP[[#This Row],[StdDev]]</f>
        <v>#N/A</v>
      </c>
      <c r="R4482" s="10" t="e">
        <f>TableOMP[[#This Row],[Avg]]+$U$2*TableOMP[[#This Row],[StdDev]]</f>
        <v>#N/A</v>
      </c>
      <c r="S4482" s="10" t="e">
        <f>IF(AND(TableOMP[[#This Row],[total_time]]&gt;=TableOMP[[#This Row],[Low]], TableOMP[[#This Row],[total_time]]&lt;=TableOMP[[#This Row],[High]]),1,0)</f>
        <v>#N/A</v>
      </c>
    </row>
    <row r="4483" spans="1:19" x14ac:dyDescent="0.25">
      <c r="A4483" t="s">
        <v>12</v>
      </c>
      <c r="B4483">
        <v>100</v>
      </c>
      <c r="C4483">
        <v>100</v>
      </c>
      <c r="D4483">
        <v>100000</v>
      </c>
      <c r="E4483">
        <v>36</v>
      </c>
      <c r="F4483">
        <v>1</v>
      </c>
      <c r="G4483">
        <v>9.8999000000000004E-2</v>
      </c>
      <c r="H4483">
        <v>6.5153000000000003E-2</v>
      </c>
      <c r="I4483">
        <v>1.801866</v>
      </c>
      <c r="J4483">
        <v>5.1482E-2</v>
      </c>
      <c r="K4483" t="str">
        <f t="shared" si="83"/>
        <v>5</v>
      </c>
      <c r="L4483" t="s">
        <v>72</v>
      </c>
      <c r="M4483" t="s">
        <v>73</v>
      </c>
      <c r="N44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36</v>
      </c>
      <c r="O4483" s="10" t="e">
        <f>VLOOKUP(TableOMP[[#This Row],[Label]],TableAvg[],2,FALSE)</f>
        <v>#N/A</v>
      </c>
      <c r="P4483" s="10" t="e">
        <f>VLOOKUP(TableOMP[[#This Row],[Label]],TableAvg[],3,FALSE)</f>
        <v>#N/A</v>
      </c>
      <c r="Q4483" s="10" t="e">
        <f>TableOMP[[#This Row],[Avg]]-$U$2*TableOMP[[#This Row],[StdDev]]</f>
        <v>#N/A</v>
      </c>
      <c r="R4483" s="10" t="e">
        <f>TableOMP[[#This Row],[Avg]]+$U$2*TableOMP[[#This Row],[StdDev]]</f>
        <v>#N/A</v>
      </c>
      <c r="S4483" s="10" t="e">
        <f>IF(AND(TableOMP[[#This Row],[total_time]]&gt;=TableOMP[[#This Row],[Low]], TableOMP[[#This Row],[total_time]]&lt;=TableOMP[[#This Row],[High]]),1,0)</f>
        <v>#N/A</v>
      </c>
    </row>
    <row r="4484" spans="1:19" x14ac:dyDescent="0.25">
      <c r="A4484" t="s">
        <v>12</v>
      </c>
      <c r="B4484">
        <v>100</v>
      </c>
      <c r="C4484">
        <v>100</v>
      </c>
      <c r="D4484">
        <v>100000</v>
      </c>
      <c r="E4484">
        <v>35</v>
      </c>
      <c r="F4484">
        <v>1</v>
      </c>
      <c r="G4484">
        <v>0.120505</v>
      </c>
      <c r="H4484">
        <v>6.7799999999999999E-2</v>
      </c>
      <c r="I4484">
        <v>1.9761820000000001</v>
      </c>
      <c r="J4484">
        <v>5.8123000000000001E-2</v>
      </c>
      <c r="K4484" t="str">
        <f t="shared" si="83"/>
        <v>5</v>
      </c>
      <c r="L4484" t="s">
        <v>72</v>
      </c>
      <c r="M4484" t="s">
        <v>73</v>
      </c>
      <c r="N44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35</v>
      </c>
      <c r="O4484" s="10" t="e">
        <f>VLOOKUP(TableOMP[[#This Row],[Label]],TableAvg[],2,FALSE)</f>
        <v>#N/A</v>
      </c>
      <c r="P4484" s="10" t="e">
        <f>VLOOKUP(TableOMP[[#This Row],[Label]],TableAvg[],3,FALSE)</f>
        <v>#N/A</v>
      </c>
      <c r="Q4484" s="10" t="e">
        <f>TableOMP[[#This Row],[Avg]]-$U$2*TableOMP[[#This Row],[StdDev]]</f>
        <v>#N/A</v>
      </c>
      <c r="R4484" s="10" t="e">
        <f>TableOMP[[#This Row],[Avg]]+$U$2*TableOMP[[#This Row],[StdDev]]</f>
        <v>#N/A</v>
      </c>
      <c r="S4484" s="10" t="e">
        <f>IF(AND(TableOMP[[#This Row],[total_time]]&gt;=TableOMP[[#This Row],[Low]], TableOMP[[#This Row],[total_time]]&lt;=TableOMP[[#This Row],[High]]),1,0)</f>
        <v>#N/A</v>
      </c>
    </row>
    <row r="4485" spans="1:19" x14ac:dyDescent="0.25">
      <c r="A4485" t="s">
        <v>12</v>
      </c>
      <c r="B4485">
        <v>100</v>
      </c>
      <c r="C4485">
        <v>100</v>
      </c>
      <c r="D4485">
        <v>100000</v>
      </c>
      <c r="E4485">
        <v>34</v>
      </c>
      <c r="F4485">
        <v>1</v>
      </c>
      <c r="G4485">
        <v>9.1104000000000004E-2</v>
      </c>
      <c r="H4485">
        <v>6.1005999999999998E-2</v>
      </c>
      <c r="I4485">
        <v>1.4812989999999999</v>
      </c>
      <c r="J4485">
        <v>4.4887999999999997E-2</v>
      </c>
      <c r="K4485" t="str">
        <f t="shared" si="83"/>
        <v>5</v>
      </c>
      <c r="L4485" t="s">
        <v>72</v>
      </c>
      <c r="M4485" t="s">
        <v>73</v>
      </c>
      <c r="N44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34</v>
      </c>
      <c r="O4485" s="10" t="e">
        <f>VLOOKUP(TableOMP[[#This Row],[Label]],TableAvg[],2,FALSE)</f>
        <v>#N/A</v>
      </c>
      <c r="P4485" s="10" t="e">
        <f>VLOOKUP(TableOMP[[#This Row],[Label]],TableAvg[],3,FALSE)</f>
        <v>#N/A</v>
      </c>
      <c r="Q4485" s="10" t="e">
        <f>TableOMP[[#This Row],[Avg]]-$U$2*TableOMP[[#This Row],[StdDev]]</f>
        <v>#N/A</v>
      </c>
      <c r="R4485" s="10" t="e">
        <f>TableOMP[[#This Row],[Avg]]+$U$2*TableOMP[[#This Row],[StdDev]]</f>
        <v>#N/A</v>
      </c>
      <c r="S4485" s="10" t="e">
        <f>IF(AND(TableOMP[[#This Row],[total_time]]&gt;=TableOMP[[#This Row],[Low]], TableOMP[[#This Row],[total_time]]&lt;=TableOMP[[#This Row],[High]]),1,0)</f>
        <v>#N/A</v>
      </c>
    </row>
    <row r="4486" spans="1:19" x14ac:dyDescent="0.25">
      <c r="A4486" t="s">
        <v>12</v>
      </c>
      <c r="B4486">
        <v>100</v>
      </c>
      <c r="C4486">
        <v>100</v>
      </c>
      <c r="D4486">
        <v>100000</v>
      </c>
      <c r="E4486">
        <v>33</v>
      </c>
      <c r="F4486">
        <v>1</v>
      </c>
      <c r="G4486">
        <v>7.0235000000000006E-2</v>
      </c>
      <c r="H4486">
        <v>3.9841000000000001E-2</v>
      </c>
      <c r="I4486">
        <v>1.0169710000000001</v>
      </c>
      <c r="J4486">
        <v>3.1780000000000003E-2</v>
      </c>
      <c r="K4486" t="str">
        <f t="shared" si="83"/>
        <v>5</v>
      </c>
      <c r="L4486" t="s">
        <v>72</v>
      </c>
      <c r="M4486" t="s">
        <v>73</v>
      </c>
      <c r="N44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33</v>
      </c>
      <c r="O4486" s="10" t="e">
        <f>VLOOKUP(TableOMP[[#This Row],[Label]],TableAvg[],2,FALSE)</f>
        <v>#N/A</v>
      </c>
      <c r="P4486" s="10" t="e">
        <f>VLOOKUP(TableOMP[[#This Row],[Label]],TableAvg[],3,FALSE)</f>
        <v>#N/A</v>
      </c>
      <c r="Q4486" s="10" t="e">
        <f>TableOMP[[#This Row],[Avg]]-$U$2*TableOMP[[#This Row],[StdDev]]</f>
        <v>#N/A</v>
      </c>
      <c r="R4486" s="10" t="e">
        <f>TableOMP[[#This Row],[Avg]]+$U$2*TableOMP[[#This Row],[StdDev]]</f>
        <v>#N/A</v>
      </c>
      <c r="S4486" s="10" t="e">
        <f>IF(AND(TableOMP[[#This Row],[total_time]]&gt;=TableOMP[[#This Row],[Low]], TableOMP[[#This Row],[total_time]]&lt;=TableOMP[[#This Row],[High]]),1,0)</f>
        <v>#N/A</v>
      </c>
    </row>
    <row r="4487" spans="1:19" x14ac:dyDescent="0.25">
      <c r="A4487" t="s">
        <v>12</v>
      </c>
      <c r="B4487">
        <v>100</v>
      </c>
      <c r="C4487">
        <v>100</v>
      </c>
      <c r="D4487">
        <v>100000</v>
      </c>
      <c r="E4487">
        <v>32</v>
      </c>
      <c r="F4487">
        <v>1</v>
      </c>
      <c r="G4487">
        <v>0.11394</v>
      </c>
      <c r="H4487">
        <v>6.1009000000000001E-2</v>
      </c>
      <c r="I4487">
        <v>1.3730100000000001</v>
      </c>
      <c r="J4487">
        <v>4.4290999999999997E-2</v>
      </c>
      <c r="K4487" t="str">
        <f t="shared" si="83"/>
        <v>5</v>
      </c>
      <c r="L4487" t="s">
        <v>72</v>
      </c>
      <c r="M4487" t="s">
        <v>73</v>
      </c>
      <c r="N44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32</v>
      </c>
      <c r="O4487" s="10" t="e">
        <f>VLOOKUP(TableOMP[[#This Row],[Label]],TableAvg[],2,FALSE)</f>
        <v>#N/A</v>
      </c>
      <c r="P4487" s="10" t="e">
        <f>VLOOKUP(TableOMP[[#This Row],[Label]],TableAvg[],3,FALSE)</f>
        <v>#N/A</v>
      </c>
      <c r="Q4487" s="10" t="e">
        <f>TableOMP[[#This Row],[Avg]]-$U$2*TableOMP[[#This Row],[StdDev]]</f>
        <v>#N/A</v>
      </c>
      <c r="R4487" s="10" t="e">
        <f>TableOMP[[#This Row],[Avg]]+$U$2*TableOMP[[#This Row],[StdDev]]</f>
        <v>#N/A</v>
      </c>
      <c r="S4487" s="10" t="e">
        <f>IF(AND(TableOMP[[#This Row],[total_time]]&gt;=TableOMP[[#This Row],[Low]], TableOMP[[#This Row],[total_time]]&lt;=TableOMP[[#This Row],[High]]),1,0)</f>
        <v>#N/A</v>
      </c>
    </row>
    <row r="4488" spans="1:19" x14ac:dyDescent="0.25">
      <c r="A4488" t="s">
        <v>12</v>
      </c>
      <c r="B4488">
        <v>100</v>
      </c>
      <c r="C4488">
        <v>100</v>
      </c>
      <c r="D4488">
        <v>100000</v>
      </c>
      <c r="E4488">
        <v>31</v>
      </c>
      <c r="F4488">
        <v>1</v>
      </c>
      <c r="G4488">
        <v>9.1084999999999999E-2</v>
      </c>
      <c r="H4488">
        <v>6.1268999999999997E-2</v>
      </c>
      <c r="I4488">
        <v>1.3251390000000001</v>
      </c>
      <c r="J4488">
        <v>4.4171000000000002E-2</v>
      </c>
      <c r="K4488" t="str">
        <f t="shared" ref="K4488:K4518" si="84">MID(M4488,22,1)</f>
        <v>5</v>
      </c>
      <c r="L4488" t="s">
        <v>72</v>
      </c>
      <c r="M4488" t="s">
        <v>73</v>
      </c>
      <c r="N44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31</v>
      </c>
      <c r="O4488" s="10" t="e">
        <f>VLOOKUP(TableOMP[[#This Row],[Label]],TableAvg[],2,FALSE)</f>
        <v>#N/A</v>
      </c>
      <c r="P4488" s="10" t="e">
        <f>VLOOKUP(TableOMP[[#This Row],[Label]],TableAvg[],3,FALSE)</f>
        <v>#N/A</v>
      </c>
      <c r="Q4488" s="10" t="e">
        <f>TableOMP[[#This Row],[Avg]]-$U$2*TableOMP[[#This Row],[StdDev]]</f>
        <v>#N/A</v>
      </c>
      <c r="R4488" s="10" t="e">
        <f>TableOMP[[#This Row],[Avg]]+$U$2*TableOMP[[#This Row],[StdDev]]</f>
        <v>#N/A</v>
      </c>
      <c r="S4488" s="10" t="e">
        <f>IF(AND(TableOMP[[#This Row],[total_time]]&gt;=TableOMP[[#This Row],[Low]], TableOMP[[#This Row],[total_time]]&lt;=TableOMP[[#This Row],[High]]),1,0)</f>
        <v>#N/A</v>
      </c>
    </row>
    <row r="4489" spans="1:19" x14ac:dyDescent="0.25">
      <c r="A4489" t="s">
        <v>12</v>
      </c>
      <c r="B4489">
        <v>100</v>
      </c>
      <c r="C4489">
        <v>100</v>
      </c>
      <c r="D4489">
        <v>100000</v>
      </c>
      <c r="E4489">
        <v>30</v>
      </c>
      <c r="F4489">
        <v>1</v>
      </c>
      <c r="G4489">
        <v>7.9605999999999996E-2</v>
      </c>
      <c r="H4489">
        <v>5.0911999999999999E-2</v>
      </c>
      <c r="I4489">
        <v>1.2421040000000001</v>
      </c>
      <c r="J4489">
        <v>4.2831000000000001E-2</v>
      </c>
      <c r="K4489" t="str">
        <f t="shared" si="84"/>
        <v>5</v>
      </c>
      <c r="L4489" t="s">
        <v>72</v>
      </c>
      <c r="M4489" t="s">
        <v>73</v>
      </c>
      <c r="N44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30</v>
      </c>
      <c r="O4489" s="10" t="e">
        <f>VLOOKUP(TableOMP[[#This Row],[Label]],TableAvg[],2,FALSE)</f>
        <v>#N/A</v>
      </c>
      <c r="P4489" s="10" t="e">
        <f>VLOOKUP(TableOMP[[#This Row],[Label]],TableAvg[],3,FALSE)</f>
        <v>#N/A</v>
      </c>
      <c r="Q4489" s="10" t="e">
        <f>TableOMP[[#This Row],[Avg]]-$U$2*TableOMP[[#This Row],[StdDev]]</f>
        <v>#N/A</v>
      </c>
      <c r="R4489" s="10" t="e">
        <f>TableOMP[[#This Row],[Avg]]+$U$2*TableOMP[[#This Row],[StdDev]]</f>
        <v>#N/A</v>
      </c>
      <c r="S4489" s="10" t="e">
        <f>IF(AND(TableOMP[[#This Row],[total_time]]&gt;=TableOMP[[#This Row],[Low]], TableOMP[[#This Row],[total_time]]&lt;=TableOMP[[#This Row],[High]]),1,0)</f>
        <v>#N/A</v>
      </c>
    </row>
    <row r="4490" spans="1:19" x14ac:dyDescent="0.25">
      <c r="A4490" t="s">
        <v>12</v>
      </c>
      <c r="B4490">
        <v>100</v>
      </c>
      <c r="C4490">
        <v>100</v>
      </c>
      <c r="D4490">
        <v>100000</v>
      </c>
      <c r="E4490">
        <v>29</v>
      </c>
      <c r="F4490">
        <v>1</v>
      </c>
      <c r="G4490">
        <v>5.8264000000000003E-2</v>
      </c>
      <c r="H4490">
        <v>2.9670999999999999E-2</v>
      </c>
      <c r="I4490">
        <v>0.72462099999999996</v>
      </c>
      <c r="J4490">
        <v>2.5878999999999999E-2</v>
      </c>
      <c r="K4490" t="str">
        <f t="shared" si="84"/>
        <v>5</v>
      </c>
      <c r="L4490" t="s">
        <v>72</v>
      </c>
      <c r="M4490" t="s">
        <v>73</v>
      </c>
      <c r="N44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29</v>
      </c>
      <c r="O4490" s="10" t="e">
        <f>VLOOKUP(TableOMP[[#This Row],[Label]],TableAvg[],2,FALSE)</f>
        <v>#N/A</v>
      </c>
      <c r="P4490" s="10" t="e">
        <f>VLOOKUP(TableOMP[[#This Row],[Label]],TableAvg[],3,FALSE)</f>
        <v>#N/A</v>
      </c>
      <c r="Q4490" s="10" t="e">
        <f>TableOMP[[#This Row],[Avg]]-$U$2*TableOMP[[#This Row],[StdDev]]</f>
        <v>#N/A</v>
      </c>
      <c r="R4490" s="10" t="e">
        <f>TableOMP[[#This Row],[Avg]]+$U$2*TableOMP[[#This Row],[StdDev]]</f>
        <v>#N/A</v>
      </c>
      <c r="S4490" s="10" t="e">
        <f>IF(AND(TableOMP[[#This Row],[total_time]]&gt;=TableOMP[[#This Row],[Low]], TableOMP[[#This Row],[total_time]]&lt;=TableOMP[[#This Row],[High]]),1,0)</f>
        <v>#N/A</v>
      </c>
    </row>
    <row r="4491" spans="1:19" x14ac:dyDescent="0.25">
      <c r="A4491" t="s">
        <v>12</v>
      </c>
      <c r="B4491">
        <v>100</v>
      </c>
      <c r="C4491">
        <v>100</v>
      </c>
      <c r="D4491">
        <v>100000</v>
      </c>
      <c r="E4491">
        <v>28</v>
      </c>
      <c r="F4491">
        <v>1</v>
      </c>
      <c r="G4491">
        <v>8.4791000000000005E-2</v>
      </c>
      <c r="H4491">
        <v>5.6266999999999998E-2</v>
      </c>
      <c r="I4491">
        <v>1.0340339999999999</v>
      </c>
      <c r="J4491">
        <v>3.8297999999999999E-2</v>
      </c>
      <c r="K4491" t="str">
        <f t="shared" si="84"/>
        <v>5</v>
      </c>
      <c r="L4491" t="s">
        <v>72</v>
      </c>
      <c r="M4491" t="s">
        <v>73</v>
      </c>
      <c r="N44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28</v>
      </c>
      <c r="O4491" s="10" t="e">
        <f>VLOOKUP(TableOMP[[#This Row],[Label]],TableAvg[],2,FALSE)</f>
        <v>#N/A</v>
      </c>
      <c r="P4491" s="10" t="e">
        <f>VLOOKUP(TableOMP[[#This Row],[Label]],TableAvg[],3,FALSE)</f>
        <v>#N/A</v>
      </c>
      <c r="Q4491" s="10" t="e">
        <f>TableOMP[[#This Row],[Avg]]-$U$2*TableOMP[[#This Row],[StdDev]]</f>
        <v>#N/A</v>
      </c>
      <c r="R4491" s="10" t="e">
        <f>TableOMP[[#This Row],[Avg]]+$U$2*TableOMP[[#This Row],[StdDev]]</f>
        <v>#N/A</v>
      </c>
      <c r="S4491" s="10" t="e">
        <f>IF(AND(TableOMP[[#This Row],[total_time]]&gt;=TableOMP[[#This Row],[Low]], TableOMP[[#This Row],[total_time]]&lt;=TableOMP[[#This Row],[High]]),1,0)</f>
        <v>#N/A</v>
      </c>
    </row>
    <row r="4492" spans="1:19" x14ac:dyDescent="0.25">
      <c r="A4492" t="s">
        <v>12</v>
      </c>
      <c r="B4492">
        <v>100</v>
      </c>
      <c r="C4492">
        <v>100</v>
      </c>
      <c r="D4492">
        <v>100000</v>
      </c>
      <c r="E4492">
        <v>27</v>
      </c>
      <c r="F4492">
        <v>1</v>
      </c>
      <c r="G4492">
        <v>0.104626</v>
      </c>
      <c r="H4492">
        <v>5.3800000000000001E-2</v>
      </c>
      <c r="I4492">
        <v>0.89523299999999995</v>
      </c>
      <c r="J4492">
        <v>3.4431999999999997E-2</v>
      </c>
      <c r="K4492" t="str">
        <f t="shared" si="84"/>
        <v>5</v>
      </c>
      <c r="L4492" t="s">
        <v>72</v>
      </c>
      <c r="M4492" t="s">
        <v>73</v>
      </c>
      <c r="N44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27</v>
      </c>
      <c r="O4492" s="10" t="e">
        <f>VLOOKUP(TableOMP[[#This Row],[Label]],TableAvg[],2,FALSE)</f>
        <v>#N/A</v>
      </c>
      <c r="P4492" s="10" t="e">
        <f>VLOOKUP(TableOMP[[#This Row],[Label]],TableAvg[],3,FALSE)</f>
        <v>#N/A</v>
      </c>
      <c r="Q4492" s="10" t="e">
        <f>TableOMP[[#This Row],[Avg]]-$U$2*TableOMP[[#This Row],[StdDev]]</f>
        <v>#N/A</v>
      </c>
      <c r="R4492" s="10" t="e">
        <f>TableOMP[[#This Row],[Avg]]+$U$2*TableOMP[[#This Row],[StdDev]]</f>
        <v>#N/A</v>
      </c>
      <c r="S4492" s="10" t="e">
        <f>IF(AND(TableOMP[[#This Row],[total_time]]&gt;=TableOMP[[#This Row],[Low]], TableOMP[[#This Row],[total_time]]&lt;=TableOMP[[#This Row],[High]]),1,0)</f>
        <v>#N/A</v>
      </c>
    </row>
    <row r="4493" spans="1:19" x14ac:dyDescent="0.25">
      <c r="A4493" t="s">
        <v>12</v>
      </c>
      <c r="B4493">
        <v>100</v>
      </c>
      <c r="C4493">
        <v>100</v>
      </c>
      <c r="D4493">
        <v>100000</v>
      </c>
      <c r="E4493">
        <v>26</v>
      </c>
      <c r="F4493">
        <v>1</v>
      </c>
      <c r="G4493">
        <v>5.5046999999999999E-2</v>
      </c>
      <c r="H4493">
        <v>2.7807999999999999E-2</v>
      </c>
      <c r="I4493">
        <v>0.59798799999999996</v>
      </c>
      <c r="J4493">
        <v>2.392E-2</v>
      </c>
      <c r="K4493" t="str">
        <f t="shared" si="84"/>
        <v>5</v>
      </c>
      <c r="L4493" t="s">
        <v>72</v>
      </c>
      <c r="M4493" t="s">
        <v>73</v>
      </c>
      <c r="N44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26</v>
      </c>
      <c r="O4493" s="10" t="e">
        <f>VLOOKUP(TableOMP[[#This Row],[Label]],TableAvg[],2,FALSE)</f>
        <v>#N/A</v>
      </c>
      <c r="P4493" s="10" t="e">
        <f>VLOOKUP(TableOMP[[#This Row],[Label]],TableAvg[],3,FALSE)</f>
        <v>#N/A</v>
      </c>
      <c r="Q4493" s="10" t="e">
        <f>TableOMP[[#This Row],[Avg]]-$U$2*TableOMP[[#This Row],[StdDev]]</f>
        <v>#N/A</v>
      </c>
      <c r="R4493" s="10" t="e">
        <f>TableOMP[[#This Row],[Avg]]+$U$2*TableOMP[[#This Row],[StdDev]]</f>
        <v>#N/A</v>
      </c>
      <c r="S4493" s="10" t="e">
        <f>IF(AND(TableOMP[[#This Row],[total_time]]&gt;=TableOMP[[#This Row],[Low]], TableOMP[[#This Row],[total_time]]&lt;=TableOMP[[#This Row],[High]]),1,0)</f>
        <v>#N/A</v>
      </c>
    </row>
    <row r="4494" spans="1:19" x14ac:dyDescent="0.25">
      <c r="A4494" t="s">
        <v>12</v>
      </c>
      <c r="B4494">
        <v>100</v>
      </c>
      <c r="C4494">
        <v>100</v>
      </c>
      <c r="D4494">
        <v>100000</v>
      </c>
      <c r="E4494">
        <v>25</v>
      </c>
      <c r="F4494">
        <v>1</v>
      </c>
      <c r="G4494">
        <v>7.6911999999999994E-2</v>
      </c>
      <c r="H4494">
        <v>4.9375000000000002E-2</v>
      </c>
      <c r="I4494">
        <v>0.78827800000000003</v>
      </c>
      <c r="J4494">
        <v>3.2844999999999999E-2</v>
      </c>
      <c r="K4494" t="str">
        <f t="shared" si="84"/>
        <v>5</v>
      </c>
      <c r="L4494" t="s">
        <v>72</v>
      </c>
      <c r="M4494" t="s">
        <v>73</v>
      </c>
      <c r="N44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25</v>
      </c>
      <c r="O4494" s="10" t="e">
        <f>VLOOKUP(TableOMP[[#This Row],[Label]],TableAvg[],2,FALSE)</f>
        <v>#N/A</v>
      </c>
      <c r="P4494" s="10" t="e">
        <f>VLOOKUP(TableOMP[[#This Row],[Label]],TableAvg[],3,FALSE)</f>
        <v>#N/A</v>
      </c>
      <c r="Q4494" s="10" t="e">
        <f>TableOMP[[#This Row],[Avg]]-$U$2*TableOMP[[#This Row],[StdDev]]</f>
        <v>#N/A</v>
      </c>
      <c r="R4494" s="10" t="e">
        <f>TableOMP[[#This Row],[Avg]]+$U$2*TableOMP[[#This Row],[StdDev]]</f>
        <v>#N/A</v>
      </c>
      <c r="S4494" s="10" t="e">
        <f>IF(AND(TableOMP[[#This Row],[total_time]]&gt;=TableOMP[[#This Row],[Low]], TableOMP[[#This Row],[total_time]]&lt;=TableOMP[[#This Row],[High]]),1,0)</f>
        <v>#N/A</v>
      </c>
    </row>
    <row r="4495" spans="1:19" x14ac:dyDescent="0.25">
      <c r="A4495" t="s">
        <v>12</v>
      </c>
      <c r="B4495">
        <v>100</v>
      </c>
      <c r="C4495">
        <v>100</v>
      </c>
      <c r="D4495">
        <v>100000</v>
      </c>
      <c r="E4495">
        <v>24</v>
      </c>
      <c r="F4495">
        <v>1</v>
      </c>
      <c r="G4495">
        <v>9.8599999999999993E-2</v>
      </c>
      <c r="H4495">
        <v>4.8968999999999999E-2</v>
      </c>
      <c r="I4495">
        <v>0.77468700000000001</v>
      </c>
      <c r="J4495">
        <v>3.3681999999999997E-2</v>
      </c>
      <c r="K4495" t="str">
        <f t="shared" si="84"/>
        <v>5</v>
      </c>
      <c r="L4495" t="s">
        <v>72</v>
      </c>
      <c r="M4495" t="s">
        <v>73</v>
      </c>
      <c r="N44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24</v>
      </c>
      <c r="O4495" s="10" t="e">
        <f>VLOOKUP(TableOMP[[#This Row],[Label]],TableAvg[],2,FALSE)</f>
        <v>#N/A</v>
      </c>
      <c r="P4495" s="10" t="e">
        <f>VLOOKUP(TableOMP[[#This Row],[Label]],TableAvg[],3,FALSE)</f>
        <v>#N/A</v>
      </c>
      <c r="Q4495" s="10" t="e">
        <f>TableOMP[[#This Row],[Avg]]-$U$2*TableOMP[[#This Row],[StdDev]]</f>
        <v>#N/A</v>
      </c>
      <c r="R4495" s="10" t="e">
        <f>TableOMP[[#This Row],[Avg]]+$U$2*TableOMP[[#This Row],[StdDev]]</f>
        <v>#N/A</v>
      </c>
      <c r="S4495" s="10" t="e">
        <f>IF(AND(TableOMP[[#This Row],[total_time]]&gt;=TableOMP[[#This Row],[Low]], TableOMP[[#This Row],[total_time]]&lt;=TableOMP[[#This Row],[High]]),1,0)</f>
        <v>#N/A</v>
      </c>
    </row>
    <row r="4496" spans="1:19" x14ac:dyDescent="0.25">
      <c r="A4496" t="s">
        <v>12</v>
      </c>
      <c r="B4496">
        <v>100</v>
      </c>
      <c r="C4496">
        <v>100</v>
      </c>
      <c r="D4496">
        <v>100000</v>
      </c>
      <c r="E4496">
        <v>23</v>
      </c>
      <c r="F4496">
        <v>1</v>
      </c>
      <c r="G4496">
        <v>7.5492000000000004E-2</v>
      </c>
      <c r="H4496">
        <v>4.8179E-2</v>
      </c>
      <c r="I4496">
        <v>0.65447900000000003</v>
      </c>
      <c r="J4496">
        <v>2.9749000000000001E-2</v>
      </c>
      <c r="K4496" t="str">
        <f t="shared" si="84"/>
        <v>5</v>
      </c>
      <c r="L4496" t="s">
        <v>72</v>
      </c>
      <c r="M4496" t="s">
        <v>73</v>
      </c>
      <c r="N44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23</v>
      </c>
      <c r="O4496" s="10" t="e">
        <f>VLOOKUP(TableOMP[[#This Row],[Label]],TableAvg[],2,FALSE)</f>
        <v>#N/A</v>
      </c>
      <c r="P4496" s="10" t="e">
        <f>VLOOKUP(TableOMP[[#This Row],[Label]],TableAvg[],3,FALSE)</f>
        <v>#N/A</v>
      </c>
      <c r="Q4496" s="10" t="e">
        <f>TableOMP[[#This Row],[Avg]]-$U$2*TableOMP[[#This Row],[StdDev]]</f>
        <v>#N/A</v>
      </c>
      <c r="R4496" s="10" t="e">
        <f>TableOMP[[#This Row],[Avg]]+$U$2*TableOMP[[#This Row],[StdDev]]</f>
        <v>#N/A</v>
      </c>
      <c r="S4496" s="10" t="e">
        <f>IF(AND(TableOMP[[#This Row],[total_time]]&gt;=TableOMP[[#This Row],[Low]], TableOMP[[#This Row],[total_time]]&lt;=TableOMP[[#This Row],[High]]),1,0)</f>
        <v>#N/A</v>
      </c>
    </row>
    <row r="4497" spans="1:19" x14ac:dyDescent="0.25">
      <c r="A4497" t="s">
        <v>12</v>
      </c>
      <c r="B4497">
        <v>100</v>
      </c>
      <c r="C4497">
        <v>100</v>
      </c>
      <c r="D4497">
        <v>100000</v>
      </c>
      <c r="E4497">
        <v>22</v>
      </c>
      <c r="F4497">
        <v>1</v>
      </c>
      <c r="G4497">
        <v>5.1538E-2</v>
      </c>
      <c r="H4497">
        <v>2.4674000000000001E-2</v>
      </c>
      <c r="I4497">
        <v>0.455258</v>
      </c>
      <c r="J4497">
        <v>2.1679E-2</v>
      </c>
      <c r="K4497" t="str">
        <f t="shared" si="84"/>
        <v>5</v>
      </c>
      <c r="L4497" t="s">
        <v>72</v>
      </c>
      <c r="M4497" t="s">
        <v>73</v>
      </c>
      <c r="N44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22</v>
      </c>
      <c r="O4497" s="10" t="e">
        <f>VLOOKUP(TableOMP[[#This Row],[Label]],TableAvg[],2,FALSE)</f>
        <v>#N/A</v>
      </c>
      <c r="P4497" s="10" t="e">
        <f>VLOOKUP(TableOMP[[#This Row],[Label]],TableAvg[],3,FALSE)</f>
        <v>#N/A</v>
      </c>
      <c r="Q4497" s="10" t="e">
        <f>TableOMP[[#This Row],[Avg]]-$U$2*TableOMP[[#This Row],[StdDev]]</f>
        <v>#N/A</v>
      </c>
      <c r="R4497" s="10" t="e">
        <f>TableOMP[[#This Row],[Avg]]+$U$2*TableOMP[[#This Row],[StdDev]]</f>
        <v>#N/A</v>
      </c>
      <c r="S4497" s="10" t="e">
        <f>IF(AND(TableOMP[[#This Row],[total_time]]&gt;=TableOMP[[#This Row],[Low]], TableOMP[[#This Row],[total_time]]&lt;=TableOMP[[#This Row],[High]]),1,0)</f>
        <v>#N/A</v>
      </c>
    </row>
    <row r="4498" spans="1:19" x14ac:dyDescent="0.25">
      <c r="A4498" t="s">
        <v>12</v>
      </c>
      <c r="B4498">
        <v>100</v>
      </c>
      <c r="C4498">
        <v>100</v>
      </c>
      <c r="D4498">
        <v>100000</v>
      </c>
      <c r="E4498">
        <v>21</v>
      </c>
      <c r="F4498">
        <v>1</v>
      </c>
      <c r="G4498">
        <v>5.7494999999999997E-2</v>
      </c>
      <c r="H4498">
        <v>3.0809E-2</v>
      </c>
      <c r="I4498">
        <v>0.524891</v>
      </c>
      <c r="J4498">
        <v>2.6245000000000001E-2</v>
      </c>
      <c r="K4498" t="str">
        <f t="shared" si="84"/>
        <v>5</v>
      </c>
      <c r="L4498" t="s">
        <v>72</v>
      </c>
      <c r="M4498" t="s">
        <v>73</v>
      </c>
      <c r="N44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21</v>
      </c>
      <c r="O4498" s="10" t="e">
        <f>VLOOKUP(TableOMP[[#This Row],[Label]],TableAvg[],2,FALSE)</f>
        <v>#N/A</v>
      </c>
      <c r="P4498" s="10" t="e">
        <f>VLOOKUP(TableOMP[[#This Row],[Label]],TableAvg[],3,FALSE)</f>
        <v>#N/A</v>
      </c>
      <c r="Q4498" s="10" t="e">
        <f>TableOMP[[#This Row],[Avg]]-$U$2*TableOMP[[#This Row],[StdDev]]</f>
        <v>#N/A</v>
      </c>
      <c r="R4498" s="10" t="e">
        <f>TableOMP[[#This Row],[Avg]]+$U$2*TableOMP[[#This Row],[StdDev]]</f>
        <v>#N/A</v>
      </c>
      <c r="S4498" s="10" t="e">
        <f>IF(AND(TableOMP[[#This Row],[total_time]]&gt;=TableOMP[[#This Row],[Low]], TableOMP[[#This Row],[total_time]]&lt;=TableOMP[[#This Row],[High]]),1,0)</f>
        <v>#N/A</v>
      </c>
    </row>
    <row r="4499" spans="1:19" x14ac:dyDescent="0.25">
      <c r="A4499" t="s">
        <v>12</v>
      </c>
      <c r="B4499">
        <v>100</v>
      </c>
      <c r="C4499">
        <v>100</v>
      </c>
      <c r="D4499">
        <v>100000</v>
      </c>
      <c r="E4499">
        <v>20</v>
      </c>
      <c r="F4499">
        <v>1</v>
      </c>
      <c r="G4499">
        <v>7.1808999999999998E-2</v>
      </c>
      <c r="H4499">
        <v>4.5756999999999999E-2</v>
      </c>
      <c r="I4499">
        <v>0.61354600000000004</v>
      </c>
      <c r="J4499">
        <v>3.2292000000000001E-2</v>
      </c>
      <c r="K4499" t="str">
        <f t="shared" si="84"/>
        <v>5</v>
      </c>
      <c r="L4499" t="s">
        <v>72</v>
      </c>
      <c r="M4499" t="s">
        <v>73</v>
      </c>
      <c r="N44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20</v>
      </c>
      <c r="O4499" s="10" t="e">
        <f>VLOOKUP(TableOMP[[#This Row],[Label]],TableAvg[],2,FALSE)</f>
        <v>#N/A</v>
      </c>
      <c r="P4499" s="10" t="e">
        <f>VLOOKUP(TableOMP[[#This Row],[Label]],TableAvg[],3,FALSE)</f>
        <v>#N/A</v>
      </c>
      <c r="Q4499" s="10" t="e">
        <f>TableOMP[[#This Row],[Avg]]-$U$2*TableOMP[[#This Row],[StdDev]]</f>
        <v>#N/A</v>
      </c>
      <c r="R4499" s="10" t="e">
        <f>TableOMP[[#This Row],[Avg]]+$U$2*TableOMP[[#This Row],[StdDev]]</f>
        <v>#N/A</v>
      </c>
      <c r="S4499" s="10" t="e">
        <f>IF(AND(TableOMP[[#This Row],[total_time]]&gt;=TableOMP[[#This Row],[Low]], TableOMP[[#This Row],[total_time]]&lt;=TableOMP[[#This Row],[High]]),1,0)</f>
        <v>#N/A</v>
      </c>
    </row>
    <row r="4500" spans="1:19" x14ac:dyDescent="0.25">
      <c r="A4500" t="s">
        <v>12</v>
      </c>
      <c r="B4500">
        <v>100</v>
      </c>
      <c r="C4500">
        <v>100</v>
      </c>
      <c r="D4500">
        <v>100000</v>
      </c>
      <c r="E4500">
        <v>19</v>
      </c>
      <c r="F4500">
        <v>1</v>
      </c>
      <c r="G4500">
        <v>9.0354000000000004E-2</v>
      </c>
      <c r="H4500">
        <v>4.4068999999999997E-2</v>
      </c>
      <c r="I4500">
        <v>0.624641</v>
      </c>
      <c r="J4500">
        <v>3.4701999999999997E-2</v>
      </c>
      <c r="K4500" t="str">
        <f t="shared" si="84"/>
        <v>5</v>
      </c>
      <c r="L4500" t="s">
        <v>72</v>
      </c>
      <c r="M4500" t="s">
        <v>73</v>
      </c>
      <c r="N45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19</v>
      </c>
      <c r="O4500" s="10" t="e">
        <f>VLOOKUP(TableOMP[[#This Row],[Label]],TableAvg[],2,FALSE)</f>
        <v>#N/A</v>
      </c>
      <c r="P4500" s="10" t="e">
        <f>VLOOKUP(TableOMP[[#This Row],[Label]],TableAvg[],3,FALSE)</f>
        <v>#N/A</v>
      </c>
      <c r="Q4500" s="10" t="e">
        <f>TableOMP[[#This Row],[Avg]]-$U$2*TableOMP[[#This Row],[StdDev]]</f>
        <v>#N/A</v>
      </c>
      <c r="R4500" s="10" t="e">
        <f>TableOMP[[#This Row],[Avg]]+$U$2*TableOMP[[#This Row],[StdDev]]</f>
        <v>#N/A</v>
      </c>
      <c r="S4500" s="10" t="e">
        <f>IF(AND(TableOMP[[#This Row],[total_time]]&gt;=TableOMP[[#This Row],[Low]], TableOMP[[#This Row],[total_time]]&lt;=TableOMP[[#This Row],[High]]),1,0)</f>
        <v>#N/A</v>
      </c>
    </row>
    <row r="4501" spans="1:19" x14ac:dyDescent="0.25">
      <c r="A4501" t="s">
        <v>12</v>
      </c>
      <c r="B4501">
        <v>100</v>
      </c>
      <c r="C4501">
        <v>100</v>
      </c>
      <c r="D4501">
        <v>100000</v>
      </c>
      <c r="E4501">
        <v>18</v>
      </c>
      <c r="F4501">
        <v>1</v>
      </c>
      <c r="G4501">
        <v>7.0146E-2</v>
      </c>
      <c r="H4501">
        <v>4.4833999999999999E-2</v>
      </c>
      <c r="I4501">
        <v>0.50920900000000002</v>
      </c>
      <c r="J4501">
        <v>2.9953E-2</v>
      </c>
      <c r="K4501" t="str">
        <f t="shared" si="84"/>
        <v>5</v>
      </c>
      <c r="L4501" t="s">
        <v>72</v>
      </c>
      <c r="M4501" t="s">
        <v>73</v>
      </c>
      <c r="N45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18</v>
      </c>
      <c r="O4501" s="10" t="e">
        <f>VLOOKUP(TableOMP[[#This Row],[Label]],TableAvg[],2,FALSE)</f>
        <v>#N/A</v>
      </c>
      <c r="P4501" s="10" t="e">
        <f>VLOOKUP(TableOMP[[#This Row],[Label]],TableAvg[],3,FALSE)</f>
        <v>#N/A</v>
      </c>
      <c r="Q4501" s="10" t="e">
        <f>TableOMP[[#This Row],[Avg]]-$U$2*TableOMP[[#This Row],[StdDev]]</f>
        <v>#N/A</v>
      </c>
      <c r="R4501" s="10" t="e">
        <f>TableOMP[[#This Row],[Avg]]+$U$2*TableOMP[[#This Row],[StdDev]]</f>
        <v>#N/A</v>
      </c>
      <c r="S4501" s="10" t="e">
        <f>IF(AND(TableOMP[[#This Row],[total_time]]&gt;=TableOMP[[#This Row],[Low]], TableOMP[[#This Row],[total_time]]&lt;=TableOMP[[#This Row],[High]]),1,0)</f>
        <v>#N/A</v>
      </c>
    </row>
    <row r="4502" spans="1:19" x14ac:dyDescent="0.25">
      <c r="A4502" t="s">
        <v>12</v>
      </c>
      <c r="B4502">
        <v>100</v>
      </c>
      <c r="C4502">
        <v>100</v>
      </c>
      <c r="D4502">
        <v>100000</v>
      </c>
      <c r="E4502">
        <v>17</v>
      </c>
      <c r="F4502">
        <v>1</v>
      </c>
      <c r="G4502">
        <v>8.2354999999999998E-2</v>
      </c>
      <c r="H4502">
        <v>4.2673000000000003E-2</v>
      </c>
      <c r="I4502">
        <v>0.54286999999999996</v>
      </c>
      <c r="J4502">
        <v>3.3929000000000001E-2</v>
      </c>
      <c r="K4502" t="str">
        <f t="shared" si="84"/>
        <v>5</v>
      </c>
      <c r="L4502" t="s">
        <v>72</v>
      </c>
      <c r="M4502" t="s">
        <v>73</v>
      </c>
      <c r="N45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17</v>
      </c>
      <c r="O4502" s="10" t="e">
        <f>VLOOKUP(TableOMP[[#This Row],[Label]],TableAvg[],2,FALSE)</f>
        <v>#N/A</v>
      </c>
      <c r="P4502" s="10" t="e">
        <f>VLOOKUP(TableOMP[[#This Row],[Label]],TableAvg[],3,FALSE)</f>
        <v>#N/A</v>
      </c>
      <c r="Q4502" s="10" t="e">
        <f>TableOMP[[#This Row],[Avg]]-$U$2*TableOMP[[#This Row],[StdDev]]</f>
        <v>#N/A</v>
      </c>
      <c r="R4502" s="10" t="e">
        <f>TableOMP[[#This Row],[Avg]]+$U$2*TableOMP[[#This Row],[StdDev]]</f>
        <v>#N/A</v>
      </c>
      <c r="S4502" s="10" t="e">
        <f>IF(AND(TableOMP[[#This Row],[total_time]]&gt;=TableOMP[[#This Row],[Low]], TableOMP[[#This Row],[total_time]]&lt;=TableOMP[[#This Row],[High]]),1,0)</f>
        <v>#N/A</v>
      </c>
    </row>
    <row r="4503" spans="1:19" x14ac:dyDescent="0.25">
      <c r="A4503" t="s">
        <v>12</v>
      </c>
      <c r="B4503">
        <v>100</v>
      </c>
      <c r="C4503">
        <v>100</v>
      </c>
      <c r="D4503">
        <v>100000</v>
      </c>
      <c r="E4503">
        <v>16</v>
      </c>
      <c r="F4503">
        <v>1</v>
      </c>
      <c r="G4503">
        <v>8.5876999999999995E-2</v>
      </c>
      <c r="H4503">
        <v>4.0294999999999997E-2</v>
      </c>
      <c r="I4503">
        <v>0.49140800000000001</v>
      </c>
      <c r="J4503">
        <v>3.2760999999999998E-2</v>
      </c>
      <c r="K4503" t="str">
        <f t="shared" si="84"/>
        <v>5</v>
      </c>
      <c r="L4503" t="s">
        <v>72</v>
      </c>
      <c r="M4503" t="s">
        <v>73</v>
      </c>
      <c r="N45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16</v>
      </c>
      <c r="O4503" s="10" t="e">
        <f>VLOOKUP(TableOMP[[#This Row],[Label]],TableAvg[],2,FALSE)</f>
        <v>#N/A</v>
      </c>
      <c r="P4503" s="10" t="e">
        <f>VLOOKUP(TableOMP[[#This Row],[Label]],TableAvg[],3,FALSE)</f>
        <v>#N/A</v>
      </c>
      <c r="Q4503" s="10" t="e">
        <f>TableOMP[[#This Row],[Avg]]-$U$2*TableOMP[[#This Row],[StdDev]]</f>
        <v>#N/A</v>
      </c>
      <c r="R4503" s="10" t="e">
        <f>TableOMP[[#This Row],[Avg]]+$U$2*TableOMP[[#This Row],[StdDev]]</f>
        <v>#N/A</v>
      </c>
      <c r="S4503" s="10" t="e">
        <f>IF(AND(TableOMP[[#This Row],[total_time]]&gt;=TableOMP[[#This Row],[Low]], TableOMP[[#This Row],[total_time]]&lt;=TableOMP[[#This Row],[High]]),1,0)</f>
        <v>#N/A</v>
      </c>
    </row>
    <row r="4504" spans="1:19" x14ac:dyDescent="0.25">
      <c r="A4504" t="s">
        <v>12</v>
      </c>
      <c r="B4504">
        <v>100</v>
      </c>
      <c r="C4504">
        <v>100</v>
      </c>
      <c r="D4504">
        <v>100000</v>
      </c>
      <c r="E4504">
        <v>15</v>
      </c>
      <c r="F4504">
        <v>1</v>
      </c>
      <c r="G4504">
        <v>8.2758999999999999E-2</v>
      </c>
      <c r="H4504">
        <v>4.0212999999999999E-2</v>
      </c>
      <c r="I4504">
        <v>0.39803699999999997</v>
      </c>
      <c r="J4504">
        <v>2.8431000000000001E-2</v>
      </c>
      <c r="K4504" t="str">
        <f t="shared" si="84"/>
        <v>5</v>
      </c>
      <c r="L4504" t="s">
        <v>72</v>
      </c>
      <c r="M4504" t="s">
        <v>73</v>
      </c>
      <c r="N45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15</v>
      </c>
      <c r="O4504" s="10" t="e">
        <f>VLOOKUP(TableOMP[[#This Row],[Label]],TableAvg[],2,FALSE)</f>
        <v>#N/A</v>
      </c>
      <c r="P4504" s="10" t="e">
        <f>VLOOKUP(TableOMP[[#This Row],[Label]],TableAvg[],3,FALSE)</f>
        <v>#N/A</v>
      </c>
      <c r="Q4504" s="10" t="e">
        <f>TableOMP[[#This Row],[Avg]]-$U$2*TableOMP[[#This Row],[StdDev]]</f>
        <v>#N/A</v>
      </c>
      <c r="R4504" s="10" t="e">
        <f>TableOMP[[#This Row],[Avg]]+$U$2*TableOMP[[#This Row],[StdDev]]</f>
        <v>#N/A</v>
      </c>
      <c r="S4504" s="10" t="e">
        <f>IF(AND(TableOMP[[#This Row],[total_time]]&gt;=TableOMP[[#This Row],[Low]], TableOMP[[#This Row],[total_time]]&lt;=TableOMP[[#This Row],[High]]),1,0)</f>
        <v>#N/A</v>
      </c>
    </row>
    <row r="4505" spans="1:19" x14ac:dyDescent="0.25">
      <c r="A4505" t="s">
        <v>12</v>
      </c>
      <c r="B4505">
        <v>100</v>
      </c>
      <c r="C4505">
        <v>100</v>
      </c>
      <c r="D4505">
        <v>100000</v>
      </c>
      <c r="E4505">
        <v>14</v>
      </c>
      <c r="F4505">
        <v>1</v>
      </c>
      <c r="G4505">
        <v>6.3478000000000007E-2</v>
      </c>
      <c r="H4505">
        <v>3.9523000000000003E-2</v>
      </c>
      <c r="I4505">
        <v>0.27123999999999998</v>
      </c>
      <c r="J4505">
        <v>2.0865000000000002E-2</v>
      </c>
      <c r="K4505" t="str">
        <f t="shared" si="84"/>
        <v>5</v>
      </c>
      <c r="L4505" t="s">
        <v>72</v>
      </c>
      <c r="M4505" t="s">
        <v>73</v>
      </c>
      <c r="N45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14</v>
      </c>
      <c r="O4505" s="10" t="e">
        <f>VLOOKUP(TableOMP[[#This Row],[Label]],TableAvg[],2,FALSE)</f>
        <v>#N/A</v>
      </c>
      <c r="P4505" s="10" t="e">
        <f>VLOOKUP(TableOMP[[#This Row],[Label]],TableAvg[],3,FALSE)</f>
        <v>#N/A</v>
      </c>
      <c r="Q4505" s="10" t="e">
        <f>TableOMP[[#This Row],[Avg]]-$U$2*TableOMP[[#This Row],[StdDev]]</f>
        <v>#N/A</v>
      </c>
      <c r="R4505" s="10" t="e">
        <f>TableOMP[[#This Row],[Avg]]+$U$2*TableOMP[[#This Row],[StdDev]]</f>
        <v>#N/A</v>
      </c>
      <c r="S4505" s="10" t="e">
        <f>IF(AND(TableOMP[[#This Row],[total_time]]&gt;=TableOMP[[#This Row],[Low]], TableOMP[[#This Row],[total_time]]&lt;=TableOMP[[#This Row],[High]]),1,0)</f>
        <v>#N/A</v>
      </c>
    </row>
    <row r="4506" spans="1:19" x14ac:dyDescent="0.25">
      <c r="A4506" t="s">
        <v>12</v>
      </c>
      <c r="B4506">
        <v>100</v>
      </c>
      <c r="C4506">
        <v>100</v>
      </c>
      <c r="D4506">
        <v>100000</v>
      </c>
      <c r="E4506">
        <v>13</v>
      </c>
      <c r="F4506">
        <v>1</v>
      </c>
      <c r="G4506">
        <v>5.5925999999999997E-2</v>
      </c>
      <c r="H4506">
        <v>3.2080999999999998E-2</v>
      </c>
      <c r="I4506">
        <v>0.19231699999999999</v>
      </c>
      <c r="J4506">
        <v>1.6025999999999999E-2</v>
      </c>
      <c r="K4506" t="str">
        <f t="shared" si="84"/>
        <v>5</v>
      </c>
      <c r="L4506" t="s">
        <v>72</v>
      </c>
      <c r="M4506" t="s">
        <v>73</v>
      </c>
      <c r="N45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13</v>
      </c>
      <c r="O4506" s="10" t="e">
        <f>VLOOKUP(TableOMP[[#This Row],[Label]],TableAvg[],2,FALSE)</f>
        <v>#N/A</v>
      </c>
      <c r="P4506" s="10" t="e">
        <f>VLOOKUP(TableOMP[[#This Row],[Label]],TableAvg[],3,FALSE)</f>
        <v>#N/A</v>
      </c>
      <c r="Q4506" s="10" t="e">
        <f>TableOMP[[#This Row],[Avg]]-$U$2*TableOMP[[#This Row],[StdDev]]</f>
        <v>#N/A</v>
      </c>
      <c r="R4506" s="10" t="e">
        <f>TableOMP[[#This Row],[Avg]]+$U$2*TableOMP[[#This Row],[StdDev]]</f>
        <v>#N/A</v>
      </c>
      <c r="S4506" s="10" t="e">
        <f>IF(AND(TableOMP[[#This Row],[total_time]]&gt;=TableOMP[[#This Row],[Low]], TableOMP[[#This Row],[total_time]]&lt;=TableOMP[[#This Row],[High]]),1,0)</f>
        <v>#N/A</v>
      </c>
    </row>
    <row r="4507" spans="1:19" x14ac:dyDescent="0.25">
      <c r="A4507" t="s">
        <v>12</v>
      </c>
      <c r="B4507">
        <v>100</v>
      </c>
      <c r="C4507">
        <v>100</v>
      </c>
      <c r="D4507">
        <v>100000</v>
      </c>
      <c r="E4507">
        <v>12</v>
      </c>
      <c r="F4507">
        <v>1</v>
      </c>
      <c r="G4507">
        <v>5.3192999999999997E-2</v>
      </c>
      <c r="H4507">
        <v>2.9649999999999999E-2</v>
      </c>
      <c r="I4507">
        <v>0.198597</v>
      </c>
      <c r="J4507">
        <v>1.8054000000000001E-2</v>
      </c>
      <c r="K4507" t="str">
        <f t="shared" si="84"/>
        <v>5</v>
      </c>
      <c r="L4507" t="s">
        <v>72</v>
      </c>
      <c r="M4507" t="s">
        <v>73</v>
      </c>
      <c r="N45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12</v>
      </c>
      <c r="O4507" s="10" t="e">
        <f>VLOOKUP(TableOMP[[#This Row],[Label]],TableAvg[],2,FALSE)</f>
        <v>#N/A</v>
      </c>
      <c r="P4507" s="10" t="e">
        <f>VLOOKUP(TableOMP[[#This Row],[Label]],TableAvg[],3,FALSE)</f>
        <v>#N/A</v>
      </c>
      <c r="Q4507" s="10" t="e">
        <f>TableOMP[[#This Row],[Avg]]-$U$2*TableOMP[[#This Row],[StdDev]]</f>
        <v>#N/A</v>
      </c>
      <c r="R4507" s="10" t="e">
        <f>TableOMP[[#This Row],[Avg]]+$U$2*TableOMP[[#This Row],[StdDev]]</f>
        <v>#N/A</v>
      </c>
      <c r="S4507" s="10" t="e">
        <f>IF(AND(TableOMP[[#This Row],[total_time]]&gt;=TableOMP[[#This Row],[Low]], TableOMP[[#This Row],[total_time]]&lt;=TableOMP[[#This Row],[High]]),1,0)</f>
        <v>#N/A</v>
      </c>
    </row>
    <row r="4508" spans="1:19" x14ac:dyDescent="0.25">
      <c r="A4508" t="s">
        <v>12</v>
      </c>
      <c r="B4508">
        <v>100</v>
      </c>
      <c r="C4508">
        <v>100</v>
      </c>
      <c r="D4508">
        <v>100000</v>
      </c>
      <c r="E4508">
        <v>11</v>
      </c>
      <c r="F4508">
        <v>1</v>
      </c>
      <c r="G4508">
        <v>3.8876000000000001E-2</v>
      </c>
      <c r="H4508">
        <v>1.5709999999999998E-2</v>
      </c>
      <c r="I4508">
        <v>0.13389200000000001</v>
      </c>
      <c r="J4508">
        <v>1.3389E-2</v>
      </c>
      <c r="K4508" t="str">
        <f t="shared" si="84"/>
        <v>5</v>
      </c>
      <c r="L4508" t="s">
        <v>72</v>
      </c>
      <c r="M4508" t="s">
        <v>73</v>
      </c>
      <c r="N45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11</v>
      </c>
      <c r="O4508" s="10" t="e">
        <f>VLOOKUP(TableOMP[[#This Row],[Label]],TableAvg[],2,FALSE)</f>
        <v>#N/A</v>
      </c>
      <c r="P4508" s="10" t="e">
        <f>VLOOKUP(TableOMP[[#This Row],[Label]],TableAvg[],3,FALSE)</f>
        <v>#N/A</v>
      </c>
      <c r="Q4508" s="10" t="e">
        <f>TableOMP[[#This Row],[Avg]]-$U$2*TableOMP[[#This Row],[StdDev]]</f>
        <v>#N/A</v>
      </c>
      <c r="R4508" s="10" t="e">
        <f>TableOMP[[#This Row],[Avg]]+$U$2*TableOMP[[#This Row],[StdDev]]</f>
        <v>#N/A</v>
      </c>
      <c r="S4508" s="10" t="e">
        <f>IF(AND(TableOMP[[#This Row],[total_time]]&gt;=TableOMP[[#This Row],[Low]], TableOMP[[#This Row],[total_time]]&lt;=TableOMP[[#This Row],[High]]),1,0)</f>
        <v>#N/A</v>
      </c>
    </row>
    <row r="4509" spans="1:19" x14ac:dyDescent="0.25">
      <c r="A4509" t="s">
        <v>12</v>
      </c>
      <c r="B4509">
        <v>100</v>
      </c>
      <c r="C4509">
        <v>100</v>
      </c>
      <c r="D4509">
        <v>100000</v>
      </c>
      <c r="E4509">
        <v>10</v>
      </c>
      <c r="F4509">
        <v>1</v>
      </c>
      <c r="G4509">
        <v>4.9173000000000001E-2</v>
      </c>
      <c r="H4509">
        <v>2.6325000000000001E-2</v>
      </c>
      <c r="I4509">
        <v>0.11874899999999999</v>
      </c>
      <c r="J4509">
        <v>1.3194000000000001E-2</v>
      </c>
      <c r="K4509" t="str">
        <f t="shared" si="84"/>
        <v>5</v>
      </c>
      <c r="L4509" t="s">
        <v>72</v>
      </c>
      <c r="M4509" t="s">
        <v>73</v>
      </c>
      <c r="N45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10</v>
      </c>
      <c r="O4509" s="10" t="e">
        <f>VLOOKUP(TableOMP[[#This Row],[Label]],TableAvg[],2,FALSE)</f>
        <v>#N/A</v>
      </c>
      <c r="P4509" s="10" t="e">
        <f>VLOOKUP(TableOMP[[#This Row],[Label]],TableAvg[],3,FALSE)</f>
        <v>#N/A</v>
      </c>
      <c r="Q4509" s="10" t="e">
        <f>TableOMP[[#This Row],[Avg]]-$U$2*TableOMP[[#This Row],[StdDev]]</f>
        <v>#N/A</v>
      </c>
      <c r="R4509" s="10" t="e">
        <f>TableOMP[[#This Row],[Avg]]+$U$2*TableOMP[[#This Row],[StdDev]]</f>
        <v>#N/A</v>
      </c>
      <c r="S4509" s="10" t="e">
        <f>IF(AND(TableOMP[[#This Row],[total_time]]&gt;=TableOMP[[#This Row],[Low]], TableOMP[[#This Row],[total_time]]&lt;=TableOMP[[#This Row],[High]]),1,0)</f>
        <v>#N/A</v>
      </c>
    </row>
    <row r="4510" spans="1:19" x14ac:dyDescent="0.25">
      <c r="A4510" t="s">
        <v>12</v>
      </c>
      <c r="B4510">
        <v>100</v>
      </c>
      <c r="C4510">
        <v>100</v>
      </c>
      <c r="D4510">
        <v>100000</v>
      </c>
      <c r="E4510">
        <v>9</v>
      </c>
      <c r="F4510">
        <v>1</v>
      </c>
      <c r="G4510">
        <v>5.7992000000000002E-2</v>
      </c>
      <c r="H4510">
        <v>1.4789999999999999E-2</v>
      </c>
      <c r="I4510">
        <v>9.7585000000000005E-2</v>
      </c>
      <c r="J4510">
        <v>1.2198000000000001E-2</v>
      </c>
      <c r="K4510" t="str">
        <f t="shared" si="84"/>
        <v>5</v>
      </c>
      <c r="L4510" t="s">
        <v>72</v>
      </c>
      <c r="M4510" t="s">
        <v>73</v>
      </c>
      <c r="N45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9</v>
      </c>
      <c r="O4510" s="10" t="e">
        <f>VLOOKUP(TableOMP[[#This Row],[Label]],TableAvg[],2,FALSE)</f>
        <v>#N/A</v>
      </c>
      <c r="P4510" s="10" t="e">
        <f>VLOOKUP(TableOMP[[#This Row],[Label]],TableAvg[],3,FALSE)</f>
        <v>#N/A</v>
      </c>
      <c r="Q4510" s="10" t="e">
        <f>TableOMP[[#This Row],[Avg]]-$U$2*TableOMP[[#This Row],[StdDev]]</f>
        <v>#N/A</v>
      </c>
      <c r="R4510" s="10" t="e">
        <f>TableOMP[[#This Row],[Avg]]+$U$2*TableOMP[[#This Row],[StdDev]]</f>
        <v>#N/A</v>
      </c>
      <c r="S4510" s="10" t="e">
        <f>IF(AND(TableOMP[[#This Row],[total_time]]&gt;=TableOMP[[#This Row],[Low]], TableOMP[[#This Row],[total_time]]&lt;=TableOMP[[#This Row],[High]]),1,0)</f>
        <v>#N/A</v>
      </c>
    </row>
    <row r="4511" spans="1:19" x14ac:dyDescent="0.25">
      <c r="A4511" t="s">
        <v>12</v>
      </c>
      <c r="B4511">
        <v>100</v>
      </c>
      <c r="C4511">
        <v>100</v>
      </c>
      <c r="D4511">
        <v>100000</v>
      </c>
      <c r="E4511">
        <v>8</v>
      </c>
      <c r="F4511">
        <v>1</v>
      </c>
      <c r="G4511">
        <v>3.3724999999999998E-2</v>
      </c>
      <c r="H4511">
        <v>1.1815000000000001E-2</v>
      </c>
      <c r="I4511">
        <v>6.9918999999999995E-2</v>
      </c>
      <c r="J4511">
        <v>9.9880000000000004E-3</v>
      </c>
      <c r="K4511" t="str">
        <f t="shared" si="84"/>
        <v>5</v>
      </c>
      <c r="L4511" t="s">
        <v>72</v>
      </c>
      <c r="M4511" t="s">
        <v>73</v>
      </c>
      <c r="N45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8</v>
      </c>
      <c r="O4511" s="10" t="e">
        <f>VLOOKUP(TableOMP[[#This Row],[Label]],TableAvg[],2,FALSE)</f>
        <v>#N/A</v>
      </c>
      <c r="P4511" s="10" t="e">
        <f>VLOOKUP(TableOMP[[#This Row],[Label]],TableAvg[],3,FALSE)</f>
        <v>#N/A</v>
      </c>
      <c r="Q4511" s="10" t="e">
        <f>TableOMP[[#This Row],[Avg]]-$U$2*TableOMP[[#This Row],[StdDev]]</f>
        <v>#N/A</v>
      </c>
      <c r="R4511" s="10" t="e">
        <f>TableOMP[[#This Row],[Avg]]+$U$2*TableOMP[[#This Row],[StdDev]]</f>
        <v>#N/A</v>
      </c>
      <c r="S4511" s="10" t="e">
        <f>IF(AND(TableOMP[[#This Row],[total_time]]&gt;=TableOMP[[#This Row],[Low]], TableOMP[[#This Row],[total_time]]&lt;=TableOMP[[#This Row],[High]]),1,0)</f>
        <v>#N/A</v>
      </c>
    </row>
    <row r="4512" spans="1:19" x14ac:dyDescent="0.25">
      <c r="A4512" t="s">
        <v>12</v>
      </c>
      <c r="B4512">
        <v>100</v>
      </c>
      <c r="C4512">
        <v>100</v>
      </c>
      <c r="D4512">
        <v>100000</v>
      </c>
      <c r="E4512">
        <v>7</v>
      </c>
      <c r="F4512">
        <v>1</v>
      </c>
      <c r="G4512">
        <v>4.3720000000000002E-2</v>
      </c>
      <c r="H4512">
        <v>2.2454999999999999E-2</v>
      </c>
      <c r="I4512">
        <v>8.6793999999999996E-2</v>
      </c>
      <c r="J4512">
        <v>1.4466E-2</v>
      </c>
      <c r="K4512" t="str">
        <f t="shared" si="84"/>
        <v>5</v>
      </c>
      <c r="L4512" t="s">
        <v>72</v>
      </c>
      <c r="M4512" t="s">
        <v>73</v>
      </c>
      <c r="N45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7</v>
      </c>
      <c r="O4512" s="10" t="e">
        <f>VLOOKUP(TableOMP[[#This Row],[Label]],TableAvg[],2,FALSE)</f>
        <v>#N/A</v>
      </c>
      <c r="P4512" s="10" t="e">
        <f>VLOOKUP(TableOMP[[#This Row],[Label]],TableAvg[],3,FALSE)</f>
        <v>#N/A</v>
      </c>
      <c r="Q4512" s="10" t="e">
        <f>TableOMP[[#This Row],[Avg]]-$U$2*TableOMP[[#This Row],[StdDev]]</f>
        <v>#N/A</v>
      </c>
      <c r="R4512" s="10" t="e">
        <f>TableOMP[[#This Row],[Avg]]+$U$2*TableOMP[[#This Row],[StdDev]]</f>
        <v>#N/A</v>
      </c>
      <c r="S4512" s="10" t="e">
        <f>IF(AND(TableOMP[[#This Row],[total_time]]&gt;=TableOMP[[#This Row],[Low]], TableOMP[[#This Row],[total_time]]&lt;=TableOMP[[#This Row],[High]]),1,0)</f>
        <v>#N/A</v>
      </c>
    </row>
    <row r="4513" spans="1:19" x14ac:dyDescent="0.25">
      <c r="A4513" t="s">
        <v>12</v>
      </c>
      <c r="B4513">
        <v>100</v>
      </c>
      <c r="C4513">
        <v>100</v>
      </c>
      <c r="D4513">
        <v>100000</v>
      </c>
      <c r="E4513">
        <v>6</v>
      </c>
      <c r="F4513">
        <v>1</v>
      </c>
      <c r="G4513">
        <v>3.1808999999999997E-2</v>
      </c>
      <c r="H4513">
        <v>1.0518E-2</v>
      </c>
      <c r="I4513">
        <v>4.2727000000000001E-2</v>
      </c>
      <c r="J4513">
        <v>8.5450000000000005E-3</v>
      </c>
      <c r="K4513" t="str">
        <f t="shared" si="84"/>
        <v>5</v>
      </c>
      <c r="L4513" t="s">
        <v>72</v>
      </c>
      <c r="M4513" t="s">
        <v>73</v>
      </c>
      <c r="N45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</v>
      </c>
      <c r="O4513" s="10" t="e">
        <f>VLOOKUP(TableOMP[[#This Row],[Label]],TableAvg[],2,FALSE)</f>
        <v>#N/A</v>
      </c>
      <c r="P4513" s="10" t="e">
        <f>VLOOKUP(TableOMP[[#This Row],[Label]],TableAvg[],3,FALSE)</f>
        <v>#N/A</v>
      </c>
      <c r="Q4513" s="10" t="e">
        <f>TableOMP[[#This Row],[Avg]]-$U$2*TableOMP[[#This Row],[StdDev]]</f>
        <v>#N/A</v>
      </c>
      <c r="R4513" s="10" t="e">
        <f>TableOMP[[#This Row],[Avg]]+$U$2*TableOMP[[#This Row],[StdDev]]</f>
        <v>#N/A</v>
      </c>
      <c r="S4513" s="10" t="e">
        <f>IF(AND(TableOMP[[#This Row],[total_time]]&gt;=TableOMP[[#This Row],[Low]], TableOMP[[#This Row],[total_time]]&lt;=TableOMP[[#This Row],[High]]),1,0)</f>
        <v>#N/A</v>
      </c>
    </row>
    <row r="4514" spans="1:19" x14ac:dyDescent="0.25">
      <c r="A4514" t="s">
        <v>12</v>
      </c>
      <c r="B4514">
        <v>100</v>
      </c>
      <c r="C4514">
        <v>100</v>
      </c>
      <c r="D4514">
        <v>100000</v>
      </c>
      <c r="E4514">
        <v>5</v>
      </c>
      <c r="F4514">
        <v>1</v>
      </c>
      <c r="G4514">
        <v>3.1274000000000003E-2</v>
      </c>
      <c r="H4514">
        <v>1.0181000000000001E-2</v>
      </c>
      <c r="I4514">
        <v>3.4452000000000003E-2</v>
      </c>
      <c r="J4514">
        <v>8.6130000000000009E-3</v>
      </c>
      <c r="K4514" t="str">
        <f t="shared" si="84"/>
        <v>5</v>
      </c>
      <c r="L4514" t="s">
        <v>72</v>
      </c>
      <c r="M4514" t="s">
        <v>73</v>
      </c>
      <c r="N45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</v>
      </c>
      <c r="O4514" s="10" t="e">
        <f>VLOOKUP(TableOMP[[#This Row],[Label]],TableAvg[],2,FALSE)</f>
        <v>#N/A</v>
      </c>
      <c r="P4514" s="10" t="e">
        <f>VLOOKUP(TableOMP[[#This Row],[Label]],TableAvg[],3,FALSE)</f>
        <v>#N/A</v>
      </c>
      <c r="Q4514" s="10" t="e">
        <f>TableOMP[[#This Row],[Avg]]-$U$2*TableOMP[[#This Row],[StdDev]]</f>
        <v>#N/A</v>
      </c>
      <c r="R4514" s="10" t="e">
        <f>TableOMP[[#This Row],[Avg]]+$U$2*TableOMP[[#This Row],[StdDev]]</f>
        <v>#N/A</v>
      </c>
      <c r="S4514" s="10" t="e">
        <f>IF(AND(TableOMP[[#This Row],[total_time]]&gt;=TableOMP[[#This Row],[Low]], TableOMP[[#This Row],[total_time]]&lt;=TableOMP[[#This Row],[High]]),1,0)</f>
        <v>#N/A</v>
      </c>
    </row>
    <row r="4515" spans="1:19" x14ac:dyDescent="0.25">
      <c r="A4515" t="s">
        <v>12</v>
      </c>
      <c r="B4515">
        <v>100</v>
      </c>
      <c r="C4515">
        <v>100</v>
      </c>
      <c r="D4515">
        <v>100000</v>
      </c>
      <c r="E4515">
        <v>4</v>
      </c>
      <c r="F4515">
        <v>1</v>
      </c>
      <c r="G4515">
        <v>3.8993E-2</v>
      </c>
      <c r="H4515">
        <v>1.8710999999999998E-2</v>
      </c>
      <c r="I4515">
        <v>4.054E-2</v>
      </c>
      <c r="J4515">
        <v>1.3513000000000001E-2</v>
      </c>
      <c r="K4515" t="str">
        <f t="shared" si="84"/>
        <v>5</v>
      </c>
      <c r="L4515" t="s">
        <v>72</v>
      </c>
      <c r="M4515" t="s">
        <v>73</v>
      </c>
      <c r="N45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</v>
      </c>
      <c r="O4515" s="10" t="e">
        <f>VLOOKUP(TableOMP[[#This Row],[Label]],TableAvg[],2,FALSE)</f>
        <v>#N/A</v>
      </c>
      <c r="P4515" s="10" t="e">
        <f>VLOOKUP(TableOMP[[#This Row],[Label]],TableAvg[],3,FALSE)</f>
        <v>#N/A</v>
      </c>
      <c r="Q4515" s="10" t="e">
        <f>TableOMP[[#This Row],[Avg]]-$U$2*TableOMP[[#This Row],[StdDev]]</f>
        <v>#N/A</v>
      </c>
      <c r="R4515" s="10" t="e">
        <f>TableOMP[[#This Row],[Avg]]+$U$2*TableOMP[[#This Row],[StdDev]]</f>
        <v>#N/A</v>
      </c>
      <c r="S4515" s="10" t="e">
        <f>IF(AND(TableOMP[[#This Row],[total_time]]&gt;=TableOMP[[#This Row],[Low]], TableOMP[[#This Row],[total_time]]&lt;=TableOMP[[#This Row],[High]]),1,0)</f>
        <v>#N/A</v>
      </c>
    </row>
    <row r="4516" spans="1:19" x14ac:dyDescent="0.25">
      <c r="A4516" t="s">
        <v>12</v>
      </c>
      <c r="B4516">
        <v>100</v>
      </c>
      <c r="C4516">
        <v>100</v>
      </c>
      <c r="D4516">
        <v>100000</v>
      </c>
      <c r="E4516">
        <v>3</v>
      </c>
      <c r="F4516">
        <v>1</v>
      </c>
      <c r="G4516">
        <v>2.7799000000000001E-2</v>
      </c>
      <c r="H4516">
        <v>7.927E-3</v>
      </c>
      <c r="I4516">
        <v>1.312E-2</v>
      </c>
      <c r="J4516">
        <v>6.5599999999999999E-3</v>
      </c>
      <c r="K4516" t="str">
        <f t="shared" si="84"/>
        <v>5</v>
      </c>
      <c r="L4516" t="s">
        <v>72</v>
      </c>
      <c r="M4516" t="s">
        <v>73</v>
      </c>
      <c r="N45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</v>
      </c>
      <c r="O4516" s="10" t="e">
        <f>VLOOKUP(TableOMP[[#This Row],[Label]],TableAvg[],2,FALSE)</f>
        <v>#N/A</v>
      </c>
      <c r="P4516" s="10" t="e">
        <f>VLOOKUP(TableOMP[[#This Row],[Label]],TableAvg[],3,FALSE)</f>
        <v>#N/A</v>
      </c>
      <c r="Q4516" s="10" t="e">
        <f>TableOMP[[#This Row],[Avg]]-$U$2*TableOMP[[#This Row],[StdDev]]</f>
        <v>#N/A</v>
      </c>
      <c r="R4516" s="10" t="e">
        <f>TableOMP[[#This Row],[Avg]]+$U$2*TableOMP[[#This Row],[StdDev]]</f>
        <v>#N/A</v>
      </c>
      <c r="S4516" s="10" t="e">
        <f>IF(AND(TableOMP[[#This Row],[total_time]]&gt;=TableOMP[[#This Row],[Low]], TableOMP[[#This Row],[total_time]]&lt;=TableOMP[[#This Row],[High]]),1,0)</f>
        <v>#N/A</v>
      </c>
    </row>
    <row r="4517" spans="1:19" x14ac:dyDescent="0.25">
      <c r="A4517" t="s">
        <v>12</v>
      </c>
      <c r="B4517">
        <v>100</v>
      </c>
      <c r="C4517">
        <v>100</v>
      </c>
      <c r="D4517">
        <v>100000</v>
      </c>
      <c r="E4517">
        <v>2</v>
      </c>
      <c r="F4517">
        <v>1</v>
      </c>
      <c r="G4517">
        <v>2.6397E-2</v>
      </c>
      <c r="H4517">
        <v>6.9069999999999999E-3</v>
      </c>
      <c r="I4517">
        <v>5.2649999999999997E-3</v>
      </c>
      <c r="J4517">
        <v>5.2649999999999997E-3</v>
      </c>
      <c r="K4517" t="str">
        <f t="shared" si="84"/>
        <v>5</v>
      </c>
      <c r="L4517" t="s">
        <v>72</v>
      </c>
      <c r="M4517" t="s">
        <v>73</v>
      </c>
      <c r="N45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</v>
      </c>
      <c r="O4517" s="10" t="e">
        <f>VLOOKUP(TableOMP[[#This Row],[Label]],TableAvg[],2,FALSE)</f>
        <v>#N/A</v>
      </c>
      <c r="P4517" s="10" t="e">
        <f>VLOOKUP(TableOMP[[#This Row],[Label]],TableAvg[],3,FALSE)</f>
        <v>#N/A</v>
      </c>
      <c r="Q4517" s="10" t="e">
        <f>TableOMP[[#This Row],[Avg]]-$U$2*TableOMP[[#This Row],[StdDev]]</f>
        <v>#N/A</v>
      </c>
      <c r="R4517" s="10" t="e">
        <f>TableOMP[[#This Row],[Avg]]+$U$2*TableOMP[[#This Row],[StdDev]]</f>
        <v>#N/A</v>
      </c>
      <c r="S4517" s="10" t="e">
        <f>IF(AND(TableOMP[[#This Row],[total_time]]&gt;=TableOMP[[#This Row],[Low]], TableOMP[[#This Row],[total_time]]&lt;=TableOMP[[#This Row],[High]]),1,0)</f>
        <v>#N/A</v>
      </c>
    </row>
    <row r="4518" spans="1:19" x14ac:dyDescent="0.25">
      <c r="A4518" t="s">
        <v>12</v>
      </c>
      <c r="B4518">
        <v>100</v>
      </c>
      <c r="C4518">
        <v>100</v>
      </c>
      <c r="D4518">
        <v>100000</v>
      </c>
      <c r="E4518">
        <v>1</v>
      </c>
      <c r="F4518">
        <v>1</v>
      </c>
      <c r="G4518">
        <v>2.4601999999999999E-2</v>
      </c>
      <c r="H4518">
        <v>5.4489999999999999E-3</v>
      </c>
      <c r="I4518">
        <v>0</v>
      </c>
      <c r="J4518">
        <v>0</v>
      </c>
      <c r="K4518" t="str">
        <f t="shared" si="84"/>
        <v>5</v>
      </c>
      <c r="L4518" t="s">
        <v>72</v>
      </c>
      <c r="M4518" t="s">
        <v>73</v>
      </c>
      <c r="N45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</v>
      </c>
      <c r="O4518" s="10" t="e">
        <f>VLOOKUP(TableOMP[[#This Row],[Label]],TableAvg[],2,FALSE)</f>
        <v>#N/A</v>
      </c>
      <c r="P4518" s="10" t="e">
        <f>VLOOKUP(TableOMP[[#This Row],[Label]],TableAvg[],3,FALSE)</f>
        <v>#N/A</v>
      </c>
      <c r="Q4518" s="10" t="e">
        <f>TableOMP[[#This Row],[Avg]]-$U$2*TableOMP[[#This Row],[StdDev]]</f>
        <v>#N/A</v>
      </c>
      <c r="R4518" s="10" t="e">
        <f>TableOMP[[#This Row],[Avg]]+$U$2*TableOMP[[#This Row],[StdDev]]</f>
        <v>#N/A</v>
      </c>
      <c r="S4518" s="10" t="e">
        <f>IF(AND(TableOMP[[#This Row],[total_time]]&gt;=TableOMP[[#This Row],[Low]], TableOMP[[#This Row],[total_time]]&lt;=TableOMP[[#This Row],[High]]),1,0)</f>
        <v>#N/A</v>
      </c>
    </row>
    <row r="4519" spans="1:19" x14ac:dyDescent="0.25">
      <c r="A4519" t="s">
        <v>16</v>
      </c>
      <c r="B4519">
        <v>1000</v>
      </c>
      <c r="C4519">
        <v>100</v>
      </c>
      <c r="D4519">
        <v>100000</v>
      </c>
      <c r="E4519">
        <v>64</v>
      </c>
      <c r="F4519">
        <v>1</v>
      </c>
      <c r="G4519">
        <v>1.4392929999999999</v>
      </c>
      <c r="H4519">
        <v>6.0905000000000001E-2</v>
      </c>
      <c r="I4519">
        <v>3.320033</v>
      </c>
      <c r="J4519">
        <v>5.2699000000000003E-2</v>
      </c>
      <c r="K4519" t="str">
        <f>MID(M4519,22,1)</f>
        <v>6</v>
      </c>
      <c r="L4519" t="s">
        <v>74</v>
      </c>
      <c r="M4519" t="s">
        <v>75</v>
      </c>
      <c r="N45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4519" s="10" t="e">
        <f>VLOOKUP(TableOMP[[#This Row],[Label]],TableAvg[],2,FALSE)</f>
        <v>#N/A</v>
      </c>
      <c r="P4519" s="10" t="e">
        <f>VLOOKUP(TableOMP[[#This Row],[Label]],TableAvg[],3,FALSE)</f>
        <v>#N/A</v>
      </c>
      <c r="Q4519" s="10" t="e">
        <f>TableOMP[[#This Row],[Avg]]-$U$2*TableOMP[[#This Row],[StdDev]]</f>
        <v>#N/A</v>
      </c>
      <c r="R4519" s="10" t="e">
        <f>TableOMP[[#This Row],[Avg]]+$U$2*TableOMP[[#This Row],[StdDev]]</f>
        <v>#N/A</v>
      </c>
      <c r="S4519" s="10" t="e">
        <f>IF(AND(TableOMP[[#This Row],[total_time]]&gt;=TableOMP[[#This Row],[Low]], TableOMP[[#This Row],[total_time]]&lt;=TableOMP[[#This Row],[High]]),1,0)</f>
        <v>#N/A</v>
      </c>
    </row>
    <row r="4520" spans="1:19" x14ac:dyDescent="0.25">
      <c r="A4520" t="s">
        <v>16</v>
      </c>
      <c r="B4520">
        <v>1000</v>
      </c>
      <c r="C4520">
        <v>100</v>
      </c>
      <c r="D4520">
        <v>100000</v>
      </c>
      <c r="E4520">
        <v>63</v>
      </c>
      <c r="F4520">
        <v>1</v>
      </c>
      <c r="G4520">
        <v>1.3496090000000001</v>
      </c>
      <c r="H4520">
        <v>6.3405000000000003E-2</v>
      </c>
      <c r="I4520">
        <v>3.423362</v>
      </c>
      <c r="J4520">
        <v>5.5216000000000001E-2</v>
      </c>
      <c r="K4520" t="str">
        <f t="shared" ref="K4520:K4551" si="85">MID(M4520,22,1)</f>
        <v>6</v>
      </c>
      <c r="L4520" t="s">
        <v>74</v>
      </c>
      <c r="M4520" t="s">
        <v>75</v>
      </c>
      <c r="N45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4520" s="10" t="e">
        <f>VLOOKUP(TableOMP[[#This Row],[Label]],TableAvg[],2,FALSE)</f>
        <v>#N/A</v>
      </c>
      <c r="P4520" s="10" t="e">
        <f>VLOOKUP(TableOMP[[#This Row],[Label]],TableAvg[],3,FALSE)</f>
        <v>#N/A</v>
      </c>
      <c r="Q4520" s="10" t="e">
        <f>TableOMP[[#This Row],[Avg]]-$U$2*TableOMP[[#This Row],[StdDev]]</f>
        <v>#N/A</v>
      </c>
      <c r="R4520" s="10" t="e">
        <f>TableOMP[[#This Row],[Avg]]+$U$2*TableOMP[[#This Row],[StdDev]]</f>
        <v>#N/A</v>
      </c>
      <c r="S4520" s="10" t="e">
        <f>IF(AND(TableOMP[[#This Row],[total_time]]&gt;=TableOMP[[#This Row],[Low]], TableOMP[[#This Row],[total_time]]&lt;=TableOMP[[#This Row],[High]]),1,0)</f>
        <v>#N/A</v>
      </c>
    </row>
    <row r="4521" spans="1:19" x14ac:dyDescent="0.25">
      <c r="A4521" t="s">
        <v>16</v>
      </c>
      <c r="B4521">
        <v>1000</v>
      </c>
      <c r="C4521">
        <v>100</v>
      </c>
      <c r="D4521">
        <v>100000</v>
      </c>
      <c r="E4521">
        <v>62</v>
      </c>
      <c r="F4521">
        <v>1</v>
      </c>
      <c r="G4521">
        <v>1.3883270000000001</v>
      </c>
      <c r="H4521">
        <v>6.2806000000000001E-2</v>
      </c>
      <c r="I4521">
        <v>3.488226</v>
      </c>
      <c r="J4521">
        <v>5.7183999999999999E-2</v>
      </c>
      <c r="K4521" t="str">
        <f t="shared" si="85"/>
        <v>6</v>
      </c>
      <c r="L4521" t="s">
        <v>74</v>
      </c>
      <c r="M4521" t="s">
        <v>75</v>
      </c>
      <c r="N45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4521" s="10" t="e">
        <f>VLOOKUP(TableOMP[[#This Row],[Label]],TableAvg[],2,FALSE)</f>
        <v>#N/A</v>
      </c>
      <c r="P4521" s="10" t="e">
        <f>VLOOKUP(TableOMP[[#This Row],[Label]],TableAvg[],3,FALSE)</f>
        <v>#N/A</v>
      </c>
      <c r="Q4521" s="10" t="e">
        <f>TableOMP[[#This Row],[Avg]]-$U$2*TableOMP[[#This Row],[StdDev]]</f>
        <v>#N/A</v>
      </c>
      <c r="R4521" s="10" t="e">
        <f>TableOMP[[#This Row],[Avg]]+$U$2*TableOMP[[#This Row],[StdDev]]</f>
        <v>#N/A</v>
      </c>
      <c r="S4521" s="10" t="e">
        <f>IF(AND(TableOMP[[#This Row],[total_time]]&gt;=TableOMP[[#This Row],[Low]], TableOMP[[#This Row],[total_time]]&lt;=TableOMP[[#This Row],[High]]),1,0)</f>
        <v>#N/A</v>
      </c>
    </row>
    <row r="4522" spans="1:19" x14ac:dyDescent="0.25">
      <c r="A4522" t="s">
        <v>16</v>
      </c>
      <c r="B4522">
        <v>1000</v>
      </c>
      <c r="C4522">
        <v>100</v>
      </c>
      <c r="D4522">
        <v>100000</v>
      </c>
      <c r="E4522">
        <v>61</v>
      </c>
      <c r="F4522">
        <v>1</v>
      </c>
      <c r="G4522">
        <v>1.2603059999999999</v>
      </c>
      <c r="H4522">
        <v>6.1393999999999997E-2</v>
      </c>
      <c r="I4522">
        <v>3.1416110000000002</v>
      </c>
      <c r="J4522">
        <v>5.2359999999999997E-2</v>
      </c>
      <c r="K4522" t="str">
        <f t="shared" si="85"/>
        <v>6</v>
      </c>
      <c r="L4522" t="s">
        <v>74</v>
      </c>
      <c r="M4522" t="s">
        <v>75</v>
      </c>
      <c r="N45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4522" s="10" t="e">
        <f>VLOOKUP(TableOMP[[#This Row],[Label]],TableAvg[],2,FALSE)</f>
        <v>#N/A</v>
      </c>
      <c r="P4522" s="10" t="e">
        <f>VLOOKUP(TableOMP[[#This Row],[Label]],TableAvg[],3,FALSE)</f>
        <v>#N/A</v>
      </c>
      <c r="Q4522" s="10" t="e">
        <f>TableOMP[[#This Row],[Avg]]-$U$2*TableOMP[[#This Row],[StdDev]]</f>
        <v>#N/A</v>
      </c>
      <c r="R4522" s="10" t="e">
        <f>TableOMP[[#This Row],[Avg]]+$U$2*TableOMP[[#This Row],[StdDev]]</f>
        <v>#N/A</v>
      </c>
      <c r="S4522" s="10" t="e">
        <f>IF(AND(TableOMP[[#This Row],[total_time]]&gt;=TableOMP[[#This Row],[Low]], TableOMP[[#This Row],[total_time]]&lt;=TableOMP[[#This Row],[High]]),1,0)</f>
        <v>#N/A</v>
      </c>
    </row>
    <row r="4523" spans="1:19" x14ac:dyDescent="0.25">
      <c r="A4523" t="s">
        <v>16</v>
      </c>
      <c r="B4523">
        <v>1000</v>
      </c>
      <c r="C4523">
        <v>100</v>
      </c>
      <c r="D4523">
        <v>100000</v>
      </c>
      <c r="E4523">
        <v>60</v>
      </c>
      <c r="F4523">
        <v>1</v>
      </c>
      <c r="G4523">
        <v>1.3494079999999999</v>
      </c>
      <c r="H4523">
        <v>5.9611999999999998E-2</v>
      </c>
      <c r="I4523">
        <v>3.0580440000000002</v>
      </c>
      <c r="J4523">
        <v>5.1831000000000002E-2</v>
      </c>
      <c r="K4523" t="str">
        <f t="shared" si="85"/>
        <v>6</v>
      </c>
      <c r="L4523" t="s">
        <v>74</v>
      </c>
      <c r="M4523" t="s">
        <v>75</v>
      </c>
      <c r="N45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4523" s="10" t="e">
        <f>VLOOKUP(TableOMP[[#This Row],[Label]],TableAvg[],2,FALSE)</f>
        <v>#N/A</v>
      </c>
      <c r="P4523" s="10" t="e">
        <f>VLOOKUP(TableOMP[[#This Row],[Label]],TableAvg[],3,FALSE)</f>
        <v>#N/A</v>
      </c>
      <c r="Q4523" s="10" t="e">
        <f>TableOMP[[#This Row],[Avg]]-$U$2*TableOMP[[#This Row],[StdDev]]</f>
        <v>#N/A</v>
      </c>
      <c r="R4523" s="10" t="e">
        <f>TableOMP[[#This Row],[Avg]]+$U$2*TableOMP[[#This Row],[StdDev]]</f>
        <v>#N/A</v>
      </c>
      <c r="S4523" s="10" t="e">
        <f>IF(AND(TableOMP[[#This Row],[total_time]]&gt;=TableOMP[[#This Row],[Low]], TableOMP[[#This Row],[total_time]]&lt;=TableOMP[[#This Row],[High]]),1,0)</f>
        <v>#N/A</v>
      </c>
    </row>
    <row r="4524" spans="1:19" x14ac:dyDescent="0.25">
      <c r="A4524" t="s">
        <v>16</v>
      </c>
      <c r="B4524">
        <v>1000</v>
      </c>
      <c r="C4524">
        <v>100</v>
      </c>
      <c r="D4524">
        <v>100000</v>
      </c>
      <c r="E4524">
        <v>59</v>
      </c>
      <c r="F4524">
        <v>1</v>
      </c>
      <c r="G4524">
        <v>1.4174659999999999</v>
      </c>
      <c r="H4524">
        <v>5.9981E-2</v>
      </c>
      <c r="I4524">
        <v>3.0401880000000001</v>
      </c>
      <c r="J4524">
        <v>5.2416999999999998E-2</v>
      </c>
      <c r="K4524" t="str">
        <f t="shared" si="85"/>
        <v>6</v>
      </c>
      <c r="L4524" t="s">
        <v>74</v>
      </c>
      <c r="M4524" t="s">
        <v>75</v>
      </c>
      <c r="N45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4524" s="10" t="e">
        <f>VLOOKUP(TableOMP[[#This Row],[Label]],TableAvg[],2,FALSE)</f>
        <v>#N/A</v>
      </c>
      <c r="P4524" s="10" t="e">
        <f>VLOOKUP(TableOMP[[#This Row],[Label]],TableAvg[],3,FALSE)</f>
        <v>#N/A</v>
      </c>
      <c r="Q4524" s="10" t="e">
        <f>TableOMP[[#This Row],[Avg]]-$U$2*TableOMP[[#This Row],[StdDev]]</f>
        <v>#N/A</v>
      </c>
      <c r="R4524" s="10" t="e">
        <f>TableOMP[[#This Row],[Avg]]+$U$2*TableOMP[[#This Row],[StdDev]]</f>
        <v>#N/A</v>
      </c>
      <c r="S4524" s="10" t="e">
        <f>IF(AND(TableOMP[[#This Row],[total_time]]&gt;=TableOMP[[#This Row],[Low]], TableOMP[[#This Row],[total_time]]&lt;=TableOMP[[#This Row],[High]]),1,0)</f>
        <v>#N/A</v>
      </c>
    </row>
    <row r="4525" spans="1:19" x14ac:dyDescent="0.25">
      <c r="A4525" t="s">
        <v>16</v>
      </c>
      <c r="B4525">
        <v>1000</v>
      </c>
      <c r="C4525">
        <v>100</v>
      </c>
      <c r="D4525">
        <v>100000</v>
      </c>
      <c r="E4525">
        <v>58</v>
      </c>
      <c r="F4525">
        <v>1</v>
      </c>
      <c r="G4525">
        <v>1.3393539999999999</v>
      </c>
      <c r="H4525">
        <v>5.9756999999999998E-2</v>
      </c>
      <c r="I4525">
        <v>2.9850020000000002</v>
      </c>
      <c r="J4525">
        <v>5.2367999999999998E-2</v>
      </c>
      <c r="K4525" t="str">
        <f t="shared" si="85"/>
        <v>6</v>
      </c>
      <c r="L4525" t="s">
        <v>74</v>
      </c>
      <c r="M4525" t="s">
        <v>75</v>
      </c>
      <c r="N45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4525" s="10" t="e">
        <f>VLOOKUP(TableOMP[[#This Row],[Label]],TableAvg[],2,FALSE)</f>
        <v>#N/A</v>
      </c>
      <c r="P4525" s="10" t="e">
        <f>VLOOKUP(TableOMP[[#This Row],[Label]],TableAvg[],3,FALSE)</f>
        <v>#N/A</v>
      </c>
      <c r="Q4525" s="10" t="e">
        <f>TableOMP[[#This Row],[Avg]]-$U$2*TableOMP[[#This Row],[StdDev]]</f>
        <v>#N/A</v>
      </c>
      <c r="R4525" s="10" t="e">
        <f>TableOMP[[#This Row],[Avg]]+$U$2*TableOMP[[#This Row],[StdDev]]</f>
        <v>#N/A</v>
      </c>
      <c r="S4525" s="10" t="e">
        <f>IF(AND(TableOMP[[#This Row],[total_time]]&gt;=TableOMP[[#This Row],[Low]], TableOMP[[#This Row],[total_time]]&lt;=TableOMP[[#This Row],[High]]),1,0)</f>
        <v>#N/A</v>
      </c>
    </row>
    <row r="4526" spans="1:19" x14ac:dyDescent="0.25">
      <c r="A4526" t="s">
        <v>16</v>
      </c>
      <c r="B4526">
        <v>1000</v>
      </c>
      <c r="C4526">
        <v>100</v>
      </c>
      <c r="D4526">
        <v>100000</v>
      </c>
      <c r="E4526">
        <v>57</v>
      </c>
      <c r="F4526">
        <v>1</v>
      </c>
      <c r="G4526">
        <v>1.780073</v>
      </c>
      <c r="H4526">
        <v>0.123574</v>
      </c>
      <c r="I4526">
        <v>3.012591</v>
      </c>
      <c r="J4526">
        <v>5.3795999999999997E-2</v>
      </c>
      <c r="K4526" t="str">
        <f t="shared" si="85"/>
        <v>6</v>
      </c>
      <c r="L4526" t="s">
        <v>74</v>
      </c>
      <c r="M4526" t="s">
        <v>75</v>
      </c>
      <c r="N45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4526" s="10" t="e">
        <f>VLOOKUP(TableOMP[[#This Row],[Label]],TableAvg[],2,FALSE)</f>
        <v>#N/A</v>
      </c>
      <c r="P4526" s="10" t="e">
        <f>VLOOKUP(TableOMP[[#This Row],[Label]],TableAvg[],3,FALSE)</f>
        <v>#N/A</v>
      </c>
      <c r="Q4526" s="10" t="e">
        <f>TableOMP[[#This Row],[Avg]]-$U$2*TableOMP[[#This Row],[StdDev]]</f>
        <v>#N/A</v>
      </c>
      <c r="R4526" s="10" t="e">
        <f>TableOMP[[#This Row],[Avg]]+$U$2*TableOMP[[#This Row],[StdDev]]</f>
        <v>#N/A</v>
      </c>
      <c r="S4526" s="10" t="e">
        <f>IF(AND(TableOMP[[#This Row],[total_time]]&gt;=TableOMP[[#This Row],[Low]], TableOMP[[#This Row],[total_time]]&lt;=TableOMP[[#This Row],[High]]),1,0)</f>
        <v>#N/A</v>
      </c>
    </row>
    <row r="4527" spans="1:19" x14ac:dyDescent="0.25">
      <c r="A4527" t="s">
        <v>16</v>
      </c>
      <c r="B4527">
        <v>1000</v>
      </c>
      <c r="C4527">
        <v>100</v>
      </c>
      <c r="D4527">
        <v>100000</v>
      </c>
      <c r="E4527">
        <v>56</v>
      </c>
      <c r="F4527">
        <v>1</v>
      </c>
      <c r="G4527">
        <v>1.7606170000000001</v>
      </c>
      <c r="H4527">
        <v>0.13377600000000001</v>
      </c>
      <c r="I4527">
        <v>3.1764760000000001</v>
      </c>
      <c r="J4527">
        <v>5.7754E-2</v>
      </c>
      <c r="K4527" t="str">
        <f t="shared" si="85"/>
        <v>6</v>
      </c>
      <c r="L4527" t="s">
        <v>74</v>
      </c>
      <c r="M4527" t="s">
        <v>75</v>
      </c>
      <c r="N45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4527" s="10" t="e">
        <f>VLOOKUP(TableOMP[[#This Row],[Label]],TableAvg[],2,FALSE)</f>
        <v>#N/A</v>
      </c>
      <c r="P4527" s="10" t="e">
        <f>VLOOKUP(TableOMP[[#This Row],[Label]],TableAvg[],3,FALSE)</f>
        <v>#N/A</v>
      </c>
      <c r="Q4527" s="10" t="e">
        <f>TableOMP[[#This Row],[Avg]]-$U$2*TableOMP[[#This Row],[StdDev]]</f>
        <v>#N/A</v>
      </c>
      <c r="R4527" s="10" t="e">
        <f>TableOMP[[#This Row],[Avg]]+$U$2*TableOMP[[#This Row],[StdDev]]</f>
        <v>#N/A</v>
      </c>
      <c r="S4527" s="10" t="e">
        <f>IF(AND(TableOMP[[#This Row],[total_time]]&gt;=TableOMP[[#This Row],[Low]], TableOMP[[#This Row],[total_time]]&lt;=TableOMP[[#This Row],[High]]),1,0)</f>
        <v>#N/A</v>
      </c>
    </row>
    <row r="4528" spans="1:19" x14ac:dyDescent="0.25">
      <c r="A4528" t="s">
        <v>16</v>
      </c>
      <c r="B4528">
        <v>1000</v>
      </c>
      <c r="C4528">
        <v>100</v>
      </c>
      <c r="D4528">
        <v>100000</v>
      </c>
      <c r="E4528">
        <v>55</v>
      </c>
      <c r="F4528">
        <v>1</v>
      </c>
      <c r="G4528">
        <v>1.7133529999999999</v>
      </c>
      <c r="H4528">
        <v>8.3045999999999995E-2</v>
      </c>
      <c r="I4528">
        <v>2.4892650000000001</v>
      </c>
      <c r="J4528">
        <v>4.6098E-2</v>
      </c>
      <c r="K4528" t="str">
        <f t="shared" si="85"/>
        <v>6</v>
      </c>
      <c r="L4528" t="s">
        <v>74</v>
      </c>
      <c r="M4528" t="s">
        <v>75</v>
      </c>
      <c r="N45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4528" s="10" t="e">
        <f>VLOOKUP(TableOMP[[#This Row],[Label]],TableAvg[],2,FALSE)</f>
        <v>#N/A</v>
      </c>
      <c r="P4528" s="10" t="e">
        <f>VLOOKUP(TableOMP[[#This Row],[Label]],TableAvg[],3,FALSE)</f>
        <v>#N/A</v>
      </c>
      <c r="Q4528" s="10" t="e">
        <f>TableOMP[[#This Row],[Avg]]-$U$2*TableOMP[[#This Row],[StdDev]]</f>
        <v>#N/A</v>
      </c>
      <c r="R4528" s="10" t="e">
        <f>TableOMP[[#This Row],[Avg]]+$U$2*TableOMP[[#This Row],[StdDev]]</f>
        <v>#N/A</v>
      </c>
      <c r="S4528" s="10" t="e">
        <f>IF(AND(TableOMP[[#This Row],[total_time]]&gt;=TableOMP[[#This Row],[Low]], TableOMP[[#This Row],[total_time]]&lt;=TableOMP[[#This Row],[High]]),1,0)</f>
        <v>#N/A</v>
      </c>
    </row>
    <row r="4529" spans="1:19" x14ac:dyDescent="0.25">
      <c r="A4529" t="s">
        <v>16</v>
      </c>
      <c r="B4529">
        <v>1000</v>
      </c>
      <c r="C4529">
        <v>100</v>
      </c>
      <c r="D4529">
        <v>100000</v>
      </c>
      <c r="E4529">
        <v>54</v>
      </c>
      <c r="F4529">
        <v>1</v>
      </c>
      <c r="G4529">
        <v>1.6875560000000001</v>
      </c>
      <c r="H4529">
        <v>7.8012999999999999E-2</v>
      </c>
      <c r="I4529">
        <v>2.4236810000000002</v>
      </c>
      <c r="J4529">
        <v>4.573E-2</v>
      </c>
      <c r="K4529" t="str">
        <f t="shared" si="85"/>
        <v>6</v>
      </c>
      <c r="L4529" t="s">
        <v>74</v>
      </c>
      <c r="M4529" t="s">
        <v>75</v>
      </c>
      <c r="N45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4529" s="10" t="e">
        <f>VLOOKUP(TableOMP[[#This Row],[Label]],TableAvg[],2,FALSE)</f>
        <v>#N/A</v>
      </c>
      <c r="P4529" s="10" t="e">
        <f>VLOOKUP(TableOMP[[#This Row],[Label]],TableAvg[],3,FALSE)</f>
        <v>#N/A</v>
      </c>
      <c r="Q4529" s="10" t="e">
        <f>TableOMP[[#This Row],[Avg]]-$U$2*TableOMP[[#This Row],[StdDev]]</f>
        <v>#N/A</v>
      </c>
      <c r="R4529" s="10" t="e">
        <f>TableOMP[[#This Row],[Avg]]+$U$2*TableOMP[[#This Row],[StdDev]]</f>
        <v>#N/A</v>
      </c>
      <c r="S4529" s="10" t="e">
        <f>IF(AND(TableOMP[[#This Row],[total_time]]&gt;=TableOMP[[#This Row],[Low]], TableOMP[[#This Row],[total_time]]&lt;=TableOMP[[#This Row],[High]]),1,0)</f>
        <v>#N/A</v>
      </c>
    </row>
    <row r="4530" spans="1:19" x14ac:dyDescent="0.25">
      <c r="A4530" t="s">
        <v>16</v>
      </c>
      <c r="B4530">
        <v>1000</v>
      </c>
      <c r="C4530">
        <v>100</v>
      </c>
      <c r="D4530">
        <v>100000</v>
      </c>
      <c r="E4530">
        <v>53</v>
      </c>
      <c r="F4530">
        <v>1</v>
      </c>
      <c r="G4530">
        <v>1.710766</v>
      </c>
      <c r="H4530">
        <v>5.5350000000000003E-2</v>
      </c>
      <c r="I4530">
        <v>2.299369</v>
      </c>
      <c r="J4530">
        <v>4.4219000000000001E-2</v>
      </c>
      <c r="K4530" t="str">
        <f t="shared" si="85"/>
        <v>6</v>
      </c>
      <c r="L4530" t="s">
        <v>74</v>
      </c>
      <c r="M4530" t="s">
        <v>75</v>
      </c>
      <c r="N45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4530" s="10" t="e">
        <f>VLOOKUP(TableOMP[[#This Row],[Label]],TableAvg[],2,FALSE)</f>
        <v>#N/A</v>
      </c>
      <c r="P4530" s="10" t="e">
        <f>VLOOKUP(TableOMP[[#This Row],[Label]],TableAvg[],3,FALSE)</f>
        <v>#N/A</v>
      </c>
      <c r="Q4530" s="10" t="e">
        <f>TableOMP[[#This Row],[Avg]]-$U$2*TableOMP[[#This Row],[StdDev]]</f>
        <v>#N/A</v>
      </c>
      <c r="R4530" s="10" t="e">
        <f>TableOMP[[#This Row],[Avg]]+$U$2*TableOMP[[#This Row],[StdDev]]</f>
        <v>#N/A</v>
      </c>
      <c r="S4530" s="10" t="e">
        <f>IF(AND(TableOMP[[#This Row],[total_time]]&gt;=TableOMP[[#This Row],[Low]], TableOMP[[#This Row],[total_time]]&lt;=TableOMP[[#This Row],[High]]),1,0)</f>
        <v>#N/A</v>
      </c>
    </row>
    <row r="4531" spans="1:19" x14ac:dyDescent="0.25">
      <c r="A4531" t="s">
        <v>16</v>
      </c>
      <c r="B4531">
        <v>1000</v>
      </c>
      <c r="C4531">
        <v>100</v>
      </c>
      <c r="D4531">
        <v>100000</v>
      </c>
      <c r="E4531">
        <v>52</v>
      </c>
      <c r="F4531">
        <v>1</v>
      </c>
      <c r="G4531">
        <v>1.9013990000000001</v>
      </c>
      <c r="H4531">
        <v>8.4191000000000002E-2</v>
      </c>
      <c r="I4531">
        <v>3.073096</v>
      </c>
      <c r="J4531">
        <v>6.0256999999999998E-2</v>
      </c>
      <c r="K4531" t="str">
        <f t="shared" si="85"/>
        <v>6</v>
      </c>
      <c r="L4531" t="s">
        <v>74</v>
      </c>
      <c r="M4531" t="s">
        <v>75</v>
      </c>
      <c r="N45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4531" s="10" t="e">
        <f>VLOOKUP(TableOMP[[#This Row],[Label]],TableAvg[],2,FALSE)</f>
        <v>#N/A</v>
      </c>
      <c r="P4531" s="10" t="e">
        <f>VLOOKUP(TableOMP[[#This Row],[Label]],TableAvg[],3,FALSE)</f>
        <v>#N/A</v>
      </c>
      <c r="Q4531" s="10" t="e">
        <f>TableOMP[[#This Row],[Avg]]-$U$2*TableOMP[[#This Row],[StdDev]]</f>
        <v>#N/A</v>
      </c>
      <c r="R4531" s="10" t="e">
        <f>TableOMP[[#This Row],[Avg]]+$U$2*TableOMP[[#This Row],[StdDev]]</f>
        <v>#N/A</v>
      </c>
      <c r="S4531" s="10" t="e">
        <f>IF(AND(TableOMP[[#This Row],[total_time]]&gt;=TableOMP[[#This Row],[Low]], TableOMP[[#This Row],[total_time]]&lt;=TableOMP[[#This Row],[High]]),1,0)</f>
        <v>#N/A</v>
      </c>
    </row>
    <row r="4532" spans="1:19" x14ac:dyDescent="0.25">
      <c r="A4532" t="s">
        <v>16</v>
      </c>
      <c r="B4532">
        <v>1000</v>
      </c>
      <c r="C4532">
        <v>100</v>
      </c>
      <c r="D4532">
        <v>100000</v>
      </c>
      <c r="E4532">
        <v>51</v>
      </c>
      <c r="F4532">
        <v>1</v>
      </c>
      <c r="G4532">
        <v>1.593737</v>
      </c>
      <c r="H4532">
        <v>4.7690999999999997E-2</v>
      </c>
      <c r="I4532">
        <v>2.0271880000000002</v>
      </c>
      <c r="J4532">
        <v>4.0543999999999997E-2</v>
      </c>
      <c r="K4532" t="str">
        <f t="shared" si="85"/>
        <v>6</v>
      </c>
      <c r="L4532" t="s">
        <v>74</v>
      </c>
      <c r="M4532" t="s">
        <v>75</v>
      </c>
      <c r="N45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4532" s="10" t="e">
        <f>VLOOKUP(TableOMP[[#This Row],[Label]],TableAvg[],2,FALSE)</f>
        <v>#N/A</v>
      </c>
      <c r="P4532" s="10" t="e">
        <f>VLOOKUP(TableOMP[[#This Row],[Label]],TableAvg[],3,FALSE)</f>
        <v>#N/A</v>
      </c>
      <c r="Q4532" s="10" t="e">
        <f>TableOMP[[#This Row],[Avg]]-$U$2*TableOMP[[#This Row],[StdDev]]</f>
        <v>#N/A</v>
      </c>
      <c r="R4532" s="10" t="e">
        <f>TableOMP[[#This Row],[Avg]]+$U$2*TableOMP[[#This Row],[StdDev]]</f>
        <v>#N/A</v>
      </c>
      <c r="S4532" s="10" t="e">
        <f>IF(AND(TableOMP[[#This Row],[total_time]]&gt;=TableOMP[[#This Row],[Low]], TableOMP[[#This Row],[total_time]]&lt;=TableOMP[[#This Row],[High]]),1,0)</f>
        <v>#N/A</v>
      </c>
    </row>
    <row r="4533" spans="1:19" x14ac:dyDescent="0.25">
      <c r="A4533" t="s">
        <v>16</v>
      </c>
      <c r="B4533">
        <v>1000</v>
      </c>
      <c r="C4533">
        <v>100</v>
      </c>
      <c r="D4533">
        <v>100000</v>
      </c>
      <c r="E4533">
        <v>50</v>
      </c>
      <c r="F4533">
        <v>1</v>
      </c>
      <c r="G4533">
        <v>1.629259</v>
      </c>
      <c r="H4533">
        <v>9.0651999999999996E-2</v>
      </c>
      <c r="I4533">
        <v>2.6757399999999998</v>
      </c>
      <c r="J4533">
        <v>5.4607000000000003E-2</v>
      </c>
      <c r="K4533" t="str">
        <f t="shared" si="85"/>
        <v>6</v>
      </c>
      <c r="L4533" t="s">
        <v>74</v>
      </c>
      <c r="M4533" t="s">
        <v>75</v>
      </c>
      <c r="N45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4533" s="10" t="e">
        <f>VLOOKUP(TableOMP[[#This Row],[Label]],TableAvg[],2,FALSE)</f>
        <v>#N/A</v>
      </c>
      <c r="P4533" s="10" t="e">
        <f>VLOOKUP(TableOMP[[#This Row],[Label]],TableAvg[],3,FALSE)</f>
        <v>#N/A</v>
      </c>
      <c r="Q4533" s="10" t="e">
        <f>TableOMP[[#This Row],[Avg]]-$U$2*TableOMP[[#This Row],[StdDev]]</f>
        <v>#N/A</v>
      </c>
      <c r="R4533" s="10" t="e">
        <f>TableOMP[[#This Row],[Avg]]+$U$2*TableOMP[[#This Row],[StdDev]]</f>
        <v>#N/A</v>
      </c>
      <c r="S4533" s="10" t="e">
        <f>IF(AND(TableOMP[[#This Row],[total_time]]&gt;=TableOMP[[#This Row],[Low]], TableOMP[[#This Row],[total_time]]&lt;=TableOMP[[#This Row],[High]]),1,0)</f>
        <v>#N/A</v>
      </c>
    </row>
    <row r="4534" spans="1:19" x14ac:dyDescent="0.25">
      <c r="A4534" t="s">
        <v>16</v>
      </c>
      <c r="B4534">
        <v>1000</v>
      </c>
      <c r="C4534">
        <v>100</v>
      </c>
      <c r="D4534">
        <v>100000</v>
      </c>
      <c r="E4534">
        <v>49</v>
      </c>
      <c r="F4534">
        <v>1</v>
      </c>
      <c r="G4534">
        <v>1.5642400000000001</v>
      </c>
      <c r="H4534">
        <v>4.5543E-2</v>
      </c>
      <c r="I4534">
        <v>1.863327</v>
      </c>
      <c r="J4534">
        <v>3.8818999999999999E-2</v>
      </c>
      <c r="K4534" t="str">
        <f t="shared" si="85"/>
        <v>6</v>
      </c>
      <c r="L4534" t="s">
        <v>74</v>
      </c>
      <c r="M4534" t="s">
        <v>75</v>
      </c>
      <c r="N45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4534" s="10" t="e">
        <f>VLOOKUP(TableOMP[[#This Row],[Label]],TableAvg[],2,FALSE)</f>
        <v>#N/A</v>
      </c>
      <c r="P4534" s="10" t="e">
        <f>VLOOKUP(TableOMP[[#This Row],[Label]],TableAvg[],3,FALSE)</f>
        <v>#N/A</v>
      </c>
      <c r="Q4534" s="10" t="e">
        <f>TableOMP[[#This Row],[Avg]]-$U$2*TableOMP[[#This Row],[StdDev]]</f>
        <v>#N/A</v>
      </c>
      <c r="R4534" s="10" t="e">
        <f>TableOMP[[#This Row],[Avg]]+$U$2*TableOMP[[#This Row],[StdDev]]</f>
        <v>#N/A</v>
      </c>
      <c r="S4534" s="10" t="e">
        <f>IF(AND(TableOMP[[#This Row],[total_time]]&gt;=TableOMP[[#This Row],[Low]], TableOMP[[#This Row],[total_time]]&lt;=TableOMP[[#This Row],[High]]),1,0)</f>
        <v>#N/A</v>
      </c>
    </row>
    <row r="4535" spans="1:19" x14ac:dyDescent="0.25">
      <c r="A4535" t="s">
        <v>16</v>
      </c>
      <c r="B4535">
        <v>1000</v>
      </c>
      <c r="C4535">
        <v>100</v>
      </c>
      <c r="D4535">
        <v>100000</v>
      </c>
      <c r="E4535">
        <v>48</v>
      </c>
      <c r="F4535">
        <v>1</v>
      </c>
      <c r="G4535">
        <v>1.595764</v>
      </c>
      <c r="H4535">
        <v>6.4537999999999998E-2</v>
      </c>
      <c r="I4535">
        <v>2.2748889999999999</v>
      </c>
      <c r="J4535">
        <v>4.8402000000000001E-2</v>
      </c>
      <c r="K4535" t="str">
        <f t="shared" si="85"/>
        <v>6</v>
      </c>
      <c r="L4535" t="s">
        <v>74</v>
      </c>
      <c r="M4535" t="s">
        <v>75</v>
      </c>
      <c r="N45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4535" s="10" t="e">
        <f>VLOOKUP(TableOMP[[#This Row],[Label]],TableAvg[],2,FALSE)</f>
        <v>#N/A</v>
      </c>
      <c r="P4535" s="10" t="e">
        <f>VLOOKUP(TableOMP[[#This Row],[Label]],TableAvg[],3,FALSE)</f>
        <v>#N/A</v>
      </c>
      <c r="Q4535" s="10" t="e">
        <f>TableOMP[[#This Row],[Avg]]-$U$2*TableOMP[[#This Row],[StdDev]]</f>
        <v>#N/A</v>
      </c>
      <c r="R4535" s="10" t="e">
        <f>TableOMP[[#This Row],[Avg]]+$U$2*TableOMP[[#This Row],[StdDev]]</f>
        <v>#N/A</v>
      </c>
      <c r="S4535" s="10" t="e">
        <f>IF(AND(TableOMP[[#This Row],[total_time]]&gt;=TableOMP[[#This Row],[Low]], TableOMP[[#This Row],[total_time]]&lt;=TableOMP[[#This Row],[High]]),1,0)</f>
        <v>#N/A</v>
      </c>
    </row>
    <row r="4536" spans="1:19" x14ac:dyDescent="0.25">
      <c r="A4536" t="s">
        <v>16</v>
      </c>
      <c r="B4536">
        <v>1000</v>
      </c>
      <c r="C4536">
        <v>100</v>
      </c>
      <c r="D4536">
        <v>100000</v>
      </c>
      <c r="E4536">
        <v>47</v>
      </c>
      <c r="F4536">
        <v>1</v>
      </c>
      <c r="G4536">
        <v>1.7478579999999999</v>
      </c>
      <c r="H4536">
        <v>7.4996999999999994E-2</v>
      </c>
      <c r="I4536">
        <v>2.2131120000000002</v>
      </c>
      <c r="J4536">
        <v>4.8111000000000001E-2</v>
      </c>
      <c r="K4536" t="str">
        <f t="shared" si="85"/>
        <v>6</v>
      </c>
      <c r="L4536" t="s">
        <v>74</v>
      </c>
      <c r="M4536" t="s">
        <v>75</v>
      </c>
      <c r="N45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4536" s="10" t="e">
        <f>VLOOKUP(TableOMP[[#This Row],[Label]],TableAvg[],2,FALSE)</f>
        <v>#N/A</v>
      </c>
      <c r="P4536" s="10" t="e">
        <f>VLOOKUP(TableOMP[[#This Row],[Label]],TableAvg[],3,FALSE)</f>
        <v>#N/A</v>
      </c>
      <c r="Q4536" s="10" t="e">
        <f>TableOMP[[#This Row],[Avg]]-$U$2*TableOMP[[#This Row],[StdDev]]</f>
        <v>#N/A</v>
      </c>
      <c r="R4536" s="10" t="e">
        <f>TableOMP[[#This Row],[Avg]]+$U$2*TableOMP[[#This Row],[StdDev]]</f>
        <v>#N/A</v>
      </c>
      <c r="S4536" s="10" t="e">
        <f>IF(AND(TableOMP[[#This Row],[total_time]]&gt;=TableOMP[[#This Row],[Low]], TableOMP[[#This Row],[total_time]]&lt;=TableOMP[[#This Row],[High]]),1,0)</f>
        <v>#N/A</v>
      </c>
    </row>
    <row r="4537" spans="1:19" x14ac:dyDescent="0.25">
      <c r="A4537" t="s">
        <v>16</v>
      </c>
      <c r="B4537">
        <v>1000</v>
      </c>
      <c r="C4537">
        <v>100</v>
      </c>
      <c r="D4537">
        <v>100000</v>
      </c>
      <c r="E4537">
        <v>46</v>
      </c>
      <c r="F4537">
        <v>1</v>
      </c>
      <c r="G4537">
        <v>1.5731820000000001</v>
      </c>
      <c r="H4537">
        <v>7.8826999999999994E-2</v>
      </c>
      <c r="I4537">
        <v>2.1619290000000002</v>
      </c>
      <c r="J4537">
        <v>4.8043000000000002E-2</v>
      </c>
      <c r="K4537" t="str">
        <f t="shared" si="85"/>
        <v>6</v>
      </c>
      <c r="L4537" t="s">
        <v>74</v>
      </c>
      <c r="M4537" t="s">
        <v>75</v>
      </c>
      <c r="N45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4537" s="10" t="e">
        <f>VLOOKUP(TableOMP[[#This Row],[Label]],TableAvg[],2,FALSE)</f>
        <v>#N/A</v>
      </c>
      <c r="P4537" s="10" t="e">
        <f>VLOOKUP(TableOMP[[#This Row],[Label]],TableAvg[],3,FALSE)</f>
        <v>#N/A</v>
      </c>
      <c r="Q4537" s="10" t="e">
        <f>TableOMP[[#This Row],[Avg]]-$U$2*TableOMP[[#This Row],[StdDev]]</f>
        <v>#N/A</v>
      </c>
      <c r="R4537" s="10" t="e">
        <f>TableOMP[[#This Row],[Avg]]+$U$2*TableOMP[[#This Row],[StdDev]]</f>
        <v>#N/A</v>
      </c>
      <c r="S4537" s="10" t="e">
        <f>IF(AND(TableOMP[[#This Row],[total_time]]&gt;=TableOMP[[#This Row],[Low]], TableOMP[[#This Row],[total_time]]&lt;=TableOMP[[#This Row],[High]]),1,0)</f>
        <v>#N/A</v>
      </c>
    </row>
    <row r="4538" spans="1:19" x14ac:dyDescent="0.25">
      <c r="A4538" t="s">
        <v>16</v>
      </c>
      <c r="B4538">
        <v>1000</v>
      </c>
      <c r="C4538">
        <v>100</v>
      </c>
      <c r="D4538">
        <v>100000</v>
      </c>
      <c r="E4538">
        <v>45</v>
      </c>
      <c r="F4538">
        <v>1</v>
      </c>
      <c r="G4538">
        <v>1.7147319999999999</v>
      </c>
      <c r="H4538">
        <v>7.6077000000000006E-2</v>
      </c>
      <c r="I4538">
        <v>1.9932719999999999</v>
      </c>
      <c r="J4538">
        <v>4.5302000000000002E-2</v>
      </c>
      <c r="K4538" t="str">
        <f t="shared" si="85"/>
        <v>6</v>
      </c>
      <c r="L4538" t="s">
        <v>74</v>
      </c>
      <c r="M4538" t="s">
        <v>75</v>
      </c>
      <c r="N45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4538" s="10" t="e">
        <f>VLOOKUP(TableOMP[[#This Row],[Label]],TableAvg[],2,FALSE)</f>
        <v>#N/A</v>
      </c>
      <c r="P4538" s="10" t="e">
        <f>VLOOKUP(TableOMP[[#This Row],[Label]],TableAvg[],3,FALSE)</f>
        <v>#N/A</v>
      </c>
      <c r="Q4538" s="10" t="e">
        <f>TableOMP[[#This Row],[Avg]]-$U$2*TableOMP[[#This Row],[StdDev]]</f>
        <v>#N/A</v>
      </c>
      <c r="R4538" s="10" t="e">
        <f>TableOMP[[#This Row],[Avg]]+$U$2*TableOMP[[#This Row],[StdDev]]</f>
        <v>#N/A</v>
      </c>
      <c r="S4538" s="10" t="e">
        <f>IF(AND(TableOMP[[#This Row],[total_time]]&gt;=TableOMP[[#This Row],[Low]], TableOMP[[#This Row],[total_time]]&lt;=TableOMP[[#This Row],[High]]),1,0)</f>
        <v>#N/A</v>
      </c>
    </row>
    <row r="4539" spans="1:19" x14ac:dyDescent="0.25">
      <c r="A4539" t="s">
        <v>16</v>
      </c>
      <c r="B4539">
        <v>1000</v>
      </c>
      <c r="C4539">
        <v>100</v>
      </c>
      <c r="D4539">
        <v>100000</v>
      </c>
      <c r="E4539">
        <v>44</v>
      </c>
      <c r="F4539">
        <v>1</v>
      </c>
      <c r="G4539">
        <v>1.512521</v>
      </c>
      <c r="H4539">
        <v>5.6029000000000002E-2</v>
      </c>
      <c r="I4539">
        <v>2.1297380000000001</v>
      </c>
      <c r="J4539">
        <v>4.9528999999999997E-2</v>
      </c>
      <c r="K4539" t="str">
        <f t="shared" si="85"/>
        <v>6</v>
      </c>
      <c r="L4539" t="s">
        <v>74</v>
      </c>
      <c r="M4539" t="s">
        <v>75</v>
      </c>
      <c r="N45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4539" s="10" t="e">
        <f>VLOOKUP(TableOMP[[#This Row],[Label]],TableAvg[],2,FALSE)</f>
        <v>#N/A</v>
      </c>
      <c r="P4539" s="10" t="e">
        <f>VLOOKUP(TableOMP[[#This Row],[Label]],TableAvg[],3,FALSE)</f>
        <v>#N/A</v>
      </c>
      <c r="Q4539" s="10" t="e">
        <f>TableOMP[[#This Row],[Avg]]-$U$2*TableOMP[[#This Row],[StdDev]]</f>
        <v>#N/A</v>
      </c>
      <c r="R4539" s="10" t="e">
        <f>TableOMP[[#This Row],[Avg]]+$U$2*TableOMP[[#This Row],[StdDev]]</f>
        <v>#N/A</v>
      </c>
      <c r="S4539" s="10" t="e">
        <f>IF(AND(TableOMP[[#This Row],[total_time]]&gt;=TableOMP[[#This Row],[Low]], TableOMP[[#This Row],[total_time]]&lt;=TableOMP[[#This Row],[High]]),1,0)</f>
        <v>#N/A</v>
      </c>
    </row>
    <row r="4540" spans="1:19" x14ac:dyDescent="0.25">
      <c r="A4540" t="s">
        <v>16</v>
      </c>
      <c r="B4540">
        <v>1000</v>
      </c>
      <c r="C4540">
        <v>100</v>
      </c>
      <c r="D4540">
        <v>100000</v>
      </c>
      <c r="E4540">
        <v>43</v>
      </c>
      <c r="F4540">
        <v>1</v>
      </c>
      <c r="G4540">
        <v>1.626808</v>
      </c>
      <c r="H4540">
        <v>7.6156000000000001E-2</v>
      </c>
      <c r="I4540">
        <v>2.2136309999999999</v>
      </c>
      <c r="J4540">
        <v>5.2706000000000003E-2</v>
      </c>
      <c r="K4540" t="str">
        <f t="shared" si="85"/>
        <v>6</v>
      </c>
      <c r="L4540" t="s">
        <v>74</v>
      </c>
      <c r="M4540" t="s">
        <v>75</v>
      </c>
      <c r="N45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4540" s="10" t="e">
        <f>VLOOKUP(TableOMP[[#This Row],[Label]],TableAvg[],2,FALSE)</f>
        <v>#N/A</v>
      </c>
      <c r="P4540" s="10" t="e">
        <f>VLOOKUP(TableOMP[[#This Row],[Label]],TableAvg[],3,FALSE)</f>
        <v>#N/A</v>
      </c>
      <c r="Q4540" s="10" t="e">
        <f>TableOMP[[#This Row],[Avg]]-$U$2*TableOMP[[#This Row],[StdDev]]</f>
        <v>#N/A</v>
      </c>
      <c r="R4540" s="10" t="e">
        <f>TableOMP[[#This Row],[Avg]]+$U$2*TableOMP[[#This Row],[StdDev]]</f>
        <v>#N/A</v>
      </c>
      <c r="S4540" s="10" t="e">
        <f>IF(AND(TableOMP[[#This Row],[total_time]]&gt;=TableOMP[[#This Row],[Low]], TableOMP[[#This Row],[total_time]]&lt;=TableOMP[[#This Row],[High]]),1,0)</f>
        <v>#N/A</v>
      </c>
    </row>
    <row r="4541" spans="1:19" x14ac:dyDescent="0.25">
      <c r="A4541" t="s">
        <v>16</v>
      </c>
      <c r="B4541">
        <v>1000</v>
      </c>
      <c r="C4541">
        <v>100</v>
      </c>
      <c r="D4541">
        <v>100000</v>
      </c>
      <c r="E4541">
        <v>42</v>
      </c>
      <c r="F4541">
        <v>1</v>
      </c>
      <c r="G4541">
        <v>1.530205</v>
      </c>
      <c r="H4541">
        <v>8.2500000000000004E-2</v>
      </c>
      <c r="I4541">
        <v>1.966566</v>
      </c>
      <c r="J4541">
        <v>4.7965000000000001E-2</v>
      </c>
      <c r="K4541" t="str">
        <f t="shared" si="85"/>
        <v>6</v>
      </c>
      <c r="L4541" t="s">
        <v>74</v>
      </c>
      <c r="M4541" t="s">
        <v>75</v>
      </c>
      <c r="N45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4541" s="10" t="e">
        <f>VLOOKUP(TableOMP[[#This Row],[Label]],TableAvg[],2,FALSE)</f>
        <v>#N/A</v>
      </c>
      <c r="P4541" s="10" t="e">
        <f>VLOOKUP(TableOMP[[#This Row],[Label]],TableAvg[],3,FALSE)</f>
        <v>#N/A</v>
      </c>
      <c r="Q4541" s="10" t="e">
        <f>TableOMP[[#This Row],[Avg]]-$U$2*TableOMP[[#This Row],[StdDev]]</f>
        <v>#N/A</v>
      </c>
      <c r="R4541" s="10" t="e">
        <f>TableOMP[[#This Row],[Avg]]+$U$2*TableOMP[[#This Row],[StdDev]]</f>
        <v>#N/A</v>
      </c>
      <c r="S4541" s="10" t="e">
        <f>IF(AND(TableOMP[[#This Row],[total_time]]&gt;=TableOMP[[#This Row],[Low]], TableOMP[[#This Row],[total_time]]&lt;=TableOMP[[#This Row],[High]]),1,0)</f>
        <v>#N/A</v>
      </c>
    </row>
    <row r="4542" spans="1:19" x14ac:dyDescent="0.25">
      <c r="A4542" t="s">
        <v>16</v>
      </c>
      <c r="B4542">
        <v>1000</v>
      </c>
      <c r="C4542">
        <v>100</v>
      </c>
      <c r="D4542">
        <v>100000</v>
      </c>
      <c r="E4542">
        <v>41</v>
      </c>
      <c r="F4542">
        <v>1</v>
      </c>
      <c r="G4542">
        <v>1.5059229999999999</v>
      </c>
      <c r="H4542">
        <v>7.2162000000000004E-2</v>
      </c>
      <c r="I4542">
        <v>1.9500249999999999</v>
      </c>
      <c r="J4542">
        <v>4.8751000000000003E-2</v>
      </c>
      <c r="K4542" t="str">
        <f t="shared" si="85"/>
        <v>6</v>
      </c>
      <c r="L4542" t="s">
        <v>74</v>
      </c>
      <c r="M4542" t="s">
        <v>75</v>
      </c>
      <c r="N45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4542" s="10" t="e">
        <f>VLOOKUP(TableOMP[[#This Row],[Label]],TableAvg[],2,FALSE)</f>
        <v>#N/A</v>
      </c>
      <c r="P4542" s="10" t="e">
        <f>VLOOKUP(TableOMP[[#This Row],[Label]],TableAvg[],3,FALSE)</f>
        <v>#N/A</v>
      </c>
      <c r="Q4542" s="10" t="e">
        <f>TableOMP[[#This Row],[Avg]]-$U$2*TableOMP[[#This Row],[StdDev]]</f>
        <v>#N/A</v>
      </c>
      <c r="R4542" s="10" t="e">
        <f>TableOMP[[#This Row],[Avg]]+$U$2*TableOMP[[#This Row],[StdDev]]</f>
        <v>#N/A</v>
      </c>
      <c r="S4542" s="10" t="e">
        <f>IF(AND(TableOMP[[#This Row],[total_time]]&gt;=TableOMP[[#This Row],[Low]], TableOMP[[#This Row],[total_time]]&lt;=TableOMP[[#This Row],[High]]),1,0)</f>
        <v>#N/A</v>
      </c>
    </row>
    <row r="4543" spans="1:19" x14ac:dyDescent="0.25">
      <c r="A4543" t="s">
        <v>16</v>
      </c>
      <c r="B4543">
        <v>1000</v>
      </c>
      <c r="C4543">
        <v>100</v>
      </c>
      <c r="D4543">
        <v>100000</v>
      </c>
      <c r="E4543">
        <v>40</v>
      </c>
      <c r="F4543">
        <v>1</v>
      </c>
      <c r="G4543">
        <v>1.5578970000000001</v>
      </c>
      <c r="H4543">
        <v>4.1118000000000002E-2</v>
      </c>
      <c r="I4543">
        <v>1.2911980000000001</v>
      </c>
      <c r="J4543">
        <v>3.3107999999999999E-2</v>
      </c>
      <c r="K4543" t="str">
        <f t="shared" si="85"/>
        <v>6</v>
      </c>
      <c r="L4543" t="s">
        <v>74</v>
      </c>
      <c r="M4543" t="s">
        <v>75</v>
      </c>
      <c r="N45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4543" s="10" t="e">
        <f>VLOOKUP(TableOMP[[#This Row],[Label]],TableAvg[],2,FALSE)</f>
        <v>#N/A</v>
      </c>
      <c r="P4543" s="10" t="e">
        <f>VLOOKUP(TableOMP[[#This Row],[Label]],TableAvg[],3,FALSE)</f>
        <v>#N/A</v>
      </c>
      <c r="Q4543" s="10" t="e">
        <f>TableOMP[[#This Row],[Avg]]-$U$2*TableOMP[[#This Row],[StdDev]]</f>
        <v>#N/A</v>
      </c>
      <c r="R4543" s="10" t="e">
        <f>TableOMP[[#This Row],[Avg]]+$U$2*TableOMP[[#This Row],[StdDev]]</f>
        <v>#N/A</v>
      </c>
      <c r="S4543" s="10" t="e">
        <f>IF(AND(TableOMP[[#This Row],[total_time]]&gt;=TableOMP[[#This Row],[Low]], TableOMP[[#This Row],[total_time]]&lt;=TableOMP[[#This Row],[High]]),1,0)</f>
        <v>#N/A</v>
      </c>
    </row>
    <row r="4544" spans="1:19" x14ac:dyDescent="0.25">
      <c r="A4544" t="s">
        <v>16</v>
      </c>
      <c r="B4544">
        <v>1000</v>
      </c>
      <c r="C4544">
        <v>100</v>
      </c>
      <c r="D4544">
        <v>100000</v>
      </c>
      <c r="E4544">
        <v>39</v>
      </c>
      <c r="F4544">
        <v>1</v>
      </c>
      <c r="G4544">
        <v>1.543023</v>
      </c>
      <c r="H4544">
        <v>8.9478000000000002E-2</v>
      </c>
      <c r="I4544">
        <v>2.3266290000000001</v>
      </c>
      <c r="J4544">
        <v>6.1226999999999997E-2</v>
      </c>
      <c r="K4544" t="str">
        <f t="shared" si="85"/>
        <v>6</v>
      </c>
      <c r="L4544" t="s">
        <v>74</v>
      </c>
      <c r="M4544" t="s">
        <v>75</v>
      </c>
      <c r="N45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4544" s="10" t="e">
        <f>VLOOKUP(TableOMP[[#This Row],[Label]],TableAvg[],2,FALSE)</f>
        <v>#N/A</v>
      </c>
      <c r="P4544" s="10" t="e">
        <f>VLOOKUP(TableOMP[[#This Row],[Label]],TableAvg[],3,FALSE)</f>
        <v>#N/A</v>
      </c>
      <c r="Q4544" s="10" t="e">
        <f>TableOMP[[#This Row],[Avg]]-$U$2*TableOMP[[#This Row],[StdDev]]</f>
        <v>#N/A</v>
      </c>
      <c r="R4544" s="10" t="e">
        <f>TableOMP[[#This Row],[Avg]]+$U$2*TableOMP[[#This Row],[StdDev]]</f>
        <v>#N/A</v>
      </c>
      <c r="S4544" s="10" t="e">
        <f>IF(AND(TableOMP[[#This Row],[total_time]]&gt;=TableOMP[[#This Row],[Low]], TableOMP[[#This Row],[total_time]]&lt;=TableOMP[[#This Row],[High]]),1,0)</f>
        <v>#N/A</v>
      </c>
    </row>
    <row r="4545" spans="1:19" x14ac:dyDescent="0.25">
      <c r="A4545" t="s">
        <v>16</v>
      </c>
      <c r="B4545">
        <v>1000</v>
      </c>
      <c r="C4545">
        <v>100</v>
      </c>
      <c r="D4545">
        <v>100000</v>
      </c>
      <c r="E4545">
        <v>38</v>
      </c>
      <c r="F4545">
        <v>1</v>
      </c>
      <c r="G4545">
        <v>1.635589</v>
      </c>
      <c r="H4545">
        <v>6.9504999999999997E-2</v>
      </c>
      <c r="I4545">
        <v>1.8542730000000001</v>
      </c>
      <c r="J4545">
        <v>5.0115E-2</v>
      </c>
      <c r="K4545" t="str">
        <f t="shared" si="85"/>
        <v>6</v>
      </c>
      <c r="L4545" t="s">
        <v>74</v>
      </c>
      <c r="M4545" t="s">
        <v>75</v>
      </c>
      <c r="N45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4545" s="10" t="e">
        <f>VLOOKUP(TableOMP[[#This Row],[Label]],TableAvg[],2,FALSE)</f>
        <v>#N/A</v>
      </c>
      <c r="P4545" s="10" t="e">
        <f>VLOOKUP(TableOMP[[#This Row],[Label]],TableAvg[],3,FALSE)</f>
        <v>#N/A</v>
      </c>
      <c r="Q4545" s="10" t="e">
        <f>TableOMP[[#This Row],[Avg]]-$U$2*TableOMP[[#This Row],[StdDev]]</f>
        <v>#N/A</v>
      </c>
      <c r="R4545" s="10" t="e">
        <f>TableOMP[[#This Row],[Avg]]+$U$2*TableOMP[[#This Row],[StdDev]]</f>
        <v>#N/A</v>
      </c>
      <c r="S4545" s="10" t="e">
        <f>IF(AND(TableOMP[[#This Row],[total_time]]&gt;=TableOMP[[#This Row],[Low]], TableOMP[[#This Row],[total_time]]&lt;=TableOMP[[#This Row],[High]]),1,0)</f>
        <v>#N/A</v>
      </c>
    </row>
    <row r="4546" spans="1:19" x14ac:dyDescent="0.25">
      <c r="A4546" t="s">
        <v>16</v>
      </c>
      <c r="B4546">
        <v>1000</v>
      </c>
      <c r="C4546">
        <v>100</v>
      </c>
      <c r="D4546">
        <v>100000</v>
      </c>
      <c r="E4546">
        <v>37</v>
      </c>
      <c r="F4546">
        <v>1</v>
      </c>
      <c r="G4546">
        <v>1.5006729999999999</v>
      </c>
      <c r="H4546">
        <v>6.6864000000000007E-2</v>
      </c>
      <c r="I4546">
        <v>1.9655370000000001</v>
      </c>
      <c r="J4546">
        <v>5.4598000000000001E-2</v>
      </c>
      <c r="K4546" t="str">
        <f t="shared" si="85"/>
        <v>6</v>
      </c>
      <c r="L4546" t="s">
        <v>74</v>
      </c>
      <c r="M4546" t="s">
        <v>75</v>
      </c>
      <c r="N45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4546" s="10" t="e">
        <f>VLOOKUP(TableOMP[[#This Row],[Label]],TableAvg[],2,FALSE)</f>
        <v>#N/A</v>
      </c>
      <c r="P4546" s="10" t="e">
        <f>VLOOKUP(TableOMP[[#This Row],[Label]],TableAvg[],3,FALSE)</f>
        <v>#N/A</v>
      </c>
      <c r="Q4546" s="10" t="e">
        <f>TableOMP[[#This Row],[Avg]]-$U$2*TableOMP[[#This Row],[StdDev]]</f>
        <v>#N/A</v>
      </c>
      <c r="R4546" s="10" t="e">
        <f>TableOMP[[#This Row],[Avg]]+$U$2*TableOMP[[#This Row],[StdDev]]</f>
        <v>#N/A</v>
      </c>
      <c r="S4546" s="10" t="e">
        <f>IF(AND(TableOMP[[#This Row],[total_time]]&gt;=TableOMP[[#This Row],[Low]], TableOMP[[#This Row],[total_time]]&lt;=TableOMP[[#This Row],[High]]),1,0)</f>
        <v>#N/A</v>
      </c>
    </row>
    <row r="4547" spans="1:19" x14ac:dyDescent="0.25">
      <c r="A4547" t="s">
        <v>16</v>
      </c>
      <c r="B4547">
        <v>1000</v>
      </c>
      <c r="C4547">
        <v>100</v>
      </c>
      <c r="D4547">
        <v>100000</v>
      </c>
      <c r="E4547">
        <v>36</v>
      </c>
      <c r="F4547">
        <v>1</v>
      </c>
      <c r="G4547">
        <v>1.5609440000000001</v>
      </c>
      <c r="H4547">
        <v>5.7006000000000001E-2</v>
      </c>
      <c r="I4547">
        <v>1.783485</v>
      </c>
      <c r="J4547">
        <v>5.0957000000000002E-2</v>
      </c>
      <c r="K4547" t="str">
        <f t="shared" si="85"/>
        <v>6</v>
      </c>
      <c r="L4547" t="s">
        <v>74</v>
      </c>
      <c r="M4547" t="s">
        <v>75</v>
      </c>
      <c r="N45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4547" s="10" t="e">
        <f>VLOOKUP(TableOMP[[#This Row],[Label]],TableAvg[],2,FALSE)</f>
        <v>#N/A</v>
      </c>
      <c r="P4547" s="10" t="e">
        <f>VLOOKUP(TableOMP[[#This Row],[Label]],TableAvg[],3,FALSE)</f>
        <v>#N/A</v>
      </c>
      <c r="Q4547" s="10" t="e">
        <f>TableOMP[[#This Row],[Avg]]-$U$2*TableOMP[[#This Row],[StdDev]]</f>
        <v>#N/A</v>
      </c>
      <c r="R4547" s="10" t="e">
        <f>TableOMP[[#This Row],[Avg]]+$U$2*TableOMP[[#This Row],[StdDev]]</f>
        <v>#N/A</v>
      </c>
      <c r="S4547" s="10" t="e">
        <f>IF(AND(TableOMP[[#This Row],[total_time]]&gt;=TableOMP[[#This Row],[Low]], TableOMP[[#This Row],[total_time]]&lt;=TableOMP[[#This Row],[High]]),1,0)</f>
        <v>#N/A</v>
      </c>
    </row>
    <row r="4548" spans="1:19" x14ac:dyDescent="0.25">
      <c r="A4548" t="s">
        <v>16</v>
      </c>
      <c r="B4548">
        <v>1000</v>
      </c>
      <c r="C4548">
        <v>100</v>
      </c>
      <c r="D4548">
        <v>100000</v>
      </c>
      <c r="E4548">
        <v>35</v>
      </c>
      <c r="F4548">
        <v>1</v>
      </c>
      <c r="G4548">
        <v>1.4714069999999999</v>
      </c>
      <c r="H4548">
        <v>5.2173999999999998E-2</v>
      </c>
      <c r="I4548">
        <v>1.4241159999999999</v>
      </c>
      <c r="J4548">
        <v>4.1886E-2</v>
      </c>
      <c r="K4548" t="str">
        <f t="shared" si="85"/>
        <v>6</v>
      </c>
      <c r="L4548" t="s">
        <v>74</v>
      </c>
      <c r="M4548" t="s">
        <v>75</v>
      </c>
      <c r="N45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4548" s="10" t="e">
        <f>VLOOKUP(TableOMP[[#This Row],[Label]],TableAvg[],2,FALSE)</f>
        <v>#N/A</v>
      </c>
      <c r="P4548" s="10" t="e">
        <f>VLOOKUP(TableOMP[[#This Row],[Label]],TableAvg[],3,FALSE)</f>
        <v>#N/A</v>
      </c>
      <c r="Q4548" s="10" t="e">
        <f>TableOMP[[#This Row],[Avg]]-$U$2*TableOMP[[#This Row],[StdDev]]</f>
        <v>#N/A</v>
      </c>
      <c r="R4548" s="10" t="e">
        <f>TableOMP[[#This Row],[Avg]]+$U$2*TableOMP[[#This Row],[StdDev]]</f>
        <v>#N/A</v>
      </c>
      <c r="S4548" s="10" t="e">
        <f>IF(AND(TableOMP[[#This Row],[total_time]]&gt;=TableOMP[[#This Row],[Low]], TableOMP[[#This Row],[total_time]]&lt;=TableOMP[[#This Row],[High]]),1,0)</f>
        <v>#N/A</v>
      </c>
    </row>
    <row r="4549" spans="1:19" x14ac:dyDescent="0.25">
      <c r="A4549" t="s">
        <v>16</v>
      </c>
      <c r="B4549">
        <v>1000</v>
      </c>
      <c r="C4549">
        <v>100</v>
      </c>
      <c r="D4549">
        <v>100000</v>
      </c>
      <c r="E4549">
        <v>34</v>
      </c>
      <c r="F4549">
        <v>1</v>
      </c>
      <c r="G4549">
        <v>1.4465889999999999</v>
      </c>
      <c r="H4549">
        <v>5.5598000000000002E-2</v>
      </c>
      <c r="I4549">
        <v>1.2896129999999999</v>
      </c>
      <c r="J4549">
        <v>3.9079000000000003E-2</v>
      </c>
      <c r="K4549" t="str">
        <f t="shared" si="85"/>
        <v>6</v>
      </c>
      <c r="L4549" t="s">
        <v>74</v>
      </c>
      <c r="M4549" t="s">
        <v>75</v>
      </c>
      <c r="N45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4549" s="10" t="e">
        <f>VLOOKUP(TableOMP[[#This Row],[Label]],TableAvg[],2,FALSE)</f>
        <v>#N/A</v>
      </c>
      <c r="P4549" s="10" t="e">
        <f>VLOOKUP(TableOMP[[#This Row],[Label]],TableAvg[],3,FALSE)</f>
        <v>#N/A</v>
      </c>
      <c r="Q4549" s="10" t="e">
        <f>TableOMP[[#This Row],[Avg]]-$U$2*TableOMP[[#This Row],[StdDev]]</f>
        <v>#N/A</v>
      </c>
      <c r="R4549" s="10" t="e">
        <f>TableOMP[[#This Row],[Avg]]+$U$2*TableOMP[[#This Row],[StdDev]]</f>
        <v>#N/A</v>
      </c>
      <c r="S4549" s="10" t="e">
        <f>IF(AND(TableOMP[[#This Row],[total_time]]&gt;=TableOMP[[#This Row],[Low]], TableOMP[[#This Row],[total_time]]&lt;=TableOMP[[#This Row],[High]]),1,0)</f>
        <v>#N/A</v>
      </c>
    </row>
    <row r="4550" spans="1:19" x14ac:dyDescent="0.25">
      <c r="A4550" t="s">
        <v>16</v>
      </c>
      <c r="B4550">
        <v>1000</v>
      </c>
      <c r="C4550">
        <v>100</v>
      </c>
      <c r="D4550">
        <v>100000</v>
      </c>
      <c r="E4550">
        <v>33</v>
      </c>
      <c r="F4550">
        <v>1</v>
      </c>
      <c r="G4550">
        <v>1.4874400000000001</v>
      </c>
      <c r="H4550">
        <v>3.2187E-2</v>
      </c>
      <c r="I4550">
        <v>0.86954100000000001</v>
      </c>
      <c r="J4550">
        <v>2.7172999999999999E-2</v>
      </c>
      <c r="K4550" t="str">
        <f t="shared" si="85"/>
        <v>6</v>
      </c>
      <c r="L4550" t="s">
        <v>74</v>
      </c>
      <c r="M4550" t="s">
        <v>75</v>
      </c>
      <c r="N45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4550" s="10" t="e">
        <f>VLOOKUP(TableOMP[[#This Row],[Label]],TableAvg[],2,FALSE)</f>
        <v>#N/A</v>
      </c>
      <c r="P4550" s="10" t="e">
        <f>VLOOKUP(TableOMP[[#This Row],[Label]],TableAvg[],3,FALSE)</f>
        <v>#N/A</v>
      </c>
      <c r="Q4550" s="10" t="e">
        <f>TableOMP[[#This Row],[Avg]]-$U$2*TableOMP[[#This Row],[StdDev]]</f>
        <v>#N/A</v>
      </c>
      <c r="R4550" s="10" t="e">
        <f>TableOMP[[#This Row],[Avg]]+$U$2*TableOMP[[#This Row],[StdDev]]</f>
        <v>#N/A</v>
      </c>
      <c r="S4550" s="10" t="e">
        <f>IF(AND(TableOMP[[#This Row],[total_time]]&gt;=TableOMP[[#This Row],[Low]], TableOMP[[#This Row],[total_time]]&lt;=TableOMP[[#This Row],[High]]),1,0)</f>
        <v>#N/A</v>
      </c>
    </row>
    <row r="4551" spans="1:19" x14ac:dyDescent="0.25">
      <c r="A4551" t="s">
        <v>16</v>
      </c>
      <c r="B4551">
        <v>1000</v>
      </c>
      <c r="C4551">
        <v>100</v>
      </c>
      <c r="D4551">
        <v>100000</v>
      </c>
      <c r="E4551">
        <v>32</v>
      </c>
      <c r="F4551">
        <v>1</v>
      </c>
      <c r="G4551">
        <v>1.4238310000000001</v>
      </c>
      <c r="H4551">
        <v>6.1177000000000002E-2</v>
      </c>
      <c r="I4551">
        <v>1.350762</v>
      </c>
      <c r="J4551">
        <v>4.3573000000000001E-2</v>
      </c>
      <c r="K4551" t="str">
        <f t="shared" si="85"/>
        <v>6</v>
      </c>
      <c r="L4551" t="s">
        <v>74</v>
      </c>
      <c r="M4551" t="s">
        <v>75</v>
      </c>
      <c r="N45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4551" s="10" t="e">
        <f>VLOOKUP(TableOMP[[#This Row],[Label]],TableAvg[],2,FALSE)</f>
        <v>#N/A</v>
      </c>
      <c r="P4551" s="10" t="e">
        <f>VLOOKUP(TableOMP[[#This Row],[Label]],TableAvg[],3,FALSE)</f>
        <v>#N/A</v>
      </c>
      <c r="Q4551" s="10" t="e">
        <f>TableOMP[[#This Row],[Avg]]-$U$2*TableOMP[[#This Row],[StdDev]]</f>
        <v>#N/A</v>
      </c>
      <c r="R4551" s="10" t="e">
        <f>TableOMP[[#This Row],[Avg]]+$U$2*TableOMP[[#This Row],[StdDev]]</f>
        <v>#N/A</v>
      </c>
      <c r="S4551" s="10" t="e">
        <f>IF(AND(TableOMP[[#This Row],[total_time]]&gt;=TableOMP[[#This Row],[Low]], TableOMP[[#This Row],[total_time]]&lt;=TableOMP[[#This Row],[High]]),1,0)</f>
        <v>#N/A</v>
      </c>
    </row>
    <row r="4552" spans="1:19" x14ac:dyDescent="0.25">
      <c r="A4552" t="s">
        <v>16</v>
      </c>
      <c r="B4552">
        <v>1000</v>
      </c>
      <c r="C4552">
        <v>100</v>
      </c>
      <c r="D4552">
        <v>100000</v>
      </c>
      <c r="E4552">
        <v>31</v>
      </c>
      <c r="F4552">
        <v>1</v>
      </c>
      <c r="G4552">
        <v>1.433101</v>
      </c>
      <c r="H4552">
        <v>6.2205999999999997E-2</v>
      </c>
      <c r="I4552">
        <v>1.497104</v>
      </c>
      <c r="J4552">
        <v>4.9903000000000003E-2</v>
      </c>
      <c r="K4552" t="str">
        <f t="shared" ref="K4552:K4583" si="86">MID(M4552,22,1)</f>
        <v>6</v>
      </c>
      <c r="L4552" t="s">
        <v>74</v>
      </c>
      <c r="M4552" t="s">
        <v>75</v>
      </c>
      <c r="N45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4552" s="10" t="e">
        <f>VLOOKUP(TableOMP[[#This Row],[Label]],TableAvg[],2,FALSE)</f>
        <v>#N/A</v>
      </c>
      <c r="P4552" s="10" t="e">
        <f>VLOOKUP(TableOMP[[#This Row],[Label]],TableAvg[],3,FALSE)</f>
        <v>#N/A</v>
      </c>
      <c r="Q4552" s="10" t="e">
        <f>TableOMP[[#This Row],[Avg]]-$U$2*TableOMP[[#This Row],[StdDev]]</f>
        <v>#N/A</v>
      </c>
      <c r="R4552" s="10" t="e">
        <f>TableOMP[[#This Row],[Avg]]+$U$2*TableOMP[[#This Row],[StdDev]]</f>
        <v>#N/A</v>
      </c>
      <c r="S4552" s="10" t="e">
        <f>IF(AND(TableOMP[[#This Row],[total_time]]&gt;=TableOMP[[#This Row],[Low]], TableOMP[[#This Row],[total_time]]&lt;=TableOMP[[#This Row],[High]]),1,0)</f>
        <v>#N/A</v>
      </c>
    </row>
    <row r="4553" spans="1:19" x14ac:dyDescent="0.25">
      <c r="A4553" t="s">
        <v>16</v>
      </c>
      <c r="B4553">
        <v>1000</v>
      </c>
      <c r="C4553">
        <v>100</v>
      </c>
      <c r="D4553">
        <v>100000</v>
      </c>
      <c r="E4553">
        <v>30</v>
      </c>
      <c r="F4553">
        <v>1</v>
      </c>
      <c r="G4553">
        <v>1.4427019999999999</v>
      </c>
      <c r="H4553">
        <v>5.9596999999999997E-2</v>
      </c>
      <c r="I4553">
        <v>1.382201</v>
      </c>
      <c r="J4553">
        <v>4.7662000000000003E-2</v>
      </c>
      <c r="K4553" t="str">
        <f t="shared" si="86"/>
        <v>6</v>
      </c>
      <c r="L4553" t="s">
        <v>74</v>
      </c>
      <c r="M4553" t="s">
        <v>75</v>
      </c>
      <c r="N45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4553" s="10" t="e">
        <f>VLOOKUP(TableOMP[[#This Row],[Label]],TableAvg[],2,FALSE)</f>
        <v>#N/A</v>
      </c>
      <c r="P4553" s="10" t="e">
        <f>VLOOKUP(TableOMP[[#This Row],[Label]],TableAvg[],3,FALSE)</f>
        <v>#N/A</v>
      </c>
      <c r="Q4553" s="10" t="e">
        <f>TableOMP[[#This Row],[Avg]]-$U$2*TableOMP[[#This Row],[StdDev]]</f>
        <v>#N/A</v>
      </c>
      <c r="R4553" s="10" t="e">
        <f>TableOMP[[#This Row],[Avg]]+$U$2*TableOMP[[#This Row],[StdDev]]</f>
        <v>#N/A</v>
      </c>
      <c r="S4553" s="10" t="e">
        <f>IF(AND(TableOMP[[#This Row],[total_time]]&gt;=TableOMP[[#This Row],[Low]], TableOMP[[#This Row],[total_time]]&lt;=TableOMP[[#This Row],[High]]),1,0)</f>
        <v>#N/A</v>
      </c>
    </row>
    <row r="4554" spans="1:19" x14ac:dyDescent="0.25">
      <c r="A4554" t="s">
        <v>16</v>
      </c>
      <c r="B4554">
        <v>1000</v>
      </c>
      <c r="C4554">
        <v>100</v>
      </c>
      <c r="D4554">
        <v>100000</v>
      </c>
      <c r="E4554">
        <v>29</v>
      </c>
      <c r="F4554">
        <v>1</v>
      </c>
      <c r="G4554">
        <v>1.399348</v>
      </c>
      <c r="H4554">
        <v>5.3976999999999997E-2</v>
      </c>
      <c r="I4554">
        <v>1.0761350000000001</v>
      </c>
      <c r="J4554">
        <v>3.8433000000000002E-2</v>
      </c>
      <c r="K4554" t="str">
        <f t="shared" si="86"/>
        <v>6</v>
      </c>
      <c r="L4554" t="s">
        <v>74</v>
      </c>
      <c r="M4554" t="s">
        <v>75</v>
      </c>
      <c r="N45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4554" s="10" t="e">
        <f>VLOOKUP(TableOMP[[#This Row],[Label]],TableAvg[],2,FALSE)</f>
        <v>#N/A</v>
      </c>
      <c r="P4554" s="10" t="e">
        <f>VLOOKUP(TableOMP[[#This Row],[Label]],TableAvg[],3,FALSE)</f>
        <v>#N/A</v>
      </c>
      <c r="Q4554" s="10" t="e">
        <f>TableOMP[[#This Row],[Avg]]-$U$2*TableOMP[[#This Row],[StdDev]]</f>
        <v>#N/A</v>
      </c>
      <c r="R4554" s="10" t="e">
        <f>TableOMP[[#This Row],[Avg]]+$U$2*TableOMP[[#This Row],[StdDev]]</f>
        <v>#N/A</v>
      </c>
      <c r="S4554" s="10" t="e">
        <f>IF(AND(TableOMP[[#This Row],[total_time]]&gt;=TableOMP[[#This Row],[Low]], TableOMP[[#This Row],[total_time]]&lt;=TableOMP[[#This Row],[High]]),1,0)</f>
        <v>#N/A</v>
      </c>
    </row>
    <row r="4555" spans="1:19" x14ac:dyDescent="0.25">
      <c r="A4555" t="s">
        <v>16</v>
      </c>
      <c r="B4555">
        <v>1000</v>
      </c>
      <c r="C4555">
        <v>100</v>
      </c>
      <c r="D4555">
        <v>100000</v>
      </c>
      <c r="E4555">
        <v>28</v>
      </c>
      <c r="F4555">
        <v>1</v>
      </c>
      <c r="G4555">
        <v>1.3575759999999999</v>
      </c>
      <c r="H4555">
        <v>4.4687999999999999E-2</v>
      </c>
      <c r="I4555">
        <v>0.9869</v>
      </c>
      <c r="J4555">
        <v>3.6552000000000001E-2</v>
      </c>
      <c r="K4555" t="str">
        <f t="shared" si="86"/>
        <v>6</v>
      </c>
      <c r="L4555" t="s">
        <v>74</v>
      </c>
      <c r="M4555" t="s">
        <v>75</v>
      </c>
      <c r="N45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4555" s="10" t="e">
        <f>VLOOKUP(TableOMP[[#This Row],[Label]],TableAvg[],2,FALSE)</f>
        <v>#N/A</v>
      </c>
      <c r="P4555" s="10" t="e">
        <f>VLOOKUP(TableOMP[[#This Row],[Label]],TableAvg[],3,FALSE)</f>
        <v>#N/A</v>
      </c>
      <c r="Q4555" s="10" t="e">
        <f>TableOMP[[#This Row],[Avg]]-$U$2*TableOMP[[#This Row],[StdDev]]</f>
        <v>#N/A</v>
      </c>
      <c r="R4555" s="10" t="e">
        <f>TableOMP[[#This Row],[Avg]]+$U$2*TableOMP[[#This Row],[StdDev]]</f>
        <v>#N/A</v>
      </c>
      <c r="S4555" s="10" t="e">
        <f>IF(AND(TableOMP[[#This Row],[total_time]]&gt;=TableOMP[[#This Row],[Low]], TableOMP[[#This Row],[total_time]]&lt;=TableOMP[[#This Row],[High]]),1,0)</f>
        <v>#N/A</v>
      </c>
    </row>
    <row r="4556" spans="1:19" x14ac:dyDescent="0.25">
      <c r="A4556" t="s">
        <v>16</v>
      </c>
      <c r="B4556">
        <v>1000</v>
      </c>
      <c r="C4556">
        <v>100</v>
      </c>
      <c r="D4556">
        <v>100000</v>
      </c>
      <c r="E4556">
        <v>27</v>
      </c>
      <c r="F4556">
        <v>1</v>
      </c>
      <c r="G4556">
        <v>1.4010560000000001</v>
      </c>
      <c r="H4556">
        <v>5.2127E-2</v>
      </c>
      <c r="I4556">
        <v>0.98006800000000005</v>
      </c>
      <c r="J4556">
        <v>3.7694999999999999E-2</v>
      </c>
      <c r="K4556" t="str">
        <f t="shared" si="86"/>
        <v>6</v>
      </c>
      <c r="L4556" t="s">
        <v>74</v>
      </c>
      <c r="M4556" t="s">
        <v>75</v>
      </c>
      <c r="N45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4556" s="10" t="e">
        <f>VLOOKUP(TableOMP[[#This Row],[Label]],TableAvg[],2,FALSE)</f>
        <v>#N/A</v>
      </c>
      <c r="P4556" s="10" t="e">
        <f>VLOOKUP(TableOMP[[#This Row],[Label]],TableAvg[],3,FALSE)</f>
        <v>#N/A</v>
      </c>
      <c r="Q4556" s="10" t="e">
        <f>TableOMP[[#This Row],[Avg]]-$U$2*TableOMP[[#This Row],[StdDev]]</f>
        <v>#N/A</v>
      </c>
      <c r="R4556" s="10" t="e">
        <f>TableOMP[[#This Row],[Avg]]+$U$2*TableOMP[[#This Row],[StdDev]]</f>
        <v>#N/A</v>
      </c>
      <c r="S4556" s="10" t="e">
        <f>IF(AND(TableOMP[[#This Row],[total_time]]&gt;=TableOMP[[#This Row],[Low]], TableOMP[[#This Row],[total_time]]&lt;=TableOMP[[#This Row],[High]]),1,0)</f>
        <v>#N/A</v>
      </c>
    </row>
    <row r="4557" spans="1:19" x14ac:dyDescent="0.25">
      <c r="A4557" t="s">
        <v>16</v>
      </c>
      <c r="B4557">
        <v>1000</v>
      </c>
      <c r="C4557">
        <v>100</v>
      </c>
      <c r="D4557">
        <v>100000</v>
      </c>
      <c r="E4557">
        <v>26</v>
      </c>
      <c r="F4557">
        <v>1</v>
      </c>
      <c r="G4557">
        <v>1.437573</v>
      </c>
      <c r="H4557">
        <v>7.3939000000000005E-2</v>
      </c>
      <c r="I4557">
        <v>1.5352669999999999</v>
      </c>
      <c r="J4557">
        <v>6.1411E-2</v>
      </c>
      <c r="K4557" t="str">
        <f t="shared" si="86"/>
        <v>6</v>
      </c>
      <c r="L4557" t="s">
        <v>74</v>
      </c>
      <c r="M4557" t="s">
        <v>75</v>
      </c>
      <c r="N45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4557" s="10" t="e">
        <f>VLOOKUP(TableOMP[[#This Row],[Label]],TableAvg[],2,FALSE)</f>
        <v>#N/A</v>
      </c>
      <c r="P4557" s="10" t="e">
        <f>VLOOKUP(TableOMP[[#This Row],[Label]],TableAvg[],3,FALSE)</f>
        <v>#N/A</v>
      </c>
      <c r="Q4557" s="10" t="e">
        <f>TableOMP[[#This Row],[Avg]]-$U$2*TableOMP[[#This Row],[StdDev]]</f>
        <v>#N/A</v>
      </c>
      <c r="R4557" s="10" t="e">
        <f>TableOMP[[#This Row],[Avg]]+$U$2*TableOMP[[#This Row],[StdDev]]</f>
        <v>#N/A</v>
      </c>
      <c r="S4557" s="10" t="e">
        <f>IF(AND(TableOMP[[#This Row],[total_time]]&gt;=TableOMP[[#This Row],[Low]], TableOMP[[#This Row],[total_time]]&lt;=TableOMP[[#This Row],[High]]),1,0)</f>
        <v>#N/A</v>
      </c>
    </row>
    <row r="4558" spans="1:19" x14ac:dyDescent="0.25">
      <c r="A4558" t="s">
        <v>16</v>
      </c>
      <c r="B4558">
        <v>1000</v>
      </c>
      <c r="C4558">
        <v>100</v>
      </c>
      <c r="D4558">
        <v>100000</v>
      </c>
      <c r="E4558">
        <v>25</v>
      </c>
      <c r="F4558">
        <v>1</v>
      </c>
      <c r="G4558">
        <v>1.4050210000000001</v>
      </c>
      <c r="H4558">
        <v>5.1803000000000002E-2</v>
      </c>
      <c r="I4558">
        <v>0.81121299999999996</v>
      </c>
      <c r="J4558">
        <v>3.3800999999999998E-2</v>
      </c>
      <c r="K4558" t="str">
        <f t="shared" si="86"/>
        <v>6</v>
      </c>
      <c r="L4558" t="s">
        <v>74</v>
      </c>
      <c r="M4558" t="s">
        <v>75</v>
      </c>
      <c r="N45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4558" s="10" t="e">
        <f>VLOOKUP(TableOMP[[#This Row],[Label]],TableAvg[],2,FALSE)</f>
        <v>#N/A</v>
      </c>
      <c r="P4558" s="10" t="e">
        <f>VLOOKUP(TableOMP[[#This Row],[Label]],TableAvg[],3,FALSE)</f>
        <v>#N/A</v>
      </c>
      <c r="Q4558" s="10" t="e">
        <f>TableOMP[[#This Row],[Avg]]-$U$2*TableOMP[[#This Row],[StdDev]]</f>
        <v>#N/A</v>
      </c>
      <c r="R4558" s="10" t="e">
        <f>TableOMP[[#This Row],[Avg]]+$U$2*TableOMP[[#This Row],[StdDev]]</f>
        <v>#N/A</v>
      </c>
      <c r="S4558" s="10" t="e">
        <f>IF(AND(TableOMP[[#This Row],[total_time]]&gt;=TableOMP[[#This Row],[Low]], TableOMP[[#This Row],[total_time]]&lt;=TableOMP[[#This Row],[High]]),1,0)</f>
        <v>#N/A</v>
      </c>
    </row>
    <row r="4559" spans="1:19" x14ac:dyDescent="0.25">
      <c r="A4559" t="s">
        <v>16</v>
      </c>
      <c r="B4559">
        <v>1000</v>
      </c>
      <c r="C4559">
        <v>100</v>
      </c>
      <c r="D4559">
        <v>100000</v>
      </c>
      <c r="E4559">
        <v>24</v>
      </c>
      <c r="F4559">
        <v>1</v>
      </c>
      <c r="G4559">
        <v>1.3159350000000001</v>
      </c>
      <c r="H4559">
        <v>2.9891999999999998E-2</v>
      </c>
      <c r="I4559">
        <v>0.55634099999999997</v>
      </c>
      <c r="J4559">
        <v>2.4188999999999999E-2</v>
      </c>
      <c r="K4559" t="str">
        <f t="shared" si="86"/>
        <v>6</v>
      </c>
      <c r="L4559" t="s">
        <v>74</v>
      </c>
      <c r="M4559" t="s">
        <v>75</v>
      </c>
      <c r="N45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4559" s="10" t="e">
        <f>VLOOKUP(TableOMP[[#This Row],[Label]],TableAvg[],2,FALSE)</f>
        <v>#N/A</v>
      </c>
      <c r="P4559" s="10" t="e">
        <f>VLOOKUP(TableOMP[[#This Row],[Label]],TableAvg[],3,FALSE)</f>
        <v>#N/A</v>
      </c>
      <c r="Q4559" s="10" t="e">
        <f>TableOMP[[#This Row],[Avg]]-$U$2*TableOMP[[#This Row],[StdDev]]</f>
        <v>#N/A</v>
      </c>
      <c r="R4559" s="10" t="e">
        <f>TableOMP[[#This Row],[Avg]]+$U$2*TableOMP[[#This Row],[StdDev]]</f>
        <v>#N/A</v>
      </c>
      <c r="S4559" s="10" t="e">
        <f>IF(AND(TableOMP[[#This Row],[total_time]]&gt;=TableOMP[[#This Row],[Low]], TableOMP[[#This Row],[total_time]]&lt;=TableOMP[[#This Row],[High]]),1,0)</f>
        <v>#N/A</v>
      </c>
    </row>
    <row r="4560" spans="1:19" x14ac:dyDescent="0.25">
      <c r="A4560" t="s">
        <v>16</v>
      </c>
      <c r="B4560">
        <v>1000</v>
      </c>
      <c r="C4560">
        <v>100</v>
      </c>
      <c r="D4560">
        <v>100000</v>
      </c>
      <c r="E4560">
        <v>23</v>
      </c>
      <c r="F4560">
        <v>1</v>
      </c>
      <c r="G4560">
        <v>1.3561559999999999</v>
      </c>
      <c r="H4560">
        <v>4.9757999999999997E-2</v>
      </c>
      <c r="I4560">
        <v>0.81095399999999995</v>
      </c>
      <c r="J4560">
        <v>3.6861999999999999E-2</v>
      </c>
      <c r="K4560" t="str">
        <f t="shared" si="86"/>
        <v>6</v>
      </c>
      <c r="L4560" t="s">
        <v>74</v>
      </c>
      <c r="M4560" t="s">
        <v>75</v>
      </c>
      <c r="N45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4560" s="10" t="e">
        <f>VLOOKUP(TableOMP[[#This Row],[Label]],TableAvg[],2,FALSE)</f>
        <v>#N/A</v>
      </c>
      <c r="P4560" s="10" t="e">
        <f>VLOOKUP(TableOMP[[#This Row],[Label]],TableAvg[],3,FALSE)</f>
        <v>#N/A</v>
      </c>
      <c r="Q4560" s="10" t="e">
        <f>TableOMP[[#This Row],[Avg]]-$U$2*TableOMP[[#This Row],[StdDev]]</f>
        <v>#N/A</v>
      </c>
      <c r="R4560" s="10" t="e">
        <f>TableOMP[[#This Row],[Avg]]+$U$2*TableOMP[[#This Row],[StdDev]]</f>
        <v>#N/A</v>
      </c>
      <c r="S4560" s="10" t="e">
        <f>IF(AND(TableOMP[[#This Row],[total_time]]&gt;=TableOMP[[#This Row],[Low]], TableOMP[[#This Row],[total_time]]&lt;=TableOMP[[#This Row],[High]]),1,0)</f>
        <v>#N/A</v>
      </c>
    </row>
    <row r="4561" spans="1:19" x14ac:dyDescent="0.25">
      <c r="A4561" t="s">
        <v>16</v>
      </c>
      <c r="B4561">
        <v>1000</v>
      </c>
      <c r="C4561">
        <v>100</v>
      </c>
      <c r="D4561">
        <v>100000</v>
      </c>
      <c r="E4561">
        <v>22</v>
      </c>
      <c r="F4561">
        <v>1</v>
      </c>
      <c r="G4561">
        <v>1.3826130000000001</v>
      </c>
      <c r="H4561">
        <v>4.8666000000000001E-2</v>
      </c>
      <c r="I4561">
        <v>0.70926400000000001</v>
      </c>
      <c r="J4561">
        <v>3.3773999999999998E-2</v>
      </c>
      <c r="K4561" t="str">
        <f t="shared" si="86"/>
        <v>6</v>
      </c>
      <c r="L4561" t="s">
        <v>74</v>
      </c>
      <c r="M4561" t="s">
        <v>75</v>
      </c>
      <c r="N45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4561" s="10" t="e">
        <f>VLOOKUP(TableOMP[[#This Row],[Label]],TableAvg[],2,FALSE)</f>
        <v>#N/A</v>
      </c>
      <c r="P4561" s="10" t="e">
        <f>VLOOKUP(TableOMP[[#This Row],[Label]],TableAvg[],3,FALSE)</f>
        <v>#N/A</v>
      </c>
      <c r="Q4561" s="10" t="e">
        <f>TableOMP[[#This Row],[Avg]]-$U$2*TableOMP[[#This Row],[StdDev]]</f>
        <v>#N/A</v>
      </c>
      <c r="R4561" s="10" t="e">
        <f>TableOMP[[#This Row],[Avg]]+$U$2*TableOMP[[#This Row],[StdDev]]</f>
        <v>#N/A</v>
      </c>
      <c r="S4561" s="10" t="e">
        <f>IF(AND(TableOMP[[#This Row],[total_time]]&gt;=TableOMP[[#This Row],[Low]], TableOMP[[#This Row],[total_time]]&lt;=TableOMP[[#This Row],[High]]),1,0)</f>
        <v>#N/A</v>
      </c>
    </row>
    <row r="4562" spans="1:19" x14ac:dyDescent="0.25">
      <c r="A4562" t="s">
        <v>16</v>
      </c>
      <c r="B4562">
        <v>1000</v>
      </c>
      <c r="C4562">
        <v>100</v>
      </c>
      <c r="D4562">
        <v>100000</v>
      </c>
      <c r="E4562">
        <v>21</v>
      </c>
      <c r="F4562">
        <v>1</v>
      </c>
      <c r="G4562">
        <v>1.3435710000000001</v>
      </c>
      <c r="H4562">
        <v>2.7944E-2</v>
      </c>
      <c r="I4562">
        <v>0.44532500000000003</v>
      </c>
      <c r="J4562">
        <v>2.2266000000000001E-2</v>
      </c>
      <c r="K4562" t="str">
        <f t="shared" si="86"/>
        <v>6</v>
      </c>
      <c r="L4562" t="s">
        <v>74</v>
      </c>
      <c r="M4562" t="s">
        <v>75</v>
      </c>
      <c r="N4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4562" s="10" t="e">
        <f>VLOOKUP(TableOMP[[#This Row],[Label]],TableAvg[],2,FALSE)</f>
        <v>#N/A</v>
      </c>
      <c r="P4562" s="10" t="e">
        <f>VLOOKUP(TableOMP[[#This Row],[Label]],TableAvg[],3,FALSE)</f>
        <v>#N/A</v>
      </c>
      <c r="Q4562" s="10" t="e">
        <f>TableOMP[[#This Row],[Avg]]-$U$2*TableOMP[[#This Row],[StdDev]]</f>
        <v>#N/A</v>
      </c>
      <c r="R4562" s="10" t="e">
        <f>TableOMP[[#This Row],[Avg]]+$U$2*TableOMP[[#This Row],[StdDev]]</f>
        <v>#N/A</v>
      </c>
      <c r="S4562" s="10" t="e">
        <f>IF(AND(TableOMP[[#This Row],[total_time]]&gt;=TableOMP[[#This Row],[Low]], TableOMP[[#This Row],[total_time]]&lt;=TableOMP[[#This Row],[High]]),1,0)</f>
        <v>#N/A</v>
      </c>
    </row>
    <row r="4563" spans="1:19" x14ac:dyDescent="0.25">
      <c r="A4563" t="s">
        <v>16</v>
      </c>
      <c r="B4563">
        <v>1000</v>
      </c>
      <c r="C4563">
        <v>100</v>
      </c>
      <c r="D4563">
        <v>100000</v>
      </c>
      <c r="E4563">
        <v>20</v>
      </c>
      <c r="F4563">
        <v>1</v>
      </c>
      <c r="G4563">
        <v>1.3597140000000001</v>
      </c>
      <c r="H4563">
        <v>3.5700000000000003E-2</v>
      </c>
      <c r="I4563">
        <v>0.48674299999999998</v>
      </c>
      <c r="J4563">
        <v>2.5617999999999998E-2</v>
      </c>
      <c r="K4563" t="str">
        <f t="shared" si="86"/>
        <v>6</v>
      </c>
      <c r="L4563" t="s">
        <v>74</v>
      </c>
      <c r="M4563" t="s">
        <v>75</v>
      </c>
      <c r="N45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4563" s="10" t="e">
        <f>VLOOKUP(TableOMP[[#This Row],[Label]],TableAvg[],2,FALSE)</f>
        <v>#N/A</v>
      </c>
      <c r="P4563" s="10" t="e">
        <f>VLOOKUP(TableOMP[[#This Row],[Label]],TableAvg[],3,FALSE)</f>
        <v>#N/A</v>
      </c>
      <c r="Q4563" s="10" t="e">
        <f>TableOMP[[#This Row],[Avg]]-$U$2*TableOMP[[#This Row],[StdDev]]</f>
        <v>#N/A</v>
      </c>
      <c r="R4563" s="10" t="e">
        <f>TableOMP[[#This Row],[Avg]]+$U$2*TableOMP[[#This Row],[StdDev]]</f>
        <v>#N/A</v>
      </c>
      <c r="S4563" s="10" t="e">
        <f>IF(AND(TableOMP[[#This Row],[total_time]]&gt;=TableOMP[[#This Row],[Low]], TableOMP[[#This Row],[total_time]]&lt;=TableOMP[[#This Row],[High]]),1,0)</f>
        <v>#N/A</v>
      </c>
    </row>
    <row r="4564" spans="1:19" x14ac:dyDescent="0.25">
      <c r="A4564" t="s">
        <v>16</v>
      </c>
      <c r="B4564">
        <v>1000</v>
      </c>
      <c r="C4564">
        <v>100</v>
      </c>
      <c r="D4564">
        <v>100000</v>
      </c>
      <c r="E4564">
        <v>19</v>
      </c>
      <c r="F4564">
        <v>1</v>
      </c>
      <c r="G4564">
        <v>1.3493090000000001</v>
      </c>
      <c r="H4564">
        <v>4.6476000000000003E-2</v>
      </c>
      <c r="I4564">
        <v>0.64128099999999999</v>
      </c>
      <c r="J4564">
        <v>3.5626999999999999E-2</v>
      </c>
      <c r="K4564" t="str">
        <f t="shared" si="86"/>
        <v>6</v>
      </c>
      <c r="L4564" t="s">
        <v>74</v>
      </c>
      <c r="M4564" t="s">
        <v>75</v>
      </c>
      <c r="N45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4564" s="10" t="e">
        <f>VLOOKUP(TableOMP[[#This Row],[Label]],TableAvg[],2,FALSE)</f>
        <v>#N/A</v>
      </c>
      <c r="P4564" s="10" t="e">
        <f>VLOOKUP(TableOMP[[#This Row],[Label]],TableAvg[],3,FALSE)</f>
        <v>#N/A</v>
      </c>
      <c r="Q4564" s="10" t="e">
        <f>TableOMP[[#This Row],[Avg]]-$U$2*TableOMP[[#This Row],[StdDev]]</f>
        <v>#N/A</v>
      </c>
      <c r="R4564" s="10" t="e">
        <f>TableOMP[[#This Row],[Avg]]+$U$2*TableOMP[[#This Row],[StdDev]]</f>
        <v>#N/A</v>
      </c>
      <c r="S4564" s="10" t="e">
        <f>IF(AND(TableOMP[[#This Row],[total_time]]&gt;=TableOMP[[#This Row],[Low]], TableOMP[[#This Row],[total_time]]&lt;=TableOMP[[#This Row],[High]]),1,0)</f>
        <v>#N/A</v>
      </c>
    </row>
    <row r="4565" spans="1:19" x14ac:dyDescent="0.25">
      <c r="A4565" t="s">
        <v>16</v>
      </c>
      <c r="B4565">
        <v>1000</v>
      </c>
      <c r="C4565">
        <v>100</v>
      </c>
      <c r="D4565">
        <v>100000</v>
      </c>
      <c r="E4565">
        <v>18</v>
      </c>
      <c r="F4565">
        <v>1</v>
      </c>
      <c r="G4565">
        <v>1.3710359999999999</v>
      </c>
      <c r="H4565">
        <v>4.7613000000000003E-2</v>
      </c>
      <c r="I4565">
        <v>0.78635200000000005</v>
      </c>
      <c r="J4565">
        <v>4.6255999999999999E-2</v>
      </c>
      <c r="K4565" t="str">
        <f t="shared" si="86"/>
        <v>6</v>
      </c>
      <c r="L4565" t="s">
        <v>74</v>
      </c>
      <c r="M4565" t="s">
        <v>75</v>
      </c>
      <c r="N45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4565" s="10" t="e">
        <f>VLOOKUP(TableOMP[[#This Row],[Label]],TableAvg[],2,FALSE)</f>
        <v>#N/A</v>
      </c>
      <c r="P4565" s="10" t="e">
        <f>VLOOKUP(TableOMP[[#This Row],[Label]],TableAvg[],3,FALSE)</f>
        <v>#N/A</v>
      </c>
      <c r="Q4565" s="10" t="e">
        <f>TableOMP[[#This Row],[Avg]]-$U$2*TableOMP[[#This Row],[StdDev]]</f>
        <v>#N/A</v>
      </c>
      <c r="R4565" s="10" t="e">
        <f>TableOMP[[#This Row],[Avg]]+$U$2*TableOMP[[#This Row],[StdDev]]</f>
        <v>#N/A</v>
      </c>
      <c r="S4565" s="10" t="e">
        <f>IF(AND(TableOMP[[#This Row],[total_time]]&gt;=TableOMP[[#This Row],[Low]], TableOMP[[#This Row],[total_time]]&lt;=TableOMP[[#This Row],[High]]),1,0)</f>
        <v>#N/A</v>
      </c>
    </row>
    <row r="4566" spans="1:19" x14ac:dyDescent="0.25">
      <c r="A4566" t="s">
        <v>16</v>
      </c>
      <c r="B4566">
        <v>1000</v>
      </c>
      <c r="C4566">
        <v>100</v>
      </c>
      <c r="D4566">
        <v>100000</v>
      </c>
      <c r="E4566">
        <v>17</v>
      </c>
      <c r="F4566">
        <v>1</v>
      </c>
      <c r="G4566">
        <v>1.3519909999999999</v>
      </c>
      <c r="H4566">
        <v>4.9325000000000001E-2</v>
      </c>
      <c r="I4566">
        <v>0.51660300000000003</v>
      </c>
      <c r="J4566">
        <v>3.2287999999999997E-2</v>
      </c>
      <c r="K4566" t="str">
        <f t="shared" si="86"/>
        <v>6</v>
      </c>
      <c r="L4566" t="s">
        <v>74</v>
      </c>
      <c r="M4566" t="s">
        <v>75</v>
      </c>
      <c r="N45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4566" s="10" t="e">
        <f>VLOOKUP(TableOMP[[#This Row],[Label]],TableAvg[],2,FALSE)</f>
        <v>#N/A</v>
      </c>
      <c r="P4566" s="10" t="e">
        <f>VLOOKUP(TableOMP[[#This Row],[Label]],TableAvg[],3,FALSE)</f>
        <v>#N/A</v>
      </c>
      <c r="Q4566" s="10" t="e">
        <f>TableOMP[[#This Row],[Avg]]-$U$2*TableOMP[[#This Row],[StdDev]]</f>
        <v>#N/A</v>
      </c>
      <c r="R4566" s="10" t="e">
        <f>TableOMP[[#This Row],[Avg]]+$U$2*TableOMP[[#This Row],[StdDev]]</f>
        <v>#N/A</v>
      </c>
      <c r="S4566" s="10" t="e">
        <f>IF(AND(TableOMP[[#This Row],[total_time]]&gt;=TableOMP[[#This Row],[Low]], TableOMP[[#This Row],[total_time]]&lt;=TableOMP[[#This Row],[High]]),1,0)</f>
        <v>#N/A</v>
      </c>
    </row>
    <row r="4567" spans="1:19" x14ac:dyDescent="0.25">
      <c r="A4567" t="s">
        <v>16</v>
      </c>
      <c r="B4567">
        <v>1000</v>
      </c>
      <c r="C4567">
        <v>100</v>
      </c>
      <c r="D4567">
        <v>100000</v>
      </c>
      <c r="E4567">
        <v>16</v>
      </c>
      <c r="F4567">
        <v>1</v>
      </c>
      <c r="G4567">
        <v>1.3274459999999999</v>
      </c>
      <c r="H4567">
        <v>2.2630999999999998E-2</v>
      </c>
      <c r="I4567">
        <v>0.28656599999999999</v>
      </c>
      <c r="J4567">
        <v>1.9103999999999999E-2</v>
      </c>
      <c r="K4567" t="str">
        <f t="shared" si="86"/>
        <v>6</v>
      </c>
      <c r="L4567" t="s">
        <v>74</v>
      </c>
      <c r="M4567" t="s">
        <v>75</v>
      </c>
      <c r="N45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4567" s="10" t="e">
        <f>VLOOKUP(TableOMP[[#This Row],[Label]],TableAvg[],2,FALSE)</f>
        <v>#N/A</v>
      </c>
      <c r="P4567" s="10" t="e">
        <f>VLOOKUP(TableOMP[[#This Row],[Label]],TableAvg[],3,FALSE)</f>
        <v>#N/A</v>
      </c>
      <c r="Q4567" s="10" t="e">
        <f>TableOMP[[#This Row],[Avg]]-$U$2*TableOMP[[#This Row],[StdDev]]</f>
        <v>#N/A</v>
      </c>
      <c r="R4567" s="10" t="e">
        <f>TableOMP[[#This Row],[Avg]]+$U$2*TableOMP[[#This Row],[StdDev]]</f>
        <v>#N/A</v>
      </c>
      <c r="S4567" s="10" t="e">
        <f>IF(AND(TableOMP[[#This Row],[total_time]]&gt;=TableOMP[[#This Row],[Low]], TableOMP[[#This Row],[total_time]]&lt;=TableOMP[[#This Row],[High]]),1,0)</f>
        <v>#N/A</v>
      </c>
    </row>
    <row r="4568" spans="1:19" x14ac:dyDescent="0.25">
      <c r="A4568" t="s">
        <v>16</v>
      </c>
      <c r="B4568">
        <v>1000</v>
      </c>
      <c r="C4568">
        <v>100</v>
      </c>
      <c r="D4568">
        <v>100000</v>
      </c>
      <c r="E4568">
        <v>15</v>
      </c>
      <c r="F4568">
        <v>1</v>
      </c>
      <c r="G4568">
        <v>1.3225910000000001</v>
      </c>
      <c r="H4568">
        <v>2.23E-2</v>
      </c>
      <c r="I4568">
        <v>0.24399000000000001</v>
      </c>
      <c r="J4568">
        <v>1.7427999999999999E-2</v>
      </c>
      <c r="K4568" t="str">
        <f t="shared" si="86"/>
        <v>6</v>
      </c>
      <c r="L4568" t="s">
        <v>74</v>
      </c>
      <c r="M4568" t="s">
        <v>75</v>
      </c>
      <c r="N45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4568" s="10" t="e">
        <f>VLOOKUP(TableOMP[[#This Row],[Label]],TableAvg[],2,FALSE)</f>
        <v>#N/A</v>
      </c>
      <c r="P4568" s="10" t="e">
        <f>VLOOKUP(TableOMP[[#This Row],[Label]],TableAvg[],3,FALSE)</f>
        <v>#N/A</v>
      </c>
      <c r="Q4568" s="10" t="e">
        <f>TableOMP[[#This Row],[Avg]]-$U$2*TableOMP[[#This Row],[StdDev]]</f>
        <v>#N/A</v>
      </c>
      <c r="R4568" s="10" t="e">
        <f>TableOMP[[#This Row],[Avg]]+$U$2*TableOMP[[#This Row],[StdDev]]</f>
        <v>#N/A</v>
      </c>
      <c r="S4568" s="10" t="e">
        <f>IF(AND(TableOMP[[#This Row],[total_time]]&gt;=TableOMP[[#This Row],[Low]], TableOMP[[#This Row],[total_time]]&lt;=TableOMP[[#This Row],[High]]),1,0)</f>
        <v>#N/A</v>
      </c>
    </row>
    <row r="4569" spans="1:19" x14ac:dyDescent="0.25">
      <c r="A4569" t="s">
        <v>16</v>
      </c>
      <c r="B4569">
        <v>1000</v>
      </c>
      <c r="C4569">
        <v>100</v>
      </c>
      <c r="D4569">
        <v>100000</v>
      </c>
      <c r="E4569">
        <v>14</v>
      </c>
      <c r="F4569">
        <v>1</v>
      </c>
      <c r="G4569">
        <v>1.325008</v>
      </c>
      <c r="H4569">
        <v>1.9016999999999999E-2</v>
      </c>
      <c r="I4569">
        <v>0.18116699999999999</v>
      </c>
      <c r="J4569">
        <v>1.3936E-2</v>
      </c>
      <c r="K4569" t="str">
        <f t="shared" si="86"/>
        <v>6</v>
      </c>
      <c r="L4569" t="s">
        <v>74</v>
      </c>
      <c r="M4569" t="s">
        <v>75</v>
      </c>
      <c r="N45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4569" s="10" t="e">
        <f>VLOOKUP(TableOMP[[#This Row],[Label]],TableAvg[],2,FALSE)</f>
        <v>#N/A</v>
      </c>
      <c r="P4569" s="10" t="e">
        <f>VLOOKUP(TableOMP[[#This Row],[Label]],TableAvg[],3,FALSE)</f>
        <v>#N/A</v>
      </c>
      <c r="Q4569" s="10" t="e">
        <f>TableOMP[[#This Row],[Avg]]-$U$2*TableOMP[[#This Row],[StdDev]]</f>
        <v>#N/A</v>
      </c>
      <c r="R4569" s="10" t="e">
        <f>TableOMP[[#This Row],[Avg]]+$U$2*TableOMP[[#This Row],[StdDev]]</f>
        <v>#N/A</v>
      </c>
      <c r="S4569" s="10" t="e">
        <f>IF(AND(TableOMP[[#This Row],[total_time]]&gt;=TableOMP[[#This Row],[Low]], TableOMP[[#This Row],[total_time]]&lt;=TableOMP[[#This Row],[High]]),1,0)</f>
        <v>#N/A</v>
      </c>
    </row>
    <row r="4570" spans="1:19" x14ac:dyDescent="0.25">
      <c r="A4570" t="s">
        <v>16</v>
      </c>
      <c r="B4570">
        <v>1000</v>
      </c>
      <c r="C4570">
        <v>100</v>
      </c>
      <c r="D4570">
        <v>100000</v>
      </c>
      <c r="E4570">
        <v>13</v>
      </c>
      <c r="F4570">
        <v>1</v>
      </c>
      <c r="G4570">
        <v>1.3302179999999999</v>
      </c>
      <c r="H4570">
        <v>2.6988999999999999E-2</v>
      </c>
      <c r="I4570">
        <v>0.19664899999999999</v>
      </c>
      <c r="J4570">
        <v>1.6386999999999999E-2</v>
      </c>
      <c r="K4570" t="str">
        <f t="shared" si="86"/>
        <v>6</v>
      </c>
      <c r="L4570" t="s">
        <v>74</v>
      </c>
      <c r="M4570" t="s">
        <v>75</v>
      </c>
      <c r="N45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4570" s="10" t="e">
        <f>VLOOKUP(TableOMP[[#This Row],[Label]],TableAvg[],2,FALSE)</f>
        <v>#N/A</v>
      </c>
      <c r="P4570" s="10" t="e">
        <f>VLOOKUP(TableOMP[[#This Row],[Label]],TableAvg[],3,FALSE)</f>
        <v>#N/A</v>
      </c>
      <c r="Q4570" s="10" t="e">
        <f>TableOMP[[#This Row],[Avg]]-$U$2*TableOMP[[#This Row],[StdDev]]</f>
        <v>#N/A</v>
      </c>
      <c r="R4570" s="10" t="e">
        <f>TableOMP[[#This Row],[Avg]]+$U$2*TableOMP[[#This Row],[StdDev]]</f>
        <v>#N/A</v>
      </c>
      <c r="S4570" s="10" t="e">
        <f>IF(AND(TableOMP[[#This Row],[total_time]]&gt;=TableOMP[[#This Row],[Low]], TableOMP[[#This Row],[total_time]]&lt;=TableOMP[[#This Row],[High]]),1,0)</f>
        <v>#N/A</v>
      </c>
    </row>
    <row r="4571" spans="1:19" x14ac:dyDescent="0.25">
      <c r="A4571" t="s">
        <v>16</v>
      </c>
      <c r="B4571">
        <v>1000</v>
      </c>
      <c r="C4571">
        <v>100</v>
      </c>
      <c r="D4571">
        <v>100000</v>
      </c>
      <c r="E4571">
        <v>12</v>
      </c>
      <c r="F4571">
        <v>1</v>
      </c>
      <c r="G4571">
        <v>1.318309</v>
      </c>
      <c r="H4571">
        <v>1.7479000000000001E-2</v>
      </c>
      <c r="I4571">
        <v>0.14177100000000001</v>
      </c>
      <c r="J4571">
        <v>1.2888E-2</v>
      </c>
      <c r="K4571" t="str">
        <f t="shared" si="86"/>
        <v>6</v>
      </c>
      <c r="L4571" t="s">
        <v>74</v>
      </c>
      <c r="M4571" t="s">
        <v>75</v>
      </c>
      <c r="N45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4571" s="10" t="e">
        <f>VLOOKUP(TableOMP[[#This Row],[Label]],TableAvg[],2,FALSE)</f>
        <v>#N/A</v>
      </c>
      <c r="P4571" s="10" t="e">
        <f>VLOOKUP(TableOMP[[#This Row],[Label]],TableAvg[],3,FALSE)</f>
        <v>#N/A</v>
      </c>
      <c r="Q4571" s="10" t="e">
        <f>TableOMP[[#This Row],[Avg]]-$U$2*TableOMP[[#This Row],[StdDev]]</f>
        <v>#N/A</v>
      </c>
      <c r="R4571" s="10" t="e">
        <f>TableOMP[[#This Row],[Avg]]+$U$2*TableOMP[[#This Row],[StdDev]]</f>
        <v>#N/A</v>
      </c>
      <c r="S4571" s="10" t="e">
        <f>IF(AND(TableOMP[[#This Row],[total_time]]&gt;=TableOMP[[#This Row],[Low]], TableOMP[[#This Row],[total_time]]&lt;=TableOMP[[#This Row],[High]]),1,0)</f>
        <v>#N/A</v>
      </c>
    </row>
    <row r="4572" spans="1:19" x14ac:dyDescent="0.25">
      <c r="A4572" t="s">
        <v>16</v>
      </c>
      <c r="B4572">
        <v>1000</v>
      </c>
      <c r="C4572">
        <v>100</v>
      </c>
      <c r="D4572">
        <v>100000</v>
      </c>
      <c r="E4572">
        <v>11</v>
      </c>
      <c r="F4572">
        <v>1</v>
      </c>
      <c r="G4572">
        <v>1.3446100000000001</v>
      </c>
      <c r="H4572">
        <v>2.9194999999999999E-2</v>
      </c>
      <c r="I4572">
        <v>0.15781600000000001</v>
      </c>
      <c r="J4572">
        <v>1.5782000000000001E-2</v>
      </c>
      <c r="K4572" t="str">
        <f t="shared" si="86"/>
        <v>6</v>
      </c>
      <c r="L4572" t="s">
        <v>74</v>
      </c>
      <c r="M4572" t="s">
        <v>75</v>
      </c>
      <c r="N45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4572" s="10" t="e">
        <f>VLOOKUP(TableOMP[[#This Row],[Label]],TableAvg[],2,FALSE)</f>
        <v>#N/A</v>
      </c>
      <c r="P4572" s="10" t="e">
        <f>VLOOKUP(TableOMP[[#This Row],[Label]],TableAvg[],3,FALSE)</f>
        <v>#N/A</v>
      </c>
      <c r="Q4572" s="10" t="e">
        <f>TableOMP[[#This Row],[Avg]]-$U$2*TableOMP[[#This Row],[StdDev]]</f>
        <v>#N/A</v>
      </c>
      <c r="R4572" s="10" t="e">
        <f>TableOMP[[#This Row],[Avg]]+$U$2*TableOMP[[#This Row],[StdDev]]</f>
        <v>#N/A</v>
      </c>
      <c r="S4572" s="10" t="e">
        <f>IF(AND(TableOMP[[#This Row],[total_time]]&gt;=TableOMP[[#This Row],[Low]], TableOMP[[#This Row],[total_time]]&lt;=TableOMP[[#This Row],[High]]),1,0)</f>
        <v>#N/A</v>
      </c>
    </row>
    <row r="4573" spans="1:19" x14ac:dyDescent="0.25">
      <c r="A4573" t="s">
        <v>16</v>
      </c>
      <c r="B4573">
        <v>1000</v>
      </c>
      <c r="C4573">
        <v>100</v>
      </c>
      <c r="D4573">
        <v>100000</v>
      </c>
      <c r="E4573">
        <v>10</v>
      </c>
      <c r="F4573">
        <v>1</v>
      </c>
      <c r="G4573">
        <v>1.3719060000000001</v>
      </c>
      <c r="H4573">
        <v>2.7347E-2</v>
      </c>
      <c r="I4573">
        <v>0.14794299999999999</v>
      </c>
      <c r="J4573">
        <v>1.6438000000000001E-2</v>
      </c>
      <c r="K4573" t="str">
        <f t="shared" si="86"/>
        <v>6</v>
      </c>
      <c r="L4573" t="s">
        <v>74</v>
      </c>
      <c r="M4573" t="s">
        <v>75</v>
      </c>
      <c r="N45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4573" s="10" t="e">
        <f>VLOOKUP(TableOMP[[#This Row],[Label]],TableAvg[],2,FALSE)</f>
        <v>#N/A</v>
      </c>
      <c r="P4573" s="10" t="e">
        <f>VLOOKUP(TableOMP[[#This Row],[Label]],TableAvg[],3,FALSE)</f>
        <v>#N/A</v>
      </c>
      <c r="Q4573" s="10" t="e">
        <f>TableOMP[[#This Row],[Avg]]-$U$2*TableOMP[[#This Row],[StdDev]]</f>
        <v>#N/A</v>
      </c>
      <c r="R4573" s="10" t="e">
        <f>TableOMP[[#This Row],[Avg]]+$U$2*TableOMP[[#This Row],[StdDev]]</f>
        <v>#N/A</v>
      </c>
      <c r="S4573" s="10" t="e">
        <f>IF(AND(TableOMP[[#This Row],[total_time]]&gt;=TableOMP[[#This Row],[Low]], TableOMP[[#This Row],[total_time]]&lt;=TableOMP[[#This Row],[High]]),1,0)</f>
        <v>#N/A</v>
      </c>
    </row>
    <row r="4574" spans="1:19" x14ac:dyDescent="0.25">
      <c r="A4574" t="s">
        <v>16</v>
      </c>
      <c r="B4574">
        <v>1000</v>
      </c>
      <c r="C4574">
        <v>100</v>
      </c>
      <c r="D4574">
        <v>100000</v>
      </c>
      <c r="E4574">
        <v>9</v>
      </c>
      <c r="F4574">
        <v>1</v>
      </c>
      <c r="G4574">
        <v>1.3955580000000001</v>
      </c>
      <c r="H4574">
        <v>2.7389E-2</v>
      </c>
      <c r="I4574">
        <v>0.10131999999999999</v>
      </c>
      <c r="J4574">
        <v>1.2664999999999999E-2</v>
      </c>
      <c r="K4574" t="str">
        <f t="shared" si="86"/>
        <v>6</v>
      </c>
      <c r="L4574" t="s">
        <v>74</v>
      </c>
      <c r="M4574" t="s">
        <v>75</v>
      </c>
      <c r="N45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4574" s="10" t="e">
        <f>VLOOKUP(TableOMP[[#This Row],[Label]],TableAvg[],2,FALSE)</f>
        <v>#N/A</v>
      </c>
      <c r="P4574" s="10" t="e">
        <f>VLOOKUP(TableOMP[[#This Row],[Label]],TableAvg[],3,FALSE)</f>
        <v>#N/A</v>
      </c>
      <c r="Q4574" s="10" t="e">
        <f>TableOMP[[#This Row],[Avg]]-$U$2*TableOMP[[#This Row],[StdDev]]</f>
        <v>#N/A</v>
      </c>
      <c r="R4574" s="10" t="e">
        <f>TableOMP[[#This Row],[Avg]]+$U$2*TableOMP[[#This Row],[StdDev]]</f>
        <v>#N/A</v>
      </c>
      <c r="S4574" s="10" t="e">
        <f>IF(AND(TableOMP[[#This Row],[total_time]]&gt;=TableOMP[[#This Row],[Low]], TableOMP[[#This Row],[total_time]]&lt;=TableOMP[[#This Row],[High]]),1,0)</f>
        <v>#N/A</v>
      </c>
    </row>
    <row r="4575" spans="1:19" x14ac:dyDescent="0.25">
      <c r="A4575" t="s">
        <v>16</v>
      </c>
      <c r="B4575">
        <v>1000</v>
      </c>
      <c r="C4575">
        <v>100</v>
      </c>
      <c r="D4575">
        <v>100000</v>
      </c>
      <c r="E4575">
        <v>8</v>
      </c>
      <c r="F4575">
        <v>1</v>
      </c>
      <c r="G4575">
        <v>1.3985749999999999</v>
      </c>
      <c r="H4575">
        <v>1.8994E-2</v>
      </c>
      <c r="I4575">
        <v>6.4935999999999994E-2</v>
      </c>
      <c r="J4575">
        <v>9.2770000000000005E-3</v>
      </c>
      <c r="K4575" t="str">
        <f t="shared" si="86"/>
        <v>6</v>
      </c>
      <c r="L4575" t="s">
        <v>74</v>
      </c>
      <c r="M4575" t="s">
        <v>75</v>
      </c>
      <c r="N45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4575" s="10" t="e">
        <f>VLOOKUP(TableOMP[[#This Row],[Label]],TableAvg[],2,FALSE)</f>
        <v>#N/A</v>
      </c>
      <c r="P4575" s="10" t="e">
        <f>VLOOKUP(TableOMP[[#This Row],[Label]],TableAvg[],3,FALSE)</f>
        <v>#N/A</v>
      </c>
      <c r="Q4575" s="10" t="e">
        <f>TableOMP[[#This Row],[Avg]]-$U$2*TableOMP[[#This Row],[StdDev]]</f>
        <v>#N/A</v>
      </c>
      <c r="R4575" s="10" t="e">
        <f>TableOMP[[#This Row],[Avg]]+$U$2*TableOMP[[#This Row],[StdDev]]</f>
        <v>#N/A</v>
      </c>
      <c r="S4575" s="10" t="e">
        <f>IF(AND(TableOMP[[#This Row],[total_time]]&gt;=TableOMP[[#This Row],[Low]], TableOMP[[#This Row],[total_time]]&lt;=TableOMP[[#This Row],[High]]),1,0)</f>
        <v>#N/A</v>
      </c>
    </row>
    <row r="4576" spans="1:19" x14ac:dyDescent="0.25">
      <c r="A4576" t="s">
        <v>16</v>
      </c>
      <c r="B4576">
        <v>1000</v>
      </c>
      <c r="C4576">
        <v>100</v>
      </c>
      <c r="D4576">
        <v>100000</v>
      </c>
      <c r="E4576">
        <v>7</v>
      </c>
      <c r="F4576">
        <v>1</v>
      </c>
      <c r="G4576">
        <v>1.4240600000000001</v>
      </c>
      <c r="H4576">
        <v>1.2683E-2</v>
      </c>
      <c r="I4576">
        <v>5.6640999999999997E-2</v>
      </c>
      <c r="J4576">
        <v>9.4400000000000005E-3</v>
      </c>
      <c r="K4576" t="str">
        <f t="shared" si="86"/>
        <v>6</v>
      </c>
      <c r="L4576" t="s">
        <v>74</v>
      </c>
      <c r="M4576" t="s">
        <v>75</v>
      </c>
      <c r="N45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4576" s="10" t="e">
        <f>VLOOKUP(TableOMP[[#This Row],[Label]],TableAvg[],2,FALSE)</f>
        <v>#N/A</v>
      </c>
      <c r="P4576" s="10" t="e">
        <f>VLOOKUP(TableOMP[[#This Row],[Label]],TableAvg[],3,FALSE)</f>
        <v>#N/A</v>
      </c>
      <c r="Q4576" s="10" t="e">
        <f>TableOMP[[#This Row],[Avg]]-$U$2*TableOMP[[#This Row],[StdDev]]</f>
        <v>#N/A</v>
      </c>
      <c r="R4576" s="10" t="e">
        <f>TableOMP[[#This Row],[Avg]]+$U$2*TableOMP[[#This Row],[StdDev]]</f>
        <v>#N/A</v>
      </c>
      <c r="S4576" s="10" t="e">
        <f>IF(AND(TableOMP[[#This Row],[total_time]]&gt;=TableOMP[[#This Row],[Low]], TableOMP[[#This Row],[total_time]]&lt;=TableOMP[[#This Row],[High]]),1,0)</f>
        <v>#N/A</v>
      </c>
    </row>
    <row r="4577" spans="1:19" x14ac:dyDescent="0.25">
      <c r="A4577" t="s">
        <v>16</v>
      </c>
      <c r="B4577">
        <v>1000</v>
      </c>
      <c r="C4577">
        <v>100</v>
      </c>
      <c r="D4577">
        <v>100000</v>
      </c>
      <c r="E4577">
        <v>6</v>
      </c>
      <c r="F4577">
        <v>1</v>
      </c>
      <c r="G4577">
        <v>1.4815069999999999</v>
      </c>
      <c r="H4577">
        <v>2.0559999999999998E-2</v>
      </c>
      <c r="I4577">
        <v>7.7995999999999996E-2</v>
      </c>
      <c r="J4577">
        <v>1.5599E-2</v>
      </c>
      <c r="K4577" t="str">
        <f t="shared" si="86"/>
        <v>6</v>
      </c>
      <c r="L4577" t="s">
        <v>74</v>
      </c>
      <c r="M4577" t="s">
        <v>75</v>
      </c>
      <c r="N45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4577" s="10" t="e">
        <f>VLOOKUP(TableOMP[[#This Row],[Label]],TableAvg[],2,FALSE)</f>
        <v>#N/A</v>
      </c>
      <c r="P4577" s="10" t="e">
        <f>VLOOKUP(TableOMP[[#This Row],[Label]],TableAvg[],3,FALSE)</f>
        <v>#N/A</v>
      </c>
      <c r="Q4577" s="10" t="e">
        <f>TableOMP[[#This Row],[Avg]]-$U$2*TableOMP[[#This Row],[StdDev]]</f>
        <v>#N/A</v>
      </c>
      <c r="R4577" s="10" t="e">
        <f>TableOMP[[#This Row],[Avg]]+$U$2*TableOMP[[#This Row],[StdDev]]</f>
        <v>#N/A</v>
      </c>
      <c r="S4577" s="10" t="e">
        <f>IF(AND(TableOMP[[#This Row],[total_time]]&gt;=TableOMP[[#This Row],[Low]], TableOMP[[#This Row],[total_time]]&lt;=TableOMP[[#This Row],[High]]),1,0)</f>
        <v>#N/A</v>
      </c>
    </row>
    <row r="4578" spans="1:19" x14ac:dyDescent="0.25">
      <c r="A4578" t="s">
        <v>16</v>
      </c>
      <c r="B4578">
        <v>1000</v>
      </c>
      <c r="C4578">
        <v>100</v>
      </c>
      <c r="D4578">
        <v>100000</v>
      </c>
      <c r="E4578">
        <v>5</v>
      </c>
      <c r="F4578">
        <v>1</v>
      </c>
      <c r="G4578">
        <v>1.5498400000000001</v>
      </c>
      <c r="H4578">
        <v>1.0486000000000001E-2</v>
      </c>
      <c r="I4578">
        <v>3.141E-2</v>
      </c>
      <c r="J4578">
        <v>7.8519999999999996E-3</v>
      </c>
      <c r="K4578" t="str">
        <f t="shared" si="86"/>
        <v>6</v>
      </c>
      <c r="L4578" t="s">
        <v>74</v>
      </c>
      <c r="M4578" t="s">
        <v>75</v>
      </c>
      <c r="N45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4578" s="10" t="e">
        <f>VLOOKUP(TableOMP[[#This Row],[Label]],TableAvg[],2,FALSE)</f>
        <v>#N/A</v>
      </c>
      <c r="P4578" s="10" t="e">
        <f>VLOOKUP(TableOMP[[#This Row],[Label]],TableAvg[],3,FALSE)</f>
        <v>#N/A</v>
      </c>
      <c r="Q4578" s="10" t="e">
        <f>TableOMP[[#This Row],[Avg]]-$U$2*TableOMP[[#This Row],[StdDev]]</f>
        <v>#N/A</v>
      </c>
      <c r="R4578" s="10" t="e">
        <f>TableOMP[[#This Row],[Avg]]+$U$2*TableOMP[[#This Row],[StdDev]]</f>
        <v>#N/A</v>
      </c>
      <c r="S4578" s="10" t="e">
        <f>IF(AND(TableOMP[[#This Row],[total_time]]&gt;=TableOMP[[#This Row],[Low]], TableOMP[[#This Row],[total_time]]&lt;=TableOMP[[#This Row],[High]]),1,0)</f>
        <v>#N/A</v>
      </c>
    </row>
    <row r="4579" spans="1:19" x14ac:dyDescent="0.25">
      <c r="A4579" t="s">
        <v>16</v>
      </c>
      <c r="B4579">
        <v>1000</v>
      </c>
      <c r="C4579">
        <v>100</v>
      </c>
      <c r="D4579">
        <v>100000</v>
      </c>
      <c r="E4579">
        <v>4</v>
      </c>
      <c r="F4579">
        <v>1</v>
      </c>
      <c r="G4579">
        <v>1.6655120000000001</v>
      </c>
      <c r="H4579">
        <v>1.1261999999999999E-2</v>
      </c>
      <c r="I4579">
        <v>2.4722999999999998E-2</v>
      </c>
      <c r="J4579">
        <v>8.2410000000000001E-3</v>
      </c>
      <c r="K4579" t="str">
        <f t="shared" si="86"/>
        <v>6</v>
      </c>
      <c r="L4579" t="s">
        <v>74</v>
      </c>
      <c r="M4579" t="s">
        <v>75</v>
      </c>
      <c r="N45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4579" s="10" t="e">
        <f>VLOOKUP(TableOMP[[#This Row],[Label]],TableAvg[],2,FALSE)</f>
        <v>#N/A</v>
      </c>
      <c r="P4579" s="10" t="e">
        <f>VLOOKUP(TableOMP[[#This Row],[Label]],TableAvg[],3,FALSE)</f>
        <v>#N/A</v>
      </c>
      <c r="Q4579" s="10" t="e">
        <f>TableOMP[[#This Row],[Avg]]-$U$2*TableOMP[[#This Row],[StdDev]]</f>
        <v>#N/A</v>
      </c>
      <c r="R4579" s="10" t="e">
        <f>TableOMP[[#This Row],[Avg]]+$U$2*TableOMP[[#This Row],[StdDev]]</f>
        <v>#N/A</v>
      </c>
      <c r="S4579" s="10" t="e">
        <f>IF(AND(TableOMP[[#This Row],[total_time]]&gt;=TableOMP[[#This Row],[Low]], TableOMP[[#This Row],[total_time]]&lt;=TableOMP[[#This Row],[High]]),1,0)</f>
        <v>#N/A</v>
      </c>
    </row>
    <row r="4580" spans="1:19" x14ac:dyDescent="0.25">
      <c r="A4580" t="s">
        <v>16</v>
      </c>
      <c r="B4580">
        <v>1000</v>
      </c>
      <c r="C4580">
        <v>100</v>
      </c>
      <c r="D4580">
        <v>100000</v>
      </c>
      <c r="E4580">
        <v>3</v>
      </c>
      <c r="F4580">
        <v>1</v>
      </c>
      <c r="G4580">
        <v>1.853785</v>
      </c>
      <c r="H4580">
        <v>9.5630000000000003E-3</v>
      </c>
      <c r="I4580">
        <v>1.2397E-2</v>
      </c>
      <c r="J4580">
        <v>6.1989999999999996E-3</v>
      </c>
      <c r="K4580" t="str">
        <f t="shared" si="86"/>
        <v>6</v>
      </c>
      <c r="L4580" t="s">
        <v>74</v>
      </c>
      <c r="M4580" t="s">
        <v>75</v>
      </c>
      <c r="N45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4580" s="10" t="e">
        <f>VLOOKUP(TableOMP[[#This Row],[Label]],TableAvg[],2,FALSE)</f>
        <v>#N/A</v>
      </c>
      <c r="P4580" s="10" t="e">
        <f>VLOOKUP(TableOMP[[#This Row],[Label]],TableAvg[],3,FALSE)</f>
        <v>#N/A</v>
      </c>
      <c r="Q4580" s="10" t="e">
        <f>TableOMP[[#This Row],[Avg]]-$U$2*TableOMP[[#This Row],[StdDev]]</f>
        <v>#N/A</v>
      </c>
      <c r="R4580" s="10" t="e">
        <f>TableOMP[[#This Row],[Avg]]+$U$2*TableOMP[[#This Row],[StdDev]]</f>
        <v>#N/A</v>
      </c>
      <c r="S4580" s="10" t="e">
        <f>IF(AND(TableOMP[[#This Row],[total_time]]&gt;=TableOMP[[#This Row],[Low]], TableOMP[[#This Row],[total_time]]&lt;=TableOMP[[#This Row],[High]]),1,0)</f>
        <v>#N/A</v>
      </c>
    </row>
    <row r="4581" spans="1:19" x14ac:dyDescent="0.25">
      <c r="A4581" t="s">
        <v>16</v>
      </c>
      <c r="B4581">
        <v>1000</v>
      </c>
      <c r="C4581">
        <v>100</v>
      </c>
      <c r="D4581">
        <v>100000</v>
      </c>
      <c r="E4581">
        <v>2</v>
      </c>
      <c r="F4581">
        <v>1</v>
      </c>
      <c r="G4581">
        <v>2.2569659999999998</v>
      </c>
      <c r="H4581">
        <v>8.7740000000000005E-3</v>
      </c>
      <c r="I4581">
        <v>6.084E-3</v>
      </c>
      <c r="J4581">
        <v>6.084E-3</v>
      </c>
      <c r="K4581" t="str">
        <f t="shared" si="86"/>
        <v>6</v>
      </c>
      <c r="L4581" t="s">
        <v>74</v>
      </c>
      <c r="M4581" t="s">
        <v>75</v>
      </c>
      <c r="N45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4581" s="10" t="e">
        <f>VLOOKUP(TableOMP[[#This Row],[Label]],TableAvg[],2,FALSE)</f>
        <v>#N/A</v>
      </c>
      <c r="P4581" s="10" t="e">
        <f>VLOOKUP(TableOMP[[#This Row],[Label]],TableAvg[],3,FALSE)</f>
        <v>#N/A</v>
      </c>
      <c r="Q4581" s="10" t="e">
        <f>TableOMP[[#This Row],[Avg]]-$U$2*TableOMP[[#This Row],[StdDev]]</f>
        <v>#N/A</v>
      </c>
      <c r="R4581" s="10" t="e">
        <f>TableOMP[[#This Row],[Avg]]+$U$2*TableOMP[[#This Row],[StdDev]]</f>
        <v>#N/A</v>
      </c>
      <c r="S4581" s="10" t="e">
        <f>IF(AND(TableOMP[[#This Row],[total_time]]&gt;=TableOMP[[#This Row],[Low]], TableOMP[[#This Row],[total_time]]&lt;=TableOMP[[#This Row],[High]]),1,0)</f>
        <v>#N/A</v>
      </c>
    </row>
    <row r="4582" spans="1:19" x14ac:dyDescent="0.25">
      <c r="A4582" t="s">
        <v>16</v>
      </c>
      <c r="B4582">
        <v>1000</v>
      </c>
      <c r="C4582">
        <v>100</v>
      </c>
      <c r="D4582">
        <v>100000</v>
      </c>
      <c r="E4582">
        <v>1</v>
      </c>
      <c r="F4582">
        <v>1</v>
      </c>
      <c r="G4582">
        <v>3.4576419999999999</v>
      </c>
      <c r="H4582">
        <v>7.4669999999999997E-3</v>
      </c>
      <c r="I4582">
        <v>0</v>
      </c>
      <c r="J4582">
        <v>0</v>
      </c>
      <c r="K4582" t="str">
        <f t="shared" si="86"/>
        <v>6</v>
      </c>
      <c r="L4582" t="s">
        <v>74</v>
      </c>
      <c r="M4582" t="s">
        <v>75</v>
      </c>
      <c r="N45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4582" s="10" t="e">
        <f>VLOOKUP(TableOMP[[#This Row],[Label]],TableAvg[],2,FALSE)</f>
        <v>#N/A</v>
      </c>
      <c r="P4582" s="10" t="e">
        <f>VLOOKUP(TableOMP[[#This Row],[Label]],TableAvg[],3,FALSE)</f>
        <v>#N/A</v>
      </c>
      <c r="Q4582" s="10" t="e">
        <f>TableOMP[[#This Row],[Avg]]-$U$2*TableOMP[[#This Row],[StdDev]]</f>
        <v>#N/A</v>
      </c>
      <c r="R4582" s="10" t="e">
        <f>TableOMP[[#This Row],[Avg]]+$U$2*TableOMP[[#This Row],[StdDev]]</f>
        <v>#N/A</v>
      </c>
      <c r="S4582" s="10" t="e">
        <f>IF(AND(TableOMP[[#This Row],[total_time]]&gt;=TableOMP[[#This Row],[Low]], TableOMP[[#This Row],[total_time]]&lt;=TableOMP[[#This Row],[High]]),1,0)</f>
        <v>#N/A</v>
      </c>
    </row>
    <row r="4583" spans="1:19" x14ac:dyDescent="0.25">
      <c r="A4583" t="s">
        <v>16</v>
      </c>
      <c r="B4583">
        <v>100</v>
      </c>
      <c r="C4583">
        <v>100</v>
      </c>
      <c r="D4583">
        <v>100000</v>
      </c>
      <c r="E4583">
        <v>64</v>
      </c>
      <c r="F4583">
        <v>1</v>
      </c>
      <c r="G4583">
        <v>1.325712</v>
      </c>
      <c r="H4583">
        <v>6.3025999999999999E-2</v>
      </c>
      <c r="I4583">
        <v>3.4251619999999998</v>
      </c>
      <c r="J4583">
        <v>5.4368E-2</v>
      </c>
      <c r="K4583" t="str">
        <f t="shared" si="86"/>
        <v>6</v>
      </c>
      <c r="L4583" t="s">
        <v>74</v>
      </c>
      <c r="M4583" t="s">
        <v>75</v>
      </c>
      <c r="N45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4583" s="10" t="e">
        <f>VLOOKUP(TableOMP[[#This Row],[Label]],TableAvg[],2,FALSE)</f>
        <v>#N/A</v>
      </c>
      <c r="P4583" s="10" t="e">
        <f>VLOOKUP(TableOMP[[#This Row],[Label]],TableAvg[],3,FALSE)</f>
        <v>#N/A</v>
      </c>
      <c r="Q4583" s="10" t="e">
        <f>TableOMP[[#This Row],[Avg]]-$U$2*TableOMP[[#This Row],[StdDev]]</f>
        <v>#N/A</v>
      </c>
      <c r="R4583" s="10" t="e">
        <f>TableOMP[[#This Row],[Avg]]+$U$2*TableOMP[[#This Row],[StdDev]]</f>
        <v>#N/A</v>
      </c>
      <c r="S4583" s="10" t="e">
        <f>IF(AND(TableOMP[[#This Row],[total_time]]&gt;=TableOMP[[#This Row],[Low]], TableOMP[[#This Row],[total_time]]&lt;=TableOMP[[#This Row],[High]]),1,0)</f>
        <v>#N/A</v>
      </c>
    </row>
    <row r="4584" spans="1:19" x14ac:dyDescent="0.25">
      <c r="A4584" t="s">
        <v>16</v>
      </c>
      <c r="B4584">
        <v>100</v>
      </c>
      <c r="C4584">
        <v>100</v>
      </c>
      <c r="D4584">
        <v>100000</v>
      </c>
      <c r="E4584">
        <v>63</v>
      </c>
      <c r="F4584">
        <v>1</v>
      </c>
      <c r="G4584">
        <v>1.316208</v>
      </c>
      <c r="H4584">
        <v>6.8197999999999995E-2</v>
      </c>
      <c r="I4584">
        <v>3.653937</v>
      </c>
      <c r="J4584">
        <v>5.8934E-2</v>
      </c>
      <c r="K4584" t="str">
        <f t="shared" ref="K4584:K4615" si="87">MID(M4584,22,1)</f>
        <v>6</v>
      </c>
      <c r="L4584" t="s">
        <v>74</v>
      </c>
      <c r="M4584" t="s">
        <v>75</v>
      </c>
      <c r="N45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4584" s="10" t="e">
        <f>VLOOKUP(TableOMP[[#This Row],[Label]],TableAvg[],2,FALSE)</f>
        <v>#N/A</v>
      </c>
      <c r="P4584" s="10" t="e">
        <f>VLOOKUP(TableOMP[[#This Row],[Label]],TableAvg[],3,FALSE)</f>
        <v>#N/A</v>
      </c>
      <c r="Q4584" s="10" t="e">
        <f>TableOMP[[#This Row],[Avg]]-$U$2*TableOMP[[#This Row],[StdDev]]</f>
        <v>#N/A</v>
      </c>
      <c r="R4584" s="10" t="e">
        <f>TableOMP[[#This Row],[Avg]]+$U$2*TableOMP[[#This Row],[StdDev]]</f>
        <v>#N/A</v>
      </c>
      <c r="S4584" s="10" t="e">
        <f>IF(AND(TableOMP[[#This Row],[total_time]]&gt;=TableOMP[[#This Row],[Low]], TableOMP[[#This Row],[total_time]]&lt;=TableOMP[[#This Row],[High]]),1,0)</f>
        <v>#N/A</v>
      </c>
    </row>
    <row r="4585" spans="1:19" x14ac:dyDescent="0.25">
      <c r="A4585" t="s">
        <v>16</v>
      </c>
      <c r="B4585">
        <v>100</v>
      </c>
      <c r="C4585">
        <v>100</v>
      </c>
      <c r="D4585">
        <v>100000</v>
      </c>
      <c r="E4585">
        <v>62</v>
      </c>
      <c r="F4585">
        <v>1</v>
      </c>
      <c r="G4585">
        <v>1.3197650000000001</v>
      </c>
      <c r="H4585">
        <v>7.8579999999999997E-2</v>
      </c>
      <c r="I4585">
        <v>4.1560709999999998</v>
      </c>
      <c r="J4585">
        <v>6.8131999999999998E-2</v>
      </c>
      <c r="K4585" t="str">
        <f t="shared" si="87"/>
        <v>6</v>
      </c>
      <c r="L4585" t="s">
        <v>74</v>
      </c>
      <c r="M4585" t="s">
        <v>75</v>
      </c>
      <c r="N45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4585" s="10" t="e">
        <f>VLOOKUP(TableOMP[[#This Row],[Label]],TableAvg[],2,FALSE)</f>
        <v>#N/A</v>
      </c>
      <c r="P4585" s="10" t="e">
        <f>VLOOKUP(TableOMP[[#This Row],[Label]],TableAvg[],3,FALSE)</f>
        <v>#N/A</v>
      </c>
      <c r="Q4585" s="10" t="e">
        <f>TableOMP[[#This Row],[Avg]]-$U$2*TableOMP[[#This Row],[StdDev]]</f>
        <v>#N/A</v>
      </c>
      <c r="R4585" s="10" t="e">
        <f>TableOMP[[#This Row],[Avg]]+$U$2*TableOMP[[#This Row],[StdDev]]</f>
        <v>#N/A</v>
      </c>
      <c r="S4585" s="10" t="e">
        <f>IF(AND(TableOMP[[#This Row],[total_time]]&gt;=TableOMP[[#This Row],[Low]], TableOMP[[#This Row],[total_time]]&lt;=TableOMP[[#This Row],[High]]),1,0)</f>
        <v>#N/A</v>
      </c>
    </row>
    <row r="4586" spans="1:19" x14ac:dyDescent="0.25">
      <c r="A4586" t="s">
        <v>16</v>
      </c>
      <c r="B4586">
        <v>100</v>
      </c>
      <c r="C4586">
        <v>100</v>
      </c>
      <c r="D4586">
        <v>100000</v>
      </c>
      <c r="E4586">
        <v>61</v>
      </c>
      <c r="F4586">
        <v>1</v>
      </c>
      <c r="G4586">
        <v>1.300084</v>
      </c>
      <c r="H4586">
        <v>6.6114999999999993E-2</v>
      </c>
      <c r="I4586">
        <v>3.411292</v>
      </c>
      <c r="J4586">
        <v>5.6855000000000003E-2</v>
      </c>
      <c r="K4586" t="str">
        <f t="shared" si="87"/>
        <v>6</v>
      </c>
      <c r="L4586" t="s">
        <v>74</v>
      </c>
      <c r="M4586" t="s">
        <v>75</v>
      </c>
      <c r="N45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4586" s="10" t="e">
        <f>VLOOKUP(TableOMP[[#This Row],[Label]],TableAvg[],2,FALSE)</f>
        <v>#N/A</v>
      </c>
      <c r="P4586" s="10" t="e">
        <f>VLOOKUP(TableOMP[[#This Row],[Label]],TableAvg[],3,FALSE)</f>
        <v>#N/A</v>
      </c>
      <c r="Q4586" s="10" t="e">
        <f>TableOMP[[#This Row],[Avg]]-$U$2*TableOMP[[#This Row],[StdDev]]</f>
        <v>#N/A</v>
      </c>
      <c r="R4586" s="10" t="e">
        <f>TableOMP[[#This Row],[Avg]]+$U$2*TableOMP[[#This Row],[StdDev]]</f>
        <v>#N/A</v>
      </c>
      <c r="S4586" s="10" t="e">
        <f>IF(AND(TableOMP[[#This Row],[total_time]]&gt;=TableOMP[[#This Row],[Low]], TableOMP[[#This Row],[total_time]]&lt;=TableOMP[[#This Row],[High]]),1,0)</f>
        <v>#N/A</v>
      </c>
    </row>
    <row r="4587" spans="1:19" x14ac:dyDescent="0.25">
      <c r="A4587" t="s">
        <v>16</v>
      </c>
      <c r="B4587">
        <v>100</v>
      </c>
      <c r="C4587">
        <v>100</v>
      </c>
      <c r="D4587">
        <v>100000</v>
      </c>
      <c r="E4587">
        <v>60</v>
      </c>
      <c r="F4587">
        <v>1</v>
      </c>
      <c r="G4587">
        <v>1.304281</v>
      </c>
      <c r="H4587">
        <v>6.4697000000000005E-2</v>
      </c>
      <c r="I4587">
        <v>3.3129599999999999</v>
      </c>
      <c r="J4587">
        <v>5.6152000000000001E-2</v>
      </c>
      <c r="K4587" t="str">
        <f t="shared" si="87"/>
        <v>6</v>
      </c>
      <c r="L4587" t="s">
        <v>74</v>
      </c>
      <c r="M4587" t="s">
        <v>75</v>
      </c>
      <c r="N45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4587" s="10" t="e">
        <f>VLOOKUP(TableOMP[[#This Row],[Label]],TableAvg[],2,FALSE)</f>
        <v>#N/A</v>
      </c>
      <c r="P4587" s="10" t="e">
        <f>VLOOKUP(TableOMP[[#This Row],[Label]],TableAvg[],3,FALSE)</f>
        <v>#N/A</v>
      </c>
      <c r="Q4587" s="10" t="e">
        <f>TableOMP[[#This Row],[Avg]]-$U$2*TableOMP[[#This Row],[StdDev]]</f>
        <v>#N/A</v>
      </c>
      <c r="R4587" s="10" t="e">
        <f>TableOMP[[#This Row],[Avg]]+$U$2*TableOMP[[#This Row],[StdDev]]</f>
        <v>#N/A</v>
      </c>
      <c r="S4587" s="10" t="e">
        <f>IF(AND(TableOMP[[#This Row],[total_time]]&gt;=TableOMP[[#This Row],[Low]], TableOMP[[#This Row],[total_time]]&lt;=TableOMP[[#This Row],[High]]),1,0)</f>
        <v>#N/A</v>
      </c>
    </row>
    <row r="4588" spans="1:19" x14ac:dyDescent="0.25">
      <c r="A4588" t="s">
        <v>16</v>
      </c>
      <c r="B4588">
        <v>100</v>
      </c>
      <c r="C4588">
        <v>100</v>
      </c>
      <c r="D4588">
        <v>100000</v>
      </c>
      <c r="E4588">
        <v>59</v>
      </c>
      <c r="F4588">
        <v>1</v>
      </c>
      <c r="G4588">
        <v>1.3804149999999999</v>
      </c>
      <c r="H4588">
        <v>6.2328000000000001E-2</v>
      </c>
      <c r="I4588">
        <v>3.13212</v>
      </c>
      <c r="J4588">
        <v>5.4002000000000001E-2</v>
      </c>
      <c r="K4588" t="str">
        <f t="shared" si="87"/>
        <v>6</v>
      </c>
      <c r="L4588" t="s">
        <v>74</v>
      </c>
      <c r="M4588" t="s">
        <v>75</v>
      </c>
      <c r="N45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4588" s="10" t="e">
        <f>VLOOKUP(TableOMP[[#This Row],[Label]],TableAvg[],2,FALSE)</f>
        <v>#N/A</v>
      </c>
      <c r="P4588" s="10" t="e">
        <f>VLOOKUP(TableOMP[[#This Row],[Label]],TableAvg[],3,FALSE)</f>
        <v>#N/A</v>
      </c>
      <c r="Q4588" s="10" t="e">
        <f>TableOMP[[#This Row],[Avg]]-$U$2*TableOMP[[#This Row],[StdDev]]</f>
        <v>#N/A</v>
      </c>
      <c r="R4588" s="10" t="e">
        <f>TableOMP[[#This Row],[Avg]]+$U$2*TableOMP[[#This Row],[StdDev]]</f>
        <v>#N/A</v>
      </c>
      <c r="S4588" s="10" t="e">
        <f>IF(AND(TableOMP[[#This Row],[total_time]]&gt;=TableOMP[[#This Row],[Low]], TableOMP[[#This Row],[total_time]]&lt;=TableOMP[[#This Row],[High]]),1,0)</f>
        <v>#N/A</v>
      </c>
    </row>
    <row r="4589" spans="1:19" x14ac:dyDescent="0.25">
      <c r="A4589" t="s">
        <v>16</v>
      </c>
      <c r="B4589">
        <v>100</v>
      </c>
      <c r="C4589">
        <v>100</v>
      </c>
      <c r="D4589">
        <v>100000</v>
      </c>
      <c r="E4589">
        <v>58</v>
      </c>
      <c r="F4589">
        <v>1</v>
      </c>
      <c r="G4589">
        <v>1.2755909999999999</v>
      </c>
      <c r="H4589">
        <v>6.0527999999999998E-2</v>
      </c>
      <c r="I4589">
        <v>2.9419499999999998</v>
      </c>
      <c r="J4589">
        <v>5.1612999999999999E-2</v>
      </c>
      <c r="K4589" t="str">
        <f t="shared" si="87"/>
        <v>6</v>
      </c>
      <c r="L4589" t="s">
        <v>74</v>
      </c>
      <c r="M4589" t="s">
        <v>75</v>
      </c>
      <c r="N45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4589" s="10" t="e">
        <f>VLOOKUP(TableOMP[[#This Row],[Label]],TableAvg[],2,FALSE)</f>
        <v>#N/A</v>
      </c>
      <c r="P4589" s="10" t="e">
        <f>VLOOKUP(TableOMP[[#This Row],[Label]],TableAvg[],3,FALSE)</f>
        <v>#N/A</v>
      </c>
      <c r="Q4589" s="10" t="e">
        <f>TableOMP[[#This Row],[Avg]]-$U$2*TableOMP[[#This Row],[StdDev]]</f>
        <v>#N/A</v>
      </c>
      <c r="R4589" s="10" t="e">
        <f>TableOMP[[#This Row],[Avg]]+$U$2*TableOMP[[#This Row],[StdDev]]</f>
        <v>#N/A</v>
      </c>
      <c r="S4589" s="10" t="e">
        <f>IF(AND(TableOMP[[#This Row],[total_time]]&gt;=TableOMP[[#This Row],[Low]], TableOMP[[#This Row],[total_time]]&lt;=TableOMP[[#This Row],[High]]),1,0)</f>
        <v>#N/A</v>
      </c>
    </row>
    <row r="4590" spans="1:19" x14ac:dyDescent="0.25">
      <c r="A4590" t="s">
        <v>16</v>
      </c>
      <c r="B4590">
        <v>100</v>
      </c>
      <c r="C4590">
        <v>100</v>
      </c>
      <c r="D4590">
        <v>100000</v>
      </c>
      <c r="E4590">
        <v>57</v>
      </c>
      <c r="F4590">
        <v>1</v>
      </c>
      <c r="G4590">
        <v>1.817855</v>
      </c>
      <c r="H4590">
        <v>7.7426999999999996E-2</v>
      </c>
      <c r="I4590">
        <v>3.2725360000000001</v>
      </c>
      <c r="J4590">
        <v>5.8437999999999997E-2</v>
      </c>
      <c r="K4590" t="str">
        <f t="shared" si="87"/>
        <v>6</v>
      </c>
      <c r="L4590" t="s">
        <v>74</v>
      </c>
      <c r="M4590" t="s">
        <v>75</v>
      </c>
      <c r="N45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4590" s="10" t="e">
        <f>VLOOKUP(TableOMP[[#This Row],[Label]],TableAvg[],2,FALSE)</f>
        <v>#N/A</v>
      </c>
      <c r="P4590" s="10" t="e">
        <f>VLOOKUP(TableOMP[[#This Row],[Label]],TableAvg[],3,FALSE)</f>
        <v>#N/A</v>
      </c>
      <c r="Q4590" s="10" t="e">
        <f>TableOMP[[#This Row],[Avg]]-$U$2*TableOMP[[#This Row],[StdDev]]</f>
        <v>#N/A</v>
      </c>
      <c r="R4590" s="10" t="e">
        <f>TableOMP[[#This Row],[Avg]]+$U$2*TableOMP[[#This Row],[StdDev]]</f>
        <v>#N/A</v>
      </c>
      <c r="S4590" s="10" t="e">
        <f>IF(AND(TableOMP[[#This Row],[total_time]]&gt;=TableOMP[[#This Row],[Low]], TableOMP[[#This Row],[total_time]]&lt;=TableOMP[[#This Row],[High]]),1,0)</f>
        <v>#N/A</v>
      </c>
    </row>
    <row r="4591" spans="1:19" x14ac:dyDescent="0.25">
      <c r="A4591" t="s">
        <v>16</v>
      </c>
      <c r="B4591">
        <v>100</v>
      </c>
      <c r="C4591">
        <v>100</v>
      </c>
      <c r="D4591">
        <v>100000</v>
      </c>
      <c r="E4591">
        <v>56</v>
      </c>
      <c r="F4591">
        <v>1</v>
      </c>
      <c r="G4591">
        <v>1.8516440000000001</v>
      </c>
      <c r="H4591">
        <v>6.8331000000000003E-2</v>
      </c>
      <c r="I4591">
        <v>2.7218529999999999</v>
      </c>
      <c r="J4591">
        <v>4.9487999999999997E-2</v>
      </c>
      <c r="K4591" t="str">
        <f t="shared" si="87"/>
        <v>6</v>
      </c>
      <c r="L4591" t="s">
        <v>74</v>
      </c>
      <c r="M4591" t="s">
        <v>75</v>
      </c>
      <c r="N45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4591" s="10" t="e">
        <f>VLOOKUP(TableOMP[[#This Row],[Label]],TableAvg[],2,FALSE)</f>
        <v>#N/A</v>
      </c>
      <c r="P4591" s="10" t="e">
        <f>VLOOKUP(TableOMP[[#This Row],[Label]],TableAvg[],3,FALSE)</f>
        <v>#N/A</v>
      </c>
      <c r="Q4591" s="10" t="e">
        <f>TableOMP[[#This Row],[Avg]]-$U$2*TableOMP[[#This Row],[StdDev]]</f>
        <v>#N/A</v>
      </c>
      <c r="R4591" s="10" t="e">
        <f>TableOMP[[#This Row],[Avg]]+$U$2*TableOMP[[#This Row],[StdDev]]</f>
        <v>#N/A</v>
      </c>
      <c r="S4591" s="10" t="e">
        <f>IF(AND(TableOMP[[#This Row],[total_time]]&gt;=TableOMP[[#This Row],[Low]], TableOMP[[#This Row],[total_time]]&lt;=TableOMP[[#This Row],[High]]),1,0)</f>
        <v>#N/A</v>
      </c>
    </row>
    <row r="4592" spans="1:19" x14ac:dyDescent="0.25">
      <c r="A4592" t="s">
        <v>16</v>
      </c>
      <c r="B4592">
        <v>100</v>
      </c>
      <c r="C4592">
        <v>100</v>
      </c>
      <c r="D4592">
        <v>100000</v>
      </c>
      <c r="E4592">
        <v>55</v>
      </c>
      <c r="F4592">
        <v>1</v>
      </c>
      <c r="G4592">
        <v>1.5637380000000001</v>
      </c>
      <c r="H4592">
        <v>0.117578</v>
      </c>
      <c r="I4592">
        <v>4.5037039999999999</v>
      </c>
      <c r="J4592">
        <v>8.3402000000000004E-2</v>
      </c>
      <c r="K4592" t="str">
        <f t="shared" si="87"/>
        <v>6</v>
      </c>
      <c r="L4592" t="s">
        <v>74</v>
      </c>
      <c r="M4592" t="s">
        <v>75</v>
      </c>
      <c r="N45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4592" s="10" t="e">
        <f>VLOOKUP(TableOMP[[#This Row],[Label]],TableAvg[],2,FALSE)</f>
        <v>#N/A</v>
      </c>
      <c r="P4592" s="10" t="e">
        <f>VLOOKUP(TableOMP[[#This Row],[Label]],TableAvg[],3,FALSE)</f>
        <v>#N/A</v>
      </c>
      <c r="Q4592" s="10" t="e">
        <f>TableOMP[[#This Row],[Avg]]-$U$2*TableOMP[[#This Row],[StdDev]]</f>
        <v>#N/A</v>
      </c>
      <c r="R4592" s="10" t="e">
        <f>TableOMP[[#This Row],[Avg]]+$U$2*TableOMP[[#This Row],[StdDev]]</f>
        <v>#N/A</v>
      </c>
      <c r="S4592" s="10" t="e">
        <f>IF(AND(TableOMP[[#This Row],[total_time]]&gt;=TableOMP[[#This Row],[Low]], TableOMP[[#This Row],[total_time]]&lt;=TableOMP[[#This Row],[High]]),1,0)</f>
        <v>#N/A</v>
      </c>
    </row>
    <row r="4593" spans="1:19" x14ac:dyDescent="0.25">
      <c r="A4593" t="s">
        <v>16</v>
      </c>
      <c r="B4593">
        <v>100</v>
      </c>
      <c r="C4593">
        <v>100</v>
      </c>
      <c r="D4593">
        <v>100000</v>
      </c>
      <c r="E4593">
        <v>54</v>
      </c>
      <c r="F4593">
        <v>1</v>
      </c>
      <c r="G4593">
        <v>1.6862550000000001</v>
      </c>
      <c r="H4593">
        <v>0.113681</v>
      </c>
      <c r="I4593">
        <v>3.728037</v>
      </c>
      <c r="J4593">
        <v>7.034E-2</v>
      </c>
      <c r="K4593" t="str">
        <f t="shared" si="87"/>
        <v>6</v>
      </c>
      <c r="L4593" t="s">
        <v>74</v>
      </c>
      <c r="M4593" t="s">
        <v>75</v>
      </c>
      <c r="N45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4593" s="10" t="e">
        <f>VLOOKUP(TableOMP[[#This Row],[Label]],TableAvg[],2,FALSE)</f>
        <v>#N/A</v>
      </c>
      <c r="P4593" s="10" t="e">
        <f>VLOOKUP(TableOMP[[#This Row],[Label]],TableAvg[],3,FALSE)</f>
        <v>#N/A</v>
      </c>
      <c r="Q4593" s="10" t="e">
        <f>TableOMP[[#This Row],[Avg]]-$U$2*TableOMP[[#This Row],[StdDev]]</f>
        <v>#N/A</v>
      </c>
      <c r="R4593" s="10" t="e">
        <f>TableOMP[[#This Row],[Avg]]+$U$2*TableOMP[[#This Row],[StdDev]]</f>
        <v>#N/A</v>
      </c>
      <c r="S4593" s="10" t="e">
        <f>IF(AND(TableOMP[[#This Row],[total_time]]&gt;=TableOMP[[#This Row],[Low]], TableOMP[[#This Row],[total_time]]&lt;=TableOMP[[#This Row],[High]]),1,0)</f>
        <v>#N/A</v>
      </c>
    </row>
    <row r="4594" spans="1:19" x14ac:dyDescent="0.25">
      <c r="A4594" t="s">
        <v>16</v>
      </c>
      <c r="B4594">
        <v>100</v>
      </c>
      <c r="C4594">
        <v>100</v>
      </c>
      <c r="D4594">
        <v>100000</v>
      </c>
      <c r="E4594">
        <v>53</v>
      </c>
      <c r="F4594">
        <v>1</v>
      </c>
      <c r="G4594">
        <v>1.8157749999999999</v>
      </c>
      <c r="H4594">
        <v>8.4515000000000007E-2</v>
      </c>
      <c r="I4594">
        <v>2.761317</v>
      </c>
      <c r="J4594">
        <v>5.3102000000000003E-2</v>
      </c>
      <c r="K4594" t="str">
        <f t="shared" si="87"/>
        <v>6</v>
      </c>
      <c r="L4594" t="s">
        <v>74</v>
      </c>
      <c r="M4594" t="s">
        <v>75</v>
      </c>
      <c r="N45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4594" s="10" t="e">
        <f>VLOOKUP(TableOMP[[#This Row],[Label]],TableAvg[],2,FALSE)</f>
        <v>#N/A</v>
      </c>
      <c r="P4594" s="10" t="e">
        <f>VLOOKUP(TableOMP[[#This Row],[Label]],TableAvg[],3,FALSE)</f>
        <v>#N/A</v>
      </c>
      <c r="Q4594" s="10" t="e">
        <f>TableOMP[[#This Row],[Avg]]-$U$2*TableOMP[[#This Row],[StdDev]]</f>
        <v>#N/A</v>
      </c>
      <c r="R4594" s="10" t="e">
        <f>TableOMP[[#This Row],[Avg]]+$U$2*TableOMP[[#This Row],[StdDev]]</f>
        <v>#N/A</v>
      </c>
      <c r="S4594" s="10" t="e">
        <f>IF(AND(TableOMP[[#This Row],[total_time]]&gt;=TableOMP[[#This Row],[Low]], TableOMP[[#This Row],[total_time]]&lt;=TableOMP[[#This Row],[High]]),1,0)</f>
        <v>#N/A</v>
      </c>
    </row>
    <row r="4595" spans="1:19" x14ac:dyDescent="0.25">
      <c r="A4595" t="s">
        <v>16</v>
      </c>
      <c r="B4595">
        <v>100</v>
      </c>
      <c r="C4595">
        <v>100</v>
      </c>
      <c r="D4595">
        <v>100000</v>
      </c>
      <c r="E4595">
        <v>52</v>
      </c>
      <c r="F4595">
        <v>1</v>
      </c>
      <c r="G4595">
        <v>1.8201890000000001</v>
      </c>
      <c r="H4595">
        <v>0.122214</v>
      </c>
      <c r="I4595">
        <v>2.9540329999999999</v>
      </c>
      <c r="J4595">
        <v>5.7922000000000001E-2</v>
      </c>
      <c r="K4595" t="str">
        <f t="shared" si="87"/>
        <v>6</v>
      </c>
      <c r="L4595" t="s">
        <v>74</v>
      </c>
      <c r="M4595" t="s">
        <v>75</v>
      </c>
      <c r="N45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4595" s="10" t="e">
        <f>VLOOKUP(TableOMP[[#This Row],[Label]],TableAvg[],2,FALSE)</f>
        <v>#N/A</v>
      </c>
      <c r="P4595" s="10" t="e">
        <f>VLOOKUP(TableOMP[[#This Row],[Label]],TableAvg[],3,FALSE)</f>
        <v>#N/A</v>
      </c>
      <c r="Q4595" s="10" t="e">
        <f>TableOMP[[#This Row],[Avg]]-$U$2*TableOMP[[#This Row],[StdDev]]</f>
        <v>#N/A</v>
      </c>
      <c r="R4595" s="10" t="e">
        <f>TableOMP[[#This Row],[Avg]]+$U$2*TableOMP[[#This Row],[StdDev]]</f>
        <v>#N/A</v>
      </c>
      <c r="S4595" s="10" t="e">
        <f>IF(AND(TableOMP[[#This Row],[total_time]]&gt;=TableOMP[[#This Row],[Low]], TableOMP[[#This Row],[total_time]]&lt;=TableOMP[[#This Row],[High]]),1,0)</f>
        <v>#N/A</v>
      </c>
    </row>
    <row r="4596" spans="1:19" x14ac:dyDescent="0.25">
      <c r="A4596" t="s">
        <v>16</v>
      </c>
      <c r="B4596">
        <v>100</v>
      </c>
      <c r="C4596">
        <v>100</v>
      </c>
      <c r="D4596">
        <v>100000</v>
      </c>
      <c r="E4596">
        <v>51</v>
      </c>
      <c r="F4596">
        <v>1</v>
      </c>
      <c r="G4596">
        <v>1.6955830000000001</v>
      </c>
      <c r="H4596">
        <v>0.116673</v>
      </c>
      <c r="I4596">
        <v>2.7317</v>
      </c>
      <c r="J4596">
        <v>5.4634000000000002E-2</v>
      </c>
      <c r="K4596" t="str">
        <f t="shared" si="87"/>
        <v>6</v>
      </c>
      <c r="L4596" t="s">
        <v>74</v>
      </c>
      <c r="M4596" t="s">
        <v>75</v>
      </c>
      <c r="N45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4596" s="10" t="e">
        <f>VLOOKUP(TableOMP[[#This Row],[Label]],TableAvg[],2,FALSE)</f>
        <v>#N/A</v>
      </c>
      <c r="P4596" s="10" t="e">
        <f>VLOOKUP(TableOMP[[#This Row],[Label]],TableAvg[],3,FALSE)</f>
        <v>#N/A</v>
      </c>
      <c r="Q4596" s="10" t="e">
        <f>TableOMP[[#This Row],[Avg]]-$U$2*TableOMP[[#This Row],[StdDev]]</f>
        <v>#N/A</v>
      </c>
      <c r="R4596" s="10" t="e">
        <f>TableOMP[[#This Row],[Avg]]+$U$2*TableOMP[[#This Row],[StdDev]]</f>
        <v>#N/A</v>
      </c>
      <c r="S4596" s="10" t="e">
        <f>IF(AND(TableOMP[[#This Row],[total_time]]&gt;=TableOMP[[#This Row],[Low]], TableOMP[[#This Row],[total_time]]&lt;=TableOMP[[#This Row],[High]]),1,0)</f>
        <v>#N/A</v>
      </c>
    </row>
    <row r="4597" spans="1:19" x14ac:dyDescent="0.25">
      <c r="A4597" t="s">
        <v>16</v>
      </c>
      <c r="B4597">
        <v>100</v>
      </c>
      <c r="C4597">
        <v>100</v>
      </c>
      <c r="D4597">
        <v>100000</v>
      </c>
      <c r="E4597">
        <v>50</v>
      </c>
      <c r="F4597">
        <v>1</v>
      </c>
      <c r="G4597">
        <v>1.5887910000000001</v>
      </c>
      <c r="H4597">
        <v>8.8390999999999997E-2</v>
      </c>
      <c r="I4597">
        <v>3.1484459999999999</v>
      </c>
      <c r="J4597">
        <v>6.4254000000000006E-2</v>
      </c>
      <c r="K4597" t="str">
        <f t="shared" si="87"/>
        <v>6</v>
      </c>
      <c r="L4597" t="s">
        <v>74</v>
      </c>
      <c r="M4597" t="s">
        <v>75</v>
      </c>
      <c r="N45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4597" s="10" t="e">
        <f>VLOOKUP(TableOMP[[#This Row],[Label]],TableAvg[],2,FALSE)</f>
        <v>#N/A</v>
      </c>
      <c r="P4597" s="10" t="e">
        <f>VLOOKUP(TableOMP[[#This Row],[Label]],TableAvg[],3,FALSE)</f>
        <v>#N/A</v>
      </c>
      <c r="Q4597" s="10" t="e">
        <f>TableOMP[[#This Row],[Avg]]-$U$2*TableOMP[[#This Row],[StdDev]]</f>
        <v>#N/A</v>
      </c>
      <c r="R4597" s="10" t="e">
        <f>TableOMP[[#This Row],[Avg]]+$U$2*TableOMP[[#This Row],[StdDev]]</f>
        <v>#N/A</v>
      </c>
      <c r="S4597" s="10" t="e">
        <f>IF(AND(TableOMP[[#This Row],[total_time]]&gt;=TableOMP[[#This Row],[Low]], TableOMP[[#This Row],[total_time]]&lt;=TableOMP[[#This Row],[High]]),1,0)</f>
        <v>#N/A</v>
      </c>
    </row>
    <row r="4598" spans="1:19" x14ac:dyDescent="0.25">
      <c r="A4598" t="s">
        <v>16</v>
      </c>
      <c r="B4598">
        <v>100</v>
      </c>
      <c r="C4598">
        <v>100</v>
      </c>
      <c r="D4598">
        <v>100000</v>
      </c>
      <c r="E4598">
        <v>49</v>
      </c>
      <c r="F4598">
        <v>1</v>
      </c>
      <c r="G4598">
        <v>1.730186</v>
      </c>
      <c r="H4598">
        <v>8.2296999999999995E-2</v>
      </c>
      <c r="I4598">
        <v>1.965408</v>
      </c>
      <c r="J4598">
        <v>4.0946000000000003E-2</v>
      </c>
      <c r="K4598" t="str">
        <f t="shared" si="87"/>
        <v>6</v>
      </c>
      <c r="L4598" t="s">
        <v>74</v>
      </c>
      <c r="M4598" t="s">
        <v>75</v>
      </c>
      <c r="N45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4598" s="10" t="e">
        <f>VLOOKUP(TableOMP[[#This Row],[Label]],TableAvg[],2,FALSE)</f>
        <v>#N/A</v>
      </c>
      <c r="P4598" s="10" t="e">
        <f>VLOOKUP(TableOMP[[#This Row],[Label]],TableAvg[],3,FALSE)</f>
        <v>#N/A</v>
      </c>
      <c r="Q4598" s="10" t="e">
        <f>TableOMP[[#This Row],[Avg]]-$U$2*TableOMP[[#This Row],[StdDev]]</f>
        <v>#N/A</v>
      </c>
      <c r="R4598" s="10" t="e">
        <f>TableOMP[[#This Row],[Avg]]+$U$2*TableOMP[[#This Row],[StdDev]]</f>
        <v>#N/A</v>
      </c>
      <c r="S4598" s="10" t="e">
        <f>IF(AND(TableOMP[[#This Row],[total_time]]&gt;=TableOMP[[#This Row],[Low]], TableOMP[[#This Row],[total_time]]&lt;=TableOMP[[#This Row],[High]]),1,0)</f>
        <v>#N/A</v>
      </c>
    </row>
    <row r="4599" spans="1:19" x14ac:dyDescent="0.25">
      <c r="A4599" t="s">
        <v>16</v>
      </c>
      <c r="B4599">
        <v>100</v>
      </c>
      <c r="C4599">
        <v>100</v>
      </c>
      <c r="D4599">
        <v>100000</v>
      </c>
      <c r="E4599">
        <v>48</v>
      </c>
      <c r="F4599">
        <v>1</v>
      </c>
      <c r="G4599">
        <v>1.540602</v>
      </c>
      <c r="H4599">
        <v>8.5274000000000003E-2</v>
      </c>
      <c r="I4599">
        <v>2.0837850000000002</v>
      </c>
      <c r="J4599">
        <v>4.4336E-2</v>
      </c>
      <c r="K4599" t="str">
        <f t="shared" si="87"/>
        <v>6</v>
      </c>
      <c r="L4599" t="s">
        <v>74</v>
      </c>
      <c r="M4599" t="s">
        <v>75</v>
      </c>
      <c r="N45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4599" s="10" t="e">
        <f>VLOOKUP(TableOMP[[#This Row],[Label]],TableAvg[],2,FALSE)</f>
        <v>#N/A</v>
      </c>
      <c r="P4599" s="10" t="e">
        <f>VLOOKUP(TableOMP[[#This Row],[Label]],TableAvg[],3,FALSE)</f>
        <v>#N/A</v>
      </c>
      <c r="Q4599" s="10" t="e">
        <f>TableOMP[[#This Row],[Avg]]-$U$2*TableOMP[[#This Row],[StdDev]]</f>
        <v>#N/A</v>
      </c>
      <c r="R4599" s="10" t="e">
        <f>TableOMP[[#This Row],[Avg]]+$U$2*TableOMP[[#This Row],[StdDev]]</f>
        <v>#N/A</v>
      </c>
      <c r="S4599" s="10" t="e">
        <f>IF(AND(TableOMP[[#This Row],[total_time]]&gt;=TableOMP[[#This Row],[Low]], TableOMP[[#This Row],[total_time]]&lt;=TableOMP[[#This Row],[High]]),1,0)</f>
        <v>#N/A</v>
      </c>
    </row>
    <row r="4600" spans="1:19" x14ac:dyDescent="0.25">
      <c r="A4600" t="s">
        <v>16</v>
      </c>
      <c r="B4600">
        <v>100</v>
      </c>
      <c r="C4600">
        <v>100</v>
      </c>
      <c r="D4600">
        <v>100000</v>
      </c>
      <c r="E4600">
        <v>47</v>
      </c>
      <c r="F4600">
        <v>1</v>
      </c>
      <c r="G4600">
        <v>1.4881949999999999</v>
      </c>
      <c r="H4600">
        <v>7.2206000000000006E-2</v>
      </c>
      <c r="I4600">
        <v>1.885764</v>
      </c>
      <c r="J4600">
        <v>4.0994999999999997E-2</v>
      </c>
      <c r="K4600" t="str">
        <f t="shared" si="87"/>
        <v>6</v>
      </c>
      <c r="L4600" t="s">
        <v>74</v>
      </c>
      <c r="M4600" t="s">
        <v>75</v>
      </c>
      <c r="N46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4600" s="10" t="e">
        <f>VLOOKUP(TableOMP[[#This Row],[Label]],TableAvg[],2,FALSE)</f>
        <v>#N/A</v>
      </c>
      <c r="P4600" s="10" t="e">
        <f>VLOOKUP(TableOMP[[#This Row],[Label]],TableAvg[],3,FALSE)</f>
        <v>#N/A</v>
      </c>
      <c r="Q4600" s="10" t="e">
        <f>TableOMP[[#This Row],[Avg]]-$U$2*TableOMP[[#This Row],[StdDev]]</f>
        <v>#N/A</v>
      </c>
      <c r="R4600" s="10" t="e">
        <f>TableOMP[[#This Row],[Avg]]+$U$2*TableOMP[[#This Row],[StdDev]]</f>
        <v>#N/A</v>
      </c>
      <c r="S4600" s="10" t="e">
        <f>IF(AND(TableOMP[[#This Row],[total_time]]&gt;=TableOMP[[#This Row],[Low]], TableOMP[[#This Row],[total_time]]&lt;=TableOMP[[#This Row],[High]]),1,0)</f>
        <v>#N/A</v>
      </c>
    </row>
    <row r="4601" spans="1:19" x14ac:dyDescent="0.25">
      <c r="A4601" t="s">
        <v>16</v>
      </c>
      <c r="B4601">
        <v>100</v>
      </c>
      <c r="C4601">
        <v>100</v>
      </c>
      <c r="D4601">
        <v>100000</v>
      </c>
      <c r="E4601">
        <v>46</v>
      </c>
      <c r="F4601">
        <v>1</v>
      </c>
      <c r="G4601">
        <v>1.4958279999999999</v>
      </c>
      <c r="H4601">
        <v>7.5244000000000005E-2</v>
      </c>
      <c r="I4601">
        <v>2.3997250000000001</v>
      </c>
      <c r="J4601">
        <v>5.3326999999999999E-2</v>
      </c>
      <c r="K4601" t="str">
        <f t="shared" si="87"/>
        <v>6</v>
      </c>
      <c r="L4601" t="s">
        <v>74</v>
      </c>
      <c r="M4601" t="s">
        <v>75</v>
      </c>
      <c r="N46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4601" s="10" t="e">
        <f>VLOOKUP(TableOMP[[#This Row],[Label]],TableAvg[],2,FALSE)</f>
        <v>#N/A</v>
      </c>
      <c r="P4601" s="10" t="e">
        <f>VLOOKUP(TableOMP[[#This Row],[Label]],TableAvg[],3,FALSE)</f>
        <v>#N/A</v>
      </c>
      <c r="Q4601" s="10" t="e">
        <f>TableOMP[[#This Row],[Avg]]-$U$2*TableOMP[[#This Row],[StdDev]]</f>
        <v>#N/A</v>
      </c>
      <c r="R4601" s="10" t="e">
        <f>TableOMP[[#This Row],[Avg]]+$U$2*TableOMP[[#This Row],[StdDev]]</f>
        <v>#N/A</v>
      </c>
      <c r="S4601" s="10" t="e">
        <f>IF(AND(TableOMP[[#This Row],[total_time]]&gt;=TableOMP[[#This Row],[Low]], TableOMP[[#This Row],[total_time]]&lt;=TableOMP[[#This Row],[High]]),1,0)</f>
        <v>#N/A</v>
      </c>
    </row>
    <row r="4602" spans="1:19" x14ac:dyDescent="0.25">
      <c r="A4602" t="s">
        <v>16</v>
      </c>
      <c r="B4602">
        <v>100</v>
      </c>
      <c r="C4602">
        <v>100</v>
      </c>
      <c r="D4602">
        <v>100000</v>
      </c>
      <c r="E4602">
        <v>45</v>
      </c>
      <c r="F4602">
        <v>1</v>
      </c>
      <c r="G4602">
        <v>1.466626</v>
      </c>
      <c r="H4602">
        <v>7.4665999999999996E-2</v>
      </c>
      <c r="I4602">
        <v>2.3507880000000001</v>
      </c>
      <c r="J4602">
        <v>5.3427000000000002E-2</v>
      </c>
      <c r="K4602" t="str">
        <f t="shared" si="87"/>
        <v>6</v>
      </c>
      <c r="L4602" t="s">
        <v>74</v>
      </c>
      <c r="M4602" t="s">
        <v>75</v>
      </c>
      <c r="N46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4602" s="10" t="e">
        <f>VLOOKUP(TableOMP[[#This Row],[Label]],TableAvg[],2,FALSE)</f>
        <v>#N/A</v>
      </c>
      <c r="P4602" s="10" t="e">
        <f>VLOOKUP(TableOMP[[#This Row],[Label]],TableAvg[],3,FALSE)</f>
        <v>#N/A</v>
      </c>
      <c r="Q4602" s="10" t="e">
        <f>TableOMP[[#This Row],[Avg]]-$U$2*TableOMP[[#This Row],[StdDev]]</f>
        <v>#N/A</v>
      </c>
      <c r="R4602" s="10" t="e">
        <f>TableOMP[[#This Row],[Avg]]+$U$2*TableOMP[[#This Row],[StdDev]]</f>
        <v>#N/A</v>
      </c>
      <c r="S4602" s="10" t="e">
        <f>IF(AND(TableOMP[[#This Row],[total_time]]&gt;=TableOMP[[#This Row],[Low]], TableOMP[[#This Row],[total_time]]&lt;=TableOMP[[#This Row],[High]]),1,0)</f>
        <v>#N/A</v>
      </c>
    </row>
    <row r="4603" spans="1:19" x14ac:dyDescent="0.25">
      <c r="A4603" t="s">
        <v>16</v>
      </c>
      <c r="B4603">
        <v>100</v>
      </c>
      <c r="C4603">
        <v>100</v>
      </c>
      <c r="D4603">
        <v>100000</v>
      </c>
      <c r="E4603">
        <v>44</v>
      </c>
      <c r="F4603">
        <v>1</v>
      </c>
      <c r="G4603">
        <v>1.504842</v>
      </c>
      <c r="H4603">
        <v>0.118043</v>
      </c>
      <c r="I4603">
        <v>3.218842</v>
      </c>
      <c r="J4603">
        <v>7.4857000000000007E-2</v>
      </c>
      <c r="K4603" t="str">
        <f t="shared" si="87"/>
        <v>6</v>
      </c>
      <c r="L4603" t="s">
        <v>74</v>
      </c>
      <c r="M4603" t="s">
        <v>75</v>
      </c>
      <c r="N46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4603" s="10" t="e">
        <f>VLOOKUP(TableOMP[[#This Row],[Label]],TableAvg[],2,FALSE)</f>
        <v>#N/A</v>
      </c>
      <c r="P4603" s="10" t="e">
        <f>VLOOKUP(TableOMP[[#This Row],[Label]],TableAvg[],3,FALSE)</f>
        <v>#N/A</v>
      </c>
      <c r="Q4603" s="10" t="e">
        <f>TableOMP[[#This Row],[Avg]]-$U$2*TableOMP[[#This Row],[StdDev]]</f>
        <v>#N/A</v>
      </c>
      <c r="R4603" s="10" t="e">
        <f>TableOMP[[#This Row],[Avg]]+$U$2*TableOMP[[#This Row],[StdDev]]</f>
        <v>#N/A</v>
      </c>
      <c r="S4603" s="10" t="e">
        <f>IF(AND(TableOMP[[#This Row],[total_time]]&gt;=TableOMP[[#This Row],[Low]], TableOMP[[#This Row],[total_time]]&lt;=TableOMP[[#This Row],[High]]),1,0)</f>
        <v>#N/A</v>
      </c>
    </row>
    <row r="4604" spans="1:19" x14ac:dyDescent="0.25">
      <c r="A4604" t="s">
        <v>16</v>
      </c>
      <c r="B4604">
        <v>100</v>
      </c>
      <c r="C4604">
        <v>100</v>
      </c>
      <c r="D4604">
        <v>100000</v>
      </c>
      <c r="E4604">
        <v>43</v>
      </c>
      <c r="F4604">
        <v>1</v>
      </c>
      <c r="G4604">
        <v>1.4028769999999999</v>
      </c>
      <c r="H4604">
        <v>5.2184000000000001E-2</v>
      </c>
      <c r="I4604">
        <v>1.8901300000000001</v>
      </c>
      <c r="J4604">
        <v>4.5003000000000001E-2</v>
      </c>
      <c r="K4604" t="str">
        <f t="shared" si="87"/>
        <v>6</v>
      </c>
      <c r="L4604" t="s">
        <v>74</v>
      </c>
      <c r="M4604" t="s">
        <v>75</v>
      </c>
      <c r="N46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4604" s="10" t="e">
        <f>VLOOKUP(TableOMP[[#This Row],[Label]],TableAvg[],2,FALSE)</f>
        <v>#N/A</v>
      </c>
      <c r="P4604" s="10" t="e">
        <f>VLOOKUP(TableOMP[[#This Row],[Label]],TableAvg[],3,FALSE)</f>
        <v>#N/A</v>
      </c>
      <c r="Q4604" s="10" t="e">
        <f>TableOMP[[#This Row],[Avg]]-$U$2*TableOMP[[#This Row],[StdDev]]</f>
        <v>#N/A</v>
      </c>
      <c r="R4604" s="10" t="e">
        <f>TableOMP[[#This Row],[Avg]]+$U$2*TableOMP[[#This Row],[StdDev]]</f>
        <v>#N/A</v>
      </c>
      <c r="S4604" s="10" t="e">
        <f>IF(AND(TableOMP[[#This Row],[total_time]]&gt;=TableOMP[[#This Row],[Low]], TableOMP[[#This Row],[total_time]]&lt;=TableOMP[[#This Row],[High]]),1,0)</f>
        <v>#N/A</v>
      </c>
    </row>
    <row r="4605" spans="1:19" x14ac:dyDescent="0.25">
      <c r="A4605" t="s">
        <v>16</v>
      </c>
      <c r="B4605">
        <v>100</v>
      </c>
      <c r="C4605">
        <v>100</v>
      </c>
      <c r="D4605">
        <v>100000</v>
      </c>
      <c r="E4605">
        <v>42</v>
      </c>
      <c r="F4605">
        <v>1</v>
      </c>
      <c r="G4605">
        <v>1.4655050000000001</v>
      </c>
      <c r="H4605">
        <v>9.5519999999999994E-2</v>
      </c>
      <c r="I4605">
        <v>2.1382880000000002</v>
      </c>
      <c r="J4605">
        <v>5.2152999999999998E-2</v>
      </c>
      <c r="K4605" t="str">
        <f t="shared" si="87"/>
        <v>6</v>
      </c>
      <c r="L4605" t="s">
        <v>74</v>
      </c>
      <c r="M4605" t="s">
        <v>75</v>
      </c>
      <c r="N46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4605" s="10" t="e">
        <f>VLOOKUP(TableOMP[[#This Row],[Label]],TableAvg[],2,FALSE)</f>
        <v>#N/A</v>
      </c>
      <c r="P4605" s="10" t="e">
        <f>VLOOKUP(TableOMP[[#This Row],[Label]],TableAvg[],3,FALSE)</f>
        <v>#N/A</v>
      </c>
      <c r="Q4605" s="10" t="e">
        <f>TableOMP[[#This Row],[Avg]]-$U$2*TableOMP[[#This Row],[StdDev]]</f>
        <v>#N/A</v>
      </c>
      <c r="R4605" s="10" t="e">
        <f>TableOMP[[#This Row],[Avg]]+$U$2*TableOMP[[#This Row],[StdDev]]</f>
        <v>#N/A</v>
      </c>
      <c r="S4605" s="10" t="e">
        <f>IF(AND(TableOMP[[#This Row],[total_time]]&gt;=TableOMP[[#This Row],[Low]], TableOMP[[#This Row],[total_time]]&lt;=TableOMP[[#This Row],[High]]),1,0)</f>
        <v>#N/A</v>
      </c>
    </row>
    <row r="4606" spans="1:19" x14ac:dyDescent="0.25">
      <c r="A4606" t="s">
        <v>16</v>
      </c>
      <c r="B4606">
        <v>100</v>
      </c>
      <c r="C4606">
        <v>100</v>
      </c>
      <c r="D4606">
        <v>100000</v>
      </c>
      <c r="E4606">
        <v>41</v>
      </c>
      <c r="F4606">
        <v>1</v>
      </c>
      <c r="G4606">
        <v>1.4337880000000001</v>
      </c>
      <c r="H4606">
        <v>5.6606999999999998E-2</v>
      </c>
      <c r="I4606">
        <v>1.799979</v>
      </c>
      <c r="J4606">
        <v>4.4998999999999997E-2</v>
      </c>
      <c r="K4606" t="str">
        <f t="shared" si="87"/>
        <v>6</v>
      </c>
      <c r="L4606" t="s">
        <v>74</v>
      </c>
      <c r="M4606" t="s">
        <v>75</v>
      </c>
      <c r="N46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4606" s="10" t="e">
        <f>VLOOKUP(TableOMP[[#This Row],[Label]],TableAvg[],2,FALSE)</f>
        <v>#N/A</v>
      </c>
      <c r="P4606" s="10" t="e">
        <f>VLOOKUP(TableOMP[[#This Row],[Label]],TableAvg[],3,FALSE)</f>
        <v>#N/A</v>
      </c>
      <c r="Q4606" s="10" t="e">
        <f>TableOMP[[#This Row],[Avg]]-$U$2*TableOMP[[#This Row],[StdDev]]</f>
        <v>#N/A</v>
      </c>
      <c r="R4606" s="10" t="e">
        <f>TableOMP[[#This Row],[Avg]]+$U$2*TableOMP[[#This Row],[StdDev]]</f>
        <v>#N/A</v>
      </c>
      <c r="S4606" s="10" t="e">
        <f>IF(AND(TableOMP[[#This Row],[total_time]]&gt;=TableOMP[[#This Row],[Low]], TableOMP[[#This Row],[total_time]]&lt;=TableOMP[[#This Row],[High]]),1,0)</f>
        <v>#N/A</v>
      </c>
    </row>
    <row r="4607" spans="1:19" x14ac:dyDescent="0.25">
      <c r="A4607" t="s">
        <v>16</v>
      </c>
      <c r="B4607">
        <v>100</v>
      </c>
      <c r="C4607">
        <v>100</v>
      </c>
      <c r="D4607">
        <v>100000</v>
      </c>
      <c r="E4607">
        <v>40</v>
      </c>
      <c r="F4607">
        <v>1</v>
      </c>
      <c r="G4607">
        <v>1.4482250000000001</v>
      </c>
      <c r="H4607">
        <v>8.8886999999999994E-2</v>
      </c>
      <c r="I4607">
        <v>2.1658379999999999</v>
      </c>
      <c r="J4607">
        <v>5.5534E-2</v>
      </c>
      <c r="K4607" t="str">
        <f t="shared" si="87"/>
        <v>6</v>
      </c>
      <c r="L4607" t="s">
        <v>74</v>
      </c>
      <c r="M4607" t="s">
        <v>75</v>
      </c>
      <c r="N46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4607" s="10" t="e">
        <f>VLOOKUP(TableOMP[[#This Row],[Label]],TableAvg[],2,FALSE)</f>
        <v>#N/A</v>
      </c>
      <c r="P4607" s="10" t="e">
        <f>VLOOKUP(TableOMP[[#This Row],[Label]],TableAvg[],3,FALSE)</f>
        <v>#N/A</v>
      </c>
      <c r="Q4607" s="10" t="e">
        <f>TableOMP[[#This Row],[Avg]]-$U$2*TableOMP[[#This Row],[StdDev]]</f>
        <v>#N/A</v>
      </c>
      <c r="R4607" s="10" t="e">
        <f>TableOMP[[#This Row],[Avg]]+$U$2*TableOMP[[#This Row],[StdDev]]</f>
        <v>#N/A</v>
      </c>
      <c r="S4607" s="10" t="e">
        <f>IF(AND(TableOMP[[#This Row],[total_time]]&gt;=TableOMP[[#This Row],[Low]], TableOMP[[#This Row],[total_time]]&lt;=TableOMP[[#This Row],[High]]),1,0)</f>
        <v>#N/A</v>
      </c>
    </row>
    <row r="4608" spans="1:19" x14ac:dyDescent="0.25">
      <c r="A4608" t="s">
        <v>16</v>
      </c>
      <c r="B4608">
        <v>100</v>
      </c>
      <c r="C4608">
        <v>100</v>
      </c>
      <c r="D4608">
        <v>100000</v>
      </c>
      <c r="E4608">
        <v>39</v>
      </c>
      <c r="F4608">
        <v>1</v>
      </c>
      <c r="G4608">
        <v>1.521995</v>
      </c>
      <c r="H4608">
        <v>6.9761000000000004E-2</v>
      </c>
      <c r="I4608">
        <v>2.030573</v>
      </c>
      <c r="J4608">
        <v>5.3435999999999997E-2</v>
      </c>
      <c r="K4608" t="str">
        <f t="shared" si="87"/>
        <v>6</v>
      </c>
      <c r="L4608" t="s">
        <v>74</v>
      </c>
      <c r="M4608" t="s">
        <v>75</v>
      </c>
      <c r="N46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4608" s="10" t="e">
        <f>VLOOKUP(TableOMP[[#This Row],[Label]],TableAvg[],2,FALSE)</f>
        <v>#N/A</v>
      </c>
      <c r="P4608" s="10" t="e">
        <f>VLOOKUP(TableOMP[[#This Row],[Label]],TableAvg[],3,FALSE)</f>
        <v>#N/A</v>
      </c>
      <c r="Q4608" s="10" t="e">
        <f>TableOMP[[#This Row],[Avg]]-$U$2*TableOMP[[#This Row],[StdDev]]</f>
        <v>#N/A</v>
      </c>
      <c r="R4608" s="10" t="e">
        <f>TableOMP[[#This Row],[Avg]]+$U$2*TableOMP[[#This Row],[StdDev]]</f>
        <v>#N/A</v>
      </c>
      <c r="S4608" s="10" t="e">
        <f>IF(AND(TableOMP[[#This Row],[total_time]]&gt;=TableOMP[[#This Row],[Low]], TableOMP[[#This Row],[total_time]]&lt;=TableOMP[[#This Row],[High]]),1,0)</f>
        <v>#N/A</v>
      </c>
    </row>
    <row r="4609" spans="1:19" x14ac:dyDescent="0.25">
      <c r="A4609" t="s">
        <v>16</v>
      </c>
      <c r="B4609">
        <v>100</v>
      </c>
      <c r="C4609">
        <v>100</v>
      </c>
      <c r="D4609">
        <v>100000</v>
      </c>
      <c r="E4609">
        <v>38</v>
      </c>
      <c r="F4609">
        <v>1</v>
      </c>
      <c r="G4609">
        <v>1.494704</v>
      </c>
      <c r="H4609">
        <v>5.7501999999999998E-2</v>
      </c>
      <c r="I4609">
        <v>1.3634869999999999</v>
      </c>
      <c r="J4609">
        <v>3.6851000000000002E-2</v>
      </c>
      <c r="K4609" t="str">
        <f t="shared" si="87"/>
        <v>6</v>
      </c>
      <c r="L4609" t="s">
        <v>74</v>
      </c>
      <c r="M4609" t="s">
        <v>75</v>
      </c>
      <c r="N46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4609" s="10" t="e">
        <f>VLOOKUP(TableOMP[[#This Row],[Label]],TableAvg[],2,FALSE)</f>
        <v>#N/A</v>
      </c>
      <c r="P4609" s="10" t="e">
        <f>VLOOKUP(TableOMP[[#This Row],[Label]],TableAvg[],3,FALSE)</f>
        <v>#N/A</v>
      </c>
      <c r="Q4609" s="10" t="e">
        <f>TableOMP[[#This Row],[Avg]]-$U$2*TableOMP[[#This Row],[StdDev]]</f>
        <v>#N/A</v>
      </c>
      <c r="R4609" s="10" t="e">
        <f>TableOMP[[#This Row],[Avg]]+$U$2*TableOMP[[#This Row],[StdDev]]</f>
        <v>#N/A</v>
      </c>
      <c r="S4609" s="10" t="e">
        <f>IF(AND(TableOMP[[#This Row],[total_time]]&gt;=TableOMP[[#This Row],[Low]], TableOMP[[#This Row],[total_time]]&lt;=TableOMP[[#This Row],[High]]),1,0)</f>
        <v>#N/A</v>
      </c>
    </row>
    <row r="4610" spans="1:19" x14ac:dyDescent="0.25">
      <c r="A4610" t="s">
        <v>16</v>
      </c>
      <c r="B4610">
        <v>100</v>
      </c>
      <c r="C4610">
        <v>100</v>
      </c>
      <c r="D4610">
        <v>100000</v>
      </c>
      <c r="E4610">
        <v>37</v>
      </c>
      <c r="F4610">
        <v>1</v>
      </c>
      <c r="G4610">
        <v>1.345594</v>
      </c>
      <c r="H4610">
        <v>4.4365000000000002E-2</v>
      </c>
      <c r="I4610">
        <v>1.2624029999999999</v>
      </c>
      <c r="J4610">
        <v>3.5067000000000001E-2</v>
      </c>
      <c r="K4610" t="str">
        <f t="shared" si="87"/>
        <v>6</v>
      </c>
      <c r="L4610" t="s">
        <v>74</v>
      </c>
      <c r="M4610" t="s">
        <v>75</v>
      </c>
      <c r="N46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4610" s="10" t="e">
        <f>VLOOKUP(TableOMP[[#This Row],[Label]],TableAvg[],2,FALSE)</f>
        <v>#N/A</v>
      </c>
      <c r="P4610" s="10" t="e">
        <f>VLOOKUP(TableOMP[[#This Row],[Label]],TableAvg[],3,FALSE)</f>
        <v>#N/A</v>
      </c>
      <c r="Q4610" s="10" t="e">
        <f>TableOMP[[#This Row],[Avg]]-$U$2*TableOMP[[#This Row],[StdDev]]</f>
        <v>#N/A</v>
      </c>
      <c r="R4610" s="10" t="e">
        <f>TableOMP[[#This Row],[Avg]]+$U$2*TableOMP[[#This Row],[StdDev]]</f>
        <v>#N/A</v>
      </c>
      <c r="S4610" s="10" t="e">
        <f>IF(AND(TableOMP[[#This Row],[total_time]]&gt;=TableOMP[[#This Row],[Low]], TableOMP[[#This Row],[total_time]]&lt;=TableOMP[[#This Row],[High]]),1,0)</f>
        <v>#N/A</v>
      </c>
    </row>
    <row r="4611" spans="1:19" x14ac:dyDescent="0.25">
      <c r="A4611" t="s">
        <v>16</v>
      </c>
      <c r="B4611">
        <v>100</v>
      </c>
      <c r="C4611">
        <v>100</v>
      </c>
      <c r="D4611">
        <v>100000</v>
      </c>
      <c r="E4611">
        <v>36</v>
      </c>
      <c r="F4611">
        <v>1</v>
      </c>
      <c r="G4611">
        <v>1.331512</v>
      </c>
      <c r="H4611">
        <v>4.8397999999999997E-2</v>
      </c>
      <c r="I4611">
        <v>1.550373</v>
      </c>
      <c r="J4611">
        <v>4.4296000000000002E-2</v>
      </c>
      <c r="K4611" t="str">
        <f t="shared" si="87"/>
        <v>6</v>
      </c>
      <c r="L4611" t="s">
        <v>74</v>
      </c>
      <c r="M4611" t="s">
        <v>75</v>
      </c>
      <c r="N46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4611" s="10" t="e">
        <f>VLOOKUP(TableOMP[[#This Row],[Label]],TableAvg[],2,FALSE)</f>
        <v>#N/A</v>
      </c>
      <c r="P4611" s="10" t="e">
        <f>VLOOKUP(TableOMP[[#This Row],[Label]],TableAvg[],3,FALSE)</f>
        <v>#N/A</v>
      </c>
      <c r="Q4611" s="10" t="e">
        <f>TableOMP[[#This Row],[Avg]]-$U$2*TableOMP[[#This Row],[StdDev]]</f>
        <v>#N/A</v>
      </c>
      <c r="R4611" s="10" t="e">
        <f>TableOMP[[#This Row],[Avg]]+$U$2*TableOMP[[#This Row],[StdDev]]</f>
        <v>#N/A</v>
      </c>
      <c r="S4611" s="10" t="e">
        <f>IF(AND(TableOMP[[#This Row],[total_time]]&gt;=TableOMP[[#This Row],[Low]], TableOMP[[#This Row],[total_time]]&lt;=TableOMP[[#This Row],[High]]),1,0)</f>
        <v>#N/A</v>
      </c>
    </row>
    <row r="4612" spans="1:19" x14ac:dyDescent="0.25">
      <c r="A4612" t="s">
        <v>16</v>
      </c>
      <c r="B4612">
        <v>100</v>
      </c>
      <c r="C4612">
        <v>100</v>
      </c>
      <c r="D4612">
        <v>100000</v>
      </c>
      <c r="E4612">
        <v>35</v>
      </c>
      <c r="F4612">
        <v>1</v>
      </c>
      <c r="G4612">
        <v>1.364951</v>
      </c>
      <c r="H4612">
        <v>6.4728999999999995E-2</v>
      </c>
      <c r="I4612">
        <v>1.5908150000000001</v>
      </c>
      <c r="J4612">
        <v>4.6788999999999997E-2</v>
      </c>
      <c r="K4612" t="str">
        <f t="shared" si="87"/>
        <v>6</v>
      </c>
      <c r="L4612" t="s">
        <v>74</v>
      </c>
      <c r="M4612" t="s">
        <v>75</v>
      </c>
      <c r="N46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4612" s="10" t="e">
        <f>VLOOKUP(TableOMP[[#This Row],[Label]],TableAvg[],2,FALSE)</f>
        <v>#N/A</v>
      </c>
      <c r="P4612" s="10" t="e">
        <f>VLOOKUP(TableOMP[[#This Row],[Label]],TableAvg[],3,FALSE)</f>
        <v>#N/A</v>
      </c>
      <c r="Q4612" s="10" t="e">
        <f>TableOMP[[#This Row],[Avg]]-$U$2*TableOMP[[#This Row],[StdDev]]</f>
        <v>#N/A</v>
      </c>
      <c r="R4612" s="10" t="e">
        <f>TableOMP[[#This Row],[Avg]]+$U$2*TableOMP[[#This Row],[StdDev]]</f>
        <v>#N/A</v>
      </c>
      <c r="S4612" s="10" t="e">
        <f>IF(AND(TableOMP[[#This Row],[total_time]]&gt;=TableOMP[[#This Row],[Low]], TableOMP[[#This Row],[total_time]]&lt;=TableOMP[[#This Row],[High]]),1,0)</f>
        <v>#N/A</v>
      </c>
    </row>
    <row r="4613" spans="1:19" x14ac:dyDescent="0.25">
      <c r="A4613" t="s">
        <v>16</v>
      </c>
      <c r="B4613">
        <v>100</v>
      </c>
      <c r="C4613">
        <v>100</v>
      </c>
      <c r="D4613">
        <v>100000</v>
      </c>
      <c r="E4613">
        <v>34</v>
      </c>
      <c r="F4613">
        <v>1</v>
      </c>
      <c r="G4613">
        <v>1.4122049999999999</v>
      </c>
      <c r="H4613">
        <v>5.4911000000000001E-2</v>
      </c>
      <c r="I4613">
        <v>1.24214</v>
      </c>
      <c r="J4613">
        <v>3.7641000000000001E-2</v>
      </c>
      <c r="K4613" t="str">
        <f t="shared" si="87"/>
        <v>6</v>
      </c>
      <c r="L4613" t="s">
        <v>74</v>
      </c>
      <c r="M4613" t="s">
        <v>75</v>
      </c>
      <c r="N46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4613" s="10" t="e">
        <f>VLOOKUP(TableOMP[[#This Row],[Label]],TableAvg[],2,FALSE)</f>
        <v>#N/A</v>
      </c>
      <c r="P4613" s="10" t="e">
        <f>VLOOKUP(TableOMP[[#This Row],[Label]],TableAvg[],3,FALSE)</f>
        <v>#N/A</v>
      </c>
      <c r="Q4613" s="10" t="e">
        <f>TableOMP[[#This Row],[Avg]]-$U$2*TableOMP[[#This Row],[StdDev]]</f>
        <v>#N/A</v>
      </c>
      <c r="R4613" s="10" t="e">
        <f>TableOMP[[#This Row],[Avg]]+$U$2*TableOMP[[#This Row],[StdDev]]</f>
        <v>#N/A</v>
      </c>
      <c r="S4613" s="10" t="e">
        <f>IF(AND(TableOMP[[#This Row],[total_time]]&gt;=TableOMP[[#This Row],[Low]], TableOMP[[#This Row],[total_time]]&lt;=TableOMP[[#This Row],[High]]),1,0)</f>
        <v>#N/A</v>
      </c>
    </row>
    <row r="4614" spans="1:19" x14ac:dyDescent="0.25">
      <c r="A4614" t="s">
        <v>16</v>
      </c>
      <c r="B4614">
        <v>100</v>
      </c>
      <c r="C4614">
        <v>100</v>
      </c>
      <c r="D4614">
        <v>100000</v>
      </c>
      <c r="E4614">
        <v>33</v>
      </c>
      <c r="F4614">
        <v>1</v>
      </c>
      <c r="G4614">
        <v>1.334975</v>
      </c>
      <c r="H4614">
        <v>6.6762000000000002E-2</v>
      </c>
      <c r="I4614">
        <v>1.6767369999999999</v>
      </c>
      <c r="J4614">
        <v>5.2398E-2</v>
      </c>
      <c r="K4614" t="str">
        <f t="shared" si="87"/>
        <v>6</v>
      </c>
      <c r="L4614" t="s">
        <v>74</v>
      </c>
      <c r="M4614" t="s">
        <v>75</v>
      </c>
      <c r="N46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4614" s="10" t="e">
        <f>VLOOKUP(TableOMP[[#This Row],[Label]],TableAvg[],2,FALSE)</f>
        <v>#N/A</v>
      </c>
      <c r="P4614" s="10" t="e">
        <f>VLOOKUP(TableOMP[[#This Row],[Label]],TableAvg[],3,FALSE)</f>
        <v>#N/A</v>
      </c>
      <c r="Q4614" s="10" t="e">
        <f>TableOMP[[#This Row],[Avg]]-$U$2*TableOMP[[#This Row],[StdDev]]</f>
        <v>#N/A</v>
      </c>
      <c r="R4614" s="10" t="e">
        <f>TableOMP[[#This Row],[Avg]]+$U$2*TableOMP[[#This Row],[StdDev]]</f>
        <v>#N/A</v>
      </c>
      <c r="S4614" s="10" t="e">
        <f>IF(AND(TableOMP[[#This Row],[total_time]]&gt;=TableOMP[[#This Row],[Low]], TableOMP[[#This Row],[total_time]]&lt;=TableOMP[[#This Row],[High]]),1,0)</f>
        <v>#N/A</v>
      </c>
    </row>
    <row r="4615" spans="1:19" x14ac:dyDescent="0.25">
      <c r="A4615" t="s">
        <v>16</v>
      </c>
      <c r="B4615">
        <v>100</v>
      </c>
      <c r="C4615">
        <v>100</v>
      </c>
      <c r="D4615">
        <v>100000</v>
      </c>
      <c r="E4615">
        <v>32</v>
      </c>
      <c r="F4615">
        <v>1</v>
      </c>
      <c r="G4615">
        <v>1.3039080000000001</v>
      </c>
      <c r="H4615">
        <v>6.1002000000000001E-2</v>
      </c>
      <c r="I4615">
        <v>1.4480980000000001</v>
      </c>
      <c r="J4615">
        <v>4.6712999999999998E-2</v>
      </c>
      <c r="K4615" t="str">
        <f t="shared" si="87"/>
        <v>6</v>
      </c>
      <c r="L4615" t="s">
        <v>74</v>
      </c>
      <c r="M4615" t="s">
        <v>75</v>
      </c>
      <c r="N46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4615" s="10" t="e">
        <f>VLOOKUP(TableOMP[[#This Row],[Label]],TableAvg[],2,FALSE)</f>
        <v>#N/A</v>
      </c>
      <c r="P4615" s="10" t="e">
        <f>VLOOKUP(TableOMP[[#This Row],[Label]],TableAvg[],3,FALSE)</f>
        <v>#N/A</v>
      </c>
      <c r="Q4615" s="10" t="e">
        <f>TableOMP[[#This Row],[Avg]]-$U$2*TableOMP[[#This Row],[StdDev]]</f>
        <v>#N/A</v>
      </c>
      <c r="R4615" s="10" t="e">
        <f>TableOMP[[#This Row],[Avg]]+$U$2*TableOMP[[#This Row],[StdDev]]</f>
        <v>#N/A</v>
      </c>
      <c r="S4615" s="10" t="e">
        <f>IF(AND(TableOMP[[#This Row],[total_time]]&gt;=TableOMP[[#This Row],[Low]], TableOMP[[#This Row],[total_time]]&lt;=TableOMP[[#This Row],[High]]),1,0)</f>
        <v>#N/A</v>
      </c>
    </row>
    <row r="4616" spans="1:19" x14ac:dyDescent="0.25">
      <c r="A4616" t="s">
        <v>16</v>
      </c>
      <c r="B4616">
        <v>100</v>
      </c>
      <c r="C4616">
        <v>100</v>
      </c>
      <c r="D4616">
        <v>100000</v>
      </c>
      <c r="E4616">
        <v>31</v>
      </c>
      <c r="F4616">
        <v>1</v>
      </c>
      <c r="G4616">
        <v>1.295425</v>
      </c>
      <c r="H4616">
        <v>5.6172E-2</v>
      </c>
      <c r="I4616">
        <v>1.499058</v>
      </c>
      <c r="J4616">
        <v>4.9969E-2</v>
      </c>
      <c r="K4616" t="str">
        <f t="shared" ref="K4616:K4646" si="88">MID(M4616,22,1)</f>
        <v>6</v>
      </c>
      <c r="L4616" t="s">
        <v>74</v>
      </c>
      <c r="M4616" t="s">
        <v>75</v>
      </c>
      <c r="N46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4616" s="10" t="e">
        <f>VLOOKUP(TableOMP[[#This Row],[Label]],TableAvg[],2,FALSE)</f>
        <v>#N/A</v>
      </c>
      <c r="P4616" s="10" t="e">
        <f>VLOOKUP(TableOMP[[#This Row],[Label]],TableAvg[],3,FALSE)</f>
        <v>#N/A</v>
      </c>
      <c r="Q4616" s="10" t="e">
        <f>TableOMP[[#This Row],[Avg]]-$U$2*TableOMP[[#This Row],[StdDev]]</f>
        <v>#N/A</v>
      </c>
      <c r="R4616" s="10" t="e">
        <f>TableOMP[[#This Row],[Avg]]+$U$2*TableOMP[[#This Row],[StdDev]]</f>
        <v>#N/A</v>
      </c>
      <c r="S4616" s="10" t="e">
        <f>IF(AND(TableOMP[[#This Row],[total_time]]&gt;=TableOMP[[#This Row],[Low]], TableOMP[[#This Row],[total_time]]&lt;=TableOMP[[#This Row],[High]]),1,0)</f>
        <v>#N/A</v>
      </c>
    </row>
    <row r="4617" spans="1:19" x14ac:dyDescent="0.25">
      <c r="A4617" t="s">
        <v>16</v>
      </c>
      <c r="B4617">
        <v>100</v>
      </c>
      <c r="C4617">
        <v>100</v>
      </c>
      <c r="D4617">
        <v>100000</v>
      </c>
      <c r="E4617">
        <v>30</v>
      </c>
      <c r="F4617">
        <v>1</v>
      </c>
      <c r="G4617">
        <v>1.293965</v>
      </c>
      <c r="H4617">
        <v>5.1637000000000002E-2</v>
      </c>
      <c r="I4617">
        <v>1.250664</v>
      </c>
      <c r="J4617">
        <v>4.3125999999999998E-2</v>
      </c>
      <c r="K4617" t="str">
        <f t="shared" si="88"/>
        <v>6</v>
      </c>
      <c r="L4617" t="s">
        <v>74</v>
      </c>
      <c r="M4617" t="s">
        <v>75</v>
      </c>
      <c r="N46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4617" s="10" t="e">
        <f>VLOOKUP(TableOMP[[#This Row],[Label]],TableAvg[],2,FALSE)</f>
        <v>#N/A</v>
      </c>
      <c r="P4617" s="10" t="e">
        <f>VLOOKUP(TableOMP[[#This Row],[Label]],TableAvg[],3,FALSE)</f>
        <v>#N/A</v>
      </c>
      <c r="Q4617" s="10" t="e">
        <f>TableOMP[[#This Row],[Avg]]-$U$2*TableOMP[[#This Row],[StdDev]]</f>
        <v>#N/A</v>
      </c>
      <c r="R4617" s="10" t="e">
        <f>TableOMP[[#This Row],[Avg]]+$U$2*TableOMP[[#This Row],[StdDev]]</f>
        <v>#N/A</v>
      </c>
      <c r="S4617" s="10" t="e">
        <f>IF(AND(TableOMP[[#This Row],[total_time]]&gt;=TableOMP[[#This Row],[Low]], TableOMP[[#This Row],[total_time]]&lt;=TableOMP[[#This Row],[High]]),1,0)</f>
        <v>#N/A</v>
      </c>
    </row>
    <row r="4618" spans="1:19" x14ac:dyDescent="0.25">
      <c r="A4618" t="s">
        <v>16</v>
      </c>
      <c r="B4618">
        <v>100</v>
      </c>
      <c r="C4618">
        <v>100</v>
      </c>
      <c r="D4618">
        <v>100000</v>
      </c>
      <c r="E4618">
        <v>29</v>
      </c>
      <c r="F4618">
        <v>1</v>
      </c>
      <c r="G4618">
        <v>1.310009</v>
      </c>
      <c r="H4618">
        <v>5.9202999999999999E-2</v>
      </c>
      <c r="I4618">
        <v>1.2191989999999999</v>
      </c>
      <c r="J4618">
        <v>4.3542999999999998E-2</v>
      </c>
      <c r="K4618" t="str">
        <f t="shared" si="88"/>
        <v>6</v>
      </c>
      <c r="L4618" t="s">
        <v>74</v>
      </c>
      <c r="M4618" t="s">
        <v>75</v>
      </c>
      <c r="N46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4618" s="10" t="e">
        <f>VLOOKUP(TableOMP[[#This Row],[Label]],TableAvg[],2,FALSE)</f>
        <v>#N/A</v>
      </c>
      <c r="P4618" s="10" t="e">
        <f>VLOOKUP(TableOMP[[#This Row],[Label]],TableAvg[],3,FALSE)</f>
        <v>#N/A</v>
      </c>
      <c r="Q4618" s="10" t="e">
        <f>TableOMP[[#This Row],[Avg]]-$U$2*TableOMP[[#This Row],[StdDev]]</f>
        <v>#N/A</v>
      </c>
      <c r="R4618" s="10" t="e">
        <f>TableOMP[[#This Row],[Avg]]+$U$2*TableOMP[[#This Row],[StdDev]]</f>
        <v>#N/A</v>
      </c>
      <c r="S4618" s="10" t="e">
        <f>IF(AND(TableOMP[[#This Row],[total_time]]&gt;=TableOMP[[#This Row],[Low]], TableOMP[[#This Row],[total_time]]&lt;=TableOMP[[#This Row],[High]]),1,0)</f>
        <v>#N/A</v>
      </c>
    </row>
    <row r="4619" spans="1:19" x14ac:dyDescent="0.25">
      <c r="A4619" t="s">
        <v>16</v>
      </c>
      <c r="B4619">
        <v>100</v>
      </c>
      <c r="C4619">
        <v>100</v>
      </c>
      <c r="D4619">
        <v>100000</v>
      </c>
      <c r="E4619">
        <v>28</v>
      </c>
      <c r="F4619">
        <v>1</v>
      </c>
      <c r="G4619">
        <v>1.2543740000000001</v>
      </c>
      <c r="H4619">
        <v>3.3438000000000002E-2</v>
      </c>
      <c r="I4619">
        <v>0.75506300000000004</v>
      </c>
      <c r="J4619">
        <v>2.7965E-2</v>
      </c>
      <c r="K4619" t="str">
        <f t="shared" si="88"/>
        <v>6</v>
      </c>
      <c r="L4619" t="s">
        <v>74</v>
      </c>
      <c r="M4619" t="s">
        <v>75</v>
      </c>
      <c r="N46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4619" s="10" t="e">
        <f>VLOOKUP(TableOMP[[#This Row],[Label]],TableAvg[],2,FALSE)</f>
        <v>#N/A</v>
      </c>
      <c r="P4619" s="10" t="e">
        <f>VLOOKUP(TableOMP[[#This Row],[Label]],TableAvg[],3,FALSE)</f>
        <v>#N/A</v>
      </c>
      <c r="Q4619" s="10" t="e">
        <f>TableOMP[[#This Row],[Avg]]-$U$2*TableOMP[[#This Row],[StdDev]]</f>
        <v>#N/A</v>
      </c>
      <c r="R4619" s="10" t="e">
        <f>TableOMP[[#This Row],[Avg]]+$U$2*TableOMP[[#This Row],[StdDev]]</f>
        <v>#N/A</v>
      </c>
      <c r="S4619" s="10" t="e">
        <f>IF(AND(TableOMP[[#This Row],[total_time]]&gt;=TableOMP[[#This Row],[Low]], TableOMP[[#This Row],[total_time]]&lt;=TableOMP[[#This Row],[High]]),1,0)</f>
        <v>#N/A</v>
      </c>
    </row>
    <row r="4620" spans="1:19" x14ac:dyDescent="0.25">
      <c r="A4620" t="s">
        <v>16</v>
      </c>
      <c r="B4620">
        <v>100</v>
      </c>
      <c r="C4620">
        <v>100</v>
      </c>
      <c r="D4620">
        <v>100000</v>
      </c>
      <c r="E4620">
        <v>27</v>
      </c>
      <c r="F4620">
        <v>1</v>
      </c>
      <c r="G4620">
        <v>1.2393620000000001</v>
      </c>
      <c r="H4620">
        <v>4.9204999999999999E-2</v>
      </c>
      <c r="I4620">
        <v>0.93816600000000006</v>
      </c>
      <c r="J4620">
        <v>3.6082999999999997E-2</v>
      </c>
      <c r="K4620" t="str">
        <f t="shared" si="88"/>
        <v>6</v>
      </c>
      <c r="L4620" t="s">
        <v>74</v>
      </c>
      <c r="M4620" t="s">
        <v>75</v>
      </c>
      <c r="N46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4620" s="10" t="e">
        <f>VLOOKUP(TableOMP[[#This Row],[Label]],TableAvg[],2,FALSE)</f>
        <v>#N/A</v>
      </c>
      <c r="P4620" s="10" t="e">
        <f>VLOOKUP(TableOMP[[#This Row],[Label]],TableAvg[],3,FALSE)</f>
        <v>#N/A</v>
      </c>
      <c r="Q4620" s="10" t="e">
        <f>TableOMP[[#This Row],[Avg]]-$U$2*TableOMP[[#This Row],[StdDev]]</f>
        <v>#N/A</v>
      </c>
      <c r="R4620" s="10" t="e">
        <f>TableOMP[[#This Row],[Avg]]+$U$2*TableOMP[[#This Row],[StdDev]]</f>
        <v>#N/A</v>
      </c>
      <c r="S4620" s="10" t="e">
        <f>IF(AND(TableOMP[[#This Row],[total_time]]&gt;=TableOMP[[#This Row],[Low]], TableOMP[[#This Row],[total_time]]&lt;=TableOMP[[#This Row],[High]]),1,0)</f>
        <v>#N/A</v>
      </c>
    </row>
    <row r="4621" spans="1:19" x14ac:dyDescent="0.25">
      <c r="A4621" t="s">
        <v>16</v>
      </c>
      <c r="B4621">
        <v>100</v>
      </c>
      <c r="C4621">
        <v>100</v>
      </c>
      <c r="D4621">
        <v>100000</v>
      </c>
      <c r="E4621">
        <v>26</v>
      </c>
      <c r="F4621">
        <v>1</v>
      </c>
      <c r="G4621">
        <v>1.2339659999999999</v>
      </c>
      <c r="H4621">
        <v>5.0476E-2</v>
      </c>
      <c r="I4621">
        <v>0.86606700000000003</v>
      </c>
      <c r="J4621">
        <v>3.4643E-2</v>
      </c>
      <c r="K4621" t="str">
        <f t="shared" si="88"/>
        <v>6</v>
      </c>
      <c r="L4621" t="s">
        <v>74</v>
      </c>
      <c r="M4621" t="s">
        <v>75</v>
      </c>
      <c r="N46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4621" s="10" t="e">
        <f>VLOOKUP(TableOMP[[#This Row],[Label]],TableAvg[],2,FALSE)</f>
        <v>#N/A</v>
      </c>
      <c r="P4621" s="10" t="e">
        <f>VLOOKUP(TableOMP[[#This Row],[Label]],TableAvg[],3,FALSE)</f>
        <v>#N/A</v>
      </c>
      <c r="Q4621" s="10" t="e">
        <f>TableOMP[[#This Row],[Avg]]-$U$2*TableOMP[[#This Row],[StdDev]]</f>
        <v>#N/A</v>
      </c>
      <c r="R4621" s="10" t="e">
        <f>TableOMP[[#This Row],[Avg]]+$U$2*TableOMP[[#This Row],[StdDev]]</f>
        <v>#N/A</v>
      </c>
      <c r="S4621" s="10" t="e">
        <f>IF(AND(TableOMP[[#This Row],[total_time]]&gt;=TableOMP[[#This Row],[Low]], TableOMP[[#This Row],[total_time]]&lt;=TableOMP[[#This Row],[High]]),1,0)</f>
        <v>#N/A</v>
      </c>
    </row>
    <row r="4622" spans="1:19" x14ac:dyDescent="0.25">
      <c r="A4622" t="s">
        <v>16</v>
      </c>
      <c r="B4622">
        <v>100</v>
      </c>
      <c r="C4622">
        <v>100</v>
      </c>
      <c r="D4622">
        <v>100000</v>
      </c>
      <c r="E4622">
        <v>25</v>
      </c>
      <c r="F4622">
        <v>1</v>
      </c>
      <c r="G4622">
        <v>1.2267509999999999</v>
      </c>
      <c r="H4622">
        <v>5.0273999999999999E-2</v>
      </c>
      <c r="I4622">
        <v>0.79089699999999996</v>
      </c>
      <c r="J4622">
        <v>3.2953999999999997E-2</v>
      </c>
      <c r="K4622" t="str">
        <f t="shared" si="88"/>
        <v>6</v>
      </c>
      <c r="L4622" t="s">
        <v>74</v>
      </c>
      <c r="M4622" t="s">
        <v>75</v>
      </c>
      <c r="N46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4622" s="10" t="e">
        <f>VLOOKUP(TableOMP[[#This Row],[Label]],TableAvg[],2,FALSE)</f>
        <v>#N/A</v>
      </c>
      <c r="P4622" s="10" t="e">
        <f>VLOOKUP(TableOMP[[#This Row],[Label]],TableAvg[],3,FALSE)</f>
        <v>#N/A</v>
      </c>
      <c r="Q4622" s="10" t="e">
        <f>TableOMP[[#This Row],[Avg]]-$U$2*TableOMP[[#This Row],[StdDev]]</f>
        <v>#N/A</v>
      </c>
      <c r="R4622" s="10" t="e">
        <f>TableOMP[[#This Row],[Avg]]+$U$2*TableOMP[[#This Row],[StdDev]]</f>
        <v>#N/A</v>
      </c>
      <c r="S4622" s="10" t="e">
        <f>IF(AND(TableOMP[[#This Row],[total_time]]&gt;=TableOMP[[#This Row],[Low]], TableOMP[[#This Row],[total_time]]&lt;=TableOMP[[#This Row],[High]]),1,0)</f>
        <v>#N/A</v>
      </c>
    </row>
    <row r="4623" spans="1:19" x14ac:dyDescent="0.25">
      <c r="A4623" t="s">
        <v>16</v>
      </c>
      <c r="B4623">
        <v>100</v>
      </c>
      <c r="C4623">
        <v>100</v>
      </c>
      <c r="D4623">
        <v>100000</v>
      </c>
      <c r="E4623">
        <v>24</v>
      </c>
      <c r="F4623">
        <v>1</v>
      </c>
      <c r="G4623">
        <v>1.2196199999999999</v>
      </c>
      <c r="H4623">
        <v>2.4476999999999999E-2</v>
      </c>
      <c r="I4623">
        <v>0.488755</v>
      </c>
      <c r="J4623">
        <v>2.1250000000000002E-2</v>
      </c>
      <c r="K4623" t="str">
        <f t="shared" si="88"/>
        <v>6</v>
      </c>
      <c r="L4623" t="s">
        <v>74</v>
      </c>
      <c r="M4623" t="s">
        <v>75</v>
      </c>
      <c r="N46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4623" s="10" t="e">
        <f>VLOOKUP(TableOMP[[#This Row],[Label]],TableAvg[],2,FALSE)</f>
        <v>#N/A</v>
      </c>
      <c r="P4623" s="10" t="e">
        <f>VLOOKUP(TableOMP[[#This Row],[Label]],TableAvg[],3,FALSE)</f>
        <v>#N/A</v>
      </c>
      <c r="Q4623" s="10" t="e">
        <f>TableOMP[[#This Row],[Avg]]-$U$2*TableOMP[[#This Row],[StdDev]]</f>
        <v>#N/A</v>
      </c>
      <c r="R4623" s="10" t="e">
        <f>TableOMP[[#This Row],[Avg]]+$U$2*TableOMP[[#This Row],[StdDev]]</f>
        <v>#N/A</v>
      </c>
      <c r="S4623" s="10" t="e">
        <f>IF(AND(TableOMP[[#This Row],[total_time]]&gt;=TableOMP[[#This Row],[Low]], TableOMP[[#This Row],[total_time]]&lt;=TableOMP[[#This Row],[High]]),1,0)</f>
        <v>#N/A</v>
      </c>
    </row>
    <row r="4624" spans="1:19" x14ac:dyDescent="0.25">
      <c r="A4624" t="s">
        <v>16</v>
      </c>
      <c r="B4624">
        <v>100</v>
      </c>
      <c r="C4624">
        <v>100</v>
      </c>
      <c r="D4624">
        <v>100000</v>
      </c>
      <c r="E4624">
        <v>23</v>
      </c>
      <c r="F4624">
        <v>1</v>
      </c>
      <c r="G4624">
        <v>1.2005619999999999</v>
      </c>
      <c r="H4624">
        <v>2.7473999999999998E-2</v>
      </c>
      <c r="I4624">
        <v>0.51337999999999995</v>
      </c>
      <c r="J4624">
        <v>2.3335000000000002E-2</v>
      </c>
      <c r="K4624" t="str">
        <f t="shared" si="88"/>
        <v>6</v>
      </c>
      <c r="L4624" t="s">
        <v>74</v>
      </c>
      <c r="M4624" t="s">
        <v>75</v>
      </c>
      <c r="N46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4624" s="10" t="e">
        <f>VLOOKUP(TableOMP[[#This Row],[Label]],TableAvg[],2,FALSE)</f>
        <v>#N/A</v>
      </c>
      <c r="P4624" s="10" t="e">
        <f>VLOOKUP(TableOMP[[#This Row],[Label]],TableAvg[],3,FALSE)</f>
        <v>#N/A</v>
      </c>
      <c r="Q4624" s="10" t="e">
        <f>TableOMP[[#This Row],[Avg]]-$U$2*TableOMP[[#This Row],[StdDev]]</f>
        <v>#N/A</v>
      </c>
      <c r="R4624" s="10" t="e">
        <f>TableOMP[[#This Row],[Avg]]+$U$2*TableOMP[[#This Row],[StdDev]]</f>
        <v>#N/A</v>
      </c>
      <c r="S4624" s="10" t="e">
        <f>IF(AND(TableOMP[[#This Row],[total_time]]&gt;=TableOMP[[#This Row],[Low]], TableOMP[[#This Row],[total_time]]&lt;=TableOMP[[#This Row],[High]]),1,0)</f>
        <v>#N/A</v>
      </c>
    </row>
    <row r="4625" spans="1:19" x14ac:dyDescent="0.25">
      <c r="A4625" t="s">
        <v>16</v>
      </c>
      <c r="B4625">
        <v>100</v>
      </c>
      <c r="C4625">
        <v>100</v>
      </c>
      <c r="D4625">
        <v>100000</v>
      </c>
      <c r="E4625">
        <v>22</v>
      </c>
      <c r="F4625">
        <v>1</v>
      </c>
      <c r="G4625">
        <v>1.234578</v>
      </c>
      <c r="H4625">
        <v>2.4809000000000001E-2</v>
      </c>
      <c r="I4625">
        <v>0.43924000000000002</v>
      </c>
      <c r="J4625">
        <v>2.0916000000000001E-2</v>
      </c>
      <c r="K4625" t="str">
        <f t="shared" si="88"/>
        <v>6</v>
      </c>
      <c r="L4625" t="s">
        <v>74</v>
      </c>
      <c r="M4625" t="s">
        <v>75</v>
      </c>
      <c r="N46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4625" s="10" t="e">
        <f>VLOOKUP(TableOMP[[#This Row],[Label]],TableAvg[],2,FALSE)</f>
        <v>#N/A</v>
      </c>
      <c r="P4625" s="10" t="e">
        <f>VLOOKUP(TableOMP[[#This Row],[Label]],TableAvg[],3,FALSE)</f>
        <v>#N/A</v>
      </c>
      <c r="Q4625" s="10" t="e">
        <f>TableOMP[[#This Row],[Avg]]-$U$2*TableOMP[[#This Row],[StdDev]]</f>
        <v>#N/A</v>
      </c>
      <c r="R4625" s="10" t="e">
        <f>TableOMP[[#This Row],[Avg]]+$U$2*TableOMP[[#This Row],[StdDev]]</f>
        <v>#N/A</v>
      </c>
      <c r="S4625" s="10" t="e">
        <f>IF(AND(TableOMP[[#This Row],[total_time]]&gt;=TableOMP[[#This Row],[Low]], TableOMP[[#This Row],[total_time]]&lt;=TableOMP[[#This Row],[High]]),1,0)</f>
        <v>#N/A</v>
      </c>
    </row>
    <row r="4626" spans="1:19" x14ac:dyDescent="0.25">
      <c r="A4626" t="s">
        <v>16</v>
      </c>
      <c r="B4626">
        <v>100</v>
      </c>
      <c r="C4626">
        <v>100</v>
      </c>
      <c r="D4626">
        <v>100000</v>
      </c>
      <c r="E4626">
        <v>21</v>
      </c>
      <c r="F4626">
        <v>1</v>
      </c>
      <c r="G4626">
        <v>1.2349380000000001</v>
      </c>
      <c r="H4626">
        <v>4.1883999999999998E-2</v>
      </c>
      <c r="I4626">
        <v>0.639316</v>
      </c>
      <c r="J4626">
        <v>3.1966000000000001E-2</v>
      </c>
      <c r="K4626" t="str">
        <f t="shared" si="88"/>
        <v>6</v>
      </c>
      <c r="L4626" t="s">
        <v>74</v>
      </c>
      <c r="M4626" t="s">
        <v>75</v>
      </c>
      <c r="N46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4626" s="10" t="e">
        <f>VLOOKUP(TableOMP[[#This Row],[Label]],TableAvg[],2,FALSE)</f>
        <v>#N/A</v>
      </c>
      <c r="P4626" s="10" t="e">
        <f>VLOOKUP(TableOMP[[#This Row],[Label]],TableAvg[],3,FALSE)</f>
        <v>#N/A</v>
      </c>
      <c r="Q4626" s="10" t="e">
        <f>TableOMP[[#This Row],[Avg]]-$U$2*TableOMP[[#This Row],[StdDev]]</f>
        <v>#N/A</v>
      </c>
      <c r="R4626" s="10" t="e">
        <f>TableOMP[[#This Row],[Avg]]+$U$2*TableOMP[[#This Row],[StdDev]]</f>
        <v>#N/A</v>
      </c>
      <c r="S4626" s="10" t="e">
        <f>IF(AND(TableOMP[[#This Row],[total_time]]&gt;=TableOMP[[#This Row],[Low]], TableOMP[[#This Row],[total_time]]&lt;=TableOMP[[#This Row],[High]]),1,0)</f>
        <v>#N/A</v>
      </c>
    </row>
    <row r="4627" spans="1:19" x14ac:dyDescent="0.25">
      <c r="A4627" t="s">
        <v>16</v>
      </c>
      <c r="B4627">
        <v>100</v>
      </c>
      <c r="C4627">
        <v>100</v>
      </c>
      <c r="D4627">
        <v>100000</v>
      </c>
      <c r="E4627">
        <v>20</v>
      </c>
      <c r="F4627">
        <v>1</v>
      </c>
      <c r="G4627">
        <v>1.2117849999999999</v>
      </c>
      <c r="H4627">
        <v>4.5661E-2</v>
      </c>
      <c r="I4627">
        <v>0.57299800000000001</v>
      </c>
      <c r="J4627">
        <v>3.0158000000000001E-2</v>
      </c>
      <c r="K4627" t="str">
        <f t="shared" si="88"/>
        <v>6</v>
      </c>
      <c r="L4627" t="s">
        <v>74</v>
      </c>
      <c r="M4627" t="s">
        <v>75</v>
      </c>
      <c r="N46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4627" s="10" t="e">
        <f>VLOOKUP(TableOMP[[#This Row],[Label]],TableAvg[],2,FALSE)</f>
        <v>#N/A</v>
      </c>
      <c r="P4627" s="10" t="e">
        <f>VLOOKUP(TableOMP[[#This Row],[Label]],TableAvg[],3,FALSE)</f>
        <v>#N/A</v>
      </c>
      <c r="Q4627" s="10" t="e">
        <f>TableOMP[[#This Row],[Avg]]-$U$2*TableOMP[[#This Row],[StdDev]]</f>
        <v>#N/A</v>
      </c>
      <c r="R4627" s="10" t="e">
        <f>TableOMP[[#This Row],[Avg]]+$U$2*TableOMP[[#This Row],[StdDev]]</f>
        <v>#N/A</v>
      </c>
      <c r="S4627" s="10" t="e">
        <f>IF(AND(TableOMP[[#This Row],[total_time]]&gt;=TableOMP[[#This Row],[Low]], TableOMP[[#This Row],[total_time]]&lt;=TableOMP[[#This Row],[High]]),1,0)</f>
        <v>#N/A</v>
      </c>
    </row>
    <row r="4628" spans="1:19" x14ac:dyDescent="0.25">
      <c r="A4628" t="s">
        <v>16</v>
      </c>
      <c r="B4628">
        <v>100</v>
      </c>
      <c r="C4628">
        <v>100</v>
      </c>
      <c r="D4628">
        <v>100000</v>
      </c>
      <c r="E4628">
        <v>19</v>
      </c>
      <c r="F4628">
        <v>1</v>
      </c>
      <c r="G4628">
        <v>1.2072529999999999</v>
      </c>
      <c r="H4628">
        <v>4.4119999999999999E-2</v>
      </c>
      <c r="I4628">
        <v>0.548126</v>
      </c>
      <c r="J4628">
        <v>3.0450999999999999E-2</v>
      </c>
      <c r="K4628" t="str">
        <f t="shared" si="88"/>
        <v>6</v>
      </c>
      <c r="L4628" t="s">
        <v>74</v>
      </c>
      <c r="M4628" t="s">
        <v>75</v>
      </c>
      <c r="N46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4628" s="10" t="e">
        <f>VLOOKUP(TableOMP[[#This Row],[Label]],TableAvg[],2,FALSE)</f>
        <v>#N/A</v>
      </c>
      <c r="P4628" s="10" t="e">
        <f>VLOOKUP(TableOMP[[#This Row],[Label]],TableAvg[],3,FALSE)</f>
        <v>#N/A</v>
      </c>
      <c r="Q4628" s="10" t="e">
        <f>TableOMP[[#This Row],[Avg]]-$U$2*TableOMP[[#This Row],[StdDev]]</f>
        <v>#N/A</v>
      </c>
      <c r="R4628" s="10" t="e">
        <f>TableOMP[[#This Row],[Avg]]+$U$2*TableOMP[[#This Row],[StdDev]]</f>
        <v>#N/A</v>
      </c>
      <c r="S4628" s="10" t="e">
        <f>IF(AND(TableOMP[[#This Row],[total_time]]&gt;=TableOMP[[#This Row],[Low]], TableOMP[[#This Row],[total_time]]&lt;=TableOMP[[#This Row],[High]]),1,0)</f>
        <v>#N/A</v>
      </c>
    </row>
    <row r="4629" spans="1:19" x14ac:dyDescent="0.25">
      <c r="A4629" t="s">
        <v>16</v>
      </c>
      <c r="B4629">
        <v>100</v>
      </c>
      <c r="C4629">
        <v>100</v>
      </c>
      <c r="D4629">
        <v>100000</v>
      </c>
      <c r="E4629">
        <v>18</v>
      </c>
      <c r="F4629">
        <v>1</v>
      </c>
      <c r="G4629">
        <v>1.1905319999999999</v>
      </c>
      <c r="H4629">
        <v>4.2250000000000003E-2</v>
      </c>
      <c r="I4629">
        <v>0.58440300000000001</v>
      </c>
      <c r="J4629">
        <v>3.4376999999999998E-2</v>
      </c>
      <c r="K4629" t="str">
        <f t="shared" si="88"/>
        <v>6</v>
      </c>
      <c r="L4629" t="s">
        <v>74</v>
      </c>
      <c r="M4629" t="s">
        <v>75</v>
      </c>
      <c r="N46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4629" s="10" t="e">
        <f>VLOOKUP(TableOMP[[#This Row],[Label]],TableAvg[],2,FALSE)</f>
        <v>#N/A</v>
      </c>
      <c r="P4629" s="10" t="e">
        <f>VLOOKUP(TableOMP[[#This Row],[Label]],TableAvg[],3,FALSE)</f>
        <v>#N/A</v>
      </c>
      <c r="Q4629" s="10" t="e">
        <f>TableOMP[[#This Row],[Avg]]-$U$2*TableOMP[[#This Row],[StdDev]]</f>
        <v>#N/A</v>
      </c>
      <c r="R4629" s="10" t="e">
        <f>TableOMP[[#This Row],[Avg]]+$U$2*TableOMP[[#This Row],[StdDev]]</f>
        <v>#N/A</v>
      </c>
      <c r="S4629" s="10" t="e">
        <f>IF(AND(TableOMP[[#This Row],[total_time]]&gt;=TableOMP[[#This Row],[Low]], TableOMP[[#This Row],[total_time]]&lt;=TableOMP[[#This Row],[High]]),1,0)</f>
        <v>#N/A</v>
      </c>
    </row>
    <row r="4630" spans="1:19" x14ac:dyDescent="0.25">
      <c r="A4630" t="s">
        <v>16</v>
      </c>
      <c r="B4630">
        <v>100</v>
      </c>
      <c r="C4630">
        <v>100</v>
      </c>
      <c r="D4630">
        <v>100000</v>
      </c>
      <c r="E4630">
        <v>17</v>
      </c>
      <c r="F4630">
        <v>1</v>
      </c>
      <c r="G4630">
        <v>1.17578</v>
      </c>
      <c r="H4630">
        <v>3.8873999999999999E-2</v>
      </c>
      <c r="I4630">
        <v>0.53271299999999999</v>
      </c>
      <c r="J4630">
        <v>3.3294999999999998E-2</v>
      </c>
      <c r="K4630" t="str">
        <f t="shared" si="88"/>
        <v>6</v>
      </c>
      <c r="L4630" t="s">
        <v>74</v>
      </c>
      <c r="M4630" t="s">
        <v>75</v>
      </c>
      <c r="N46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4630" s="10" t="e">
        <f>VLOOKUP(TableOMP[[#This Row],[Label]],TableAvg[],2,FALSE)</f>
        <v>#N/A</v>
      </c>
      <c r="P4630" s="10" t="e">
        <f>VLOOKUP(TableOMP[[#This Row],[Label]],TableAvg[],3,FALSE)</f>
        <v>#N/A</v>
      </c>
      <c r="Q4630" s="10" t="e">
        <f>TableOMP[[#This Row],[Avg]]-$U$2*TableOMP[[#This Row],[StdDev]]</f>
        <v>#N/A</v>
      </c>
      <c r="R4630" s="10" t="e">
        <f>TableOMP[[#This Row],[Avg]]+$U$2*TableOMP[[#This Row],[StdDev]]</f>
        <v>#N/A</v>
      </c>
      <c r="S4630" s="10" t="e">
        <f>IF(AND(TableOMP[[#This Row],[total_time]]&gt;=TableOMP[[#This Row],[Low]], TableOMP[[#This Row],[total_time]]&lt;=TableOMP[[#This Row],[High]]),1,0)</f>
        <v>#N/A</v>
      </c>
    </row>
    <row r="4631" spans="1:19" x14ac:dyDescent="0.25">
      <c r="A4631" t="s">
        <v>16</v>
      </c>
      <c r="B4631">
        <v>100</v>
      </c>
      <c r="C4631">
        <v>100</v>
      </c>
      <c r="D4631">
        <v>100000</v>
      </c>
      <c r="E4631">
        <v>16</v>
      </c>
      <c r="F4631">
        <v>1</v>
      </c>
      <c r="G4631">
        <v>1.139829</v>
      </c>
      <c r="H4631">
        <v>3.7950999999999999E-2</v>
      </c>
      <c r="I4631">
        <v>0.390766</v>
      </c>
      <c r="J4631">
        <v>2.6051000000000001E-2</v>
      </c>
      <c r="K4631" t="str">
        <f t="shared" si="88"/>
        <v>6</v>
      </c>
      <c r="L4631" t="s">
        <v>74</v>
      </c>
      <c r="M4631" t="s">
        <v>75</v>
      </c>
      <c r="N46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4631" s="10" t="e">
        <f>VLOOKUP(TableOMP[[#This Row],[Label]],TableAvg[],2,FALSE)</f>
        <v>#N/A</v>
      </c>
      <c r="P4631" s="10" t="e">
        <f>VLOOKUP(TableOMP[[#This Row],[Label]],TableAvg[],3,FALSE)</f>
        <v>#N/A</v>
      </c>
      <c r="Q4631" s="10" t="e">
        <f>TableOMP[[#This Row],[Avg]]-$U$2*TableOMP[[#This Row],[StdDev]]</f>
        <v>#N/A</v>
      </c>
      <c r="R4631" s="10" t="e">
        <f>TableOMP[[#This Row],[Avg]]+$U$2*TableOMP[[#This Row],[StdDev]]</f>
        <v>#N/A</v>
      </c>
      <c r="S4631" s="10" t="e">
        <f>IF(AND(TableOMP[[#This Row],[total_time]]&gt;=TableOMP[[#This Row],[Low]], TableOMP[[#This Row],[total_time]]&lt;=TableOMP[[#This Row],[High]]),1,0)</f>
        <v>#N/A</v>
      </c>
    </row>
    <row r="4632" spans="1:19" x14ac:dyDescent="0.25">
      <c r="A4632" t="s">
        <v>16</v>
      </c>
      <c r="B4632">
        <v>100</v>
      </c>
      <c r="C4632">
        <v>100</v>
      </c>
      <c r="D4632">
        <v>100000</v>
      </c>
      <c r="E4632">
        <v>15</v>
      </c>
      <c r="F4632">
        <v>1</v>
      </c>
      <c r="G4632">
        <v>1.160585</v>
      </c>
      <c r="H4632">
        <v>3.022E-2</v>
      </c>
      <c r="I4632">
        <v>0.32361699999999999</v>
      </c>
      <c r="J4632">
        <v>2.3116000000000001E-2</v>
      </c>
      <c r="K4632" t="str">
        <f t="shared" si="88"/>
        <v>6</v>
      </c>
      <c r="L4632" t="s">
        <v>74</v>
      </c>
      <c r="M4632" t="s">
        <v>75</v>
      </c>
      <c r="N46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4632" s="10" t="e">
        <f>VLOOKUP(TableOMP[[#This Row],[Label]],TableAvg[],2,FALSE)</f>
        <v>#N/A</v>
      </c>
      <c r="P4632" s="10" t="e">
        <f>VLOOKUP(TableOMP[[#This Row],[Label]],TableAvg[],3,FALSE)</f>
        <v>#N/A</v>
      </c>
      <c r="Q4632" s="10" t="e">
        <f>TableOMP[[#This Row],[Avg]]-$U$2*TableOMP[[#This Row],[StdDev]]</f>
        <v>#N/A</v>
      </c>
      <c r="R4632" s="10" t="e">
        <f>TableOMP[[#This Row],[Avg]]+$U$2*TableOMP[[#This Row],[StdDev]]</f>
        <v>#N/A</v>
      </c>
      <c r="S4632" s="10" t="e">
        <f>IF(AND(TableOMP[[#This Row],[total_time]]&gt;=TableOMP[[#This Row],[Low]], TableOMP[[#This Row],[total_time]]&lt;=TableOMP[[#This Row],[High]]),1,0)</f>
        <v>#N/A</v>
      </c>
    </row>
    <row r="4633" spans="1:19" x14ac:dyDescent="0.25">
      <c r="A4633" t="s">
        <v>16</v>
      </c>
      <c r="B4633">
        <v>100</v>
      </c>
      <c r="C4633">
        <v>100</v>
      </c>
      <c r="D4633">
        <v>100000</v>
      </c>
      <c r="E4633">
        <v>14</v>
      </c>
      <c r="F4633">
        <v>1</v>
      </c>
      <c r="G4633">
        <v>1.1488640000000001</v>
      </c>
      <c r="H4633">
        <v>2.614E-2</v>
      </c>
      <c r="I4633">
        <v>0.29875499999999999</v>
      </c>
      <c r="J4633">
        <v>2.2981000000000001E-2</v>
      </c>
      <c r="K4633" t="str">
        <f t="shared" si="88"/>
        <v>6</v>
      </c>
      <c r="L4633" t="s">
        <v>74</v>
      </c>
      <c r="M4633" t="s">
        <v>75</v>
      </c>
      <c r="N46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4633" s="10" t="e">
        <f>VLOOKUP(TableOMP[[#This Row],[Label]],TableAvg[],2,FALSE)</f>
        <v>#N/A</v>
      </c>
      <c r="P4633" s="10" t="e">
        <f>VLOOKUP(TableOMP[[#This Row],[Label]],TableAvg[],3,FALSE)</f>
        <v>#N/A</v>
      </c>
      <c r="Q4633" s="10" t="e">
        <f>TableOMP[[#This Row],[Avg]]-$U$2*TableOMP[[#This Row],[StdDev]]</f>
        <v>#N/A</v>
      </c>
      <c r="R4633" s="10" t="e">
        <f>TableOMP[[#This Row],[Avg]]+$U$2*TableOMP[[#This Row],[StdDev]]</f>
        <v>#N/A</v>
      </c>
      <c r="S4633" s="10" t="e">
        <f>IF(AND(TableOMP[[#This Row],[total_time]]&gt;=TableOMP[[#This Row],[Low]], TableOMP[[#This Row],[total_time]]&lt;=TableOMP[[#This Row],[High]]),1,0)</f>
        <v>#N/A</v>
      </c>
    </row>
    <row r="4634" spans="1:19" x14ac:dyDescent="0.25">
      <c r="A4634" t="s">
        <v>16</v>
      </c>
      <c r="B4634">
        <v>100</v>
      </c>
      <c r="C4634">
        <v>100</v>
      </c>
      <c r="D4634">
        <v>100000</v>
      </c>
      <c r="E4634">
        <v>13</v>
      </c>
      <c r="F4634">
        <v>1</v>
      </c>
      <c r="G4634">
        <v>1.1498660000000001</v>
      </c>
      <c r="H4634">
        <v>3.8325999999999999E-2</v>
      </c>
      <c r="I4634">
        <v>0.41658400000000001</v>
      </c>
      <c r="J4634">
        <v>3.4715000000000003E-2</v>
      </c>
      <c r="K4634" t="str">
        <f t="shared" si="88"/>
        <v>6</v>
      </c>
      <c r="L4634" t="s">
        <v>74</v>
      </c>
      <c r="M4634" t="s">
        <v>75</v>
      </c>
      <c r="N46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4634" s="10" t="e">
        <f>VLOOKUP(TableOMP[[#This Row],[Label]],TableAvg[],2,FALSE)</f>
        <v>#N/A</v>
      </c>
      <c r="P4634" s="10" t="e">
        <f>VLOOKUP(TableOMP[[#This Row],[Label]],TableAvg[],3,FALSE)</f>
        <v>#N/A</v>
      </c>
      <c r="Q4634" s="10" t="e">
        <f>TableOMP[[#This Row],[Avg]]-$U$2*TableOMP[[#This Row],[StdDev]]</f>
        <v>#N/A</v>
      </c>
      <c r="R4634" s="10" t="e">
        <f>TableOMP[[#This Row],[Avg]]+$U$2*TableOMP[[#This Row],[StdDev]]</f>
        <v>#N/A</v>
      </c>
      <c r="S4634" s="10" t="e">
        <f>IF(AND(TableOMP[[#This Row],[total_time]]&gt;=TableOMP[[#This Row],[Low]], TableOMP[[#This Row],[total_time]]&lt;=TableOMP[[#This Row],[High]]),1,0)</f>
        <v>#N/A</v>
      </c>
    </row>
    <row r="4635" spans="1:19" x14ac:dyDescent="0.25">
      <c r="A4635" t="s">
        <v>16</v>
      </c>
      <c r="B4635">
        <v>100</v>
      </c>
      <c r="C4635">
        <v>100</v>
      </c>
      <c r="D4635">
        <v>100000</v>
      </c>
      <c r="E4635">
        <v>12</v>
      </c>
      <c r="F4635">
        <v>1</v>
      </c>
      <c r="G4635">
        <v>1.1126309999999999</v>
      </c>
      <c r="H4635">
        <v>1.5921000000000001E-2</v>
      </c>
      <c r="I4635">
        <v>0.14513999999999999</v>
      </c>
      <c r="J4635">
        <v>1.3195E-2</v>
      </c>
      <c r="K4635" t="str">
        <f t="shared" si="88"/>
        <v>6</v>
      </c>
      <c r="L4635" t="s">
        <v>74</v>
      </c>
      <c r="M4635" t="s">
        <v>75</v>
      </c>
      <c r="N46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4635" s="10" t="e">
        <f>VLOOKUP(TableOMP[[#This Row],[Label]],TableAvg[],2,FALSE)</f>
        <v>#N/A</v>
      </c>
      <c r="P4635" s="10" t="e">
        <f>VLOOKUP(TableOMP[[#This Row],[Label]],TableAvg[],3,FALSE)</f>
        <v>#N/A</v>
      </c>
      <c r="Q4635" s="10" t="e">
        <f>TableOMP[[#This Row],[Avg]]-$U$2*TableOMP[[#This Row],[StdDev]]</f>
        <v>#N/A</v>
      </c>
      <c r="R4635" s="10" t="e">
        <f>TableOMP[[#This Row],[Avg]]+$U$2*TableOMP[[#This Row],[StdDev]]</f>
        <v>#N/A</v>
      </c>
      <c r="S4635" s="10" t="e">
        <f>IF(AND(TableOMP[[#This Row],[total_time]]&gt;=TableOMP[[#This Row],[Low]], TableOMP[[#This Row],[total_time]]&lt;=TableOMP[[#This Row],[High]]),1,0)</f>
        <v>#N/A</v>
      </c>
    </row>
    <row r="4636" spans="1:19" x14ac:dyDescent="0.25">
      <c r="A4636" t="s">
        <v>16</v>
      </c>
      <c r="B4636">
        <v>100</v>
      </c>
      <c r="C4636">
        <v>100</v>
      </c>
      <c r="D4636">
        <v>100000</v>
      </c>
      <c r="E4636">
        <v>11</v>
      </c>
      <c r="F4636">
        <v>1</v>
      </c>
      <c r="G4636">
        <v>1.134722</v>
      </c>
      <c r="H4636">
        <v>2.7982E-2</v>
      </c>
      <c r="I4636">
        <v>0.15564800000000001</v>
      </c>
      <c r="J4636">
        <v>1.5565000000000001E-2</v>
      </c>
      <c r="K4636" t="str">
        <f t="shared" si="88"/>
        <v>6</v>
      </c>
      <c r="L4636" t="s">
        <v>74</v>
      </c>
      <c r="M4636" t="s">
        <v>75</v>
      </c>
      <c r="N46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4636" s="10" t="e">
        <f>VLOOKUP(TableOMP[[#This Row],[Label]],TableAvg[],2,FALSE)</f>
        <v>#N/A</v>
      </c>
      <c r="P4636" s="10" t="e">
        <f>VLOOKUP(TableOMP[[#This Row],[Label]],TableAvg[],3,FALSE)</f>
        <v>#N/A</v>
      </c>
      <c r="Q4636" s="10" t="e">
        <f>TableOMP[[#This Row],[Avg]]-$U$2*TableOMP[[#This Row],[StdDev]]</f>
        <v>#N/A</v>
      </c>
      <c r="R4636" s="10" t="e">
        <f>TableOMP[[#This Row],[Avg]]+$U$2*TableOMP[[#This Row],[StdDev]]</f>
        <v>#N/A</v>
      </c>
      <c r="S4636" s="10" t="e">
        <f>IF(AND(TableOMP[[#This Row],[total_time]]&gt;=TableOMP[[#This Row],[Low]], TableOMP[[#This Row],[total_time]]&lt;=TableOMP[[#This Row],[High]]),1,0)</f>
        <v>#N/A</v>
      </c>
    </row>
    <row r="4637" spans="1:19" x14ac:dyDescent="0.25">
      <c r="A4637" t="s">
        <v>16</v>
      </c>
      <c r="B4637">
        <v>100</v>
      </c>
      <c r="C4637">
        <v>100</v>
      </c>
      <c r="D4637">
        <v>100000</v>
      </c>
      <c r="E4637">
        <v>10</v>
      </c>
      <c r="F4637">
        <v>1</v>
      </c>
      <c r="G4637">
        <v>1.1274360000000001</v>
      </c>
      <c r="H4637">
        <v>2.4441999999999998E-2</v>
      </c>
      <c r="I4637">
        <v>0.18087400000000001</v>
      </c>
      <c r="J4637">
        <v>2.0097E-2</v>
      </c>
      <c r="K4637" t="str">
        <f t="shared" si="88"/>
        <v>6</v>
      </c>
      <c r="L4637" t="s">
        <v>74</v>
      </c>
      <c r="M4637" t="s">
        <v>75</v>
      </c>
      <c r="N46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4637" s="10" t="e">
        <f>VLOOKUP(TableOMP[[#This Row],[Label]],TableAvg[],2,FALSE)</f>
        <v>#N/A</v>
      </c>
      <c r="P4637" s="10" t="e">
        <f>VLOOKUP(TableOMP[[#This Row],[Label]],TableAvg[],3,FALSE)</f>
        <v>#N/A</v>
      </c>
      <c r="Q4637" s="10" t="e">
        <f>TableOMP[[#This Row],[Avg]]-$U$2*TableOMP[[#This Row],[StdDev]]</f>
        <v>#N/A</v>
      </c>
      <c r="R4637" s="10" t="e">
        <f>TableOMP[[#This Row],[Avg]]+$U$2*TableOMP[[#This Row],[StdDev]]</f>
        <v>#N/A</v>
      </c>
      <c r="S4637" s="10" t="e">
        <f>IF(AND(TableOMP[[#This Row],[total_time]]&gt;=TableOMP[[#This Row],[Low]], TableOMP[[#This Row],[total_time]]&lt;=TableOMP[[#This Row],[High]]),1,0)</f>
        <v>#N/A</v>
      </c>
    </row>
    <row r="4638" spans="1:19" x14ac:dyDescent="0.25">
      <c r="A4638" t="s">
        <v>16</v>
      </c>
      <c r="B4638">
        <v>100</v>
      </c>
      <c r="C4638">
        <v>100</v>
      </c>
      <c r="D4638">
        <v>100000</v>
      </c>
      <c r="E4638">
        <v>9</v>
      </c>
      <c r="F4638">
        <v>1</v>
      </c>
      <c r="G4638">
        <v>1.0969789999999999</v>
      </c>
      <c r="H4638">
        <v>1.4163E-2</v>
      </c>
      <c r="I4638">
        <v>9.3270000000000006E-2</v>
      </c>
      <c r="J4638">
        <v>1.1658999999999999E-2</v>
      </c>
      <c r="K4638" t="str">
        <f t="shared" si="88"/>
        <v>6</v>
      </c>
      <c r="L4638" t="s">
        <v>74</v>
      </c>
      <c r="M4638" t="s">
        <v>75</v>
      </c>
      <c r="N46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4638" s="10" t="e">
        <f>VLOOKUP(TableOMP[[#This Row],[Label]],TableAvg[],2,FALSE)</f>
        <v>#N/A</v>
      </c>
      <c r="P4638" s="10" t="e">
        <f>VLOOKUP(TableOMP[[#This Row],[Label]],TableAvg[],3,FALSE)</f>
        <v>#N/A</v>
      </c>
      <c r="Q4638" s="10" t="e">
        <f>TableOMP[[#This Row],[Avg]]-$U$2*TableOMP[[#This Row],[StdDev]]</f>
        <v>#N/A</v>
      </c>
      <c r="R4638" s="10" t="e">
        <f>TableOMP[[#This Row],[Avg]]+$U$2*TableOMP[[#This Row],[StdDev]]</f>
        <v>#N/A</v>
      </c>
      <c r="S4638" s="10" t="e">
        <f>IF(AND(TableOMP[[#This Row],[total_time]]&gt;=TableOMP[[#This Row],[Low]], TableOMP[[#This Row],[total_time]]&lt;=TableOMP[[#This Row],[High]]),1,0)</f>
        <v>#N/A</v>
      </c>
    </row>
    <row r="4639" spans="1:19" x14ac:dyDescent="0.25">
      <c r="A4639" t="s">
        <v>16</v>
      </c>
      <c r="B4639">
        <v>100</v>
      </c>
      <c r="C4639">
        <v>100</v>
      </c>
      <c r="D4639">
        <v>100000</v>
      </c>
      <c r="E4639">
        <v>8</v>
      </c>
      <c r="F4639">
        <v>1</v>
      </c>
      <c r="G4639">
        <v>1.1083769999999999</v>
      </c>
      <c r="H4639">
        <v>2.7830000000000001E-2</v>
      </c>
      <c r="I4639">
        <v>0.122062</v>
      </c>
      <c r="J4639">
        <v>1.7437000000000001E-2</v>
      </c>
      <c r="K4639" t="str">
        <f t="shared" si="88"/>
        <v>6</v>
      </c>
      <c r="L4639" t="s">
        <v>74</v>
      </c>
      <c r="M4639" t="s">
        <v>75</v>
      </c>
      <c r="N46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4639" s="10" t="e">
        <f>VLOOKUP(TableOMP[[#This Row],[Label]],TableAvg[],2,FALSE)</f>
        <v>#N/A</v>
      </c>
      <c r="P4639" s="10" t="e">
        <f>VLOOKUP(TableOMP[[#This Row],[Label]],TableAvg[],3,FALSE)</f>
        <v>#N/A</v>
      </c>
      <c r="Q4639" s="10" t="e">
        <f>TableOMP[[#This Row],[Avg]]-$U$2*TableOMP[[#This Row],[StdDev]]</f>
        <v>#N/A</v>
      </c>
      <c r="R4639" s="10" t="e">
        <f>TableOMP[[#This Row],[Avg]]+$U$2*TableOMP[[#This Row],[StdDev]]</f>
        <v>#N/A</v>
      </c>
      <c r="S4639" s="10" t="e">
        <f>IF(AND(TableOMP[[#This Row],[total_time]]&gt;=TableOMP[[#This Row],[Low]], TableOMP[[#This Row],[total_time]]&lt;=TableOMP[[#This Row],[High]]),1,0)</f>
        <v>#N/A</v>
      </c>
    </row>
    <row r="4640" spans="1:19" x14ac:dyDescent="0.25">
      <c r="A4640" t="s">
        <v>16</v>
      </c>
      <c r="B4640">
        <v>100</v>
      </c>
      <c r="C4640">
        <v>100</v>
      </c>
      <c r="D4640">
        <v>100000</v>
      </c>
      <c r="E4640">
        <v>7</v>
      </c>
      <c r="F4640">
        <v>1</v>
      </c>
      <c r="G4640">
        <v>1.092042</v>
      </c>
      <c r="H4640">
        <v>2.2733E-2</v>
      </c>
      <c r="I4640">
        <v>0.109607</v>
      </c>
      <c r="J4640">
        <v>1.8268E-2</v>
      </c>
      <c r="K4640" t="str">
        <f t="shared" si="88"/>
        <v>6</v>
      </c>
      <c r="L4640" t="s">
        <v>74</v>
      </c>
      <c r="M4640" t="s">
        <v>75</v>
      </c>
      <c r="N46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4640" s="10" t="e">
        <f>VLOOKUP(TableOMP[[#This Row],[Label]],TableAvg[],2,FALSE)</f>
        <v>#N/A</v>
      </c>
      <c r="P4640" s="10" t="e">
        <f>VLOOKUP(TableOMP[[#This Row],[Label]],TableAvg[],3,FALSE)</f>
        <v>#N/A</v>
      </c>
      <c r="Q4640" s="10" t="e">
        <f>TableOMP[[#This Row],[Avg]]-$U$2*TableOMP[[#This Row],[StdDev]]</f>
        <v>#N/A</v>
      </c>
      <c r="R4640" s="10" t="e">
        <f>TableOMP[[#This Row],[Avg]]+$U$2*TableOMP[[#This Row],[StdDev]]</f>
        <v>#N/A</v>
      </c>
      <c r="S4640" s="10" t="e">
        <f>IF(AND(TableOMP[[#This Row],[total_time]]&gt;=TableOMP[[#This Row],[Low]], TableOMP[[#This Row],[total_time]]&lt;=TableOMP[[#This Row],[High]]),1,0)</f>
        <v>#N/A</v>
      </c>
    </row>
    <row r="4641" spans="1:19" x14ac:dyDescent="0.25">
      <c r="A4641" t="s">
        <v>16</v>
      </c>
      <c r="B4641">
        <v>100</v>
      </c>
      <c r="C4641">
        <v>100</v>
      </c>
      <c r="D4641">
        <v>100000</v>
      </c>
      <c r="E4641">
        <v>6</v>
      </c>
      <c r="F4641">
        <v>1</v>
      </c>
      <c r="G4641">
        <v>1.089439</v>
      </c>
      <c r="H4641">
        <v>2.6724000000000001E-2</v>
      </c>
      <c r="I4641">
        <v>9.5201999999999995E-2</v>
      </c>
      <c r="J4641">
        <v>1.9040000000000001E-2</v>
      </c>
      <c r="K4641" t="str">
        <f t="shared" si="88"/>
        <v>6</v>
      </c>
      <c r="L4641" t="s">
        <v>74</v>
      </c>
      <c r="M4641" t="s">
        <v>75</v>
      </c>
      <c r="N46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4641" s="10" t="e">
        <f>VLOOKUP(TableOMP[[#This Row],[Label]],TableAvg[],2,FALSE)</f>
        <v>#N/A</v>
      </c>
      <c r="P4641" s="10" t="e">
        <f>VLOOKUP(TableOMP[[#This Row],[Label]],TableAvg[],3,FALSE)</f>
        <v>#N/A</v>
      </c>
      <c r="Q4641" s="10" t="e">
        <f>TableOMP[[#This Row],[Avg]]-$U$2*TableOMP[[#This Row],[StdDev]]</f>
        <v>#N/A</v>
      </c>
      <c r="R4641" s="10" t="e">
        <f>TableOMP[[#This Row],[Avg]]+$U$2*TableOMP[[#This Row],[StdDev]]</f>
        <v>#N/A</v>
      </c>
      <c r="S4641" s="10" t="e">
        <f>IF(AND(TableOMP[[#This Row],[total_time]]&gt;=TableOMP[[#This Row],[Low]], TableOMP[[#This Row],[total_time]]&lt;=TableOMP[[#This Row],[High]]),1,0)</f>
        <v>#N/A</v>
      </c>
    </row>
    <row r="4642" spans="1:19" x14ac:dyDescent="0.25">
      <c r="A4642" t="s">
        <v>16</v>
      </c>
      <c r="B4642">
        <v>100</v>
      </c>
      <c r="C4642">
        <v>100</v>
      </c>
      <c r="D4642">
        <v>100000</v>
      </c>
      <c r="E4642">
        <v>5</v>
      </c>
      <c r="F4642">
        <v>1</v>
      </c>
      <c r="G4642">
        <v>1.0859859999999999</v>
      </c>
      <c r="H4642">
        <v>2.1399000000000001E-2</v>
      </c>
      <c r="I4642">
        <v>3.3846000000000001E-2</v>
      </c>
      <c r="J4642">
        <v>8.4620000000000008E-3</v>
      </c>
      <c r="K4642" t="str">
        <f t="shared" si="88"/>
        <v>6</v>
      </c>
      <c r="L4642" t="s">
        <v>74</v>
      </c>
      <c r="M4642" t="s">
        <v>75</v>
      </c>
      <c r="N46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4642" s="10" t="e">
        <f>VLOOKUP(TableOMP[[#This Row],[Label]],TableAvg[],2,FALSE)</f>
        <v>#N/A</v>
      </c>
      <c r="P4642" s="10" t="e">
        <f>VLOOKUP(TableOMP[[#This Row],[Label]],TableAvg[],3,FALSE)</f>
        <v>#N/A</v>
      </c>
      <c r="Q4642" s="10" t="e">
        <f>TableOMP[[#This Row],[Avg]]-$U$2*TableOMP[[#This Row],[StdDev]]</f>
        <v>#N/A</v>
      </c>
      <c r="R4642" s="10" t="e">
        <f>TableOMP[[#This Row],[Avg]]+$U$2*TableOMP[[#This Row],[StdDev]]</f>
        <v>#N/A</v>
      </c>
      <c r="S4642" s="10" t="e">
        <f>IF(AND(TableOMP[[#This Row],[total_time]]&gt;=TableOMP[[#This Row],[Low]], TableOMP[[#This Row],[total_time]]&lt;=TableOMP[[#This Row],[High]]),1,0)</f>
        <v>#N/A</v>
      </c>
    </row>
    <row r="4643" spans="1:19" x14ac:dyDescent="0.25">
      <c r="A4643" t="s">
        <v>16</v>
      </c>
      <c r="B4643">
        <v>100</v>
      </c>
      <c r="C4643">
        <v>100</v>
      </c>
      <c r="D4643">
        <v>100000</v>
      </c>
      <c r="E4643">
        <v>4</v>
      </c>
      <c r="F4643">
        <v>1</v>
      </c>
      <c r="G4643">
        <v>1.0646150000000001</v>
      </c>
      <c r="H4643">
        <v>9.5969999999999996E-3</v>
      </c>
      <c r="I4643">
        <v>2.4590000000000001E-2</v>
      </c>
      <c r="J4643">
        <v>8.1969999999999994E-3</v>
      </c>
      <c r="K4643" t="str">
        <f t="shared" si="88"/>
        <v>6</v>
      </c>
      <c r="L4643" t="s">
        <v>74</v>
      </c>
      <c r="M4643" t="s">
        <v>75</v>
      </c>
      <c r="N46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4643" s="10" t="e">
        <f>VLOOKUP(TableOMP[[#This Row],[Label]],TableAvg[],2,FALSE)</f>
        <v>#N/A</v>
      </c>
      <c r="P4643" s="10" t="e">
        <f>VLOOKUP(TableOMP[[#This Row],[Label]],TableAvg[],3,FALSE)</f>
        <v>#N/A</v>
      </c>
      <c r="Q4643" s="10" t="e">
        <f>TableOMP[[#This Row],[Avg]]-$U$2*TableOMP[[#This Row],[StdDev]]</f>
        <v>#N/A</v>
      </c>
      <c r="R4643" s="10" t="e">
        <f>TableOMP[[#This Row],[Avg]]+$U$2*TableOMP[[#This Row],[StdDev]]</f>
        <v>#N/A</v>
      </c>
      <c r="S4643" s="10" t="e">
        <f>IF(AND(TableOMP[[#This Row],[total_time]]&gt;=TableOMP[[#This Row],[Low]], TableOMP[[#This Row],[total_time]]&lt;=TableOMP[[#This Row],[High]]),1,0)</f>
        <v>#N/A</v>
      </c>
    </row>
    <row r="4644" spans="1:19" x14ac:dyDescent="0.25">
      <c r="A4644" t="s">
        <v>16</v>
      </c>
      <c r="B4644">
        <v>100</v>
      </c>
      <c r="C4644">
        <v>100</v>
      </c>
      <c r="D4644">
        <v>100000</v>
      </c>
      <c r="E4644">
        <v>3</v>
      </c>
      <c r="F4644">
        <v>1</v>
      </c>
      <c r="G4644">
        <v>1.0642210000000001</v>
      </c>
      <c r="H4644">
        <v>9.7820000000000008E-3</v>
      </c>
      <c r="I4644">
        <v>1.3356E-2</v>
      </c>
      <c r="J4644">
        <v>6.6779999999999999E-3</v>
      </c>
      <c r="K4644" t="str">
        <f t="shared" si="88"/>
        <v>6</v>
      </c>
      <c r="L4644" t="s">
        <v>74</v>
      </c>
      <c r="M4644" t="s">
        <v>75</v>
      </c>
      <c r="N46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4644" s="10" t="e">
        <f>VLOOKUP(TableOMP[[#This Row],[Label]],TableAvg[],2,FALSE)</f>
        <v>#N/A</v>
      </c>
      <c r="P4644" s="10" t="e">
        <f>VLOOKUP(TableOMP[[#This Row],[Label]],TableAvg[],3,FALSE)</f>
        <v>#N/A</v>
      </c>
      <c r="Q4644" s="10" t="e">
        <f>TableOMP[[#This Row],[Avg]]-$U$2*TableOMP[[#This Row],[StdDev]]</f>
        <v>#N/A</v>
      </c>
      <c r="R4644" s="10" t="e">
        <f>TableOMP[[#This Row],[Avg]]+$U$2*TableOMP[[#This Row],[StdDev]]</f>
        <v>#N/A</v>
      </c>
      <c r="S4644" s="10" t="e">
        <f>IF(AND(TableOMP[[#This Row],[total_time]]&gt;=TableOMP[[#This Row],[Low]], TableOMP[[#This Row],[total_time]]&lt;=TableOMP[[#This Row],[High]]),1,0)</f>
        <v>#N/A</v>
      </c>
    </row>
    <row r="4645" spans="1:19" x14ac:dyDescent="0.25">
      <c r="A4645" t="s">
        <v>16</v>
      </c>
      <c r="B4645">
        <v>100</v>
      </c>
      <c r="C4645">
        <v>100</v>
      </c>
      <c r="D4645">
        <v>100000</v>
      </c>
      <c r="E4645">
        <v>2</v>
      </c>
      <c r="F4645">
        <v>1</v>
      </c>
      <c r="G4645">
        <v>1.0680069999999999</v>
      </c>
      <c r="H4645">
        <v>9.1520000000000004E-3</v>
      </c>
      <c r="I4645">
        <v>7.8150000000000008E-3</v>
      </c>
      <c r="J4645">
        <v>7.8150000000000008E-3</v>
      </c>
      <c r="K4645" t="str">
        <f t="shared" si="88"/>
        <v>6</v>
      </c>
      <c r="L4645" t="s">
        <v>74</v>
      </c>
      <c r="M4645" t="s">
        <v>75</v>
      </c>
      <c r="N46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4645" s="10" t="e">
        <f>VLOOKUP(TableOMP[[#This Row],[Label]],TableAvg[],2,FALSE)</f>
        <v>#N/A</v>
      </c>
      <c r="P4645" s="10" t="e">
        <f>VLOOKUP(TableOMP[[#This Row],[Label]],TableAvg[],3,FALSE)</f>
        <v>#N/A</v>
      </c>
      <c r="Q4645" s="10" t="e">
        <f>TableOMP[[#This Row],[Avg]]-$U$2*TableOMP[[#This Row],[StdDev]]</f>
        <v>#N/A</v>
      </c>
      <c r="R4645" s="10" t="e">
        <f>TableOMP[[#This Row],[Avg]]+$U$2*TableOMP[[#This Row],[StdDev]]</f>
        <v>#N/A</v>
      </c>
      <c r="S4645" s="10" t="e">
        <f>IF(AND(TableOMP[[#This Row],[total_time]]&gt;=TableOMP[[#This Row],[Low]], TableOMP[[#This Row],[total_time]]&lt;=TableOMP[[#This Row],[High]]),1,0)</f>
        <v>#N/A</v>
      </c>
    </row>
    <row r="4646" spans="1:19" x14ac:dyDescent="0.25">
      <c r="A4646" t="s">
        <v>16</v>
      </c>
      <c r="B4646">
        <v>100</v>
      </c>
      <c r="C4646">
        <v>100</v>
      </c>
      <c r="D4646">
        <v>100000</v>
      </c>
      <c r="E4646">
        <v>1</v>
      </c>
      <c r="F4646">
        <v>1</v>
      </c>
      <c r="G4646">
        <v>1.0691219999999999</v>
      </c>
      <c r="H4646">
        <v>5.7949999999999998E-3</v>
      </c>
      <c r="I4646">
        <v>0</v>
      </c>
      <c r="J4646">
        <v>0</v>
      </c>
      <c r="K4646" t="str">
        <f t="shared" si="88"/>
        <v>6</v>
      </c>
      <c r="L4646" t="s">
        <v>74</v>
      </c>
      <c r="M4646" t="s">
        <v>75</v>
      </c>
      <c r="N46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4646" s="10" t="e">
        <f>VLOOKUP(TableOMP[[#This Row],[Label]],TableAvg[],2,FALSE)</f>
        <v>#N/A</v>
      </c>
      <c r="P4646" s="10" t="e">
        <f>VLOOKUP(TableOMP[[#This Row],[Label]],TableAvg[],3,FALSE)</f>
        <v>#N/A</v>
      </c>
      <c r="Q4646" s="10" t="e">
        <f>TableOMP[[#This Row],[Avg]]-$U$2*TableOMP[[#This Row],[StdDev]]</f>
        <v>#N/A</v>
      </c>
      <c r="R4646" s="10" t="e">
        <f>TableOMP[[#This Row],[Avg]]+$U$2*TableOMP[[#This Row],[StdDev]]</f>
        <v>#N/A</v>
      </c>
      <c r="S4646" s="10" t="e">
        <f>IF(AND(TableOMP[[#This Row],[total_time]]&gt;=TableOMP[[#This Row],[Low]], TableOMP[[#This Row],[total_time]]&lt;=TableOMP[[#This Row],[High]]),1,0)</f>
        <v>#N/A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A03D-F827-4001-B844-AAE4F75E16B3}">
  <dimension ref="A3:BM45"/>
  <sheetViews>
    <sheetView workbookViewId="0">
      <selection activeCell="A3" sqref="A3"/>
    </sheetView>
  </sheetViews>
  <sheetFormatPr defaultRowHeight="15" x14ac:dyDescent="0.25"/>
  <cols>
    <col min="1" max="1" width="18.5703125" bestFit="1" customWidth="1"/>
    <col min="2" max="2" width="6.140625" bestFit="1" customWidth="1"/>
    <col min="3" max="65" width="3" bestFit="1" customWidth="1"/>
    <col min="66" max="66" width="7.28515625" bestFit="1" customWidth="1"/>
    <col min="67" max="67" width="9.140625" bestFit="1" customWidth="1"/>
    <col min="68" max="68" width="12.140625" bestFit="1" customWidth="1"/>
    <col min="69" max="69" width="44.28515625" bestFit="1" customWidth="1"/>
    <col min="70" max="70" width="18.5703125" bestFit="1" customWidth="1"/>
    <col min="71" max="71" width="44.28515625" bestFit="1" customWidth="1"/>
    <col min="72" max="72" width="18.5703125" bestFit="1" customWidth="1"/>
    <col min="73" max="73" width="44.28515625" bestFit="1" customWidth="1"/>
    <col min="74" max="74" width="18.5703125" bestFit="1" customWidth="1"/>
    <col min="75" max="75" width="44.28515625" bestFit="1" customWidth="1"/>
    <col min="76" max="76" width="18.5703125" bestFit="1" customWidth="1"/>
    <col min="77" max="77" width="44.28515625" bestFit="1" customWidth="1"/>
    <col min="78" max="78" width="18.5703125" bestFit="1" customWidth="1"/>
    <col min="79" max="79" width="44.28515625" bestFit="1" customWidth="1"/>
    <col min="80" max="80" width="18.5703125" bestFit="1" customWidth="1"/>
    <col min="81" max="81" width="44.28515625" bestFit="1" customWidth="1"/>
    <col min="82" max="82" width="18.5703125" bestFit="1" customWidth="1"/>
    <col min="83" max="83" width="44.28515625" bestFit="1" customWidth="1"/>
    <col min="84" max="84" width="18.5703125" bestFit="1" customWidth="1"/>
    <col min="85" max="85" width="44.28515625" bestFit="1" customWidth="1"/>
    <col min="86" max="86" width="18.5703125" bestFit="1" customWidth="1"/>
    <col min="87" max="87" width="44.28515625" bestFit="1" customWidth="1"/>
    <col min="88" max="88" width="18.5703125" bestFit="1" customWidth="1"/>
    <col min="89" max="89" width="44.28515625" bestFit="1" customWidth="1"/>
    <col min="90" max="90" width="18.5703125" bestFit="1" customWidth="1"/>
    <col min="91" max="91" width="44.28515625" bestFit="1" customWidth="1"/>
    <col min="92" max="92" width="18.5703125" bestFit="1" customWidth="1"/>
    <col min="93" max="93" width="44.28515625" bestFit="1" customWidth="1"/>
    <col min="94" max="94" width="18.5703125" bestFit="1" customWidth="1"/>
    <col min="95" max="95" width="44.28515625" bestFit="1" customWidth="1"/>
    <col min="96" max="96" width="18.5703125" bestFit="1" customWidth="1"/>
    <col min="97" max="97" width="44.28515625" bestFit="1" customWidth="1"/>
    <col min="98" max="98" width="18.5703125" bestFit="1" customWidth="1"/>
    <col min="99" max="99" width="44.28515625" bestFit="1" customWidth="1"/>
    <col min="100" max="100" width="18.5703125" bestFit="1" customWidth="1"/>
    <col min="101" max="101" width="44.28515625" bestFit="1" customWidth="1"/>
    <col min="102" max="102" width="18.5703125" bestFit="1" customWidth="1"/>
    <col min="103" max="103" width="44.28515625" bestFit="1" customWidth="1"/>
    <col min="104" max="104" width="18.5703125" bestFit="1" customWidth="1"/>
    <col min="105" max="105" width="44.28515625" bestFit="1" customWidth="1"/>
    <col min="106" max="106" width="18.5703125" bestFit="1" customWidth="1"/>
    <col min="107" max="107" width="44.28515625" bestFit="1" customWidth="1"/>
    <col min="108" max="108" width="18.5703125" bestFit="1" customWidth="1"/>
    <col min="109" max="109" width="44.28515625" bestFit="1" customWidth="1"/>
    <col min="110" max="110" width="18.5703125" bestFit="1" customWidth="1"/>
    <col min="111" max="111" width="44.28515625" bestFit="1" customWidth="1"/>
    <col min="112" max="112" width="18.5703125" bestFit="1" customWidth="1"/>
    <col min="113" max="113" width="44.28515625" bestFit="1" customWidth="1"/>
    <col min="114" max="114" width="18.5703125" bestFit="1" customWidth="1"/>
    <col min="115" max="115" width="44.28515625" bestFit="1" customWidth="1"/>
    <col min="116" max="116" width="18.5703125" bestFit="1" customWidth="1"/>
    <col min="117" max="117" width="44.28515625" bestFit="1" customWidth="1"/>
    <col min="118" max="118" width="18.5703125" bestFit="1" customWidth="1"/>
    <col min="119" max="119" width="44.28515625" bestFit="1" customWidth="1"/>
    <col min="120" max="120" width="18.5703125" bestFit="1" customWidth="1"/>
    <col min="121" max="121" width="44.28515625" bestFit="1" customWidth="1"/>
    <col min="122" max="122" width="18.5703125" bestFit="1" customWidth="1"/>
    <col min="123" max="123" width="44.28515625" bestFit="1" customWidth="1"/>
    <col min="124" max="124" width="18.5703125" bestFit="1" customWidth="1"/>
    <col min="125" max="125" width="44.28515625" bestFit="1" customWidth="1"/>
    <col min="126" max="126" width="18.5703125" bestFit="1" customWidth="1"/>
    <col min="127" max="127" width="44.28515625" bestFit="1" customWidth="1"/>
    <col min="128" max="128" width="18.5703125" bestFit="1" customWidth="1"/>
    <col min="129" max="129" width="44.28515625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65" x14ac:dyDescent="0.25">
      <c r="A3" s="1" t="s">
        <v>19</v>
      </c>
      <c r="B3" s="1" t="s">
        <v>20</v>
      </c>
    </row>
    <row r="4" spans="1:65" x14ac:dyDescent="0.25">
      <c r="A4" s="1" t="s">
        <v>18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</row>
    <row r="5" spans="1:65" x14ac:dyDescent="0.25">
      <c r="A5" s="2" t="s">
        <v>10</v>
      </c>
      <c r="B5" s="10">
        <v>3</v>
      </c>
      <c r="C5" s="10">
        <v>3</v>
      </c>
      <c r="D5" s="10">
        <v>3</v>
      </c>
      <c r="E5" s="10">
        <v>3</v>
      </c>
      <c r="F5" s="10">
        <v>3</v>
      </c>
      <c r="G5" s="10">
        <v>3</v>
      </c>
      <c r="H5" s="10">
        <v>3</v>
      </c>
      <c r="I5" s="10">
        <v>3</v>
      </c>
      <c r="J5" s="10">
        <v>3</v>
      </c>
      <c r="K5" s="10">
        <v>3</v>
      </c>
      <c r="L5" s="10">
        <v>3</v>
      </c>
      <c r="M5" s="10">
        <v>3</v>
      </c>
      <c r="N5" s="10">
        <v>3</v>
      </c>
      <c r="O5" s="10">
        <v>3</v>
      </c>
      <c r="P5" s="10">
        <v>3</v>
      </c>
      <c r="Q5" s="10">
        <v>3</v>
      </c>
      <c r="R5" s="10">
        <v>3</v>
      </c>
      <c r="S5" s="10">
        <v>3</v>
      </c>
      <c r="T5" s="10">
        <v>3</v>
      </c>
      <c r="U5" s="10">
        <v>3</v>
      </c>
      <c r="V5" s="10">
        <v>3</v>
      </c>
      <c r="W5" s="10">
        <v>3</v>
      </c>
      <c r="X5" s="10">
        <v>3</v>
      </c>
      <c r="Y5" s="10">
        <v>3</v>
      </c>
      <c r="Z5" s="10">
        <v>3</v>
      </c>
      <c r="AA5" s="10">
        <v>3</v>
      </c>
      <c r="AB5" s="10">
        <v>3</v>
      </c>
      <c r="AC5" s="10">
        <v>3</v>
      </c>
      <c r="AD5" s="10">
        <v>3</v>
      </c>
      <c r="AE5" s="10">
        <v>3</v>
      </c>
      <c r="AF5" s="10">
        <v>3</v>
      </c>
      <c r="AG5" s="10">
        <v>2</v>
      </c>
      <c r="AH5" s="10">
        <v>2</v>
      </c>
      <c r="AI5" s="10">
        <v>2</v>
      </c>
      <c r="AJ5" s="10">
        <v>2</v>
      </c>
      <c r="AK5" s="10">
        <v>2</v>
      </c>
      <c r="AL5" s="10">
        <v>2</v>
      </c>
      <c r="AM5" s="10">
        <v>3</v>
      </c>
      <c r="AN5" s="10">
        <v>4</v>
      </c>
      <c r="AO5" s="10">
        <v>4</v>
      </c>
      <c r="AP5" s="10">
        <v>4</v>
      </c>
      <c r="AQ5" s="10">
        <v>4</v>
      </c>
      <c r="AR5" s="10">
        <v>4</v>
      </c>
      <c r="AS5" s="10">
        <v>4</v>
      </c>
      <c r="AT5" s="10">
        <v>4</v>
      </c>
      <c r="AU5" s="10">
        <v>4</v>
      </c>
      <c r="AV5" s="10">
        <v>4</v>
      </c>
      <c r="AW5" s="10">
        <v>4</v>
      </c>
      <c r="AX5" s="10">
        <v>4</v>
      </c>
      <c r="AY5" s="10">
        <v>4</v>
      </c>
      <c r="AZ5" s="10">
        <v>4</v>
      </c>
      <c r="BA5" s="10">
        <v>4</v>
      </c>
      <c r="BB5" s="10">
        <v>4</v>
      </c>
      <c r="BC5" s="10">
        <v>4</v>
      </c>
      <c r="BD5" s="10">
        <v>4</v>
      </c>
      <c r="BE5" s="10">
        <v>4</v>
      </c>
      <c r="BF5" s="10">
        <v>4</v>
      </c>
      <c r="BG5" s="10">
        <v>4</v>
      </c>
      <c r="BH5" s="10">
        <v>4</v>
      </c>
      <c r="BI5" s="10">
        <v>4</v>
      </c>
      <c r="BJ5" s="10">
        <v>4</v>
      </c>
      <c r="BK5" s="10">
        <v>4</v>
      </c>
      <c r="BL5" s="10">
        <v>4</v>
      </c>
      <c r="BM5" s="10">
        <v>4</v>
      </c>
    </row>
    <row r="6" spans="1:65" x14ac:dyDescent="0.25">
      <c r="A6" s="3">
        <v>100</v>
      </c>
      <c r="B6" s="10">
        <v>1</v>
      </c>
      <c r="C6" s="10">
        <v>1</v>
      </c>
      <c r="D6" s="10">
        <v>1</v>
      </c>
      <c r="E6" s="10">
        <v>1</v>
      </c>
      <c r="F6" s="10">
        <v>1</v>
      </c>
      <c r="G6" s="10">
        <v>1</v>
      </c>
      <c r="H6" s="10">
        <v>1</v>
      </c>
      <c r="I6" s="10">
        <v>1</v>
      </c>
      <c r="J6" s="10">
        <v>1</v>
      </c>
      <c r="K6" s="10">
        <v>1</v>
      </c>
      <c r="L6" s="10">
        <v>1</v>
      </c>
      <c r="M6" s="10">
        <v>1</v>
      </c>
      <c r="N6" s="10">
        <v>1</v>
      </c>
      <c r="O6" s="10">
        <v>1</v>
      </c>
      <c r="P6" s="10">
        <v>1</v>
      </c>
      <c r="Q6" s="10">
        <v>1</v>
      </c>
      <c r="R6" s="10">
        <v>1</v>
      </c>
      <c r="S6" s="10">
        <v>1</v>
      </c>
      <c r="T6" s="10">
        <v>1</v>
      </c>
      <c r="U6" s="10">
        <v>1</v>
      </c>
      <c r="V6" s="10">
        <v>1</v>
      </c>
      <c r="W6" s="10">
        <v>1</v>
      </c>
      <c r="X6" s="10">
        <v>1</v>
      </c>
      <c r="Y6" s="10">
        <v>1</v>
      </c>
      <c r="Z6" s="10">
        <v>1</v>
      </c>
      <c r="AA6" s="10">
        <v>1</v>
      </c>
      <c r="AB6" s="10">
        <v>1</v>
      </c>
      <c r="AC6" s="10">
        <v>1</v>
      </c>
      <c r="AD6" s="10">
        <v>1</v>
      </c>
      <c r="AE6" s="10">
        <v>1</v>
      </c>
      <c r="AF6" s="10">
        <v>1</v>
      </c>
      <c r="AG6" s="10">
        <v>1</v>
      </c>
      <c r="AH6" s="10">
        <v>1</v>
      </c>
      <c r="AI6" s="10">
        <v>1</v>
      </c>
      <c r="AJ6" s="10">
        <v>1</v>
      </c>
      <c r="AK6" s="10">
        <v>1</v>
      </c>
      <c r="AL6" s="10">
        <v>1</v>
      </c>
      <c r="AM6" s="10">
        <v>1</v>
      </c>
      <c r="AN6" s="10">
        <v>1</v>
      </c>
      <c r="AO6" s="10">
        <v>1</v>
      </c>
      <c r="AP6" s="10">
        <v>1</v>
      </c>
      <c r="AQ6" s="10">
        <v>1</v>
      </c>
      <c r="AR6" s="10">
        <v>1</v>
      </c>
      <c r="AS6" s="10">
        <v>1</v>
      </c>
      <c r="AT6" s="10">
        <v>1</v>
      </c>
      <c r="AU6" s="10">
        <v>1</v>
      </c>
      <c r="AV6" s="10">
        <v>1</v>
      </c>
      <c r="AW6" s="10">
        <v>1</v>
      </c>
      <c r="AX6" s="10">
        <v>1</v>
      </c>
      <c r="AY6" s="10">
        <v>1</v>
      </c>
      <c r="AZ6" s="10">
        <v>1</v>
      </c>
      <c r="BA6" s="10">
        <v>1</v>
      </c>
      <c r="BB6" s="10">
        <v>1</v>
      </c>
      <c r="BC6" s="10">
        <v>1</v>
      </c>
      <c r="BD6" s="10">
        <v>1</v>
      </c>
      <c r="BE6" s="10">
        <v>1</v>
      </c>
      <c r="BF6" s="10">
        <v>1</v>
      </c>
      <c r="BG6" s="10">
        <v>1</v>
      </c>
      <c r="BH6" s="10">
        <v>1</v>
      </c>
      <c r="BI6" s="10">
        <v>1</v>
      </c>
      <c r="BJ6" s="10">
        <v>1</v>
      </c>
      <c r="BK6" s="10">
        <v>1</v>
      </c>
      <c r="BL6" s="10">
        <v>1</v>
      </c>
      <c r="BM6" s="10">
        <v>1</v>
      </c>
    </row>
    <row r="7" spans="1:65" x14ac:dyDescent="0.25">
      <c r="A7" s="4">
        <v>100000</v>
      </c>
      <c r="B7" s="10">
        <v>1</v>
      </c>
      <c r="C7" s="10">
        <v>1</v>
      </c>
      <c r="D7" s="10">
        <v>1</v>
      </c>
      <c r="E7" s="10">
        <v>1</v>
      </c>
      <c r="F7" s="10">
        <v>1</v>
      </c>
      <c r="G7" s="10">
        <v>1</v>
      </c>
      <c r="H7" s="10">
        <v>1</v>
      </c>
      <c r="I7" s="10">
        <v>1</v>
      </c>
      <c r="J7" s="10">
        <v>1</v>
      </c>
      <c r="K7" s="10">
        <v>1</v>
      </c>
      <c r="L7" s="10">
        <v>1</v>
      </c>
      <c r="M7" s="10">
        <v>1</v>
      </c>
      <c r="N7" s="10">
        <v>1</v>
      </c>
      <c r="O7" s="10">
        <v>1</v>
      </c>
      <c r="P7" s="10">
        <v>1</v>
      </c>
      <c r="Q7" s="10">
        <v>1</v>
      </c>
      <c r="R7" s="10">
        <v>1</v>
      </c>
      <c r="S7" s="10">
        <v>1</v>
      </c>
      <c r="T7" s="10">
        <v>1</v>
      </c>
      <c r="U7" s="10">
        <v>1</v>
      </c>
      <c r="V7" s="10">
        <v>1</v>
      </c>
      <c r="W7" s="10">
        <v>1</v>
      </c>
      <c r="X7" s="10">
        <v>1</v>
      </c>
      <c r="Y7" s="10">
        <v>1</v>
      </c>
      <c r="Z7" s="10">
        <v>1</v>
      </c>
      <c r="AA7" s="10">
        <v>1</v>
      </c>
      <c r="AB7" s="10">
        <v>1</v>
      </c>
      <c r="AC7" s="10">
        <v>1</v>
      </c>
      <c r="AD7" s="10">
        <v>1</v>
      </c>
      <c r="AE7" s="10">
        <v>1</v>
      </c>
      <c r="AF7" s="10">
        <v>1</v>
      </c>
      <c r="AG7" s="10">
        <v>1</v>
      </c>
      <c r="AH7" s="10">
        <v>1</v>
      </c>
      <c r="AI7" s="10">
        <v>1</v>
      </c>
      <c r="AJ7" s="10">
        <v>1</v>
      </c>
      <c r="AK7" s="10">
        <v>1</v>
      </c>
      <c r="AL7" s="10">
        <v>1</v>
      </c>
      <c r="AM7" s="10">
        <v>1</v>
      </c>
      <c r="AN7" s="10">
        <v>1</v>
      </c>
      <c r="AO7" s="10">
        <v>1</v>
      </c>
      <c r="AP7" s="10">
        <v>1</v>
      </c>
      <c r="AQ7" s="10">
        <v>1</v>
      </c>
      <c r="AR7" s="10">
        <v>1</v>
      </c>
      <c r="AS7" s="10">
        <v>1</v>
      </c>
      <c r="AT7" s="10">
        <v>1</v>
      </c>
      <c r="AU7" s="10">
        <v>1</v>
      </c>
      <c r="AV7" s="10">
        <v>1</v>
      </c>
      <c r="AW7" s="10">
        <v>1</v>
      </c>
      <c r="AX7" s="10">
        <v>1</v>
      </c>
      <c r="AY7" s="10">
        <v>1</v>
      </c>
      <c r="AZ7" s="10">
        <v>1</v>
      </c>
      <c r="BA7" s="10">
        <v>1</v>
      </c>
      <c r="BB7" s="10">
        <v>1</v>
      </c>
      <c r="BC7" s="10">
        <v>1</v>
      </c>
      <c r="BD7" s="10">
        <v>1</v>
      </c>
      <c r="BE7" s="10">
        <v>1</v>
      </c>
      <c r="BF7" s="10">
        <v>1</v>
      </c>
      <c r="BG7" s="10">
        <v>1</v>
      </c>
      <c r="BH7" s="10">
        <v>1</v>
      </c>
      <c r="BI7" s="10">
        <v>1</v>
      </c>
      <c r="BJ7" s="10">
        <v>1</v>
      </c>
      <c r="BK7" s="10">
        <v>1</v>
      </c>
      <c r="BL7" s="10">
        <v>1</v>
      </c>
      <c r="BM7" s="10">
        <v>1</v>
      </c>
    </row>
    <row r="8" spans="1:65" x14ac:dyDescent="0.25">
      <c r="A8" s="3">
        <v>1000</v>
      </c>
      <c r="B8" s="10">
        <v>1</v>
      </c>
      <c r="C8" s="10">
        <v>1</v>
      </c>
      <c r="D8" s="10">
        <v>1</v>
      </c>
      <c r="E8" s="10">
        <v>1</v>
      </c>
      <c r="F8" s="10">
        <v>1</v>
      </c>
      <c r="G8" s="10">
        <v>1</v>
      </c>
      <c r="H8" s="10">
        <v>1</v>
      </c>
      <c r="I8" s="10">
        <v>1</v>
      </c>
      <c r="J8" s="10">
        <v>1</v>
      </c>
      <c r="K8" s="10">
        <v>1</v>
      </c>
      <c r="L8" s="10">
        <v>1</v>
      </c>
      <c r="M8" s="10">
        <v>1</v>
      </c>
      <c r="N8" s="10">
        <v>1</v>
      </c>
      <c r="O8" s="10">
        <v>1</v>
      </c>
      <c r="P8" s="10">
        <v>1</v>
      </c>
      <c r="Q8" s="10">
        <v>1</v>
      </c>
      <c r="R8" s="10">
        <v>1</v>
      </c>
      <c r="S8" s="10">
        <v>1</v>
      </c>
      <c r="T8" s="10">
        <v>1</v>
      </c>
      <c r="U8" s="10">
        <v>1</v>
      </c>
      <c r="V8" s="10">
        <v>1</v>
      </c>
      <c r="W8" s="10">
        <v>1</v>
      </c>
      <c r="X8" s="10">
        <v>1</v>
      </c>
      <c r="Y8" s="10">
        <v>1</v>
      </c>
      <c r="Z8" s="10">
        <v>1</v>
      </c>
      <c r="AA8" s="10">
        <v>1</v>
      </c>
      <c r="AB8" s="10">
        <v>1</v>
      </c>
      <c r="AC8" s="10">
        <v>1</v>
      </c>
      <c r="AD8" s="10">
        <v>1</v>
      </c>
      <c r="AE8" s="10">
        <v>1</v>
      </c>
      <c r="AF8" s="10">
        <v>1</v>
      </c>
      <c r="AG8" s="10">
        <v>1</v>
      </c>
      <c r="AH8" s="10">
        <v>1</v>
      </c>
      <c r="AI8" s="10">
        <v>1</v>
      </c>
      <c r="AJ8" s="10">
        <v>1</v>
      </c>
      <c r="AK8" s="10">
        <v>1</v>
      </c>
      <c r="AL8" s="10">
        <v>1</v>
      </c>
      <c r="AM8" s="10">
        <v>1</v>
      </c>
      <c r="AN8" s="10">
        <v>1</v>
      </c>
      <c r="AO8" s="10">
        <v>1</v>
      </c>
      <c r="AP8" s="10">
        <v>1</v>
      </c>
      <c r="AQ8" s="10">
        <v>1</v>
      </c>
      <c r="AR8" s="10">
        <v>1</v>
      </c>
      <c r="AS8" s="10">
        <v>1</v>
      </c>
      <c r="AT8" s="10">
        <v>1</v>
      </c>
      <c r="AU8" s="10">
        <v>1</v>
      </c>
      <c r="AV8" s="10">
        <v>1</v>
      </c>
      <c r="AW8" s="10">
        <v>1</v>
      </c>
      <c r="AX8" s="10">
        <v>1</v>
      </c>
      <c r="AY8" s="10">
        <v>1</v>
      </c>
      <c r="AZ8" s="10">
        <v>1</v>
      </c>
      <c r="BA8" s="10">
        <v>1</v>
      </c>
      <c r="BB8" s="10">
        <v>1</v>
      </c>
      <c r="BC8" s="10">
        <v>1</v>
      </c>
      <c r="BD8" s="10">
        <v>1</v>
      </c>
      <c r="BE8" s="10">
        <v>1</v>
      </c>
      <c r="BF8" s="10">
        <v>1</v>
      </c>
      <c r="BG8" s="10">
        <v>1</v>
      </c>
      <c r="BH8" s="10">
        <v>1</v>
      </c>
      <c r="BI8" s="10">
        <v>1</v>
      </c>
      <c r="BJ8" s="10">
        <v>1</v>
      </c>
      <c r="BK8" s="10">
        <v>1</v>
      </c>
      <c r="BL8" s="10">
        <v>1</v>
      </c>
      <c r="BM8" s="10">
        <v>1</v>
      </c>
    </row>
    <row r="9" spans="1:65" x14ac:dyDescent="0.25">
      <c r="A9" s="4">
        <v>100000</v>
      </c>
      <c r="B9" s="10">
        <v>1</v>
      </c>
      <c r="C9" s="10">
        <v>1</v>
      </c>
      <c r="D9" s="10">
        <v>1</v>
      </c>
      <c r="E9" s="10">
        <v>1</v>
      </c>
      <c r="F9" s="10">
        <v>1</v>
      </c>
      <c r="G9" s="10">
        <v>1</v>
      </c>
      <c r="H9" s="10">
        <v>1</v>
      </c>
      <c r="I9" s="10">
        <v>1</v>
      </c>
      <c r="J9" s="10">
        <v>1</v>
      </c>
      <c r="K9" s="10">
        <v>1</v>
      </c>
      <c r="L9" s="10">
        <v>1</v>
      </c>
      <c r="M9" s="10">
        <v>1</v>
      </c>
      <c r="N9" s="10">
        <v>1</v>
      </c>
      <c r="O9" s="10">
        <v>1</v>
      </c>
      <c r="P9" s="10">
        <v>1</v>
      </c>
      <c r="Q9" s="10">
        <v>1</v>
      </c>
      <c r="R9" s="10">
        <v>1</v>
      </c>
      <c r="S9" s="10">
        <v>1</v>
      </c>
      <c r="T9" s="10">
        <v>1</v>
      </c>
      <c r="U9" s="10">
        <v>1</v>
      </c>
      <c r="V9" s="10">
        <v>1</v>
      </c>
      <c r="W9" s="10">
        <v>1</v>
      </c>
      <c r="X9" s="10">
        <v>1</v>
      </c>
      <c r="Y9" s="10">
        <v>1</v>
      </c>
      <c r="Z9" s="10">
        <v>1</v>
      </c>
      <c r="AA9" s="10">
        <v>1</v>
      </c>
      <c r="AB9" s="10">
        <v>1</v>
      </c>
      <c r="AC9" s="10">
        <v>1</v>
      </c>
      <c r="AD9" s="10">
        <v>1</v>
      </c>
      <c r="AE9" s="10">
        <v>1</v>
      </c>
      <c r="AF9" s="10">
        <v>1</v>
      </c>
      <c r="AG9" s="10">
        <v>1</v>
      </c>
      <c r="AH9" s="10">
        <v>1</v>
      </c>
      <c r="AI9" s="10">
        <v>1</v>
      </c>
      <c r="AJ9" s="10">
        <v>1</v>
      </c>
      <c r="AK9" s="10">
        <v>1</v>
      </c>
      <c r="AL9" s="10">
        <v>1</v>
      </c>
      <c r="AM9" s="10">
        <v>1</v>
      </c>
      <c r="AN9" s="10">
        <v>1</v>
      </c>
      <c r="AO9" s="10">
        <v>1</v>
      </c>
      <c r="AP9" s="10">
        <v>1</v>
      </c>
      <c r="AQ9" s="10">
        <v>1</v>
      </c>
      <c r="AR9" s="10">
        <v>1</v>
      </c>
      <c r="AS9" s="10">
        <v>1</v>
      </c>
      <c r="AT9" s="10">
        <v>1</v>
      </c>
      <c r="AU9" s="10">
        <v>1</v>
      </c>
      <c r="AV9" s="10">
        <v>1</v>
      </c>
      <c r="AW9" s="10">
        <v>1</v>
      </c>
      <c r="AX9" s="10">
        <v>1</v>
      </c>
      <c r="AY9" s="10">
        <v>1</v>
      </c>
      <c r="AZ9" s="10">
        <v>1</v>
      </c>
      <c r="BA9" s="10">
        <v>1</v>
      </c>
      <c r="BB9" s="10">
        <v>1</v>
      </c>
      <c r="BC9" s="10">
        <v>1</v>
      </c>
      <c r="BD9" s="10">
        <v>1</v>
      </c>
      <c r="BE9" s="10">
        <v>1</v>
      </c>
      <c r="BF9" s="10">
        <v>1</v>
      </c>
      <c r="BG9" s="10">
        <v>1</v>
      </c>
      <c r="BH9" s="10">
        <v>1</v>
      </c>
      <c r="BI9" s="10">
        <v>1</v>
      </c>
      <c r="BJ9" s="10">
        <v>1</v>
      </c>
      <c r="BK9" s="10">
        <v>1</v>
      </c>
      <c r="BL9" s="10">
        <v>1</v>
      </c>
      <c r="BM9" s="10">
        <v>1</v>
      </c>
    </row>
    <row r="10" spans="1:65" x14ac:dyDescent="0.25">
      <c r="A10" s="3">
        <v>10000</v>
      </c>
      <c r="B10" s="10">
        <v>1</v>
      </c>
      <c r="C10" s="10">
        <v>1</v>
      </c>
      <c r="D10" s="10">
        <v>1</v>
      </c>
      <c r="E10" s="10">
        <v>1</v>
      </c>
      <c r="F10" s="10">
        <v>1</v>
      </c>
      <c r="G10" s="10">
        <v>1</v>
      </c>
      <c r="H10" s="10">
        <v>1</v>
      </c>
      <c r="I10" s="10">
        <v>1</v>
      </c>
      <c r="J10" s="10">
        <v>1</v>
      </c>
      <c r="K10" s="10">
        <v>1</v>
      </c>
      <c r="L10" s="10">
        <v>1</v>
      </c>
      <c r="M10" s="10">
        <v>1</v>
      </c>
      <c r="N10" s="10">
        <v>1</v>
      </c>
      <c r="O10" s="10">
        <v>1</v>
      </c>
      <c r="P10" s="10">
        <v>1</v>
      </c>
      <c r="Q10" s="10">
        <v>1</v>
      </c>
      <c r="R10" s="10">
        <v>1</v>
      </c>
      <c r="S10" s="10">
        <v>1</v>
      </c>
      <c r="T10" s="10">
        <v>1</v>
      </c>
      <c r="U10" s="10">
        <v>1</v>
      </c>
      <c r="V10" s="10">
        <v>1</v>
      </c>
      <c r="W10" s="10">
        <v>1</v>
      </c>
      <c r="X10" s="10">
        <v>1</v>
      </c>
      <c r="Y10" s="10">
        <v>1</v>
      </c>
      <c r="Z10" s="10">
        <v>1</v>
      </c>
      <c r="AA10" s="10">
        <v>1</v>
      </c>
      <c r="AB10" s="10">
        <v>1</v>
      </c>
      <c r="AC10" s="10">
        <v>1</v>
      </c>
      <c r="AD10" s="10">
        <v>1</v>
      </c>
      <c r="AE10" s="10">
        <v>1</v>
      </c>
      <c r="AF10" s="10">
        <v>1</v>
      </c>
      <c r="AG10" s="10"/>
      <c r="AH10" s="10"/>
      <c r="AI10" s="10"/>
      <c r="AJ10" s="10"/>
      <c r="AK10" s="10"/>
      <c r="AL10" s="10"/>
      <c r="AM10" s="10">
        <v>1</v>
      </c>
      <c r="AN10" s="10">
        <v>2</v>
      </c>
      <c r="AO10" s="10">
        <v>2</v>
      </c>
      <c r="AP10" s="10">
        <v>2</v>
      </c>
      <c r="AQ10" s="10">
        <v>2</v>
      </c>
      <c r="AR10" s="10">
        <v>2</v>
      </c>
      <c r="AS10" s="10">
        <v>2</v>
      </c>
      <c r="AT10" s="10">
        <v>2</v>
      </c>
      <c r="AU10" s="10">
        <v>2</v>
      </c>
      <c r="AV10" s="10">
        <v>2</v>
      </c>
      <c r="AW10" s="10">
        <v>2</v>
      </c>
      <c r="AX10" s="10">
        <v>2</v>
      </c>
      <c r="AY10" s="10">
        <v>2</v>
      </c>
      <c r="AZ10" s="10">
        <v>2</v>
      </c>
      <c r="BA10" s="10">
        <v>2</v>
      </c>
      <c r="BB10" s="10">
        <v>2</v>
      </c>
      <c r="BC10" s="10">
        <v>2</v>
      </c>
      <c r="BD10" s="10">
        <v>2</v>
      </c>
      <c r="BE10" s="10">
        <v>2</v>
      </c>
      <c r="BF10" s="10">
        <v>2</v>
      </c>
      <c r="BG10" s="10">
        <v>2</v>
      </c>
      <c r="BH10" s="10">
        <v>2</v>
      </c>
      <c r="BI10" s="10">
        <v>2</v>
      </c>
      <c r="BJ10" s="10">
        <v>2</v>
      </c>
      <c r="BK10" s="10">
        <v>2</v>
      </c>
      <c r="BL10" s="10">
        <v>2</v>
      </c>
      <c r="BM10" s="10">
        <v>2</v>
      </c>
    </row>
    <row r="11" spans="1:65" x14ac:dyDescent="0.25">
      <c r="A11" s="4">
        <v>1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>
        <v>1</v>
      </c>
      <c r="AN11" s="10">
        <v>1</v>
      </c>
      <c r="AO11" s="10">
        <v>1</v>
      </c>
      <c r="AP11" s="10">
        <v>1</v>
      </c>
      <c r="AQ11" s="10">
        <v>1</v>
      </c>
      <c r="AR11" s="10">
        <v>1</v>
      </c>
      <c r="AS11" s="10">
        <v>1</v>
      </c>
      <c r="AT11" s="10">
        <v>1</v>
      </c>
      <c r="AU11" s="10">
        <v>1</v>
      </c>
      <c r="AV11" s="10">
        <v>1</v>
      </c>
      <c r="AW11" s="10">
        <v>1</v>
      </c>
      <c r="AX11" s="10">
        <v>1</v>
      </c>
      <c r="AY11" s="10">
        <v>1</v>
      </c>
      <c r="AZ11" s="10">
        <v>1</v>
      </c>
      <c r="BA11" s="10">
        <v>1</v>
      </c>
      <c r="BB11" s="10">
        <v>1</v>
      </c>
      <c r="BC11" s="10">
        <v>1</v>
      </c>
      <c r="BD11" s="10">
        <v>1</v>
      </c>
      <c r="BE11" s="10">
        <v>1</v>
      </c>
      <c r="BF11" s="10">
        <v>1</v>
      </c>
      <c r="BG11" s="10">
        <v>1</v>
      </c>
      <c r="BH11" s="10">
        <v>1</v>
      </c>
      <c r="BI11" s="10">
        <v>1</v>
      </c>
      <c r="BJ11" s="10">
        <v>1</v>
      </c>
      <c r="BK11" s="10">
        <v>1</v>
      </c>
      <c r="BL11" s="10">
        <v>1</v>
      </c>
      <c r="BM11" s="10">
        <v>1</v>
      </c>
    </row>
    <row r="12" spans="1:65" x14ac:dyDescent="0.25">
      <c r="A12" s="4">
        <v>100000</v>
      </c>
      <c r="B12" s="10">
        <v>1</v>
      </c>
      <c r="C12" s="10">
        <v>1</v>
      </c>
      <c r="D12" s="10">
        <v>1</v>
      </c>
      <c r="E12" s="10">
        <v>1</v>
      </c>
      <c r="F12" s="10">
        <v>1</v>
      </c>
      <c r="G12" s="10">
        <v>1</v>
      </c>
      <c r="H12" s="10">
        <v>1</v>
      </c>
      <c r="I12" s="10">
        <v>1</v>
      </c>
      <c r="J12" s="10">
        <v>1</v>
      </c>
      <c r="K12" s="10">
        <v>1</v>
      </c>
      <c r="L12" s="10">
        <v>1</v>
      </c>
      <c r="M12" s="10">
        <v>1</v>
      </c>
      <c r="N12" s="10">
        <v>1</v>
      </c>
      <c r="O12" s="10">
        <v>1</v>
      </c>
      <c r="P12" s="10">
        <v>1</v>
      </c>
      <c r="Q12" s="10">
        <v>1</v>
      </c>
      <c r="R12" s="10">
        <v>1</v>
      </c>
      <c r="S12" s="10">
        <v>1</v>
      </c>
      <c r="T12" s="10">
        <v>1</v>
      </c>
      <c r="U12" s="10">
        <v>1</v>
      </c>
      <c r="V12" s="10">
        <v>1</v>
      </c>
      <c r="W12" s="10">
        <v>1</v>
      </c>
      <c r="X12" s="10">
        <v>1</v>
      </c>
      <c r="Y12" s="10">
        <v>1</v>
      </c>
      <c r="Z12" s="10">
        <v>1</v>
      </c>
      <c r="AA12" s="10">
        <v>1</v>
      </c>
      <c r="AB12" s="10">
        <v>1</v>
      </c>
      <c r="AC12" s="10">
        <v>1</v>
      </c>
      <c r="AD12" s="10">
        <v>1</v>
      </c>
      <c r="AE12" s="10">
        <v>1</v>
      </c>
      <c r="AF12" s="10">
        <v>1</v>
      </c>
      <c r="AG12" s="10"/>
      <c r="AH12" s="10"/>
      <c r="AI12" s="10"/>
      <c r="AJ12" s="10"/>
      <c r="AK12" s="10"/>
      <c r="AL12" s="10"/>
      <c r="AM12" s="10"/>
      <c r="AN12" s="10">
        <v>1</v>
      </c>
      <c r="AO12" s="10">
        <v>1</v>
      </c>
      <c r="AP12" s="10">
        <v>1</v>
      </c>
      <c r="AQ12" s="10">
        <v>1</v>
      </c>
      <c r="AR12" s="10">
        <v>1</v>
      </c>
      <c r="AS12" s="10">
        <v>1</v>
      </c>
      <c r="AT12" s="10">
        <v>1</v>
      </c>
      <c r="AU12" s="10">
        <v>1</v>
      </c>
      <c r="AV12" s="10">
        <v>1</v>
      </c>
      <c r="AW12" s="10">
        <v>1</v>
      </c>
      <c r="AX12" s="10">
        <v>1</v>
      </c>
      <c r="AY12" s="10">
        <v>1</v>
      </c>
      <c r="AZ12" s="10">
        <v>1</v>
      </c>
      <c r="BA12" s="10">
        <v>1</v>
      </c>
      <c r="BB12" s="10">
        <v>1</v>
      </c>
      <c r="BC12" s="10">
        <v>1</v>
      </c>
      <c r="BD12" s="10">
        <v>1</v>
      </c>
      <c r="BE12" s="10">
        <v>1</v>
      </c>
      <c r="BF12" s="10">
        <v>1</v>
      </c>
      <c r="BG12" s="10">
        <v>1</v>
      </c>
      <c r="BH12" s="10">
        <v>1</v>
      </c>
      <c r="BI12" s="10">
        <v>1</v>
      </c>
      <c r="BJ12" s="10">
        <v>1</v>
      </c>
      <c r="BK12" s="10">
        <v>1</v>
      </c>
      <c r="BL12" s="10">
        <v>1</v>
      </c>
      <c r="BM12" s="10">
        <v>1</v>
      </c>
    </row>
    <row r="13" spans="1:65" x14ac:dyDescent="0.25">
      <c r="A13" s="2" t="s">
        <v>15</v>
      </c>
      <c r="B13" s="10">
        <v>31</v>
      </c>
      <c r="C13" s="10">
        <v>31</v>
      </c>
      <c r="D13" s="10">
        <v>31</v>
      </c>
      <c r="E13" s="10">
        <v>31</v>
      </c>
      <c r="F13" s="10">
        <v>31</v>
      </c>
      <c r="G13" s="10">
        <v>31</v>
      </c>
      <c r="H13" s="10">
        <v>31</v>
      </c>
      <c r="I13" s="10">
        <v>30</v>
      </c>
      <c r="J13" s="10">
        <v>30</v>
      </c>
      <c r="K13" s="10">
        <v>30</v>
      </c>
      <c r="L13" s="10">
        <v>30</v>
      </c>
      <c r="M13" s="10">
        <v>30</v>
      </c>
      <c r="N13" s="10">
        <v>30</v>
      </c>
      <c r="O13" s="10">
        <v>30</v>
      </c>
      <c r="P13" s="10">
        <v>30</v>
      </c>
      <c r="Q13" s="10">
        <v>30</v>
      </c>
      <c r="R13" s="10">
        <v>30</v>
      </c>
      <c r="S13" s="10">
        <v>30</v>
      </c>
      <c r="T13" s="10">
        <v>30</v>
      </c>
      <c r="U13" s="10">
        <v>29</v>
      </c>
      <c r="V13" s="10">
        <v>29</v>
      </c>
      <c r="W13" s="10">
        <v>29</v>
      </c>
      <c r="X13" s="10">
        <v>29</v>
      </c>
      <c r="Y13" s="10">
        <v>29</v>
      </c>
      <c r="Z13" s="10">
        <v>29</v>
      </c>
      <c r="AA13" s="10">
        <v>29</v>
      </c>
      <c r="AB13" s="10">
        <v>29</v>
      </c>
      <c r="AC13" s="10">
        <v>28</v>
      </c>
      <c r="AD13" s="10">
        <v>28</v>
      </c>
      <c r="AE13" s="10">
        <v>28</v>
      </c>
      <c r="AF13" s="10">
        <v>28</v>
      </c>
      <c r="AG13" s="10">
        <v>28</v>
      </c>
      <c r="AH13" s="10">
        <v>28</v>
      </c>
      <c r="AI13" s="10">
        <v>28</v>
      </c>
      <c r="AJ13" s="10">
        <v>29</v>
      </c>
      <c r="AK13" s="10">
        <v>29</v>
      </c>
      <c r="AL13" s="10">
        <v>28</v>
      </c>
      <c r="AM13" s="10">
        <v>28</v>
      </c>
      <c r="AN13" s="10">
        <v>29</v>
      </c>
      <c r="AO13" s="10">
        <v>29</v>
      </c>
      <c r="AP13" s="10">
        <v>29</v>
      </c>
      <c r="AQ13" s="10">
        <v>29</v>
      </c>
      <c r="AR13" s="10">
        <v>29</v>
      </c>
      <c r="AS13" s="10">
        <v>29</v>
      </c>
      <c r="AT13" s="10">
        <v>29</v>
      </c>
      <c r="AU13" s="10">
        <v>29</v>
      </c>
      <c r="AV13" s="10">
        <v>29</v>
      </c>
      <c r="AW13" s="10">
        <v>29</v>
      </c>
      <c r="AX13" s="10">
        <v>29</v>
      </c>
      <c r="AY13" s="10">
        <v>29</v>
      </c>
      <c r="AZ13" s="10">
        <v>29</v>
      </c>
      <c r="BA13" s="10">
        <v>29</v>
      </c>
      <c r="BB13" s="10">
        <v>29</v>
      </c>
      <c r="BC13" s="10">
        <v>29</v>
      </c>
      <c r="BD13" s="10">
        <v>29</v>
      </c>
      <c r="BE13" s="10">
        <v>29</v>
      </c>
      <c r="BF13" s="10">
        <v>29</v>
      </c>
      <c r="BG13" s="10">
        <v>29</v>
      </c>
      <c r="BH13" s="10">
        <v>29</v>
      </c>
      <c r="BI13" s="10">
        <v>29</v>
      </c>
      <c r="BJ13" s="10">
        <v>29</v>
      </c>
      <c r="BK13" s="10">
        <v>29</v>
      </c>
      <c r="BL13" s="10">
        <v>29</v>
      </c>
      <c r="BM13" s="10">
        <v>29</v>
      </c>
    </row>
    <row r="14" spans="1:65" x14ac:dyDescent="0.25">
      <c r="A14" s="3">
        <v>100</v>
      </c>
      <c r="B14" s="10">
        <v>9</v>
      </c>
      <c r="C14" s="10">
        <v>9</v>
      </c>
      <c r="D14" s="10">
        <v>9</v>
      </c>
      <c r="E14" s="10">
        <v>9</v>
      </c>
      <c r="F14" s="10">
        <v>9</v>
      </c>
      <c r="G14" s="10">
        <v>9</v>
      </c>
      <c r="H14" s="10">
        <v>9</v>
      </c>
      <c r="I14" s="10">
        <v>9</v>
      </c>
      <c r="J14" s="10">
        <v>9</v>
      </c>
      <c r="K14" s="10">
        <v>9</v>
      </c>
      <c r="L14" s="10">
        <v>9</v>
      </c>
      <c r="M14" s="10">
        <v>9</v>
      </c>
      <c r="N14" s="10">
        <v>9</v>
      </c>
      <c r="O14" s="10">
        <v>9</v>
      </c>
      <c r="P14" s="10">
        <v>9</v>
      </c>
      <c r="Q14" s="10">
        <v>9</v>
      </c>
      <c r="R14" s="10">
        <v>9</v>
      </c>
      <c r="S14" s="10">
        <v>9</v>
      </c>
      <c r="T14" s="10">
        <v>9</v>
      </c>
      <c r="U14" s="10">
        <v>9</v>
      </c>
      <c r="V14" s="10">
        <v>9</v>
      </c>
      <c r="W14" s="10">
        <v>9</v>
      </c>
      <c r="X14" s="10">
        <v>9</v>
      </c>
      <c r="Y14" s="10">
        <v>9</v>
      </c>
      <c r="Z14" s="10">
        <v>9</v>
      </c>
      <c r="AA14" s="10">
        <v>9</v>
      </c>
      <c r="AB14" s="10">
        <v>9</v>
      </c>
      <c r="AC14" s="10">
        <v>9</v>
      </c>
      <c r="AD14" s="10">
        <v>9</v>
      </c>
      <c r="AE14" s="10">
        <v>9</v>
      </c>
      <c r="AF14" s="10">
        <v>9</v>
      </c>
      <c r="AG14" s="10">
        <v>9</v>
      </c>
      <c r="AH14" s="10">
        <v>9</v>
      </c>
      <c r="AI14" s="10">
        <v>9</v>
      </c>
      <c r="AJ14" s="10">
        <v>9</v>
      </c>
      <c r="AK14" s="10">
        <v>9</v>
      </c>
      <c r="AL14" s="10">
        <v>9</v>
      </c>
      <c r="AM14" s="10">
        <v>9</v>
      </c>
      <c r="AN14" s="10">
        <v>9</v>
      </c>
      <c r="AO14" s="10">
        <v>9</v>
      </c>
      <c r="AP14" s="10">
        <v>9</v>
      </c>
      <c r="AQ14" s="10">
        <v>9</v>
      </c>
      <c r="AR14" s="10">
        <v>9</v>
      </c>
      <c r="AS14" s="10">
        <v>9</v>
      </c>
      <c r="AT14" s="10">
        <v>9</v>
      </c>
      <c r="AU14" s="10">
        <v>9</v>
      </c>
      <c r="AV14" s="10">
        <v>9</v>
      </c>
      <c r="AW14" s="10">
        <v>9</v>
      </c>
      <c r="AX14" s="10">
        <v>9</v>
      </c>
      <c r="AY14" s="10">
        <v>9</v>
      </c>
      <c r="AZ14" s="10">
        <v>9</v>
      </c>
      <c r="BA14" s="10">
        <v>9</v>
      </c>
      <c r="BB14" s="10">
        <v>9</v>
      </c>
      <c r="BC14" s="10">
        <v>9</v>
      </c>
      <c r="BD14" s="10">
        <v>9</v>
      </c>
      <c r="BE14" s="10">
        <v>9</v>
      </c>
      <c r="BF14" s="10">
        <v>9</v>
      </c>
      <c r="BG14" s="10">
        <v>9</v>
      </c>
      <c r="BH14" s="10">
        <v>9</v>
      </c>
      <c r="BI14" s="10">
        <v>9</v>
      </c>
      <c r="BJ14" s="10">
        <v>9</v>
      </c>
      <c r="BK14" s="10">
        <v>9</v>
      </c>
      <c r="BL14" s="10">
        <v>9</v>
      </c>
      <c r="BM14" s="10">
        <v>9</v>
      </c>
    </row>
    <row r="15" spans="1:65" x14ac:dyDescent="0.25">
      <c r="A15" s="4">
        <v>1</v>
      </c>
      <c r="B15" s="10">
        <v>3</v>
      </c>
      <c r="C15" s="10">
        <v>3</v>
      </c>
      <c r="D15" s="10">
        <v>3</v>
      </c>
      <c r="E15" s="10">
        <v>3</v>
      </c>
      <c r="F15" s="10">
        <v>3</v>
      </c>
      <c r="G15" s="10">
        <v>3</v>
      </c>
      <c r="H15" s="10">
        <v>3</v>
      </c>
      <c r="I15" s="10">
        <v>3</v>
      </c>
      <c r="J15" s="10">
        <v>3</v>
      </c>
      <c r="K15" s="10">
        <v>3</v>
      </c>
      <c r="L15" s="10">
        <v>3</v>
      </c>
      <c r="M15" s="10">
        <v>3</v>
      </c>
      <c r="N15" s="10">
        <v>3</v>
      </c>
      <c r="O15" s="10">
        <v>3</v>
      </c>
      <c r="P15" s="10">
        <v>3</v>
      </c>
      <c r="Q15" s="10">
        <v>3</v>
      </c>
      <c r="R15" s="10">
        <v>3</v>
      </c>
      <c r="S15" s="10">
        <v>3</v>
      </c>
      <c r="T15" s="10">
        <v>3</v>
      </c>
      <c r="U15" s="10">
        <v>3</v>
      </c>
      <c r="V15" s="10">
        <v>3</v>
      </c>
      <c r="W15" s="10">
        <v>3</v>
      </c>
      <c r="X15" s="10">
        <v>3</v>
      </c>
      <c r="Y15" s="10">
        <v>3</v>
      </c>
      <c r="Z15" s="10">
        <v>3</v>
      </c>
      <c r="AA15" s="10">
        <v>3</v>
      </c>
      <c r="AB15" s="10">
        <v>3</v>
      </c>
      <c r="AC15" s="10">
        <v>3</v>
      </c>
      <c r="AD15" s="10">
        <v>3</v>
      </c>
      <c r="AE15" s="10">
        <v>3</v>
      </c>
      <c r="AF15" s="10">
        <v>3</v>
      </c>
      <c r="AG15" s="10">
        <v>3</v>
      </c>
      <c r="AH15" s="10">
        <v>3</v>
      </c>
      <c r="AI15" s="10">
        <v>3</v>
      </c>
      <c r="AJ15" s="10">
        <v>3</v>
      </c>
      <c r="AK15" s="10">
        <v>3</v>
      </c>
      <c r="AL15" s="10">
        <v>3</v>
      </c>
      <c r="AM15" s="10">
        <v>3</v>
      </c>
      <c r="AN15" s="10">
        <v>3</v>
      </c>
      <c r="AO15" s="10">
        <v>3</v>
      </c>
      <c r="AP15" s="10">
        <v>3</v>
      </c>
      <c r="AQ15" s="10">
        <v>3</v>
      </c>
      <c r="AR15" s="10">
        <v>3</v>
      </c>
      <c r="AS15" s="10">
        <v>3</v>
      </c>
      <c r="AT15" s="10">
        <v>3</v>
      </c>
      <c r="AU15" s="10">
        <v>3</v>
      </c>
      <c r="AV15" s="10">
        <v>3</v>
      </c>
      <c r="AW15" s="10">
        <v>3</v>
      </c>
      <c r="AX15" s="10">
        <v>3</v>
      </c>
      <c r="AY15" s="10">
        <v>3</v>
      </c>
      <c r="AZ15" s="10">
        <v>3</v>
      </c>
      <c r="BA15" s="10">
        <v>3</v>
      </c>
      <c r="BB15" s="10">
        <v>3</v>
      </c>
      <c r="BC15" s="10">
        <v>3</v>
      </c>
      <c r="BD15" s="10">
        <v>3</v>
      </c>
      <c r="BE15" s="10">
        <v>3</v>
      </c>
      <c r="BF15" s="10">
        <v>3</v>
      </c>
      <c r="BG15" s="10">
        <v>3</v>
      </c>
      <c r="BH15" s="10">
        <v>3</v>
      </c>
      <c r="BI15" s="10">
        <v>3</v>
      </c>
      <c r="BJ15" s="10">
        <v>3</v>
      </c>
      <c r="BK15" s="10">
        <v>3</v>
      </c>
      <c r="BL15" s="10">
        <v>3</v>
      </c>
      <c r="BM15" s="10">
        <v>3</v>
      </c>
    </row>
    <row r="16" spans="1:65" x14ac:dyDescent="0.25">
      <c r="A16" s="4">
        <v>100000</v>
      </c>
      <c r="B16" s="10">
        <v>6</v>
      </c>
      <c r="C16" s="10">
        <v>6</v>
      </c>
      <c r="D16" s="10">
        <v>6</v>
      </c>
      <c r="E16" s="10">
        <v>6</v>
      </c>
      <c r="F16" s="10">
        <v>6</v>
      </c>
      <c r="G16" s="10">
        <v>6</v>
      </c>
      <c r="H16" s="10">
        <v>6</v>
      </c>
      <c r="I16" s="10">
        <v>6</v>
      </c>
      <c r="J16" s="10">
        <v>6</v>
      </c>
      <c r="K16" s="10">
        <v>6</v>
      </c>
      <c r="L16" s="10">
        <v>6</v>
      </c>
      <c r="M16" s="10">
        <v>6</v>
      </c>
      <c r="N16" s="10">
        <v>6</v>
      </c>
      <c r="O16" s="10">
        <v>6</v>
      </c>
      <c r="P16" s="10">
        <v>6</v>
      </c>
      <c r="Q16" s="10">
        <v>6</v>
      </c>
      <c r="R16" s="10">
        <v>6</v>
      </c>
      <c r="S16" s="10">
        <v>6</v>
      </c>
      <c r="T16" s="10">
        <v>6</v>
      </c>
      <c r="U16" s="10">
        <v>6</v>
      </c>
      <c r="V16" s="10">
        <v>6</v>
      </c>
      <c r="W16" s="10">
        <v>6</v>
      </c>
      <c r="X16" s="10">
        <v>6</v>
      </c>
      <c r="Y16" s="10">
        <v>6</v>
      </c>
      <c r="Z16" s="10">
        <v>6</v>
      </c>
      <c r="AA16" s="10">
        <v>6</v>
      </c>
      <c r="AB16" s="10">
        <v>6</v>
      </c>
      <c r="AC16" s="10">
        <v>6</v>
      </c>
      <c r="AD16" s="10">
        <v>6</v>
      </c>
      <c r="AE16" s="10">
        <v>6</v>
      </c>
      <c r="AF16" s="10">
        <v>6</v>
      </c>
      <c r="AG16" s="10">
        <v>6</v>
      </c>
      <c r="AH16" s="10">
        <v>6</v>
      </c>
      <c r="AI16" s="10">
        <v>6</v>
      </c>
      <c r="AJ16" s="10">
        <v>6</v>
      </c>
      <c r="AK16" s="10">
        <v>6</v>
      </c>
      <c r="AL16" s="10">
        <v>6</v>
      </c>
      <c r="AM16" s="10">
        <v>6</v>
      </c>
      <c r="AN16" s="10">
        <v>6</v>
      </c>
      <c r="AO16" s="10">
        <v>6</v>
      </c>
      <c r="AP16" s="10">
        <v>6</v>
      </c>
      <c r="AQ16" s="10">
        <v>6</v>
      </c>
      <c r="AR16" s="10">
        <v>6</v>
      </c>
      <c r="AS16" s="10">
        <v>6</v>
      </c>
      <c r="AT16" s="10">
        <v>6</v>
      </c>
      <c r="AU16" s="10">
        <v>6</v>
      </c>
      <c r="AV16" s="10">
        <v>6</v>
      </c>
      <c r="AW16" s="10">
        <v>6</v>
      </c>
      <c r="AX16" s="10">
        <v>6</v>
      </c>
      <c r="AY16" s="10">
        <v>6</v>
      </c>
      <c r="AZ16" s="10">
        <v>6</v>
      </c>
      <c r="BA16" s="10">
        <v>6</v>
      </c>
      <c r="BB16" s="10">
        <v>6</v>
      </c>
      <c r="BC16" s="10">
        <v>6</v>
      </c>
      <c r="BD16" s="10">
        <v>6</v>
      </c>
      <c r="BE16" s="10">
        <v>6</v>
      </c>
      <c r="BF16" s="10">
        <v>6</v>
      </c>
      <c r="BG16" s="10">
        <v>6</v>
      </c>
      <c r="BH16" s="10">
        <v>6</v>
      </c>
      <c r="BI16" s="10">
        <v>6</v>
      </c>
      <c r="BJ16" s="10">
        <v>6</v>
      </c>
      <c r="BK16" s="10">
        <v>6</v>
      </c>
      <c r="BL16" s="10">
        <v>6</v>
      </c>
      <c r="BM16" s="10">
        <v>6</v>
      </c>
    </row>
    <row r="17" spans="1:65" x14ac:dyDescent="0.25">
      <c r="A17" s="3">
        <v>1000</v>
      </c>
      <c r="B17" s="10">
        <v>7</v>
      </c>
      <c r="C17" s="10">
        <v>7</v>
      </c>
      <c r="D17" s="10">
        <v>7</v>
      </c>
      <c r="E17" s="10">
        <v>7</v>
      </c>
      <c r="F17" s="10">
        <v>7</v>
      </c>
      <c r="G17" s="10">
        <v>7</v>
      </c>
      <c r="H17" s="10">
        <v>7</v>
      </c>
      <c r="I17" s="10">
        <v>7</v>
      </c>
      <c r="J17" s="10">
        <v>7</v>
      </c>
      <c r="K17" s="10">
        <v>7</v>
      </c>
      <c r="L17" s="10">
        <v>7</v>
      </c>
      <c r="M17" s="10">
        <v>7</v>
      </c>
      <c r="N17" s="10">
        <v>7</v>
      </c>
      <c r="O17" s="10">
        <v>7</v>
      </c>
      <c r="P17" s="10">
        <v>7</v>
      </c>
      <c r="Q17" s="10">
        <v>7</v>
      </c>
      <c r="R17" s="10">
        <v>7</v>
      </c>
      <c r="S17" s="10">
        <v>7</v>
      </c>
      <c r="T17" s="10">
        <v>7</v>
      </c>
      <c r="U17" s="10">
        <v>7</v>
      </c>
      <c r="V17" s="10">
        <v>7</v>
      </c>
      <c r="W17" s="10">
        <v>7</v>
      </c>
      <c r="X17" s="10">
        <v>7</v>
      </c>
      <c r="Y17" s="10">
        <v>7</v>
      </c>
      <c r="Z17" s="10">
        <v>7</v>
      </c>
      <c r="AA17" s="10">
        <v>7</v>
      </c>
      <c r="AB17" s="10">
        <v>7</v>
      </c>
      <c r="AC17" s="10">
        <v>7</v>
      </c>
      <c r="AD17" s="10">
        <v>7</v>
      </c>
      <c r="AE17" s="10">
        <v>7</v>
      </c>
      <c r="AF17" s="10">
        <v>7</v>
      </c>
      <c r="AG17" s="10">
        <v>7</v>
      </c>
      <c r="AH17" s="10">
        <v>7</v>
      </c>
      <c r="AI17" s="10">
        <v>7</v>
      </c>
      <c r="AJ17" s="10">
        <v>7</v>
      </c>
      <c r="AK17" s="10">
        <v>7</v>
      </c>
      <c r="AL17" s="10">
        <v>7</v>
      </c>
      <c r="AM17" s="10">
        <v>7</v>
      </c>
      <c r="AN17" s="10">
        <v>7</v>
      </c>
      <c r="AO17" s="10">
        <v>7</v>
      </c>
      <c r="AP17" s="10">
        <v>7</v>
      </c>
      <c r="AQ17" s="10">
        <v>7</v>
      </c>
      <c r="AR17" s="10">
        <v>7</v>
      </c>
      <c r="AS17" s="10">
        <v>7</v>
      </c>
      <c r="AT17" s="10">
        <v>7</v>
      </c>
      <c r="AU17" s="10">
        <v>7</v>
      </c>
      <c r="AV17" s="10">
        <v>7</v>
      </c>
      <c r="AW17" s="10">
        <v>7</v>
      </c>
      <c r="AX17" s="10">
        <v>7</v>
      </c>
      <c r="AY17" s="10">
        <v>7</v>
      </c>
      <c r="AZ17" s="10">
        <v>7</v>
      </c>
      <c r="BA17" s="10">
        <v>7</v>
      </c>
      <c r="BB17" s="10">
        <v>7</v>
      </c>
      <c r="BC17" s="10">
        <v>7</v>
      </c>
      <c r="BD17" s="10">
        <v>7</v>
      </c>
      <c r="BE17" s="10">
        <v>7</v>
      </c>
      <c r="BF17" s="10">
        <v>7</v>
      </c>
      <c r="BG17" s="10">
        <v>7</v>
      </c>
      <c r="BH17" s="10">
        <v>7</v>
      </c>
      <c r="BI17" s="10">
        <v>7</v>
      </c>
      <c r="BJ17" s="10">
        <v>7</v>
      </c>
      <c r="BK17" s="10">
        <v>7</v>
      </c>
      <c r="BL17" s="10">
        <v>7</v>
      </c>
      <c r="BM17" s="10">
        <v>7</v>
      </c>
    </row>
    <row r="18" spans="1:65" x14ac:dyDescent="0.25">
      <c r="A18" s="4">
        <v>1</v>
      </c>
      <c r="B18" s="10">
        <v>2</v>
      </c>
      <c r="C18" s="10">
        <v>2</v>
      </c>
      <c r="D18" s="10">
        <v>2</v>
      </c>
      <c r="E18" s="10">
        <v>2</v>
      </c>
      <c r="F18" s="10">
        <v>2</v>
      </c>
      <c r="G18" s="10">
        <v>2</v>
      </c>
      <c r="H18" s="10">
        <v>2</v>
      </c>
      <c r="I18" s="10">
        <v>2</v>
      </c>
      <c r="J18" s="10">
        <v>2</v>
      </c>
      <c r="K18" s="10">
        <v>2</v>
      </c>
      <c r="L18" s="10">
        <v>2</v>
      </c>
      <c r="M18" s="10">
        <v>2</v>
      </c>
      <c r="N18" s="10">
        <v>2</v>
      </c>
      <c r="O18" s="10">
        <v>2</v>
      </c>
      <c r="P18" s="10">
        <v>2</v>
      </c>
      <c r="Q18" s="10">
        <v>2</v>
      </c>
      <c r="R18" s="10">
        <v>2</v>
      </c>
      <c r="S18" s="10">
        <v>2</v>
      </c>
      <c r="T18" s="10">
        <v>2</v>
      </c>
      <c r="U18" s="10">
        <v>2</v>
      </c>
      <c r="V18" s="10">
        <v>2</v>
      </c>
      <c r="W18" s="10">
        <v>2</v>
      </c>
      <c r="X18" s="10">
        <v>2</v>
      </c>
      <c r="Y18" s="10">
        <v>2</v>
      </c>
      <c r="Z18" s="10">
        <v>2</v>
      </c>
      <c r="AA18" s="10">
        <v>2</v>
      </c>
      <c r="AB18" s="10">
        <v>2</v>
      </c>
      <c r="AC18" s="10">
        <v>2</v>
      </c>
      <c r="AD18" s="10">
        <v>2</v>
      </c>
      <c r="AE18" s="10">
        <v>2</v>
      </c>
      <c r="AF18" s="10">
        <v>2</v>
      </c>
      <c r="AG18" s="10">
        <v>2</v>
      </c>
      <c r="AH18" s="10">
        <v>2</v>
      </c>
      <c r="AI18" s="10">
        <v>2</v>
      </c>
      <c r="AJ18" s="10">
        <v>2</v>
      </c>
      <c r="AK18" s="10">
        <v>2</v>
      </c>
      <c r="AL18" s="10">
        <v>2</v>
      </c>
      <c r="AM18" s="10">
        <v>2</v>
      </c>
      <c r="AN18" s="10">
        <v>2</v>
      </c>
      <c r="AO18" s="10">
        <v>2</v>
      </c>
      <c r="AP18" s="10">
        <v>2</v>
      </c>
      <c r="AQ18" s="10">
        <v>2</v>
      </c>
      <c r="AR18" s="10">
        <v>2</v>
      </c>
      <c r="AS18" s="10">
        <v>2</v>
      </c>
      <c r="AT18" s="10">
        <v>2</v>
      </c>
      <c r="AU18" s="10">
        <v>2</v>
      </c>
      <c r="AV18" s="10">
        <v>2</v>
      </c>
      <c r="AW18" s="10">
        <v>2</v>
      </c>
      <c r="AX18" s="10">
        <v>2</v>
      </c>
      <c r="AY18" s="10">
        <v>2</v>
      </c>
      <c r="AZ18" s="10">
        <v>2</v>
      </c>
      <c r="BA18" s="10">
        <v>2</v>
      </c>
      <c r="BB18" s="10">
        <v>2</v>
      </c>
      <c r="BC18" s="10">
        <v>2</v>
      </c>
      <c r="BD18" s="10">
        <v>2</v>
      </c>
      <c r="BE18" s="10">
        <v>2</v>
      </c>
      <c r="BF18" s="10">
        <v>2</v>
      </c>
      <c r="BG18" s="10">
        <v>2</v>
      </c>
      <c r="BH18" s="10">
        <v>2</v>
      </c>
      <c r="BI18" s="10">
        <v>2</v>
      </c>
      <c r="BJ18" s="10">
        <v>2</v>
      </c>
      <c r="BK18" s="10">
        <v>2</v>
      </c>
      <c r="BL18" s="10">
        <v>2</v>
      </c>
      <c r="BM18" s="10">
        <v>2</v>
      </c>
    </row>
    <row r="19" spans="1:65" x14ac:dyDescent="0.25">
      <c r="A19" s="4">
        <v>100000</v>
      </c>
      <c r="B19" s="10">
        <v>5</v>
      </c>
      <c r="C19" s="10">
        <v>5</v>
      </c>
      <c r="D19" s="10">
        <v>5</v>
      </c>
      <c r="E19" s="10">
        <v>5</v>
      </c>
      <c r="F19" s="10">
        <v>5</v>
      </c>
      <c r="G19" s="10">
        <v>5</v>
      </c>
      <c r="H19" s="10">
        <v>5</v>
      </c>
      <c r="I19" s="10">
        <v>5</v>
      </c>
      <c r="J19" s="10">
        <v>5</v>
      </c>
      <c r="K19" s="10">
        <v>5</v>
      </c>
      <c r="L19" s="10">
        <v>5</v>
      </c>
      <c r="M19" s="10">
        <v>5</v>
      </c>
      <c r="N19" s="10">
        <v>5</v>
      </c>
      <c r="O19" s="10">
        <v>5</v>
      </c>
      <c r="P19" s="10">
        <v>5</v>
      </c>
      <c r="Q19" s="10">
        <v>5</v>
      </c>
      <c r="R19" s="10">
        <v>5</v>
      </c>
      <c r="S19" s="10">
        <v>5</v>
      </c>
      <c r="T19" s="10">
        <v>5</v>
      </c>
      <c r="U19" s="10">
        <v>5</v>
      </c>
      <c r="V19" s="10">
        <v>5</v>
      </c>
      <c r="W19" s="10">
        <v>5</v>
      </c>
      <c r="X19" s="10">
        <v>5</v>
      </c>
      <c r="Y19" s="10">
        <v>5</v>
      </c>
      <c r="Z19" s="10">
        <v>5</v>
      </c>
      <c r="AA19" s="10">
        <v>5</v>
      </c>
      <c r="AB19" s="10">
        <v>5</v>
      </c>
      <c r="AC19" s="10">
        <v>5</v>
      </c>
      <c r="AD19" s="10">
        <v>5</v>
      </c>
      <c r="AE19" s="10">
        <v>5</v>
      </c>
      <c r="AF19" s="10">
        <v>5</v>
      </c>
      <c r="AG19" s="10">
        <v>5</v>
      </c>
      <c r="AH19" s="10">
        <v>5</v>
      </c>
      <c r="AI19" s="10">
        <v>5</v>
      </c>
      <c r="AJ19" s="10">
        <v>5</v>
      </c>
      <c r="AK19" s="10">
        <v>5</v>
      </c>
      <c r="AL19" s="10">
        <v>5</v>
      </c>
      <c r="AM19" s="10">
        <v>5</v>
      </c>
      <c r="AN19" s="10">
        <v>5</v>
      </c>
      <c r="AO19" s="10">
        <v>5</v>
      </c>
      <c r="AP19" s="10">
        <v>5</v>
      </c>
      <c r="AQ19" s="10">
        <v>5</v>
      </c>
      <c r="AR19" s="10">
        <v>5</v>
      </c>
      <c r="AS19" s="10">
        <v>5</v>
      </c>
      <c r="AT19" s="10">
        <v>5</v>
      </c>
      <c r="AU19" s="10">
        <v>5</v>
      </c>
      <c r="AV19" s="10">
        <v>5</v>
      </c>
      <c r="AW19" s="10">
        <v>5</v>
      </c>
      <c r="AX19" s="10">
        <v>5</v>
      </c>
      <c r="AY19" s="10">
        <v>5</v>
      </c>
      <c r="AZ19" s="10">
        <v>5</v>
      </c>
      <c r="BA19" s="10">
        <v>5</v>
      </c>
      <c r="BB19" s="10">
        <v>5</v>
      </c>
      <c r="BC19" s="10">
        <v>5</v>
      </c>
      <c r="BD19" s="10">
        <v>5</v>
      </c>
      <c r="BE19" s="10">
        <v>5</v>
      </c>
      <c r="BF19" s="10">
        <v>5</v>
      </c>
      <c r="BG19" s="10">
        <v>5</v>
      </c>
      <c r="BH19" s="10">
        <v>5</v>
      </c>
      <c r="BI19" s="10">
        <v>5</v>
      </c>
      <c r="BJ19" s="10">
        <v>5</v>
      </c>
      <c r="BK19" s="10">
        <v>5</v>
      </c>
      <c r="BL19" s="10">
        <v>5</v>
      </c>
      <c r="BM19" s="10">
        <v>5</v>
      </c>
    </row>
    <row r="20" spans="1:65" x14ac:dyDescent="0.25">
      <c r="A20" s="3">
        <v>10000</v>
      </c>
      <c r="B20" s="10">
        <v>15</v>
      </c>
      <c r="C20" s="10">
        <v>15</v>
      </c>
      <c r="D20" s="10">
        <v>15</v>
      </c>
      <c r="E20" s="10">
        <v>15</v>
      </c>
      <c r="F20" s="10">
        <v>15</v>
      </c>
      <c r="G20" s="10">
        <v>15</v>
      </c>
      <c r="H20" s="10">
        <v>15</v>
      </c>
      <c r="I20" s="10">
        <v>14</v>
      </c>
      <c r="J20" s="10">
        <v>14</v>
      </c>
      <c r="K20" s="10">
        <v>14</v>
      </c>
      <c r="L20" s="10">
        <v>14</v>
      </c>
      <c r="M20" s="10">
        <v>14</v>
      </c>
      <c r="N20" s="10">
        <v>14</v>
      </c>
      <c r="O20" s="10">
        <v>14</v>
      </c>
      <c r="P20" s="10">
        <v>14</v>
      </c>
      <c r="Q20" s="10">
        <v>14</v>
      </c>
      <c r="R20" s="10">
        <v>14</v>
      </c>
      <c r="S20" s="10">
        <v>14</v>
      </c>
      <c r="T20" s="10">
        <v>14</v>
      </c>
      <c r="U20" s="10">
        <v>13</v>
      </c>
      <c r="V20" s="10">
        <v>13</v>
      </c>
      <c r="W20" s="10">
        <v>13</v>
      </c>
      <c r="X20" s="10">
        <v>13</v>
      </c>
      <c r="Y20" s="10">
        <v>13</v>
      </c>
      <c r="Z20" s="10">
        <v>13</v>
      </c>
      <c r="AA20" s="10">
        <v>13</v>
      </c>
      <c r="AB20" s="10">
        <v>13</v>
      </c>
      <c r="AC20" s="10">
        <v>12</v>
      </c>
      <c r="AD20" s="10">
        <v>12</v>
      </c>
      <c r="AE20" s="10">
        <v>12</v>
      </c>
      <c r="AF20" s="10">
        <v>12</v>
      </c>
      <c r="AG20" s="10">
        <v>12</v>
      </c>
      <c r="AH20" s="10">
        <v>12</v>
      </c>
      <c r="AI20" s="10">
        <v>12</v>
      </c>
      <c r="AJ20" s="10">
        <v>13</v>
      </c>
      <c r="AK20" s="10">
        <v>13</v>
      </c>
      <c r="AL20" s="10">
        <v>12</v>
      </c>
      <c r="AM20" s="10">
        <v>12</v>
      </c>
      <c r="AN20" s="10">
        <v>13</v>
      </c>
      <c r="AO20" s="10">
        <v>13</v>
      </c>
      <c r="AP20" s="10">
        <v>13</v>
      </c>
      <c r="AQ20" s="10">
        <v>13</v>
      </c>
      <c r="AR20" s="10">
        <v>13</v>
      </c>
      <c r="AS20" s="10">
        <v>13</v>
      </c>
      <c r="AT20" s="10">
        <v>13</v>
      </c>
      <c r="AU20" s="10">
        <v>13</v>
      </c>
      <c r="AV20" s="10">
        <v>13</v>
      </c>
      <c r="AW20" s="10">
        <v>13</v>
      </c>
      <c r="AX20" s="10">
        <v>13</v>
      </c>
      <c r="AY20" s="10">
        <v>13</v>
      </c>
      <c r="AZ20" s="10">
        <v>13</v>
      </c>
      <c r="BA20" s="10">
        <v>13</v>
      </c>
      <c r="BB20" s="10">
        <v>13</v>
      </c>
      <c r="BC20" s="10">
        <v>13</v>
      </c>
      <c r="BD20" s="10">
        <v>13</v>
      </c>
      <c r="BE20" s="10">
        <v>13</v>
      </c>
      <c r="BF20" s="10">
        <v>13</v>
      </c>
      <c r="BG20" s="10">
        <v>13</v>
      </c>
      <c r="BH20" s="10">
        <v>13</v>
      </c>
      <c r="BI20" s="10">
        <v>13</v>
      </c>
      <c r="BJ20" s="10">
        <v>13</v>
      </c>
      <c r="BK20" s="10">
        <v>13</v>
      </c>
      <c r="BL20" s="10">
        <v>13</v>
      </c>
      <c r="BM20" s="10">
        <v>13</v>
      </c>
    </row>
    <row r="21" spans="1:65" x14ac:dyDescent="0.25">
      <c r="A21" s="4">
        <v>1</v>
      </c>
      <c r="B21" s="10">
        <v>4</v>
      </c>
      <c r="C21" s="10">
        <v>4</v>
      </c>
      <c r="D21" s="10">
        <v>4</v>
      </c>
      <c r="E21" s="10">
        <v>4</v>
      </c>
      <c r="F21" s="10">
        <v>4</v>
      </c>
      <c r="G21" s="10">
        <v>4</v>
      </c>
      <c r="H21" s="10">
        <v>4</v>
      </c>
      <c r="I21" s="10">
        <v>4</v>
      </c>
      <c r="J21" s="10">
        <v>4</v>
      </c>
      <c r="K21" s="10">
        <v>4</v>
      </c>
      <c r="L21" s="10">
        <v>4</v>
      </c>
      <c r="M21" s="10">
        <v>4</v>
      </c>
      <c r="N21" s="10">
        <v>4</v>
      </c>
      <c r="O21" s="10">
        <v>4</v>
      </c>
      <c r="P21" s="10">
        <v>4</v>
      </c>
      <c r="Q21" s="10">
        <v>4</v>
      </c>
      <c r="R21" s="10">
        <v>4</v>
      </c>
      <c r="S21" s="10">
        <v>4</v>
      </c>
      <c r="T21" s="10">
        <v>4</v>
      </c>
      <c r="U21" s="10">
        <v>4</v>
      </c>
      <c r="V21" s="10">
        <v>4</v>
      </c>
      <c r="W21" s="10">
        <v>4</v>
      </c>
      <c r="X21" s="10">
        <v>4</v>
      </c>
      <c r="Y21" s="10">
        <v>4</v>
      </c>
      <c r="Z21" s="10">
        <v>4</v>
      </c>
      <c r="AA21" s="10">
        <v>4</v>
      </c>
      <c r="AB21" s="10">
        <v>4</v>
      </c>
      <c r="AC21" s="10">
        <v>3</v>
      </c>
      <c r="AD21" s="10">
        <v>3</v>
      </c>
      <c r="AE21" s="10">
        <v>3</v>
      </c>
      <c r="AF21" s="10">
        <v>3</v>
      </c>
      <c r="AG21" s="10">
        <v>3</v>
      </c>
      <c r="AH21" s="10">
        <v>3</v>
      </c>
      <c r="AI21" s="10">
        <v>3</v>
      </c>
      <c r="AJ21" s="10">
        <v>3</v>
      </c>
      <c r="AK21" s="10">
        <v>3</v>
      </c>
      <c r="AL21" s="10">
        <v>3</v>
      </c>
      <c r="AM21" s="10">
        <v>3</v>
      </c>
      <c r="AN21" s="10">
        <v>3</v>
      </c>
      <c r="AO21" s="10">
        <v>3</v>
      </c>
      <c r="AP21" s="10">
        <v>3</v>
      </c>
      <c r="AQ21" s="10">
        <v>3</v>
      </c>
      <c r="AR21" s="10">
        <v>3</v>
      </c>
      <c r="AS21" s="10">
        <v>3</v>
      </c>
      <c r="AT21" s="10">
        <v>3</v>
      </c>
      <c r="AU21" s="10">
        <v>3</v>
      </c>
      <c r="AV21" s="10">
        <v>3</v>
      </c>
      <c r="AW21" s="10">
        <v>3</v>
      </c>
      <c r="AX21" s="10">
        <v>3</v>
      </c>
      <c r="AY21" s="10">
        <v>3</v>
      </c>
      <c r="AZ21" s="10">
        <v>3</v>
      </c>
      <c r="BA21" s="10">
        <v>3</v>
      </c>
      <c r="BB21" s="10">
        <v>3</v>
      </c>
      <c r="BC21" s="10">
        <v>3</v>
      </c>
      <c r="BD21" s="10">
        <v>3</v>
      </c>
      <c r="BE21" s="10">
        <v>3</v>
      </c>
      <c r="BF21" s="10">
        <v>3</v>
      </c>
      <c r="BG21" s="10">
        <v>3</v>
      </c>
      <c r="BH21" s="10">
        <v>3</v>
      </c>
      <c r="BI21" s="10">
        <v>3</v>
      </c>
      <c r="BJ21" s="10">
        <v>3</v>
      </c>
      <c r="BK21" s="10">
        <v>3</v>
      </c>
      <c r="BL21" s="10">
        <v>3</v>
      </c>
      <c r="BM21" s="10">
        <v>3</v>
      </c>
    </row>
    <row r="22" spans="1:65" x14ac:dyDescent="0.25">
      <c r="A22" s="4">
        <v>100000</v>
      </c>
      <c r="B22" s="10">
        <v>11</v>
      </c>
      <c r="C22" s="10">
        <v>11</v>
      </c>
      <c r="D22" s="10">
        <v>11</v>
      </c>
      <c r="E22" s="10">
        <v>11</v>
      </c>
      <c r="F22" s="10">
        <v>11</v>
      </c>
      <c r="G22" s="10">
        <v>11</v>
      </c>
      <c r="H22" s="10">
        <v>11</v>
      </c>
      <c r="I22" s="10">
        <v>10</v>
      </c>
      <c r="J22" s="10">
        <v>10</v>
      </c>
      <c r="K22" s="10">
        <v>10</v>
      </c>
      <c r="L22" s="10">
        <v>10</v>
      </c>
      <c r="M22" s="10">
        <v>10</v>
      </c>
      <c r="N22" s="10">
        <v>10</v>
      </c>
      <c r="O22" s="10">
        <v>10</v>
      </c>
      <c r="P22" s="10">
        <v>10</v>
      </c>
      <c r="Q22" s="10">
        <v>10</v>
      </c>
      <c r="R22" s="10">
        <v>10</v>
      </c>
      <c r="S22" s="10">
        <v>10</v>
      </c>
      <c r="T22" s="10">
        <v>10</v>
      </c>
      <c r="U22" s="10">
        <v>9</v>
      </c>
      <c r="V22" s="10">
        <v>9</v>
      </c>
      <c r="W22" s="10">
        <v>9</v>
      </c>
      <c r="X22" s="10">
        <v>9</v>
      </c>
      <c r="Y22" s="10">
        <v>9</v>
      </c>
      <c r="Z22" s="10">
        <v>9</v>
      </c>
      <c r="AA22" s="10">
        <v>9</v>
      </c>
      <c r="AB22" s="10">
        <v>9</v>
      </c>
      <c r="AC22" s="10">
        <v>9</v>
      </c>
      <c r="AD22" s="10">
        <v>9</v>
      </c>
      <c r="AE22" s="10">
        <v>9</v>
      </c>
      <c r="AF22" s="10">
        <v>9</v>
      </c>
      <c r="AG22" s="10">
        <v>9</v>
      </c>
      <c r="AH22" s="10">
        <v>9</v>
      </c>
      <c r="AI22" s="10">
        <v>9</v>
      </c>
      <c r="AJ22" s="10">
        <v>10</v>
      </c>
      <c r="AK22" s="10">
        <v>10</v>
      </c>
      <c r="AL22" s="10">
        <v>9</v>
      </c>
      <c r="AM22" s="10">
        <v>9</v>
      </c>
      <c r="AN22" s="10">
        <v>10</v>
      </c>
      <c r="AO22" s="10">
        <v>10</v>
      </c>
      <c r="AP22" s="10">
        <v>10</v>
      </c>
      <c r="AQ22" s="10">
        <v>10</v>
      </c>
      <c r="AR22" s="10">
        <v>10</v>
      </c>
      <c r="AS22" s="10">
        <v>10</v>
      </c>
      <c r="AT22" s="10">
        <v>10</v>
      </c>
      <c r="AU22" s="10">
        <v>10</v>
      </c>
      <c r="AV22" s="10">
        <v>10</v>
      </c>
      <c r="AW22" s="10">
        <v>10</v>
      </c>
      <c r="AX22" s="10">
        <v>10</v>
      </c>
      <c r="AY22" s="10">
        <v>10</v>
      </c>
      <c r="AZ22" s="10">
        <v>10</v>
      </c>
      <c r="BA22" s="10">
        <v>10</v>
      </c>
      <c r="BB22" s="10">
        <v>10</v>
      </c>
      <c r="BC22" s="10">
        <v>10</v>
      </c>
      <c r="BD22" s="10">
        <v>10</v>
      </c>
      <c r="BE22" s="10">
        <v>10</v>
      </c>
      <c r="BF22" s="10">
        <v>10</v>
      </c>
      <c r="BG22" s="10">
        <v>10</v>
      </c>
      <c r="BH22" s="10">
        <v>10</v>
      </c>
      <c r="BI22" s="10">
        <v>10</v>
      </c>
      <c r="BJ22" s="10">
        <v>10</v>
      </c>
      <c r="BK22" s="10">
        <v>10</v>
      </c>
      <c r="BL22" s="10">
        <v>10</v>
      </c>
      <c r="BM22" s="10">
        <v>10</v>
      </c>
    </row>
    <row r="23" spans="1:65" x14ac:dyDescent="0.25">
      <c r="A23" s="2" t="s">
        <v>12</v>
      </c>
      <c r="B23" s="10">
        <v>3</v>
      </c>
      <c r="C23" s="10">
        <v>3</v>
      </c>
      <c r="D23" s="10">
        <v>3</v>
      </c>
      <c r="E23" s="10">
        <v>3</v>
      </c>
      <c r="F23" s="10">
        <v>3</v>
      </c>
      <c r="G23" s="10">
        <v>3</v>
      </c>
      <c r="H23" s="10">
        <v>3</v>
      </c>
      <c r="I23" s="10">
        <v>3</v>
      </c>
      <c r="J23" s="10">
        <v>3</v>
      </c>
      <c r="K23" s="10">
        <v>3</v>
      </c>
      <c r="L23" s="10">
        <v>3</v>
      </c>
      <c r="M23" s="10">
        <v>3</v>
      </c>
      <c r="N23" s="10">
        <v>3</v>
      </c>
      <c r="O23" s="10">
        <v>3</v>
      </c>
      <c r="P23" s="10">
        <v>3</v>
      </c>
      <c r="Q23" s="10">
        <v>3</v>
      </c>
      <c r="R23" s="10">
        <v>3</v>
      </c>
      <c r="S23" s="10">
        <v>3</v>
      </c>
      <c r="T23" s="10">
        <v>3</v>
      </c>
      <c r="U23" s="10">
        <v>3</v>
      </c>
      <c r="V23" s="10">
        <v>3</v>
      </c>
      <c r="W23" s="10">
        <v>3</v>
      </c>
      <c r="X23" s="10">
        <v>3</v>
      </c>
      <c r="Y23" s="10">
        <v>3</v>
      </c>
      <c r="Z23" s="10">
        <v>3</v>
      </c>
      <c r="AA23" s="10">
        <v>3</v>
      </c>
      <c r="AB23" s="10">
        <v>3</v>
      </c>
      <c r="AC23" s="10">
        <v>3</v>
      </c>
      <c r="AD23" s="10">
        <v>3</v>
      </c>
      <c r="AE23" s="10">
        <v>2</v>
      </c>
      <c r="AF23" s="10">
        <v>2</v>
      </c>
      <c r="AG23" s="10">
        <v>2</v>
      </c>
      <c r="AH23" s="10">
        <v>2</v>
      </c>
      <c r="AI23" s="10">
        <v>2</v>
      </c>
      <c r="AJ23" s="10">
        <v>2</v>
      </c>
      <c r="AK23" s="10">
        <v>2</v>
      </c>
      <c r="AL23" s="10">
        <v>2</v>
      </c>
      <c r="AM23" s="10">
        <v>3</v>
      </c>
      <c r="AN23" s="10">
        <v>3</v>
      </c>
      <c r="AO23" s="10">
        <v>3</v>
      </c>
      <c r="AP23" s="10">
        <v>3</v>
      </c>
      <c r="AQ23" s="10">
        <v>3</v>
      </c>
      <c r="AR23" s="10">
        <v>3</v>
      </c>
      <c r="AS23" s="10">
        <v>3</v>
      </c>
      <c r="AT23" s="10">
        <v>3</v>
      </c>
      <c r="AU23" s="10">
        <v>3</v>
      </c>
      <c r="AV23" s="10">
        <v>3</v>
      </c>
      <c r="AW23" s="10">
        <v>3</v>
      </c>
      <c r="AX23" s="10">
        <v>3</v>
      </c>
      <c r="AY23" s="10">
        <v>3</v>
      </c>
      <c r="AZ23" s="10">
        <v>3</v>
      </c>
      <c r="BA23" s="10">
        <v>3</v>
      </c>
      <c r="BB23" s="10">
        <v>3</v>
      </c>
      <c r="BC23" s="10">
        <v>3</v>
      </c>
      <c r="BD23" s="10">
        <v>3</v>
      </c>
      <c r="BE23" s="10">
        <v>3</v>
      </c>
      <c r="BF23" s="10">
        <v>3</v>
      </c>
      <c r="BG23" s="10">
        <v>3</v>
      </c>
      <c r="BH23" s="10">
        <v>3</v>
      </c>
      <c r="BI23" s="10">
        <v>3</v>
      </c>
      <c r="BJ23" s="10">
        <v>3</v>
      </c>
      <c r="BK23" s="10">
        <v>3</v>
      </c>
      <c r="BL23" s="10">
        <v>3</v>
      </c>
      <c r="BM23" s="10">
        <v>3</v>
      </c>
    </row>
    <row r="24" spans="1:65" x14ac:dyDescent="0.25">
      <c r="A24" s="3">
        <v>100</v>
      </c>
      <c r="B24" s="10">
        <v>1</v>
      </c>
      <c r="C24" s="10">
        <v>1</v>
      </c>
      <c r="D24" s="10">
        <v>1</v>
      </c>
      <c r="E24" s="10">
        <v>1</v>
      </c>
      <c r="F24" s="10">
        <v>1</v>
      </c>
      <c r="G24" s="10">
        <v>1</v>
      </c>
      <c r="H24" s="10">
        <v>1</v>
      </c>
      <c r="I24" s="10">
        <v>1</v>
      </c>
      <c r="J24" s="10">
        <v>1</v>
      </c>
      <c r="K24" s="10">
        <v>1</v>
      </c>
      <c r="L24" s="10">
        <v>1</v>
      </c>
      <c r="M24" s="10">
        <v>1</v>
      </c>
      <c r="N24" s="10">
        <v>1</v>
      </c>
      <c r="O24" s="10">
        <v>1</v>
      </c>
      <c r="P24" s="10">
        <v>1</v>
      </c>
      <c r="Q24" s="10">
        <v>1</v>
      </c>
      <c r="R24" s="10">
        <v>1</v>
      </c>
      <c r="S24" s="10">
        <v>1</v>
      </c>
      <c r="T24" s="10">
        <v>1</v>
      </c>
      <c r="U24" s="10">
        <v>1</v>
      </c>
      <c r="V24" s="10">
        <v>1</v>
      </c>
      <c r="W24" s="10">
        <v>1</v>
      </c>
      <c r="X24" s="10">
        <v>1</v>
      </c>
      <c r="Y24" s="10">
        <v>1</v>
      </c>
      <c r="Z24" s="10">
        <v>1</v>
      </c>
      <c r="AA24" s="10">
        <v>1</v>
      </c>
      <c r="AB24" s="10">
        <v>1</v>
      </c>
      <c r="AC24" s="10">
        <v>1</v>
      </c>
      <c r="AD24" s="10">
        <v>1</v>
      </c>
      <c r="AE24" s="10">
        <v>1</v>
      </c>
      <c r="AF24" s="10">
        <v>1</v>
      </c>
      <c r="AG24" s="10">
        <v>1</v>
      </c>
      <c r="AH24" s="10">
        <v>1</v>
      </c>
      <c r="AI24" s="10">
        <v>1</v>
      </c>
      <c r="AJ24" s="10">
        <v>1</v>
      </c>
      <c r="AK24" s="10">
        <v>1</v>
      </c>
      <c r="AL24" s="10">
        <v>1</v>
      </c>
      <c r="AM24" s="10">
        <v>1</v>
      </c>
      <c r="AN24" s="10">
        <v>1</v>
      </c>
      <c r="AO24" s="10">
        <v>1</v>
      </c>
      <c r="AP24" s="10">
        <v>1</v>
      </c>
      <c r="AQ24" s="10">
        <v>1</v>
      </c>
      <c r="AR24" s="10">
        <v>1</v>
      </c>
      <c r="AS24" s="10">
        <v>1</v>
      </c>
      <c r="AT24" s="10">
        <v>1</v>
      </c>
      <c r="AU24" s="10">
        <v>1</v>
      </c>
      <c r="AV24" s="10">
        <v>1</v>
      </c>
      <c r="AW24" s="10">
        <v>1</v>
      </c>
      <c r="AX24" s="10">
        <v>1</v>
      </c>
      <c r="AY24" s="10">
        <v>1</v>
      </c>
      <c r="AZ24" s="10">
        <v>1</v>
      </c>
      <c r="BA24" s="10">
        <v>1</v>
      </c>
      <c r="BB24" s="10">
        <v>1</v>
      </c>
      <c r="BC24" s="10">
        <v>1</v>
      </c>
      <c r="BD24" s="10">
        <v>1</v>
      </c>
      <c r="BE24" s="10">
        <v>1</v>
      </c>
      <c r="BF24" s="10">
        <v>1</v>
      </c>
      <c r="BG24" s="10">
        <v>1</v>
      </c>
      <c r="BH24" s="10">
        <v>1</v>
      </c>
      <c r="BI24" s="10">
        <v>1</v>
      </c>
      <c r="BJ24" s="10">
        <v>1</v>
      </c>
      <c r="BK24" s="10">
        <v>1</v>
      </c>
      <c r="BL24" s="10">
        <v>1</v>
      </c>
      <c r="BM24" s="10">
        <v>1</v>
      </c>
    </row>
    <row r="25" spans="1:65" x14ac:dyDescent="0.25">
      <c r="A25" s="4">
        <v>100000</v>
      </c>
      <c r="B25" s="10">
        <v>1</v>
      </c>
      <c r="C25" s="10">
        <v>1</v>
      </c>
      <c r="D25" s="10">
        <v>1</v>
      </c>
      <c r="E25" s="10">
        <v>1</v>
      </c>
      <c r="F25" s="10">
        <v>1</v>
      </c>
      <c r="G25" s="10">
        <v>1</v>
      </c>
      <c r="H25" s="10">
        <v>1</v>
      </c>
      <c r="I25" s="10">
        <v>1</v>
      </c>
      <c r="J25" s="10">
        <v>1</v>
      </c>
      <c r="K25" s="10">
        <v>1</v>
      </c>
      <c r="L25" s="10">
        <v>1</v>
      </c>
      <c r="M25" s="10">
        <v>1</v>
      </c>
      <c r="N25" s="10">
        <v>1</v>
      </c>
      <c r="O25" s="10">
        <v>1</v>
      </c>
      <c r="P25" s="10">
        <v>1</v>
      </c>
      <c r="Q25" s="10">
        <v>1</v>
      </c>
      <c r="R25" s="10">
        <v>1</v>
      </c>
      <c r="S25" s="10">
        <v>1</v>
      </c>
      <c r="T25" s="10">
        <v>1</v>
      </c>
      <c r="U25" s="10">
        <v>1</v>
      </c>
      <c r="V25" s="10">
        <v>1</v>
      </c>
      <c r="W25" s="10">
        <v>1</v>
      </c>
      <c r="X25" s="10">
        <v>1</v>
      </c>
      <c r="Y25" s="10">
        <v>1</v>
      </c>
      <c r="Z25" s="10">
        <v>1</v>
      </c>
      <c r="AA25" s="10">
        <v>1</v>
      </c>
      <c r="AB25" s="10">
        <v>1</v>
      </c>
      <c r="AC25" s="10">
        <v>1</v>
      </c>
      <c r="AD25" s="10">
        <v>1</v>
      </c>
      <c r="AE25" s="10">
        <v>1</v>
      </c>
      <c r="AF25" s="10">
        <v>1</v>
      </c>
      <c r="AG25" s="10">
        <v>1</v>
      </c>
      <c r="AH25" s="10">
        <v>1</v>
      </c>
      <c r="AI25" s="10">
        <v>1</v>
      </c>
      <c r="AJ25" s="10">
        <v>1</v>
      </c>
      <c r="AK25" s="10">
        <v>1</v>
      </c>
      <c r="AL25" s="10">
        <v>1</v>
      </c>
      <c r="AM25" s="10">
        <v>1</v>
      </c>
      <c r="AN25" s="10">
        <v>1</v>
      </c>
      <c r="AO25" s="10">
        <v>1</v>
      </c>
      <c r="AP25" s="10">
        <v>1</v>
      </c>
      <c r="AQ25" s="10">
        <v>1</v>
      </c>
      <c r="AR25" s="10">
        <v>1</v>
      </c>
      <c r="AS25" s="10">
        <v>1</v>
      </c>
      <c r="AT25" s="10">
        <v>1</v>
      </c>
      <c r="AU25" s="10">
        <v>1</v>
      </c>
      <c r="AV25" s="10">
        <v>1</v>
      </c>
      <c r="AW25" s="10">
        <v>1</v>
      </c>
      <c r="AX25" s="10">
        <v>1</v>
      </c>
      <c r="AY25" s="10">
        <v>1</v>
      </c>
      <c r="AZ25" s="10">
        <v>1</v>
      </c>
      <c r="BA25" s="10">
        <v>1</v>
      </c>
      <c r="BB25" s="10">
        <v>1</v>
      </c>
      <c r="BC25" s="10">
        <v>1</v>
      </c>
      <c r="BD25" s="10">
        <v>1</v>
      </c>
      <c r="BE25" s="10">
        <v>1</v>
      </c>
      <c r="BF25" s="10">
        <v>1</v>
      </c>
      <c r="BG25" s="10">
        <v>1</v>
      </c>
      <c r="BH25" s="10">
        <v>1</v>
      </c>
      <c r="BI25" s="10">
        <v>1</v>
      </c>
      <c r="BJ25" s="10">
        <v>1</v>
      </c>
      <c r="BK25" s="10">
        <v>1</v>
      </c>
      <c r="BL25" s="10">
        <v>1</v>
      </c>
      <c r="BM25" s="10">
        <v>1</v>
      </c>
    </row>
    <row r="26" spans="1:65" x14ac:dyDescent="0.25">
      <c r="A26" s="3">
        <v>1000</v>
      </c>
      <c r="B26" s="10">
        <v>1</v>
      </c>
      <c r="C26" s="10">
        <v>1</v>
      </c>
      <c r="D26" s="10">
        <v>1</v>
      </c>
      <c r="E26" s="10">
        <v>1</v>
      </c>
      <c r="F26" s="10">
        <v>1</v>
      </c>
      <c r="G26" s="10">
        <v>1</v>
      </c>
      <c r="H26" s="10">
        <v>1</v>
      </c>
      <c r="I26" s="10">
        <v>1</v>
      </c>
      <c r="J26" s="10">
        <v>1</v>
      </c>
      <c r="K26" s="10">
        <v>1</v>
      </c>
      <c r="L26" s="10">
        <v>1</v>
      </c>
      <c r="M26" s="10">
        <v>1</v>
      </c>
      <c r="N26" s="10">
        <v>1</v>
      </c>
      <c r="O26" s="10">
        <v>1</v>
      </c>
      <c r="P26" s="10">
        <v>1</v>
      </c>
      <c r="Q26" s="10">
        <v>1</v>
      </c>
      <c r="R26" s="10">
        <v>1</v>
      </c>
      <c r="S26" s="10">
        <v>1</v>
      </c>
      <c r="T26" s="10">
        <v>1</v>
      </c>
      <c r="U26" s="10">
        <v>1</v>
      </c>
      <c r="V26" s="10">
        <v>1</v>
      </c>
      <c r="W26" s="10">
        <v>1</v>
      </c>
      <c r="X26" s="10">
        <v>1</v>
      </c>
      <c r="Y26" s="10">
        <v>1</v>
      </c>
      <c r="Z26" s="10">
        <v>1</v>
      </c>
      <c r="AA26" s="10">
        <v>1</v>
      </c>
      <c r="AB26" s="10">
        <v>1</v>
      </c>
      <c r="AC26" s="10">
        <v>1</v>
      </c>
      <c r="AD26" s="10">
        <v>1</v>
      </c>
      <c r="AE26" s="10">
        <v>1</v>
      </c>
      <c r="AF26" s="10">
        <v>1</v>
      </c>
      <c r="AG26" s="10">
        <v>1</v>
      </c>
      <c r="AH26" s="10">
        <v>1</v>
      </c>
      <c r="AI26" s="10">
        <v>1</v>
      </c>
      <c r="AJ26" s="10">
        <v>1</v>
      </c>
      <c r="AK26" s="10">
        <v>1</v>
      </c>
      <c r="AL26" s="10">
        <v>1</v>
      </c>
      <c r="AM26" s="10">
        <v>1</v>
      </c>
      <c r="AN26" s="10">
        <v>1</v>
      </c>
      <c r="AO26" s="10">
        <v>1</v>
      </c>
      <c r="AP26" s="10">
        <v>1</v>
      </c>
      <c r="AQ26" s="10">
        <v>1</v>
      </c>
      <c r="AR26" s="10">
        <v>1</v>
      </c>
      <c r="AS26" s="10">
        <v>1</v>
      </c>
      <c r="AT26" s="10">
        <v>1</v>
      </c>
      <c r="AU26" s="10">
        <v>1</v>
      </c>
      <c r="AV26" s="10">
        <v>1</v>
      </c>
      <c r="AW26" s="10">
        <v>1</v>
      </c>
      <c r="AX26" s="10">
        <v>1</v>
      </c>
      <c r="AY26" s="10">
        <v>1</v>
      </c>
      <c r="AZ26" s="10">
        <v>1</v>
      </c>
      <c r="BA26" s="10">
        <v>1</v>
      </c>
      <c r="BB26" s="10">
        <v>1</v>
      </c>
      <c r="BC26" s="10">
        <v>1</v>
      </c>
      <c r="BD26" s="10">
        <v>1</v>
      </c>
      <c r="BE26" s="10">
        <v>1</v>
      </c>
      <c r="BF26" s="10">
        <v>1</v>
      </c>
      <c r="BG26" s="10">
        <v>1</v>
      </c>
      <c r="BH26" s="10">
        <v>1</v>
      </c>
      <c r="BI26" s="10">
        <v>1</v>
      </c>
      <c r="BJ26" s="10">
        <v>1</v>
      </c>
      <c r="BK26" s="10">
        <v>1</v>
      </c>
      <c r="BL26" s="10">
        <v>1</v>
      </c>
      <c r="BM26" s="10">
        <v>1</v>
      </c>
    </row>
    <row r="27" spans="1:65" x14ac:dyDescent="0.25">
      <c r="A27" s="4">
        <v>100000</v>
      </c>
      <c r="B27" s="10">
        <v>1</v>
      </c>
      <c r="C27" s="10">
        <v>1</v>
      </c>
      <c r="D27" s="10">
        <v>1</v>
      </c>
      <c r="E27" s="10">
        <v>1</v>
      </c>
      <c r="F27" s="10">
        <v>1</v>
      </c>
      <c r="G27" s="10">
        <v>1</v>
      </c>
      <c r="H27" s="10">
        <v>1</v>
      </c>
      <c r="I27" s="10">
        <v>1</v>
      </c>
      <c r="J27" s="10">
        <v>1</v>
      </c>
      <c r="K27" s="10">
        <v>1</v>
      </c>
      <c r="L27" s="10">
        <v>1</v>
      </c>
      <c r="M27" s="10">
        <v>1</v>
      </c>
      <c r="N27" s="10">
        <v>1</v>
      </c>
      <c r="O27" s="10">
        <v>1</v>
      </c>
      <c r="P27" s="10">
        <v>1</v>
      </c>
      <c r="Q27" s="10">
        <v>1</v>
      </c>
      <c r="R27" s="10">
        <v>1</v>
      </c>
      <c r="S27" s="10">
        <v>1</v>
      </c>
      <c r="T27" s="10">
        <v>1</v>
      </c>
      <c r="U27" s="10">
        <v>1</v>
      </c>
      <c r="V27" s="10">
        <v>1</v>
      </c>
      <c r="W27" s="10">
        <v>1</v>
      </c>
      <c r="X27" s="10">
        <v>1</v>
      </c>
      <c r="Y27" s="10">
        <v>1</v>
      </c>
      <c r="Z27" s="10">
        <v>1</v>
      </c>
      <c r="AA27" s="10">
        <v>1</v>
      </c>
      <c r="AB27" s="10">
        <v>1</v>
      </c>
      <c r="AC27" s="10">
        <v>1</v>
      </c>
      <c r="AD27" s="10">
        <v>1</v>
      </c>
      <c r="AE27" s="10">
        <v>1</v>
      </c>
      <c r="AF27" s="10">
        <v>1</v>
      </c>
      <c r="AG27" s="10">
        <v>1</v>
      </c>
      <c r="AH27" s="10">
        <v>1</v>
      </c>
      <c r="AI27" s="10">
        <v>1</v>
      </c>
      <c r="AJ27" s="10">
        <v>1</v>
      </c>
      <c r="AK27" s="10">
        <v>1</v>
      </c>
      <c r="AL27" s="10">
        <v>1</v>
      </c>
      <c r="AM27" s="10">
        <v>1</v>
      </c>
      <c r="AN27" s="10">
        <v>1</v>
      </c>
      <c r="AO27" s="10">
        <v>1</v>
      </c>
      <c r="AP27" s="10">
        <v>1</v>
      </c>
      <c r="AQ27" s="10">
        <v>1</v>
      </c>
      <c r="AR27" s="10">
        <v>1</v>
      </c>
      <c r="AS27" s="10">
        <v>1</v>
      </c>
      <c r="AT27" s="10">
        <v>1</v>
      </c>
      <c r="AU27" s="10">
        <v>1</v>
      </c>
      <c r="AV27" s="10">
        <v>1</v>
      </c>
      <c r="AW27" s="10">
        <v>1</v>
      </c>
      <c r="AX27" s="10">
        <v>1</v>
      </c>
      <c r="AY27" s="10">
        <v>1</v>
      </c>
      <c r="AZ27" s="10">
        <v>1</v>
      </c>
      <c r="BA27" s="10">
        <v>1</v>
      </c>
      <c r="BB27" s="10">
        <v>1</v>
      </c>
      <c r="BC27" s="10">
        <v>1</v>
      </c>
      <c r="BD27" s="10">
        <v>1</v>
      </c>
      <c r="BE27" s="10">
        <v>1</v>
      </c>
      <c r="BF27" s="10">
        <v>1</v>
      </c>
      <c r="BG27" s="10">
        <v>1</v>
      </c>
      <c r="BH27" s="10">
        <v>1</v>
      </c>
      <c r="BI27" s="10">
        <v>1</v>
      </c>
      <c r="BJ27" s="10">
        <v>1</v>
      </c>
      <c r="BK27" s="10">
        <v>1</v>
      </c>
      <c r="BL27" s="10">
        <v>1</v>
      </c>
      <c r="BM27" s="10">
        <v>1</v>
      </c>
    </row>
    <row r="28" spans="1:65" x14ac:dyDescent="0.25">
      <c r="A28" s="3">
        <v>10000</v>
      </c>
      <c r="B28" s="10">
        <v>1</v>
      </c>
      <c r="C28" s="10">
        <v>1</v>
      </c>
      <c r="D28" s="10">
        <v>1</v>
      </c>
      <c r="E28" s="10">
        <v>1</v>
      </c>
      <c r="F28" s="10">
        <v>1</v>
      </c>
      <c r="G28" s="10">
        <v>1</v>
      </c>
      <c r="H28" s="10">
        <v>1</v>
      </c>
      <c r="I28" s="10">
        <v>1</v>
      </c>
      <c r="J28" s="10">
        <v>1</v>
      </c>
      <c r="K28" s="10">
        <v>1</v>
      </c>
      <c r="L28" s="10">
        <v>1</v>
      </c>
      <c r="M28" s="10">
        <v>1</v>
      </c>
      <c r="N28" s="10">
        <v>1</v>
      </c>
      <c r="O28" s="10">
        <v>1</v>
      </c>
      <c r="P28" s="10">
        <v>1</v>
      </c>
      <c r="Q28" s="10">
        <v>1</v>
      </c>
      <c r="R28" s="10">
        <v>1</v>
      </c>
      <c r="S28" s="10">
        <v>1</v>
      </c>
      <c r="T28" s="10">
        <v>1</v>
      </c>
      <c r="U28" s="10">
        <v>1</v>
      </c>
      <c r="V28" s="10">
        <v>1</v>
      </c>
      <c r="W28" s="10">
        <v>1</v>
      </c>
      <c r="X28" s="10">
        <v>1</v>
      </c>
      <c r="Y28" s="10">
        <v>1</v>
      </c>
      <c r="Z28" s="10">
        <v>1</v>
      </c>
      <c r="AA28" s="10">
        <v>1</v>
      </c>
      <c r="AB28" s="10">
        <v>1</v>
      </c>
      <c r="AC28" s="10">
        <v>1</v>
      </c>
      <c r="AD28" s="10">
        <v>1</v>
      </c>
      <c r="AE28" s="10"/>
      <c r="AF28" s="10"/>
      <c r="AG28" s="10"/>
      <c r="AH28" s="10"/>
      <c r="AI28" s="10"/>
      <c r="AJ28" s="10"/>
      <c r="AK28" s="10"/>
      <c r="AL28" s="10"/>
      <c r="AM28" s="10">
        <v>1</v>
      </c>
      <c r="AN28" s="10">
        <v>1</v>
      </c>
      <c r="AO28" s="10">
        <v>1</v>
      </c>
      <c r="AP28" s="10">
        <v>1</v>
      </c>
      <c r="AQ28" s="10">
        <v>1</v>
      </c>
      <c r="AR28" s="10">
        <v>1</v>
      </c>
      <c r="AS28" s="10">
        <v>1</v>
      </c>
      <c r="AT28" s="10">
        <v>1</v>
      </c>
      <c r="AU28" s="10">
        <v>1</v>
      </c>
      <c r="AV28" s="10">
        <v>1</v>
      </c>
      <c r="AW28" s="10">
        <v>1</v>
      </c>
      <c r="AX28" s="10">
        <v>1</v>
      </c>
      <c r="AY28" s="10">
        <v>1</v>
      </c>
      <c r="AZ28" s="10">
        <v>1</v>
      </c>
      <c r="BA28" s="10">
        <v>1</v>
      </c>
      <c r="BB28" s="10">
        <v>1</v>
      </c>
      <c r="BC28" s="10">
        <v>1</v>
      </c>
      <c r="BD28" s="10">
        <v>1</v>
      </c>
      <c r="BE28" s="10">
        <v>1</v>
      </c>
      <c r="BF28" s="10">
        <v>1</v>
      </c>
      <c r="BG28" s="10">
        <v>1</v>
      </c>
      <c r="BH28" s="10">
        <v>1</v>
      </c>
      <c r="BI28" s="10">
        <v>1</v>
      </c>
      <c r="BJ28" s="10">
        <v>1</v>
      </c>
      <c r="BK28" s="10">
        <v>1</v>
      </c>
      <c r="BL28" s="10">
        <v>1</v>
      </c>
      <c r="BM28" s="10">
        <v>1</v>
      </c>
    </row>
    <row r="29" spans="1:65" x14ac:dyDescent="0.25">
      <c r="A29" s="4">
        <v>100000</v>
      </c>
      <c r="B29" s="10">
        <v>1</v>
      </c>
      <c r="C29" s="10">
        <v>1</v>
      </c>
      <c r="D29" s="10">
        <v>1</v>
      </c>
      <c r="E29" s="10">
        <v>1</v>
      </c>
      <c r="F29" s="10">
        <v>1</v>
      </c>
      <c r="G29" s="10">
        <v>1</v>
      </c>
      <c r="H29" s="10">
        <v>1</v>
      </c>
      <c r="I29" s="10">
        <v>1</v>
      </c>
      <c r="J29" s="10">
        <v>1</v>
      </c>
      <c r="K29" s="10">
        <v>1</v>
      </c>
      <c r="L29" s="10">
        <v>1</v>
      </c>
      <c r="M29" s="10">
        <v>1</v>
      </c>
      <c r="N29" s="10">
        <v>1</v>
      </c>
      <c r="O29" s="10">
        <v>1</v>
      </c>
      <c r="P29" s="10">
        <v>1</v>
      </c>
      <c r="Q29" s="10">
        <v>1</v>
      </c>
      <c r="R29" s="10">
        <v>1</v>
      </c>
      <c r="S29" s="10">
        <v>1</v>
      </c>
      <c r="T29" s="10">
        <v>1</v>
      </c>
      <c r="U29" s="10">
        <v>1</v>
      </c>
      <c r="V29" s="10">
        <v>1</v>
      </c>
      <c r="W29" s="10">
        <v>1</v>
      </c>
      <c r="X29" s="10">
        <v>1</v>
      </c>
      <c r="Y29" s="10">
        <v>1</v>
      </c>
      <c r="Z29" s="10">
        <v>1</v>
      </c>
      <c r="AA29" s="10">
        <v>1</v>
      </c>
      <c r="AB29" s="10">
        <v>1</v>
      </c>
      <c r="AC29" s="10">
        <v>1</v>
      </c>
      <c r="AD29" s="10">
        <v>1</v>
      </c>
      <c r="AE29" s="10"/>
      <c r="AF29" s="10"/>
      <c r="AG29" s="10"/>
      <c r="AH29" s="10"/>
      <c r="AI29" s="10"/>
      <c r="AJ29" s="10"/>
      <c r="AK29" s="10"/>
      <c r="AL29" s="10"/>
      <c r="AM29" s="10">
        <v>1</v>
      </c>
      <c r="AN29" s="10">
        <v>1</v>
      </c>
      <c r="AO29" s="10">
        <v>1</v>
      </c>
      <c r="AP29" s="10">
        <v>1</v>
      </c>
      <c r="AQ29" s="10">
        <v>1</v>
      </c>
      <c r="AR29" s="10">
        <v>1</v>
      </c>
      <c r="AS29" s="10">
        <v>1</v>
      </c>
      <c r="AT29" s="10">
        <v>1</v>
      </c>
      <c r="AU29" s="10">
        <v>1</v>
      </c>
      <c r="AV29" s="10">
        <v>1</v>
      </c>
      <c r="AW29" s="10">
        <v>1</v>
      </c>
      <c r="AX29" s="10">
        <v>1</v>
      </c>
      <c r="AY29" s="10">
        <v>1</v>
      </c>
      <c r="AZ29" s="10">
        <v>1</v>
      </c>
      <c r="BA29" s="10">
        <v>1</v>
      </c>
      <c r="BB29" s="10">
        <v>1</v>
      </c>
      <c r="BC29" s="10">
        <v>1</v>
      </c>
      <c r="BD29" s="10">
        <v>1</v>
      </c>
      <c r="BE29" s="10">
        <v>1</v>
      </c>
      <c r="BF29" s="10">
        <v>1</v>
      </c>
      <c r="BG29" s="10">
        <v>1</v>
      </c>
      <c r="BH29" s="10">
        <v>1</v>
      </c>
      <c r="BI29" s="10">
        <v>1</v>
      </c>
      <c r="BJ29" s="10">
        <v>1</v>
      </c>
      <c r="BK29" s="10">
        <v>1</v>
      </c>
      <c r="BL29" s="10">
        <v>1</v>
      </c>
      <c r="BM29" s="10">
        <v>1</v>
      </c>
    </row>
    <row r="30" spans="1:65" x14ac:dyDescent="0.25">
      <c r="A30" s="2" t="s">
        <v>16</v>
      </c>
      <c r="B30" s="10">
        <v>18</v>
      </c>
      <c r="C30" s="10">
        <v>18</v>
      </c>
      <c r="D30" s="10">
        <v>18</v>
      </c>
      <c r="E30" s="10">
        <v>18</v>
      </c>
      <c r="F30" s="10">
        <v>18</v>
      </c>
      <c r="G30" s="10">
        <v>18</v>
      </c>
      <c r="H30" s="10">
        <v>18</v>
      </c>
      <c r="I30" s="10">
        <v>18</v>
      </c>
      <c r="J30" s="10">
        <v>17</v>
      </c>
      <c r="K30" s="10">
        <v>17</v>
      </c>
      <c r="L30" s="10">
        <v>17</v>
      </c>
      <c r="M30" s="10">
        <v>17</v>
      </c>
      <c r="N30" s="10">
        <v>17</v>
      </c>
      <c r="O30" s="10">
        <v>17</v>
      </c>
      <c r="P30" s="10">
        <v>17</v>
      </c>
      <c r="Q30" s="10">
        <v>17</v>
      </c>
      <c r="R30" s="10">
        <v>17</v>
      </c>
      <c r="S30" s="10">
        <v>17</v>
      </c>
      <c r="T30" s="10">
        <v>17</v>
      </c>
      <c r="U30" s="10">
        <v>17</v>
      </c>
      <c r="V30" s="10">
        <v>17</v>
      </c>
      <c r="W30" s="10">
        <v>17</v>
      </c>
      <c r="X30" s="10">
        <v>17</v>
      </c>
      <c r="Y30" s="10">
        <v>17</v>
      </c>
      <c r="Z30" s="10">
        <v>17</v>
      </c>
      <c r="AA30" s="10">
        <v>17</v>
      </c>
      <c r="AB30" s="10">
        <v>17</v>
      </c>
      <c r="AC30" s="10">
        <v>17</v>
      </c>
      <c r="AD30" s="10">
        <v>17</v>
      </c>
      <c r="AE30" s="10">
        <v>17</v>
      </c>
      <c r="AF30" s="10">
        <v>17</v>
      </c>
      <c r="AG30" s="10">
        <v>17</v>
      </c>
      <c r="AH30" s="10">
        <v>17</v>
      </c>
      <c r="AI30" s="10">
        <v>17</v>
      </c>
      <c r="AJ30" s="10">
        <v>17</v>
      </c>
      <c r="AK30" s="10">
        <v>17</v>
      </c>
      <c r="AL30" s="10">
        <v>17</v>
      </c>
      <c r="AM30" s="10">
        <v>17</v>
      </c>
      <c r="AN30" s="10">
        <v>17</v>
      </c>
      <c r="AO30" s="10">
        <v>17</v>
      </c>
      <c r="AP30" s="10">
        <v>17</v>
      </c>
      <c r="AQ30" s="10">
        <v>17</v>
      </c>
      <c r="AR30" s="10">
        <v>17</v>
      </c>
      <c r="AS30" s="10">
        <v>17</v>
      </c>
      <c r="AT30" s="10">
        <v>17</v>
      </c>
      <c r="AU30" s="10">
        <v>17</v>
      </c>
      <c r="AV30" s="10">
        <v>17</v>
      </c>
      <c r="AW30" s="10">
        <v>17</v>
      </c>
      <c r="AX30" s="10">
        <v>17</v>
      </c>
      <c r="AY30" s="10">
        <v>17</v>
      </c>
      <c r="AZ30" s="10">
        <v>17</v>
      </c>
      <c r="BA30" s="10">
        <v>17</v>
      </c>
      <c r="BB30" s="10">
        <v>17</v>
      </c>
      <c r="BC30" s="10">
        <v>17</v>
      </c>
      <c r="BD30" s="10">
        <v>17</v>
      </c>
      <c r="BE30" s="10">
        <v>17</v>
      </c>
      <c r="BF30" s="10">
        <v>17</v>
      </c>
      <c r="BG30" s="10">
        <v>17</v>
      </c>
      <c r="BH30" s="10">
        <v>17</v>
      </c>
      <c r="BI30" s="10">
        <v>17</v>
      </c>
      <c r="BJ30" s="10">
        <v>17</v>
      </c>
      <c r="BK30" s="10">
        <v>17</v>
      </c>
      <c r="BL30" s="10">
        <v>17</v>
      </c>
      <c r="BM30" s="10">
        <v>17</v>
      </c>
    </row>
    <row r="31" spans="1:65" x14ac:dyDescent="0.25">
      <c r="A31" s="3">
        <v>100</v>
      </c>
      <c r="B31" s="10">
        <v>4</v>
      </c>
      <c r="C31" s="10">
        <v>4</v>
      </c>
      <c r="D31" s="10">
        <v>4</v>
      </c>
      <c r="E31" s="10">
        <v>4</v>
      </c>
      <c r="F31" s="10">
        <v>4</v>
      </c>
      <c r="G31" s="10">
        <v>4</v>
      </c>
      <c r="H31" s="10">
        <v>4</v>
      </c>
      <c r="I31" s="10">
        <v>4</v>
      </c>
      <c r="J31" s="10">
        <v>4</v>
      </c>
      <c r="K31" s="10">
        <v>4</v>
      </c>
      <c r="L31" s="10">
        <v>4</v>
      </c>
      <c r="M31" s="10">
        <v>4</v>
      </c>
      <c r="N31" s="10">
        <v>4</v>
      </c>
      <c r="O31" s="10">
        <v>4</v>
      </c>
      <c r="P31" s="10">
        <v>4</v>
      </c>
      <c r="Q31" s="10">
        <v>4</v>
      </c>
      <c r="R31" s="10">
        <v>4</v>
      </c>
      <c r="S31" s="10">
        <v>4</v>
      </c>
      <c r="T31" s="10">
        <v>4</v>
      </c>
      <c r="U31" s="10">
        <v>4</v>
      </c>
      <c r="V31" s="10">
        <v>4</v>
      </c>
      <c r="W31" s="10">
        <v>4</v>
      </c>
      <c r="X31" s="10">
        <v>4</v>
      </c>
      <c r="Y31" s="10">
        <v>4</v>
      </c>
      <c r="Z31" s="10">
        <v>4</v>
      </c>
      <c r="AA31" s="10">
        <v>4</v>
      </c>
      <c r="AB31" s="10">
        <v>4</v>
      </c>
      <c r="AC31" s="10">
        <v>4</v>
      </c>
      <c r="AD31" s="10">
        <v>4</v>
      </c>
      <c r="AE31" s="10">
        <v>4</v>
      </c>
      <c r="AF31" s="10">
        <v>4</v>
      </c>
      <c r="AG31" s="10">
        <v>4</v>
      </c>
      <c r="AH31" s="10">
        <v>4</v>
      </c>
      <c r="AI31" s="10">
        <v>4</v>
      </c>
      <c r="AJ31" s="10">
        <v>4</v>
      </c>
      <c r="AK31" s="10">
        <v>4</v>
      </c>
      <c r="AL31" s="10">
        <v>4</v>
      </c>
      <c r="AM31" s="10">
        <v>4</v>
      </c>
      <c r="AN31" s="10">
        <v>4</v>
      </c>
      <c r="AO31" s="10">
        <v>4</v>
      </c>
      <c r="AP31" s="10">
        <v>4</v>
      </c>
      <c r="AQ31" s="10">
        <v>4</v>
      </c>
      <c r="AR31" s="10">
        <v>4</v>
      </c>
      <c r="AS31" s="10">
        <v>4</v>
      </c>
      <c r="AT31" s="10">
        <v>4</v>
      </c>
      <c r="AU31" s="10">
        <v>4</v>
      </c>
      <c r="AV31" s="10">
        <v>4</v>
      </c>
      <c r="AW31" s="10">
        <v>4</v>
      </c>
      <c r="AX31" s="10">
        <v>4</v>
      </c>
      <c r="AY31" s="10">
        <v>4</v>
      </c>
      <c r="AZ31" s="10">
        <v>4</v>
      </c>
      <c r="BA31" s="10">
        <v>4</v>
      </c>
      <c r="BB31" s="10">
        <v>4</v>
      </c>
      <c r="BC31" s="10">
        <v>4</v>
      </c>
      <c r="BD31" s="10">
        <v>4</v>
      </c>
      <c r="BE31" s="10">
        <v>4</v>
      </c>
      <c r="BF31" s="10">
        <v>4</v>
      </c>
      <c r="BG31" s="10">
        <v>4</v>
      </c>
      <c r="BH31" s="10">
        <v>4</v>
      </c>
      <c r="BI31" s="10">
        <v>4</v>
      </c>
      <c r="BJ31" s="10">
        <v>4</v>
      </c>
      <c r="BK31" s="10">
        <v>4</v>
      </c>
      <c r="BL31" s="10">
        <v>4</v>
      </c>
      <c r="BM31" s="10">
        <v>4</v>
      </c>
    </row>
    <row r="32" spans="1:65" x14ac:dyDescent="0.25">
      <c r="A32" s="4">
        <v>100000</v>
      </c>
      <c r="B32" s="10">
        <v>4</v>
      </c>
      <c r="C32" s="10">
        <v>4</v>
      </c>
      <c r="D32" s="10">
        <v>4</v>
      </c>
      <c r="E32" s="10">
        <v>4</v>
      </c>
      <c r="F32" s="10">
        <v>4</v>
      </c>
      <c r="G32" s="10">
        <v>4</v>
      </c>
      <c r="H32" s="10">
        <v>4</v>
      </c>
      <c r="I32" s="10">
        <v>4</v>
      </c>
      <c r="J32" s="10">
        <v>4</v>
      </c>
      <c r="K32" s="10">
        <v>4</v>
      </c>
      <c r="L32" s="10">
        <v>4</v>
      </c>
      <c r="M32" s="10">
        <v>4</v>
      </c>
      <c r="N32" s="10">
        <v>4</v>
      </c>
      <c r="O32" s="10">
        <v>4</v>
      </c>
      <c r="P32" s="10">
        <v>4</v>
      </c>
      <c r="Q32" s="10">
        <v>4</v>
      </c>
      <c r="R32" s="10">
        <v>4</v>
      </c>
      <c r="S32" s="10">
        <v>4</v>
      </c>
      <c r="T32" s="10">
        <v>4</v>
      </c>
      <c r="U32" s="10">
        <v>4</v>
      </c>
      <c r="V32" s="10">
        <v>4</v>
      </c>
      <c r="W32" s="10">
        <v>4</v>
      </c>
      <c r="X32" s="10">
        <v>4</v>
      </c>
      <c r="Y32" s="10">
        <v>4</v>
      </c>
      <c r="Z32" s="10">
        <v>4</v>
      </c>
      <c r="AA32" s="10">
        <v>4</v>
      </c>
      <c r="AB32" s="10">
        <v>4</v>
      </c>
      <c r="AC32" s="10">
        <v>4</v>
      </c>
      <c r="AD32" s="10">
        <v>4</v>
      </c>
      <c r="AE32" s="10">
        <v>4</v>
      </c>
      <c r="AF32" s="10">
        <v>4</v>
      </c>
      <c r="AG32" s="10">
        <v>4</v>
      </c>
      <c r="AH32" s="10">
        <v>4</v>
      </c>
      <c r="AI32" s="10">
        <v>4</v>
      </c>
      <c r="AJ32" s="10">
        <v>4</v>
      </c>
      <c r="AK32" s="10">
        <v>4</v>
      </c>
      <c r="AL32" s="10">
        <v>4</v>
      </c>
      <c r="AM32" s="10">
        <v>4</v>
      </c>
      <c r="AN32" s="10">
        <v>4</v>
      </c>
      <c r="AO32" s="10">
        <v>4</v>
      </c>
      <c r="AP32" s="10">
        <v>4</v>
      </c>
      <c r="AQ32" s="10">
        <v>4</v>
      </c>
      <c r="AR32" s="10">
        <v>4</v>
      </c>
      <c r="AS32" s="10">
        <v>4</v>
      </c>
      <c r="AT32" s="10">
        <v>4</v>
      </c>
      <c r="AU32" s="10">
        <v>4</v>
      </c>
      <c r="AV32" s="10">
        <v>4</v>
      </c>
      <c r="AW32" s="10">
        <v>4</v>
      </c>
      <c r="AX32" s="10">
        <v>4</v>
      </c>
      <c r="AY32" s="10">
        <v>4</v>
      </c>
      <c r="AZ32" s="10">
        <v>4</v>
      </c>
      <c r="BA32" s="10">
        <v>4</v>
      </c>
      <c r="BB32" s="10">
        <v>4</v>
      </c>
      <c r="BC32" s="10">
        <v>4</v>
      </c>
      <c r="BD32" s="10">
        <v>4</v>
      </c>
      <c r="BE32" s="10">
        <v>4</v>
      </c>
      <c r="BF32" s="10">
        <v>4</v>
      </c>
      <c r="BG32" s="10">
        <v>4</v>
      </c>
      <c r="BH32" s="10">
        <v>4</v>
      </c>
      <c r="BI32" s="10">
        <v>4</v>
      </c>
      <c r="BJ32" s="10">
        <v>4</v>
      </c>
      <c r="BK32" s="10">
        <v>4</v>
      </c>
      <c r="BL32" s="10">
        <v>4</v>
      </c>
      <c r="BM32" s="10">
        <v>4</v>
      </c>
    </row>
    <row r="33" spans="1:65" x14ac:dyDescent="0.25">
      <c r="A33" s="3">
        <v>1000</v>
      </c>
      <c r="B33" s="10">
        <v>5</v>
      </c>
      <c r="C33" s="10">
        <v>5</v>
      </c>
      <c r="D33" s="10">
        <v>5</v>
      </c>
      <c r="E33" s="10">
        <v>5</v>
      </c>
      <c r="F33" s="10">
        <v>5</v>
      </c>
      <c r="G33" s="10">
        <v>5</v>
      </c>
      <c r="H33" s="10">
        <v>5</v>
      </c>
      <c r="I33" s="10">
        <v>5</v>
      </c>
      <c r="J33" s="10">
        <v>4</v>
      </c>
      <c r="K33" s="10">
        <v>4</v>
      </c>
      <c r="L33" s="10">
        <v>4</v>
      </c>
      <c r="M33" s="10">
        <v>4</v>
      </c>
      <c r="N33" s="10">
        <v>4</v>
      </c>
      <c r="O33" s="10">
        <v>4</v>
      </c>
      <c r="P33" s="10">
        <v>4</v>
      </c>
      <c r="Q33" s="10">
        <v>4</v>
      </c>
      <c r="R33" s="10">
        <v>4</v>
      </c>
      <c r="S33" s="10">
        <v>4</v>
      </c>
      <c r="T33" s="10">
        <v>4</v>
      </c>
      <c r="U33" s="10">
        <v>4</v>
      </c>
      <c r="V33" s="10">
        <v>4</v>
      </c>
      <c r="W33" s="10">
        <v>4</v>
      </c>
      <c r="X33" s="10">
        <v>4</v>
      </c>
      <c r="Y33" s="10">
        <v>4</v>
      </c>
      <c r="Z33" s="10">
        <v>4</v>
      </c>
      <c r="AA33" s="10">
        <v>4</v>
      </c>
      <c r="AB33" s="10">
        <v>4</v>
      </c>
      <c r="AC33" s="10">
        <v>4</v>
      </c>
      <c r="AD33" s="10">
        <v>4</v>
      </c>
      <c r="AE33" s="10">
        <v>4</v>
      </c>
      <c r="AF33" s="10">
        <v>4</v>
      </c>
      <c r="AG33" s="10">
        <v>4</v>
      </c>
      <c r="AH33" s="10">
        <v>4</v>
      </c>
      <c r="AI33" s="10">
        <v>4</v>
      </c>
      <c r="AJ33" s="10">
        <v>4</v>
      </c>
      <c r="AK33" s="10">
        <v>4</v>
      </c>
      <c r="AL33" s="10">
        <v>4</v>
      </c>
      <c r="AM33" s="10">
        <v>4</v>
      </c>
      <c r="AN33" s="10">
        <v>4</v>
      </c>
      <c r="AO33" s="10">
        <v>4</v>
      </c>
      <c r="AP33" s="10">
        <v>4</v>
      </c>
      <c r="AQ33" s="10">
        <v>4</v>
      </c>
      <c r="AR33" s="10">
        <v>4</v>
      </c>
      <c r="AS33" s="10">
        <v>4</v>
      </c>
      <c r="AT33" s="10">
        <v>4</v>
      </c>
      <c r="AU33" s="10">
        <v>4</v>
      </c>
      <c r="AV33" s="10">
        <v>4</v>
      </c>
      <c r="AW33" s="10">
        <v>4</v>
      </c>
      <c r="AX33" s="10">
        <v>4</v>
      </c>
      <c r="AY33" s="10">
        <v>4</v>
      </c>
      <c r="AZ33" s="10">
        <v>4</v>
      </c>
      <c r="BA33" s="10">
        <v>4</v>
      </c>
      <c r="BB33" s="10">
        <v>4</v>
      </c>
      <c r="BC33" s="10">
        <v>4</v>
      </c>
      <c r="BD33" s="10">
        <v>4</v>
      </c>
      <c r="BE33" s="10">
        <v>4</v>
      </c>
      <c r="BF33" s="10">
        <v>4</v>
      </c>
      <c r="BG33" s="10">
        <v>4</v>
      </c>
      <c r="BH33" s="10">
        <v>4</v>
      </c>
      <c r="BI33" s="10">
        <v>4</v>
      </c>
      <c r="BJ33" s="10">
        <v>4</v>
      </c>
      <c r="BK33" s="10">
        <v>4</v>
      </c>
      <c r="BL33" s="10">
        <v>4</v>
      </c>
      <c r="BM33" s="10">
        <v>4</v>
      </c>
    </row>
    <row r="34" spans="1:65" x14ac:dyDescent="0.25">
      <c r="A34" s="4">
        <v>100000</v>
      </c>
      <c r="B34" s="10">
        <v>5</v>
      </c>
      <c r="C34" s="10">
        <v>5</v>
      </c>
      <c r="D34" s="10">
        <v>5</v>
      </c>
      <c r="E34" s="10">
        <v>5</v>
      </c>
      <c r="F34" s="10">
        <v>5</v>
      </c>
      <c r="G34" s="10">
        <v>5</v>
      </c>
      <c r="H34" s="10">
        <v>5</v>
      </c>
      <c r="I34" s="10">
        <v>5</v>
      </c>
      <c r="J34" s="10">
        <v>4</v>
      </c>
      <c r="K34" s="10">
        <v>4</v>
      </c>
      <c r="L34" s="10">
        <v>4</v>
      </c>
      <c r="M34" s="10">
        <v>4</v>
      </c>
      <c r="N34" s="10">
        <v>4</v>
      </c>
      <c r="O34" s="10">
        <v>4</v>
      </c>
      <c r="P34" s="10">
        <v>4</v>
      </c>
      <c r="Q34" s="10">
        <v>4</v>
      </c>
      <c r="R34" s="10">
        <v>4</v>
      </c>
      <c r="S34" s="10">
        <v>4</v>
      </c>
      <c r="T34" s="10">
        <v>4</v>
      </c>
      <c r="U34" s="10">
        <v>4</v>
      </c>
      <c r="V34" s="10">
        <v>4</v>
      </c>
      <c r="W34" s="10">
        <v>4</v>
      </c>
      <c r="X34" s="10">
        <v>4</v>
      </c>
      <c r="Y34" s="10">
        <v>4</v>
      </c>
      <c r="Z34" s="10">
        <v>4</v>
      </c>
      <c r="AA34" s="10">
        <v>4</v>
      </c>
      <c r="AB34" s="10">
        <v>4</v>
      </c>
      <c r="AC34" s="10">
        <v>4</v>
      </c>
      <c r="AD34" s="10">
        <v>4</v>
      </c>
      <c r="AE34" s="10">
        <v>4</v>
      </c>
      <c r="AF34" s="10">
        <v>4</v>
      </c>
      <c r="AG34" s="10">
        <v>4</v>
      </c>
      <c r="AH34" s="10">
        <v>4</v>
      </c>
      <c r="AI34" s="10">
        <v>4</v>
      </c>
      <c r="AJ34" s="10">
        <v>4</v>
      </c>
      <c r="AK34" s="10">
        <v>4</v>
      </c>
      <c r="AL34" s="10">
        <v>4</v>
      </c>
      <c r="AM34" s="10">
        <v>4</v>
      </c>
      <c r="AN34" s="10">
        <v>4</v>
      </c>
      <c r="AO34" s="10">
        <v>4</v>
      </c>
      <c r="AP34" s="10">
        <v>4</v>
      </c>
      <c r="AQ34" s="10">
        <v>4</v>
      </c>
      <c r="AR34" s="10">
        <v>4</v>
      </c>
      <c r="AS34" s="10">
        <v>4</v>
      </c>
      <c r="AT34" s="10">
        <v>4</v>
      </c>
      <c r="AU34" s="10">
        <v>4</v>
      </c>
      <c r="AV34" s="10">
        <v>4</v>
      </c>
      <c r="AW34" s="10">
        <v>4</v>
      </c>
      <c r="AX34" s="10">
        <v>4</v>
      </c>
      <c r="AY34" s="10">
        <v>4</v>
      </c>
      <c r="AZ34" s="10">
        <v>4</v>
      </c>
      <c r="BA34" s="10">
        <v>4</v>
      </c>
      <c r="BB34" s="10">
        <v>4</v>
      </c>
      <c r="BC34" s="10">
        <v>4</v>
      </c>
      <c r="BD34" s="10">
        <v>4</v>
      </c>
      <c r="BE34" s="10">
        <v>4</v>
      </c>
      <c r="BF34" s="10">
        <v>4</v>
      </c>
      <c r="BG34" s="10">
        <v>4</v>
      </c>
      <c r="BH34" s="10">
        <v>4</v>
      </c>
      <c r="BI34" s="10">
        <v>4</v>
      </c>
      <c r="BJ34" s="10">
        <v>4</v>
      </c>
      <c r="BK34" s="10">
        <v>4</v>
      </c>
      <c r="BL34" s="10">
        <v>4</v>
      </c>
      <c r="BM34" s="10">
        <v>4</v>
      </c>
    </row>
    <row r="35" spans="1:65" x14ac:dyDescent="0.25">
      <c r="A35" s="3">
        <v>10000</v>
      </c>
      <c r="B35" s="10">
        <v>9</v>
      </c>
      <c r="C35" s="10">
        <v>9</v>
      </c>
      <c r="D35" s="10">
        <v>9</v>
      </c>
      <c r="E35" s="10">
        <v>9</v>
      </c>
      <c r="F35" s="10">
        <v>9</v>
      </c>
      <c r="G35" s="10">
        <v>9</v>
      </c>
      <c r="H35" s="10">
        <v>9</v>
      </c>
      <c r="I35" s="10">
        <v>9</v>
      </c>
      <c r="J35" s="10">
        <v>9</v>
      </c>
      <c r="K35" s="10">
        <v>9</v>
      </c>
      <c r="L35" s="10">
        <v>9</v>
      </c>
      <c r="M35" s="10">
        <v>9</v>
      </c>
      <c r="N35" s="10">
        <v>9</v>
      </c>
      <c r="O35" s="10">
        <v>9</v>
      </c>
      <c r="P35" s="10">
        <v>9</v>
      </c>
      <c r="Q35" s="10">
        <v>9</v>
      </c>
      <c r="R35" s="10">
        <v>9</v>
      </c>
      <c r="S35" s="10">
        <v>9</v>
      </c>
      <c r="T35" s="10">
        <v>9</v>
      </c>
      <c r="U35" s="10">
        <v>9</v>
      </c>
      <c r="V35" s="10">
        <v>9</v>
      </c>
      <c r="W35" s="10">
        <v>9</v>
      </c>
      <c r="X35" s="10">
        <v>9</v>
      </c>
      <c r="Y35" s="10">
        <v>9</v>
      </c>
      <c r="Z35" s="10">
        <v>9</v>
      </c>
      <c r="AA35" s="10">
        <v>9</v>
      </c>
      <c r="AB35" s="10">
        <v>9</v>
      </c>
      <c r="AC35" s="10">
        <v>9</v>
      </c>
      <c r="AD35" s="10">
        <v>9</v>
      </c>
      <c r="AE35" s="10">
        <v>9</v>
      </c>
      <c r="AF35" s="10">
        <v>9</v>
      </c>
      <c r="AG35" s="10">
        <v>9</v>
      </c>
      <c r="AH35" s="10">
        <v>9</v>
      </c>
      <c r="AI35" s="10">
        <v>9</v>
      </c>
      <c r="AJ35" s="10">
        <v>9</v>
      </c>
      <c r="AK35" s="10">
        <v>9</v>
      </c>
      <c r="AL35" s="10">
        <v>9</v>
      </c>
      <c r="AM35" s="10">
        <v>9</v>
      </c>
      <c r="AN35" s="10">
        <v>9</v>
      </c>
      <c r="AO35" s="10">
        <v>9</v>
      </c>
      <c r="AP35" s="10">
        <v>9</v>
      </c>
      <c r="AQ35" s="10">
        <v>9</v>
      </c>
      <c r="AR35" s="10">
        <v>9</v>
      </c>
      <c r="AS35" s="10">
        <v>9</v>
      </c>
      <c r="AT35" s="10">
        <v>9</v>
      </c>
      <c r="AU35" s="10">
        <v>9</v>
      </c>
      <c r="AV35" s="10">
        <v>9</v>
      </c>
      <c r="AW35" s="10">
        <v>9</v>
      </c>
      <c r="AX35" s="10">
        <v>9</v>
      </c>
      <c r="AY35" s="10">
        <v>9</v>
      </c>
      <c r="AZ35" s="10">
        <v>9</v>
      </c>
      <c r="BA35" s="10">
        <v>9</v>
      </c>
      <c r="BB35" s="10">
        <v>9</v>
      </c>
      <c r="BC35" s="10">
        <v>9</v>
      </c>
      <c r="BD35" s="10">
        <v>9</v>
      </c>
      <c r="BE35" s="10">
        <v>9</v>
      </c>
      <c r="BF35" s="10">
        <v>9</v>
      </c>
      <c r="BG35" s="10">
        <v>9</v>
      </c>
      <c r="BH35" s="10">
        <v>9</v>
      </c>
      <c r="BI35" s="10">
        <v>9</v>
      </c>
      <c r="BJ35" s="10">
        <v>9</v>
      </c>
      <c r="BK35" s="10">
        <v>9</v>
      </c>
      <c r="BL35" s="10">
        <v>9</v>
      </c>
      <c r="BM35" s="10">
        <v>9</v>
      </c>
    </row>
    <row r="36" spans="1:65" x14ac:dyDescent="0.25">
      <c r="A36" s="4">
        <v>100000</v>
      </c>
      <c r="B36" s="10">
        <v>9</v>
      </c>
      <c r="C36" s="10">
        <v>9</v>
      </c>
      <c r="D36" s="10">
        <v>9</v>
      </c>
      <c r="E36" s="10">
        <v>9</v>
      </c>
      <c r="F36" s="10">
        <v>9</v>
      </c>
      <c r="G36" s="10">
        <v>9</v>
      </c>
      <c r="H36" s="10">
        <v>9</v>
      </c>
      <c r="I36" s="10">
        <v>9</v>
      </c>
      <c r="J36" s="10">
        <v>9</v>
      </c>
      <c r="K36" s="10">
        <v>9</v>
      </c>
      <c r="L36" s="10">
        <v>9</v>
      </c>
      <c r="M36" s="10">
        <v>9</v>
      </c>
      <c r="N36" s="10">
        <v>9</v>
      </c>
      <c r="O36" s="10">
        <v>9</v>
      </c>
      <c r="P36" s="10">
        <v>9</v>
      </c>
      <c r="Q36" s="10">
        <v>9</v>
      </c>
      <c r="R36" s="10">
        <v>9</v>
      </c>
      <c r="S36" s="10">
        <v>9</v>
      </c>
      <c r="T36" s="10">
        <v>9</v>
      </c>
      <c r="U36" s="10">
        <v>9</v>
      </c>
      <c r="V36" s="10">
        <v>9</v>
      </c>
      <c r="W36" s="10">
        <v>9</v>
      </c>
      <c r="X36" s="10">
        <v>9</v>
      </c>
      <c r="Y36" s="10">
        <v>9</v>
      </c>
      <c r="Z36" s="10">
        <v>9</v>
      </c>
      <c r="AA36" s="10">
        <v>9</v>
      </c>
      <c r="AB36" s="10">
        <v>9</v>
      </c>
      <c r="AC36" s="10">
        <v>9</v>
      </c>
      <c r="AD36" s="10">
        <v>9</v>
      </c>
      <c r="AE36" s="10">
        <v>9</v>
      </c>
      <c r="AF36" s="10">
        <v>9</v>
      </c>
      <c r="AG36" s="10">
        <v>9</v>
      </c>
      <c r="AH36" s="10">
        <v>9</v>
      </c>
      <c r="AI36" s="10">
        <v>9</v>
      </c>
      <c r="AJ36" s="10">
        <v>9</v>
      </c>
      <c r="AK36" s="10">
        <v>9</v>
      </c>
      <c r="AL36" s="10">
        <v>9</v>
      </c>
      <c r="AM36" s="10">
        <v>9</v>
      </c>
      <c r="AN36" s="10">
        <v>9</v>
      </c>
      <c r="AO36" s="10">
        <v>9</v>
      </c>
      <c r="AP36" s="10">
        <v>9</v>
      </c>
      <c r="AQ36" s="10">
        <v>9</v>
      </c>
      <c r="AR36" s="10">
        <v>9</v>
      </c>
      <c r="AS36" s="10">
        <v>9</v>
      </c>
      <c r="AT36" s="10">
        <v>9</v>
      </c>
      <c r="AU36" s="10">
        <v>9</v>
      </c>
      <c r="AV36" s="10">
        <v>9</v>
      </c>
      <c r="AW36" s="10">
        <v>9</v>
      </c>
      <c r="AX36" s="10">
        <v>9</v>
      </c>
      <c r="AY36" s="10">
        <v>9</v>
      </c>
      <c r="AZ36" s="10">
        <v>9</v>
      </c>
      <c r="BA36" s="10">
        <v>9</v>
      </c>
      <c r="BB36" s="10">
        <v>9</v>
      </c>
      <c r="BC36" s="10">
        <v>9</v>
      </c>
      <c r="BD36" s="10">
        <v>9</v>
      </c>
      <c r="BE36" s="10">
        <v>9</v>
      </c>
      <c r="BF36" s="10">
        <v>9</v>
      </c>
      <c r="BG36" s="10">
        <v>9</v>
      </c>
      <c r="BH36" s="10">
        <v>9</v>
      </c>
      <c r="BI36" s="10">
        <v>9</v>
      </c>
      <c r="BJ36" s="10">
        <v>9</v>
      </c>
      <c r="BK36" s="10">
        <v>9</v>
      </c>
      <c r="BL36" s="10">
        <v>9</v>
      </c>
      <c r="BM36" s="10">
        <v>9</v>
      </c>
    </row>
    <row r="37" spans="1:65" x14ac:dyDescent="0.25">
      <c r="A37" s="2" t="s">
        <v>17</v>
      </c>
      <c r="B37" s="10">
        <v>20</v>
      </c>
      <c r="C37" s="10">
        <v>20</v>
      </c>
      <c r="D37" s="10">
        <v>20</v>
      </c>
      <c r="E37" s="10">
        <v>20</v>
      </c>
      <c r="F37" s="10">
        <v>20</v>
      </c>
      <c r="G37" s="10">
        <v>20</v>
      </c>
      <c r="H37" s="10">
        <v>20</v>
      </c>
      <c r="I37" s="10">
        <v>20</v>
      </c>
      <c r="J37" s="10">
        <v>20</v>
      </c>
      <c r="K37" s="10">
        <v>20</v>
      </c>
      <c r="L37" s="10">
        <v>20</v>
      </c>
      <c r="M37" s="10">
        <v>20</v>
      </c>
      <c r="N37" s="10">
        <v>20</v>
      </c>
      <c r="O37" s="10">
        <v>20</v>
      </c>
      <c r="P37" s="10">
        <v>20</v>
      </c>
      <c r="Q37" s="10">
        <v>20</v>
      </c>
      <c r="R37" s="10">
        <v>20</v>
      </c>
      <c r="S37" s="10">
        <v>20</v>
      </c>
      <c r="T37" s="10">
        <v>20</v>
      </c>
      <c r="U37" s="10">
        <v>20</v>
      </c>
      <c r="V37" s="10">
        <v>20</v>
      </c>
      <c r="W37" s="10">
        <v>20</v>
      </c>
      <c r="X37" s="10">
        <v>20</v>
      </c>
      <c r="Y37" s="10">
        <v>20</v>
      </c>
      <c r="Z37" s="10">
        <v>20</v>
      </c>
      <c r="AA37" s="10">
        <v>20</v>
      </c>
      <c r="AB37" s="10">
        <v>20</v>
      </c>
      <c r="AC37" s="10">
        <v>20</v>
      </c>
      <c r="AD37" s="10">
        <v>20</v>
      </c>
      <c r="AE37" s="10">
        <v>20</v>
      </c>
      <c r="AF37" s="10">
        <v>20</v>
      </c>
      <c r="AG37" s="10">
        <v>20</v>
      </c>
      <c r="AH37" s="10">
        <v>20</v>
      </c>
      <c r="AI37" s="10">
        <v>20</v>
      </c>
      <c r="AJ37" s="10">
        <v>20</v>
      </c>
      <c r="AK37" s="10">
        <v>20</v>
      </c>
      <c r="AL37" s="10">
        <v>20</v>
      </c>
      <c r="AM37" s="10">
        <v>20</v>
      </c>
      <c r="AN37" s="10">
        <v>20</v>
      </c>
      <c r="AO37" s="10">
        <v>20</v>
      </c>
      <c r="AP37" s="10">
        <v>20</v>
      </c>
      <c r="AQ37" s="10">
        <v>20</v>
      </c>
      <c r="AR37" s="10">
        <v>20</v>
      </c>
      <c r="AS37" s="10">
        <v>20</v>
      </c>
      <c r="AT37" s="10">
        <v>20</v>
      </c>
      <c r="AU37" s="10">
        <v>20</v>
      </c>
      <c r="AV37" s="10">
        <v>20</v>
      </c>
      <c r="AW37" s="10">
        <v>20</v>
      </c>
      <c r="AX37" s="10">
        <v>20</v>
      </c>
      <c r="AY37" s="10">
        <v>20</v>
      </c>
      <c r="AZ37" s="10">
        <v>20</v>
      </c>
      <c r="BA37" s="10">
        <v>20</v>
      </c>
      <c r="BB37" s="10">
        <v>20</v>
      </c>
      <c r="BC37" s="10">
        <v>20</v>
      </c>
      <c r="BD37" s="10">
        <v>20</v>
      </c>
      <c r="BE37" s="10">
        <v>20</v>
      </c>
      <c r="BF37" s="10">
        <v>20</v>
      </c>
      <c r="BG37" s="10">
        <v>20</v>
      </c>
      <c r="BH37" s="10">
        <v>20</v>
      </c>
      <c r="BI37" s="10">
        <v>20</v>
      </c>
      <c r="BJ37" s="10">
        <v>20</v>
      </c>
      <c r="BK37" s="10">
        <v>20</v>
      </c>
      <c r="BL37" s="10">
        <v>20</v>
      </c>
      <c r="BM37" s="10">
        <v>20</v>
      </c>
    </row>
    <row r="38" spans="1:65" x14ac:dyDescent="0.25">
      <c r="A38" s="3">
        <v>100</v>
      </c>
      <c r="B38" s="10">
        <v>5</v>
      </c>
      <c r="C38" s="10">
        <v>5</v>
      </c>
      <c r="D38" s="10">
        <v>5</v>
      </c>
      <c r="E38" s="10">
        <v>5</v>
      </c>
      <c r="F38" s="10">
        <v>5</v>
      </c>
      <c r="G38" s="10">
        <v>5</v>
      </c>
      <c r="H38" s="10">
        <v>5</v>
      </c>
      <c r="I38" s="10">
        <v>5</v>
      </c>
      <c r="J38" s="10">
        <v>5</v>
      </c>
      <c r="K38" s="10">
        <v>5</v>
      </c>
      <c r="L38" s="10">
        <v>5</v>
      </c>
      <c r="M38" s="10">
        <v>5</v>
      </c>
      <c r="N38" s="10">
        <v>5</v>
      </c>
      <c r="O38" s="10">
        <v>5</v>
      </c>
      <c r="P38" s="10">
        <v>5</v>
      </c>
      <c r="Q38" s="10">
        <v>5</v>
      </c>
      <c r="R38" s="10">
        <v>5</v>
      </c>
      <c r="S38" s="10">
        <v>5</v>
      </c>
      <c r="T38" s="10">
        <v>5</v>
      </c>
      <c r="U38" s="10">
        <v>5</v>
      </c>
      <c r="V38" s="10">
        <v>5</v>
      </c>
      <c r="W38" s="10">
        <v>5</v>
      </c>
      <c r="X38" s="10">
        <v>5</v>
      </c>
      <c r="Y38" s="10">
        <v>5</v>
      </c>
      <c r="Z38" s="10">
        <v>5</v>
      </c>
      <c r="AA38" s="10">
        <v>5</v>
      </c>
      <c r="AB38" s="10">
        <v>5</v>
      </c>
      <c r="AC38" s="10">
        <v>5</v>
      </c>
      <c r="AD38" s="10">
        <v>5</v>
      </c>
      <c r="AE38" s="10">
        <v>5</v>
      </c>
      <c r="AF38" s="10">
        <v>5</v>
      </c>
      <c r="AG38" s="10">
        <v>5</v>
      </c>
      <c r="AH38" s="10">
        <v>5</v>
      </c>
      <c r="AI38" s="10">
        <v>5</v>
      </c>
      <c r="AJ38" s="10">
        <v>5</v>
      </c>
      <c r="AK38" s="10">
        <v>5</v>
      </c>
      <c r="AL38" s="10">
        <v>5</v>
      </c>
      <c r="AM38" s="10">
        <v>5</v>
      </c>
      <c r="AN38" s="10">
        <v>5</v>
      </c>
      <c r="AO38" s="10">
        <v>5</v>
      </c>
      <c r="AP38" s="10">
        <v>5</v>
      </c>
      <c r="AQ38" s="10">
        <v>5</v>
      </c>
      <c r="AR38" s="10">
        <v>5</v>
      </c>
      <c r="AS38" s="10">
        <v>5</v>
      </c>
      <c r="AT38" s="10">
        <v>5</v>
      </c>
      <c r="AU38" s="10">
        <v>5</v>
      </c>
      <c r="AV38" s="10">
        <v>5</v>
      </c>
      <c r="AW38" s="10">
        <v>5</v>
      </c>
      <c r="AX38" s="10">
        <v>5</v>
      </c>
      <c r="AY38" s="10">
        <v>5</v>
      </c>
      <c r="AZ38" s="10">
        <v>5</v>
      </c>
      <c r="BA38" s="10">
        <v>5</v>
      </c>
      <c r="BB38" s="10">
        <v>5</v>
      </c>
      <c r="BC38" s="10">
        <v>5</v>
      </c>
      <c r="BD38" s="10">
        <v>5</v>
      </c>
      <c r="BE38" s="10">
        <v>5</v>
      </c>
      <c r="BF38" s="10">
        <v>5</v>
      </c>
      <c r="BG38" s="10">
        <v>5</v>
      </c>
      <c r="BH38" s="10">
        <v>5</v>
      </c>
      <c r="BI38" s="10">
        <v>5</v>
      </c>
      <c r="BJ38" s="10">
        <v>5</v>
      </c>
      <c r="BK38" s="10">
        <v>5</v>
      </c>
      <c r="BL38" s="10">
        <v>5</v>
      </c>
      <c r="BM38" s="10">
        <v>5</v>
      </c>
    </row>
    <row r="39" spans="1:65" x14ac:dyDescent="0.25">
      <c r="A39" s="4">
        <v>0</v>
      </c>
      <c r="B39" s="10">
        <v>5</v>
      </c>
      <c r="C39" s="10">
        <v>5</v>
      </c>
      <c r="D39" s="10">
        <v>5</v>
      </c>
      <c r="E39" s="10">
        <v>5</v>
      </c>
      <c r="F39" s="10">
        <v>5</v>
      </c>
      <c r="G39" s="10">
        <v>5</v>
      </c>
      <c r="H39" s="10">
        <v>5</v>
      </c>
      <c r="I39" s="10">
        <v>5</v>
      </c>
      <c r="J39" s="10">
        <v>5</v>
      </c>
      <c r="K39" s="10">
        <v>5</v>
      </c>
      <c r="L39" s="10">
        <v>5</v>
      </c>
      <c r="M39" s="10">
        <v>5</v>
      </c>
      <c r="N39" s="10">
        <v>5</v>
      </c>
      <c r="O39" s="10">
        <v>5</v>
      </c>
      <c r="P39" s="10">
        <v>5</v>
      </c>
      <c r="Q39" s="10">
        <v>5</v>
      </c>
      <c r="R39" s="10">
        <v>5</v>
      </c>
      <c r="S39" s="10">
        <v>5</v>
      </c>
      <c r="T39" s="10">
        <v>5</v>
      </c>
      <c r="U39" s="10">
        <v>5</v>
      </c>
      <c r="V39" s="10">
        <v>5</v>
      </c>
      <c r="W39" s="10">
        <v>5</v>
      </c>
      <c r="X39" s="10">
        <v>5</v>
      </c>
      <c r="Y39" s="10">
        <v>5</v>
      </c>
      <c r="Z39" s="10">
        <v>5</v>
      </c>
      <c r="AA39" s="10">
        <v>5</v>
      </c>
      <c r="AB39" s="10">
        <v>5</v>
      </c>
      <c r="AC39" s="10">
        <v>5</v>
      </c>
      <c r="AD39" s="10">
        <v>5</v>
      </c>
      <c r="AE39" s="10">
        <v>5</v>
      </c>
      <c r="AF39" s="10">
        <v>5</v>
      </c>
      <c r="AG39" s="10">
        <v>5</v>
      </c>
      <c r="AH39" s="10">
        <v>5</v>
      </c>
      <c r="AI39" s="10">
        <v>5</v>
      </c>
      <c r="AJ39" s="10">
        <v>5</v>
      </c>
      <c r="AK39" s="10">
        <v>5</v>
      </c>
      <c r="AL39" s="10">
        <v>5</v>
      </c>
      <c r="AM39" s="10">
        <v>5</v>
      </c>
      <c r="AN39" s="10">
        <v>5</v>
      </c>
      <c r="AO39" s="10">
        <v>5</v>
      </c>
      <c r="AP39" s="10">
        <v>5</v>
      </c>
      <c r="AQ39" s="10">
        <v>5</v>
      </c>
      <c r="AR39" s="10">
        <v>5</v>
      </c>
      <c r="AS39" s="10">
        <v>5</v>
      </c>
      <c r="AT39" s="10">
        <v>5</v>
      </c>
      <c r="AU39" s="10">
        <v>5</v>
      </c>
      <c r="AV39" s="10">
        <v>5</v>
      </c>
      <c r="AW39" s="10">
        <v>5</v>
      </c>
      <c r="AX39" s="10">
        <v>5</v>
      </c>
      <c r="AY39" s="10">
        <v>5</v>
      </c>
      <c r="AZ39" s="10">
        <v>5</v>
      </c>
      <c r="BA39" s="10">
        <v>5</v>
      </c>
      <c r="BB39" s="10">
        <v>5</v>
      </c>
      <c r="BC39" s="10">
        <v>5</v>
      </c>
      <c r="BD39" s="10">
        <v>5</v>
      </c>
      <c r="BE39" s="10">
        <v>5</v>
      </c>
      <c r="BF39" s="10">
        <v>5</v>
      </c>
      <c r="BG39" s="10">
        <v>5</v>
      </c>
      <c r="BH39" s="10">
        <v>5</v>
      </c>
      <c r="BI39" s="10">
        <v>5</v>
      </c>
      <c r="BJ39" s="10">
        <v>5</v>
      </c>
      <c r="BK39" s="10">
        <v>5</v>
      </c>
      <c r="BL39" s="10">
        <v>5</v>
      </c>
      <c r="BM39" s="10">
        <v>5</v>
      </c>
    </row>
    <row r="40" spans="1:65" x14ac:dyDescent="0.25">
      <c r="A40" s="3">
        <v>1000</v>
      </c>
      <c r="B40" s="10">
        <v>5</v>
      </c>
      <c r="C40" s="10">
        <v>5</v>
      </c>
      <c r="D40" s="10">
        <v>5</v>
      </c>
      <c r="E40" s="10">
        <v>5</v>
      </c>
      <c r="F40" s="10">
        <v>5</v>
      </c>
      <c r="G40" s="10">
        <v>5</v>
      </c>
      <c r="H40" s="10">
        <v>5</v>
      </c>
      <c r="I40" s="10">
        <v>5</v>
      </c>
      <c r="J40" s="10">
        <v>5</v>
      </c>
      <c r="K40" s="10">
        <v>5</v>
      </c>
      <c r="L40" s="10">
        <v>5</v>
      </c>
      <c r="M40" s="10">
        <v>5</v>
      </c>
      <c r="N40" s="10">
        <v>5</v>
      </c>
      <c r="O40" s="10">
        <v>5</v>
      </c>
      <c r="P40" s="10">
        <v>5</v>
      </c>
      <c r="Q40" s="10">
        <v>5</v>
      </c>
      <c r="R40" s="10">
        <v>5</v>
      </c>
      <c r="S40" s="10">
        <v>5</v>
      </c>
      <c r="T40" s="10">
        <v>5</v>
      </c>
      <c r="U40" s="10">
        <v>5</v>
      </c>
      <c r="V40" s="10">
        <v>5</v>
      </c>
      <c r="W40" s="10">
        <v>5</v>
      </c>
      <c r="X40" s="10">
        <v>5</v>
      </c>
      <c r="Y40" s="10">
        <v>5</v>
      </c>
      <c r="Z40" s="10">
        <v>5</v>
      </c>
      <c r="AA40" s="10">
        <v>5</v>
      </c>
      <c r="AB40" s="10">
        <v>5</v>
      </c>
      <c r="AC40" s="10">
        <v>5</v>
      </c>
      <c r="AD40" s="10">
        <v>5</v>
      </c>
      <c r="AE40" s="10">
        <v>5</v>
      </c>
      <c r="AF40" s="10">
        <v>5</v>
      </c>
      <c r="AG40" s="10">
        <v>5</v>
      </c>
      <c r="AH40" s="10">
        <v>5</v>
      </c>
      <c r="AI40" s="10">
        <v>5</v>
      </c>
      <c r="AJ40" s="10">
        <v>5</v>
      </c>
      <c r="AK40" s="10">
        <v>5</v>
      </c>
      <c r="AL40" s="10">
        <v>5</v>
      </c>
      <c r="AM40" s="10">
        <v>5</v>
      </c>
      <c r="AN40" s="10">
        <v>5</v>
      </c>
      <c r="AO40" s="10">
        <v>5</v>
      </c>
      <c r="AP40" s="10">
        <v>5</v>
      </c>
      <c r="AQ40" s="10">
        <v>5</v>
      </c>
      <c r="AR40" s="10">
        <v>5</v>
      </c>
      <c r="AS40" s="10">
        <v>5</v>
      </c>
      <c r="AT40" s="10">
        <v>5</v>
      </c>
      <c r="AU40" s="10">
        <v>5</v>
      </c>
      <c r="AV40" s="10">
        <v>5</v>
      </c>
      <c r="AW40" s="10">
        <v>5</v>
      </c>
      <c r="AX40" s="10">
        <v>5</v>
      </c>
      <c r="AY40" s="10">
        <v>5</v>
      </c>
      <c r="AZ40" s="10">
        <v>5</v>
      </c>
      <c r="BA40" s="10">
        <v>5</v>
      </c>
      <c r="BB40" s="10">
        <v>5</v>
      </c>
      <c r="BC40" s="10">
        <v>5</v>
      </c>
      <c r="BD40" s="10">
        <v>5</v>
      </c>
      <c r="BE40" s="10">
        <v>5</v>
      </c>
      <c r="BF40" s="10">
        <v>5</v>
      </c>
      <c r="BG40" s="10">
        <v>5</v>
      </c>
      <c r="BH40" s="10">
        <v>5</v>
      </c>
      <c r="BI40" s="10">
        <v>5</v>
      </c>
      <c r="BJ40" s="10">
        <v>5</v>
      </c>
      <c r="BK40" s="10">
        <v>5</v>
      </c>
      <c r="BL40" s="10">
        <v>5</v>
      </c>
      <c r="BM40" s="10">
        <v>5</v>
      </c>
    </row>
    <row r="41" spans="1:65" x14ac:dyDescent="0.25">
      <c r="A41" s="4">
        <v>0</v>
      </c>
      <c r="B41" s="10">
        <v>5</v>
      </c>
      <c r="C41" s="10">
        <v>5</v>
      </c>
      <c r="D41" s="10">
        <v>5</v>
      </c>
      <c r="E41" s="10">
        <v>5</v>
      </c>
      <c r="F41" s="10">
        <v>5</v>
      </c>
      <c r="G41" s="10">
        <v>5</v>
      </c>
      <c r="H41" s="10">
        <v>5</v>
      </c>
      <c r="I41" s="10">
        <v>5</v>
      </c>
      <c r="J41" s="10">
        <v>5</v>
      </c>
      <c r="K41" s="10">
        <v>5</v>
      </c>
      <c r="L41" s="10">
        <v>5</v>
      </c>
      <c r="M41" s="10">
        <v>5</v>
      </c>
      <c r="N41" s="10">
        <v>5</v>
      </c>
      <c r="O41" s="10">
        <v>5</v>
      </c>
      <c r="P41" s="10">
        <v>5</v>
      </c>
      <c r="Q41" s="10">
        <v>5</v>
      </c>
      <c r="R41" s="10">
        <v>5</v>
      </c>
      <c r="S41" s="10">
        <v>5</v>
      </c>
      <c r="T41" s="10">
        <v>5</v>
      </c>
      <c r="U41" s="10">
        <v>5</v>
      </c>
      <c r="V41" s="10">
        <v>5</v>
      </c>
      <c r="W41" s="10">
        <v>5</v>
      </c>
      <c r="X41" s="10">
        <v>5</v>
      </c>
      <c r="Y41" s="10">
        <v>5</v>
      </c>
      <c r="Z41" s="10">
        <v>5</v>
      </c>
      <c r="AA41" s="10">
        <v>5</v>
      </c>
      <c r="AB41" s="10">
        <v>5</v>
      </c>
      <c r="AC41" s="10">
        <v>5</v>
      </c>
      <c r="AD41" s="10">
        <v>5</v>
      </c>
      <c r="AE41" s="10">
        <v>5</v>
      </c>
      <c r="AF41" s="10">
        <v>5</v>
      </c>
      <c r="AG41" s="10">
        <v>5</v>
      </c>
      <c r="AH41" s="10">
        <v>5</v>
      </c>
      <c r="AI41" s="10">
        <v>5</v>
      </c>
      <c r="AJ41" s="10">
        <v>5</v>
      </c>
      <c r="AK41" s="10">
        <v>5</v>
      </c>
      <c r="AL41" s="10">
        <v>5</v>
      </c>
      <c r="AM41" s="10">
        <v>5</v>
      </c>
      <c r="AN41" s="10">
        <v>5</v>
      </c>
      <c r="AO41" s="10">
        <v>5</v>
      </c>
      <c r="AP41" s="10">
        <v>5</v>
      </c>
      <c r="AQ41" s="10">
        <v>5</v>
      </c>
      <c r="AR41" s="10">
        <v>5</v>
      </c>
      <c r="AS41" s="10">
        <v>5</v>
      </c>
      <c r="AT41" s="10">
        <v>5</v>
      </c>
      <c r="AU41" s="10">
        <v>5</v>
      </c>
      <c r="AV41" s="10">
        <v>5</v>
      </c>
      <c r="AW41" s="10">
        <v>5</v>
      </c>
      <c r="AX41" s="10">
        <v>5</v>
      </c>
      <c r="AY41" s="10">
        <v>5</v>
      </c>
      <c r="AZ41" s="10">
        <v>5</v>
      </c>
      <c r="BA41" s="10">
        <v>5</v>
      </c>
      <c r="BB41" s="10">
        <v>5</v>
      </c>
      <c r="BC41" s="10">
        <v>5</v>
      </c>
      <c r="BD41" s="10">
        <v>5</v>
      </c>
      <c r="BE41" s="10">
        <v>5</v>
      </c>
      <c r="BF41" s="10">
        <v>5</v>
      </c>
      <c r="BG41" s="10">
        <v>5</v>
      </c>
      <c r="BH41" s="10">
        <v>5</v>
      </c>
      <c r="BI41" s="10">
        <v>5</v>
      </c>
      <c r="BJ41" s="10">
        <v>5</v>
      </c>
      <c r="BK41" s="10">
        <v>5</v>
      </c>
      <c r="BL41" s="10">
        <v>5</v>
      </c>
      <c r="BM41" s="10">
        <v>5</v>
      </c>
    </row>
    <row r="42" spans="1:65" x14ac:dyDescent="0.25">
      <c r="A42" s="3">
        <v>10000</v>
      </c>
      <c r="B42" s="10">
        <v>5</v>
      </c>
      <c r="C42" s="10">
        <v>5</v>
      </c>
      <c r="D42" s="10">
        <v>5</v>
      </c>
      <c r="E42" s="10">
        <v>5</v>
      </c>
      <c r="F42" s="10">
        <v>5</v>
      </c>
      <c r="G42" s="10">
        <v>5</v>
      </c>
      <c r="H42" s="10">
        <v>5</v>
      </c>
      <c r="I42" s="10">
        <v>5</v>
      </c>
      <c r="J42" s="10">
        <v>5</v>
      </c>
      <c r="K42" s="10">
        <v>5</v>
      </c>
      <c r="L42" s="10">
        <v>5</v>
      </c>
      <c r="M42" s="10">
        <v>5</v>
      </c>
      <c r="N42" s="10">
        <v>5</v>
      </c>
      <c r="O42" s="10">
        <v>5</v>
      </c>
      <c r="P42" s="10">
        <v>5</v>
      </c>
      <c r="Q42" s="10">
        <v>5</v>
      </c>
      <c r="R42" s="10">
        <v>5</v>
      </c>
      <c r="S42" s="10">
        <v>5</v>
      </c>
      <c r="T42" s="10">
        <v>5</v>
      </c>
      <c r="U42" s="10">
        <v>5</v>
      </c>
      <c r="V42" s="10">
        <v>5</v>
      </c>
      <c r="W42" s="10">
        <v>5</v>
      </c>
      <c r="X42" s="10">
        <v>5</v>
      </c>
      <c r="Y42" s="10">
        <v>5</v>
      </c>
      <c r="Z42" s="10">
        <v>5</v>
      </c>
      <c r="AA42" s="10">
        <v>5</v>
      </c>
      <c r="AB42" s="10">
        <v>5</v>
      </c>
      <c r="AC42" s="10">
        <v>5</v>
      </c>
      <c r="AD42" s="10">
        <v>5</v>
      </c>
      <c r="AE42" s="10">
        <v>5</v>
      </c>
      <c r="AF42" s="10">
        <v>5</v>
      </c>
      <c r="AG42" s="10">
        <v>5</v>
      </c>
      <c r="AH42" s="10">
        <v>5</v>
      </c>
      <c r="AI42" s="10">
        <v>5</v>
      </c>
      <c r="AJ42" s="10">
        <v>5</v>
      </c>
      <c r="AK42" s="10">
        <v>5</v>
      </c>
      <c r="AL42" s="10">
        <v>5</v>
      </c>
      <c r="AM42" s="10">
        <v>5</v>
      </c>
      <c r="AN42" s="10">
        <v>5</v>
      </c>
      <c r="AO42" s="10">
        <v>5</v>
      </c>
      <c r="AP42" s="10">
        <v>5</v>
      </c>
      <c r="AQ42" s="10">
        <v>5</v>
      </c>
      <c r="AR42" s="10">
        <v>5</v>
      </c>
      <c r="AS42" s="10">
        <v>5</v>
      </c>
      <c r="AT42" s="10">
        <v>5</v>
      </c>
      <c r="AU42" s="10">
        <v>5</v>
      </c>
      <c r="AV42" s="10">
        <v>5</v>
      </c>
      <c r="AW42" s="10">
        <v>5</v>
      </c>
      <c r="AX42" s="10">
        <v>5</v>
      </c>
      <c r="AY42" s="10">
        <v>5</v>
      </c>
      <c r="AZ42" s="10">
        <v>5</v>
      </c>
      <c r="BA42" s="10">
        <v>5</v>
      </c>
      <c r="BB42" s="10">
        <v>5</v>
      </c>
      <c r="BC42" s="10">
        <v>5</v>
      </c>
      <c r="BD42" s="10">
        <v>5</v>
      </c>
      <c r="BE42" s="10">
        <v>5</v>
      </c>
      <c r="BF42" s="10">
        <v>5</v>
      </c>
      <c r="BG42" s="10">
        <v>5</v>
      </c>
      <c r="BH42" s="10">
        <v>5</v>
      </c>
      <c r="BI42" s="10">
        <v>5</v>
      </c>
      <c r="BJ42" s="10">
        <v>5</v>
      </c>
      <c r="BK42" s="10">
        <v>5</v>
      </c>
      <c r="BL42" s="10">
        <v>5</v>
      </c>
      <c r="BM42" s="10">
        <v>5</v>
      </c>
    </row>
    <row r="43" spans="1:65" x14ac:dyDescent="0.25">
      <c r="A43" s="4">
        <v>0</v>
      </c>
      <c r="B43" s="10">
        <v>5</v>
      </c>
      <c r="C43" s="10">
        <v>5</v>
      </c>
      <c r="D43" s="10">
        <v>5</v>
      </c>
      <c r="E43" s="10">
        <v>5</v>
      </c>
      <c r="F43" s="10">
        <v>5</v>
      </c>
      <c r="G43" s="10">
        <v>5</v>
      </c>
      <c r="H43" s="10">
        <v>5</v>
      </c>
      <c r="I43" s="10">
        <v>5</v>
      </c>
      <c r="J43" s="10">
        <v>5</v>
      </c>
      <c r="K43" s="10">
        <v>5</v>
      </c>
      <c r="L43" s="10">
        <v>5</v>
      </c>
      <c r="M43" s="10">
        <v>5</v>
      </c>
      <c r="N43" s="10">
        <v>5</v>
      </c>
      <c r="O43" s="10">
        <v>5</v>
      </c>
      <c r="P43" s="10">
        <v>5</v>
      </c>
      <c r="Q43" s="10">
        <v>5</v>
      </c>
      <c r="R43" s="10">
        <v>5</v>
      </c>
      <c r="S43" s="10">
        <v>5</v>
      </c>
      <c r="T43" s="10">
        <v>5</v>
      </c>
      <c r="U43" s="10">
        <v>5</v>
      </c>
      <c r="V43" s="10">
        <v>5</v>
      </c>
      <c r="W43" s="10">
        <v>5</v>
      </c>
      <c r="X43" s="10">
        <v>5</v>
      </c>
      <c r="Y43" s="10">
        <v>5</v>
      </c>
      <c r="Z43" s="10">
        <v>5</v>
      </c>
      <c r="AA43" s="10">
        <v>5</v>
      </c>
      <c r="AB43" s="10">
        <v>5</v>
      </c>
      <c r="AC43" s="10">
        <v>5</v>
      </c>
      <c r="AD43" s="10">
        <v>5</v>
      </c>
      <c r="AE43" s="10">
        <v>5</v>
      </c>
      <c r="AF43" s="10">
        <v>5</v>
      </c>
      <c r="AG43" s="10">
        <v>5</v>
      </c>
      <c r="AH43" s="10">
        <v>5</v>
      </c>
      <c r="AI43" s="10">
        <v>5</v>
      </c>
      <c r="AJ43" s="10">
        <v>5</v>
      </c>
      <c r="AK43" s="10">
        <v>5</v>
      </c>
      <c r="AL43" s="10">
        <v>5</v>
      </c>
      <c r="AM43" s="10">
        <v>5</v>
      </c>
      <c r="AN43" s="10">
        <v>5</v>
      </c>
      <c r="AO43" s="10">
        <v>5</v>
      </c>
      <c r="AP43" s="10">
        <v>5</v>
      </c>
      <c r="AQ43" s="10">
        <v>5</v>
      </c>
      <c r="AR43" s="10">
        <v>5</v>
      </c>
      <c r="AS43" s="10">
        <v>5</v>
      </c>
      <c r="AT43" s="10">
        <v>5</v>
      </c>
      <c r="AU43" s="10">
        <v>5</v>
      </c>
      <c r="AV43" s="10">
        <v>5</v>
      </c>
      <c r="AW43" s="10">
        <v>5</v>
      </c>
      <c r="AX43" s="10">
        <v>5</v>
      </c>
      <c r="AY43" s="10">
        <v>5</v>
      </c>
      <c r="AZ43" s="10">
        <v>5</v>
      </c>
      <c r="BA43" s="10">
        <v>5</v>
      </c>
      <c r="BB43" s="10">
        <v>5</v>
      </c>
      <c r="BC43" s="10">
        <v>5</v>
      </c>
      <c r="BD43" s="10">
        <v>5</v>
      </c>
      <c r="BE43" s="10">
        <v>5</v>
      </c>
      <c r="BF43" s="10">
        <v>5</v>
      </c>
      <c r="BG43" s="10">
        <v>5</v>
      </c>
      <c r="BH43" s="10">
        <v>5</v>
      </c>
      <c r="BI43" s="10">
        <v>5</v>
      </c>
      <c r="BJ43" s="10">
        <v>5</v>
      </c>
      <c r="BK43" s="10">
        <v>5</v>
      </c>
      <c r="BL43" s="10">
        <v>5</v>
      </c>
      <c r="BM43" s="10">
        <v>5</v>
      </c>
    </row>
    <row r="44" spans="1:65" x14ac:dyDescent="0.25">
      <c r="A44" s="3">
        <v>30000</v>
      </c>
      <c r="B44" s="10">
        <v>5</v>
      </c>
      <c r="C44" s="10">
        <v>5</v>
      </c>
      <c r="D44" s="10">
        <v>5</v>
      </c>
      <c r="E44" s="10">
        <v>5</v>
      </c>
      <c r="F44" s="10">
        <v>5</v>
      </c>
      <c r="G44" s="10">
        <v>5</v>
      </c>
      <c r="H44" s="10">
        <v>5</v>
      </c>
      <c r="I44" s="10">
        <v>5</v>
      </c>
      <c r="J44" s="10">
        <v>5</v>
      </c>
      <c r="K44" s="10">
        <v>5</v>
      </c>
      <c r="L44" s="10">
        <v>5</v>
      </c>
      <c r="M44" s="10">
        <v>5</v>
      </c>
      <c r="N44" s="10">
        <v>5</v>
      </c>
      <c r="O44" s="10">
        <v>5</v>
      </c>
      <c r="P44" s="10">
        <v>5</v>
      </c>
      <c r="Q44" s="10">
        <v>5</v>
      </c>
      <c r="R44" s="10">
        <v>5</v>
      </c>
      <c r="S44" s="10">
        <v>5</v>
      </c>
      <c r="T44" s="10">
        <v>5</v>
      </c>
      <c r="U44" s="10">
        <v>5</v>
      </c>
      <c r="V44" s="10">
        <v>5</v>
      </c>
      <c r="W44" s="10">
        <v>5</v>
      </c>
      <c r="X44" s="10">
        <v>5</v>
      </c>
      <c r="Y44" s="10">
        <v>5</v>
      </c>
      <c r="Z44" s="10">
        <v>5</v>
      </c>
      <c r="AA44" s="10">
        <v>5</v>
      </c>
      <c r="AB44" s="10">
        <v>5</v>
      </c>
      <c r="AC44" s="10">
        <v>5</v>
      </c>
      <c r="AD44" s="10">
        <v>5</v>
      </c>
      <c r="AE44" s="10">
        <v>5</v>
      </c>
      <c r="AF44" s="10">
        <v>5</v>
      </c>
      <c r="AG44" s="10">
        <v>5</v>
      </c>
      <c r="AH44" s="10">
        <v>5</v>
      </c>
      <c r="AI44" s="10">
        <v>5</v>
      </c>
      <c r="AJ44" s="10">
        <v>5</v>
      </c>
      <c r="AK44" s="10">
        <v>5</v>
      </c>
      <c r="AL44" s="10">
        <v>5</v>
      </c>
      <c r="AM44" s="10">
        <v>5</v>
      </c>
      <c r="AN44" s="10">
        <v>5</v>
      </c>
      <c r="AO44" s="10">
        <v>5</v>
      </c>
      <c r="AP44" s="10">
        <v>5</v>
      </c>
      <c r="AQ44" s="10">
        <v>5</v>
      </c>
      <c r="AR44" s="10">
        <v>5</v>
      </c>
      <c r="AS44" s="10">
        <v>5</v>
      </c>
      <c r="AT44" s="10">
        <v>5</v>
      </c>
      <c r="AU44" s="10">
        <v>5</v>
      </c>
      <c r="AV44" s="10">
        <v>5</v>
      </c>
      <c r="AW44" s="10">
        <v>5</v>
      </c>
      <c r="AX44" s="10">
        <v>5</v>
      </c>
      <c r="AY44" s="10">
        <v>5</v>
      </c>
      <c r="AZ44" s="10">
        <v>5</v>
      </c>
      <c r="BA44" s="10">
        <v>5</v>
      </c>
      <c r="BB44" s="10">
        <v>5</v>
      </c>
      <c r="BC44" s="10">
        <v>5</v>
      </c>
      <c r="BD44" s="10">
        <v>5</v>
      </c>
      <c r="BE44" s="10">
        <v>5</v>
      </c>
      <c r="BF44" s="10">
        <v>5</v>
      </c>
      <c r="BG44" s="10">
        <v>5</v>
      </c>
      <c r="BH44" s="10">
        <v>5</v>
      </c>
      <c r="BI44" s="10">
        <v>5</v>
      </c>
      <c r="BJ44" s="10">
        <v>5</v>
      </c>
      <c r="BK44" s="10">
        <v>5</v>
      </c>
      <c r="BL44" s="10">
        <v>5</v>
      </c>
      <c r="BM44" s="10">
        <v>5</v>
      </c>
    </row>
    <row r="45" spans="1:65" x14ac:dyDescent="0.25">
      <c r="A45" s="4">
        <v>0</v>
      </c>
      <c r="B45" s="10">
        <v>5</v>
      </c>
      <c r="C45" s="10">
        <v>5</v>
      </c>
      <c r="D45" s="10">
        <v>5</v>
      </c>
      <c r="E45" s="10">
        <v>5</v>
      </c>
      <c r="F45" s="10">
        <v>5</v>
      </c>
      <c r="G45" s="10">
        <v>5</v>
      </c>
      <c r="H45" s="10">
        <v>5</v>
      </c>
      <c r="I45" s="10">
        <v>5</v>
      </c>
      <c r="J45" s="10">
        <v>5</v>
      </c>
      <c r="K45" s="10">
        <v>5</v>
      </c>
      <c r="L45" s="10">
        <v>5</v>
      </c>
      <c r="M45" s="10">
        <v>5</v>
      </c>
      <c r="N45" s="10">
        <v>5</v>
      </c>
      <c r="O45" s="10">
        <v>5</v>
      </c>
      <c r="P45" s="10">
        <v>5</v>
      </c>
      <c r="Q45" s="10">
        <v>5</v>
      </c>
      <c r="R45" s="10">
        <v>5</v>
      </c>
      <c r="S45" s="10">
        <v>5</v>
      </c>
      <c r="T45" s="10">
        <v>5</v>
      </c>
      <c r="U45" s="10">
        <v>5</v>
      </c>
      <c r="V45" s="10">
        <v>5</v>
      </c>
      <c r="W45" s="10">
        <v>5</v>
      </c>
      <c r="X45" s="10">
        <v>5</v>
      </c>
      <c r="Y45" s="10">
        <v>5</v>
      </c>
      <c r="Z45" s="10">
        <v>5</v>
      </c>
      <c r="AA45" s="10">
        <v>5</v>
      </c>
      <c r="AB45" s="10">
        <v>5</v>
      </c>
      <c r="AC45" s="10">
        <v>5</v>
      </c>
      <c r="AD45" s="10">
        <v>5</v>
      </c>
      <c r="AE45" s="10">
        <v>5</v>
      </c>
      <c r="AF45" s="10">
        <v>5</v>
      </c>
      <c r="AG45" s="10">
        <v>5</v>
      </c>
      <c r="AH45" s="10">
        <v>5</v>
      </c>
      <c r="AI45" s="10">
        <v>5</v>
      </c>
      <c r="AJ45" s="10">
        <v>5</v>
      </c>
      <c r="AK45" s="10">
        <v>5</v>
      </c>
      <c r="AL45" s="10">
        <v>5</v>
      </c>
      <c r="AM45" s="10">
        <v>5</v>
      </c>
      <c r="AN45" s="10">
        <v>5</v>
      </c>
      <c r="AO45" s="10">
        <v>5</v>
      </c>
      <c r="AP45" s="10">
        <v>5</v>
      </c>
      <c r="AQ45" s="10">
        <v>5</v>
      </c>
      <c r="AR45" s="10">
        <v>5</v>
      </c>
      <c r="AS45" s="10">
        <v>5</v>
      </c>
      <c r="AT45" s="10">
        <v>5</v>
      </c>
      <c r="AU45" s="10">
        <v>5</v>
      </c>
      <c r="AV45" s="10">
        <v>5</v>
      </c>
      <c r="AW45" s="10">
        <v>5</v>
      </c>
      <c r="AX45" s="10">
        <v>5</v>
      </c>
      <c r="AY45" s="10">
        <v>5</v>
      </c>
      <c r="AZ45" s="10">
        <v>5</v>
      </c>
      <c r="BA45" s="10">
        <v>5</v>
      </c>
      <c r="BB45" s="10">
        <v>5</v>
      </c>
      <c r="BC45" s="10">
        <v>5</v>
      </c>
      <c r="BD45" s="10">
        <v>5</v>
      </c>
      <c r="BE45" s="10">
        <v>5</v>
      </c>
      <c r="BF45" s="10">
        <v>5</v>
      </c>
      <c r="BG45" s="10">
        <v>5</v>
      </c>
      <c r="BH45" s="10">
        <v>5</v>
      </c>
      <c r="BI45" s="10">
        <v>5</v>
      </c>
      <c r="BJ45" s="10">
        <v>5</v>
      </c>
      <c r="BK45" s="10">
        <v>5</v>
      </c>
      <c r="BL45" s="10">
        <v>5</v>
      </c>
      <c r="BM45" s="10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C2DF0-5B58-47C6-9C85-8BB848ADC3BA}">
  <dimension ref="A3:O71"/>
  <sheetViews>
    <sheetView workbookViewId="0">
      <selection activeCell="A9" sqref="A9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8.42578125" bestFit="1" customWidth="1"/>
    <col min="4" max="4" width="7" bestFit="1" customWidth="1"/>
    <col min="5" max="5" width="8.42578125" bestFit="1" customWidth="1"/>
    <col min="6" max="6" width="7.85546875" bestFit="1" customWidth="1"/>
    <col min="7" max="7" width="12" bestFit="1" customWidth="1"/>
    <col min="8" max="8" width="7" bestFit="1" customWidth="1"/>
    <col min="9" max="9" width="12" bestFit="1" customWidth="1"/>
    <col min="10" max="10" width="7.85546875" bestFit="1" customWidth="1"/>
    <col min="11" max="11" width="8.42578125" bestFit="1" customWidth="1"/>
    <col min="12" max="12" width="7.85546875" bestFit="1" customWidth="1"/>
    <col min="13" max="13" width="12" bestFit="1" customWidth="1"/>
    <col min="14" max="14" width="7.85546875" bestFit="1" customWidth="1"/>
    <col min="15" max="15" width="12" bestFit="1" customWidth="1"/>
    <col min="16" max="16" width="7" bestFit="1" customWidth="1"/>
    <col min="17" max="17" width="12" bestFit="1" customWidth="1"/>
    <col min="18" max="18" width="7.85546875" bestFit="1" customWidth="1"/>
    <col min="19" max="19" width="12" bestFit="1" customWidth="1"/>
    <col min="20" max="20" width="7" bestFit="1" customWidth="1"/>
    <col min="21" max="21" width="12" bestFit="1" customWidth="1"/>
    <col min="22" max="22" width="9.7109375" bestFit="1" customWidth="1"/>
    <col min="23" max="23" width="14" bestFit="1" customWidth="1"/>
    <col min="24" max="24" width="6.85546875" bestFit="1" customWidth="1"/>
    <col min="25" max="25" width="12" bestFit="1" customWidth="1"/>
    <col min="26" max="26" width="7.85546875" bestFit="1" customWidth="1"/>
    <col min="27" max="27" width="12" bestFit="1" customWidth="1"/>
    <col min="28" max="28" width="7" bestFit="1" customWidth="1"/>
    <col min="29" max="29" width="12" bestFit="1" customWidth="1"/>
    <col min="30" max="30" width="9.7109375" bestFit="1" customWidth="1"/>
    <col min="31" max="31" width="14" bestFit="1" customWidth="1"/>
    <col min="32" max="32" width="6.85546875" bestFit="1" customWidth="1"/>
    <col min="33" max="33" width="12" bestFit="1" customWidth="1"/>
    <col min="34" max="34" width="7.85546875" bestFit="1" customWidth="1"/>
    <col min="35" max="35" width="12" bestFit="1" customWidth="1"/>
    <col min="36" max="36" width="9.7109375" bestFit="1" customWidth="1"/>
    <col min="37" max="37" width="14" bestFit="1" customWidth="1"/>
    <col min="38" max="38" width="5.5703125" bestFit="1" customWidth="1"/>
    <col min="39" max="39" width="12" bestFit="1" customWidth="1"/>
    <col min="40" max="40" width="18.5703125" bestFit="1" customWidth="1"/>
    <col min="41" max="41" width="7" bestFit="1" customWidth="1"/>
    <col min="42" max="42" width="12" bestFit="1" customWidth="1"/>
    <col min="43" max="43" width="18.5703125" bestFit="1" customWidth="1"/>
    <col min="44" max="44" width="9.7109375" bestFit="1" customWidth="1"/>
    <col min="45" max="45" width="14" bestFit="1" customWidth="1"/>
    <col min="46" max="46" width="24.140625" bestFit="1" customWidth="1"/>
    <col min="47" max="47" width="6.85546875" bestFit="1" customWidth="1"/>
    <col min="48" max="48" width="12" bestFit="1" customWidth="1"/>
    <col min="49" max="49" width="21.140625" bestFit="1" customWidth="1"/>
    <col min="50" max="50" width="7.85546875" bestFit="1" customWidth="1"/>
    <col min="51" max="51" width="12" bestFit="1" customWidth="1"/>
    <col min="52" max="52" width="18.5703125" bestFit="1" customWidth="1"/>
    <col min="53" max="53" width="9.7109375" bestFit="1" customWidth="1"/>
    <col min="54" max="54" width="14" bestFit="1" customWidth="1"/>
    <col min="55" max="55" width="24.140625" bestFit="1" customWidth="1"/>
    <col min="56" max="56" width="5.5703125" bestFit="1" customWidth="1"/>
    <col min="57" max="57" width="12" bestFit="1" customWidth="1"/>
    <col min="58" max="58" width="19.5703125" bestFit="1" customWidth="1"/>
    <col min="59" max="59" width="14" bestFit="1" customWidth="1"/>
    <col min="60" max="60" width="18.7109375" bestFit="1" customWidth="1"/>
    <col min="61" max="61" width="24.140625" bestFit="1" customWidth="1"/>
    <col min="62" max="62" width="6.85546875" bestFit="1" customWidth="1"/>
    <col min="63" max="63" width="12" bestFit="1" customWidth="1"/>
    <col min="64" max="64" width="15.7109375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3.140625" bestFit="1" customWidth="1"/>
    <col min="69" max="69" width="18.5703125" bestFit="1" customWidth="1"/>
    <col min="70" max="70" width="9.7109375" bestFit="1" customWidth="1"/>
    <col min="71" max="71" width="14" bestFit="1" customWidth="1"/>
    <col min="72" max="72" width="18.7109375" bestFit="1" customWidth="1"/>
    <col min="73" max="73" width="24.140625" bestFit="1" customWidth="1"/>
    <col min="74" max="74" width="5.5703125" bestFit="1" customWidth="1"/>
    <col min="75" max="75" width="12" bestFit="1" customWidth="1"/>
    <col min="76" max="76" width="14.140625" bestFit="1" customWidth="1"/>
    <col min="77" max="77" width="19.5703125" bestFit="1" customWidth="1"/>
    <col min="78" max="78" width="12" bestFit="1" customWidth="1"/>
    <col min="79" max="79" width="8.42578125" bestFit="1" customWidth="1"/>
    <col min="80" max="80" width="14.14062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6.5703125" bestFit="1" customWidth="1"/>
    <col min="85" max="85" width="11.42578125" bestFit="1" customWidth="1"/>
    <col min="86" max="86" width="18.5703125" bestFit="1" customWidth="1"/>
    <col min="87" max="87" width="9.7109375" bestFit="1" customWidth="1"/>
    <col min="88" max="88" width="14" bestFit="1" customWidth="1"/>
    <col min="89" max="89" width="11.28515625" bestFit="1" customWidth="1"/>
    <col min="90" max="90" width="17" bestFit="1" customWidth="1"/>
    <col min="91" max="91" width="24.140625" bestFit="1" customWidth="1"/>
    <col min="92" max="92" width="5.5703125" bestFit="1" customWidth="1"/>
    <col min="93" max="93" width="12" bestFit="1" customWidth="1"/>
    <col min="94" max="94" width="6.85546875" bestFit="1" customWidth="1"/>
    <col min="95" max="95" width="12.42578125" bestFit="1" customWidth="1"/>
    <col min="96" max="96" width="19.5703125" bestFit="1" customWidth="1"/>
    <col min="97" max="97" width="17" bestFit="1" customWidth="1"/>
    <col min="98" max="98" width="18.5703125" bestFit="1" customWidth="1"/>
    <col min="99" max="99" width="17" bestFit="1" customWidth="1"/>
    <col min="100" max="100" width="18.5703125" bestFit="1" customWidth="1"/>
    <col min="101" max="101" width="17" bestFit="1" customWidth="1"/>
    <col min="102" max="102" width="18.5703125" bestFit="1" customWidth="1"/>
    <col min="103" max="103" width="17" bestFit="1" customWidth="1"/>
    <col min="104" max="104" width="18.5703125" bestFit="1" customWidth="1"/>
    <col min="105" max="105" width="17" bestFit="1" customWidth="1"/>
    <col min="106" max="106" width="18.5703125" bestFit="1" customWidth="1"/>
    <col min="107" max="107" width="17" bestFit="1" customWidth="1"/>
    <col min="108" max="108" width="18.5703125" bestFit="1" customWidth="1"/>
    <col min="109" max="109" width="17" bestFit="1" customWidth="1"/>
    <col min="110" max="110" width="18.5703125" bestFit="1" customWidth="1"/>
    <col min="111" max="111" width="17" bestFit="1" customWidth="1"/>
    <col min="112" max="112" width="18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15" x14ac:dyDescent="0.25">
      <c r="B3" s="1" t="s">
        <v>20</v>
      </c>
    </row>
    <row r="4" spans="1:15" x14ac:dyDescent="0.25">
      <c r="B4" t="s">
        <v>10</v>
      </c>
      <c r="F4" t="s">
        <v>15</v>
      </c>
      <c r="J4" t="s">
        <v>12</v>
      </c>
      <c r="L4" t="s">
        <v>16</v>
      </c>
      <c r="N4" t="s">
        <v>17</v>
      </c>
    </row>
    <row r="5" spans="1:15" x14ac:dyDescent="0.25">
      <c r="B5">
        <v>10000</v>
      </c>
      <c r="F5">
        <v>10000</v>
      </c>
      <c r="J5">
        <v>10000</v>
      </c>
      <c r="L5">
        <v>10000</v>
      </c>
      <c r="N5">
        <v>10000</v>
      </c>
    </row>
    <row r="6" spans="1:15" x14ac:dyDescent="0.25">
      <c r="B6">
        <v>1</v>
      </c>
      <c r="D6">
        <v>100000</v>
      </c>
      <c r="F6">
        <v>1</v>
      </c>
      <c r="H6">
        <v>100000</v>
      </c>
      <c r="J6">
        <v>100000</v>
      </c>
      <c r="L6">
        <v>100000</v>
      </c>
      <c r="N6">
        <v>0</v>
      </c>
    </row>
    <row r="7" spans="1:15" x14ac:dyDescent="0.25">
      <c r="A7" s="1" t="s">
        <v>18</v>
      </c>
      <c r="B7" t="s">
        <v>22</v>
      </c>
      <c r="C7" t="s">
        <v>21</v>
      </c>
      <c r="D7" t="s">
        <v>22</v>
      </c>
      <c r="E7" t="s">
        <v>21</v>
      </c>
      <c r="F7" t="s">
        <v>22</v>
      </c>
      <c r="G7" t="s">
        <v>21</v>
      </c>
      <c r="H7" t="s">
        <v>22</v>
      </c>
      <c r="I7" t="s">
        <v>21</v>
      </c>
      <c r="J7" t="s">
        <v>22</v>
      </c>
      <c r="K7" t="s">
        <v>21</v>
      </c>
      <c r="L7" t="s">
        <v>22</v>
      </c>
      <c r="M7" t="s">
        <v>21</v>
      </c>
      <c r="N7" t="s">
        <v>22</v>
      </c>
      <c r="O7" t="s">
        <v>21</v>
      </c>
    </row>
    <row r="8" spans="1:15" x14ac:dyDescent="0.25">
      <c r="A8" s="2">
        <v>1</v>
      </c>
      <c r="B8" s="6"/>
      <c r="C8" s="10"/>
      <c r="D8" s="6">
        <v>241.723781</v>
      </c>
      <c r="E8" s="10">
        <v>0</v>
      </c>
      <c r="F8" s="6">
        <v>191.61015275</v>
      </c>
      <c r="G8" s="10">
        <v>0.34678361170965738</v>
      </c>
      <c r="H8" s="6">
        <v>186.70297818181817</v>
      </c>
      <c r="I8" s="10">
        <v>0.45532179517951776</v>
      </c>
      <c r="J8" s="6">
        <v>237.45504600000001</v>
      </c>
      <c r="K8" s="10">
        <v>0</v>
      </c>
      <c r="L8" s="6">
        <v>257.33370055555554</v>
      </c>
      <c r="M8" s="10">
        <v>0.19063801879255948</v>
      </c>
      <c r="N8" s="6">
        <v>3.4385683999999999</v>
      </c>
      <c r="O8" s="10">
        <v>0.92734843136818867</v>
      </c>
    </row>
    <row r="9" spans="1:15" x14ac:dyDescent="0.25">
      <c r="A9" s="2">
        <v>2</v>
      </c>
      <c r="B9" s="6"/>
      <c r="C9" s="10"/>
      <c r="D9" s="6">
        <v>234.64200099999999</v>
      </c>
      <c r="E9" s="10">
        <v>0</v>
      </c>
      <c r="F9" s="6">
        <v>108.17825400000001</v>
      </c>
      <c r="G9" s="10">
        <v>3.0043477383115333</v>
      </c>
      <c r="H9" s="6">
        <v>93.358230181818186</v>
      </c>
      <c r="I9" s="10">
        <v>1.2779314658038963</v>
      </c>
      <c r="J9" s="6">
        <v>237.94293999999999</v>
      </c>
      <c r="K9" s="10">
        <v>0</v>
      </c>
      <c r="L9" s="6">
        <v>127.96814633333332</v>
      </c>
      <c r="M9" s="10">
        <v>0.14703695325303268</v>
      </c>
      <c r="N9" s="6">
        <v>1.9700338000000002</v>
      </c>
      <c r="O9" s="10">
        <v>2.4518132933786768E-2</v>
      </c>
    </row>
    <row r="10" spans="1:15" x14ac:dyDescent="0.25">
      <c r="A10" s="2">
        <v>3</v>
      </c>
      <c r="B10" s="6"/>
      <c r="C10" s="10"/>
      <c r="D10" s="6">
        <v>232.21644599999999</v>
      </c>
      <c r="E10" s="10">
        <v>0</v>
      </c>
      <c r="F10" s="6">
        <v>74.15145425</v>
      </c>
      <c r="G10" s="10">
        <v>1.3285559050946167</v>
      </c>
      <c r="H10" s="6">
        <v>61.60287390909091</v>
      </c>
      <c r="I10" s="10">
        <v>0.58566605859746601</v>
      </c>
      <c r="J10" s="6">
        <v>237.25687300000001</v>
      </c>
      <c r="K10" s="10">
        <v>0</v>
      </c>
      <c r="L10" s="6">
        <v>84.832680222222223</v>
      </c>
      <c r="M10" s="10">
        <v>4.8780592385327538E-2</v>
      </c>
      <c r="N10" s="6">
        <v>1.9406254000000001</v>
      </c>
      <c r="O10" s="10">
        <v>0.46729505514892838</v>
      </c>
    </row>
    <row r="11" spans="1:15" x14ac:dyDescent="0.25">
      <c r="A11" s="2">
        <v>4</v>
      </c>
      <c r="B11" s="6"/>
      <c r="C11" s="10"/>
      <c r="D11" s="6">
        <v>231.68977799999999</v>
      </c>
      <c r="E11" s="10">
        <v>0</v>
      </c>
      <c r="F11" s="6">
        <v>58.743132000000003</v>
      </c>
      <c r="G11" s="10">
        <v>1.1372010812534341</v>
      </c>
      <c r="H11" s="6">
        <v>47.764747636363637</v>
      </c>
      <c r="I11" s="10">
        <v>3.3791517289707906</v>
      </c>
      <c r="J11" s="6">
        <v>236.26881299999999</v>
      </c>
      <c r="K11" s="10">
        <v>0</v>
      </c>
      <c r="L11" s="6">
        <v>63.871343111111123</v>
      </c>
      <c r="M11" s="10">
        <v>5.2532994200577297E-2</v>
      </c>
      <c r="N11" s="6">
        <v>1.5664893999999998</v>
      </c>
      <c r="O11" s="10">
        <v>1.4006883587734489E-2</v>
      </c>
    </row>
    <row r="12" spans="1:15" x14ac:dyDescent="0.25">
      <c r="A12" s="2">
        <v>5</v>
      </c>
      <c r="B12" s="6"/>
      <c r="C12" s="10"/>
      <c r="D12" s="6">
        <v>231.04873900000001</v>
      </c>
      <c r="E12" s="10">
        <v>0</v>
      </c>
      <c r="F12" s="6">
        <v>49.623637000000002</v>
      </c>
      <c r="G12" s="10">
        <v>1.0482370855916103</v>
      </c>
      <c r="H12" s="6">
        <v>37.228402090909093</v>
      </c>
      <c r="I12" s="10">
        <v>0.28987238845378277</v>
      </c>
      <c r="J12" s="6">
        <v>237.97830999999999</v>
      </c>
      <c r="K12" s="10">
        <v>0</v>
      </c>
      <c r="L12" s="6">
        <v>51.328108555555559</v>
      </c>
      <c r="M12" s="10">
        <v>3.6077909057422343E-2</v>
      </c>
      <c r="N12" s="6">
        <v>1.4988050000000002</v>
      </c>
      <c r="O12" s="10">
        <v>1.40346349863326E-2</v>
      </c>
    </row>
    <row r="13" spans="1:15" x14ac:dyDescent="0.25">
      <c r="A13" s="2">
        <v>6</v>
      </c>
      <c r="B13" s="6"/>
      <c r="C13" s="10"/>
      <c r="D13" s="6">
        <v>230.65029799999999</v>
      </c>
      <c r="E13" s="10">
        <v>0</v>
      </c>
      <c r="F13" s="6">
        <v>43.718955000000001</v>
      </c>
      <c r="G13" s="10">
        <v>0.46942523400271569</v>
      </c>
      <c r="H13" s="6">
        <v>31.10145390909091</v>
      </c>
      <c r="I13" s="10">
        <v>0.31760202715984842</v>
      </c>
      <c r="J13" s="6">
        <v>238.389275</v>
      </c>
      <c r="K13" s="10">
        <v>0</v>
      </c>
      <c r="L13" s="6">
        <v>42.793603888888889</v>
      </c>
      <c r="M13" s="10">
        <v>0.10073960343085032</v>
      </c>
      <c r="N13" s="6">
        <v>1.4457850000000001</v>
      </c>
      <c r="O13" s="10">
        <v>8.7286575141788877E-3</v>
      </c>
    </row>
    <row r="14" spans="1:15" x14ac:dyDescent="0.25">
      <c r="A14" s="2">
        <v>7</v>
      </c>
      <c r="B14" s="6"/>
      <c r="C14" s="10"/>
      <c r="D14" s="6">
        <v>229.789647</v>
      </c>
      <c r="E14" s="10">
        <v>0</v>
      </c>
      <c r="F14" s="6">
        <v>39.016997750000002</v>
      </c>
      <c r="G14" s="10">
        <v>0.53956320153758797</v>
      </c>
      <c r="H14" s="6">
        <v>26.99956781818182</v>
      </c>
      <c r="I14" s="10">
        <v>0.58991741324496838</v>
      </c>
      <c r="J14" s="6">
        <v>238.61469399999999</v>
      </c>
      <c r="K14" s="10">
        <v>0</v>
      </c>
      <c r="L14" s="6">
        <v>36.840479222222228</v>
      </c>
      <c r="M14" s="10">
        <v>9.056113153102166E-2</v>
      </c>
      <c r="N14" s="6">
        <v>1.407572</v>
      </c>
      <c r="O14" s="10">
        <v>4.3177336648072811E-3</v>
      </c>
    </row>
    <row r="15" spans="1:15" x14ac:dyDescent="0.25">
      <c r="A15" s="2">
        <v>8</v>
      </c>
      <c r="B15" s="6"/>
      <c r="C15" s="10"/>
      <c r="D15" s="6">
        <v>230.16135</v>
      </c>
      <c r="E15" s="10">
        <v>0</v>
      </c>
      <c r="F15" s="6">
        <v>35.114868250000001</v>
      </c>
      <c r="G15" s="10">
        <v>0.60928293171004622</v>
      </c>
      <c r="H15" s="6">
        <v>23.857052599999999</v>
      </c>
      <c r="I15" s="10">
        <v>1.0042384641038213</v>
      </c>
      <c r="J15" s="6">
        <v>239.07690400000001</v>
      </c>
      <c r="K15" s="10">
        <v>0</v>
      </c>
      <c r="L15" s="6">
        <v>32.44229266666666</v>
      </c>
      <c r="M15" s="10">
        <v>0.16145006284296898</v>
      </c>
      <c r="N15" s="6">
        <v>1.3953887999999999</v>
      </c>
      <c r="O15" s="10">
        <v>2.531862350119248E-3</v>
      </c>
    </row>
    <row r="16" spans="1:15" x14ac:dyDescent="0.25">
      <c r="A16" s="2">
        <v>9</v>
      </c>
      <c r="B16" s="6"/>
      <c r="C16" s="10"/>
      <c r="D16" s="6">
        <v>228.32250099999999</v>
      </c>
      <c r="E16" s="10">
        <v>0</v>
      </c>
      <c r="F16" s="6">
        <v>32.775332750000004</v>
      </c>
      <c r="G16" s="10">
        <v>0.77060485655354305</v>
      </c>
      <c r="H16" s="6">
        <v>21.046355900000002</v>
      </c>
      <c r="I16" s="10">
        <v>0.42661476315995334</v>
      </c>
      <c r="J16" s="6">
        <v>238.04522800000001</v>
      </c>
      <c r="K16" s="10">
        <v>0</v>
      </c>
      <c r="L16" s="6">
        <v>28.698818333333335</v>
      </c>
      <c r="M16" s="10">
        <v>4.5757573661509003E-2</v>
      </c>
      <c r="N16" s="6">
        <v>1.3836285999999998</v>
      </c>
      <c r="O16" s="10">
        <v>7.0824368292679461E-3</v>
      </c>
    </row>
    <row r="17" spans="1:15" x14ac:dyDescent="0.25">
      <c r="A17" s="2">
        <v>10</v>
      </c>
      <c r="B17" s="6"/>
      <c r="C17" s="10"/>
      <c r="D17" s="6">
        <v>227.66931199999999</v>
      </c>
      <c r="E17" s="10">
        <v>0</v>
      </c>
      <c r="F17" s="6">
        <v>30.425636749999999</v>
      </c>
      <c r="G17" s="10">
        <v>0.91178451179170594</v>
      </c>
      <c r="H17" s="6">
        <v>19.367362500000002</v>
      </c>
      <c r="I17" s="10">
        <v>1.3987286580103699</v>
      </c>
      <c r="J17" s="6">
        <v>238.77148199999999</v>
      </c>
      <c r="K17" s="10">
        <v>0</v>
      </c>
      <c r="L17" s="6">
        <v>25.881118555555556</v>
      </c>
      <c r="M17" s="10">
        <v>2.7285815085339792E-2</v>
      </c>
      <c r="N17" s="6">
        <v>1.3677759999999999</v>
      </c>
      <c r="O17" s="10">
        <v>9.7296724302555846E-3</v>
      </c>
    </row>
    <row r="18" spans="1:15" x14ac:dyDescent="0.25">
      <c r="A18" s="2">
        <v>11</v>
      </c>
      <c r="B18" s="6"/>
      <c r="C18" s="10"/>
      <c r="D18" s="6">
        <v>227.127295</v>
      </c>
      <c r="E18" s="10">
        <v>0</v>
      </c>
      <c r="F18" s="6">
        <v>29.069019000000001</v>
      </c>
      <c r="G18" s="10">
        <v>0.7667365046771567</v>
      </c>
      <c r="H18" s="6">
        <v>17.3222205</v>
      </c>
      <c r="I18" s="10">
        <v>0.19925598916133511</v>
      </c>
      <c r="J18" s="6">
        <v>238.109275</v>
      </c>
      <c r="K18" s="10">
        <v>0</v>
      </c>
      <c r="L18" s="6">
        <v>23.59222477777778</v>
      </c>
      <c r="M18" s="10">
        <v>2.5598278035031494E-2</v>
      </c>
      <c r="N18" s="6">
        <v>1.3609943999999998</v>
      </c>
      <c r="O18" s="10">
        <v>1.1470367397797663E-2</v>
      </c>
    </row>
    <row r="19" spans="1:15" x14ac:dyDescent="0.25">
      <c r="A19" s="2">
        <v>12</v>
      </c>
      <c r="B19" s="6"/>
      <c r="C19" s="10"/>
      <c r="D19" s="6">
        <v>226.197035</v>
      </c>
      <c r="E19" s="10">
        <v>0</v>
      </c>
      <c r="F19" s="6">
        <v>27.76046775</v>
      </c>
      <c r="G19" s="10">
        <v>0.64720440892783548</v>
      </c>
      <c r="H19" s="6">
        <v>16.0317729</v>
      </c>
      <c r="I19" s="10">
        <v>0.49322697109571573</v>
      </c>
      <c r="J19" s="6">
        <v>238.66398699999999</v>
      </c>
      <c r="K19" s="10">
        <v>0</v>
      </c>
      <c r="L19" s="6">
        <v>21.735098333333337</v>
      </c>
      <c r="M19" s="10">
        <v>7.562606448359506E-2</v>
      </c>
      <c r="N19" s="6">
        <v>1.3572842000000001</v>
      </c>
      <c r="O19" s="10">
        <v>5.8231784241885888E-3</v>
      </c>
    </row>
    <row r="20" spans="1:15" x14ac:dyDescent="0.25">
      <c r="A20" s="2">
        <v>13</v>
      </c>
      <c r="B20" s="6"/>
      <c r="C20" s="10"/>
      <c r="D20" s="6">
        <v>226.07185000000001</v>
      </c>
      <c r="E20" s="10">
        <v>0</v>
      </c>
      <c r="F20" s="6">
        <v>27.252474750000001</v>
      </c>
      <c r="G20" s="10">
        <v>0.98052949961415636</v>
      </c>
      <c r="H20" s="6">
        <v>17.419607899999995</v>
      </c>
      <c r="I20" s="10">
        <v>7.9460726350215278</v>
      </c>
      <c r="J20" s="6">
        <v>238.32859999999999</v>
      </c>
      <c r="K20" s="10">
        <v>0</v>
      </c>
      <c r="L20" s="6">
        <v>20.13433511111111</v>
      </c>
      <c r="M20" s="10">
        <v>4.1158173509889345E-2</v>
      </c>
      <c r="N20" s="6">
        <v>1.3692688</v>
      </c>
      <c r="O20" s="10">
        <v>2.9799723987978144E-2</v>
      </c>
    </row>
    <row r="21" spans="1:15" x14ac:dyDescent="0.25">
      <c r="A21" s="2">
        <v>14</v>
      </c>
      <c r="B21" s="6"/>
      <c r="C21" s="10"/>
      <c r="D21" s="6">
        <v>225.96505099999999</v>
      </c>
      <c r="E21" s="10">
        <v>0</v>
      </c>
      <c r="F21" s="6">
        <v>26.059171749999997</v>
      </c>
      <c r="G21" s="10">
        <v>0.90943019010801518</v>
      </c>
      <c r="H21" s="6">
        <v>13.811161200000001</v>
      </c>
      <c r="I21" s="10">
        <v>0.14816777037706197</v>
      </c>
      <c r="J21" s="6">
        <v>237.93564499999999</v>
      </c>
      <c r="K21" s="10">
        <v>0</v>
      </c>
      <c r="L21" s="6">
        <v>18.81157288888889</v>
      </c>
      <c r="M21" s="10">
        <v>7.505860765089703E-2</v>
      </c>
      <c r="N21" s="6">
        <v>1.3647567999999999</v>
      </c>
      <c r="O21" s="10">
        <v>9.0832474677268078E-3</v>
      </c>
    </row>
    <row r="22" spans="1:15" x14ac:dyDescent="0.25">
      <c r="A22" s="2">
        <v>15</v>
      </c>
      <c r="B22" s="6"/>
      <c r="C22" s="10"/>
      <c r="D22" s="6">
        <v>225.810789</v>
      </c>
      <c r="E22" s="10">
        <v>0</v>
      </c>
      <c r="F22" s="6">
        <v>28.520024249999999</v>
      </c>
      <c r="G22" s="10">
        <v>0.95108657335398328</v>
      </c>
      <c r="H22" s="6">
        <v>13.084569800000001</v>
      </c>
      <c r="I22" s="10">
        <v>0.42163983678132028</v>
      </c>
      <c r="J22" s="6">
        <v>238.13283999999999</v>
      </c>
      <c r="K22" s="10">
        <v>0</v>
      </c>
      <c r="L22" s="6">
        <v>17.609338999999999</v>
      </c>
      <c r="M22" s="10">
        <v>2.5512549948085255E-2</v>
      </c>
      <c r="N22" s="6">
        <v>1.3514324000000002</v>
      </c>
      <c r="O22" s="10">
        <v>1.4805088998033407E-2</v>
      </c>
    </row>
    <row r="23" spans="1:15" x14ac:dyDescent="0.25">
      <c r="A23" s="2">
        <v>16</v>
      </c>
      <c r="B23" s="6"/>
      <c r="C23" s="10"/>
      <c r="D23" s="6">
        <v>225.65911199999999</v>
      </c>
      <c r="E23" s="10">
        <v>0</v>
      </c>
      <c r="F23" s="6">
        <v>31.194058250000001</v>
      </c>
      <c r="G23" s="10">
        <v>1.1959400415719685</v>
      </c>
      <c r="H23" s="6">
        <v>12.3827286</v>
      </c>
      <c r="I23" s="10">
        <v>0.17102678362132523</v>
      </c>
      <c r="J23" s="6">
        <v>238.040829</v>
      </c>
      <c r="K23" s="10">
        <v>0</v>
      </c>
      <c r="L23" s="6">
        <v>16.720352111111108</v>
      </c>
      <c r="M23" s="10">
        <v>0.10895420224396762</v>
      </c>
      <c r="N23" s="6">
        <v>1.3701642000000001</v>
      </c>
      <c r="O23" s="10">
        <v>1.9907111848780558E-2</v>
      </c>
    </row>
    <row r="24" spans="1:15" x14ac:dyDescent="0.25">
      <c r="A24" s="2">
        <v>17</v>
      </c>
      <c r="B24" s="6"/>
      <c r="C24" s="10"/>
      <c r="D24" s="6">
        <v>225.62381199999999</v>
      </c>
      <c r="E24" s="10">
        <v>0</v>
      </c>
      <c r="F24" s="6">
        <v>29.918827</v>
      </c>
      <c r="G24" s="10">
        <v>0.81708959358654731</v>
      </c>
      <c r="H24" s="6">
        <v>11.7457557</v>
      </c>
      <c r="I24" s="10">
        <v>0.15584168416068192</v>
      </c>
      <c r="J24" s="6">
        <v>238.11077800000001</v>
      </c>
      <c r="K24" s="10">
        <v>0</v>
      </c>
      <c r="L24" s="6">
        <v>15.872128</v>
      </c>
      <c r="M24" s="10">
        <v>0.16538420989659064</v>
      </c>
      <c r="N24" s="6">
        <v>1.3659116</v>
      </c>
      <c r="O24" s="10">
        <v>1.5794326229398019E-2</v>
      </c>
    </row>
    <row r="25" spans="1:15" x14ac:dyDescent="0.25">
      <c r="A25" s="2">
        <v>18</v>
      </c>
      <c r="B25" s="6"/>
      <c r="C25" s="10"/>
      <c r="D25" s="6">
        <v>225.43333000000001</v>
      </c>
      <c r="E25" s="10">
        <v>0</v>
      </c>
      <c r="F25" s="6">
        <v>30.10055925</v>
      </c>
      <c r="G25" s="10">
        <v>0.46735051660310734</v>
      </c>
      <c r="H25" s="6">
        <v>11.1533949</v>
      </c>
      <c r="I25" s="10">
        <v>0.1108857938126307</v>
      </c>
      <c r="J25" s="6">
        <v>238.03760299999999</v>
      </c>
      <c r="K25" s="10">
        <v>0</v>
      </c>
      <c r="L25" s="6">
        <v>14.982506777777777</v>
      </c>
      <c r="M25" s="10">
        <v>8.3959668056695719E-2</v>
      </c>
      <c r="N25" s="6">
        <v>1.385859</v>
      </c>
      <c r="O25" s="10">
        <v>1.0752242780006683E-2</v>
      </c>
    </row>
    <row r="26" spans="1:15" x14ac:dyDescent="0.25">
      <c r="A26" s="2">
        <v>19</v>
      </c>
      <c r="B26" s="6"/>
      <c r="C26" s="10"/>
      <c r="D26" s="6">
        <v>225.29665499999999</v>
      </c>
      <c r="E26" s="10">
        <v>0</v>
      </c>
      <c r="F26" s="6">
        <v>28.8901115</v>
      </c>
      <c r="G26" s="10">
        <v>0.98282559066204478</v>
      </c>
      <c r="H26" s="6">
        <v>11.082065999999999</v>
      </c>
      <c r="I26" s="10">
        <v>1.2805894741982884</v>
      </c>
      <c r="J26" s="6">
        <v>238.047867</v>
      </c>
      <c r="K26" s="10">
        <v>0</v>
      </c>
      <c r="L26" s="6">
        <v>14.423680666666668</v>
      </c>
      <c r="M26" s="10">
        <v>0.15577385971186006</v>
      </c>
      <c r="N26" s="6">
        <v>1.3954777999999999</v>
      </c>
      <c r="O26" s="10">
        <v>1.8946861126849627E-2</v>
      </c>
    </row>
    <row r="27" spans="1:15" x14ac:dyDescent="0.25">
      <c r="A27" s="2">
        <v>20</v>
      </c>
      <c r="B27" s="6"/>
      <c r="C27" s="10"/>
      <c r="D27" s="6">
        <v>225.11906200000001</v>
      </c>
      <c r="E27" s="10">
        <v>0</v>
      </c>
      <c r="F27" s="6">
        <v>27.9756365</v>
      </c>
      <c r="G27" s="10">
        <v>0.51008624807493697</v>
      </c>
      <c r="H27" s="6">
        <v>10.817027444444442</v>
      </c>
      <c r="I27" s="10">
        <v>2.0326970579339143</v>
      </c>
      <c r="J27" s="6">
        <v>238.02661499999999</v>
      </c>
      <c r="K27" s="10">
        <v>0</v>
      </c>
      <c r="L27" s="6">
        <v>13.685886999999999</v>
      </c>
      <c r="M27" s="10">
        <v>0.13442521986270903</v>
      </c>
      <c r="N27" s="6">
        <v>1.3702748</v>
      </c>
      <c r="O27" s="10">
        <v>1.8388634374533405E-2</v>
      </c>
    </row>
    <row r="28" spans="1:15" x14ac:dyDescent="0.25">
      <c r="A28" s="2">
        <v>21</v>
      </c>
      <c r="B28" s="6"/>
      <c r="C28" s="10"/>
      <c r="D28" s="6">
        <v>225.08215200000001</v>
      </c>
      <c r="E28" s="10">
        <v>0</v>
      </c>
      <c r="F28" s="6">
        <v>27.516242999999999</v>
      </c>
      <c r="G28" s="10">
        <v>1.381299760234751</v>
      </c>
      <c r="H28" s="6">
        <v>10.752239777777779</v>
      </c>
      <c r="I28" s="10">
        <v>2.962358015434468</v>
      </c>
      <c r="J28" s="6">
        <v>238.57724899999999</v>
      </c>
      <c r="K28" s="10">
        <v>0</v>
      </c>
      <c r="L28" s="6">
        <v>13.150051444444445</v>
      </c>
      <c r="M28" s="10">
        <v>0.2024677815493654</v>
      </c>
      <c r="N28" s="6">
        <v>1.4418131999999999</v>
      </c>
      <c r="O28" s="10">
        <v>6.2110048998210557E-2</v>
      </c>
    </row>
    <row r="29" spans="1:15" x14ac:dyDescent="0.25">
      <c r="A29" s="2">
        <v>22</v>
      </c>
      <c r="B29" s="6"/>
      <c r="C29" s="10"/>
      <c r="D29" s="6">
        <v>224.826042</v>
      </c>
      <c r="E29" s="10">
        <v>0</v>
      </c>
      <c r="F29" s="6">
        <v>27.037354750000002</v>
      </c>
      <c r="G29" s="10">
        <v>0.76990045083052105</v>
      </c>
      <c r="H29" s="6">
        <v>9.3728244444444435</v>
      </c>
      <c r="I29" s="10">
        <v>0.15586539373956221</v>
      </c>
      <c r="J29" s="6">
        <v>238.05743000000001</v>
      </c>
      <c r="K29" s="10">
        <v>0</v>
      </c>
      <c r="L29" s="6">
        <v>12.559986333333333</v>
      </c>
      <c r="M29" s="10">
        <v>0.10438926458655709</v>
      </c>
      <c r="N29" s="6">
        <v>1.3926908</v>
      </c>
      <c r="O29" s="10">
        <v>2.077434147596947E-2</v>
      </c>
    </row>
    <row r="30" spans="1:15" x14ac:dyDescent="0.25">
      <c r="A30" s="2">
        <v>23</v>
      </c>
      <c r="B30" s="6"/>
      <c r="C30" s="10"/>
      <c r="D30" s="6">
        <v>224.97874300000001</v>
      </c>
      <c r="E30" s="10">
        <v>0</v>
      </c>
      <c r="F30" s="6">
        <v>26.803310500000002</v>
      </c>
      <c r="G30" s="10">
        <v>1.0671222602673716</v>
      </c>
      <c r="H30" s="6">
        <v>9.1605132222222228</v>
      </c>
      <c r="I30" s="10">
        <v>0.30755567457431171</v>
      </c>
      <c r="J30" s="6">
        <v>238.005641</v>
      </c>
      <c r="K30" s="10">
        <v>0</v>
      </c>
      <c r="L30" s="6">
        <v>12.098158777777776</v>
      </c>
      <c r="M30" s="10">
        <v>0.16748358594322812</v>
      </c>
      <c r="N30" s="6">
        <v>1.4424054000000002</v>
      </c>
      <c r="O30" s="10">
        <v>8.8588515401488072E-2</v>
      </c>
    </row>
    <row r="31" spans="1:15" x14ac:dyDescent="0.25">
      <c r="A31" s="2">
        <v>24</v>
      </c>
      <c r="B31" s="6"/>
      <c r="C31" s="10"/>
      <c r="D31" s="6">
        <v>224.60791</v>
      </c>
      <c r="E31" s="10">
        <v>0</v>
      </c>
      <c r="F31" s="6">
        <v>26.874958749999998</v>
      </c>
      <c r="G31" s="10">
        <v>0.81581874831384471</v>
      </c>
      <c r="H31" s="6">
        <v>8.9354818888888889</v>
      </c>
      <c r="I31" s="10">
        <v>0.54736769623218984</v>
      </c>
      <c r="J31" s="6">
        <v>238.10738799999999</v>
      </c>
      <c r="K31" s="10">
        <v>0</v>
      </c>
      <c r="L31" s="6">
        <v>11.64647877777778</v>
      </c>
      <c r="M31" s="10">
        <v>0.10949888146129866</v>
      </c>
      <c r="N31" s="6">
        <v>3.4683098000000001</v>
      </c>
      <c r="O31" s="10">
        <v>4.1499720997968854</v>
      </c>
    </row>
    <row r="32" spans="1:15" x14ac:dyDescent="0.25">
      <c r="A32" s="2">
        <v>25</v>
      </c>
      <c r="B32" s="6"/>
      <c r="C32" s="10"/>
      <c r="D32" s="6">
        <v>224.43707000000001</v>
      </c>
      <c r="E32" s="10">
        <v>0</v>
      </c>
      <c r="F32" s="6">
        <v>26.522680250000001</v>
      </c>
      <c r="G32" s="10">
        <v>0.62058464150517878</v>
      </c>
      <c r="H32" s="6">
        <v>8.4959174444444443</v>
      </c>
      <c r="I32" s="10">
        <v>0.19575456798989616</v>
      </c>
      <c r="J32" s="6">
        <v>238.699836</v>
      </c>
      <c r="K32" s="10">
        <v>0</v>
      </c>
      <c r="L32" s="6">
        <v>11.311146222222222</v>
      </c>
      <c r="M32" s="10">
        <v>0.15417436770515425</v>
      </c>
      <c r="N32" s="6">
        <v>1.4170231999999998</v>
      </c>
      <c r="O32" s="10">
        <v>2.0686201511158766E-2</v>
      </c>
    </row>
    <row r="33" spans="1:15" x14ac:dyDescent="0.25">
      <c r="A33" s="2">
        <v>26</v>
      </c>
      <c r="B33" s="6"/>
      <c r="C33" s="10"/>
      <c r="D33" s="6">
        <v>224.58278000000001</v>
      </c>
      <c r="E33" s="10">
        <v>0</v>
      </c>
      <c r="F33" s="6">
        <v>26.037045249999998</v>
      </c>
      <c r="G33" s="10">
        <v>0.80320427068322786</v>
      </c>
      <c r="H33" s="6">
        <v>8.3256656666666657</v>
      </c>
      <c r="I33" s="10">
        <v>0.32159809416932755</v>
      </c>
      <c r="J33" s="6">
        <v>238.03627900000001</v>
      </c>
      <c r="K33" s="10">
        <v>0</v>
      </c>
      <c r="L33" s="6">
        <v>10.886589222222222</v>
      </c>
      <c r="M33" s="10">
        <v>8.1402211494354615E-2</v>
      </c>
      <c r="N33" s="6">
        <v>1.4153328000000001</v>
      </c>
      <c r="O33" s="10">
        <v>1.6579282992946434E-2</v>
      </c>
    </row>
    <row r="34" spans="1:15" x14ac:dyDescent="0.25">
      <c r="A34" s="2">
        <v>27</v>
      </c>
      <c r="B34" s="6"/>
      <c r="C34" s="10"/>
      <c r="D34" s="6">
        <v>224.53608700000001</v>
      </c>
      <c r="E34" s="10">
        <v>0</v>
      </c>
      <c r="F34" s="6">
        <v>27.381820749999999</v>
      </c>
      <c r="G34" s="10">
        <v>0.57917101800828608</v>
      </c>
      <c r="H34" s="6">
        <v>8.0086700000000022</v>
      </c>
      <c r="I34" s="10">
        <v>0.14580840391409636</v>
      </c>
      <c r="J34" s="6">
        <v>238.10717700000001</v>
      </c>
      <c r="K34" s="10">
        <v>0</v>
      </c>
      <c r="L34" s="6">
        <v>10.624217888888889</v>
      </c>
      <c r="M34" s="10">
        <v>0.21150042383009957</v>
      </c>
      <c r="N34" s="6">
        <v>1.4387745999999999</v>
      </c>
      <c r="O34" s="10">
        <v>7.295752384394398E-2</v>
      </c>
    </row>
    <row r="35" spans="1:15" x14ac:dyDescent="0.25">
      <c r="A35" s="2">
        <v>28</v>
      </c>
      <c r="B35" s="6"/>
      <c r="C35" s="10"/>
      <c r="D35" s="6">
        <v>223.95125400000001</v>
      </c>
      <c r="E35" s="10">
        <v>0</v>
      </c>
      <c r="F35" s="6">
        <v>26.416101999999999</v>
      </c>
      <c r="G35" s="10">
        <v>0.27746219085134655</v>
      </c>
      <c r="H35" s="6">
        <v>7.6902833333333342</v>
      </c>
      <c r="I35" s="10">
        <v>0.11412169626709792</v>
      </c>
      <c r="J35" s="6">
        <v>238.04343900000001</v>
      </c>
      <c r="K35" s="10">
        <v>0</v>
      </c>
      <c r="L35" s="6">
        <v>10.220824333333333</v>
      </c>
      <c r="M35" s="10">
        <v>6.9418264280982661E-2</v>
      </c>
      <c r="N35" s="6">
        <v>5.6686209999999999</v>
      </c>
      <c r="O35" s="10">
        <v>8.3551162770963749</v>
      </c>
    </row>
    <row r="36" spans="1:15" x14ac:dyDescent="0.25">
      <c r="A36" s="2">
        <v>29</v>
      </c>
      <c r="B36" s="6"/>
      <c r="C36" s="10"/>
      <c r="D36" s="6">
        <v>223.91665</v>
      </c>
      <c r="E36" s="10">
        <v>0</v>
      </c>
      <c r="F36" s="6">
        <v>26.258194</v>
      </c>
      <c r="G36" s="10">
        <v>0.43901806931019843</v>
      </c>
      <c r="H36" s="6">
        <v>8.5854953333333341</v>
      </c>
      <c r="I36" s="10">
        <v>3.2284394313952327</v>
      </c>
      <c r="J36" s="6">
        <v>238.085859</v>
      </c>
      <c r="K36" s="10">
        <v>0</v>
      </c>
      <c r="L36" s="6">
        <v>9.9667835555555566</v>
      </c>
      <c r="M36" s="10">
        <v>0.10159700815150806</v>
      </c>
      <c r="N36" s="6">
        <v>1.4513818000000001</v>
      </c>
      <c r="O36" s="10">
        <v>3.9866547682983554E-2</v>
      </c>
    </row>
    <row r="37" spans="1:15" x14ac:dyDescent="0.25">
      <c r="A37" s="2">
        <v>30</v>
      </c>
      <c r="B37" s="6"/>
      <c r="C37" s="10"/>
      <c r="D37" s="6">
        <v>223.620227</v>
      </c>
      <c r="E37" s="10">
        <v>0</v>
      </c>
      <c r="F37" s="6">
        <v>25.181835000000003</v>
      </c>
      <c r="G37" s="10">
        <v>0.57628040225104249</v>
      </c>
      <c r="H37" s="6">
        <v>7.2940763333333329</v>
      </c>
      <c r="I37" s="10">
        <v>0.20530185275724544</v>
      </c>
      <c r="J37" s="6"/>
      <c r="K37" s="10"/>
      <c r="L37" s="6">
        <v>9.7024673333333329</v>
      </c>
      <c r="M37" s="10">
        <v>0.12668890807982919</v>
      </c>
      <c r="N37" s="6">
        <v>62.1702814</v>
      </c>
      <c r="O37" s="10">
        <v>121.46969377220069</v>
      </c>
    </row>
    <row r="38" spans="1:15" x14ac:dyDescent="0.25">
      <c r="A38" s="2">
        <v>31</v>
      </c>
      <c r="B38" s="6"/>
      <c r="C38" s="10"/>
      <c r="D38" s="6">
        <v>223.47775999999999</v>
      </c>
      <c r="E38" s="10">
        <v>0</v>
      </c>
      <c r="F38" s="6">
        <v>26.751130666666668</v>
      </c>
      <c r="G38" s="10">
        <v>0.24555490018055492</v>
      </c>
      <c r="H38" s="6">
        <v>7.2265201111111104</v>
      </c>
      <c r="I38" s="10">
        <v>0.16143676633452952</v>
      </c>
      <c r="J38" s="6"/>
      <c r="K38" s="10"/>
      <c r="L38" s="6">
        <v>9.4690637777777784</v>
      </c>
      <c r="M38" s="10">
        <v>0.10208993351582513</v>
      </c>
      <c r="N38" s="6">
        <v>1.4879520000000002</v>
      </c>
      <c r="O38" s="10">
        <v>8.991982884769896E-2</v>
      </c>
    </row>
    <row r="39" spans="1:15" x14ac:dyDescent="0.25">
      <c r="A39" s="2">
        <v>32</v>
      </c>
      <c r="B39" s="6"/>
      <c r="C39" s="10"/>
      <c r="D39" s="6"/>
      <c r="E39" s="10"/>
      <c r="F39" s="6">
        <v>27.161304333333334</v>
      </c>
      <c r="G39" s="10">
        <v>0.26977687386220506</v>
      </c>
      <c r="H39" s="6">
        <v>7.1015181111111119</v>
      </c>
      <c r="I39" s="10">
        <v>0.19053795345834407</v>
      </c>
      <c r="J39" s="6"/>
      <c r="K39" s="10"/>
      <c r="L39" s="6">
        <v>9.265795555555556</v>
      </c>
      <c r="M39" s="10">
        <v>5.2936755223198184E-2</v>
      </c>
      <c r="N39" s="6">
        <v>1.4919582</v>
      </c>
      <c r="O39" s="10">
        <v>4.9662956800416436E-2</v>
      </c>
    </row>
    <row r="40" spans="1:15" x14ac:dyDescent="0.25">
      <c r="A40" s="2">
        <v>33</v>
      </c>
      <c r="B40" s="6"/>
      <c r="C40" s="10"/>
      <c r="D40" s="6"/>
      <c r="E40" s="10"/>
      <c r="F40" s="6">
        <v>26.410931000000001</v>
      </c>
      <c r="G40" s="10">
        <v>1.0284087943041231</v>
      </c>
      <c r="H40" s="6">
        <v>6.9106411111111106</v>
      </c>
      <c r="I40" s="10">
        <v>0.16269524228477839</v>
      </c>
      <c r="J40" s="6"/>
      <c r="K40" s="10"/>
      <c r="L40" s="6">
        <v>8.9812408888888893</v>
      </c>
      <c r="M40" s="10">
        <v>0.13486614016494172</v>
      </c>
      <c r="N40" s="6">
        <v>1.5200165999999999</v>
      </c>
      <c r="O40" s="10">
        <v>6.7700659771082264E-2</v>
      </c>
    </row>
    <row r="41" spans="1:15" x14ac:dyDescent="0.25">
      <c r="A41" s="2">
        <v>34</v>
      </c>
      <c r="B41" s="6"/>
      <c r="C41" s="10"/>
      <c r="D41" s="6"/>
      <c r="E41" s="10"/>
      <c r="F41" s="6">
        <v>27.172235000000001</v>
      </c>
      <c r="G41" s="10">
        <v>0.24702875163157142</v>
      </c>
      <c r="H41" s="6">
        <v>7.7414967777777788</v>
      </c>
      <c r="I41" s="10">
        <v>3.0485495572849342</v>
      </c>
      <c r="J41" s="6"/>
      <c r="K41" s="10"/>
      <c r="L41" s="6">
        <v>8.6911544444444448</v>
      </c>
      <c r="M41" s="10">
        <v>8.0893371041506013E-2</v>
      </c>
      <c r="N41" s="6">
        <v>1.4701122000000002</v>
      </c>
      <c r="O41" s="10">
        <v>4.4803983302377094E-2</v>
      </c>
    </row>
    <row r="42" spans="1:15" x14ac:dyDescent="0.25">
      <c r="A42" s="2">
        <v>35</v>
      </c>
      <c r="B42" s="6"/>
      <c r="C42" s="10"/>
      <c r="D42" s="6"/>
      <c r="E42" s="10"/>
      <c r="F42" s="6">
        <v>26.379531</v>
      </c>
      <c r="G42" s="10">
        <v>0.23987382324485243</v>
      </c>
      <c r="H42" s="6">
        <v>7.0453129999999984</v>
      </c>
      <c r="I42" s="10">
        <v>1.1073830643128082</v>
      </c>
      <c r="J42" s="6"/>
      <c r="K42" s="10"/>
      <c r="L42" s="6">
        <v>8.5197528888888883</v>
      </c>
      <c r="M42" s="10">
        <v>0.17682133219566062</v>
      </c>
      <c r="N42" s="6">
        <v>1.5460486</v>
      </c>
      <c r="O42" s="10">
        <v>7.9550953009003056E-2</v>
      </c>
    </row>
    <row r="43" spans="1:15" x14ac:dyDescent="0.25">
      <c r="A43" s="2">
        <v>36</v>
      </c>
      <c r="B43" s="6"/>
      <c r="C43" s="10"/>
      <c r="D43" s="6"/>
      <c r="E43" s="10"/>
      <c r="F43" s="6">
        <v>26.343206666666664</v>
      </c>
      <c r="G43" s="10">
        <v>0.74872601937798378</v>
      </c>
      <c r="H43" s="6">
        <v>6.5453429999999999</v>
      </c>
      <c r="I43" s="10">
        <v>0.14204204036692983</v>
      </c>
      <c r="J43" s="6"/>
      <c r="K43" s="10"/>
      <c r="L43" s="6">
        <v>8.2949735555555559</v>
      </c>
      <c r="M43" s="10">
        <v>0.10119589403726942</v>
      </c>
      <c r="N43" s="6">
        <v>2.9156059999999999</v>
      </c>
      <c r="O43" s="10">
        <v>2.7997799233129022</v>
      </c>
    </row>
    <row r="44" spans="1:15" x14ac:dyDescent="0.25">
      <c r="A44" s="2">
        <v>37</v>
      </c>
      <c r="B44" s="6"/>
      <c r="C44" s="10"/>
      <c r="D44" s="6"/>
      <c r="E44" s="10"/>
      <c r="F44" s="6">
        <v>26.970348333333334</v>
      </c>
      <c r="G44" s="10">
        <v>0.67769942166725894</v>
      </c>
      <c r="H44" s="6">
        <v>6.3718076666666654</v>
      </c>
      <c r="I44" s="10">
        <v>0.12503887851830384</v>
      </c>
      <c r="J44" s="6"/>
      <c r="K44" s="10"/>
      <c r="L44" s="6">
        <v>8.1529084444444422</v>
      </c>
      <c r="M44" s="10">
        <v>0.10580507924503252</v>
      </c>
      <c r="N44" s="6">
        <v>1.5050421999999997</v>
      </c>
      <c r="O44" s="10">
        <v>4.9208005191842728E-2</v>
      </c>
    </row>
    <row r="45" spans="1:15" x14ac:dyDescent="0.25">
      <c r="A45" s="2">
        <v>38</v>
      </c>
      <c r="B45" s="6">
        <v>246.81088399999999</v>
      </c>
      <c r="C45" s="10">
        <v>0</v>
      </c>
      <c r="D45" s="6"/>
      <c r="E45" s="10"/>
      <c r="F45" s="6">
        <v>25.704401000000001</v>
      </c>
      <c r="G45" s="10">
        <v>0.2854951416794792</v>
      </c>
      <c r="H45" s="6">
        <v>6.3473785555555544</v>
      </c>
      <c r="I45" s="10">
        <v>0.2107003124984107</v>
      </c>
      <c r="J45" s="6">
        <v>239.06594899999999</v>
      </c>
      <c r="K45" s="10">
        <v>0</v>
      </c>
      <c r="L45" s="6">
        <v>8.1039763333333319</v>
      </c>
      <c r="M45" s="10">
        <v>0.25249328757769546</v>
      </c>
      <c r="N45" s="6">
        <v>1.5310216000000001</v>
      </c>
      <c r="O45" s="10">
        <v>6.0159216659124104E-2</v>
      </c>
    </row>
    <row r="46" spans="1:15" x14ac:dyDescent="0.25">
      <c r="A46" s="2">
        <v>39</v>
      </c>
      <c r="B46" s="6">
        <v>242.04346000000001</v>
      </c>
      <c r="C46" s="10">
        <v>0</v>
      </c>
      <c r="D46" s="6">
        <v>251.47791900000001</v>
      </c>
      <c r="E46" s="10">
        <v>0</v>
      </c>
      <c r="F46" s="6">
        <v>25.779960333333332</v>
      </c>
      <c r="G46" s="10">
        <v>0.71966174763643331</v>
      </c>
      <c r="H46" s="6">
        <v>6.2660485999999995</v>
      </c>
      <c r="I46" s="10">
        <v>0.29647756038297718</v>
      </c>
      <c r="J46" s="6">
        <v>239.7475</v>
      </c>
      <c r="K46" s="10">
        <v>0</v>
      </c>
      <c r="L46" s="6">
        <v>7.8428461111111103</v>
      </c>
      <c r="M46" s="10">
        <v>5.4650644307371994E-2</v>
      </c>
      <c r="N46" s="6">
        <v>1.6020316000000001</v>
      </c>
      <c r="O46" s="10">
        <v>7.1517396942559444E-2</v>
      </c>
    </row>
    <row r="47" spans="1:15" x14ac:dyDescent="0.25">
      <c r="A47" s="2">
        <v>40</v>
      </c>
      <c r="B47" s="6">
        <v>242.62232</v>
      </c>
      <c r="C47" s="10">
        <v>0</v>
      </c>
      <c r="D47" s="6">
        <v>253.463446</v>
      </c>
      <c r="E47" s="10">
        <v>0</v>
      </c>
      <c r="F47" s="6">
        <v>25.082809666666666</v>
      </c>
      <c r="G47" s="10">
        <v>1.0214063791369055</v>
      </c>
      <c r="H47" s="6">
        <v>6.0271618</v>
      </c>
      <c r="I47" s="10">
        <v>8.7756818016340138E-2</v>
      </c>
      <c r="J47" s="6">
        <v>240.16641300000001</v>
      </c>
      <c r="K47" s="10">
        <v>0</v>
      </c>
      <c r="L47" s="6">
        <v>7.697505333333333</v>
      </c>
      <c r="M47" s="10">
        <v>0.15671595591672388</v>
      </c>
      <c r="N47" s="6">
        <v>1.5592615999999999</v>
      </c>
      <c r="O47" s="10">
        <v>7.8916984660082165E-2</v>
      </c>
    </row>
    <row r="48" spans="1:15" x14ac:dyDescent="0.25">
      <c r="A48" s="2">
        <v>41</v>
      </c>
      <c r="B48" s="6">
        <v>237.09527299999999</v>
      </c>
      <c r="C48" s="10">
        <v>0</v>
      </c>
      <c r="D48" s="6">
        <v>254.49934300000001</v>
      </c>
      <c r="E48" s="10">
        <v>0</v>
      </c>
      <c r="F48" s="6">
        <v>25.509156999999998</v>
      </c>
      <c r="G48" s="10">
        <v>0.98824403434478203</v>
      </c>
      <c r="H48" s="6">
        <v>6.1193129000000006</v>
      </c>
      <c r="I48" s="10">
        <v>0.49191286895412267</v>
      </c>
      <c r="J48" s="6">
        <v>240.72581</v>
      </c>
      <c r="K48" s="10">
        <v>0</v>
      </c>
      <c r="L48" s="6">
        <v>7.5504254444444445</v>
      </c>
      <c r="M48" s="10">
        <v>0.14849689823630083</v>
      </c>
      <c r="N48" s="6">
        <v>1.6434785999999999</v>
      </c>
      <c r="O48" s="10">
        <v>5.0163492352905112E-2</v>
      </c>
    </row>
    <row r="49" spans="1:15" x14ac:dyDescent="0.25">
      <c r="A49" s="2">
        <v>42</v>
      </c>
      <c r="B49" s="6">
        <v>238.21511000000001</v>
      </c>
      <c r="C49" s="10">
        <v>0</v>
      </c>
      <c r="D49" s="6">
        <v>256.49359700000002</v>
      </c>
      <c r="E49" s="10">
        <v>0</v>
      </c>
      <c r="F49" s="6">
        <v>25.819136666666665</v>
      </c>
      <c r="G49" s="10">
        <v>0.96443977282893023</v>
      </c>
      <c r="H49" s="6">
        <v>7.7228222000000004</v>
      </c>
      <c r="I49" s="10">
        <v>5.4706641931121647</v>
      </c>
      <c r="J49" s="6">
        <v>242.56545299999999</v>
      </c>
      <c r="K49" s="10">
        <v>0</v>
      </c>
      <c r="L49" s="6">
        <v>7.3663444444444446</v>
      </c>
      <c r="M49" s="10">
        <v>0.11580558599667548</v>
      </c>
      <c r="N49" s="6">
        <v>17.377913200000002</v>
      </c>
      <c r="O49" s="10">
        <v>31.461185851501202</v>
      </c>
    </row>
    <row r="50" spans="1:15" x14ac:dyDescent="0.25">
      <c r="A50" s="2">
        <v>43</v>
      </c>
      <c r="B50" s="6">
        <v>239.50436099999999</v>
      </c>
      <c r="C50" s="10">
        <v>0</v>
      </c>
      <c r="D50" s="6">
        <v>257.80136800000002</v>
      </c>
      <c r="E50" s="10">
        <v>0</v>
      </c>
      <c r="F50" s="6">
        <v>24.832328</v>
      </c>
      <c r="G50" s="10">
        <v>1.2848420069583315</v>
      </c>
      <c r="H50" s="6">
        <v>6.0439132000000004</v>
      </c>
      <c r="I50" s="10">
        <v>0.69134220463498586</v>
      </c>
      <c r="J50" s="6">
        <v>244.32760400000001</v>
      </c>
      <c r="K50" s="10">
        <v>0</v>
      </c>
      <c r="L50" s="6">
        <v>7.3092417777777774</v>
      </c>
      <c r="M50" s="10">
        <v>0.12292256078323262</v>
      </c>
      <c r="N50" s="6">
        <v>1.5794250000000001</v>
      </c>
      <c r="O50" s="10">
        <v>6.6319067795014924E-2</v>
      </c>
    </row>
    <row r="51" spans="1:15" x14ac:dyDescent="0.25">
      <c r="A51" s="2">
        <v>44</v>
      </c>
      <c r="B51" s="6">
        <v>238.37842499999999</v>
      </c>
      <c r="C51" s="10">
        <v>0</v>
      </c>
      <c r="D51" s="6">
        <v>259.26849700000002</v>
      </c>
      <c r="E51" s="10">
        <v>0</v>
      </c>
      <c r="F51" s="6">
        <v>25.146681666666666</v>
      </c>
      <c r="G51" s="10">
        <v>1.0875562001362333</v>
      </c>
      <c r="H51" s="6">
        <v>5.7893547999999999</v>
      </c>
      <c r="I51" s="10">
        <v>0.23966683812192413</v>
      </c>
      <c r="J51" s="6">
        <v>245.51754</v>
      </c>
      <c r="K51" s="10">
        <v>0</v>
      </c>
      <c r="L51" s="6">
        <v>7.2649463333333335</v>
      </c>
      <c r="M51" s="10">
        <v>0.14982109185143316</v>
      </c>
      <c r="N51" s="6">
        <v>2.9826762000000002</v>
      </c>
      <c r="O51" s="10">
        <v>2.7058051245293617</v>
      </c>
    </row>
    <row r="52" spans="1:15" x14ac:dyDescent="0.25">
      <c r="A52" s="2">
        <v>45</v>
      </c>
      <c r="B52" s="6">
        <v>240.41824600000001</v>
      </c>
      <c r="C52" s="10">
        <v>0</v>
      </c>
      <c r="D52" s="6">
        <v>260.35367100000002</v>
      </c>
      <c r="E52" s="10">
        <v>0</v>
      </c>
      <c r="F52" s="6">
        <v>25.254002333333332</v>
      </c>
      <c r="G52" s="10">
        <v>0.92190047262863217</v>
      </c>
      <c r="H52" s="6">
        <v>5.7430013999999998</v>
      </c>
      <c r="I52" s="10">
        <v>0.13113899097536516</v>
      </c>
      <c r="J52" s="6">
        <v>247.02667600000001</v>
      </c>
      <c r="K52" s="10">
        <v>0</v>
      </c>
      <c r="L52" s="6">
        <v>7.1911316666666671</v>
      </c>
      <c r="M52" s="10">
        <v>0.15682279636439569</v>
      </c>
      <c r="N52" s="6">
        <v>1.5686882</v>
      </c>
      <c r="O52" s="10">
        <v>4.2742502488275123E-2</v>
      </c>
    </row>
    <row r="53" spans="1:15" x14ac:dyDescent="0.25">
      <c r="A53" s="2">
        <v>46</v>
      </c>
      <c r="B53" s="6">
        <v>240.389419</v>
      </c>
      <c r="C53" s="10">
        <v>0</v>
      </c>
      <c r="D53" s="6">
        <v>262.15195199999999</v>
      </c>
      <c r="E53" s="10">
        <v>0</v>
      </c>
      <c r="F53" s="6">
        <v>25.105016666666668</v>
      </c>
      <c r="G53" s="10">
        <v>0.96783194625286728</v>
      </c>
      <c r="H53" s="6">
        <v>5.7503392000000009</v>
      </c>
      <c r="I53" s="10">
        <v>0.16546390279259388</v>
      </c>
      <c r="J53" s="6">
        <v>248.76668100000001</v>
      </c>
      <c r="K53" s="10">
        <v>0</v>
      </c>
      <c r="L53" s="6">
        <v>7.1716801111111108</v>
      </c>
      <c r="M53" s="10">
        <v>0.11280849928430864</v>
      </c>
      <c r="N53" s="6">
        <v>1.695457</v>
      </c>
      <c r="O53" s="10">
        <v>8.0978308643733385E-2</v>
      </c>
    </row>
    <row r="54" spans="1:15" x14ac:dyDescent="0.25">
      <c r="A54" s="2">
        <v>47</v>
      </c>
      <c r="B54" s="6">
        <v>252.25861900000001</v>
      </c>
      <c r="C54" s="10">
        <v>0</v>
      </c>
      <c r="D54" s="6">
        <v>263.36458499999998</v>
      </c>
      <c r="E54" s="10">
        <v>0</v>
      </c>
      <c r="F54" s="6">
        <v>25.578340999999998</v>
      </c>
      <c r="G54" s="10">
        <v>0.98045741141675369</v>
      </c>
      <c r="H54" s="6">
        <v>5.5868596999999998</v>
      </c>
      <c r="I54" s="10">
        <v>0.3397299843004894</v>
      </c>
      <c r="J54" s="6">
        <v>249.71161499999999</v>
      </c>
      <c r="K54" s="10">
        <v>0</v>
      </c>
      <c r="L54" s="6">
        <v>7.0710124444444444</v>
      </c>
      <c r="M54" s="10">
        <v>0.17170293689144553</v>
      </c>
      <c r="N54" s="6">
        <v>3.1040900000000002</v>
      </c>
      <c r="O54" s="10">
        <v>2.8953641597859154</v>
      </c>
    </row>
    <row r="55" spans="1:15" x14ac:dyDescent="0.25">
      <c r="A55" s="2">
        <v>48</v>
      </c>
      <c r="B55" s="6">
        <v>256.85568599999999</v>
      </c>
      <c r="C55" s="10">
        <v>0</v>
      </c>
      <c r="D55" s="6">
        <v>265.49757899999997</v>
      </c>
      <c r="E55" s="10">
        <v>0</v>
      </c>
      <c r="F55" s="6">
        <v>25.698375999999996</v>
      </c>
      <c r="G55" s="10">
        <v>0.656682861572359</v>
      </c>
      <c r="H55" s="6">
        <v>5.6301132999999997</v>
      </c>
      <c r="I55" s="10">
        <v>0.18975253810007162</v>
      </c>
      <c r="J55" s="6">
        <v>253.84676999999999</v>
      </c>
      <c r="K55" s="10">
        <v>0</v>
      </c>
      <c r="L55" s="6">
        <v>6.9642718888888897</v>
      </c>
      <c r="M55" s="10">
        <v>0.13159911568380836</v>
      </c>
      <c r="N55" s="6">
        <v>3.3395464000000006</v>
      </c>
      <c r="O55" s="10">
        <v>3.0801911021716548</v>
      </c>
    </row>
    <row r="56" spans="1:15" x14ac:dyDescent="0.25">
      <c r="A56" s="2">
        <v>49</v>
      </c>
      <c r="B56" s="6">
        <v>263.95601499999998</v>
      </c>
      <c r="C56" s="10">
        <v>0</v>
      </c>
      <c r="D56" s="6">
        <v>267.15020600000003</v>
      </c>
      <c r="E56" s="10">
        <v>0</v>
      </c>
      <c r="F56" s="6">
        <v>25.497405666666666</v>
      </c>
      <c r="G56" s="10">
        <v>1.0181394385820903</v>
      </c>
      <c r="H56" s="6">
        <v>5.7318926000000001</v>
      </c>
      <c r="I56" s="10">
        <v>0.60216012640296923</v>
      </c>
      <c r="J56" s="6">
        <v>252.48874000000001</v>
      </c>
      <c r="K56" s="10">
        <v>0</v>
      </c>
      <c r="L56" s="6">
        <v>6.8549685555555548</v>
      </c>
      <c r="M56" s="10">
        <v>0.14342160944194052</v>
      </c>
      <c r="N56" s="6">
        <v>9.4954938000000002</v>
      </c>
      <c r="O56" s="10">
        <v>15.267231032164533</v>
      </c>
    </row>
    <row r="57" spans="1:15" x14ac:dyDescent="0.25">
      <c r="A57" s="2">
        <v>50</v>
      </c>
      <c r="B57" s="6">
        <v>246.72172</v>
      </c>
      <c r="C57" s="10">
        <v>0</v>
      </c>
      <c r="D57" s="6">
        <v>268.84976999999998</v>
      </c>
      <c r="E57" s="10">
        <v>0</v>
      </c>
      <c r="F57" s="6">
        <v>24.905305333333331</v>
      </c>
      <c r="G57" s="10">
        <v>0.67773903707279415</v>
      </c>
      <c r="H57" s="6">
        <v>5.4394491</v>
      </c>
      <c r="I57" s="10">
        <v>0.26203196978743615</v>
      </c>
      <c r="J57" s="6">
        <v>254.01314400000001</v>
      </c>
      <c r="K57" s="10">
        <v>0</v>
      </c>
      <c r="L57" s="6">
        <v>6.863671222222222</v>
      </c>
      <c r="M57" s="10">
        <v>0.17242604789091584</v>
      </c>
      <c r="N57" s="6">
        <v>1.7505656000000003</v>
      </c>
      <c r="O57" s="10">
        <v>0.12083840062926872</v>
      </c>
    </row>
    <row r="58" spans="1:15" x14ac:dyDescent="0.25">
      <c r="A58" s="2">
        <v>51</v>
      </c>
      <c r="B58" s="6">
        <v>270.65647899999999</v>
      </c>
      <c r="C58" s="10">
        <v>0</v>
      </c>
      <c r="D58" s="6">
        <v>270.40083600000003</v>
      </c>
      <c r="E58" s="10">
        <v>0</v>
      </c>
      <c r="F58" s="6">
        <v>25.840850333333332</v>
      </c>
      <c r="G58" s="10">
        <v>1.4243345507535057</v>
      </c>
      <c r="H58" s="6">
        <v>5.5158591999999995</v>
      </c>
      <c r="I58" s="10">
        <v>0.17527769040859445</v>
      </c>
      <c r="J58" s="6">
        <v>254.54146399999999</v>
      </c>
      <c r="K58" s="10">
        <v>0</v>
      </c>
      <c r="L58" s="6">
        <v>6.7459832222222218</v>
      </c>
      <c r="M58" s="10">
        <v>0.15029629390920513</v>
      </c>
      <c r="N58" s="6">
        <v>1.7757187999999999</v>
      </c>
      <c r="O58" s="10">
        <v>0.10692728333854176</v>
      </c>
    </row>
    <row r="59" spans="1:15" x14ac:dyDescent="0.25">
      <c r="A59" s="2">
        <v>52</v>
      </c>
      <c r="B59" s="6">
        <v>341.17526199999998</v>
      </c>
      <c r="C59" s="10">
        <v>0</v>
      </c>
      <c r="D59" s="6">
        <v>272.18988400000001</v>
      </c>
      <c r="E59" s="10">
        <v>0</v>
      </c>
      <c r="F59" s="6">
        <v>25.390547666666667</v>
      </c>
      <c r="G59" s="10">
        <v>1.1714658179339055</v>
      </c>
      <c r="H59" s="6">
        <v>5.6543715999999993</v>
      </c>
      <c r="I59" s="10">
        <v>0.72876798328717041</v>
      </c>
      <c r="J59" s="6">
        <v>255.768068</v>
      </c>
      <c r="K59" s="10">
        <v>0</v>
      </c>
      <c r="L59" s="6">
        <v>6.7161915555555565</v>
      </c>
      <c r="M59" s="10">
        <v>0.13607999895246331</v>
      </c>
      <c r="N59" s="6">
        <v>1.8381143999999998</v>
      </c>
      <c r="O59" s="10">
        <v>0.11234081047348901</v>
      </c>
    </row>
    <row r="60" spans="1:15" x14ac:dyDescent="0.25">
      <c r="A60" s="2">
        <v>53</v>
      </c>
      <c r="B60" s="6">
        <v>264.08176200000003</v>
      </c>
      <c r="C60" s="10">
        <v>0</v>
      </c>
      <c r="D60" s="6">
        <v>273.65859399999999</v>
      </c>
      <c r="E60" s="10">
        <v>0</v>
      </c>
      <c r="F60" s="6">
        <v>26.49198766666667</v>
      </c>
      <c r="G60" s="10">
        <v>2.2017086177670251</v>
      </c>
      <c r="H60" s="6">
        <v>5.3742523000000002</v>
      </c>
      <c r="I60" s="10">
        <v>0.21349810623939527</v>
      </c>
      <c r="J60" s="6">
        <v>257.37214399999999</v>
      </c>
      <c r="K60" s="10">
        <v>0</v>
      </c>
      <c r="L60" s="6">
        <v>6.7269297777777775</v>
      </c>
      <c r="M60" s="10">
        <v>0.18937153333756629</v>
      </c>
      <c r="N60" s="6">
        <v>1.8412011999999998</v>
      </c>
      <c r="O60" s="10">
        <v>8.7275533734034447E-2</v>
      </c>
    </row>
    <row r="61" spans="1:15" x14ac:dyDescent="0.25">
      <c r="A61" s="2">
        <v>54</v>
      </c>
      <c r="B61" s="6">
        <v>300.629255</v>
      </c>
      <c r="C61" s="10">
        <v>0</v>
      </c>
      <c r="D61" s="6">
        <v>275.42425400000002</v>
      </c>
      <c r="E61" s="10">
        <v>0</v>
      </c>
      <c r="F61" s="6">
        <v>25.667505000000002</v>
      </c>
      <c r="G61" s="10">
        <v>0.57645094674913777</v>
      </c>
      <c r="H61" s="6">
        <v>5.240970299999999</v>
      </c>
      <c r="I61" s="10">
        <v>0.19977194135116991</v>
      </c>
      <c r="J61" s="6">
        <v>258.776657</v>
      </c>
      <c r="K61" s="10">
        <v>0</v>
      </c>
      <c r="L61" s="6">
        <v>6.6826730000000012</v>
      </c>
      <c r="M61" s="10">
        <v>0.212585165130972</v>
      </c>
      <c r="N61" s="6">
        <v>1.8011392000000002</v>
      </c>
      <c r="O61" s="10">
        <v>0.12265716755314207</v>
      </c>
    </row>
    <row r="62" spans="1:15" x14ac:dyDescent="0.25">
      <c r="A62" s="2">
        <v>55</v>
      </c>
      <c r="B62" s="6">
        <v>252.19262599999999</v>
      </c>
      <c r="C62" s="10">
        <v>0</v>
      </c>
      <c r="D62" s="6">
        <v>277.56239099999999</v>
      </c>
      <c r="E62" s="10">
        <v>0</v>
      </c>
      <c r="F62" s="6">
        <v>25.360660333333332</v>
      </c>
      <c r="G62" s="10">
        <v>1.2700928355765138</v>
      </c>
      <c r="H62" s="6">
        <v>5.3430847000000004</v>
      </c>
      <c r="I62" s="10">
        <v>0.16160056217354307</v>
      </c>
      <c r="J62" s="6">
        <v>259.66794299999998</v>
      </c>
      <c r="K62" s="10">
        <v>0</v>
      </c>
      <c r="L62" s="6">
        <v>6.5771869999999995</v>
      </c>
      <c r="M62" s="10">
        <v>0.20788212219320765</v>
      </c>
      <c r="N62" s="6">
        <v>1.8989406000000002</v>
      </c>
      <c r="O62" s="10">
        <v>9.5134420180287407E-2</v>
      </c>
    </row>
    <row r="63" spans="1:15" x14ac:dyDescent="0.25">
      <c r="A63" s="2">
        <v>56</v>
      </c>
      <c r="B63" s="6">
        <v>254.724908</v>
      </c>
      <c r="C63" s="10">
        <v>0</v>
      </c>
      <c r="D63" s="6">
        <v>279.941484</v>
      </c>
      <c r="E63" s="10">
        <v>0</v>
      </c>
      <c r="F63" s="6">
        <v>25.688562333333333</v>
      </c>
      <c r="G63" s="10">
        <v>1.2302853049382383</v>
      </c>
      <c r="H63" s="6">
        <v>5.1407958999999996</v>
      </c>
      <c r="I63" s="10">
        <v>0.18117762179003427</v>
      </c>
      <c r="J63" s="6">
        <v>260.41439400000002</v>
      </c>
      <c r="K63" s="10">
        <v>0</v>
      </c>
      <c r="L63" s="6">
        <v>6.6201392222222228</v>
      </c>
      <c r="M63" s="10">
        <v>0.22909279123570303</v>
      </c>
      <c r="N63" s="6">
        <v>1.8680858</v>
      </c>
      <c r="O63" s="10">
        <v>0.17284642942380543</v>
      </c>
    </row>
    <row r="64" spans="1:15" x14ac:dyDescent="0.25">
      <c r="A64" s="2">
        <v>57</v>
      </c>
      <c r="B64" s="6">
        <v>401.84180400000002</v>
      </c>
      <c r="C64" s="10">
        <v>0</v>
      </c>
      <c r="D64" s="6">
        <v>281.33996999999999</v>
      </c>
      <c r="E64" s="10">
        <v>0</v>
      </c>
      <c r="F64" s="6">
        <v>25.40756433333333</v>
      </c>
      <c r="G64" s="10">
        <v>1.5181510594286629</v>
      </c>
      <c r="H64" s="6">
        <v>5.2372234000000004</v>
      </c>
      <c r="I64" s="10">
        <v>0.26030338352476157</v>
      </c>
      <c r="J64" s="6">
        <v>262.00401199999999</v>
      </c>
      <c r="K64" s="10">
        <v>0</v>
      </c>
      <c r="L64" s="6">
        <v>6.5113423333333342</v>
      </c>
      <c r="M64" s="10">
        <v>0.11809658451261713</v>
      </c>
      <c r="N64" s="6">
        <v>2.9813141999999999</v>
      </c>
      <c r="O64" s="10">
        <v>2.3530201996106537</v>
      </c>
    </row>
    <row r="65" spans="1:15" x14ac:dyDescent="0.25">
      <c r="A65" s="2">
        <v>58</v>
      </c>
      <c r="B65" s="6">
        <v>259.24757899999997</v>
      </c>
      <c r="C65" s="10">
        <v>0</v>
      </c>
      <c r="D65" s="6">
        <v>279.92141400000003</v>
      </c>
      <c r="E65" s="10">
        <v>0</v>
      </c>
      <c r="F65" s="6">
        <v>24.684348666666665</v>
      </c>
      <c r="G65" s="10">
        <v>1.8456104403030507</v>
      </c>
      <c r="H65" s="6">
        <v>4.6564570999999999</v>
      </c>
      <c r="I65" s="10">
        <v>0.21573456413400277</v>
      </c>
      <c r="J65" s="6">
        <v>262.09867000000003</v>
      </c>
      <c r="K65" s="10">
        <v>0</v>
      </c>
      <c r="L65" s="6">
        <v>6.0262875555555544</v>
      </c>
      <c r="M65" s="10">
        <v>0.22376729598260353</v>
      </c>
      <c r="N65" s="6">
        <v>2.8846259999999999</v>
      </c>
      <c r="O65" s="10">
        <v>2.9579925131521878</v>
      </c>
    </row>
    <row r="66" spans="1:15" x14ac:dyDescent="0.25">
      <c r="A66" s="2">
        <v>59</v>
      </c>
      <c r="B66" s="6">
        <v>268.58493499999997</v>
      </c>
      <c r="C66" s="10">
        <v>0</v>
      </c>
      <c r="D66" s="6">
        <v>281.24350299999998</v>
      </c>
      <c r="E66" s="10">
        <v>0</v>
      </c>
      <c r="F66" s="6">
        <v>25.076984666666664</v>
      </c>
      <c r="G66" s="10">
        <v>1.5127787003199316</v>
      </c>
      <c r="H66" s="6">
        <v>4.7203236000000004</v>
      </c>
      <c r="I66" s="10">
        <v>0.30003927489487103</v>
      </c>
      <c r="J66" s="6">
        <v>262.29516100000001</v>
      </c>
      <c r="K66" s="10">
        <v>0</v>
      </c>
      <c r="L66" s="6">
        <v>6.0195458888888895</v>
      </c>
      <c r="M66" s="10">
        <v>0.19888694508714261</v>
      </c>
      <c r="N66" s="6">
        <v>1.430677</v>
      </c>
      <c r="O66" s="10">
        <v>6.6523245335747272E-2</v>
      </c>
    </row>
    <row r="67" spans="1:15" x14ac:dyDescent="0.25">
      <c r="A67" s="2">
        <v>60</v>
      </c>
      <c r="B67" s="6">
        <v>265.77502199999998</v>
      </c>
      <c r="C67" s="10">
        <v>0</v>
      </c>
      <c r="D67" s="6">
        <v>282.44746900000001</v>
      </c>
      <c r="E67" s="10">
        <v>0</v>
      </c>
      <c r="F67" s="6">
        <v>24.091633000000002</v>
      </c>
      <c r="G67" s="10">
        <v>0.1089137175681136</v>
      </c>
      <c r="H67" s="6">
        <v>4.7047027999999997</v>
      </c>
      <c r="I67" s="10">
        <v>0.42435656339163436</v>
      </c>
      <c r="J67" s="6">
        <v>264.03637500000002</v>
      </c>
      <c r="K67" s="10">
        <v>0</v>
      </c>
      <c r="L67" s="6">
        <v>5.9171134444444444</v>
      </c>
      <c r="M67" s="10">
        <v>0.23634408986058142</v>
      </c>
      <c r="N67" s="6">
        <v>1.4176936</v>
      </c>
      <c r="O67" s="10">
        <v>4.2473780074766439E-2</v>
      </c>
    </row>
    <row r="68" spans="1:15" x14ac:dyDescent="0.25">
      <c r="A68" s="2">
        <v>61</v>
      </c>
      <c r="B68" s="6">
        <v>263.79375900000002</v>
      </c>
      <c r="C68" s="10">
        <v>0</v>
      </c>
      <c r="D68" s="6">
        <v>283.72531099999998</v>
      </c>
      <c r="E68" s="10">
        <v>0</v>
      </c>
      <c r="F68" s="6">
        <v>24.641043</v>
      </c>
      <c r="G68" s="10">
        <v>0.69741106444665923</v>
      </c>
      <c r="H68" s="6">
        <v>4.5789027999999998</v>
      </c>
      <c r="I68" s="10">
        <v>0.18365811923125144</v>
      </c>
      <c r="J68" s="6">
        <v>264.360118</v>
      </c>
      <c r="K68" s="10">
        <v>0</v>
      </c>
      <c r="L68" s="6">
        <v>5.898095333333333</v>
      </c>
      <c r="M68" s="10">
        <v>0.220111964422159</v>
      </c>
      <c r="N68" s="6">
        <v>1.4400452000000001</v>
      </c>
      <c r="O68" s="10">
        <v>4.218701785810313E-2</v>
      </c>
    </row>
    <row r="69" spans="1:15" x14ac:dyDescent="0.25">
      <c r="A69" s="2">
        <v>62</v>
      </c>
      <c r="B69" s="6">
        <v>262.09612499999997</v>
      </c>
      <c r="C69" s="10">
        <v>0</v>
      </c>
      <c r="D69" s="6">
        <v>284.18268899999998</v>
      </c>
      <c r="E69" s="10">
        <v>0</v>
      </c>
      <c r="F69" s="6">
        <v>22.873059333333334</v>
      </c>
      <c r="G69" s="10">
        <v>4.0216212648321452</v>
      </c>
      <c r="H69" s="6">
        <v>4.4711412999999993</v>
      </c>
      <c r="I69" s="10">
        <v>0.11030103690000974</v>
      </c>
      <c r="J69" s="6">
        <v>266.08363700000001</v>
      </c>
      <c r="K69" s="10">
        <v>0</v>
      </c>
      <c r="L69" s="6">
        <v>5.8538175555555547</v>
      </c>
      <c r="M69" s="10">
        <v>0.2038269128201895</v>
      </c>
      <c r="N69" s="6">
        <v>1.5861912</v>
      </c>
      <c r="O69" s="10">
        <v>0.29927605877878066</v>
      </c>
    </row>
    <row r="70" spans="1:15" x14ac:dyDescent="0.25">
      <c r="A70" s="2">
        <v>63</v>
      </c>
      <c r="B70" s="6">
        <v>263.70825400000001</v>
      </c>
      <c r="C70" s="10">
        <v>0</v>
      </c>
      <c r="D70" s="6">
        <v>285.30605500000001</v>
      </c>
      <c r="E70" s="10">
        <v>0</v>
      </c>
      <c r="F70" s="6">
        <v>22.565191666666667</v>
      </c>
      <c r="G70" s="10">
        <v>4.5104678263368099</v>
      </c>
      <c r="H70" s="6">
        <v>4.4648897999999999</v>
      </c>
      <c r="I70" s="10">
        <v>0.15355349157851772</v>
      </c>
      <c r="J70" s="6">
        <v>267.47142600000001</v>
      </c>
      <c r="K70" s="10">
        <v>0</v>
      </c>
      <c r="L70" s="6">
        <v>5.7289712222222224</v>
      </c>
      <c r="M70" s="10">
        <v>0.16032771472192636</v>
      </c>
      <c r="N70" s="6">
        <v>1.4011672000000002</v>
      </c>
      <c r="O70" s="10">
        <v>2.7387142380317323E-2</v>
      </c>
    </row>
    <row r="71" spans="1:15" x14ac:dyDescent="0.25">
      <c r="A71" s="2">
        <v>64</v>
      </c>
      <c r="B71" s="6">
        <v>258.33568400000001</v>
      </c>
      <c r="C71" s="10">
        <v>0</v>
      </c>
      <c r="D71" s="6">
        <v>260.41587199999998</v>
      </c>
      <c r="E71" s="10">
        <v>0</v>
      </c>
      <c r="F71" s="6">
        <v>23.036842333333336</v>
      </c>
      <c r="G71" s="10">
        <v>5.4067034954582125</v>
      </c>
      <c r="H71" s="6">
        <v>4.4790267999999998</v>
      </c>
      <c r="I71" s="10">
        <v>7.2067393042639372E-2</v>
      </c>
      <c r="J71" s="6">
        <v>265.22621099999998</v>
      </c>
      <c r="K71" s="10">
        <v>0</v>
      </c>
      <c r="L71" s="6">
        <v>5.7830522222222216</v>
      </c>
      <c r="M71" s="10">
        <v>0.17177980827391473</v>
      </c>
      <c r="N71" s="6">
        <v>1.396884</v>
      </c>
      <c r="O71" s="10">
        <v>7.9950424389075882E-3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59B5D-11B6-44B0-B743-962FAE9CD66F}">
  <dimension ref="A2:BF649"/>
  <sheetViews>
    <sheetView topLeftCell="A571" workbookViewId="0">
      <selection activeCell="W586" sqref="W586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7" bestFit="1" customWidth="1"/>
    <col min="4" max="4" width="7.85546875" bestFit="1" customWidth="1"/>
    <col min="5" max="5" width="7" bestFit="1" customWidth="1"/>
    <col min="6" max="8" width="7.85546875" bestFit="1" customWidth="1"/>
    <col min="9" max="9" width="7" bestFit="1" customWidth="1"/>
    <col min="10" max="10" width="7.85546875" bestFit="1" customWidth="1"/>
    <col min="11" max="11" width="20.5703125" bestFit="1" customWidth="1"/>
    <col min="12" max="12" width="7" bestFit="1" customWidth="1"/>
    <col min="13" max="13" width="20.5703125" bestFit="1" customWidth="1"/>
    <col min="14" max="14" width="7.85546875" bestFit="1" customWidth="1"/>
    <col min="15" max="15" width="20.5703125" bestFit="1" customWidth="1"/>
    <col min="16" max="16" width="7" bestFit="1" customWidth="1"/>
    <col min="17" max="17" width="20.5703125" bestFit="1" customWidth="1"/>
    <col min="18" max="18" width="7.85546875" bestFit="1" customWidth="1"/>
    <col min="19" max="19" width="20.5703125" bestFit="1" customWidth="1"/>
    <col min="20" max="20" width="21.7109375" bestFit="1" customWidth="1"/>
    <col min="21" max="21" width="7.28515625" style="7" customWidth="1"/>
    <col min="22" max="22" width="22.7109375" style="7" bestFit="1" customWidth="1"/>
    <col min="23" max="24" width="6.5703125" style="7" bestFit="1" customWidth="1"/>
    <col min="25" max="25" width="7" style="7" bestFit="1" customWidth="1"/>
    <col min="26" max="26" width="5.5703125" style="7" bestFit="1" customWidth="1"/>
    <col min="27" max="29" width="6.5703125" style="7" bestFit="1" customWidth="1"/>
    <col min="30" max="30" width="4.5703125" style="7" bestFit="1" customWidth="1"/>
    <col min="31" max="32" width="6.5703125" style="7" bestFit="1" customWidth="1"/>
    <col min="33" max="33" width="7" style="7" bestFit="1" customWidth="1"/>
    <col min="34" max="34" width="4.5703125" style="7" bestFit="1" customWidth="1"/>
    <col min="35" max="37" width="6.5703125" style="7" bestFit="1" customWidth="1"/>
    <col min="38" max="38" width="4.5703125" style="7" bestFit="1" customWidth="1"/>
    <col min="39" max="40" width="6.5703125" style="7" bestFit="1" customWidth="1"/>
    <col min="41" max="41" width="7" style="7" bestFit="1" customWidth="1"/>
    <col min="42" max="42" width="5.5703125" style="7" bestFit="1" customWidth="1"/>
    <col min="43" max="45" width="6.5703125" style="7" bestFit="1" customWidth="1"/>
    <col min="46" max="46" width="4.5703125" style="7" bestFit="1" customWidth="1"/>
    <col min="47" max="48" width="6.5703125" style="7" bestFit="1" customWidth="1"/>
    <col min="49" max="49" width="7" style="7" bestFit="1" customWidth="1"/>
    <col min="50" max="50" width="4.5703125" style="7" bestFit="1" customWidth="1"/>
    <col min="51" max="52" width="6.5703125" style="7" bestFit="1" customWidth="1"/>
    <col min="53" max="53" width="6" style="7" bestFit="1" customWidth="1"/>
    <col min="54" max="54" width="5.5703125" style="7" bestFit="1" customWidth="1"/>
    <col min="55" max="56" width="6.5703125" style="7" bestFit="1" customWidth="1"/>
    <col min="57" max="57" width="7" bestFit="1" customWidth="1"/>
    <col min="58" max="58" width="12" bestFit="1" customWidth="1"/>
    <col min="59" max="59" width="18.5703125" bestFit="1" customWidth="1"/>
    <col min="60" max="60" width="9.7109375" bestFit="1" customWidth="1"/>
    <col min="61" max="61" width="14" bestFit="1" customWidth="1"/>
    <col min="62" max="62" width="24.140625" bestFit="1" customWidth="1"/>
    <col min="63" max="63" width="6.85546875" bestFit="1" customWidth="1"/>
    <col min="64" max="64" width="12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8.5703125" bestFit="1" customWidth="1"/>
    <col min="69" max="69" width="9.7109375" bestFit="1" customWidth="1"/>
    <col min="70" max="70" width="14" bestFit="1" customWidth="1"/>
    <col min="71" max="71" width="24.140625" bestFit="1" customWidth="1"/>
    <col min="72" max="72" width="5.5703125" bestFit="1" customWidth="1"/>
    <col min="73" max="73" width="12" bestFit="1" customWidth="1"/>
    <col min="74" max="74" width="19.5703125" bestFit="1" customWidth="1"/>
    <col min="75" max="75" width="14" bestFit="1" customWidth="1"/>
    <col min="76" max="76" width="18.7109375" bestFit="1" customWidth="1"/>
    <col min="77" max="77" width="24.140625" bestFit="1" customWidth="1"/>
    <col min="78" max="78" width="6.85546875" bestFit="1" customWidth="1"/>
    <col min="79" max="79" width="12" bestFit="1" customWidth="1"/>
    <col min="80" max="80" width="15.710937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13.140625" bestFit="1" customWidth="1"/>
    <col min="85" max="85" width="18.5703125" bestFit="1" customWidth="1"/>
    <col min="86" max="86" width="9.7109375" bestFit="1" customWidth="1"/>
    <col min="87" max="87" width="14" bestFit="1" customWidth="1"/>
    <col min="88" max="88" width="18.7109375" bestFit="1" customWidth="1"/>
    <col min="89" max="89" width="24.140625" bestFit="1" customWidth="1"/>
    <col min="90" max="90" width="5.5703125" bestFit="1" customWidth="1"/>
    <col min="91" max="91" width="12" bestFit="1" customWidth="1"/>
    <col min="92" max="92" width="14.140625" bestFit="1" customWidth="1"/>
    <col min="93" max="93" width="19.5703125" bestFit="1" customWidth="1"/>
    <col min="94" max="94" width="12" bestFit="1" customWidth="1"/>
    <col min="95" max="95" width="8.42578125" bestFit="1" customWidth="1"/>
    <col min="96" max="96" width="14.140625" bestFit="1" customWidth="1"/>
    <col min="97" max="97" width="21.140625" bestFit="1" customWidth="1"/>
    <col min="98" max="98" width="7.85546875" bestFit="1" customWidth="1"/>
    <col min="99" max="99" width="12" bestFit="1" customWidth="1"/>
    <col min="100" max="100" width="6.5703125" bestFit="1" customWidth="1"/>
    <col min="101" max="101" width="11.42578125" bestFit="1" customWidth="1"/>
    <col min="102" max="102" width="18.5703125" bestFit="1" customWidth="1"/>
    <col min="103" max="103" width="9.7109375" bestFit="1" customWidth="1"/>
    <col min="104" max="104" width="14" bestFit="1" customWidth="1"/>
    <col min="105" max="105" width="11.28515625" bestFit="1" customWidth="1"/>
    <col min="106" max="106" width="17" bestFit="1" customWidth="1"/>
    <col min="107" max="107" width="24.140625" bestFit="1" customWidth="1"/>
    <col min="108" max="108" width="5.5703125" bestFit="1" customWidth="1"/>
    <col min="109" max="109" width="12" bestFit="1" customWidth="1"/>
    <col min="110" max="110" width="6.85546875" bestFit="1" customWidth="1"/>
    <col min="111" max="111" width="12.42578125" bestFit="1" customWidth="1"/>
    <col min="112" max="112" width="19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18.5703125" bestFit="1" customWidth="1"/>
    <col min="131" max="131" width="17" bestFit="1" customWidth="1"/>
    <col min="132" max="132" width="18.5703125" bestFit="1" customWidth="1"/>
    <col min="133" max="133" width="17" bestFit="1" customWidth="1"/>
    <col min="134" max="134" width="18.5703125" bestFit="1" customWidth="1"/>
    <col min="135" max="135" width="17" bestFit="1" customWidth="1"/>
    <col min="136" max="136" width="18.5703125" bestFit="1" customWidth="1"/>
    <col min="137" max="137" width="17" bestFit="1" customWidth="1"/>
    <col min="138" max="138" width="18.5703125" bestFit="1" customWidth="1"/>
    <col min="139" max="139" width="17" bestFit="1" customWidth="1"/>
    <col min="140" max="140" width="18.5703125" bestFit="1" customWidth="1"/>
    <col min="141" max="141" width="17" bestFit="1" customWidth="1"/>
    <col min="142" max="142" width="18.5703125" bestFit="1" customWidth="1"/>
    <col min="143" max="143" width="17" bestFit="1" customWidth="1"/>
    <col min="144" max="144" width="18.5703125" bestFit="1" customWidth="1"/>
    <col min="145" max="145" width="17" bestFit="1" customWidth="1"/>
    <col min="146" max="146" width="23.5703125" bestFit="1" customWidth="1"/>
    <col min="147" max="147" width="49.28515625" bestFit="1" customWidth="1"/>
    <col min="148" max="148" width="7.85546875" bestFit="1" customWidth="1"/>
    <col min="149" max="156" width="2" bestFit="1" customWidth="1"/>
    <col min="157" max="211" width="3" bestFit="1" customWidth="1"/>
    <col min="212" max="212" width="10.85546875" bestFit="1" customWidth="1"/>
    <col min="213" max="213" width="11.28515625" bestFit="1" customWidth="1"/>
  </cols>
  <sheetData>
    <row r="2" spans="1:58" x14ac:dyDescent="0.25">
      <c r="A2" s="1" t="s">
        <v>32</v>
      </c>
      <c r="B2" t="s">
        <v>41</v>
      </c>
    </row>
    <row r="4" spans="1:58" x14ac:dyDescent="0.25">
      <c r="A4" s="1" t="s">
        <v>22</v>
      </c>
      <c r="B4" s="1" t="s">
        <v>20</v>
      </c>
      <c r="U4" s="7" t="s">
        <v>10</v>
      </c>
      <c r="Y4" s="7" t="s">
        <v>10</v>
      </c>
      <c r="AC4" s="7" t="s">
        <v>15</v>
      </c>
      <c r="AG4" s="7" t="s">
        <v>15</v>
      </c>
      <c r="AK4" s="7" t="s">
        <v>12</v>
      </c>
      <c r="AO4" s="7" t="s">
        <v>12</v>
      </c>
      <c r="AS4" s="7" t="s">
        <v>16</v>
      </c>
      <c r="AW4" s="7" t="s">
        <v>16</v>
      </c>
      <c r="BA4" s="7" t="s">
        <v>17</v>
      </c>
    </row>
    <row r="5" spans="1:58" x14ac:dyDescent="0.25">
      <c r="B5" t="s">
        <v>10</v>
      </c>
      <c r="D5" t="s">
        <v>15</v>
      </c>
      <c r="F5" t="s">
        <v>12</v>
      </c>
      <c r="G5" t="s">
        <v>16</v>
      </c>
      <c r="H5" t="s">
        <v>17</v>
      </c>
      <c r="U5" s="9">
        <v>10000</v>
      </c>
      <c r="Y5" s="9">
        <v>10000</v>
      </c>
      <c r="AC5" s="9">
        <v>10000</v>
      </c>
      <c r="AG5" s="9">
        <v>10000</v>
      </c>
      <c r="AK5" s="9">
        <v>10000</v>
      </c>
      <c r="AO5" s="9">
        <v>10000</v>
      </c>
      <c r="AS5" s="9">
        <v>10000</v>
      </c>
      <c r="AW5" s="9">
        <v>10000</v>
      </c>
      <c r="BA5" s="9">
        <v>10000</v>
      </c>
    </row>
    <row r="6" spans="1:58" x14ac:dyDescent="0.25">
      <c r="B6">
        <v>10000</v>
      </c>
      <c r="D6">
        <v>10000</v>
      </c>
      <c r="F6">
        <v>10000</v>
      </c>
      <c r="G6">
        <v>10000</v>
      </c>
      <c r="H6">
        <v>10000</v>
      </c>
      <c r="U6" s="9">
        <v>1</v>
      </c>
      <c r="V6" s="9"/>
      <c r="W6" s="9"/>
      <c r="X6" s="9"/>
      <c r="Y6" s="9">
        <v>100000</v>
      </c>
      <c r="Z6" s="9"/>
      <c r="AA6" s="9"/>
      <c r="AB6" s="9"/>
      <c r="AC6" s="9">
        <v>1</v>
      </c>
      <c r="AD6" s="9"/>
      <c r="AE6" s="9"/>
      <c r="AF6" s="9"/>
      <c r="AG6" s="9">
        <v>100000</v>
      </c>
      <c r="AH6" s="9"/>
      <c r="AI6" s="9"/>
      <c r="AJ6" s="9"/>
      <c r="AK6" s="9">
        <v>1</v>
      </c>
      <c r="AL6" s="9"/>
      <c r="AM6" s="9"/>
      <c r="AN6" s="9"/>
      <c r="AO6" s="9">
        <v>100000</v>
      </c>
      <c r="AP6" s="9"/>
      <c r="AQ6" s="9"/>
      <c r="AR6" s="9"/>
      <c r="AS6" s="9">
        <v>1</v>
      </c>
      <c r="AT6" s="9"/>
      <c r="AU6" s="9"/>
      <c r="AV6" s="9"/>
      <c r="AW6" s="9">
        <v>100000</v>
      </c>
      <c r="AX6" s="9"/>
      <c r="AY6" s="9"/>
      <c r="AZ6" s="9"/>
      <c r="BA6" s="9">
        <v>0</v>
      </c>
      <c r="BB6" s="9"/>
      <c r="BC6" s="9"/>
      <c r="BD6" s="9"/>
      <c r="BF6" t="s">
        <v>23</v>
      </c>
    </row>
    <row r="7" spans="1:58" x14ac:dyDescent="0.25">
      <c r="A7" s="1" t="s">
        <v>18</v>
      </c>
      <c r="B7">
        <v>1</v>
      </c>
      <c r="C7">
        <v>100000</v>
      </c>
      <c r="D7">
        <v>1</v>
      </c>
      <c r="E7">
        <v>100000</v>
      </c>
      <c r="F7">
        <v>100000</v>
      </c>
      <c r="G7">
        <v>100000</v>
      </c>
      <c r="H7">
        <v>0</v>
      </c>
      <c r="U7" s="8"/>
    </row>
    <row r="8" spans="1:58" x14ac:dyDescent="0.25">
      <c r="A8" s="2">
        <v>1</v>
      </c>
      <c r="B8" s="6"/>
      <c r="C8" s="6">
        <v>241.723781</v>
      </c>
      <c r="D8" s="6">
        <v>191.61015275</v>
      </c>
      <c r="E8" s="6">
        <v>186.70297818181817</v>
      </c>
      <c r="F8" s="6">
        <v>237.45504600000001</v>
      </c>
      <c r="G8" s="6">
        <v>257.33370055555554</v>
      </c>
      <c r="H8" s="6">
        <v>3.4385683999999999</v>
      </c>
      <c r="U8" s="7" t="e">
        <f>GETPIVOTDATA("Avg",'pivot times'!$A$3,"action","e0","world_size",10000,"number_of_steps_between_file_dumps",1,"omp_get_max_threads",A8)</f>
        <v>#REF!</v>
      </c>
      <c r="V8" s="7" t="e">
        <f>GETPIVOTDATA("StdDevp",'pivot times'!$A$3,"action","e0","world_size",10000,"number_of_steps_between_file_dumps",1,"omp_get_max_threads",A8)</f>
        <v>#REF!</v>
      </c>
      <c r="W8" s="7" t="e">
        <f xml:space="preserve"> U8-3*V8</f>
        <v>#REF!</v>
      </c>
      <c r="X8" s="7" t="e">
        <f xml:space="preserve"> U8+3*V8</f>
        <v>#REF!</v>
      </c>
      <c r="Y8" s="7">
        <f>'pivot times'!D8</f>
        <v>241.723781</v>
      </c>
      <c r="Z8" s="7">
        <f>'pivot times'!E8</f>
        <v>0</v>
      </c>
      <c r="AA8" s="7">
        <f xml:space="preserve"> Y8-3*Z8</f>
        <v>241.723781</v>
      </c>
      <c r="AB8" s="7">
        <f xml:space="preserve"> Y8+3*Z8</f>
        <v>241.723781</v>
      </c>
      <c r="AC8" s="7">
        <f>'pivot times'!F8</f>
        <v>191.61015275</v>
      </c>
      <c r="AD8" s="7">
        <f>'pivot times'!G8</f>
        <v>0.34678361170965738</v>
      </c>
      <c r="AE8" s="7">
        <f xml:space="preserve"> AC8-3*AD8</f>
        <v>190.56980191487102</v>
      </c>
      <c r="AF8" s="7">
        <f xml:space="preserve"> AC8+3*AD8</f>
        <v>192.65050358512897</v>
      </c>
      <c r="AG8" s="7">
        <f>'pivot times'!H8</f>
        <v>186.70297818181817</v>
      </c>
      <c r="AH8" s="7">
        <f>'pivot times'!I8</f>
        <v>0.45532179517951776</v>
      </c>
      <c r="AI8" s="7">
        <f xml:space="preserve"> AG8-3*AH8</f>
        <v>185.33701279627962</v>
      </c>
      <c r="AJ8" s="7">
        <f xml:space="preserve"> AG8+3*AH8</f>
        <v>188.06894356735671</v>
      </c>
      <c r="AK8" s="7">
        <f>'pivot times'!J8</f>
        <v>237.45504600000001</v>
      </c>
      <c r="AL8" s="7">
        <f>'pivot times'!K8</f>
        <v>0</v>
      </c>
      <c r="AM8" s="7">
        <f xml:space="preserve"> AK8-3*AL8</f>
        <v>237.45504600000001</v>
      </c>
      <c r="AN8" s="7">
        <f xml:space="preserve"> AK8+3*AL8</f>
        <v>237.45504600000001</v>
      </c>
      <c r="AO8" s="7">
        <f>'pivot times'!L8</f>
        <v>257.33370055555554</v>
      </c>
      <c r="AP8" s="7">
        <f>'pivot times'!M8</f>
        <v>0.19063801879255948</v>
      </c>
      <c r="AQ8" s="7">
        <f xml:space="preserve"> AO8-3*AP8</f>
        <v>256.76178649917784</v>
      </c>
      <c r="AR8" s="7">
        <f xml:space="preserve"> AO8+3*AP8</f>
        <v>257.90561461193323</v>
      </c>
      <c r="AS8" s="7">
        <f>'pivot times'!N8</f>
        <v>3.4385683999999999</v>
      </c>
      <c r="AT8" s="7">
        <f>'pivot times'!O8</f>
        <v>0.92734843136818867</v>
      </c>
      <c r="AU8" s="7">
        <f xml:space="preserve"> AS8-3*AT8</f>
        <v>0.65652310589543372</v>
      </c>
      <c r="AV8" s="7">
        <f xml:space="preserve"> AS8+3*AT8</f>
        <v>6.220613694104566</v>
      </c>
      <c r="AW8" s="7">
        <f>'pivot times'!P8</f>
        <v>0</v>
      </c>
      <c r="AX8" s="7">
        <f>'pivot times'!Q8</f>
        <v>0</v>
      </c>
      <c r="AY8" s="7">
        <f xml:space="preserve"> AW8-3*AX8</f>
        <v>0</v>
      </c>
      <c r="AZ8" s="7">
        <f xml:space="preserve"> AW8+3*AX8</f>
        <v>0</v>
      </c>
      <c r="BA8" s="7">
        <f>'pivot times'!R8</f>
        <v>0</v>
      </c>
      <c r="BB8" s="7">
        <f>'pivot times'!S8</f>
        <v>0</v>
      </c>
      <c r="BC8" s="7">
        <f xml:space="preserve"> BA8-3*BB8</f>
        <v>0</v>
      </c>
      <c r="BD8" s="7">
        <f xml:space="preserve"> BA8+3*BB8</f>
        <v>0</v>
      </c>
    </row>
    <row r="9" spans="1:58" x14ac:dyDescent="0.25">
      <c r="A9" s="2">
        <v>2</v>
      </c>
      <c r="B9" s="6"/>
      <c r="C9" s="6">
        <v>234.64200099999999</v>
      </c>
      <c r="D9" s="6">
        <v>108.17825400000001</v>
      </c>
      <c r="E9" s="6">
        <v>93.358230181818186</v>
      </c>
      <c r="F9" s="6">
        <v>237.94293999999999</v>
      </c>
      <c r="G9" s="6">
        <v>127.96814633333332</v>
      </c>
      <c r="H9" s="6">
        <v>1.9700338000000002</v>
      </c>
      <c r="U9" s="7" t="e">
        <f>GETPIVOTDATA("Avg",'pivot times'!$A$3,"action","e0","world_size",10000,"number_of_steps_between_file_dumps",1,"omp_get_max_threads",A9)</f>
        <v>#REF!</v>
      </c>
      <c r="V9" s="7" t="e">
        <f>GETPIVOTDATA("StdDevp",'pivot times'!$A$3,"action","e0","world_size",10000,"number_of_steps_between_file_dumps",1,"omp_get_max_threads",A9)</f>
        <v>#REF!</v>
      </c>
      <c r="W9" s="7" t="e">
        <f t="shared" ref="W9:W71" si="0" xml:space="preserve"> U9-3*V9</f>
        <v>#REF!</v>
      </c>
      <c r="X9" s="7" t="e">
        <f t="shared" ref="X9:X71" si="1" xml:space="preserve"> U9+3*V9</f>
        <v>#REF!</v>
      </c>
      <c r="Y9" s="7">
        <f>'pivot times'!D9</f>
        <v>234.64200099999999</v>
      </c>
      <c r="Z9" s="7">
        <f>'pivot times'!E9</f>
        <v>0</v>
      </c>
      <c r="AA9" s="7">
        <f t="shared" ref="AA9:AA71" si="2" xml:space="preserve"> Y9-3*Z9</f>
        <v>234.64200099999999</v>
      </c>
      <c r="AB9" s="7">
        <f t="shared" ref="AB9:AB71" si="3" xml:space="preserve"> Y9+3*Z9</f>
        <v>234.64200099999999</v>
      </c>
      <c r="AC9" s="7">
        <f>'pivot times'!F9</f>
        <v>108.17825400000001</v>
      </c>
      <c r="AD9" s="7">
        <f>'pivot times'!G9</f>
        <v>3.0043477383115333</v>
      </c>
      <c r="AE9" s="7">
        <f t="shared" ref="AE9:AE71" si="4" xml:space="preserve"> AC9-3*AD9</f>
        <v>99.165210785065412</v>
      </c>
      <c r="AF9" s="7">
        <f t="shared" ref="AF9:AF71" si="5" xml:space="preserve"> AC9+3*AD9</f>
        <v>117.19129721493461</v>
      </c>
      <c r="AG9" s="7">
        <f>'pivot times'!H9</f>
        <v>93.358230181818186</v>
      </c>
      <c r="AH9" s="7">
        <f>'pivot times'!I9</f>
        <v>1.2779314658038963</v>
      </c>
      <c r="AI9" s="7">
        <f t="shared" ref="AI9:AI71" si="6" xml:space="preserve"> AG9-3*AH9</f>
        <v>89.524435784406492</v>
      </c>
      <c r="AJ9" s="7">
        <f t="shared" ref="AJ9:AJ71" si="7" xml:space="preserve"> AG9+3*AH9</f>
        <v>97.19202457922988</v>
      </c>
      <c r="AK9" s="7">
        <f>'pivot times'!J9</f>
        <v>237.94293999999999</v>
      </c>
      <c r="AL9" s="7">
        <f>'pivot times'!K9</f>
        <v>0</v>
      </c>
      <c r="AM9" s="7">
        <f t="shared" ref="AM9:AM71" si="8" xml:space="preserve"> AK9-3*AL9</f>
        <v>237.94293999999999</v>
      </c>
      <c r="AN9" s="7">
        <f t="shared" ref="AN9:AN71" si="9" xml:space="preserve"> AK9+3*AL9</f>
        <v>237.94293999999999</v>
      </c>
      <c r="AO9" s="7">
        <f>'pivot times'!L9</f>
        <v>127.96814633333332</v>
      </c>
      <c r="AP9" s="7">
        <f>'pivot times'!M9</f>
        <v>0.14703695325303268</v>
      </c>
      <c r="AQ9" s="7">
        <f t="shared" ref="AQ9:AQ71" si="10" xml:space="preserve"> AO9-3*AP9</f>
        <v>127.52703547357423</v>
      </c>
      <c r="AR9" s="7">
        <f t="shared" ref="AR9:AR71" si="11" xml:space="preserve"> AO9+3*AP9</f>
        <v>128.40925719309243</v>
      </c>
      <c r="AS9" s="7">
        <f>'pivot times'!N9</f>
        <v>1.9700338000000002</v>
      </c>
      <c r="AT9" s="7">
        <f>'pivot times'!O9</f>
        <v>2.4518132933786768E-2</v>
      </c>
      <c r="AU9" s="7">
        <f t="shared" ref="AU9:AU71" si="12" xml:space="preserve"> AS9-3*AT9</f>
        <v>1.8964794011986399</v>
      </c>
      <c r="AV9" s="7">
        <f t="shared" ref="AV9:AV71" si="13" xml:space="preserve"> AS9+3*AT9</f>
        <v>2.0435881988013604</v>
      </c>
      <c r="AW9" s="7">
        <f>'pivot times'!P9</f>
        <v>0</v>
      </c>
      <c r="AX9" s="7">
        <f>'pivot times'!Q9</f>
        <v>0</v>
      </c>
      <c r="AY9" s="7">
        <f t="shared" ref="AY9:AY71" si="14" xml:space="preserve"> AW9-3*AX9</f>
        <v>0</v>
      </c>
      <c r="AZ9" s="7">
        <f t="shared" ref="AZ9:AZ71" si="15" xml:space="preserve"> AW9+3*AX9</f>
        <v>0</v>
      </c>
      <c r="BA9" s="7">
        <f>'pivot times'!R9</f>
        <v>0</v>
      </c>
      <c r="BB9" s="7">
        <f>'pivot times'!S9</f>
        <v>0</v>
      </c>
      <c r="BC9" s="7">
        <f t="shared" ref="BC9:BC71" si="16" xml:space="preserve"> BA9-3*BB9</f>
        <v>0</v>
      </c>
      <c r="BD9" s="7">
        <f t="shared" ref="BD9:BD71" si="17" xml:space="preserve"> BA9+3*BB9</f>
        <v>0</v>
      </c>
    </row>
    <row r="10" spans="1:58" x14ac:dyDescent="0.25">
      <c r="A10" s="2">
        <v>3</v>
      </c>
      <c r="B10" s="6"/>
      <c r="C10" s="6">
        <v>232.21644599999999</v>
      </c>
      <c r="D10" s="6">
        <v>74.15145425</v>
      </c>
      <c r="E10" s="6">
        <v>61.60287390909091</v>
      </c>
      <c r="F10" s="6">
        <v>237.25687300000001</v>
      </c>
      <c r="G10" s="6">
        <v>84.832680222222223</v>
      </c>
      <c r="H10" s="6">
        <v>1.9406254000000001</v>
      </c>
      <c r="U10" s="7" t="e">
        <f>GETPIVOTDATA("Avg",'pivot times'!$A$3,"action","e0","world_size",10000,"number_of_steps_between_file_dumps",1,"omp_get_max_threads",A10)</f>
        <v>#REF!</v>
      </c>
      <c r="V10" s="7" t="e">
        <f>GETPIVOTDATA("StdDevp",'pivot times'!$A$3,"action","e0","world_size",10000,"number_of_steps_between_file_dumps",1,"omp_get_max_threads",A10)</f>
        <v>#REF!</v>
      </c>
      <c r="W10" s="7" t="e">
        <f t="shared" si="0"/>
        <v>#REF!</v>
      </c>
      <c r="X10" s="7" t="e">
        <f t="shared" si="1"/>
        <v>#REF!</v>
      </c>
      <c r="Y10" s="7">
        <f>'pivot times'!D10</f>
        <v>232.21644599999999</v>
      </c>
      <c r="Z10" s="7">
        <f>'pivot times'!E10</f>
        <v>0</v>
      </c>
      <c r="AA10" s="7">
        <f t="shared" si="2"/>
        <v>232.21644599999999</v>
      </c>
      <c r="AB10" s="7">
        <f t="shared" si="3"/>
        <v>232.21644599999999</v>
      </c>
      <c r="AC10" s="7">
        <f>'pivot times'!F10</f>
        <v>74.15145425</v>
      </c>
      <c r="AD10" s="7">
        <f>'pivot times'!G10</f>
        <v>1.3285559050946167</v>
      </c>
      <c r="AE10" s="7">
        <f t="shared" si="4"/>
        <v>70.165786534716148</v>
      </c>
      <c r="AF10" s="7">
        <f t="shared" si="5"/>
        <v>78.137121965283853</v>
      </c>
      <c r="AG10" s="7">
        <f>'pivot times'!H10</f>
        <v>61.60287390909091</v>
      </c>
      <c r="AH10" s="7">
        <f>'pivot times'!I10</f>
        <v>0.58566605859746601</v>
      </c>
      <c r="AI10" s="7">
        <f t="shared" si="6"/>
        <v>59.845875733298513</v>
      </c>
      <c r="AJ10" s="7">
        <f t="shared" si="7"/>
        <v>63.359872084883307</v>
      </c>
      <c r="AK10" s="7">
        <f>'pivot times'!J10</f>
        <v>237.25687300000001</v>
      </c>
      <c r="AL10" s="7">
        <f>'pivot times'!K10</f>
        <v>0</v>
      </c>
      <c r="AM10" s="7">
        <f t="shared" si="8"/>
        <v>237.25687300000001</v>
      </c>
      <c r="AN10" s="7">
        <f t="shared" si="9"/>
        <v>237.25687300000001</v>
      </c>
      <c r="AO10" s="7">
        <f>'pivot times'!L10</f>
        <v>84.832680222222223</v>
      </c>
      <c r="AP10" s="7">
        <f>'pivot times'!M10</f>
        <v>4.8780592385327538E-2</v>
      </c>
      <c r="AQ10" s="7">
        <f t="shared" si="10"/>
        <v>84.686338445066241</v>
      </c>
      <c r="AR10" s="7">
        <f t="shared" si="11"/>
        <v>84.979021999378205</v>
      </c>
      <c r="AS10" s="7">
        <f>'pivot times'!N10</f>
        <v>1.9406254000000001</v>
      </c>
      <c r="AT10" s="7">
        <f>'pivot times'!O10</f>
        <v>0.46729505514892838</v>
      </c>
      <c r="AU10" s="7">
        <f t="shared" si="12"/>
        <v>0.53874023455321485</v>
      </c>
      <c r="AV10" s="7">
        <f t="shared" si="13"/>
        <v>3.3425105654467853</v>
      </c>
      <c r="AW10" s="7">
        <f>'pivot times'!P10</f>
        <v>0</v>
      </c>
      <c r="AX10" s="7">
        <f>'pivot times'!Q10</f>
        <v>0</v>
      </c>
      <c r="AY10" s="7">
        <f t="shared" si="14"/>
        <v>0</v>
      </c>
      <c r="AZ10" s="7">
        <f t="shared" si="15"/>
        <v>0</v>
      </c>
      <c r="BA10" s="7">
        <f>'pivot times'!R10</f>
        <v>0</v>
      </c>
      <c r="BB10" s="7">
        <f>'pivot times'!S10</f>
        <v>0</v>
      </c>
      <c r="BC10" s="7">
        <f t="shared" si="16"/>
        <v>0</v>
      </c>
      <c r="BD10" s="7">
        <f t="shared" si="17"/>
        <v>0</v>
      </c>
    </row>
    <row r="11" spans="1:58" x14ac:dyDescent="0.25">
      <c r="A11" s="2">
        <v>4</v>
      </c>
      <c r="B11" s="6"/>
      <c r="C11" s="6">
        <v>231.68977799999999</v>
      </c>
      <c r="D11" s="6">
        <v>58.743132000000003</v>
      </c>
      <c r="E11" s="6">
        <v>47.764747636363637</v>
      </c>
      <c r="F11" s="6">
        <v>236.26881299999999</v>
      </c>
      <c r="G11" s="6">
        <v>63.871343111111123</v>
      </c>
      <c r="H11" s="6">
        <v>1.5664893999999998</v>
      </c>
      <c r="U11" s="7" t="e">
        <f>GETPIVOTDATA("Avg",'pivot times'!$A$3,"action","e0","world_size",10000,"number_of_steps_between_file_dumps",1,"omp_get_max_threads",A11)</f>
        <v>#REF!</v>
      </c>
      <c r="V11" s="7" t="e">
        <f>GETPIVOTDATA("StdDevp",'pivot times'!$A$3,"action","e0","world_size",10000,"number_of_steps_between_file_dumps",1,"omp_get_max_threads",A11)</f>
        <v>#REF!</v>
      </c>
      <c r="W11" s="7" t="e">
        <f t="shared" si="0"/>
        <v>#REF!</v>
      </c>
      <c r="X11" s="7" t="e">
        <f t="shared" si="1"/>
        <v>#REF!</v>
      </c>
      <c r="Y11" s="7">
        <f>'pivot times'!D11</f>
        <v>231.68977799999999</v>
      </c>
      <c r="Z11" s="7">
        <f>'pivot times'!E11</f>
        <v>0</v>
      </c>
      <c r="AA11" s="7">
        <f t="shared" si="2"/>
        <v>231.68977799999999</v>
      </c>
      <c r="AB11" s="7">
        <f t="shared" si="3"/>
        <v>231.68977799999999</v>
      </c>
      <c r="AC11" s="7">
        <f>'pivot times'!F11</f>
        <v>58.743132000000003</v>
      </c>
      <c r="AD11" s="7">
        <f>'pivot times'!G11</f>
        <v>1.1372010812534341</v>
      </c>
      <c r="AE11" s="7">
        <f t="shared" si="4"/>
        <v>55.331528756239699</v>
      </c>
      <c r="AF11" s="7">
        <f t="shared" si="5"/>
        <v>62.154735243760307</v>
      </c>
      <c r="AG11" s="7">
        <f>'pivot times'!H11</f>
        <v>47.764747636363637</v>
      </c>
      <c r="AH11" s="7">
        <f>'pivot times'!I11</f>
        <v>3.3791517289707906</v>
      </c>
      <c r="AI11" s="7">
        <f t="shared" si="6"/>
        <v>37.627292449451261</v>
      </c>
      <c r="AJ11" s="7">
        <f t="shared" si="7"/>
        <v>57.902202823276014</v>
      </c>
      <c r="AK11" s="7">
        <f>'pivot times'!J11</f>
        <v>236.26881299999999</v>
      </c>
      <c r="AL11" s="7">
        <f>'pivot times'!K11</f>
        <v>0</v>
      </c>
      <c r="AM11" s="7">
        <f t="shared" si="8"/>
        <v>236.26881299999999</v>
      </c>
      <c r="AN11" s="7">
        <f t="shared" si="9"/>
        <v>236.26881299999999</v>
      </c>
      <c r="AO11" s="7">
        <f>'pivot times'!L11</f>
        <v>63.871343111111123</v>
      </c>
      <c r="AP11" s="7">
        <f>'pivot times'!M11</f>
        <v>5.2532994200577297E-2</v>
      </c>
      <c r="AQ11" s="7">
        <f t="shared" si="10"/>
        <v>63.71374412850939</v>
      </c>
      <c r="AR11" s="7">
        <f t="shared" si="11"/>
        <v>64.028942093712857</v>
      </c>
      <c r="AS11" s="7">
        <f>'pivot times'!N11</f>
        <v>1.5664893999999998</v>
      </c>
      <c r="AT11" s="7">
        <f>'pivot times'!O11</f>
        <v>1.4006883587734489E-2</v>
      </c>
      <c r="AU11" s="7">
        <f t="shared" si="12"/>
        <v>1.5244687492367963</v>
      </c>
      <c r="AV11" s="7">
        <f t="shared" si="13"/>
        <v>1.6085100507632033</v>
      </c>
      <c r="AW11" s="7">
        <f>'pivot times'!P11</f>
        <v>0</v>
      </c>
      <c r="AX11" s="7">
        <f>'pivot times'!Q11</f>
        <v>0</v>
      </c>
      <c r="AY11" s="7">
        <f t="shared" si="14"/>
        <v>0</v>
      </c>
      <c r="AZ11" s="7">
        <f t="shared" si="15"/>
        <v>0</v>
      </c>
      <c r="BA11" s="7">
        <f>'pivot times'!R11</f>
        <v>0</v>
      </c>
      <c r="BB11" s="7">
        <f>'pivot times'!S11</f>
        <v>0</v>
      </c>
      <c r="BC11" s="7">
        <f t="shared" si="16"/>
        <v>0</v>
      </c>
      <c r="BD11" s="7">
        <f t="shared" si="17"/>
        <v>0</v>
      </c>
    </row>
    <row r="12" spans="1:58" x14ac:dyDescent="0.25">
      <c r="A12" s="2">
        <v>5</v>
      </c>
      <c r="B12" s="6"/>
      <c r="C12" s="6">
        <v>231.04873900000001</v>
      </c>
      <c r="D12" s="6">
        <v>49.623637000000002</v>
      </c>
      <c r="E12" s="6">
        <v>37.228402090909093</v>
      </c>
      <c r="F12" s="6">
        <v>237.97830999999999</v>
      </c>
      <c r="G12" s="6">
        <v>51.328108555555559</v>
      </c>
      <c r="H12" s="6">
        <v>1.4988050000000002</v>
      </c>
      <c r="U12" s="7" t="e">
        <f>GETPIVOTDATA("Avg",'pivot times'!$A$3,"action","e0","world_size",10000,"number_of_steps_between_file_dumps",1,"omp_get_max_threads",A12)</f>
        <v>#REF!</v>
      </c>
      <c r="V12" s="7" t="e">
        <f>GETPIVOTDATA("StdDevp",'pivot times'!$A$3,"action","e0","world_size",10000,"number_of_steps_between_file_dumps",1,"omp_get_max_threads",A12)</f>
        <v>#REF!</v>
      </c>
      <c r="W12" s="7" t="e">
        <f t="shared" si="0"/>
        <v>#REF!</v>
      </c>
      <c r="X12" s="7" t="e">
        <f t="shared" si="1"/>
        <v>#REF!</v>
      </c>
      <c r="Y12" s="7">
        <f>'pivot times'!D12</f>
        <v>231.04873900000001</v>
      </c>
      <c r="Z12" s="7">
        <f>'pivot times'!E12</f>
        <v>0</v>
      </c>
      <c r="AA12" s="7">
        <f t="shared" si="2"/>
        <v>231.04873900000001</v>
      </c>
      <c r="AB12" s="7">
        <f t="shared" si="3"/>
        <v>231.04873900000001</v>
      </c>
      <c r="AC12" s="7">
        <f>'pivot times'!F12</f>
        <v>49.623637000000002</v>
      </c>
      <c r="AD12" s="7">
        <f>'pivot times'!G12</f>
        <v>1.0482370855916103</v>
      </c>
      <c r="AE12" s="7">
        <f t="shared" si="4"/>
        <v>46.478925743225169</v>
      </c>
      <c r="AF12" s="7">
        <f t="shared" si="5"/>
        <v>52.768348256774836</v>
      </c>
      <c r="AG12" s="7">
        <f>'pivot times'!H12</f>
        <v>37.228402090909093</v>
      </c>
      <c r="AH12" s="7">
        <f>'pivot times'!I12</f>
        <v>0.28987238845378277</v>
      </c>
      <c r="AI12" s="7">
        <f t="shared" si="6"/>
        <v>36.358784925547745</v>
      </c>
      <c r="AJ12" s="7">
        <f t="shared" si="7"/>
        <v>38.09801925627044</v>
      </c>
      <c r="AK12" s="7">
        <f>'pivot times'!J12</f>
        <v>237.97830999999999</v>
      </c>
      <c r="AL12" s="7">
        <f>'pivot times'!K12</f>
        <v>0</v>
      </c>
      <c r="AM12" s="7">
        <f t="shared" si="8"/>
        <v>237.97830999999999</v>
      </c>
      <c r="AN12" s="7">
        <f t="shared" si="9"/>
        <v>237.97830999999999</v>
      </c>
      <c r="AO12" s="7">
        <f>'pivot times'!L12</f>
        <v>51.328108555555559</v>
      </c>
      <c r="AP12" s="7">
        <f>'pivot times'!M12</f>
        <v>3.6077909057422343E-2</v>
      </c>
      <c r="AQ12" s="7">
        <f t="shared" si="10"/>
        <v>51.21987482838329</v>
      </c>
      <c r="AR12" s="7">
        <f t="shared" si="11"/>
        <v>51.436342282727828</v>
      </c>
      <c r="AS12" s="7">
        <f>'pivot times'!N12</f>
        <v>1.4988050000000002</v>
      </c>
      <c r="AT12" s="7">
        <f>'pivot times'!O12</f>
        <v>1.40346349863326E-2</v>
      </c>
      <c r="AU12" s="7">
        <f t="shared" si="12"/>
        <v>1.4567010950410024</v>
      </c>
      <c r="AV12" s="7">
        <f t="shared" si="13"/>
        <v>1.5409089049589979</v>
      </c>
      <c r="AW12" s="7">
        <f>'pivot times'!P12</f>
        <v>0</v>
      </c>
      <c r="AX12" s="7">
        <f>'pivot times'!Q12</f>
        <v>0</v>
      </c>
      <c r="AY12" s="7">
        <f t="shared" si="14"/>
        <v>0</v>
      </c>
      <c r="AZ12" s="7">
        <f t="shared" si="15"/>
        <v>0</v>
      </c>
      <c r="BA12" s="7">
        <f>'pivot times'!R12</f>
        <v>0</v>
      </c>
      <c r="BB12" s="7">
        <f>'pivot times'!S12</f>
        <v>0</v>
      </c>
      <c r="BC12" s="7">
        <f t="shared" si="16"/>
        <v>0</v>
      </c>
      <c r="BD12" s="7">
        <f t="shared" si="17"/>
        <v>0</v>
      </c>
    </row>
    <row r="13" spans="1:58" x14ac:dyDescent="0.25">
      <c r="A13" s="2">
        <v>6</v>
      </c>
      <c r="B13" s="6"/>
      <c r="C13" s="6">
        <v>230.65029799999999</v>
      </c>
      <c r="D13" s="6">
        <v>43.718955000000001</v>
      </c>
      <c r="E13" s="6">
        <v>31.10145390909091</v>
      </c>
      <c r="F13" s="6">
        <v>238.389275</v>
      </c>
      <c r="G13" s="6">
        <v>42.793603888888889</v>
      </c>
      <c r="H13" s="6">
        <v>1.4457850000000001</v>
      </c>
      <c r="U13" s="7" t="e">
        <f>GETPIVOTDATA("Avg",'pivot times'!$A$3,"action","e0","world_size",10000,"number_of_steps_between_file_dumps",1,"omp_get_max_threads",A13)</f>
        <v>#REF!</v>
      </c>
      <c r="V13" s="7" t="e">
        <f>GETPIVOTDATA("StdDevp",'pivot times'!$A$3,"action","e0","world_size",10000,"number_of_steps_between_file_dumps",1,"omp_get_max_threads",A13)</f>
        <v>#REF!</v>
      </c>
      <c r="W13" s="7" t="e">
        <f t="shared" si="0"/>
        <v>#REF!</v>
      </c>
      <c r="X13" s="7" t="e">
        <f t="shared" si="1"/>
        <v>#REF!</v>
      </c>
      <c r="Y13" s="7">
        <f>'pivot times'!D13</f>
        <v>230.65029799999999</v>
      </c>
      <c r="Z13" s="7">
        <f>'pivot times'!E13</f>
        <v>0</v>
      </c>
      <c r="AA13" s="7">
        <f t="shared" si="2"/>
        <v>230.65029799999999</v>
      </c>
      <c r="AB13" s="7">
        <f t="shared" si="3"/>
        <v>230.65029799999999</v>
      </c>
      <c r="AC13" s="7">
        <f>'pivot times'!F13</f>
        <v>43.718955000000001</v>
      </c>
      <c r="AD13" s="7">
        <f>'pivot times'!G13</f>
        <v>0.46942523400271569</v>
      </c>
      <c r="AE13" s="7">
        <f t="shared" si="4"/>
        <v>42.310679297991854</v>
      </c>
      <c r="AF13" s="7">
        <f t="shared" si="5"/>
        <v>45.127230702008148</v>
      </c>
      <c r="AG13" s="7">
        <f>'pivot times'!H13</f>
        <v>31.10145390909091</v>
      </c>
      <c r="AH13" s="7">
        <f>'pivot times'!I13</f>
        <v>0.31760202715984842</v>
      </c>
      <c r="AI13" s="7">
        <f t="shared" si="6"/>
        <v>30.148647827611367</v>
      </c>
      <c r="AJ13" s="7">
        <f t="shared" si="7"/>
        <v>32.054259990570458</v>
      </c>
      <c r="AK13" s="7">
        <f>'pivot times'!J13</f>
        <v>238.389275</v>
      </c>
      <c r="AL13" s="7">
        <f>'pivot times'!K13</f>
        <v>0</v>
      </c>
      <c r="AM13" s="7">
        <f t="shared" si="8"/>
        <v>238.389275</v>
      </c>
      <c r="AN13" s="7">
        <f t="shared" si="9"/>
        <v>238.389275</v>
      </c>
      <c r="AO13" s="7">
        <f>'pivot times'!L13</f>
        <v>42.793603888888889</v>
      </c>
      <c r="AP13" s="7">
        <f>'pivot times'!M13</f>
        <v>0.10073960343085032</v>
      </c>
      <c r="AQ13" s="7">
        <f t="shared" si="10"/>
        <v>42.491385078596338</v>
      </c>
      <c r="AR13" s="7">
        <f t="shared" si="11"/>
        <v>43.09582269918144</v>
      </c>
      <c r="AS13" s="7">
        <f>'pivot times'!N13</f>
        <v>1.4457850000000001</v>
      </c>
      <c r="AT13" s="7">
        <f>'pivot times'!O13</f>
        <v>8.7286575141788877E-3</v>
      </c>
      <c r="AU13" s="7">
        <f t="shared" si="12"/>
        <v>1.4195990274574635</v>
      </c>
      <c r="AV13" s="7">
        <f t="shared" si="13"/>
        <v>1.4719709725425367</v>
      </c>
      <c r="AW13" s="7">
        <f>'pivot times'!P13</f>
        <v>0</v>
      </c>
      <c r="AX13" s="7">
        <f>'pivot times'!Q13</f>
        <v>0</v>
      </c>
      <c r="AY13" s="7">
        <f t="shared" si="14"/>
        <v>0</v>
      </c>
      <c r="AZ13" s="7">
        <f t="shared" si="15"/>
        <v>0</v>
      </c>
      <c r="BA13" s="7">
        <f>'pivot times'!R13</f>
        <v>0</v>
      </c>
      <c r="BB13" s="7">
        <f>'pivot times'!S13</f>
        <v>0</v>
      </c>
      <c r="BC13" s="7">
        <f t="shared" si="16"/>
        <v>0</v>
      </c>
      <c r="BD13" s="7">
        <f t="shared" si="17"/>
        <v>0</v>
      </c>
    </row>
    <row r="14" spans="1:58" x14ac:dyDescent="0.25">
      <c r="A14" s="2">
        <v>7</v>
      </c>
      <c r="B14" s="6"/>
      <c r="C14" s="6">
        <v>229.789647</v>
      </c>
      <c r="D14" s="6">
        <v>39.016997750000002</v>
      </c>
      <c r="E14" s="6">
        <v>26.99956781818182</v>
      </c>
      <c r="F14" s="6">
        <v>238.61469399999999</v>
      </c>
      <c r="G14" s="6">
        <v>36.840479222222228</v>
      </c>
      <c r="H14" s="6">
        <v>1.407572</v>
      </c>
      <c r="U14" s="7" t="e">
        <f>GETPIVOTDATA("Avg",'pivot times'!$A$3,"action","e0","world_size",10000,"number_of_steps_between_file_dumps",1,"omp_get_max_threads",A14)</f>
        <v>#REF!</v>
      </c>
      <c r="V14" s="7" t="e">
        <f>GETPIVOTDATA("StdDevp",'pivot times'!$A$3,"action","e0","world_size",10000,"number_of_steps_between_file_dumps",1,"omp_get_max_threads",A14)</f>
        <v>#REF!</v>
      </c>
      <c r="W14" s="7" t="e">
        <f t="shared" si="0"/>
        <v>#REF!</v>
      </c>
      <c r="X14" s="7" t="e">
        <f t="shared" si="1"/>
        <v>#REF!</v>
      </c>
      <c r="Y14" s="7">
        <f>'pivot times'!D14</f>
        <v>229.789647</v>
      </c>
      <c r="Z14" s="7">
        <f>'pivot times'!E14</f>
        <v>0</v>
      </c>
      <c r="AA14" s="7">
        <f t="shared" si="2"/>
        <v>229.789647</v>
      </c>
      <c r="AB14" s="7">
        <f t="shared" si="3"/>
        <v>229.789647</v>
      </c>
      <c r="AC14" s="7">
        <f>'pivot times'!F14</f>
        <v>39.016997750000002</v>
      </c>
      <c r="AD14" s="7">
        <f>'pivot times'!G14</f>
        <v>0.53956320153758797</v>
      </c>
      <c r="AE14" s="7">
        <f t="shared" si="4"/>
        <v>37.39830814538724</v>
      </c>
      <c r="AF14" s="7">
        <f t="shared" si="5"/>
        <v>40.635687354612763</v>
      </c>
      <c r="AG14" s="7">
        <f>'pivot times'!H14</f>
        <v>26.99956781818182</v>
      </c>
      <c r="AH14" s="7">
        <f>'pivot times'!I14</f>
        <v>0.58991741324496838</v>
      </c>
      <c r="AI14" s="7">
        <f t="shared" si="6"/>
        <v>25.229815578446914</v>
      </c>
      <c r="AJ14" s="7">
        <f t="shared" si="7"/>
        <v>28.769320057916726</v>
      </c>
      <c r="AK14" s="7">
        <f>'pivot times'!J14</f>
        <v>238.61469399999999</v>
      </c>
      <c r="AL14" s="7">
        <f>'pivot times'!K14</f>
        <v>0</v>
      </c>
      <c r="AM14" s="7">
        <f t="shared" si="8"/>
        <v>238.61469399999999</v>
      </c>
      <c r="AN14" s="7">
        <f t="shared" si="9"/>
        <v>238.61469399999999</v>
      </c>
      <c r="AO14" s="7">
        <f>'pivot times'!L14</f>
        <v>36.840479222222228</v>
      </c>
      <c r="AP14" s="7">
        <f>'pivot times'!M14</f>
        <v>9.056113153102166E-2</v>
      </c>
      <c r="AQ14" s="7">
        <f t="shared" si="10"/>
        <v>36.568795827629167</v>
      </c>
      <c r="AR14" s="7">
        <f t="shared" si="11"/>
        <v>37.11216261681529</v>
      </c>
      <c r="AS14" s="7">
        <f>'pivot times'!N14</f>
        <v>1.407572</v>
      </c>
      <c r="AT14" s="7">
        <f>'pivot times'!O14</f>
        <v>4.3177336648072811E-3</v>
      </c>
      <c r="AU14" s="7">
        <f t="shared" si="12"/>
        <v>1.3946187990055783</v>
      </c>
      <c r="AV14" s="7">
        <f t="shared" si="13"/>
        <v>1.4205252009944218</v>
      </c>
      <c r="AW14" s="7">
        <f>'pivot times'!P14</f>
        <v>0</v>
      </c>
      <c r="AX14" s="7">
        <f>'pivot times'!Q14</f>
        <v>0</v>
      </c>
      <c r="AY14" s="7">
        <f t="shared" si="14"/>
        <v>0</v>
      </c>
      <c r="AZ14" s="7">
        <f t="shared" si="15"/>
        <v>0</v>
      </c>
      <c r="BA14" s="7">
        <f>'pivot times'!R14</f>
        <v>0</v>
      </c>
      <c r="BB14" s="7">
        <f>'pivot times'!S14</f>
        <v>0</v>
      </c>
      <c r="BC14" s="7">
        <f t="shared" si="16"/>
        <v>0</v>
      </c>
      <c r="BD14" s="7">
        <f t="shared" si="17"/>
        <v>0</v>
      </c>
    </row>
    <row r="15" spans="1:58" x14ac:dyDescent="0.25">
      <c r="A15" s="2">
        <v>8</v>
      </c>
      <c r="B15" s="6"/>
      <c r="C15" s="6">
        <v>230.16135</v>
      </c>
      <c r="D15" s="6">
        <v>35.114868250000001</v>
      </c>
      <c r="E15" s="6">
        <v>23.857052599999999</v>
      </c>
      <c r="F15" s="6">
        <v>239.07690400000001</v>
      </c>
      <c r="G15" s="6">
        <v>32.44229266666666</v>
      </c>
      <c r="H15" s="6">
        <v>1.3953887999999999</v>
      </c>
      <c r="U15" s="7" t="e">
        <f>GETPIVOTDATA("Avg",'pivot times'!$A$3,"action","e0","world_size",10000,"number_of_steps_between_file_dumps",1,"omp_get_max_threads",A15)</f>
        <v>#REF!</v>
      </c>
      <c r="V15" s="7" t="e">
        <f>GETPIVOTDATA("StdDevp",'pivot times'!$A$3,"action","e0","world_size",10000,"number_of_steps_between_file_dumps",1,"omp_get_max_threads",A15)</f>
        <v>#REF!</v>
      </c>
      <c r="W15" s="7" t="e">
        <f t="shared" si="0"/>
        <v>#REF!</v>
      </c>
      <c r="X15" s="7" t="e">
        <f t="shared" si="1"/>
        <v>#REF!</v>
      </c>
      <c r="Y15" s="7">
        <f>'pivot times'!D15</f>
        <v>230.16135</v>
      </c>
      <c r="Z15" s="7">
        <f>'pivot times'!E15</f>
        <v>0</v>
      </c>
      <c r="AA15" s="7">
        <f t="shared" si="2"/>
        <v>230.16135</v>
      </c>
      <c r="AB15" s="7">
        <f t="shared" si="3"/>
        <v>230.16135</v>
      </c>
      <c r="AC15" s="7">
        <f>'pivot times'!F15</f>
        <v>35.114868250000001</v>
      </c>
      <c r="AD15" s="7">
        <f>'pivot times'!G15</f>
        <v>0.60928293171004622</v>
      </c>
      <c r="AE15" s="7">
        <f t="shared" si="4"/>
        <v>33.287019454869863</v>
      </c>
      <c r="AF15" s="7">
        <f t="shared" si="5"/>
        <v>36.942717045130138</v>
      </c>
      <c r="AG15" s="7">
        <f>'pivot times'!H15</f>
        <v>23.857052599999999</v>
      </c>
      <c r="AH15" s="7">
        <f>'pivot times'!I15</f>
        <v>1.0042384641038213</v>
      </c>
      <c r="AI15" s="7">
        <f t="shared" si="6"/>
        <v>20.844337207688536</v>
      </c>
      <c r="AJ15" s="7">
        <f t="shared" si="7"/>
        <v>26.869767992311463</v>
      </c>
      <c r="AK15" s="7">
        <f>'pivot times'!J15</f>
        <v>239.07690400000001</v>
      </c>
      <c r="AL15" s="7">
        <f>'pivot times'!K15</f>
        <v>0</v>
      </c>
      <c r="AM15" s="7">
        <f t="shared" si="8"/>
        <v>239.07690400000001</v>
      </c>
      <c r="AN15" s="7">
        <f t="shared" si="9"/>
        <v>239.07690400000001</v>
      </c>
      <c r="AO15" s="7">
        <f>'pivot times'!L15</f>
        <v>32.44229266666666</v>
      </c>
      <c r="AP15" s="7">
        <f>'pivot times'!M15</f>
        <v>0.16145006284296898</v>
      </c>
      <c r="AQ15" s="7">
        <f t="shared" si="10"/>
        <v>31.957942478137753</v>
      </c>
      <c r="AR15" s="7">
        <f t="shared" si="11"/>
        <v>32.926642855195567</v>
      </c>
      <c r="AS15" s="7">
        <f>'pivot times'!N15</f>
        <v>1.3953887999999999</v>
      </c>
      <c r="AT15" s="7">
        <f>'pivot times'!O15</f>
        <v>2.531862350119248E-3</v>
      </c>
      <c r="AU15" s="7">
        <f t="shared" si="12"/>
        <v>1.3877932129496422</v>
      </c>
      <c r="AV15" s="7">
        <f t="shared" si="13"/>
        <v>1.4029843870503576</v>
      </c>
      <c r="AW15" s="7">
        <f>'pivot times'!P15</f>
        <v>0</v>
      </c>
      <c r="AX15" s="7">
        <f>'pivot times'!Q15</f>
        <v>0</v>
      </c>
      <c r="AY15" s="7">
        <f t="shared" si="14"/>
        <v>0</v>
      </c>
      <c r="AZ15" s="7">
        <f t="shared" si="15"/>
        <v>0</v>
      </c>
      <c r="BA15" s="7">
        <f>'pivot times'!R15</f>
        <v>0</v>
      </c>
      <c r="BB15" s="7">
        <f>'pivot times'!S15</f>
        <v>0</v>
      </c>
      <c r="BC15" s="7">
        <f t="shared" si="16"/>
        <v>0</v>
      </c>
      <c r="BD15" s="7">
        <f t="shared" si="17"/>
        <v>0</v>
      </c>
    </row>
    <row r="16" spans="1:58" x14ac:dyDescent="0.25">
      <c r="A16" s="2">
        <v>9</v>
      </c>
      <c r="B16" s="6"/>
      <c r="C16" s="6">
        <v>228.32250099999999</v>
      </c>
      <c r="D16" s="6">
        <v>32.775332750000004</v>
      </c>
      <c r="E16" s="6">
        <v>21.046355900000002</v>
      </c>
      <c r="F16" s="6">
        <v>238.04522800000001</v>
      </c>
      <c r="G16" s="6">
        <v>28.698818333333335</v>
      </c>
      <c r="H16" s="6">
        <v>1.3836285999999998</v>
      </c>
      <c r="U16" s="7" t="e">
        <f>GETPIVOTDATA("Avg",'pivot times'!$A$3,"action","e0","world_size",10000,"number_of_steps_between_file_dumps",1,"omp_get_max_threads",A16)</f>
        <v>#REF!</v>
      </c>
      <c r="V16" s="7" t="e">
        <f>GETPIVOTDATA("StdDevp",'pivot times'!$A$3,"action","e0","world_size",10000,"number_of_steps_between_file_dumps",1,"omp_get_max_threads",A16)</f>
        <v>#REF!</v>
      </c>
      <c r="W16" s="7" t="e">
        <f t="shared" si="0"/>
        <v>#REF!</v>
      </c>
      <c r="X16" s="7" t="e">
        <f t="shared" si="1"/>
        <v>#REF!</v>
      </c>
      <c r="Y16" s="7">
        <f>'pivot times'!D16</f>
        <v>228.32250099999999</v>
      </c>
      <c r="Z16" s="7">
        <f>'pivot times'!E16</f>
        <v>0</v>
      </c>
      <c r="AA16" s="7">
        <f t="shared" si="2"/>
        <v>228.32250099999999</v>
      </c>
      <c r="AB16" s="7">
        <f t="shared" si="3"/>
        <v>228.32250099999999</v>
      </c>
      <c r="AC16" s="7">
        <f>'pivot times'!F16</f>
        <v>32.775332750000004</v>
      </c>
      <c r="AD16" s="7">
        <f>'pivot times'!G16</f>
        <v>0.77060485655354305</v>
      </c>
      <c r="AE16" s="7">
        <f t="shared" si="4"/>
        <v>30.463518180339374</v>
      </c>
      <c r="AF16" s="7">
        <f t="shared" si="5"/>
        <v>35.08714731966063</v>
      </c>
      <c r="AG16" s="7">
        <f>'pivot times'!H16</f>
        <v>21.046355900000002</v>
      </c>
      <c r="AH16" s="7">
        <f>'pivot times'!I16</f>
        <v>0.42661476315995334</v>
      </c>
      <c r="AI16" s="7">
        <f t="shared" si="6"/>
        <v>19.766511610520141</v>
      </c>
      <c r="AJ16" s="7">
        <f t="shared" si="7"/>
        <v>22.326200189479863</v>
      </c>
      <c r="AK16" s="7">
        <f>'pivot times'!J16</f>
        <v>238.04522800000001</v>
      </c>
      <c r="AL16" s="7">
        <f>'pivot times'!K16</f>
        <v>0</v>
      </c>
      <c r="AM16" s="7">
        <f t="shared" si="8"/>
        <v>238.04522800000001</v>
      </c>
      <c r="AN16" s="7">
        <f t="shared" si="9"/>
        <v>238.04522800000001</v>
      </c>
      <c r="AO16" s="7">
        <f>'pivot times'!L16</f>
        <v>28.698818333333335</v>
      </c>
      <c r="AP16" s="7">
        <f>'pivot times'!M16</f>
        <v>4.5757573661509003E-2</v>
      </c>
      <c r="AQ16" s="7">
        <f t="shared" si="10"/>
        <v>28.561545612348809</v>
      </c>
      <c r="AR16" s="7">
        <f t="shared" si="11"/>
        <v>28.836091054317862</v>
      </c>
      <c r="AS16" s="7">
        <f>'pivot times'!N16</f>
        <v>1.3836285999999998</v>
      </c>
      <c r="AT16" s="7">
        <f>'pivot times'!O16</f>
        <v>7.0824368292679461E-3</v>
      </c>
      <c r="AU16" s="7">
        <f t="shared" si="12"/>
        <v>1.3623812895121958</v>
      </c>
      <c r="AV16" s="7">
        <f t="shared" si="13"/>
        <v>1.4048759104878037</v>
      </c>
      <c r="AW16" s="7">
        <f>'pivot times'!P16</f>
        <v>0</v>
      </c>
      <c r="AX16" s="7">
        <f>'pivot times'!Q16</f>
        <v>0</v>
      </c>
      <c r="AY16" s="7">
        <f t="shared" si="14"/>
        <v>0</v>
      </c>
      <c r="AZ16" s="7">
        <f t="shared" si="15"/>
        <v>0</v>
      </c>
      <c r="BA16" s="7">
        <f>'pivot times'!R16</f>
        <v>0</v>
      </c>
      <c r="BB16" s="7">
        <f>'pivot times'!S16</f>
        <v>0</v>
      </c>
      <c r="BC16" s="7">
        <f t="shared" si="16"/>
        <v>0</v>
      </c>
      <c r="BD16" s="7">
        <f t="shared" si="17"/>
        <v>0</v>
      </c>
    </row>
    <row r="17" spans="1:56" x14ac:dyDescent="0.25">
      <c r="A17" s="2">
        <v>10</v>
      </c>
      <c r="B17" s="6"/>
      <c r="C17" s="6">
        <v>227.66931199999999</v>
      </c>
      <c r="D17" s="6">
        <v>30.425636749999999</v>
      </c>
      <c r="E17" s="6">
        <v>19.367362500000002</v>
      </c>
      <c r="F17" s="6">
        <v>238.77148199999999</v>
      </c>
      <c r="G17" s="6">
        <v>25.881118555555556</v>
      </c>
      <c r="H17" s="6">
        <v>1.3677759999999999</v>
      </c>
      <c r="U17" s="7" t="e">
        <f>GETPIVOTDATA("Avg",'pivot times'!$A$3,"action","e0","world_size",10000,"number_of_steps_between_file_dumps",1,"omp_get_max_threads",A17)</f>
        <v>#REF!</v>
      </c>
      <c r="V17" s="7" t="e">
        <f>GETPIVOTDATA("StdDevp",'pivot times'!$A$3,"action","e0","world_size",10000,"number_of_steps_between_file_dumps",1,"omp_get_max_threads",A17)</f>
        <v>#REF!</v>
      </c>
      <c r="W17" s="7" t="e">
        <f t="shared" si="0"/>
        <v>#REF!</v>
      </c>
      <c r="X17" s="7" t="e">
        <f t="shared" si="1"/>
        <v>#REF!</v>
      </c>
      <c r="Y17" s="7">
        <f>'pivot times'!D17</f>
        <v>227.66931199999999</v>
      </c>
      <c r="Z17" s="7">
        <f>'pivot times'!E17</f>
        <v>0</v>
      </c>
      <c r="AA17" s="7">
        <f t="shared" si="2"/>
        <v>227.66931199999999</v>
      </c>
      <c r="AB17" s="7">
        <f t="shared" si="3"/>
        <v>227.66931199999999</v>
      </c>
      <c r="AC17" s="7">
        <f>'pivot times'!F17</f>
        <v>30.425636749999999</v>
      </c>
      <c r="AD17" s="7">
        <f>'pivot times'!G17</f>
        <v>0.91178451179170594</v>
      </c>
      <c r="AE17" s="7">
        <f t="shared" si="4"/>
        <v>27.690283214624881</v>
      </c>
      <c r="AF17" s="7">
        <f t="shared" si="5"/>
        <v>33.160990285375114</v>
      </c>
      <c r="AG17" s="7">
        <f>'pivot times'!H17</f>
        <v>19.367362500000002</v>
      </c>
      <c r="AH17" s="7">
        <f>'pivot times'!I17</f>
        <v>1.3987286580103699</v>
      </c>
      <c r="AI17" s="7">
        <f t="shared" si="6"/>
        <v>15.171176525968892</v>
      </c>
      <c r="AJ17" s="7">
        <f t="shared" si="7"/>
        <v>23.563548474031112</v>
      </c>
      <c r="AK17" s="7">
        <f>'pivot times'!J17</f>
        <v>238.77148199999999</v>
      </c>
      <c r="AL17" s="7">
        <f>'pivot times'!K17</f>
        <v>0</v>
      </c>
      <c r="AM17" s="7">
        <f t="shared" si="8"/>
        <v>238.77148199999999</v>
      </c>
      <c r="AN17" s="7">
        <f t="shared" si="9"/>
        <v>238.77148199999999</v>
      </c>
      <c r="AO17" s="7">
        <f>'pivot times'!L17</f>
        <v>25.881118555555556</v>
      </c>
      <c r="AP17" s="7">
        <f>'pivot times'!M17</f>
        <v>2.7285815085339792E-2</v>
      </c>
      <c r="AQ17" s="7">
        <f t="shared" si="10"/>
        <v>25.799261110299536</v>
      </c>
      <c r="AR17" s="7">
        <f t="shared" si="11"/>
        <v>25.962976000811576</v>
      </c>
      <c r="AS17" s="7">
        <f>'pivot times'!N17</f>
        <v>1.3677759999999999</v>
      </c>
      <c r="AT17" s="7">
        <f>'pivot times'!O17</f>
        <v>9.7296724302555846E-3</v>
      </c>
      <c r="AU17" s="7">
        <f t="shared" si="12"/>
        <v>1.3385869827092332</v>
      </c>
      <c r="AV17" s="7">
        <f t="shared" si="13"/>
        <v>1.3969650172907666</v>
      </c>
      <c r="AW17" s="7">
        <f>'pivot times'!P17</f>
        <v>0</v>
      </c>
      <c r="AX17" s="7">
        <f>'pivot times'!Q17</f>
        <v>0</v>
      </c>
      <c r="AY17" s="7">
        <f t="shared" si="14"/>
        <v>0</v>
      </c>
      <c r="AZ17" s="7">
        <f t="shared" si="15"/>
        <v>0</v>
      </c>
      <c r="BA17" s="7">
        <f>'pivot times'!R17</f>
        <v>0</v>
      </c>
      <c r="BB17" s="7">
        <f>'pivot times'!S17</f>
        <v>0</v>
      </c>
      <c r="BC17" s="7">
        <f t="shared" si="16"/>
        <v>0</v>
      </c>
      <c r="BD17" s="7">
        <f t="shared" si="17"/>
        <v>0</v>
      </c>
    </row>
    <row r="18" spans="1:56" x14ac:dyDescent="0.25">
      <c r="A18" s="2">
        <v>11</v>
      </c>
      <c r="B18" s="6"/>
      <c r="C18" s="6">
        <v>227.127295</v>
      </c>
      <c r="D18" s="6">
        <v>29.069019000000001</v>
      </c>
      <c r="E18" s="6">
        <v>17.3222205</v>
      </c>
      <c r="F18" s="6">
        <v>238.109275</v>
      </c>
      <c r="G18" s="6">
        <v>23.59222477777778</v>
      </c>
      <c r="H18" s="6">
        <v>1.3609943999999998</v>
      </c>
      <c r="U18" s="7" t="e">
        <f>GETPIVOTDATA("Avg",'pivot times'!$A$3,"action","e0","world_size",10000,"number_of_steps_between_file_dumps",1,"omp_get_max_threads",A18)</f>
        <v>#REF!</v>
      </c>
      <c r="V18" s="7" t="e">
        <f>GETPIVOTDATA("StdDevp",'pivot times'!$A$3,"action","e0","world_size",10000,"number_of_steps_between_file_dumps",1,"omp_get_max_threads",A18)</f>
        <v>#REF!</v>
      </c>
      <c r="W18" s="7" t="e">
        <f t="shared" si="0"/>
        <v>#REF!</v>
      </c>
      <c r="X18" s="7" t="e">
        <f t="shared" si="1"/>
        <v>#REF!</v>
      </c>
      <c r="Y18" s="7">
        <f>'pivot times'!D18</f>
        <v>227.127295</v>
      </c>
      <c r="Z18" s="7">
        <f>'pivot times'!E18</f>
        <v>0</v>
      </c>
      <c r="AA18" s="7">
        <f t="shared" si="2"/>
        <v>227.127295</v>
      </c>
      <c r="AB18" s="7">
        <f t="shared" si="3"/>
        <v>227.127295</v>
      </c>
      <c r="AC18" s="7">
        <f>'pivot times'!F18</f>
        <v>29.069019000000001</v>
      </c>
      <c r="AD18" s="7">
        <f>'pivot times'!G18</f>
        <v>0.7667365046771567</v>
      </c>
      <c r="AE18" s="7">
        <f t="shared" si="4"/>
        <v>26.768809485968532</v>
      </c>
      <c r="AF18" s="7">
        <f t="shared" si="5"/>
        <v>31.36922851403147</v>
      </c>
      <c r="AG18" s="7">
        <f>'pivot times'!H18</f>
        <v>17.3222205</v>
      </c>
      <c r="AH18" s="7">
        <f>'pivot times'!I18</f>
        <v>0.19925598916133511</v>
      </c>
      <c r="AI18" s="7">
        <f t="shared" si="6"/>
        <v>16.724452532515993</v>
      </c>
      <c r="AJ18" s="7">
        <f t="shared" si="7"/>
        <v>17.919988467484007</v>
      </c>
      <c r="AK18" s="7">
        <f>'pivot times'!J18</f>
        <v>238.109275</v>
      </c>
      <c r="AL18" s="7">
        <f>'pivot times'!K18</f>
        <v>0</v>
      </c>
      <c r="AM18" s="7">
        <f t="shared" si="8"/>
        <v>238.109275</v>
      </c>
      <c r="AN18" s="7">
        <f t="shared" si="9"/>
        <v>238.109275</v>
      </c>
      <c r="AO18" s="7">
        <f>'pivot times'!L18</f>
        <v>23.59222477777778</v>
      </c>
      <c r="AP18" s="7">
        <f>'pivot times'!M18</f>
        <v>2.5598278035031494E-2</v>
      </c>
      <c r="AQ18" s="7">
        <f t="shared" si="10"/>
        <v>23.515429943672686</v>
      </c>
      <c r="AR18" s="7">
        <f t="shared" si="11"/>
        <v>23.669019611882874</v>
      </c>
      <c r="AS18" s="7">
        <f>'pivot times'!N18</f>
        <v>1.3609943999999998</v>
      </c>
      <c r="AT18" s="7">
        <f>'pivot times'!O18</f>
        <v>1.1470367397797663E-2</v>
      </c>
      <c r="AU18" s="7">
        <f t="shared" si="12"/>
        <v>1.3265832978066068</v>
      </c>
      <c r="AV18" s="7">
        <f t="shared" si="13"/>
        <v>1.3954055021933929</v>
      </c>
      <c r="AW18" s="7">
        <f>'pivot times'!P18</f>
        <v>0</v>
      </c>
      <c r="AX18" s="7">
        <f>'pivot times'!Q18</f>
        <v>0</v>
      </c>
      <c r="AY18" s="7">
        <f t="shared" si="14"/>
        <v>0</v>
      </c>
      <c r="AZ18" s="7">
        <f t="shared" si="15"/>
        <v>0</v>
      </c>
      <c r="BA18" s="7">
        <f>'pivot times'!R18</f>
        <v>0</v>
      </c>
      <c r="BB18" s="7">
        <f>'pivot times'!S18</f>
        <v>0</v>
      </c>
      <c r="BC18" s="7">
        <f t="shared" si="16"/>
        <v>0</v>
      </c>
      <c r="BD18" s="7">
        <f t="shared" si="17"/>
        <v>0</v>
      </c>
    </row>
    <row r="19" spans="1:56" x14ac:dyDescent="0.25">
      <c r="A19" s="2">
        <v>12</v>
      </c>
      <c r="B19" s="6"/>
      <c r="C19" s="6">
        <v>226.197035</v>
      </c>
      <c r="D19" s="6">
        <v>27.76046775</v>
      </c>
      <c r="E19" s="6">
        <v>16.0317729</v>
      </c>
      <c r="F19" s="6">
        <v>238.66398699999999</v>
      </c>
      <c r="G19" s="6">
        <v>21.735098333333337</v>
      </c>
      <c r="H19" s="6">
        <v>1.3572842000000001</v>
      </c>
      <c r="U19" s="7" t="e">
        <f>GETPIVOTDATA("Avg",'pivot times'!$A$3,"action","e0","world_size",10000,"number_of_steps_between_file_dumps",1,"omp_get_max_threads",A19)</f>
        <v>#REF!</v>
      </c>
      <c r="V19" s="7" t="e">
        <f>GETPIVOTDATA("StdDevp",'pivot times'!$A$3,"action","e0","world_size",10000,"number_of_steps_between_file_dumps",1,"omp_get_max_threads",A19)</f>
        <v>#REF!</v>
      </c>
      <c r="W19" s="7" t="e">
        <f t="shared" si="0"/>
        <v>#REF!</v>
      </c>
      <c r="X19" s="7" t="e">
        <f t="shared" si="1"/>
        <v>#REF!</v>
      </c>
      <c r="Y19" s="7">
        <f>'pivot times'!D19</f>
        <v>226.197035</v>
      </c>
      <c r="Z19" s="7">
        <f>'pivot times'!E19</f>
        <v>0</v>
      </c>
      <c r="AA19" s="7">
        <f t="shared" si="2"/>
        <v>226.197035</v>
      </c>
      <c r="AB19" s="7">
        <f t="shared" si="3"/>
        <v>226.197035</v>
      </c>
      <c r="AC19" s="7">
        <f>'pivot times'!F19</f>
        <v>27.76046775</v>
      </c>
      <c r="AD19" s="7">
        <f>'pivot times'!G19</f>
        <v>0.64720440892783548</v>
      </c>
      <c r="AE19" s="7">
        <f t="shared" si="4"/>
        <v>25.818854523216494</v>
      </c>
      <c r="AF19" s="7">
        <f t="shared" si="5"/>
        <v>29.702080976783506</v>
      </c>
      <c r="AG19" s="7">
        <f>'pivot times'!H19</f>
        <v>16.0317729</v>
      </c>
      <c r="AH19" s="7">
        <f>'pivot times'!I19</f>
        <v>0.49322697109571573</v>
      </c>
      <c r="AI19" s="7">
        <f t="shared" si="6"/>
        <v>14.552091986712853</v>
      </c>
      <c r="AJ19" s="7">
        <f t="shared" si="7"/>
        <v>17.511453813287147</v>
      </c>
      <c r="AK19" s="7">
        <f>'pivot times'!J19</f>
        <v>238.66398699999999</v>
      </c>
      <c r="AL19" s="7">
        <f>'pivot times'!K19</f>
        <v>0</v>
      </c>
      <c r="AM19" s="7">
        <f t="shared" si="8"/>
        <v>238.66398699999999</v>
      </c>
      <c r="AN19" s="7">
        <f t="shared" si="9"/>
        <v>238.66398699999999</v>
      </c>
      <c r="AO19" s="7">
        <f>'pivot times'!L19</f>
        <v>21.735098333333337</v>
      </c>
      <c r="AP19" s="7">
        <f>'pivot times'!M19</f>
        <v>7.562606448359506E-2</v>
      </c>
      <c r="AQ19" s="7">
        <f t="shared" si="10"/>
        <v>21.508220139882553</v>
      </c>
      <c r="AR19" s="7">
        <f t="shared" si="11"/>
        <v>21.96197652678412</v>
      </c>
      <c r="AS19" s="7">
        <f>'pivot times'!N19</f>
        <v>1.3572842000000001</v>
      </c>
      <c r="AT19" s="7">
        <f>'pivot times'!O19</f>
        <v>5.8231784241885888E-3</v>
      </c>
      <c r="AU19" s="7">
        <f t="shared" si="12"/>
        <v>1.3398146647274343</v>
      </c>
      <c r="AV19" s="7">
        <f t="shared" si="13"/>
        <v>1.3747537352725658</v>
      </c>
      <c r="AW19" s="7">
        <f>'pivot times'!P19</f>
        <v>0</v>
      </c>
      <c r="AX19" s="7">
        <f>'pivot times'!Q19</f>
        <v>0</v>
      </c>
      <c r="AY19" s="7">
        <f t="shared" si="14"/>
        <v>0</v>
      </c>
      <c r="AZ19" s="7">
        <f t="shared" si="15"/>
        <v>0</v>
      </c>
      <c r="BA19" s="7">
        <f>'pivot times'!R19</f>
        <v>0</v>
      </c>
      <c r="BB19" s="7">
        <f>'pivot times'!S19</f>
        <v>0</v>
      </c>
      <c r="BC19" s="7">
        <f t="shared" si="16"/>
        <v>0</v>
      </c>
      <c r="BD19" s="7">
        <f t="shared" si="17"/>
        <v>0</v>
      </c>
    </row>
    <row r="20" spans="1:56" x14ac:dyDescent="0.25">
      <c r="A20" s="2">
        <v>13</v>
      </c>
      <c r="B20" s="6"/>
      <c r="C20" s="6">
        <v>226.07185000000001</v>
      </c>
      <c r="D20" s="6">
        <v>27.252474750000001</v>
      </c>
      <c r="E20" s="6">
        <v>17.419607899999995</v>
      </c>
      <c r="F20" s="6">
        <v>238.32859999999999</v>
      </c>
      <c r="G20" s="6">
        <v>20.13433511111111</v>
      </c>
      <c r="H20" s="6">
        <v>1.3692688</v>
      </c>
      <c r="U20" s="7" t="e">
        <f>GETPIVOTDATA("Avg",'pivot times'!$A$3,"action","e0","world_size",10000,"number_of_steps_between_file_dumps",1,"omp_get_max_threads",A20)</f>
        <v>#REF!</v>
      </c>
      <c r="V20" s="7" t="e">
        <f>GETPIVOTDATA("StdDevp",'pivot times'!$A$3,"action","e0","world_size",10000,"number_of_steps_between_file_dumps",1,"omp_get_max_threads",A20)</f>
        <v>#REF!</v>
      </c>
      <c r="W20" s="7" t="e">
        <f t="shared" si="0"/>
        <v>#REF!</v>
      </c>
      <c r="X20" s="7" t="e">
        <f t="shared" si="1"/>
        <v>#REF!</v>
      </c>
      <c r="Y20" s="7">
        <f>'pivot times'!D20</f>
        <v>226.07185000000001</v>
      </c>
      <c r="Z20" s="7">
        <f>'pivot times'!E20</f>
        <v>0</v>
      </c>
      <c r="AA20" s="7">
        <f t="shared" si="2"/>
        <v>226.07185000000001</v>
      </c>
      <c r="AB20" s="7">
        <f t="shared" si="3"/>
        <v>226.07185000000001</v>
      </c>
      <c r="AC20" s="7">
        <f>'pivot times'!F20</f>
        <v>27.252474750000001</v>
      </c>
      <c r="AD20" s="7">
        <f>'pivot times'!G20</f>
        <v>0.98052949961415636</v>
      </c>
      <c r="AE20" s="7">
        <f t="shared" si="4"/>
        <v>24.310886251157534</v>
      </c>
      <c r="AF20" s="7">
        <f t="shared" si="5"/>
        <v>30.194063248842468</v>
      </c>
      <c r="AG20" s="7">
        <f>'pivot times'!H20</f>
        <v>17.419607899999995</v>
      </c>
      <c r="AH20" s="7">
        <f>'pivot times'!I20</f>
        <v>7.9460726350215278</v>
      </c>
      <c r="AI20" s="7">
        <f t="shared" si="6"/>
        <v>-6.4186100050645862</v>
      </c>
      <c r="AJ20" s="7">
        <f t="shared" si="7"/>
        <v>41.257825805064577</v>
      </c>
      <c r="AK20" s="7">
        <f>'pivot times'!J20</f>
        <v>238.32859999999999</v>
      </c>
      <c r="AL20" s="7">
        <f>'pivot times'!K20</f>
        <v>0</v>
      </c>
      <c r="AM20" s="7">
        <f t="shared" si="8"/>
        <v>238.32859999999999</v>
      </c>
      <c r="AN20" s="7">
        <f t="shared" si="9"/>
        <v>238.32859999999999</v>
      </c>
      <c r="AO20" s="7">
        <f>'pivot times'!L20</f>
        <v>20.13433511111111</v>
      </c>
      <c r="AP20" s="7">
        <f>'pivot times'!M20</f>
        <v>4.1158173509889345E-2</v>
      </c>
      <c r="AQ20" s="7">
        <f t="shared" si="10"/>
        <v>20.010860590581441</v>
      </c>
      <c r="AR20" s="7">
        <f t="shared" si="11"/>
        <v>20.257809631640779</v>
      </c>
      <c r="AS20" s="7">
        <f>'pivot times'!N20</f>
        <v>1.3692688</v>
      </c>
      <c r="AT20" s="7">
        <f>'pivot times'!O20</f>
        <v>2.9799723987978144E-2</v>
      </c>
      <c r="AU20" s="7">
        <f t="shared" si="12"/>
        <v>1.2798696280360655</v>
      </c>
      <c r="AV20" s="7">
        <f t="shared" si="13"/>
        <v>1.4586679719639344</v>
      </c>
      <c r="AW20" s="7">
        <f>'pivot times'!P20</f>
        <v>0</v>
      </c>
      <c r="AX20" s="7">
        <f>'pivot times'!Q20</f>
        <v>0</v>
      </c>
      <c r="AY20" s="7">
        <f t="shared" si="14"/>
        <v>0</v>
      </c>
      <c r="AZ20" s="7">
        <f t="shared" si="15"/>
        <v>0</v>
      </c>
      <c r="BA20" s="7">
        <f>'pivot times'!R20</f>
        <v>0</v>
      </c>
      <c r="BB20" s="7">
        <f>'pivot times'!S20</f>
        <v>0</v>
      </c>
      <c r="BC20" s="7">
        <f t="shared" si="16"/>
        <v>0</v>
      </c>
      <c r="BD20" s="7">
        <f t="shared" si="17"/>
        <v>0</v>
      </c>
    </row>
    <row r="21" spans="1:56" x14ac:dyDescent="0.25">
      <c r="A21" s="2">
        <v>14</v>
      </c>
      <c r="B21" s="6"/>
      <c r="C21" s="6">
        <v>225.96505099999999</v>
      </c>
      <c r="D21" s="6">
        <v>26.059171749999997</v>
      </c>
      <c r="E21" s="6">
        <v>13.811161200000001</v>
      </c>
      <c r="F21" s="6">
        <v>237.93564499999999</v>
      </c>
      <c r="G21" s="6">
        <v>18.81157288888889</v>
      </c>
      <c r="H21" s="6">
        <v>1.3647567999999999</v>
      </c>
      <c r="U21" s="7" t="e">
        <f>GETPIVOTDATA("Avg",'pivot times'!$A$3,"action","e0","world_size",10000,"number_of_steps_between_file_dumps",1,"omp_get_max_threads",A21)</f>
        <v>#REF!</v>
      </c>
      <c r="V21" s="7" t="e">
        <f>GETPIVOTDATA("StdDevp",'pivot times'!$A$3,"action","e0","world_size",10000,"number_of_steps_between_file_dumps",1,"omp_get_max_threads",A21)</f>
        <v>#REF!</v>
      </c>
      <c r="W21" s="7" t="e">
        <f t="shared" si="0"/>
        <v>#REF!</v>
      </c>
      <c r="X21" s="7" t="e">
        <f t="shared" si="1"/>
        <v>#REF!</v>
      </c>
      <c r="Y21" s="7">
        <f>'pivot times'!D21</f>
        <v>225.96505099999999</v>
      </c>
      <c r="Z21" s="7">
        <f>'pivot times'!E21</f>
        <v>0</v>
      </c>
      <c r="AA21" s="7">
        <f t="shared" si="2"/>
        <v>225.96505099999999</v>
      </c>
      <c r="AB21" s="7">
        <f t="shared" si="3"/>
        <v>225.96505099999999</v>
      </c>
      <c r="AC21" s="7">
        <f>'pivot times'!F21</f>
        <v>26.059171749999997</v>
      </c>
      <c r="AD21" s="7">
        <f>'pivot times'!G21</f>
        <v>0.90943019010801518</v>
      </c>
      <c r="AE21" s="7">
        <f t="shared" si="4"/>
        <v>23.330881179675952</v>
      </c>
      <c r="AF21" s="7">
        <f t="shared" si="5"/>
        <v>28.787462320324043</v>
      </c>
      <c r="AG21" s="7">
        <f>'pivot times'!H21</f>
        <v>13.811161200000001</v>
      </c>
      <c r="AH21" s="7">
        <f>'pivot times'!I21</f>
        <v>0.14816777037706197</v>
      </c>
      <c r="AI21" s="7">
        <f t="shared" si="6"/>
        <v>13.366657888868815</v>
      </c>
      <c r="AJ21" s="7">
        <f t="shared" si="7"/>
        <v>14.255664511131187</v>
      </c>
      <c r="AK21" s="7">
        <f>'pivot times'!J21</f>
        <v>237.93564499999999</v>
      </c>
      <c r="AL21" s="7">
        <f>'pivot times'!K21</f>
        <v>0</v>
      </c>
      <c r="AM21" s="7">
        <f t="shared" si="8"/>
        <v>237.93564499999999</v>
      </c>
      <c r="AN21" s="7">
        <f t="shared" si="9"/>
        <v>237.93564499999999</v>
      </c>
      <c r="AO21" s="7">
        <f>'pivot times'!L21</f>
        <v>18.81157288888889</v>
      </c>
      <c r="AP21" s="7">
        <f>'pivot times'!M21</f>
        <v>7.505860765089703E-2</v>
      </c>
      <c r="AQ21" s="7">
        <f t="shared" si="10"/>
        <v>18.586397065936197</v>
      </c>
      <c r="AR21" s="7">
        <f t="shared" si="11"/>
        <v>19.036748711841582</v>
      </c>
      <c r="AS21" s="7">
        <f>'pivot times'!N21</f>
        <v>1.3647567999999999</v>
      </c>
      <c r="AT21" s="7">
        <f>'pivot times'!O21</f>
        <v>9.0832474677268078E-3</v>
      </c>
      <c r="AU21" s="7">
        <f t="shared" si="12"/>
        <v>1.3375070575968195</v>
      </c>
      <c r="AV21" s="7">
        <f t="shared" si="13"/>
        <v>1.3920065424031802</v>
      </c>
      <c r="AW21" s="7">
        <f>'pivot times'!P21</f>
        <v>0</v>
      </c>
      <c r="AX21" s="7">
        <f>'pivot times'!Q21</f>
        <v>0</v>
      </c>
      <c r="AY21" s="7">
        <f t="shared" si="14"/>
        <v>0</v>
      </c>
      <c r="AZ21" s="7">
        <f t="shared" si="15"/>
        <v>0</v>
      </c>
      <c r="BA21" s="7">
        <f>'pivot times'!R21</f>
        <v>0</v>
      </c>
      <c r="BB21" s="7">
        <f>'pivot times'!S21</f>
        <v>0</v>
      </c>
      <c r="BC21" s="7">
        <f t="shared" si="16"/>
        <v>0</v>
      </c>
      <c r="BD21" s="7">
        <f t="shared" si="17"/>
        <v>0</v>
      </c>
    </row>
    <row r="22" spans="1:56" x14ac:dyDescent="0.25">
      <c r="A22" s="2">
        <v>15</v>
      </c>
      <c r="B22" s="6"/>
      <c r="C22" s="6">
        <v>225.810789</v>
      </c>
      <c r="D22" s="6">
        <v>28.520024249999999</v>
      </c>
      <c r="E22" s="6">
        <v>13.084569800000001</v>
      </c>
      <c r="F22" s="6">
        <v>238.13283999999999</v>
      </c>
      <c r="G22" s="6">
        <v>17.609338999999999</v>
      </c>
      <c r="H22" s="6">
        <v>1.3514324000000002</v>
      </c>
      <c r="U22" s="7" t="e">
        <f>GETPIVOTDATA("Avg",'pivot times'!$A$3,"action","e0","world_size",10000,"number_of_steps_between_file_dumps",1,"omp_get_max_threads",A22)</f>
        <v>#REF!</v>
      </c>
      <c r="V22" s="7" t="e">
        <f>GETPIVOTDATA("StdDevp",'pivot times'!$A$3,"action","e0","world_size",10000,"number_of_steps_between_file_dumps",1,"omp_get_max_threads",A22)</f>
        <v>#REF!</v>
      </c>
      <c r="W22" s="7" t="e">
        <f t="shared" si="0"/>
        <v>#REF!</v>
      </c>
      <c r="X22" s="7" t="e">
        <f t="shared" si="1"/>
        <v>#REF!</v>
      </c>
      <c r="Y22" s="7">
        <f>'pivot times'!D22</f>
        <v>225.810789</v>
      </c>
      <c r="Z22" s="7">
        <f>'pivot times'!E22</f>
        <v>0</v>
      </c>
      <c r="AA22" s="7">
        <f t="shared" si="2"/>
        <v>225.810789</v>
      </c>
      <c r="AB22" s="7">
        <f t="shared" si="3"/>
        <v>225.810789</v>
      </c>
      <c r="AC22" s="7">
        <f>'pivot times'!F22</f>
        <v>28.520024249999999</v>
      </c>
      <c r="AD22" s="7">
        <f>'pivot times'!G22</f>
        <v>0.95108657335398328</v>
      </c>
      <c r="AE22" s="7">
        <f t="shared" si="4"/>
        <v>25.66676452993805</v>
      </c>
      <c r="AF22" s="7">
        <f t="shared" si="5"/>
        <v>31.373283970061948</v>
      </c>
      <c r="AG22" s="7">
        <f>'pivot times'!H22</f>
        <v>13.084569800000001</v>
      </c>
      <c r="AH22" s="7">
        <f>'pivot times'!I22</f>
        <v>0.42163983678132028</v>
      </c>
      <c r="AI22" s="7">
        <f t="shared" si="6"/>
        <v>11.819650289656039</v>
      </c>
      <c r="AJ22" s="7">
        <f t="shared" si="7"/>
        <v>14.349489310343962</v>
      </c>
      <c r="AK22" s="7">
        <f>'pivot times'!J22</f>
        <v>238.13283999999999</v>
      </c>
      <c r="AL22" s="7">
        <f>'pivot times'!K22</f>
        <v>0</v>
      </c>
      <c r="AM22" s="7">
        <f t="shared" si="8"/>
        <v>238.13283999999999</v>
      </c>
      <c r="AN22" s="7">
        <f t="shared" si="9"/>
        <v>238.13283999999999</v>
      </c>
      <c r="AO22" s="7">
        <f>'pivot times'!L22</f>
        <v>17.609338999999999</v>
      </c>
      <c r="AP22" s="7">
        <f>'pivot times'!M22</f>
        <v>2.5512549948085255E-2</v>
      </c>
      <c r="AQ22" s="7">
        <f t="shared" si="10"/>
        <v>17.532801350155744</v>
      </c>
      <c r="AR22" s="7">
        <f t="shared" si="11"/>
        <v>17.685876649844253</v>
      </c>
      <c r="AS22" s="7">
        <f>'pivot times'!N22</f>
        <v>1.3514324000000002</v>
      </c>
      <c r="AT22" s="7">
        <f>'pivot times'!O22</f>
        <v>1.4805088998033407E-2</v>
      </c>
      <c r="AU22" s="7">
        <f t="shared" si="12"/>
        <v>1.3070171330058999</v>
      </c>
      <c r="AV22" s="7">
        <f t="shared" si="13"/>
        <v>1.3958476669941005</v>
      </c>
      <c r="AW22" s="7">
        <f>'pivot times'!P22</f>
        <v>0</v>
      </c>
      <c r="AX22" s="7">
        <f>'pivot times'!Q22</f>
        <v>0</v>
      </c>
      <c r="AY22" s="7">
        <f t="shared" si="14"/>
        <v>0</v>
      </c>
      <c r="AZ22" s="7">
        <f t="shared" si="15"/>
        <v>0</v>
      </c>
      <c r="BA22" s="7">
        <f>'pivot times'!R22</f>
        <v>0</v>
      </c>
      <c r="BB22" s="7">
        <f>'pivot times'!S22</f>
        <v>0</v>
      </c>
      <c r="BC22" s="7">
        <f t="shared" si="16"/>
        <v>0</v>
      </c>
      <c r="BD22" s="7">
        <f t="shared" si="17"/>
        <v>0</v>
      </c>
    </row>
    <row r="23" spans="1:56" x14ac:dyDescent="0.25">
      <c r="A23" s="2">
        <v>16</v>
      </c>
      <c r="B23" s="6"/>
      <c r="C23" s="6">
        <v>225.65911199999999</v>
      </c>
      <c r="D23" s="6">
        <v>31.194058250000001</v>
      </c>
      <c r="E23" s="6">
        <v>12.3827286</v>
      </c>
      <c r="F23" s="6">
        <v>238.040829</v>
      </c>
      <c r="G23" s="6">
        <v>16.720352111111108</v>
      </c>
      <c r="H23" s="6">
        <v>1.3701642000000001</v>
      </c>
      <c r="U23" s="7" t="e">
        <f>GETPIVOTDATA("Avg",'pivot times'!$A$3,"action","e0","world_size",10000,"number_of_steps_between_file_dumps",1,"omp_get_max_threads",A23)</f>
        <v>#REF!</v>
      </c>
      <c r="V23" s="7" t="e">
        <f>GETPIVOTDATA("StdDevp",'pivot times'!$A$3,"action","e0","world_size",10000,"number_of_steps_between_file_dumps",1,"omp_get_max_threads",A23)</f>
        <v>#REF!</v>
      </c>
      <c r="W23" s="7" t="e">
        <f t="shared" si="0"/>
        <v>#REF!</v>
      </c>
      <c r="X23" s="7" t="e">
        <f t="shared" si="1"/>
        <v>#REF!</v>
      </c>
      <c r="Y23" s="7">
        <f>'pivot times'!D23</f>
        <v>225.65911199999999</v>
      </c>
      <c r="Z23" s="7">
        <f>'pivot times'!E23</f>
        <v>0</v>
      </c>
      <c r="AA23" s="7">
        <f t="shared" si="2"/>
        <v>225.65911199999999</v>
      </c>
      <c r="AB23" s="7">
        <f t="shared" si="3"/>
        <v>225.65911199999999</v>
      </c>
      <c r="AC23" s="7">
        <f>'pivot times'!F23</f>
        <v>31.194058250000001</v>
      </c>
      <c r="AD23" s="7">
        <f>'pivot times'!G23</f>
        <v>1.1959400415719685</v>
      </c>
      <c r="AE23" s="7">
        <f t="shared" si="4"/>
        <v>27.606238125284094</v>
      </c>
      <c r="AF23" s="7">
        <f t="shared" si="5"/>
        <v>34.781878374715909</v>
      </c>
      <c r="AG23" s="7">
        <f>'pivot times'!H23</f>
        <v>12.3827286</v>
      </c>
      <c r="AH23" s="7">
        <f>'pivot times'!I23</f>
        <v>0.17102678362132523</v>
      </c>
      <c r="AI23" s="7">
        <f t="shared" si="6"/>
        <v>11.869648249136024</v>
      </c>
      <c r="AJ23" s="7">
        <f t="shared" si="7"/>
        <v>12.895808950863977</v>
      </c>
      <c r="AK23" s="7">
        <f>'pivot times'!J23</f>
        <v>238.040829</v>
      </c>
      <c r="AL23" s="7">
        <f>'pivot times'!K23</f>
        <v>0</v>
      </c>
      <c r="AM23" s="7">
        <f t="shared" si="8"/>
        <v>238.040829</v>
      </c>
      <c r="AN23" s="7">
        <f t="shared" si="9"/>
        <v>238.040829</v>
      </c>
      <c r="AO23" s="7">
        <f>'pivot times'!L23</f>
        <v>16.720352111111108</v>
      </c>
      <c r="AP23" s="7">
        <f>'pivot times'!M23</f>
        <v>0.10895420224396762</v>
      </c>
      <c r="AQ23" s="7">
        <f t="shared" si="10"/>
        <v>16.393489504379204</v>
      </c>
      <c r="AR23" s="7">
        <f t="shared" si="11"/>
        <v>17.047214717843012</v>
      </c>
      <c r="AS23" s="7">
        <f>'pivot times'!N23</f>
        <v>1.3701642000000001</v>
      </c>
      <c r="AT23" s="7">
        <f>'pivot times'!O23</f>
        <v>1.9907111848780558E-2</v>
      </c>
      <c r="AU23" s="7">
        <f t="shared" si="12"/>
        <v>1.3104428644536583</v>
      </c>
      <c r="AV23" s="7">
        <f t="shared" si="13"/>
        <v>1.4298855355463418</v>
      </c>
      <c r="AW23" s="7">
        <f>'pivot times'!P23</f>
        <v>0</v>
      </c>
      <c r="AX23" s="7">
        <f>'pivot times'!Q23</f>
        <v>0</v>
      </c>
      <c r="AY23" s="7">
        <f t="shared" si="14"/>
        <v>0</v>
      </c>
      <c r="AZ23" s="7">
        <f t="shared" si="15"/>
        <v>0</v>
      </c>
      <c r="BA23" s="7">
        <f>'pivot times'!R23</f>
        <v>0</v>
      </c>
      <c r="BB23" s="7">
        <f>'pivot times'!S23</f>
        <v>0</v>
      </c>
      <c r="BC23" s="7">
        <f t="shared" si="16"/>
        <v>0</v>
      </c>
      <c r="BD23" s="7">
        <f t="shared" si="17"/>
        <v>0</v>
      </c>
    </row>
    <row r="24" spans="1:56" x14ac:dyDescent="0.25">
      <c r="A24" s="2">
        <v>17</v>
      </c>
      <c r="B24" s="6"/>
      <c r="C24" s="6">
        <v>225.62381199999999</v>
      </c>
      <c r="D24" s="6">
        <v>29.918827</v>
      </c>
      <c r="E24" s="6">
        <v>11.7457557</v>
      </c>
      <c r="F24" s="6">
        <v>238.11077800000001</v>
      </c>
      <c r="G24" s="6">
        <v>15.872128</v>
      </c>
      <c r="H24" s="6">
        <v>1.3659116</v>
      </c>
      <c r="U24" s="7" t="e">
        <f>GETPIVOTDATA("Avg",'pivot times'!$A$3,"action","e0","world_size",10000,"number_of_steps_between_file_dumps",1,"omp_get_max_threads",A24)</f>
        <v>#REF!</v>
      </c>
      <c r="V24" s="7" t="e">
        <f>GETPIVOTDATA("StdDevp",'pivot times'!$A$3,"action","e0","world_size",10000,"number_of_steps_between_file_dumps",1,"omp_get_max_threads",A24)</f>
        <v>#REF!</v>
      </c>
      <c r="W24" s="7" t="e">
        <f t="shared" si="0"/>
        <v>#REF!</v>
      </c>
      <c r="X24" s="7" t="e">
        <f t="shared" si="1"/>
        <v>#REF!</v>
      </c>
      <c r="Y24" s="7">
        <f>'pivot times'!D24</f>
        <v>225.62381199999999</v>
      </c>
      <c r="Z24" s="7">
        <f>'pivot times'!E24</f>
        <v>0</v>
      </c>
      <c r="AA24" s="7">
        <f t="shared" si="2"/>
        <v>225.62381199999999</v>
      </c>
      <c r="AB24" s="7">
        <f t="shared" si="3"/>
        <v>225.62381199999999</v>
      </c>
      <c r="AC24" s="7">
        <f>'pivot times'!F24</f>
        <v>29.918827</v>
      </c>
      <c r="AD24" s="7">
        <f>'pivot times'!G24</f>
        <v>0.81708959358654731</v>
      </c>
      <c r="AE24" s="7">
        <f t="shared" si="4"/>
        <v>27.46755821924036</v>
      </c>
      <c r="AF24" s="7">
        <f t="shared" si="5"/>
        <v>32.370095780759641</v>
      </c>
      <c r="AG24" s="7">
        <f>'pivot times'!H24</f>
        <v>11.7457557</v>
      </c>
      <c r="AH24" s="7">
        <f>'pivot times'!I24</f>
        <v>0.15584168416068192</v>
      </c>
      <c r="AI24" s="7">
        <f t="shared" si="6"/>
        <v>11.278230647517955</v>
      </c>
      <c r="AJ24" s="7">
        <f t="shared" si="7"/>
        <v>12.213280752482046</v>
      </c>
      <c r="AK24" s="7">
        <f>'pivot times'!J24</f>
        <v>238.11077800000001</v>
      </c>
      <c r="AL24" s="7">
        <f>'pivot times'!K24</f>
        <v>0</v>
      </c>
      <c r="AM24" s="7">
        <f t="shared" si="8"/>
        <v>238.11077800000001</v>
      </c>
      <c r="AN24" s="7">
        <f t="shared" si="9"/>
        <v>238.11077800000001</v>
      </c>
      <c r="AO24" s="7">
        <f>'pivot times'!L24</f>
        <v>15.872128</v>
      </c>
      <c r="AP24" s="7">
        <f>'pivot times'!M24</f>
        <v>0.16538420989659064</v>
      </c>
      <c r="AQ24" s="7">
        <f t="shared" si="10"/>
        <v>15.375975370310227</v>
      </c>
      <c r="AR24" s="7">
        <f t="shared" si="11"/>
        <v>16.368280629689771</v>
      </c>
      <c r="AS24" s="7">
        <f>'pivot times'!N24</f>
        <v>1.3659116</v>
      </c>
      <c r="AT24" s="7">
        <f>'pivot times'!O24</f>
        <v>1.5794326229398019E-2</v>
      </c>
      <c r="AU24" s="7">
        <f t="shared" si="12"/>
        <v>1.3185286213118059</v>
      </c>
      <c r="AV24" s="7">
        <f t="shared" si="13"/>
        <v>1.4132945786881941</v>
      </c>
      <c r="AW24" s="7">
        <f>'pivot times'!P24</f>
        <v>0</v>
      </c>
      <c r="AX24" s="7">
        <f>'pivot times'!Q24</f>
        <v>0</v>
      </c>
      <c r="AY24" s="7">
        <f t="shared" si="14"/>
        <v>0</v>
      </c>
      <c r="AZ24" s="7">
        <f t="shared" si="15"/>
        <v>0</v>
      </c>
      <c r="BA24" s="7">
        <f>'pivot times'!R24</f>
        <v>0</v>
      </c>
      <c r="BB24" s="7">
        <f>'pivot times'!S24</f>
        <v>0</v>
      </c>
      <c r="BC24" s="7">
        <f t="shared" si="16"/>
        <v>0</v>
      </c>
      <c r="BD24" s="7">
        <f t="shared" si="17"/>
        <v>0</v>
      </c>
    </row>
    <row r="25" spans="1:56" x14ac:dyDescent="0.25">
      <c r="A25" s="2">
        <v>18</v>
      </c>
      <c r="B25" s="6"/>
      <c r="C25" s="6">
        <v>225.43333000000001</v>
      </c>
      <c r="D25" s="6">
        <v>30.10055925</v>
      </c>
      <c r="E25" s="6">
        <v>11.1533949</v>
      </c>
      <c r="F25" s="6">
        <v>238.03760299999999</v>
      </c>
      <c r="G25" s="6">
        <v>14.982506777777777</v>
      </c>
      <c r="H25" s="6">
        <v>1.385859</v>
      </c>
      <c r="U25" s="7" t="e">
        <f>GETPIVOTDATA("Avg",'pivot times'!$A$3,"action","e0","world_size",10000,"number_of_steps_between_file_dumps",1,"omp_get_max_threads",A25)</f>
        <v>#REF!</v>
      </c>
      <c r="V25" s="7" t="e">
        <f>GETPIVOTDATA("StdDevp",'pivot times'!$A$3,"action","e0","world_size",10000,"number_of_steps_between_file_dumps",1,"omp_get_max_threads",A25)</f>
        <v>#REF!</v>
      </c>
      <c r="W25" s="7" t="e">
        <f t="shared" si="0"/>
        <v>#REF!</v>
      </c>
      <c r="X25" s="7" t="e">
        <f t="shared" si="1"/>
        <v>#REF!</v>
      </c>
      <c r="Y25" s="7">
        <f>'pivot times'!D25</f>
        <v>225.43333000000001</v>
      </c>
      <c r="Z25" s="7">
        <f>'pivot times'!E25</f>
        <v>0</v>
      </c>
      <c r="AA25" s="7">
        <f t="shared" si="2"/>
        <v>225.43333000000001</v>
      </c>
      <c r="AB25" s="7">
        <f t="shared" si="3"/>
        <v>225.43333000000001</v>
      </c>
      <c r="AC25" s="7">
        <f>'pivot times'!F25</f>
        <v>30.10055925</v>
      </c>
      <c r="AD25" s="7">
        <f>'pivot times'!G25</f>
        <v>0.46735051660310734</v>
      </c>
      <c r="AE25" s="7">
        <f t="shared" si="4"/>
        <v>28.698507700190678</v>
      </c>
      <c r="AF25" s="7">
        <f t="shared" si="5"/>
        <v>31.502610799809322</v>
      </c>
      <c r="AG25" s="7">
        <f>'pivot times'!H25</f>
        <v>11.1533949</v>
      </c>
      <c r="AH25" s="7">
        <f>'pivot times'!I25</f>
        <v>0.1108857938126307</v>
      </c>
      <c r="AI25" s="7">
        <f t="shared" si="6"/>
        <v>10.820737518562108</v>
      </c>
      <c r="AJ25" s="7">
        <f t="shared" si="7"/>
        <v>11.486052281437892</v>
      </c>
      <c r="AK25" s="7">
        <f>'pivot times'!J25</f>
        <v>238.03760299999999</v>
      </c>
      <c r="AL25" s="7">
        <f>'pivot times'!K25</f>
        <v>0</v>
      </c>
      <c r="AM25" s="7">
        <f t="shared" si="8"/>
        <v>238.03760299999999</v>
      </c>
      <c r="AN25" s="7">
        <f t="shared" si="9"/>
        <v>238.03760299999999</v>
      </c>
      <c r="AO25" s="7">
        <f>'pivot times'!L25</f>
        <v>14.982506777777777</v>
      </c>
      <c r="AP25" s="7">
        <f>'pivot times'!M25</f>
        <v>8.3959668056695719E-2</v>
      </c>
      <c r="AQ25" s="7">
        <f t="shared" si="10"/>
        <v>14.73062777360769</v>
      </c>
      <c r="AR25" s="7">
        <f t="shared" si="11"/>
        <v>15.234385781947864</v>
      </c>
      <c r="AS25" s="7">
        <f>'pivot times'!N25</f>
        <v>1.385859</v>
      </c>
      <c r="AT25" s="7">
        <f>'pivot times'!O25</f>
        <v>1.0752242780006683E-2</v>
      </c>
      <c r="AU25" s="7">
        <f t="shared" si="12"/>
        <v>1.3536022716599798</v>
      </c>
      <c r="AV25" s="7">
        <f t="shared" si="13"/>
        <v>1.4181157283400201</v>
      </c>
      <c r="AW25" s="7">
        <f>'pivot times'!P25</f>
        <v>0</v>
      </c>
      <c r="AX25" s="7">
        <f>'pivot times'!Q25</f>
        <v>0</v>
      </c>
      <c r="AY25" s="7">
        <f t="shared" si="14"/>
        <v>0</v>
      </c>
      <c r="AZ25" s="7">
        <f t="shared" si="15"/>
        <v>0</v>
      </c>
      <c r="BA25" s="7">
        <f>'pivot times'!R25</f>
        <v>0</v>
      </c>
      <c r="BB25" s="7">
        <f>'pivot times'!S25</f>
        <v>0</v>
      </c>
      <c r="BC25" s="7">
        <f t="shared" si="16"/>
        <v>0</v>
      </c>
      <c r="BD25" s="7">
        <f t="shared" si="17"/>
        <v>0</v>
      </c>
    </row>
    <row r="26" spans="1:56" x14ac:dyDescent="0.25">
      <c r="A26" s="2">
        <v>19</v>
      </c>
      <c r="B26" s="6"/>
      <c r="C26" s="6">
        <v>225.29665499999999</v>
      </c>
      <c r="D26" s="6">
        <v>28.8901115</v>
      </c>
      <c r="E26" s="6">
        <v>11.082065999999999</v>
      </c>
      <c r="F26" s="6">
        <v>238.047867</v>
      </c>
      <c r="G26" s="6">
        <v>14.423680666666668</v>
      </c>
      <c r="H26" s="6">
        <v>1.3954777999999999</v>
      </c>
      <c r="U26" s="7" t="e">
        <f>GETPIVOTDATA("Avg",'pivot times'!$A$3,"action","e0","world_size",10000,"number_of_steps_between_file_dumps",1,"omp_get_max_threads",A26)</f>
        <v>#REF!</v>
      </c>
      <c r="V26" s="7" t="e">
        <f>GETPIVOTDATA("StdDevp",'pivot times'!$A$3,"action","e0","world_size",10000,"number_of_steps_between_file_dumps",1,"omp_get_max_threads",A26)</f>
        <v>#REF!</v>
      </c>
      <c r="W26" s="7" t="e">
        <f t="shared" si="0"/>
        <v>#REF!</v>
      </c>
      <c r="X26" s="7" t="e">
        <f t="shared" si="1"/>
        <v>#REF!</v>
      </c>
      <c r="Y26" s="7">
        <f>'pivot times'!D26</f>
        <v>225.29665499999999</v>
      </c>
      <c r="Z26" s="7">
        <f>'pivot times'!E26</f>
        <v>0</v>
      </c>
      <c r="AA26" s="7">
        <f t="shared" si="2"/>
        <v>225.29665499999999</v>
      </c>
      <c r="AB26" s="7">
        <f t="shared" si="3"/>
        <v>225.29665499999999</v>
      </c>
      <c r="AC26" s="7">
        <f>'pivot times'!F26</f>
        <v>28.8901115</v>
      </c>
      <c r="AD26" s="7">
        <f>'pivot times'!G26</f>
        <v>0.98282559066204478</v>
      </c>
      <c r="AE26" s="7">
        <f t="shared" si="4"/>
        <v>25.941634728013867</v>
      </c>
      <c r="AF26" s="7">
        <f t="shared" si="5"/>
        <v>31.838588271986133</v>
      </c>
      <c r="AG26" s="7">
        <f>'pivot times'!H26</f>
        <v>11.082065999999999</v>
      </c>
      <c r="AH26" s="7">
        <f>'pivot times'!I26</f>
        <v>1.2805894741982884</v>
      </c>
      <c r="AI26" s="7">
        <f t="shared" si="6"/>
        <v>7.2402975774051344</v>
      </c>
      <c r="AJ26" s="7">
        <f t="shared" si="7"/>
        <v>14.923834422594865</v>
      </c>
      <c r="AK26" s="7">
        <f>'pivot times'!J26</f>
        <v>238.047867</v>
      </c>
      <c r="AL26" s="7">
        <f>'pivot times'!K26</f>
        <v>0</v>
      </c>
      <c r="AM26" s="7">
        <f t="shared" si="8"/>
        <v>238.047867</v>
      </c>
      <c r="AN26" s="7">
        <f t="shared" si="9"/>
        <v>238.047867</v>
      </c>
      <c r="AO26" s="7">
        <f>'pivot times'!L26</f>
        <v>14.423680666666668</v>
      </c>
      <c r="AP26" s="7">
        <f>'pivot times'!M26</f>
        <v>0.15577385971186006</v>
      </c>
      <c r="AQ26" s="7">
        <f t="shared" si="10"/>
        <v>13.956359087531087</v>
      </c>
      <c r="AR26" s="7">
        <f t="shared" si="11"/>
        <v>14.891002245802248</v>
      </c>
      <c r="AS26" s="7">
        <f>'pivot times'!N26</f>
        <v>1.3954777999999999</v>
      </c>
      <c r="AT26" s="7">
        <f>'pivot times'!O26</f>
        <v>1.8946861126849627E-2</v>
      </c>
      <c r="AU26" s="7">
        <f t="shared" si="12"/>
        <v>1.3386372166194509</v>
      </c>
      <c r="AV26" s="7">
        <f t="shared" si="13"/>
        <v>1.4523183833805489</v>
      </c>
      <c r="AW26" s="7">
        <f>'pivot times'!P26</f>
        <v>0</v>
      </c>
      <c r="AX26" s="7">
        <f>'pivot times'!Q26</f>
        <v>0</v>
      </c>
      <c r="AY26" s="7">
        <f t="shared" si="14"/>
        <v>0</v>
      </c>
      <c r="AZ26" s="7">
        <f t="shared" si="15"/>
        <v>0</v>
      </c>
      <c r="BA26" s="7">
        <f>'pivot times'!R26</f>
        <v>0</v>
      </c>
      <c r="BB26" s="7">
        <f>'pivot times'!S26</f>
        <v>0</v>
      </c>
      <c r="BC26" s="7">
        <f t="shared" si="16"/>
        <v>0</v>
      </c>
      <c r="BD26" s="7">
        <f t="shared" si="17"/>
        <v>0</v>
      </c>
    </row>
    <row r="27" spans="1:56" x14ac:dyDescent="0.25">
      <c r="A27" s="2">
        <v>20</v>
      </c>
      <c r="B27" s="6"/>
      <c r="C27" s="6">
        <v>225.11906200000001</v>
      </c>
      <c r="D27" s="6">
        <v>27.9756365</v>
      </c>
      <c r="E27" s="6">
        <v>10.817027444444442</v>
      </c>
      <c r="F27" s="6">
        <v>238.02661499999999</v>
      </c>
      <c r="G27" s="6">
        <v>13.685886999999999</v>
      </c>
      <c r="H27" s="6">
        <v>1.3702748</v>
      </c>
      <c r="U27" s="7" t="e">
        <f>GETPIVOTDATA("Avg",'pivot times'!$A$3,"action","e0","world_size",10000,"number_of_steps_between_file_dumps",1,"omp_get_max_threads",A27)</f>
        <v>#REF!</v>
      </c>
      <c r="V27" s="7" t="e">
        <f>GETPIVOTDATA("StdDevp",'pivot times'!$A$3,"action","e0","world_size",10000,"number_of_steps_between_file_dumps",1,"omp_get_max_threads",A27)</f>
        <v>#REF!</v>
      </c>
      <c r="W27" s="7" t="e">
        <f t="shared" si="0"/>
        <v>#REF!</v>
      </c>
      <c r="X27" s="7" t="e">
        <f t="shared" si="1"/>
        <v>#REF!</v>
      </c>
      <c r="Y27" s="7">
        <f>'pivot times'!D27</f>
        <v>225.11906200000001</v>
      </c>
      <c r="Z27" s="7">
        <f>'pivot times'!E27</f>
        <v>0</v>
      </c>
      <c r="AA27" s="7">
        <f t="shared" si="2"/>
        <v>225.11906200000001</v>
      </c>
      <c r="AB27" s="7">
        <f t="shared" si="3"/>
        <v>225.11906200000001</v>
      </c>
      <c r="AC27" s="7">
        <f>'pivot times'!F27</f>
        <v>27.9756365</v>
      </c>
      <c r="AD27" s="7">
        <f>'pivot times'!G27</f>
        <v>0.51008624807493697</v>
      </c>
      <c r="AE27" s="7">
        <f t="shared" si="4"/>
        <v>26.445377755775191</v>
      </c>
      <c r="AF27" s="7">
        <f t="shared" si="5"/>
        <v>29.50589524422481</v>
      </c>
      <c r="AG27" s="7">
        <f>'pivot times'!H27</f>
        <v>10.817027444444442</v>
      </c>
      <c r="AH27" s="7">
        <f>'pivot times'!I27</f>
        <v>2.0326970579339143</v>
      </c>
      <c r="AI27" s="7">
        <f t="shared" si="6"/>
        <v>4.7189362706426987</v>
      </c>
      <c r="AJ27" s="7">
        <f t="shared" si="7"/>
        <v>16.915118618246183</v>
      </c>
      <c r="AK27" s="7">
        <f>'pivot times'!J27</f>
        <v>238.02661499999999</v>
      </c>
      <c r="AL27" s="7">
        <f>'pivot times'!K27</f>
        <v>0</v>
      </c>
      <c r="AM27" s="7">
        <f t="shared" si="8"/>
        <v>238.02661499999999</v>
      </c>
      <c r="AN27" s="7">
        <f t="shared" si="9"/>
        <v>238.02661499999999</v>
      </c>
      <c r="AO27" s="7">
        <f>'pivot times'!L27</f>
        <v>13.685886999999999</v>
      </c>
      <c r="AP27" s="7">
        <f>'pivot times'!M27</f>
        <v>0.13442521986270903</v>
      </c>
      <c r="AQ27" s="7">
        <f t="shared" si="10"/>
        <v>13.282611340411872</v>
      </c>
      <c r="AR27" s="7">
        <f t="shared" si="11"/>
        <v>14.089162659588126</v>
      </c>
      <c r="AS27" s="7">
        <f>'pivot times'!N27</f>
        <v>1.3702748</v>
      </c>
      <c r="AT27" s="7">
        <f>'pivot times'!O27</f>
        <v>1.8388634374533405E-2</v>
      </c>
      <c r="AU27" s="7">
        <f t="shared" si="12"/>
        <v>1.3151088968763998</v>
      </c>
      <c r="AV27" s="7">
        <f t="shared" si="13"/>
        <v>1.4254407031236003</v>
      </c>
      <c r="AW27" s="7">
        <f>'pivot times'!P27</f>
        <v>0</v>
      </c>
      <c r="AX27" s="7">
        <f>'pivot times'!Q27</f>
        <v>0</v>
      </c>
      <c r="AY27" s="7">
        <f t="shared" si="14"/>
        <v>0</v>
      </c>
      <c r="AZ27" s="7">
        <f t="shared" si="15"/>
        <v>0</v>
      </c>
      <c r="BA27" s="7">
        <f>'pivot times'!R27</f>
        <v>0</v>
      </c>
      <c r="BB27" s="7">
        <f>'pivot times'!S27</f>
        <v>0</v>
      </c>
      <c r="BC27" s="7">
        <f t="shared" si="16"/>
        <v>0</v>
      </c>
      <c r="BD27" s="7">
        <f t="shared" si="17"/>
        <v>0</v>
      </c>
    </row>
    <row r="28" spans="1:56" x14ac:dyDescent="0.25">
      <c r="A28" s="2">
        <v>21</v>
      </c>
      <c r="B28" s="6"/>
      <c r="C28" s="6">
        <v>225.08215200000001</v>
      </c>
      <c r="D28" s="6">
        <v>27.516242999999999</v>
      </c>
      <c r="E28" s="6">
        <v>10.752239777777779</v>
      </c>
      <c r="F28" s="6">
        <v>238.57724899999999</v>
      </c>
      <c r="G28" s="6">
        <v>13.150051444444445</v>
      </c>
      <c r="H28" s="6">
        <v>1.4418131999999999</v>
      </c>
      <c r="U28" s="7" t="e">
        <f>GETPIVOTDATA("Avg",'pivot times'!$A$3,"action","e0","world_size",10000,"number_of_steps_between_file_dumps",1,"omp_get_max_threads",A28)</f>
        <v>#REF!</v>
      </c>
      <c r="V28" s="7" t="e">
        <f>GETPIVOTDATA("StdDevp",'pivot times'!$A$3,"action","e0","world_size",10000,"number_of_steps_between_file_dumps",1,"omp_get_max_threads",A28)</f>
        <v>#REF!</v>
      </c>
      <c r="W28" s="7" t="e">
        <f t="shared" si="0"/>
        <v>#REF!</v>
      </c>
      <c r="X28" s="7" t="e">
        <f t="shared" si="1"/>
        <v>#REF!</v>
      </c>
      <c r="Y28" s="7">
        <f>'pivot times'!D28</f>
        <v>225.08215200000001</v>
      </c>
      <c r="Z28" s="7">
        <f>'pivot times'!E28</f>
        <v>0</v>
      </c>
      <c r="AA28" s="7">
        <f t="shared" si="2"/>
        <v>225.08215200000001</v>
      </c>
      <c r="AB28" s="7">
        <f t="shared" si="3"/>
        <v>225.08215200000001</v>
      </c>
      <c r="AC28" s="7">
        <f>'pivot times'!F28</f>
        <v>27.516242999999999</v>
      </c>
      <c r="AD28" s="7">
        <f>'pivot times'!G28</f>
        <v>1.381299760234751</v>
      </c>
      <c r="AE28" s="7">
        <f t="shared" si="4"/>
        <v>23.372343719295746</v>
      </c>
      <c r="AF28" s="7">
        <f t="shared" si="5"/>
        <v>31.660142280704253</v>
      </c>
      <c r="AG28" s="7">
        <f>'pivot times'!H28</f>
        <v>10.752239777777779</v>
      </c>
      <c r="AH28" s="7">
        <f>'pivot times'!I28</f>
        <v>2.962358015434468</v>
      </c>
      <c r="AI28" s="7">
        <f t="shared" si="6"/>
        <v>1.8651657314743755</v>
      </c>
      <c r="AJ28" s="7">
        <f t="shared" si="7"/>
        <v>19.639313824081185</v>
      </c>
      <c r="AK28" s="7">
        <f>'pivot times'!J28</f>
        <v>238.57724899999999</v>
      </c>
      <c r="AL28" s="7">
        <f>'pivot times'!K28</f>
        <v>0</v>
      </c>
      <c r="AM28" s="7">
        <f t="shared" si="8"/>
        <v>238.57724899999999</v>
      </c>
      <c r="AN28" s="7">
        <f t="shared" si="9"/>
        <v>238.57724899999999</v>
      </c>
      <c r="AO28" s="7">
        <f>'pivot times'!L28</f>
        <v>13.150051444444445</v>
      </c>
      <c r="AP28" s="7">
        <f>'pivot times'!M28</f>
        <v>0.2024677815493654</v>
      </c>
      <c r="AQ28" s="7">
        <f t="shared" si="10"/>
        <v>12.542648099796349</v>
      </c>
      <c r="AR28" s="7">
        <f t="shared" si="11"/>
        <v>13.757454789092542</v>
      </c>
      <c r="AS28" s="7">
        <f>'pivot times'!N28</f>
        <v>1.4418131999999999</v>
      </c>
      <c r="AT28" s="7">
        <f>'pivot times'!O28</f>
        <v>6.2110048998210557E-2</v>
      </c>
      <c r="AU28" s="7">
        <f t="shared" si="12"/>
        <v>1.2554830530053682</v>
      </c>
      <c r="AV28" s="7">
        <f t="shared" si="13"/>
        <v>1.6281433469946316</v>
      </c>
      <c r="AW28" s="7">
        <f>'pivot times'!P28</f>
        <v>0</v>
      </c>
      <c r="AX28" s="7">
        <f>'pivot times'!Q28</f>
        <v>0</v>
      </c>
      <c r="AY28" s="7">
        <f t="shared" si="14"/>
        <v>0</v>
      </c>
      <c r="AZ28" s="7">
        <f t="shared" si="15"/>
        <v>0</v>
      </c>
      <c r="BA28" s="7">
        <f>'pivot times'!R28</f>
        <v>0</v>
      </c>
      <c r="BB28" s="7">
        <f>'pivot times'!S28</f>
        <v>0</v>
      </c>
      <c r="BC28" s="7">
        <f t="shared" si="16"/>
        <v>0</v>
      </c>
      <c r="BD28" s="7">
        <f t="shared" si="17"/>
        <v>0</v>
      </c>
    </row>
    <row r="29" spans="1:56" x14ac:dyDescent="0.25">
      <c r="A29" s="2">
        <v>22</v>
      </c>
      <c r="B29" s="6"/>
      <c r="C29" s="6">
        <v>224.826042</v>
      </c>
      <c r="D29" s="6">
        <v>27.037354750000002</v>
      </c>
      <c r="E29" s="6">
        <v>9.3728244444444435</v>
      </c>
      <c r="F29" s="6">
        <v>238.05743000000001</v>
      </c>
      <c r="G29" s="6">
        <v>12.559986333333333</v>
      </c>
      <c r="H29" s="6">
        <v>1.3926908</v>
      </c>
      <c r="U29" s="7" t="e">
        <f>GETPIVOTDATA("Avg",'pivot times'!$A$3,"action","e0","world_size",10000,"number_of_steps_between_file_dumps",1,"omp_get_max_threads",A29)</f>
        <v>#REF!</v>
      </c>
      <c r="V29" s="7" t="e">
        <f>GETPIVOTDATA("StdDevp",'pivot times'!$A$3,"action","e0","world_size",10000,"number_of_steps_between_file_dumps",1,"omp_get_max_threads",A29)</f>
        <v>#REF!</v>
      </c>
      <c r="W29" s="7" t="e">
        <f t="shared" si="0"/>
        <v>#REF!</v>
      </c>
      <c r="X29" s="7" t="e">
        <f t="shared" si="1"/>
        <v>#REF!</v>
      </c>
      <c r="Y29" s="7">
        <f>'pivot times'!D29</f>
        <v>224.826042</v>
      </c>
      <c r="Z29" s="7">
        <f>'pivot times'!E29</f>
        <v>0</v>
      </c>
      <c r="AA29" s="7">
        <f t="shared" si="2"/>
        <v>224.826042</v>
      </c>
      <c r="AB29" s="7">
        <f t="shared" si="3"/>
        <v>224.826042</v>
      </c>
      <c r="AC29" s="7">
        <f>'pivot times'!F29</f>
        <v>27.037354750000002</v>
      </c>
      <c r="AD29" s="7">
        <f>'pivot times'!G29</f>
        <v>0.76990045083052105</v>
      </c>
      <c r="AE29" s="7">
        <f t="shared" si="4"/>
        <v>24.72765339750844</v>
      </c>
      <c r="AF29" s="7">
        <f t="shared" si="5"/>
        <v>29.347056102491564</v>
      </c>
      <c r="AG29" s="7">
        <f>'pivot times'!H29</f>
        <v>9.3728244444444435</v>
      </c>
      <c r="AH29" s="7">
        <f>'pivot times'!I29</f>
        <v>0.15586539373956221</v>
      </c>
      <c r="AI29" s="7">
        <f t="shared" si="6"/>
        <v>8.9052282632257569</v>
      </c>
      <c r="AJ29" s="7">
        <f t="shared" si="7"/>
        <v>9.8404206256631301</v>
      </c>
      <c r="AK29" s="7">
        <f>'pivot times'!J29</f>
        <v>238.05743000000001</v>
      </c>
      <c r="AL29" s="7">
        <f>'pivot times'!K29</f>
        <v>0</v>
      </c>
      <c r="AM29" s="7">
        <f t="shared" si="8"/>
        <v>238.05743000000001</v>
      </c>
      <c r="AN29" s="7">
        <f t="shared" si="9"/>
        <v>238.05743000000001</v>
      </c>
      <c r="AO29" s="7">
        <f>'pivot times'!L29</f>
        <v>12.559986333333333</v>
      </c>
      <c r="AP29" s="7">
        <f>'pivot times'!M29</f>
        <v>0.10438926458655709</v>
      </c>
      <c r="AQ29" s="7">
        <f t="shared" si="10"/>
        <v>12.246818539573662</v>
      </c>
      <c r="AR29" s="7">
        <f t="shared" si="11"/>
        <v>12.873154127093004</v>
      </c>
      <c r="AS29" s="7">
        <f>'pivot times'!N29</f>
        <v>1.3926908</v>
      </c>
      <c r="AT29" s="7">
        <f>'pivot times'!O29</f>
        <v>2.077434147596947E-2</v>
      </c>
      <c r="AU29" s="7">
        <f t="shared" si="12"/>
        <v>1.3303677755720915</v>
      </c>
      <c r="AV29" s="7">
        <f t="shared" si="13"/>
        <v>1.4550138244279085</v>
      </c>
      <c r="AW29" s="7">
        <f>'pivot times'!P29</f>
        <v>0</v>
      </c>
      <c r="AX29" s="7">
        <f>'pivot times'!Q29</f>
        <v>0</v>
      </c>
      <c r="AY29" s="7">
        <f t="shared" si="14"/>
        <v>0</v>
      </c>
      <c r="AZ29" s="7">
        <f t="shared" si="15"/>
        <v>0</v>
      </c>
      <c r="BA29" s="7">
        <f>'pivot times'!R29</f>
        <v>0</v>
      </c>
      <c r="BB29" s="7">
        <f>'pivot times'!S29</f>
        <v>0</v>
      </c>
      <c r="BC29" s="7">
        <f t="shared" si="16"/>
        <v>0</v>
      </c>
      <c r="BD29" s="7">
        <f t="shared" si="17"/>
        <v>0</v>
      </c>
    </row>
    <row r="30" spans="1:56" x14ac:dyDescent="0.25">
      <c r="A30" s="2">
        <v>23</v>
      </c>
      <c r="B30" s="6"/>
      <c r="C30" s="6">
        <v>224.97874300000001</v>
      </c>
      <c r="D30" s="6">
        <v>26.803310500000002</v>
      </c>
      <c r="E30" s="6">
        <v>9.1605132222222228</v>
      </c>
      <c r="F30" s="6">
        <v>238.005641</v>
      </c>
      <c r="G30" s="6">
        <v>12.098158777777776</v>
      </c>
      <c r="H30" s="6">
        <v>1.4424054000000002</v>
      </c>
      <c r="U30" s="7" t="e">
        <f>GETPIVOTDATA("Avg",'pivot times'!$A$3,"action","e0","world_size",10000,"number_of_steps_between_file_dumps",1,"omp_get_max_threads",A30)</f>
        <v>#REF!</v>
      </c>
      <c r="V30" s="7" t="e">
        <f>GETPIVOTDATA("StdDevp",'pivot times'!$A$3,"action","e0","world_size",10000,"number_of_steps_between_file_dumps",1,"omp_get_max_threads",A30)</f>
        <v>#REF!</v>
      </c>
      <c r="W30" s="7" t="e">
        <f t="shared" si="0"/>
        <v>#REF!</v>
      </c>
      <c r="X30" s="7" t="e">
        <f t="shared" si="1"/>
        <v>#REF!</v>
      </c>
      <c r="Y30" s="7">
        <f>'pivot times'!D30</f>
        <v>224.97874300000001</v>
      </c>
      <c r="Z30" s="7">
        <f>'pivot times'!E30</f>
        <v>0</v>
      </c>
      <c r="AA30" s="7">
        <f t="shared" si="2"/>
        <v>224.97874300000001</v>
      </c>
      <c r="AB30" s="7">
        <f t="shared" si="3"/>
        <v>224.97874300000001</v>
      </c>
      <c r="AC30" s="7">
        <f>'pivot times'!F30</f>
        <v>26.803310500000002</v>
      </c>
      <c r="AD30" s="7">
        <f>'pivot times'!G30</f>
        <v>1.0671222602673716</v>
      </c>
      <c r="AE30" s="7">
        <f t="shared" si="4"/>
        <v>23.601943719197887</v>
      </c>
      <c r="AF30" s="7">
        <f t="shared" si="5"/>
        <v>30.004677280802117</v>
      </c>
      <c r="AG30" s="7">
        <f>'pivot times'!H30</f>
        <v>9.1605132222222228</v>
      </c>
      <c r="AH30" s="7">
        <f>'pivot times'!I30</f>
        <v>0.30755567457431171</v>
      </c>
      <c r="AI30" s="7">
        <f t="shared" si="6"/>
        <v>8.2378461984992875</v>
      </c>
      <c r="AJ30" s="7">
        <f t="shared" si="7"/>
        <v>10.083180245945158</v>
      </c>
      <c r="AK30" s="7">
        <f>'pivot times'!J30</f>
        <v>238.005641</v>
      </c>
      <c r="AL30" s="7">
        <f>'pivot times'!K30</f>
        <v>0</v>
      </c>
      <c r="AM30" s="7">
        <f t="shared" si="8"/>
        <v>238.005641</v>
      </c>
      <c r="AN30" s="7">
        <f t="shared" si="9"/>
        <v>238.005641</v>
      </c>
      <c r="AO30" s="7">
        <f>'pivot times'!L30</f>
        <v>12.098158777777776</v>
      </c>
      <c r="AP30" s="7">
        <f>'pivot times'!M30</f>
        <v>0.16748358594322812</v>
      </c>
      <c r="AQ30" s="7">
        <f t="shared" si="10"/>
        <v>11.595708019948091</v>
      </c>
      <c r="AR30" s="7">
        <f t="shared" si="11"/>
        <v>12.600609535607461</v>
      </c>
      <c r="AS30" s="7">
        <f>'pivot times'!N30</f>
        <v>1.4424054000000002</v>
      </c>
      <c r="AT30" s="7">
        <f>'pivot times'!O30</f>
        <v>8.8588515401488072E-2</v>
      </c>
      <c r="AU30" s="7">
        <f t="shared" si="12"/>
        <v>1.1766398537955358</v>
      </c>
      <c r="AV30" s="7">
        <f t="shared" si="13"/>
        <v>1.7081709462044645</v>
      </c>
      <c r="AW30" s="7">
        <f>'pivot times'!P30</f>
        <v>0</v>
      </c>
      <c r="AX30" s="7">
        <f>'pivot times'!Q30</f>
        <v>0</v>
      </c>
      <c r="AY30" s="7">
        <f t="shared" si="14"/>
        <v>0</v>
      </c>
      <c r="AZ30" s="7">
        <f t="shared" si="15"/>
        <v>0</v>
      </c>
      <c r="BA30" s="7">
        <f>'pivot times'!R30</f>
        <v>0</v>
      </c>
      <c r="BB30" s="7">
        <f>'pivot times'!S30</f>
        <v>0</v>
      </c>
      <c r="BC30" s="7">
        <f t="shared" si="16"/>
        <v>0</v>
      </c>
      <c r="BD30" s="7">
        <f t="shared" si="17"/>
        <v>0</v>
      </c>
    </row>
    <row r="31" spans="1:56" x14ac:dyDescent="0.25">
      <c r="A31" s="2">
        <v>24</v>
      </c>
      <c r="B31" s="6"/>
      <c r="C31" s="6">
        <v>224.60791</v>
      </c>
      <c r="D31" s="6">
        <v>26.874958749999998</v>
      </c>
      <c r="E31" s="6">
        <v>8.9354818888888889</v>
      </c>
      <c r="F31" s="6">
        <v>238.10738799999999</v>
      </c>
      <c r="G31" s="6">
        <v>11.64647877777778</v>
      </c>
      <c r="H31" s="6">
        <v>3.4683098000000001</v>
      </c>
      <c r="U31" s="7" t="e">
        <f>GETPIVOTDATA("Avg",'pivot times'!$A$3,"action","e0","world_size",10000,"number_of_steps_between_file_dumps",1,"omp_get_max_threads",A31)</f>
        <v>#REF!</v>
      </c>
      <c r="V31" s="7" t="e">
        <f>GETPIVOTDATA("StdDevp",'pivot times'!$A$3,"action","e0","world_size",10000,"number_of_steps_between_file_dumps",1,"omp_get_max_threads",A31)</f>
        <v>#REF!</v>
      </c>
      <c r="W31" s="7" t="e">
        <f t="shared" si="0"/>
        <v>#REF!</v>
      </c>
      <c r="X31" s="7" t="e">
        <f t="shared" si="1"/>
        <v>#REF!</v>
      </c>
      <c r="Y31" s="7">
        <f>'pivot times'!D31</f>
        <v>224.60791</v>
      </c>
      <c r="Z31" s="7">
        <f>'pivot times'!E31</f>
        <v>0</v>
      </c>
      <c r="AA31" s="7">
        <f t="shared" si="2"/>
        <v>224.60791</v>
      </c>
      <c r="AB31" s="7">
        <f t="shared" si="3"/>
        <v>224.60791</v>
      </c>
      <c r="AC31" s="7">
        <f>'pivot times'!F31</f>
        <v>26.874958749999998</v>
      </c>
      <c r="AD31" s="7">
        <f>'pivot times'!G31</f>
        <v>0.81581874831384471</v>
      </c>
      <c r="AE31" s="7">
        <f t="shared" si="4"/>
        <v>24.427502505058463</v>
      </c>
      <c r="AF31" s="7">
        <f t="shared" si="5"/>
        <v>29.322414994941532</v>
      </c>
      <c r="AG31" s="7">
        <f>'pivot times'!H31</f>
        <v>8.9354818888888889</v>
      </c>
      <c r="AH31" s="7">
        <f>'pivot times'!I31</f>
        <v>0.54736769623218984</v>
      </c>
      <c r="AI31" s="7">
        <f t="shared" si="6"/>
        <v>7.2933788001923192</v>
      </c>
      <c r="AJ31" s="7">
        <f t="shared" si="7"/>
        <v>10.577584977585458</v>
      </c>
      <c r="AK31" s="7">
        <f>'pivot times'!J31</f>
        <v>238.10738799999999</v>
      </c>
      <c r="AL31" s="7">
        <f>'pivot times'!K31</f>
        <v>0</v>
      </c>
      <c r="AM31" s="7">
        <f t="shared" si="8"/>
        <v>238.10738799999999</v>
      </c>
      <c r="AN31" s="7">
        <f t="shared" si="9"/>
        <v>238.10738799999999</v>
      </c>
      <c r="AO31" s="7">
        <f>'pivot times'!L31</f>
        <v>11.64647877777778</v>
      </c>
      <c r="AP31" s="7">
        <f>'pivot times'!M31</f>
        <v>0.10949888146129866</v>
      </c>
      <c r="AQ31" s="7">
        <f t="shared" si="10"/>
        <v>11.317982133393883</v>
      </c>
      <c r="AR31" s="7">
        <f t="shared" si="11"/>
        <v>11.974975422161677</v>
      </c>
      <c r="AS31" s="7">
        <f>'pivot times'!N31</f>
        <v>3.4683098000000001</v>
      </c>
      <c r="AT31" s="7">
        <f>'pivot times'!O31</f>
        <v>4.1499720997968854</v>
      </c>
      <c r="AU31" s="7">
        <f t="shared" si="12"/>
        <v>-8.9816064993906561</v>
      </c>
      <c r="AV31" s="7">
        <f t="shared" si="13"/>
        <v>15.918226099390656</v>
      </c>
      <c r="AW31" s="7">
        <f>'pivot times'!P31</f>
        <v>0</v>
      </c>
      <c r="AX31" s="7">
        <f>'pivot times'!Q31</f>
        <v>0</v>
      </c>
      <c r="AY31" s="7">
        <f t="shared" si="14"/>
        <v>0</v>
      </c>
      <c r="AZ31" s="7">
        <f t="shared" si="15"/>
        <v>0</v>
      </c>
      <c r="BA31" s="7">
        <f>'pivot times'!R31</f>
        <v>0</v>
      </c>
      <c r="BB31" s="7">
        <f>'pivot times'!S31</f>
        <v>0</v>
      </c>
      <c r="BC31" s="7">
        <f t="shared" si="16"/>
        <v>0</v>
      </c>
      <c r="BD31" s="7">
        <f t="shared" si="17"/>
        <v>0</v>
      </c>
    </row>
    <row r="32" spans="1:56" x14ac:dyDescent="0.25">
      <c r="A32" s="2">
        <v>25</v>
      </c>
      <c r="B32" s="6"/>
      <c r="C32" s="6">
        <v>224.43707000000001</v>
      </c>
      <c r="D32" s="6">
        <v>26.522680250000001</v>
      </c>
      <c r="E32" s="6">
        <v>8.4959174444444443</v>
      </c>
      <c r="F32" s="6">
        <v>238.699836</v>
      </c>
      <c r="G32" s="6">
        <v>11.311146222222222</v>
      </c>
      <c r="H32" s="6">
        <v>1.4170231999999998</v>
      </c>
      <c r="U32" s="7" t="e">
        <f>GETPIVOTDATA("Avg",'pivot times'!$A$3,"action","e0","world_size",10000,"number_of_steps_between_file_dumps",1,"omp_get_max_threads",A32)</f>
        <v>#REF!</v>
      </c>
      <c r="V32" s="7" t="e">
        <f>GETPIVOTDATA("StdDevp",'pivot times'!$A$3,"action","e0","world_size",10000,"number_of_steps_between_file_dumps",1,"omp_get_max_threads",A32)</f>
        <v>#REF!</v>
      </c>
      <c r="W32" s="7" t="e">
        <f t="shared" si="0"/>
        <v>#REF!</v>
      </c>
      <c r="X32" s="7" t="e">
        <f t="shared" si="1"/>
        <v>#REF!</v>
      </c>
      <c r="Y32" s="7">
        <f>'pivot times'!D32</f>
        <v>224.43707000000001</v>
      </c>
      <c r="Z32" s="7">
        <f>'pivot times'!E32</f>
        <v>0</v>
      </c>
      <c r="AA32" s="7">
        <f t="shared" si="2"/>
        <v>224.43707000000001</v>
      </c>
      <c r="AB32" s="7">
        <f t="shared" si="3"/>
        <v>224.43707000000001</v>
      </c>
      <c r="AC32" s="7">
        <f>'pivot times'!F32</f>
        <v>26.522680250000001</v>
      </c>
      <c r="AD32" s="7">
        <f>'pivot times'!G32</f>
        <v>0.62058464150517878</v>
      </c>
      <c r="AE32" s="7">
        <f t="shared" si="4"/>
        <v>24.660926325484464</v>
      </c>
      <c r="AF32" s="7">
        <f t="shared" si="5"/>
        <v>28.384434174515537</v>
      </c>
      <c r="AG32" s="7">
        <f>'pivot times'!H32</f>
        <v>8.4959174444444443</v>
      </c>
      <c r="AH32" s="7">
        <f>'pivot times'!I32</f>
        <v>0.19575456798989616</v>
      </c>
      <c r="AI32" s="7">
        <f t="shared" si="6"/>
        <v>7.9086537404747563</v>
      </c>
      <c r="AJ32" s="7">
        <f t="shared" si="7"/>
        <v>9.0831811484141323</v>
      </c>
      <c r="AK32" s="7">
        <f>'pivot times'!J32</f>
        <v>238.699836</v>
      </c>
      <c r="AL32" s="7">
        <f>'pivot times'!K32</f>
        <v>0</v>
      </c>
      <c r="AM32" s="7">
        <f t="shared" si="8"/>
        <v>238.699836</v>
      </c>
      <c r="AN32" s="7">
        <f t="shared" si="9"/>
        <v>238.699836</v>
      </c>
      <c r="AO32" s="7">
        <f>'pivot times'!L32</f>
        <v>11.311146222222222</v>
      </c>
      <c r="AP32" s="7">
        <f>'pivot times'!M32</f>
        <v>0.15417436770515425</v>
      </c>
      <c r="AQ32" s="7">
        <f t="shared" si="10"/>
        <v>10.84862311910676</v>
      </c>
      <c r="AR32" s="7">
        <f t="shared" si="11"/>
        <v>11.773669325337684</v>
      </c>
      <c r="AS32" s="7">
        <f>'pivot times'!N32</f>
        <v>1.4170231999999998</v>
      </c>
      <c r="AT32" s="7">
        <f>'pivot times'!O32</f>
        <v>2.0686201511158766E-2</v>
      </c>
      <c r="AU32" s="7">
        <f t="shared" si="12"/>
        <v>1.3549645954665235</v>
      </c>
      <c r="AV32" s="7">
        <f t="shared" si="13"/>
        <v>1.4790818045334762</v>
      </c>
      <c r="AW32" s="7">
        <f>'pivot times'!P32</f>
        <v>0</v>
      </c>
      <c r="AX32" s="7">
        <f>'pivot times'!Q32</f>
        <v>0</v>
      </c>
      <c r="AY32" s="7">
        <f t="shared" si="14"/>
        <v>0</v>
      </c>
      <c r="AZ32" s="7">
        <f t="shared" si="15"/>
        <v>0</v>
      </c>
      <c r="BA32" s="7">
        <f>'pivot times'!R32</f>
        <v>0</v>
      </c>
      <c r="BB32" s="7">
        <f>'pivot times'!S32</f>
        <v>0</v>
      </c>
      <c r="BC32" s="7">
        <f t="shared" si="16"/>
        <v>0</v>
      </c>
      <c r="BD32" s="7">
        <f t="shared" si="17"/>
        <v>0</v>
      </c>
    </row>
    <row r="33" spans="1:56" x14ac:dyDescent="0.25">
      <c r="A33" s="2">
        <v>26</v>
      </c>
      <c r="B33" s="6"/>
      <c r="C33" s="6">
        <v>224.58278000000001</v>
      </c>
      <c r="D33" s="6">
        <v>26.037045249999998</v>
      </c>
      <c r="E33" s="6">
        <v>8.3256656666666657</v>
      </c>
      <c r="F33" s="6">
        <v>238.03627900000001</v>
      </c>
      <c r="G33" s="6">
        <v>10.886589222222222</v>
      </c>
      <c r="H33" s="6">
        <v>1.4153328000000001</v>
      </c>
      <c r="U33" s="7" t="e">
        <f>GETPIVOTDATA("Avg",'pivot times'!$A$3,"action","e0","world_size",10000,"number_of_steps_between_file_dumps",1,"omp_get_max_threads",A33)</f>
        <v>#REF!</v>
      </c>
      <c r="V33" s="7" t="e">
        <f>GETPIVOTDATA("StdDevp",'pivot times'!$A$3,"action","e0","world_size",10000,"number_of_steps_between_file_dumps",1,"omp_get_max_threads",A33)</f>
        <v>#REF!</v>
      </c>
      <c r="W33" s="7" t="e">
        <f t="shared" si="0"/>
        <v>#REF!</v>
      </c>
      <c r="X33" s="7" t="e">
        <f t="shared" si="1"/>
        <v>#REF!</v>
      </c>
      <c r="Y33" s="7">
        <f>'pivot times'!D33</f>
        <v>224.58278000000001</v>
      </c>
      <c r="Z33" s="7">
        <f>'pivot times'!E33</f>
        <v>0</v>
      </c>
      <c r="AA33" s="7">
        <f t="shared" si="2"/>
        <v>224.58278000000001</v>
      </c>
      <c r="AB33" s="7">
        <f t="shared" si="3"/>
        <v>224.58278000000001</v>
      </c>
      <c r="AC33" s="7">
        <f>'pivot times'!F33</f>
        <v>26.037045249999998</v>
      </c>
      <c r="AD33" s="7">
        <f>'pivot times'!G33</f>
        <v>0.80320427068322786</v>
      </c>
      <c r="AE33" s="7">
        <f t="shared" si="4"/>
        <v>23.627432437950315</v>
      </c>
      <c r="AF33" s="7">
        <f t="shared" si="5"/>
        <v>28.446658062049682</v>
      </c>
      <c r="AG33" s="7">
        <f>'pivot times'!H33</f>
        <v>8.3256656666666657</v>
      </c>
      <c r="AH33" s="7">
        <f>'pivot times'!I33</f>
        <v>0.32159809416932755</v>
      </c>
      <c r="AI33" s="7">
        <f t="shared" si="6"/>
        <v>7.360871384158683</v>
      </c>
      <c r="AJ33" s="7">
        <f t="shared" si="7"/>
        <v>9.2904599491746485</v>
      </c>
      <c r="AK33" s="7">
        <f>'pivot times'!J33</f>
        <v>238.03627900000001</v>
      </c>
      <c r="AL33" s="7">
        <f>'pivot times'!K33</f>
        <v>0</v>
      </c>
      <c r="AM33" s="7">
        <f t="shared" si="8"/>
        <v>238.03627900000001</v>
      </c>
      <c r="AN33" s="7">
        <f t="shared" si="9"/>
        <v>238.03627900000001</v>
      </c>
      <c r="AO33" s="7">
        <f>'pivot times'!L33</f>
        <v>10.886589222222222</v>
      </c>
      <c r="AP33" s="7">
        <f>'pivot times'!M33</f>
        <v>8.1402211494354615E-2</v>
      </c>
      <c r="AQ33" s="7">
        <f t="shared" si="10"/>
        <v>10.642382587739158</v>
      </c>
      <c r="AR33" s="7">
        <f t="shared" si="11"/>
        <v>11.130795856705285</v>
      </c>
      <c r="AS33" s="7">
        <f>'pivot times'!N33</f>
        <v>1.4153328000000001</v>
      </c>
      <c r="AT33" s="7">
        <f>'pivot times'!O33</f>
        <v>1.6579282992946434E-2</v>
      </c>
      <c r="AU33" s="7">
        <f t="shared" si="12"/>
        <v>1.3655949510211607</v>
      </c>
      <c r="AV33" s="7">
        <f t="shared" si="13"/>
        <v>1.4650706489788394</v>
      </c>
      <c r="AW33" s="7">
        <f>'pivot times'!P33</f>
        <v>0</v>
      </c>
      <c r="AX33" s="7">
        <f>'pivot times'!Q33</f>
        <v>0</v>
      </c>
      <c r="AY33" s="7">
        <f t="shared" si="14"/>
        <v>0</v>
      </c>
      <c r="AZ33" s="7">
        <f t="shared" si="15"/>
        <v>0</v>
      </c>
      <c r="BA33" s="7">
        <f>'pivot times'!R33</f>
        <v>0</v>
      </c>
      <c r="BB33" s="7">
        <f>'pivot times'!S33</f>
        <v>0</v>
      </c>
      <c r="BC33" s="7">
        <f t="shared" si="16"/>
        <v>0</v>
      </c>
      <c r="BD33" s="7">
        <f t="shared" si="17"/>
        <v>0</v>
      </c>
    </row>
    <row r="34" spans="1:56" x14ac:dyDescent="0.25">
      <c r="A34" s="2">
        <v>27</v>
      </c>
      <c r="B34" s="6"/>
      <c r="C34" s="6">
        <v>224.53608700000001</v>
      </c>
      <c r="D34" s="6">
        <v>27.381820749999999</v>
      </c>
      <c r="E34" s="6">
        <v>8.0086700000000022</v>
      </c>
      <c r="F34" s="6">
        <v>238.10717700000001</v>
      </c>
      <c r="G34" s="6">
        <v>10.624217888888889</v>
      </c>
      <c r="H34" s="6">
        <v>1.4387745999999999</v>
      </c>
      <c r="U34" s="7" t="e">
        <f>GETPIVOTDATA("Avg",'pivot times'!$A$3,"action","e0","world_size",10000,"number_of_steps_between_file_dumps",1,"omp_get_max_threads",A34)</f>
        <v>#REF!</v>
      </c>
      <c r="V34" s="7" t="e">
        <f>GETPIVOTDATA("StdDevp",'pivot times'!$A$3,"action","e0","world_size",10000,"number_of_steps_between_file_dumps",1,"omp_get_max_threads",A34)</f>
        <v>#REF!</v>
      </c>
      <c r="W34" s="7" t="e">
        <f t="shared" si="0"/>
        <v>#REF!</v>
      </c>
      <c r="X34" s="7" t="e">
        <f t="shared" si="1"/>
        <v>#REF!</v>
      </c>
      <c r="Y34" s="7">
        <f>'pivot times'!D34</f>
        <v>224.53608700000001</v>
      </c>
      <c r="Z34" s="7">
        <f>'pivot times'!E34</f>
        <v>0</v>
      </c>
      <c r="AA34" s="7">
        <f t="shared" si="2"/>
        <v>224.53608700000001</v>
      </c>
      <c r="AB34" s="7">
        <f t="shared" si="3"/>
        <v>224.53608700000001</v>
      </c>
      <c r="AC34" s="7">
        <f>'pivot times'!F34</f>
        <v>27.381820749999999</v>
      </c>
      <c r="AD34" s="7">
        <f>'pivot times'!G34</f>
        <v>0.57917101800828608</v>
      </c>
      <c r="AE34" s="7">
        <f t="shared" si="4"/>
        <v>25.64430769597514</v>
      </c>
      <c r="AF34" s="7">
        <f t="shared" si="5"/>
        <v>29.119333804024858</v>
      </c>
      <c r="AG34" s="7">
        <f>'pivot times'!H34</f>
        <v>8.0086700000000022</v>
      </c>
      <c r="AH34" s="7">
        <f>'pivot times'!I34</f>
        <v>0.14580840391409636</v>
      </c>
      <c r="AI34" s="7">
        <f t="shared" si="6"/>
        <v>7.5712447882577134</v>
      </c>
      <c r="AJ34" s="7">
        <f t="shared" si="7"/>
        <v>8.4460952117422909</v>
      </c>
      <c r="AK34" s="7">
        <f>'pivot times'!J34</f>
        <v>238.10717700000001</v>
      </c>
      <c r="AL34" s="7">
        <f>'pivot times'!K34</f>
        <v>0</v>
      </c>
      <c r="AM34" s="7">
        <f t="shared" si="8"/>
        <v>238.10717700000001</v>
      </c>
      <c r="AN34" s="7">
        <f t="shared" si="9"/>
        <v>238.10717700000001</v>
      </c>
      <c r="AO34" s="7">
        <f>'pivot times'!L34</f>
        <v>10.624217888888889</v>
      </c>
      <c r="AP34" s="7">
        <f>'pivot times'!M34</f>
        <v>0.21150042383009957</v>
      </c>
      <c r="AQ34" s="7">
        <f t="shared" si="10"/>
        <v>9.9897166173985905</v>
      </c>
      <c r="AR34" s="7">
        <f t="shared" si="11"/>
        <v>11.258719160379188</v>
      </c>
      <c r="AS34" s="7">
        <f>'pivot times'!N34</f>
        <v>1.4387745999999999</v>
      </c>
      <c r="AT34" s="7">
        <f>'pivot times'!O34</f>
        <v>7.295752384394398E-2</v>
      </c>
      <c r="AU34" s="7">
        <f t="shared" si="12"/>
        <v>1.2199020284681681</v>
      </c>
      <c r="AV34" s="7">
        <f t="shared" si="13"/>
        <v>1.6576471715318317</v>
      </c>
      <c r="AW34" s="7">
        <f>'pivot times'!P34</f>
        <v>0</v>
      </c>
      <c r="AX34" s="7">
        <f>'pivot times'!Q34</f>
        <v>0</v>
      </c>
      <c r="AY34" s="7">
        <f t="shared" si="14"/>
        <v>0</v>
      </c>
      <c r="AZ34" s="7">
        <f t="shared" si="15"/>
        <v>0</v>
      </c>
      <c r="BA34" s="7">
        <f>'pivot times'!R34</f>
        <v>0</v>
      </c>
      <c r="BB34" s="7">
        <f>'pivot times'!S34</f>
        <v>0</v>
      </c>
      <c r="BC34" s="7">
        <f t="shared" si="16"/>
        <v>0</v>
      </c>
      <c r="BD34" s="7">
        <f t="shared" si="17"/>
        <v>0</v>
      </c>
    </row>
    <row r="35" spans="1:56" x14ac:dyDescent="0.25">
      <c r="A35" s="2">
        <v>28</v>
      </c>
      <c r="B35" s="6"/>
      <c r="C35" s="6">
        <v>223.95125400000001</v>
      </c>
      <c r="D35" s="6">
        <v>26.416101999999999</v>
      </c>
      <c r="E35" s="6">
        <v>7.6902833333333342</v>
      </c>
      <c r="F35" s="6">
        <v>238.04343900000001</v>
      </c>
      <c r="G35" s="6">
        <v>10.220824333333333</v>
      </c>
      <c r="H35" s="6">
        <v>5.6686209999999999</v>
      </c>
      <c r="U35" s="7" t="e">
        <f>GETPIVOTDATA("Avg",'pivot times'!$A$3,"action","e0","world_size",10000,"number_of_steps_between_file_dumps",1,"omp_get_max_threads",A35)</f>
        <v>#REF!</v>
      </c>
      <c r="V35" s="7" t="e">
        <f>GETPIVOTDATA("StdDevp",'pivot times'!$A$3,"action","e0","world_size",10000,"number_of_steps_between_file_dumps",1,"omp_get_max_threads",A35)</f>
        <v>#REF!</v>
      </c>
      <c r="W35" s="7" t="e">
        <f t="shared" si="0"/>
        <v>#REF!</v>
      </c>
      <c r="X35" s="7" t="e">
        <f t="shared" si="1"/>
        <v>#REF!</v>
      </c>
      <c r="Y35" s="7">
        <f>'pivot times'!D35</f>
        <v>223.95125400000001</v>
      </c>
      <c r="Z35" s="7">
        <f>'pivot times'!E35</f>
        <v>0</v>
      </c>
      <c r="AA35" s="7">
        <f t="shared" si="2"/>
        <v>223.95125400000001</v>
      </c>
      <c r="AB35" s="7">
        <f t="shared" si="3"/>
        <v>223.95125400000001</v>
      </c>
      <c r="AC35" s="7">
        <f>'pivot times'!F35</f>
        <v>26.416101999999999</v>
      </c>
      <c r="AD35" s="7">
        <f>'pivot times'!G35</f>
        <v>0.27746219085134655</v>
      </c>
      <c r="AE35" s="7">
        <f t="shared" si="4"/>
        <v>25.583715427445959</v>
      </c>
      <c r="AF35" s="7">
        <f t="shared" si="5"/>
        <v>27.248488572554038</v>
      </c>
      <c r="AG35" s="7">
        <f>'pivot times'!H35</f>
        <v>7.6902833333333342</v>
      </c>
      <c r="AH35" s="7">
        <f>'pivot times'!I35</f>
        <v>0.11412169626709792</v>
      </c>
      <c r="AI35" s="7">
        <f t="shared" si="6"/>
        <v>7.3479182445320408</v>
      </c>
      <c r="AJ35" s="7">
        <f t="shared" si="7"/>
        <v>8.0326484221346277</v>
      </c>
      <c r="AK35" s="7">
        <f>'pivot times'!J35</f>
        <v>238.04343900000001</v>
      </c>
      <c r="AL35" s="7">
        <f>'pivot times'!K35</f>
        <v>0</v>
      </c>
      <c r="AM35" s="7">
        <f t="shared" si="8"/>
        <v>238.04343900000001</v>
      </c>
      <c r="AN35" s="7">
        <f t="shared" si="9"/>
        <v>238.04343900000001</v>
      </c>
      <c r="AO35" s="7">
        <f>'pivot times'!L35</f>
        <v>10.220824333333333</v>
      </c>
      <c r="AP35" s="7">
        <f>'pivot times'!M35</f>
        <v>6.9418264280982661E-2</v>
      </c>
      <c r="AQ35" s="7">
        <f t="shared" si="10"/>
        <v>10.012569540490384</v>
      </c>
      <c r="AR35" s="7">
        <f t="shared" si="11"/>
        <v>10.429079126176282</v>
      </c>
      <c r="AS35" s="7">
        <f>'pivot times'!N35</f>
        <v>5.6686209999999999</v>
      </c>
      <c r="AT35" s="7">
        <f>'pivot times'!O35</f>
        <v>8.3551162770963749</v>
      </c>
      <c r="AU35" s="7">
        <f t="shared" si="12"/>
        <v>-19.396727831289127</v>
      </c>
      <c r="AV35" s="7">
        <f t="shared" si="13"/>
        <v>30.733969831289123</v>
      </c>
      <c r="AW35" s="7">
        <f>'pivot times'!P35</f>
        <v>0</v>
      </c>
      <c r="AX35" s="7">
        <f>'pivot times'!Q35</f>
        <v>0</v>
      </c>
      <c r="AY35" s="7">
        <f t="shared" si="14"/>
        <v>0</v>
      </c>
      <c r="AZ35" s="7">
        <f t="shared" si="15"/>
        <v>0</v>
      </c>
      <c r="BA35" s="7">
        <f>'pivot times'!R35</f>
        <v>0</v>
      </c>
      <c r="BB35" s="7">
        <f>'pivot times'!S35</f>
        <v>0</v>
      </c>
      <c r="BC35" s="7">
        <f t="shared" si="16"/>
        <v>0</v>
      </c>
      <c r="BD35" s="7">
        <f t="shared" si="17"/>
        <v>0</v>
      </c>
    </row>
    <row r="36" spans="1:56" x14ac:dyDescent="0.25">
      <c r="A36" s="2">
        <v>29</v>
      </c>
      <c r="B36" s="6"/>
      <c r="C36" s="6">
        <v>223.91665</v>
      </c>
      <c r="D36" s="6">
        <v>26.258194</v>
      </c>
      <c r="E36" s="6">
        <v>8.5854953333333341</v>
      </c>
      <c r="F36" s="6">
        <v>238.085859</v>
      </c>
      <c r="G36" s="6">
        <v>9.9667835555555566</v>
      </c>
      <c r="H36" s="6">
        <v>1.4513818000000001</v>
      </c>
      <c r="U36" s="7" t="e">
        <f>GETPIVOTDATA("Avg",'pivot times'!$A$3,"action","e0","world_size",10000,"number_of_steps_between_file_dumps",1,"omp_get_max_threads",A36)</f>
        <v>#REF!</v>
      </c>
      <c r="V36" s="7" t="e">
        <f>GETPIVOTDATA("StdDevp",'pivot times'!$A$3,"action","e0","world_size",10000,"number_of_steps_between_file_dumps",1,"omp_get_max_threads",A36)</f>
        <v>#REF!</v>
      </c>
      <c r="W36" s="7" t="e">
        <f t="shared" si="0"/>
        <v>#REF!</v>
      </c>
      <c r="X36" s="7" t="e">
        <f t="shared" si="1"/>
        <v>#REF!</v>
      </c>
      <c r="Y36" s="7">
        <f>'pivot times'!D36</f>
        <v>223.91665</v>
      </c>
      <c r="Z36" s="7">
        <f>'pivot times'!E36</f>
        <v>0</v>
      </c>
      <c r="AA36" s="7">
        <f t="shared" si="2"/>
        <v>223.91665</v>
      </c>
      <c r="AB36" s="7">
        <f t="shared" si="3"/>
        <v>223.91665</v>
      </c>
      <c r="AC36" s="7">
        <f>'pivot times'!F36</f>
        <v>26.258194</v>
      </c>
      <c r="AD36" s="7">
        <f>'pivot times'!G36</f>
        <v>0.43901806931019843</v>
      </c>
      <c r="AE36" s="7">
        <f t="shared" si="4"/>
        <v>24.941139792069404</v>
      </c>
      <c r="AF36" s="7">
        <f t="shared" si="5"/>
        <v>27.575248207930596</v>
      </c>
      <c r="AG36" s="7">
        <f>'pivot times'!H36</f>
        <v>8.5854953333333341</v>
      </c>
      <c r="AH36" s="7">
        <f>'pivot times'!I36</f>
        <v>3.2284394313952327</v>
      </c>
      <c r="AI36" s="7">
        <f t="shared" si="6"/>
        <v>-1.0998229608523644</v>
      </c>
      <c r="AJ36" s="7">
        <f t="shared" si="7"/>
        <v>18.270813627519033</v>
      </c>
      <c r="AK36" s="7">
        <f>'pivot times'!J36</f>
        <v>238.085859</v>
      </c>
      <c r="AL36" s="7">
        <f>'pivot times'!K36</f>
        <v>0</v>
      </c>
      <c r="AM36" s="7">
        <f t="shared" si="8"/>
        <v>238.085859</v>
      </c>
      <c r="AN36" s="7">
        <f t="shared" si="9"/>
        <v>238.085859</v>
      </c>
      <c r="AO36" s="7">
        <f>'pivot times'!L36</f>
        <v>9.9667835555555566</v>
      </c>
      <c r="AP36" s="7">
        <f>'pivot times'!M36</f>
        <v>0.10159700815150806</v>
      </c>
      <c r="AQ36" s="7">
        <f t="shared" si="10"/>
        <v>9.6619925311010331</v>
      </c>
      <c r="AR36" s="7">
        <f t="shared" si="11"/>
        <v>10.27157458001008</v>
      </c>
      <c r="AS36" s="7">
        <f>'pivot times'!N36</f>
        <v>1.4513818000000001</v>
      </c>
      <c r="AT36" s="7">
        <f>'pivot times'!O36</f>
        <v>3.9866547682983554E-2</v>
      </c>
      <c r="AU36" s="7">
        <f t="shared" si="12"/>
        <v>1.3317821569510495</v>
      </c>
      <c r="AV36" s="7">
        <f t="shared" si="13"/>
        <v>1.5709814430489506</v>
      </c>
      <c r="AW36" s="7">
        <f>'pivot times'!P36</f>
        <v>0</v>
      </c>
      <c r="AX36" s="7">
        <f>'pivot times'!Q36</f>
        <v>0</v>
      </c>
      <c r="AY36" s="7">
        <f t="shared" si="14"/>
        <v>0</v>
      </c>
      <c r="AZ36" s="7">
        <f t="shared" si="15"/>
        <v>0</v>
      </c>
      <c r="BA36" s="7">
        <f>'pivot times'!R36</f>
        <v>0</v>
      </c>
      <c r="BB36" s="7">
        <f>'pivot times'!S36</f>
        <v>0</v>
      </c>
      <c r="BC36" s="7">
        <f t="shared" si="16"/>
        <v>0</v>
      </c>
      <c r="BD36" s="7">
        <f t="shared" si="17"/>
        <v>0</v>
      </c>
    </row>
    <row r="37" spans="1:56" x14ac:dyDescent="0.25">
      <c r="A37" s="2">
        <v>30</v>
      </c>
      <c r="B37" s="6"/>
      <c r="C37" s="6">
        <v>223.620227</v>
      </c>
      <c r="D37" s="6">
        <v>25.181835000000003</v>
      </c>
      <c r="E37" s="6">
        <v>7.2940763333333329</v>
      </c>
      <c r="F37" s="6"/>
      <c r="G37" s="6">
        <v>9.7024673333333329</v>
      </c>
      <c r="H37" s="6">
        <v>62.1702814</v>
      </c>
      <c r="U37" s="7" t="e">
        <f>GETPIVOTDATA("Avg",'pivot times'!$A$3,"action","e0","world_size",10000,"number_of_steps_between_file_dumps",1,"omp_get_max_threads",A37)</f>
        <v>#REF!</v>
      </c>
      <c r="V37" s="7" t="e">
        <f>GETPIVOTDATA("StdDevp",'pivot times'!$A$3,"action","e0","world_size",10000,"number_of_steps_between_file_dumps",1,"omp_get_max_threads",A37)</f>
        <v>#REF!</v>
      </c>
      <c r="W37" s="7" t="e">
        <f t="shared" si="0"/>
        <v>#REF!</v>
      </c>
      <c r="X37" s="7" t="e">
        <f t="shared" si="1"/>
        <v>#REF!</v>
      </c>
      <c r="Y37" s="7">
        <f>'pivot times'!D37</f>
        <v>223.620227</v>
      </c>
      <c r="Z37" s="7">
        <f>'pivot times'!E37</f>
        <v>0</v>
      </c>
      <c r="AA37" s="7">
        <f t="shared" si="2"/>
        <v>223.620227</v>
      </c>
      <c r="AB37" s="7">
        <f t="shared" si="3"/>
        <v>223.620227</v>
      </c>
      <c r="AC37" s="7">
        <f>'pivot times'!F37</f>
        <v>25.181835000000003</v>
      </c>
      <c r="AD37" s="7">
        <f>'pivot times'!G37</f>
        <v>0.57628040225104249</v>
      </c>
      <c r="AE37" s="7">
        <f t="shared" si="4"/>
        <v>23.452993793246875</v>
      </c>
      <c r="AF37" s="7">
        <f t="shared" si="5"/>
        <v>26.910676206753131</v>
      </c>
      <c r="AG37" s="7">
        <f>'pivot times'!H37</f>
        <v>7.2940763333333329</v>
      </c>
      <c r="AH37" s="7">
        <f>'pivot times'!I37</f>
        <v>0.20530185275724544</v>
      </c>
      <c r="AI37" s="7">
        <f t="shared" si="6"/>
        <v>6.6781707750615968</v>
      </c>
      <c r="AJ37" s="7">
        <f t="shared" si="7"/>
        <v>7.909981891605069</v>
      </c>
      <c r="AK37" s="7">
        <f>'pivot times'!J37</f>
        <v>0</v>
      </c>
      <c r="AL37" s="7">
        <f>'pivot times'!K37</f>
        <v>0</v>
      </c>
      <c r="AM37" s="7">
        <f t="shared" si="8"/>
        <v>0</v>
      </c>
      <c r="AN37" s="7">
        <f t="shared" si="9"/>
        <v>0</v>
      </c>
      <c r="AO37" s="7">
        <f>'pivot times'!L37</f>
        <v>9.7024673333333329</v>
      </c>
      <c r="AP37" s="7">
        <f>'pivot times'!M37</f>
        <v>0.12668890807982919</v>
      </c>
      <c r="AQ37" s="7">
        <f t="shared" si="10"/>
        <v>9.3224006090938456</v>
      </c>
      <c r="AR37" s="7">
        <f t="shared" si="11"/>
        <v>10.08253405757282</v>
      </c>
      <c r="AS37" s="7">
        <f>'pivot times'!N37</f>
        <v>62.1702814</v>
      </c>
      <c r="AT37" s="7">
        <f>'pivot times'!O37</f>
        <v>121.46969377220069</v>
      </c>
      <c r="AU37" s="7">
        <f t="shared" si="12"/>
        <v>-302.23879991660203</v>
      </c>
      <c r="AV37" s="7">
        <f t="shared" si="13"/>
        <v>426.57936271660208</v>
      </c>
      <c r="AW37" s="7">
        <f>'pivot times'!P37</f>
        <v>0</v>
      </c>
      <c r="AX37" s="7">
        <f>'pivot times'!Q37</f>
        <v>0</v>
      </c>
      <c r="AY37" s="7">
        <f t="shared" si="14"/>
        <v>0</v>
      </c>
      <c r="AZ37" s="7">
        <f t="shared" si="15"/>
        <v>0</v>
      </c>
      <c r="BA37" s="7">
        <f>'pivot times'!R37</f>
        <v>0</v>
      </c>
      <c r="BB37" s="7">
        <f>'pivot times'!S37</f>
        <v>0</v>
      </c>
      <c r="BC37" s="7">
        <f t="shared" si="16"/>
        <v>0</v>
      </c>
      <c r="BD37" s="7">
        <f t="shared" si="17"/>
        <v>0</v>
      </c>
    </row>
    <row r="38" spans="1:56" x14ac:dyDescent="0.25">
      <c r="A38" s="2">
        <v>31</v>
      </c>
      <c r="B38" s="6"/>
      <c r="C38" s="6">
        <v>223.47775999999999</v>
      </c>
      <c r="D38" s="6">
        <v>26.751130666666668</v>
      </c>
      <c r="E38" s="6">
        <v>7.2265201111111104</v>
      </c>
      <c r="F38" s="6"/>
      <c r="G38" s="6">
        <v>9.4690637777777784</v>
      </c>
      <c r="H38" s="6">
        <v>1.4879520000000002</v>
      </c>
      <c r="U38" s="7" t="e">
        <f>GETPIVOTDATA("Avg",'pivot times'!$A$3,"action","e0","world_size",10000,"number_of_steps_between_file_dumps",1,"omp_get_max_threads",A38)</f>
        <v>#REF!</v>
      </c>
      <c r="V38" s="7" t="e">
        <f>GETPIVOTDATA("StdDevp",'pivot times'!$A$3,"action","e0","world_size",10000,"number_of_steps_between_file_dumps",1,"omp_get_max_threads",A38)</f>
        <v>#REF!</v>
      </c>
      <c r="W38" s="7" t="e">
        <f t="shared" si="0"/>
        <v>#REF!</v>
      </c>
      <c r="X38" s="7" t="e">
        <f t="shared" si="1"/>
        <v>#REF!</v>
      </c>
      <c r="Y38" s="7">
        <f>'pivot times'!D38</f>
        <v>223.47775999999999</v>
      </c>
      <c r="Z38" s="7">
        <f>'pivot times'!E38</f>
        <v>0</v>
      </c>
      <c r="AA38" s="7">
        <f t="shared" si="2"/>
        <v>223.47775999999999</v>
      </c>
      <c r="AB38" s="7">
        <f t="shared" si="3"/>
        <v>223.47775999999999</v>
      </c>
      <c r="AC38" s="7">
        <f>'pivot times'!F38</f>
        <v>26.751130666666668</v>
      </c>
      <c r="AD38" s="7">
        <f>'pivot times'!G38</f>
        <v>0.24555490018055492</v>
      </c>
      <c r="AE38" s="7">
        <f t="shared" si="4"/>
        <v>26.014465966125005</v>
      </c>
      <c r="AF38" s="7">
        <f t="shared" si="5"/>
        <v>27.487795367208331</v>
      </c>
      <c r="AG38" s="7">
        <f>'pivot times'!H38</f>
        <v>7.2265201111111104</v>
      </c>
      <c r="AH38" s="7">
        <f>'pivot times'!I38</f>
        <v>0.16143676633452952</v>
      </c>
      <c r="AI38" s="7">
        <f t="shared" si="6"/>
        <v>6.7422098121075216</v>
      </c>
      <c r="AJ38" s="7">
        <f t="shared" si="7"/>
        <v>7.7108304101146992</v>
      </c>
      <c r="AK38" s="7">
        <f>'pivot times'!J38</f>
        <v>0</v>
      </c>
      <c r="AL38" s="7">
        <f>'pivot times'!K38</f>
        <v>0</v>
      </c>
      <c r="AM38" s="7">
        <f t="shared" si="8"/>
        <v>0</v>
      </c>
      <c r="AN38" s="7">
        <f t="shared" si="9"/>
        <v>0</v>
      </c>
      <c r="AO38" s="7">
        <f>'pivot times'!L38</f>
        <v>9.4690637777777784</v>
      </c>
      <c r="AP38" s="7">
        <f>'pivot times'!M38</f>
        <v>0.10208993351582513</v>
      </c>
      <c r="AQ38" s="7">
        <f t="shared" si="10"/>
        <v>9.1627939772303026</v>
      </c>
      <c r="AR38" s="7">
        <f t="shared" si="11"/>
        <v>9.7753335783252542</v>
      </c>
      <c r="AS38" s="7">
        <f>'pivot times'!N38</f>
        <v>1.4879520000000002</v>
      </c>
      <c r="AT38" s="7">
        <f>'pivot times'!O38</f>
        <v>8.991982884769896E-2</v>
      </c>
      <c r="AU38" s="7">
        <f t="shared" si="12"/>
        <v>1.2181925134569034</v>
      </c>
      <c r="AV38" s="7">
        <f t="shared" si="13"/>
        <v>1.7577114865430969</v>
      </c>
      <c r="AW38" s="7">
        <f>'pivot times'!P38</f>
        <v>0</v>
      </c>
      <c r="AX38" s="7">
        <f>'pivot times'!Q38</f>
        <v>0</v>
      </c>
      <c r="AY38" s="7">
        <f t="shared" si="14"/>
        <v>0</v>
      </c>
      <c r="AZ38" s="7">
        <f t="shared" si="15"/>
        <v>0</v>
      </c>
      <c r="BA38" s="7">
        <f>'pivot times'!R38</f>
        <v>0</v>
      </c>
      <c r="BB38" s="7">
        <f>'pivot times'!S38</f>
        <v>0</v>
      </c>
      <c r="BC38" s="7">
        <f t="shared" si="16"/>
        <v>0</v>
      </c>
      <c r="BD38" s="7">
        <f t="shared" si="17"/>
        <v>0</v>
      </c>
    </row>
    <row r="39" spans="1:56" x14ac:dyDescent="0.25">
      <c r="A39" s="2">
        <v>32</v>
      </c>
      <c r="B39" s="6"/>
      <c r="C39" s="6"/>
      <c r="D39" s="6">
        <v>27.161304333333334</v>
      </c>
      <c r="E39" s="6">
        <v>7.1015181111111119</v>
      </c>
      <c r="F39" s="6"/>
      <c r="G39" s="6">
        <v>9.265795555555556</v>
      </c>
      <c r="H39" s="6">
        <v>1.4919582</v>
      </c>
      <c r="U39" s="7" t="e">
        <f>GETPIVOTDATA("Avg",'pivot times'!$A$3,"action","e0","world_size",10000,"number_of_steps_between_file_dumps",1,"omp_get_max_threads",A39)</f>
        <v>#REF!</v>
      </c>
      <c r="V39" s="7" t="e">
        <f>GETPIVOTDATA("StdDevp",'pivot times'!$A$3,"action","e0","world_size",10000,"number_of_steps_between_file_dumps",1,"omp_get_max_threads",A39)</f>
        <v>#REF!</v>
      </c>
      <c r="W39" s="7" t="e">
        <f t="shared" si="0"/>
        <v>#REF!</v>
      </c>
      <c r="X39" s="7" t="e">
        <f t="shared" si="1"/>
        <v>#REF!</v>
      </c>
      <c r="Y39" s="7">
        <f>'pivot times'!D39</f>
        <v>0</v>
      </c>
      <c r="Z39" s="7">
        <f>'pivot times'!E39</f>
        <v>0</v>
      </c>
      <c r="AA39" s="7">
        <f t="shared" si="2"/>
        <v>0</v>
      </c>
      <c r="AB39" s="7">
        <f t="shared" si="3"/>
        <v>0</v>
      </c>
      <c r="AC39" s="7">
        <f>'pivot times'!F39</f>
        <v>27.161304333333334</v>
      </c>
      <c r="AD39" s="7">
        <f>'pivot times'!G39</f>
        <v>0.26977687386220506</v>
      </c>
      <c r="AE39" s="7">
        <f t="shared" si="4"/>
        <v>26.351973711746719</v>
      </c>
      <c r="AF39" s="7">
        <f t="shared" si="5"/>
        <v>27.970634954919948</v>
      </c>
      <c r="AG39" s="7">
        <f>'pivot times'!H39</f>
        <v>7.1015181111111119</v>
      </c>
      <c r="AH39" s="7">
        <f>'pivot times'!I39</f>
        <v>0.19053795345834407</v>
      </c>
      <c r="AI39" s="7">
        <f t="shared" si="6"/>
        <v>6.5299042507360792</v>
      </c>
      <c r="AJ39" s="7">
        <f t="shared" si="7"/>
        <v>7.6731319714861446</v>
      </c>
      <c r="AK39" s="7">
        <f>'pivot times'!J39</f>
        <v>0</v>
      </c>
      <c r="AL39" s="7">
        <f>'pivot times'!K39</f>
        <v>0</v>
      </c>
      <c r="AM39" s="7">
        <f t="shared" si="8"/>
        <v>0</v>
      </c>
      <c r="AN39" s="7">
        <f t="shared" si="9"/>
        <v>0</v>
      </c>
      <c r="AO39" s="7">
        <f>'pivot times'!L39</f>
        <v>9.265795555555556</v>
      </c>
      <c r="AP39" s="7">
        <f>'pivot times'!M39</f>
        <v>5.2936755223198184E-2</v>
      </c>
      <c r="AQ39" s="7">
        <f t="shared" si="10"/>
        <v>9.1069852898859622</v>
      </c>
      <c r="AR39" s="7">
        <f t="shared" si="11"/>
        <v>9.4246058212251498</v>
      </c>
      <c r="AS39" s="7">
        <f>'pivot times'!N39</f>
        <v>1.4919582</v>
      </c>
      <c r="AT39" s="7">
        <f>'pivot times'!O39</f>
        <v>4.9662956800416436E-2</v>
      </c>
      <c r="AU39" s="7">
        <f t="shared" si="12"/>
        <v>1.3429693295987506</v>
      </c>
      <c r="AV39" s="7">
        <f t="shared" si="13"/>
        <v>1.6409470704012494</v>
      </c>
      <c r="AW39" s="7">
        <f>'pivot times'!P39</f>
        <v>0</v>
      </c>
      <c r="AX39" s="7">
        <f>'pivot times'!Q39</f>
        <v>0</v>
      </c>
      <c r="AY39" s="7">
        <f t="shared" si="14"/>
        <v>0</v>
      </c>
      <c r="AZ39" s="7">
        <f t="shared" si="15"/>
        <v>0</v>
      </c>
      <c r="BA39" s="7">
        <f>'pivot times'!R39</f>
        <v>0</v>
      </c>
      <c r="BB39" s="7">
        <f>'pivot times'!S39</f>
        <v>0</v>
      </c>
      <c r="BC39" s="7">
        <f t="shared" si="16"/>
        <v>0</v>
      </c>
      <c r="BD39" s="7">
        <f t="shared" si="17"/>
        <v>0</v>
      </c>
    </row>
    <row r="40" spans="1:56" x14ac:dyDescent="0.25">
      <c r="A40" s="2">
        <v>33</v>
      </c>
      <c r="B40" s="6"/>
      <c r="C40" s="6"/>
      <c r="D40" s="6">
        <v>26.410931000000001</v>
      </c>
      <c r="E40" s="6">
        <v>6.9106411111111106</v>
      </c>
      <c r="F40" s="6"/>
      <c r="G40" s="6">
        <v>8.9812408888888893</v>
      </c>
      <c r="H40" s="6">
        <v>1.5200165999999999</v>
      </c>
      <c r="U40" s="7" t="e">
        <f>GETPIVOTDATA("Avg",'pivot times'!$A$3,"action","e0","world_size",10000,"number_of_steps_between_file_dumps",1,"omp_get_max_threads",A40)</f>
        <v>#REF!</v>
      </c>
      <c r="V40" s="7" t="e">
        <f>GETPIVOTDATA("StdDevp",'pivot times'!$A$3,"action","e0","world_size",10000,"number_of_steps_between_file_dumps",1,"omp_get_max_threads",A40)</f>
        <v>#REF!</v>
      </c>
      <c r="W40" s="7" t="e">
        <f t="shared" si="0"/>
        <v>#REF!</v>
      </c>
      <c r="X40" s="7" t="e">
        <f t="shared" si="1"/>
        <v>#REF!</v>
      </c>
      <c r="Y40" s="7">
        <f>'pivot times'!D40</f>
        <v>0</v>
      </c>
      <c r="Z40" s="7">
        <f>'pivot times'!E40</f>
        <v>0</v>
      </c>
      <c r="AA40" s="7">
        <f t="shared" si="2"/>
        <v>0</v>
      </c>
      <c r="AB40" s="7">
        <f t="shared" si="3"/>
        <v>0</v>
      </c>
      <c r="AC40" s="7">
        <f>'pivot times'!F40</f>
        <v>26.410931000000001</v>
      </c>
      <c r="AD40" s="7">
        <f>'pivot times'!G40</f>
        <v>1.0284087943041231</v>
      </c>
      <c r="AE40" s="7">
        <f t="shared" si="4"/>
        <v>23.325704617087631</v>
      </c>
      <c r="AF40" s="7">
        <f t="shared" si="5"/>
        <v>29.496157382912372</v>
      </c>
      <c r="AG40" s="7">
        <f>'pivot times'!H40</f>
        <v>6.9106411111111106</v>
      </c>
      <c r="AH40" s="7">
        <f>'pivot times'!I40</f>
        <v>0.16269524228477839</v>
      </c>
      <c r="AI40" s="7">
        <f t="shared" si="6"/>
        <v>6.4225553842567757</v>
      </c>
      <c r="AJ40" s="7">
        <f t="shared" si="7"/>
        <v>7.3987268379654454</v>
      </c>
      <c r="AK40" s="7">
        <f>'pivot times'!J40</f>
        <v>0</v>
      </c>
      <c r="AL40" s="7">
        <f>'pivot times'!K40</f>
        <v>0</v>
      </c>
      <c r="AM40" s="7">
        <f t="shared" si="8"/>
        <v>0</v>
      </c>
      <c r="AN40" s="7">
        <f t="shared" si="9"/>
        <v>0</v>
      </c>
      <c r="AO40" s="7">
        <f>'pivot times'!L40</f>
        <v>8.9812408888888893</v>
      </c>
      <c r="AP40" s="7">
        <f>'pivot times'!M40</f>
        <v>0.13486614016494172</v>
      </c>
      <c r="AQ40" s="7">
        <f t="shared" si="10"/>
        <v>8.5766424683940645</v>
      </c>
      <c r="AR40" s="7">
        <f t="shared" si="11"/>
        <v>9.385839309383714</v>
      </c>
      <c r="AS40" s="7">
        <f>'pivot times'!N40</f>
        <v>1.5200165999999999</v>
      </c>
      <c r="AT40" s="7">
        <f>'pivot times'!O40</f>
        <v>6.7700659771082264E-2</v>
      </c>
      <c r="AU40" s="7">
        <f t="shared" si="12"/>
        <v>1.3169146206867532</v>
      </c>
      <c r="AV40" s="7">
        <f t="shared" si="13"/>
        <v>1.7231185793132466</v>
      </c>
      <c r="AW40" s="7">
        <f>'pivot times'!P40</f>
        <v>0</v>
      </c>
      <c r="AX40" s="7">
        <f>'pivot times'!Q40</f>
        <v>0</v>
      </c>
      <c r="AY40" s="7">
        <f t="shared" si="14"/>
        <v>0</v>
      </c>
      <c r="AZ40" s="7">
        <f t="shared" si="15"/>
        <v>0</v>
      </c>
      <c r="BA40" s="7">
        <f>'pivot times'!R40</f>
        <v>0</v>
      </c>
      <c r="BB40" s="7">
        <f>'pivot times'!S40</f>
        <v>0</v>
      </c>
      <c r="BC40" s="7">
        <f t="shared" si="16"/>
        <v>0</v>
      </c>
      <c r="BD40" s="7">
        <f t="shared" si="17"/>
        <v>0</v>
      </c>
    </row>
    <row r="41" spans="1:56" x14ac:dyDescent="0.25">
      <c r="A41" s="2">
        <v>34</v>
      </c>
      <c r="B41" s="6"/>
      <c r="C41" s="6"/>
      <c r="D41" s="6">
        <v>27.172235000000001</v>
      </c>
      <c r="E41" s="6">
        <v>7.7414967777777788</v>
      </c>
      <c r="F41" s="6"/>
      <c r="G41" s="6">
        <v>8.6911544444444448</v>
      </c>
      <c r="H41" s="6">
        <v>1.4701122000000002</v>
      </c>
      <c r="U41" s="7" t="e">
        <f>GETPIVOTDATA("Avg",'pivot times'!$A$3,"action","e0","world_size",10000,"number_of_steps_between_file_dumps",1,"omp_get_max_threads",A41)</f>
        <v>#REF!</v>
      </c>
      <c r="V41" s="7" t="e">
        <f>GETPIVOTDATA("StdDevp",'pivot times'!$A$3,"action","e0","world_size",10000,"number_of_steps_between_file_dumps",1,"omp_get_max_threads",A41)</f>
        <v>#REF!</v>
      </c>
      <c r="W41" s="7" t="e">
        <f t="shared" si="0"/>
        <v>#REF!</v>
      </c>
      <c r="X41" s="7" t="e">
        <f t="shared" si="1"/>
        <v>#REF!</v>
      </c>
      <c r="Y41" s="7">
        <f>'pivot times'!D41</f>
        <v>0</v>
      </c>
      <c r="Z41" s="7">
        <f>'pivot times'!E41</f>
        <v>0</v>
      </c>
      <c r="AA41" s="7">
        <f t="shared" si="2"/>
        <v>0</v>
      </c>
      <c r="AB41" s="7">
        <f t="shared" si="3"/>
        <v>0</v>
      </c>
      <c r="AC41" s="7">
        <f>'pivot times'!F41</f>
        <v>27.172235000000001</v>
      </c>
      <c r="AD41" s="7">
        <f>'pivot times'!G41</f>
        <v>0.24702875163157142</v>
      </c>
      <c r="AE41" s="7">
        <f t="shared" si="4"/>
        <v>26.431148745105286</v>
      </c>
      <c r="AF41" s="7">
        <f t="shared" si="5"/>
        <v>27.913321254894715</v>
      </c>
      <c r="AG41" s="7">
        <f>'pivot times'!H41</f>
        <v>7.7414967777777788</v>
      </c>
      <c r="AH41" s="7">
        <f>'pivot times'!I41</f>
        <v>3.0485495572849342</v>
      </c>
      <c r="AI41" s="7">
        <f t="shared" si="6"/>
        <v>-1.4041518940770237</v>
      </c>
      <c r="AJ41" s="7">
        <f t="shared" si="7"/>
        <v>16.88714544963258</v>
      </c>
      <c r="AK41" s="7">
        <f>'pivot times'!J41</f>
        <v>0</v>
      </c>
      <c r="AL41" s="7">
        <f>'pivot times'!K41</f>
        <v>0</v>
      </c>
      <c r="AM41" s="7">
        <f t="shared" si="8"/>
        <v>0</v>
      </c>
      <c r="AN41" s="7">
        <f t="shared" si="9"/>
        <v>0</v>
      </c>
      <c r="AO41" s="7">
        <f>'pivot times'!L41</f>
        <v>8.6911544444444448</v>
      </c>
      <c r="AP41" s="7">
        <f>'pivot times'!M41</f>
        <v>8.0893371041506013E-2</v>
      </c>
      <c r="AQ41" s="7">
        <f t="shared" si="10"/>
        <v>8.4484743313199271</v>
      </c>
      <c r="AR41" s="7">
        <f t="shared" si="11"/>
        <v>8.9338345575689626</v>
      </c>
      <c r="AS41" s="7">
        <f>'pivot times'!N41</f>
        <v>1.4701122000000002</v>
      </c>
      <c r="AT41" s="7">
        <f>'pivot times'!O41</f>
        <v>4.4803983302377094E-2</v>
      </c>
      <c r="AU41" s="7">
        <f t="shared" si="12"/>
        <v>1.335700250092869</v>
      </c>
      <c r="AV41" s="7">
        <f t="shared" si="13"/>
        <v>1.6045241499071314</v>
      </c>
      <c r="AW41" s="7">
        <f>'pivot times'!P41</f>
        <v>0</v>
      </c>
      <c r="AX41" s="7">
        <f>'pivot times'!Q41</f>
        <v>0</v>
      </c>
      <c r="AY41" s="7">
        <f t="shared" si="14"/>
        <v>0</v>
      </c>
      <c r="AZ41" s="7">
        <f t="shared" si="15"/>
        <v>0</v>
      </c>
      <c r="BA41" s="7">
        <f>'pivot times'!R41</f>
        <v>0</v>
      </c>
      <c r="BB41" s="7">
        <f>'pivot times'!S41</f>
        <v>0</v>
      </c>
      <c r="BC41" s="7">
        <f t="shared" si="16"/>
        <v>0</v>
      </c>
      <c r="BD41" s="7">
        <f t="shared" si="17"/>
        <v>0</v>
      </c>
    </row>
    <row r="42" spans="1:56" x14ac:dyDescent="0.25">
      <c r="A42" s="2">
        <v>35</v>
      </c>
      <c r="B42" s="6"/>
      <c r="C42" s="6"/>
      <c r="D42" s="6">
        <v>26.379531</v>
      </c>
      <c r="E42" s="6">
        <v>7.0453129999999984</v>
      </c>
      <c r="F42" s="6"/>
      <c r="G42" s="6">
        <v>8.5197528888888883</v>
      </c>
      <c r="H42" s="6">
        <v>1.5460486</v>
      </c>
      <c r="U42" s="7" t="e">
        <f>GETPIVOTDATA("Avg",'pivot times'!$A$3,"action","e0","world_size",10000,"number_of_steps_between_file_dumps",1,"omp_get_max_threads",A42)</f>
        <v>#REF!</v>
      </c>
      <c r="V42" s="7" t="e">
        <f>GETPIVOTDATA("StdDevp",'pivot times'!$A$3,"action","e0","world_size",10000,"number_of_steps_between_file_dumps",1,"omp_get_max_threads",A42)</f>
        <v>#REF!</v>
      </c>
      <c r="W42" s="7" t="e">
        <f t="shared" si="0"/>
        <v>#REF!</v>
      </c>
      <c r="X42" s="7" t="e">
        <f t="shared" si="1"/>
        <v>#REF!</v>
      </c>
      <c r="Y42" s="7">
        <f>'pivot times'!D42</f>
        <v>0</v>
      </c>
      <c r="Z42" s="7">
        <f>'pivot times'!E42</f>
        <v>0</v>
      </c>
      <c r="AA42" s="7">
        <f t="shared" si="2"/>
        <v>0</v>
      </c>
      <c r="AB42" s="7">
        <f t="shared" si="3"/>
        <v>0</v>
      </c>
      <c r="AC42" s="7">
        <f>'pivot times'!F42</f>
        <v>26.379531</v>
      </c>
      <c r="AD42" s="7">
        <f>'pivot times'!G42</f>
        <v>0.23987382324485243</v>
      </c>
      <c r="AE42" s="7">
        <f t="shared" si="4"/>
        <v>25.659909530265441</v>
      </c>
      <c r="AF42" s="7">
        <f t="shared" si="5"/>
        <v>27.099152469734559</v>
      </c>
      <c r="AG42" s="7">
        <f>'pivot times'!H42</f>
        <v>7.0453129999999984</v>
      </c>
      <c r="AH42" s="7">
        <f>'pivot times'!I42</f>
        <v>1.1073830643128082</v>
      </c>
      <c r="AI42" s="7">
        <f t="shared" si="6"/>
        <v>3.7231638070615736</v>
      </c>
      <c r="AJ42" s="7">
        <f t="shared" si="7"/>
        <v>10.367462192938422</v>
      </c>
      <c r="AK42" s="7">
        <f>'pivot times'!J42</f>
        <v>0</v>
      </c>
      <c r="AL42" s="7">
        <f>'pivot times'!K42</f>
        <v>0</v>
      </c>
      <c r="AM42" s="7">
        <f t="shared" si="8"/>
        <v>0</v>
      </c>
      <c r="AN42" s="7">
        <f t="shared" si="9"/>
        <v>0</v>
      </c>
      <c r="AO42" s="7">
        <f>'pivot times'!L42</f>
        <v>8.5197528888888883</v>
      </c>
      <c r="AP42" s="7">
        <f>'pivot times'!M42</f>
        <v>0.17682133219566062</v>
      </c>
      <c r="AQ42" s="7">
        <f t="shared" si="10"/>
        <v>7.9892888923019063</v>
      </c>
      <c r="AR42" s="7">
        <f t="shared" si="11"/>
        <v>9.0502168854758693</v>
      </c>
      <c r="AS42" s="7">
        <f>'pivot times'!N42</f>
        <v>1.5460486</v>
      </c>
      <c r="AT42" s="7">
        <f>'pivot times'!O42</f>
        <v>7.9550953009003056E-2</v>
      </c>
      <c r="AU42" s="7">
        <f t="shared" si="12"/>
        <v>1.3073957409729908</v>
      </c>
      <c r="AV42" s="7">
        <f t="shared" si="13"/>
        <v>1.7847014590270092</v>
      </c>
      <c r="AW42" s="7">
        <f>'pivot times'!P42</f>
        <v>0</v>
      </c>
      <c r="AX42" s="7">
        <f>'pivot times'!Q42</f>
        <v>0</v>
      </c>
      <c r="AY42" s="7">
        <f t="shared" si="14"/>
        <v>0</v>
      </c>
      <c r="AZ42" s="7">
        <f t="shared" si="15"/>
        <v>0</v>
      </c>
      <c r="BA42" s="7">
        <f>'pivot times'!R42</f>
        <v>0</v>
      </c>
      <c r="BB42" s="7">
        <f>'pivot times'!S42</f>
        <v>0</v>
      </c>
      <c r="BC42" s="7">
        <f t="shared" si="16"/>
        <v>0</v>
      </c>
      <c r="BD42" s="7">
        <f t="shared" si="17"/>
        <v>0</v>
      </c>
    </row>
    <row r="43" spans="1:56" x14ac:dyDescent="0.25">
      <c r="A43" s="2">
        <v>36</v>
      </c>
      <c r="B43" s="6"/>
      <c r="C43" s="6"/>
      <c r="D43" s="6">
        <v>26.343206666666664</v>
      </c>
      <c r="E43" s="6">
        <v>6.5453429999999999</v>
      </c>
      <c r="F43" s="6"/>
      <c r="G43" s="6">
        <v>8.2949735555555559</v>
      </c>
      <c r="H43" s="6">
        <v>2.9156059999999999</v>
      </c>
      <c r="U43" s="7" t="e">
        <f>GETPIVOTDATA("Avg",'pivot times'!$A$3,"action","e0","world_size",10000,"number_of_steps_between_file_dumps",1,"omp_get_max_threads",A43)</f>
        <v>#REF!</v>
      </c>
      <c r="V43" s="7" t="e">
        <f>GETPIVOTDATA("StdDevp",'pivot times'!$A$3,"action","e0","world_size",10000,"number_of_steps_between_file_dumps",1,"omp_get_max_threads",A43)</f>
        <v>#REF!</v>
      </c>
      <c r="W43" s="7" t="e">
        <f t="shared" si="0"/>
        <v>#REF!</v>
      </c>
      <c r="X43" s="7" t="e">
        <f t="shared" si="1"/>
        <v>#REF!</v>
      </c>
      <c r="Y43" s="7">
        <f>'pivot times'!D43</f>
        <v>0</v>
      </c>
      <c r="Z43" s="7">
        <f>'pivot times'!E43</f>
        <v>0</v>
      </c>
      <c r="AA43" s="7">
        <f t="shared" si="2"/>
        <v>0</v>
      </c>
      <c r="AB43" s="7">
        <f t="shared" si="3"/>
        <v>0</v>
      </c>
      <c r="AC43" s="7">
        <f>'pivot times'!F43</f>
        <v>26.343206666666664</v>
      </c>
      <c r="AD43" s="7">
        <f>'pivot times'!G43</f>
        <v>0.74872601937798378</v>
      </c>
      <c r="AE43" s="7">
        <f t="shared" si="4"/>
        <v>24.09702860853271</v>
      </c>
      <c r="AF43" s="7">
        <f t="shared" si="5"/>
        <v>28.589384724800617</v>
      </c>
      <c r="AG43" s="7">
        <f>'pivot times'!H43</f>
        <v>6.5453429999999999</v>
      </c>
      <c r="AH43" s="7">
        <f>'pivot times'!I43</f>
        <v>0.14204204036692983</v>
      </c>
      <c r="AI43" s="7">
        <f t="shared" si="6"/>
        <v>6.1192168788992101</v>
      </c>
      <c r="AJ43" s="7">
        <f t="shared" si="7"/>
        <v>6.9714691211007898</v>
      </c>
      <c r="AK43" s="7">
        <f>'pivot times'!J43</f>
        <v>0</v>
      </c>
      <c r="AL43" s="7">
        <f>'pivot times'!K43</f>
        <v>0</v>
      </c>
      <c r="AM43" s="7">
        <f t="shared" si="8"/>
        <v>0</v>
      </c>
      <c r="AN43" s="7">
        <f t="shared" si="9"/>
        <v>0</v>
      </c>
      <c r="AO43" s="7">
        <f>'pivot times'!L43</f>
        <v>8.2949735555555559</v>
      </c>
      <c r="AP43" s="7">
        <f>'pivot times'!M43</f>
        <v>0.10119589403726942</v>
      </c>
      <c r="AQ43" s="7">
        <f t="shared" si="10"/>
        <v>7.9913858734437477</v>
      </c>
      <c r="AR43" s="7">
        <f t="shared" si="11"/>
        <v>8.598561237667365</v>
      </c>
      <c r="AS43" s="7">
        <f>'pivot times'!N43</f>
        <v>2.9156059999999999</v>
      </c>
      <c r="AT43" s="7">
        <f>'pivot times'!O43</f>
        <v>2.7997799233129022</v>
      </c>
      <c r="AU43" s="7">
        <f t="shared" si="12"/>
        <v>-5.4837337699387056</v>
      </c>
      <c r="AV43" s="7">
        <f t="shared" si="13"/>
        <v>11.314945769938706</v>
      </c>
      <c r="AW43" s="7">
        <f>'pivot times'!P43</f>
        <v>0</v>
      </c>
      <c r="AX43" s="7">
        <f>'pivot times'!Q43</f>
        <v>0</v>
      </c>
      <c r="AY43" s="7">
        <f t="shared" si="14"/>
        <v>0</v>
      </c>
      <c r="AZ43" s="7">
        <f t="shared" si="15"/>
        <v>0</v>
      </c>
      <c r="BA43" s="7">
        <f>'pivot times'!R43</f>
        <v>0</v>
      </c>
      <c r="BB43" s="7">
        <f>'pivot times'!S43</f>
        <v>0</v>
      </c>
      <c r="BC43" s="7">
        <f t="shared" si="16"/>
        <v>0</v>
      </c>
      <c r="BD43" s="7">
        <f t="shared" si="17"/>
        <v>0</v>
      </c>
    </row>
    <row r="44" spans="1:56" x14ac:dyDescent="0.25">
      <c r="A44" s="2">
        <v>37</v>
      </c>
      <c r="B44" s="6"/>
      <c r="C44" s="6"/>
      <c r="D44" s="6">
        <v>26.970348333333334</v>
      </c>
      <c r="E44" s="6">
        <v>6.3718076666666654</v>
      </c>
      <c r="F44" s="6"/>
      <c r="G44" s="6">
        <v>8.1529084444444422</v>
      </c>
      <c r="H44" s="6">
        <v>1.5050421999999997</v>
      </c>
      <c r="U44" s="7" t="e">
        <f>GETPIVOTDATA("Avg",'pivot times'!$A$3,"action","e0","world_size",10000,"number_of_steps_between_file_dumps",1,"omp_get_max_threads",A44)</f>
        <v>#REF!</v>
      </c>
      <c r="V44" s="7" t="e">
        <f>GETPIVOTDATA("StdDevp",'pivot times'!$A$3,"action","e0","world_size",10000,"number_of_steps_between_file_dumps",1,"omp_get_max_threads",A44)</f>
        <v>#REF!</v>
      </c>
      <c r="W44" s="7" t="e">
        <f t="shared" si="0"/>
        <v>#REF!</v>
      </c>
      <c r="X44" s="7" t="e">
        <f t="shared" si="1"/>
        <v>#REF!</v>
      </c>
      <c r="Y44" s="7">
        <f>'pivot times'!D44</f>
        <v>0</v>
      </c>
      <c r="Z44" s="7">
        <f>'pivot times'!E44</f>
        <v>0</v>
      </c>
      <c r="AA44" s="7">
        <f t="shared" si="2"/>
        <v>0</v>
      </c>
      <c r="AB44" s="7">
        <f t="shared" si="3"/>
        <v>0</v>
      </c>
      <c r="AC44" s="7">
        <f>'pivot times'!F44</f>
        <v>26.970348333333334</v>
      </c>
      <c r="AD44" s="7">
        <f>'pivot times'!G44</f>
        <v>0.67769942166725894</v>
      </c>
      <c r="AE44" s="7">
        <f t="shared" si="4"/>
        <v>24.937250068331558</v>
      </c>
      <c r="AF44" s="7">
        <f t="shared" si="5"/>
        <v>29.00344659833511</v>
      </c>
      <c r="AG44" s="7">
        <f>'pivot times'!H44</f>
        <v>6.3718076666666654</v>
      </c>
      <c r="AH44" s="7">
        <f>'pivot times'!I44</f>
        <v>0.12503887851830384</v>
      </c>
      <c r="AI44" s="7">
        <f t="shared" si="6"/>
        <v>5.9966910311117543</v>
      </c>
      <c r="AJ44" s="7">
        <f t="shared" si="7"/>
        <v>6.7469243022215766</v>
      </c>
      <c r="AK44" s="7">
        <f>'pivot times'!J44</f>
        <v>0</v>
      </c>
      <c r="AL44" s="7">
        <f>'pivot times'!K44</f>
        <v>0</v>
      </c>
      <c r="AM44" s="7">
        <f t="shared" si="8"/>
        <v>0</v>
      </c>
      <c r="AN44" s="7">
        <f t="shared" si="9"/>
        <v>0</v>
      </c>
      <c r="AO44" s="7">
        <f>'pivot times'!L44</f>
        <v>8.1529084444444422</v>
      </c>
      <c r="AP44" s="7">
        <f>'pivot times'!M44</f>
        <v>0.10580507924503252</v>
      </c>
      <c r="AQ44" s="7">
        <f t="shared" si="10"/>
        <v>7.8354932067093443</v>
      </c>
      <c r="AR44" s="7">
        <f t="shared" si="11"/>
        <v>8.47032368217954</v>
      </c>
      <c r="AS44" s="7">
        <f>'pivot times'!N44</f>
        <v>1.5050421999999997</v>
      </c>
      <c r="AT44" s="7">
        <f>'pivot times'!O44</f>
        <v>4.9208005191842728E-2</v>
      </c>
      <c r="AU44" s="7">
        <f t="shared" si="12"/>
        <v>1.3574181844244715</v>
      </c>
      <c r="AV44" s="7">
        <f t="shared" si="13"/>
        <v>1.6526662155755278</v>
      </c>
      <c r="AW44" s="7">
        <f>'pivot times'!P44</f>
        <v>0</v>
      </c>
      <c r="AX44" s="7">
        <f>'pivot times'!Q44</f>
        <v>0</v>
      </c>
      <c r="AY44" s="7">
        <f t="shared" si="14"/>
        <v>0</v>
      </c>
      <c r="AZ44" s="7">
        <f t="shared" si="15"/>
        <v>0</v>
      </c>
      <c r="BA44" s="7">
        <f>'pivot times'!R44</f>
        <v>0</v>
      </c>
      <c r="BB44" s="7">
        <f>'pivot times'!S44</f>
        <v>0</v>
      </c>
      <c r="BC44" s="7">
        <f t="shared" si="16"/>
        <v>0</v>
      </c>
      <c r="BD44" s="7">
        <f t="shared" si="17"/>
        <v>0</v>
      </c>
    </row>
    <row r="45" spans="1:56" x14ac:dyDescent="0.25">
      <c r="A45" s="2">
        <v>38</v>
      </c>
      <c r="B45" s="6">
        <v>246.81088399999999</v>
      </c>
      <c r="C45" s="6"/>
      <c r="D45" s="6">
        <v>25.704401000000001</v>
      </c>
      <c r="E45" s="6">
        <v>6.3473785555555544</v>
      </c>
      <c r="F45" s="6">
        <v>239.06594899999999</v>
      </c>
      <c r="G45" s="6">
        <v>8.1039763333333319</v>
      </c>
      <c r="H45" s="6">
        <v>1.5310216000000001</v>
      </c>
      <c r="U45" s="7" t="e">
        <f>GETPIVOTDATA("Avg",'pivot times'!$A$3,"action","e0","world_size",10000,"number_of_steps_between_file_dumps",1,"omp_get_max_threads",A45)</f>
        <v>#REF!</v>
      </c>
      <c r="V45" s="7" t="e">
        <f>GETPIVOTDATA("StdDevp",'pivot times'!$A$3,"action","e0","world_size",10000,"number_of_steps_between_file_dumps",1,"omp_get_max_threads",A45)</f>
        <v>#REF!</v>
      </c>
      <c r="W45" s="7" t="e">
        <f t="shared" si="0"/>
        <v>#REF!</v>
      </c>
      <c r="X45" s="7" t="e">
        <f t="shared" si="1"/>
        <v>#REF!</v>
      </c>
      <c r="Y45" s="7">
        <f>'pivot times'!D45</f>
        <v>0</v>
      </c>
      <c r="Z45" s="7">
        <f>'pivot times'!E45</f>
        <v>0</v>
      </c>
      <c r="AA45" s="7">
        <f t="shared" si="2"/>
        <v>0</v>
      </c>
      <c r="AB45" s="7">
        <f t="shared" si="3"/>
        <v>0</v>
      </c>
      <c r="AC45" s="7">
        <f>'pivot times'!F45</f>
        <v>25.704401000000001</v>
      </c>
      <c r="AD45" s="7">
        <f>'pivot times'!G45</f>
        <v>0.2854951416794792</v>
      </c>
      <c r="AE45" s="7">
        <f t="shared" si="4"/>
        <v>24.847915574961561</v>
      </c>
      <c r="AF45" s="7">
        <f t="shared" si="5"/>
        <v>26.56088642503844</v>
      </c>
      <c r="AG45" s="7">
        <f>'pivot times'!H45</f>
        <v>6.3473785555555544</v>
      </c>
      <c r="AH45" s="7">
        <f>'pivot times'!I45</f>
        <v>0.2107003124984107</v>
      </c>
      <c r="AI45" s="7">
        <f t="shared" si="6"/>
        <v>5.7152776180603224</v>
      </c>
      <c r="AJ45" s="7">
        <f t="shared" si="7"/>
        <v>6.9794794930507864</v>
      </c>
      <c r="AK45" s="7">
        <f>'pivot times'!J45</f>
        <v>239.06594899999999</v>
      </c>
      <c r="AL45" s="7">
        <f>'pivot times'!K45</f>
        <v>0</v>
      </c>
      <c r="AM45" s="7">
        <f t="shared" si="8"/>
        <v>239.06594899999999</v>
      </c>
      <c r="AN45" s="7">
        <f t="shared" si="9"/>
        <v>239.06594899999999</v>
      </c>
      <c r="AO45" s="7">
        <f>'pivot times'!L45</f>
        <v>8.1039763333333319</v>
      </c>
      <c r="AP45" s="7">
        <f>'pivot times'!M45</f>
        <v>0.25249328757769546</v>
      </c>
      <c r="AQ45" s="7">
        <f t="shared" si="10"/>
        <v>7.3464964706002451</v>
      </c>
      <c r="AR45" s="7">
        <f t="shared" si="11"/>
        <v>8.8614561960664187</v>
      </c>
      <c r="AS45" s="7">
        <f>'pivot times'!N45</f>
        <v>1.5310216000000001</v>
      </c>
      <c r="AT45" s="7">
        <f>'pivot times'!O45</f>
        <v>6.0159216659124104E-2</v>
      </c>
      <c r="AU45" s="7">
        <f t="shared" si="12"/>
        <v>1.3505439500226277</v>
      </c>
      <c r="AV45" s="7">
        <f t="shared" si="13"/>
        <v>1.7114992499773725</v>
      </c>
      <c r="AW45" s="7">
        <f>'pivot times'!P45</f>
        <v>0</v>
      </c>
      <c r="AX45" s="7">
        <f>'pivot times'!Q45</f>
        <v>0</v>
      </c>
      <c r="AY45" s="7">
        <f t="shared" si="14"/>
        <v>0</v>
      </c>
      <c r="AZ45" s="7">
        <f t="shared" si="15"/>
        <v>0</v>
      </c>
      <c r="BA45" s="7">
        <f>'pivot times'!R45</f>
        <v>0</v>
      </c>
      <c r="BB45" s="7">
        <f>'pivot times'!S45</f>
        <v>0</v>
      </c>
      <c r="BC45" s="7">
        <f t="shared" si="16"/>
        <v>0</v>
      </c>
      <c r="BD45" s="7">
        <f t="shared" si="17"/>
        <v>0</v>
      </c>
    </row>
    <row r="46" spans="1:56" x14ac:dyDescent="0.25">
      <c r="A46" s="2">
        <v>39</v>
      </c>
      <c r="B46" s="6">
        <v>242.04346000000001</v>
      </c>
      <c r="C46" s="6">
        <v>251.47791900000001</v>
      </c>
      <c r="D46" s="6">
        <v>25.779960333333332</v>
      </c>
      <c r="E46" s="6">
        <v>6.2660485999999995</v>
      </c>
      <c r="F46" s="6">
        <v>239.7475</v>
      </c>
      <c r="G46" s="6">
        <v>7.8428461111111103</v>
      </c>
      <c r="H46" s="6">
        <v>1.6020316000000001</v>
      </c>
      <c r="U46" s="7" t="e">
        <f>GETPIVOTDATA("Avg",'pivot times'!$A$3,"action","e0","world_size",10000,"number_of_steps_between_file_dumps",1,"omp_get_max_threads",A46)</f>
        <v>#REF!</v>
      </c>
      <c r="V46" s="7" t="e">
        <f>GETPIVOTDATA("StdDevp",'pivot times'!$A$3,"action","e0","world_size",10000,"number_of_steps_between_file_dumps",1,"omp_get_max_threads",A46)</f>
        <v>#REF!</v>
      </c>
      <c r="W46" s="7" t="e">
        <f t="shared" si="0"/>
        <v>#REF!</v>
      </c>
      <c r="X46" s="7" t="e">
        <f t="shared" si="1"/>
        <v>#REF!</v>
      </c>
      <c r="Y46" s="7">
        <f>'pivot times'!D46</f>
        <v>251.47791900000001</v>
      </c>
      <c r="Z46" s="7">
        <f>'pivot times'!E46</f>
        <v>0</v>
      </c>
      <c r="AA46" s="7">
        <f t="shared" si="2"/>
        <v>251.47791900000001</v>
      </c>
      <c r="AB46" s="7">
        <f t="shared" si="3"/>
        <v>251.47791900000001</v>
      </c>
      <c r="AC46" s="7">
        <f>'pivot times'!F46</f>
        <v>25.779960333333332</v>
      </c>
      <c r="AD46" s="7">
        <f>'pivot times'!G46</f>
        <v>0.71966174763643331</v>
      </c>
      <c r="AE46" s="7">
        <f t="shared" si="4"/>
        <v>23.620975090424032</v>
      </c>
      <c r="AF46" s="7">
        <f t="shared" si="5"/>
        <v>27.938945576242631</v>
      </c>
      <c r="AG46" s="7">
        <f>'pivot times'!H46</f>
        <v>6.2660485999999995</v>
      </c>
      <c r="AH46" s="7">
        <f>'pivot times'!I46</f>
        <v>0.29647756038297718</v>
      </c>
      <c r="AI46" s="7">
        <f t="shared" si="6"/>
        <v>5.3766159188510683</v>
      </c>
      <c r="AJ46" s="7">
        <f t="shared" si="7"/>
        <v>7.1554812811489308</v>
      </c>
      <c r="AK46" s="7">
        <f>'pivot times'!J46</f>
        <v>239.7475</v>
      </c>
      <c r="AL46" s="7">
        <f>'pivot times'!K46</f>
        <v>0</v>
      </c>
      <c r="AM46" s="7">
        <f t="shared" si="8"/>
        <v>239.7475</v>
      </c>
      <c r="AN46" s="7">
        <f t="shared" si="9"/>
        <v>239.7475</v>
      </c>
      <c r="AO46" s="7">
        <f>'pivot times'!L46</f>
        <v>7.8428461111111103</v>
      </c>
      <c r="AP46" s="7">
        <f>'pivot times'!M46</f>
        <v>5.4650644307371994E-2</v>
      </c>
      <c r="AQ46" s="7">
        <f t="shared" si="10"/>
        <v>7.6788941781889939</v>
      </c>
      <c r="AR46" s="7">
        <f t="shared" si="11"/>
        <v>8.0067980440332267</v>
      </c>
      <c r="AS46" s="7">
        <f>'pivot times'!N46</f>
        <v>1.6020316000000001</v>
      </c>
      <c r="AT46" s="7">
        <f>'pivot times'!O46</f>
        <v>7.1517396942559444E-2</v>
      </c>
      <c r="AU46" s="7">
        <f t="shared" si="12"/>
        <v>1.3874794091723217</v>
      </c>
      <c r="AV46" s="7">
        <f t="shared" si="13"/>
        <v>1.8165837908276785</v>
      </c>
      <c r="AW46" s="7">
        <f>'pivot times'!P46</f>
        <v>0</v>
      </c>
      <c r="AX46" s="7">
        <f>'pivot times'!Q46</f>
        <v>0</v>
      </c>
      <c r="AY46" s="7">
        <f t="shared" si="14"/>
        <v>0</v>
      </c>
      <c r="AZ46" s="7">
        <f t="shared" si="15"/>
        <v>0</v>
      </c>
      <c r="BA46" s="7">
        <f>'pivot times'!R46</f>
        <v>0</v>
      </c>
      <c r="BB46" s="7">
        <f>'pivot times'!S46</f>
        <v>0</v>
      </c>
      <c r="BC46" s="7">
        <f t="shared" si="16"/>
        <v>0</v>
      </c>
      <c r="BD46" s="7">
        <f t="shared" si="17"/>
        <v>0</v>
      </c>
    </row>
    <row r="47" spans="1:56" x14ac:dyDescent="0.25">
      <c r="A47" s="2">
        <v>40</v>
      </c>
      <c r="B47" s="6">
        <v>242.62232</v>
      </c>
      <c r="C47" s="6">
        <v>253.463446</v>
      </c>
      <c r="D47" s="6">
        <v>25.082809666666666</v>
      </c>
      <c r="E47" s="6">
        <v>6.0271618</v>
      </c>
      <c r="F47" s="6">
        <v>240.16641300000001</v>
      </c>
      <c r="G47" s="6">
        <v>7.697505333333333</v>
      </c>
      <c r="H47" s="6">
        <v>1.5592615999999999</v>
      </c>
      <c r="U47" s="7" t="e">
        <f>GETPIVOTDATA("Avg",'pivot times'!$A$3,"action","e0","world_size",10000,"number_of_steps_between_file_dumps",1,"omp_get_max_threads",A47)</f>
        <v>#REF!</v>
      </c>
      <c r="V47" s="7" t="e">
        <f>GETPIVOTDATA("StdDevp",'pivot times'!$A$3,"action","e0","world_size",10000,"number_of_steps_between_file_dumps",1,"omp_get_max_threads",A47)</f>
        <v>#REF!</v>
      </c>
      <c r="W47" s="7" t="e">
        <f t="shared" si="0"/>
        <v>#REF!</v>
      </c>
      <c r="X47" s="7" t="e">
        <f t="shared" si="1"/>
        <v>#REF!</v>
      </c>
      <c r="Y47" s="7">
        <f>'pivot times'!D47</f>
        <v>253.463446</v>
      </c>
      <c r="Z47" s="7">
        <f>'pivot times'!E47</f>
        <v>0</v>
      </c>
      <c r="AA47" s="7">
        <f t="shared" si="2"/>
        <v>253.463446</v>
      </c>
      <c r="AB47" s="7">
        <f t="shared" si="3"/>
        <v>253.463446</v>
      </c>
      <c r="AC47" s="7">
        <f>'pivot times'!F47</f>
        <v>25.082809666666666</v>
      </c>
      <c r="AD47" s="7">
        <f>'pivot times'!G47</f>
        <v>1.0214063791369055</v>
      </c>
      <c r="AE47" s="7">
        <f t="shared" si="4"/>
        <v>22.018590529255949</v>
      </c>
      <c r="AF47" s="7">
        <f t="shared" si="5"/>
        <v>28.147028804077383</v>
      </c>
      <c r="AG47" s="7">
        <f>'pivot times'!H47</f>
        <v>6.0271618</v>
      </c>
      <c r="AH47" s="7">
        <f>'pivot times'!I47</f>
        <v>8.7756818016340138E-2</v>
      </c>
      <c r="AI47" s="7">
        <f t="shared" si="6"/>
        <v>5.76389134595098</v>
      </c>
      <c r="AJ47" s="7">
        <f t="shared" si="7"/>
        <v>6.2904322540490201</v>
      </c>
      <c r="AK47" s="7">
        <f>'pivot times'!J47</f>
        <v>240.16641300000001</v>
      </c>
      <c r="AL47" s="7">
        <f>'pivot times'!K47</f>
        <v>0</v>
      </c>
      <c r="AM47" s="7">
        <f t="shared" si="8"/>
        <v>240.16641300000001</v>
      </c>
      <c r="AN47" s="7">
        <f t="shared" si="9"/>
        <v>240.16641300000001</v>
      </c>
      <c r="AO47" s="7">
        <f>'pivot times'!L47</f>
        <v>7.697505333333333</v>
      </c>
      <c r="AP47" s="7">
        <f>'pivot times'!M47</f>
        <v>0.15671595591672388</v>
      </c>
      <c r="AQ47" s="7">
        <f t="shared" si="10"/>
        <v>7.2273574655831609</v>
      </c>
      <c r="AR47" s="7">
        <f t="shared" si="11"/>
        <v>8.167653201083505</v>
      </c>
      <c r="AS47" s="7">
        <f>'pivot times'!N47</f>
        <v>1.5592615999999999</v>
      </c>
      <c r="AT47" s="7">
        <f>'pivot times'!O47</f>
        <v>7.8916984660082165E-2</v>
      </c>
      <c r="AU47" s="7">
        <f t="shared" si="12"/>
        <v>1.3225106460197535</v>
      </c>
      <c r="AV47" s="7">
        <f t="shared" si="13"/>
        <v>1.7960125539802463</v>
      </c>
      <c r="AW47" s="7">
        <f>'pivot times'!P47</f>
        <v>0</v>
      </c>
      <c r="AX47" s="7">
        <f>'pivot times'!Q47</f>
        <v>0</v>
      </c>
      <c r="AY47" s="7">
        <f t="shared" si="14"/>
        <v>0</v>
      </c>
      <c r="AZ47" s="7">
        <f t="shared" si="15"/>
        <v>0</v>
      </c>
      <c r="BA47" s="7">
        <f>'pivot times'!R47</f>
        <v>0</v>
      </c>
      <c r="BB47" s="7">
        <f>'pivot times'!S47</f>
        <v>0</v>
      </c>
      <c r="BC47" s="7">
        <f t="shared" si="16"/>
        <v>0</v>
      </c>
      <c r="BD47" s="7">
        <f t="shared" si="17"/>
        <v>0</v>
      </c>
    </row>
    <row r="48" spans="1:56" x14ac:dyDescent="0.25">
      <c r="A48" s="2">
        <v>41</v>
      </c>
      <c r="B48" s="6">
        <v>237.09527299999999</v>
      </c>
      <c r="C48" s="6">
        <v>254.49934300000001</v>
      </c>
      <c r="D48" s="6">
        <v>25.509156999999998</v>
      </c>
      <c r="E48" s="6">
        <v>6.1193129000000006</v>
      </c>
      <c r="F48" s="6">
        <v>240.72581</v>
      </c>
      <c r="G48" s="6">
        <v>7.5504254444444445</v>
      </c>
      <c r="H48" s="6">
        <v>1.6434785999999999</v>
      </c>
      <c r="U48" s="7" t="e">
        <f>GETPIVOTDATA("Avg",'pivot times'!$A$3,"action","e0","world_size",10000,"number_of_steps_between_file_dumps",1,"omp_get_max_threads",A48)</f>
        <v>#REF!</v>
      </c>
      <c r="V48" s="7" t="e">
        <f>GETPIVOTDATA("StdDevp",'pivot times'!$A$3,"action","e0","world_size",10000,"number_of_steps_between_file_dumps",1,"omp_get_max_threads",A48)</f>
        <v>#REF!</v>
      </c>
      <c r="W48" s="7" t="e">
        <f t="shared" si="0"/>
        <v>#REF!</v>
      </c>
      <c r="X48" s="7" t="e">
        <f t="shared" si="1"/>
        <v>#REF!</v>
      </c>
      <c r="Y48" s="7">
        <f>'pivot times'!D48</f>
        <v>254.49934300000001</v>
      </c>
      <c r="Z48" s="7">
        <f>'pivot times'!E48</f>
        <v>0</v>
      </c>
      <c r="AA48" s="7">
        <f t="shared" si="2"/>
        <v>254.49934300000001</v>
      </c>
      <c r="AB48" s="7">
        <f t="shared" si="3"/>
        <v>254.49934300000001</v>
      </c>
      <c r="AC48" s="7">
        <f>'pivot times'!F48</f>
        <v>25.509156999999998</v>
      </c>
      <c r="AD48" s="7">
        <f>'pivot times'!G48</f>
        <v>0.98824403434478203</v>
      </c>
      <c r="AE48" s="7">
        <f t="shared" si="4"/>
        <v>22.544424896965651</v>
      </c>
      <c r="AF48" s="7">
        <f t="shared" si="5"/>
        <v>28.473889103034345</v>
      </c>
      <c r="AG48" s="7">
        <f>'pivot times'!H48</f>
        <v>6.1193129000000006</v>
      </c>
      <c r="AH48" s="7">
        <f>'pivot times'!I48</f>
        <v>0.49191286895412267</v>
      </c>
      <c r="AI48" s="7">
        <f t="shared" si="6"/>
        <v>4.6435742931376325</v>
      </c>
      <c r="AJ48" s="7">
        <f t="shared" si="7"/>
        <v>7.5950515068623687</v>
      </c>
      <c r="AK48" s="7">
        <f>'pivot times'!J48</f>
        <v>240.72581</v>
      </c>
      <c r="AL48" s="7">
        <f>'pivot times'!K48</f>
        <v>0</v>
      </c>
      <c r="AM48" s="7">
        <f t="shared" si="8"/>
        <v>240.72581</v>
      </c>
      <c r="AN48" s="7">
        <f t="shared" si="9"/>
        <v>240.72581</v>
      </c>
      <c r="AO48" s="7">
        <f>'pivot times'!L48</f>
        <v>7.5504254444444445</v>
      </c>
      <c r="AP48" s="7">
        <f>'pivot times'!M48</f>
        <v>0.14849689823630083</v>
      </c>
      <c r="AQ48" s="7">
        <f t="shared" si="10"/>
        <v>7.1049347497355422</v>
      </c>
      <c r="AR48" s="7">
        <f t="shared" si="11"/>
        <v>7.9959161391533469</v>
      </c>
      <c r="AS48" s="7">
        <f>'pivot times'!N48</f>
        <v>1.6434785999999999</v>
      </c>
      <c r="AT48" s="7">
        <f>'pivot times'!O48</f>
        <v>5.0163492352905112E-2</v>
      </c>
      <c r="AU48" s="7">
        <f t="shared" si="12"/>
        <v>1.4929881229412847</v>
      </c>
      <c r="AV48" s="7">
        <f t="shared" si="13"/>
        <v>1.7939690770587151</v>
      </c>
      <c r="AW48" s="7">
        <f>'pivot times'!P48</f>
        <v>0</v>
      </c>
      <c r="AX48" s="7">
        <f>'pivot times'!Q48</f>
        <v>0</v>
      </c>
      <c r="AY48" s="7">
        <f t="shared" si="14"/>
        <v>0</v>
      </c>
      <c r="AZ48" s="7">
        <f t="shared" si="15"/>
        <v>0</v>
      </c>
      <c r="BA48" s="7">
        <f>'pivot times'!R48</f>
        <v>0</v>
      </c>
      <c r="BB48" s="7">
        <f>'pivot times'!S48</f>
        <v>0</v>
      </c>
      <c r="BC48" s="7">
        <f t="shared" si="16"/>
        <v>0</v>
      </c>
      <c r="BD48" s="7">
        <f t="shared" si="17"/>
        <v>0</v>
      </c>
    </row>
    <row r="49" spans="1:56" x14ac:dyDescent="0.25">
      <c r="A49" s="2">
        <v>42</v>
      </c>
      <c r="B49" s="6">
        <v>238.21511000000001</v>
      </c>
      <c r="C49" s="6">
        <v>256.49359700000002</v>
      </c>
      <c r="D49" s="6">
        <v>25.819136666666665</v>
      </c>
      <c r="E49" s="6">
        <v>7.7228222000000004</v>
      </c>
      <c r="F49" s="6">
        <v>242.56545299999999</v>
      </c>
      <c r="G49" s="6">
        <v>7.3663444444444446</v>
      </c>
      <c r="H49" s="6">
        <v>17.377913200000002</v>
      </c>
      <c r="U49" s="7" t="e">
        <f>GETPIVOTDATA("Avg",'pivot times'!$A$3,"action","e0","world_size",10000,"number_of_steps_between_file_dumps",1,"omp_get_max_threads",A49)</f>
        <v>#REF!</v>
      </c>
      <c r="V49" s="7" t="e">
        <f>GETPIVOTDATA("StdDevp",'pivot times'!$A$3,"action","e0","world_size",10000,"number_of_steps_between_file_dumps",1,"omp_get_max_threads",A49)</f>
        <v>#REF!</v>
      </c>
      <c r="W49" s="7" t="e">
        <f t="shared" si="0"/>
        <v>#REF!</v>
      </c>
      <c r="X49" s="7" t="e">
        <f t="shared" si="1"/>
        <v>#REF!</v>
      </c>
      <c r="Y49" s="7">
        <f>'pivot times'!D49</f>
        <v>256.49359700000002</v>
      </c>
      <c r="Z49" s="7">
        <f>'pivot times'!E49</f>
        <v>0</v>
      </c>
      <c r="AA49" s="7">
        <f t="shared" si="2"/>
        <v>256.49359700000002</v>
      </c>
      <c r="AB49" s="7">
        <f t="shared" si="3"/>
        <v>256.49359700000002</v>
      </c>
      <c r="AC49" s="7">
        <f>'pivot times'!F49</f>
        <v>25.819136666666665</v>
      </c>
      <c r="AD49" s="7">
        <f>'pivot times'!G49</f>
        <v>0.96443977282893023</v>
      </c>
      <c r="AE49" s="7">
        <f t="shared" si="4"/>
        <v>22.925817348179876</v>
      </c>
      <c r="AF49" s="7">
        <f t="shared" si="5"/>
        <v>28.712455985153454</v>
      </c>
      <c r="AG49" s="7">
        <f>'pivot times'!H49</f>
        <v>7.7228222000000004</v>
      </c>
      <c r="AH49" s="7">
        <f>'pivot times'!I49</f>
        <v>5.4706641931121647</v>
      </c>
      <c r="AI49" s="7">
        <f t="shared" si="6"/>
        <v>-8.6891703793364954</v>
      </c>
      <c r="AJ49" s="7">
        <f t="shared" si="7"/>
        <v>24.134814779336494</v>
      </c>
      <c r="AK49" s="7">
        <f>'pivot times'!J49</f>
        <v>242.56545299999999</v>
      </c>
      <c r="AL49" s="7">
        <f>'pivot times'!K49</f>
        <v>0</v>
      </c>
      <c r="AM49" s="7">
        <f t="shared" si="8"/>
        <v>242.56545299999999</v>
      </c>
      <c r="AN49" s="7">
        <f t="shared" si="9"/>
        <v>242.56545299999999</v>
      </c>
      <c r="AO49" s="7">
        <f>'pivot times'!L49</f>
        <v>7.3663444444444446</v>
      </c>
      <c r="AP49" s="7">
        <f>'pivot times'!M49</f>
        <v>0.11580558599667548</v>
      </c>
      <c r="AQ49" s="7">
        <f t="shared" si="10"/>
        <v>7.0189276864544183</v>
      </c>
      <c r="AR49" s="7">
        <f t="shared" si="11"/>
        <v>7.7137612024344708</v>
      </c>
      <c r="AS49" s="7">
        <f>'pivot times'!N49</f>
        <v>17.377913200000002</v>
      </c>
      <c r="AT49" s="7">
        <f>'pivot times'!O49</f>
        <v>31.461185851501202</v>
      </c>
      <c r="AU49" s="7">
        <f t="shared" si="12"/>
        <v>-77.005644354503602</v>
      </c>
      <c r="AV49" s="7">
        <f t="shared" si="13"/>
        <v>111.76147075450362</v>
      </c>
      <c r="AW49" s="7">
        <f>'pivot times'!P49</f>
        <v>0</v>
      </c>
      <c r="AX49" s="7">
        <f>'pivot times'!Q49</f>
        <v>0</v>
      </c>
      <c r="AY49" s="7">
        <f t="shared" si="14"/>
        <v>0</v>
      </c>
      <c r="AZ49" s="7">
        <f t="shared" si="15"/>
        <v>0</v>
      </c>
      <c r="BA49" s="7">
        <f>'pivot times'!R49</f>
        <v>0</v>
      </c>
      <c r="BB49" s="7">
        <f>'pivot times'!S49</f>
        <v>0</v>
      </c>
      <c r="BC49" s="7">
        <f t="shared" si="16"/>
        <v>0</v>
      </c>
      <c r="BD49" s="7">
        <f t="shared" si="17"/>
        <v>0</v>
      </c>
    </row>
    <row r="50" spans="1:56" x14ac:dyDescent="0.25">
      <c r="A50" s="2">
        <v>43</v>
      </c>
      <c r="B50" s="6">
        <v>239.50436099999999</v>
      </c>
      <c r="C50" s="6">
        <v>257.80136800000002</v>
      </c>
      <c r="D50" s="6">
        <v>24.832328</v>
      </c>
      <c r="E50" s="6">
        <v>6.0439132000000004</v>
      </c>
      <c r="F50" s="6">
        <v>244.32760400000001</v>
      </c>
      <c r="G50" s="6">
        <v>7.3092417777777774</v>
      </c>
      <c r="H50" s="6">
        <v>1.5794250000000001</v>
      </c>
      <c r="U50" s="7" t="e">
        <f>GETPIVOTDATA("Avg",'pivot times'!$A$3,"action","e0","world_size",10000,"number_of_steps_between_file_dumps",1,"omp_get_max_threads",A50)</f>
        <v>#REF!</v>
      </c>
      <c r="V50" s="7" t="e">
        <f>GETPIVOTDATA("StdDevp",'pivot times'!$A$3,"action","e0","world_size",10000,"number_of_steps_between_file_dumps",1,"omp_get_max_threads",A50)</f>
        <v>#REF!</v>
      </c>
      <c r="W50" s="7" t="e">
        <f t="shared" si="0"/>
        <v>#REF!</v>
      </c>
      <c r="X50" s="7" t="e">
        <f t="shared" si="1"/>
        <v>#REF!</v>
      </c>
      <c r="Y50" s="7">
        <f>'pivot times'!D50</f>
        <v>257.80136800000002</v>
      </c>
      <c r="Z50" s="7">
        <f>'pivot times'!E50</f>
        <v>0</v>
      </c>
      <c r="AA50" s="7">
        <f t="shared" si="2"/>
        <v>257.80136800000002</v>
      </c>
      <c r="AB50" s="7">
        <f t="shared" si="3"/>
        <v>257.80136800000002</v>
      </c>
      <c r="AC50" s="7">
        <f>'pivot times'!F50</f>
        <v>24.832328</v>
      </c>
      <c r="AD50" s="7">
        <f>'pivot times'!G50</f>
        <v>1.2848420069583315</v>
      </c>
      <c r="AE50" s="7">
        <f t="shared" si="4"/>
        <v>20.977801979125005</v>
      </c>
      <c r="AF50" s="7">
        <f t="shared" si="5"/>
        <v>28.686854020874996</v>
      </c>
      <c r="AG50" s="7">
        <f>'pivot times'!H50</f>
        <v>6.0439132000000004</v>
      </c>
      <c r="AH50" s="7">
        <f>'pivot times'!I50</f>
        <v>0.69134220463498586</v>
      </c>
      <c r="AI50" s="7">
        <f t="shared" si="6"/>
        <v>3.969886586095043</v>
      </c>
      <c r="AJ50" s="7">
        <f t="shared" si="7"/>
        <v>8.1179398139049574</v>
      </c>
      <c r="AK50" s="7">
        <f>'pivot times'!J50</f>
        <v>244.32760400000001</v>
      </c>
      <c r="AL50" s="7">
        <f>'pivot times'!K50</f>
        <v>0</v>
      </c>
      <c r="AM50" s="7">
        <f t="shared" si="8"/>
        <v>244.32760400000001</v>
      </c>
      <c r="AN50" s="7">
        <f t="shared" si="9"/>
        <v>244.32760400000001</v>
      </c>
      <c r="AO50" s="7">
        <f>'pivot times'!L50</f>
        <v>7.3092417777777774</v>
      </c>
      <c r="AP50" s="7">
        <f>'pivot times'!M50</f>
        <v>0.12292256078323262</v>
      </c>
      <c r="AQ50" s="7">
        <f t="shared" si="10"/>
        <v>6.9404740954280797</v>
      </c>
      <c r="AR50" s="7">
        <f t="shared" si="11"/>
        <v>7.6780094601274751</v>
      </c>
      <c r="AS50" s="7">
        <f>'pivot times'!N50</f>
        <v>1.5794250000000001</v>
      </c>
      <c r="AT50" s="7">
        <f>'pivot times'!O50</f>
        <v>6.6319067795014924E-2</v>
      </c>
      <c r="AU50" s="7">
        <f t="shared" si="12"/>
        <v>1.3804677966149552</v>
      </c>
      <c r="AV50" s="7">
        <f t="shared" si="13"/>
        <v>1.7783822033850449</v>
      </c>
      <c r="AW50" s="7">
        <f>'pivot times'!P50</f>
        <v>0</v>
      </c>
      <c r="AX50" s="7">
        <f>'pivot times'!Q50</f>
        <v>0</v>
      </c>
      <c r="AY50" s="7">
        <f t="shared" si="14"/>
        <v>0</v>
      </c>
      <c r="AZ50" s="7">
        <f t="shared" si="15"/>
        <v>0</v>
      </c>
      <c r="BA50" s="7">
        <f>'pivot times'!R50</f>
        <v>0</v>
      </c>
      <c r="BB50" s="7">
        <f>'pivot times'!S50</f>
        <v>0</v>
      </c>
      <c r="BC50" s="7">
        <f t="shared" si="16"/>
        <v>0</v>
      </c>
      <c r="BD50" s="7">
        <f t="shared" si="17"/>
        <v>0</v>
      </c>
    </row>
    <row r="51" spans="1:56" x14ac:dyDescent="0.25">
      <c r="A51" s="2">
        <v>44</v>
      </c>
      <c r="B51" s="6">
        <v>238.37842499999999</v>
      </c>
      <c r="C51" s="6">
        <v>259.26849700000002</v>
      </c>
      <c r="D51" s="6">
        <v>25.146681666666666</v>
      </c>
      <c r="E51" s="6">
        <v>5.7893547999999999</v>
      </c>
      <c r="F51" s="6">
        <v>245.51754</v>
      </c>
      <c r="G51" s="6">
        <v>7.2649463333333335</v>
      </c>
      <c r="H51" s="6">
        <v>2.9826762000000002</v>
      </c>
      <c r="U51" s="7" t="e">
        <f>GETPIVOTDATA("Avg",'pivot times'!$A$3,"action","e0","world_size",10000,"number_of_steps_between_file_dumps",1,"omp_get_max_threads",A51)</f>
        <v>#REF!</v>
      </c>
      <c r="V51" s="7" t="e">
        <f>GETPIVOTDATA("StdDevp",'pivot times'!$A$3,"action","e0","world_size",10000,"number_of_steps_between_file_dumps",1,"omp_get_max_threads",A51)</f>
        <v>#REF!</v>
      </c>
      <c r="W51" s="7" t="e">
        <f t="shared" si="0"/>
        <v>#REF!</v>
      </c>
      <c r="X51" s="7" t="e">
        <f t="shared" si="1"/>
        <v>#REF!</v>
      </c>
      <c r="Y51" s="7">
        <f>'pivot times'!D51</f>
        <v>259.26849700000002</v>
      </c>
      <c r="Z51" s="7">
        <f>'pivot times'!E51</f>
        <v>0</v>
      </c>
      <c r="AA51" s="7">
        <f t="shared" si="2"/>
        <v>259.26849700000002</v>
      </c>
      <c r="AB51" s="7">
        <f t="shared" si="3"/>
        <v>259.26849700000002</v>
      </c>
      <c r="AC51" s="7">
        <f>'pivot times'!F51</f>
        <v>25.146681666666666</v>
      </c>
      <c r="AD51" s="7">
        <f>'pivot times'!G51</f>
        <v>1.0875562001362333</v>
      </c>
      <c r="AE51" s="7">
        <f t="shared" si="4"/>
        <v>21.884013066257964</v>
      </c>
      <c r="AF51" s="7">
        <f t="shared" si="5"/>
        <v>28.409350267075368</v>
      </c>
      <c r="AG51" s="7">
        <f>'pivot times'!H51</f>
        <v>5.7893547999999999</v>
      </c>
      <c r="AH51" s="7">
        <f>'pivot times'!I51</f>
        <v>0.23966683812192413</v>
      </c>
      <c r="AI51" s="7">
        <f t="shared" si="6"/>
        <v>5.0703542856342274</v>
      </c>
      <c r="AJ51" s="7">
        <f t="shared" si="7"/>
        <v>6.5083553143657724</v>
      </c>
      <c r="AK51" s="7">
        <f>'pivot times'!J51</f>
        <v>245.51754</v>
      </c>
      <c r="AL51" s="7">
        <f>'pivot times'!K51</f>
        <v>0</v>
      </c>
      <c r="AM51" s="7">
        <f t="shared" si="8"/>
        <v>245.51754</v>
      </c>
      <c r="AN51" s="7">
        <f t="shared" si="9"/>
        <v>245.51754</v>
      </c>
      <c r="AO51" s="7">
        <f>'pivot times'!L51</f>
        <v>7.2649463333333335</v>
      </c>
      <c r="AP51" s="7">
        <f>'pivot times'!M51</f>
        <v>0.14982109185143316</v>
      </c>
      <c r="AQ51" s="7">
        <f t="shared" si="10"/>
        <v>6.8154830577790344</v>
      </c>
      <c r="AR51" s="7">
        <f t="shared" si="11"/>
        <v>7.7144096088876326</v>
      </c>
      <c r="AS51" s="7">
        <f>'pivot times'!N51</f>
        <v>2.9826762000000002</v>
      </c>
      <c r="AT51" s="7">
        <f>'pivot times'!O51</f>
        <v>2.7058051245293617</v>
      </c>
      <c r="AU51" s="7">
        <f t="shared" si="12"/>
        <v>-5.1347391735880841</v>
      </c>
      <c r="AV51" s="7">
        <f t="shared" si="13"/>
        <v>11.100091573588085</v>
      </c>
      <c r="AW51" s="7">
        <f>'pivot times'!P51</f>
        <v>0</v>
      </c>
      <c r="AX51" s="7">
        <f>'pivot times'!Q51</f>
        <v>0</v>
      </c>
      <c r="AY51" s="7">
        <f t="shared" si="14"/>
        <v>0</v>
      </c>
      <c r="AZ51" s="7">
        <f t="shared" si="15"/>
        <v>0</v>
      </c>
      <c r="BA51" s="7">
        <f>'pivot times'!R51</f>
        <v>0</v>
      </c>
      <c r="BB51" s="7">
        <f>'pivot times'!S51</f>
        <v>0</v>
      </c>
      <c r="BC51" s="7">
        <f t="shared" si="16"/>
        <v>0</v>
      </c>
      <c r="BD51" s="7">
        <f t="shared" si="17"/>
        <v>0</v>
      </c>
    </row>
    <row r="52" spans="1:56" x14ac:dyDescent="0.25">
      <c r="A52" s="2">
        <v>45</v>
      </c>
      <c r="B52" s="6">
        <v>240.41824600000001</v>
      </c>
      <c r="C52" s="6">
        <v>260.35367100000002</v>
      </c>
      <c r="D52" s="6">
        <v>25.254002333333332</v>
      </c>
      <c r="E52" s="6">
        <v>5.7430013999999998</v>
      </c>
      <c r="F52" s="6">
        <v>247.02667600000001</v>
      </c>
      <c r="G52" s="6">
        <v>7.1911316666666671</v>
      </c>
      <c r="H52" s="6">
        <v>1.5686882</v>
      </c>
      <c r="U52" s="7" t="e">
        <f>GETPIVOTDATA("Avg",'pivot times'!$A$3,"action","e0","world_size",10000,"number_of_steps_between_file_dumps",1,"omp_get_max_threads",A52)</f>
        <v>#REF!</v>
      </c>
      <c r="V52" s="7" t="e">
        <f>GETPIVOTDATA("StdDevp",'pivot times'!$A$3,"action","e0","world_size",10000,"number_of_steps_between_file_dumps",1,"omp_get_max_threads",A52)</f>
        <v>#REF!</v>
      </c>
      <c r="W52" s="7" t="e">
        <f t="shared" si="0"/>
        <v>#REF!</v>
      </c>
      <c r="X52" s="7" t="e">
        <f t="shared" si="1"/>
        <v>#REF!</v>
      </c>
      <c r="Y52" s="7">
        <f>'pivot times'!D52</f>
        <v>260.35367100000002</v>
      </c>
      <c r="Z52" s="7">
        <f>'pivot times'!E52</f>
        <v>0</v>
      </c>
      <c r="AA52" s="7">
        <f t="shared" si="2"/>
        <v>260.35367100000002</v>
      </c>
      <c r="AB52" s="7">
        <f t="shared" si="3"/>
        <v>260.35367100000002</v>
      </c>
      <c r="AC52" s="7">
        <f>'pivot times'!F52</f>
        <v>25.254002333333332</v>
      </c>
      <c r="AD52" s="7">
        <f>'pivot times'!G52</f>
        <v>0.92190047262863217</v>
      </c>
      <c r="AE52" s="7">
        <f t="shared" si="4"/>
        <v>22.488300915447436</v>
      </c>
      <c r="AF52" s="7">
        <f t="shared" si="5"/>
        <v>28.019703751219229</v>
      </c>
      <c r="AG52" s="7">
        <f>'pivot times'!H52</f>
        <v>5.7430013999999998</v>
      </c>
      <c r="AH52" s="7">
        <f>'pivot times'!I52</f>
        <v>0.13113899097536516</v>
      </c>
      <c r="AI52" s="7">
        <f t="shared" si="6"/>
        <v>5.3495844270739044</v>
      </c>
      <c r="AJ52" s="7">
        <f t="shared" si="7"/>
        <v>6.1364183729260953</v>
      </c>
      <c r="AK52" s="7">
        <f>'pivot times'!J52</f>
        <v>247.02667600000001</v>
      </c>
      <c r="AL52" s="7">
        <f>'pivot times'!K52</f>
        <v>0</v>
      </c>
      <c r="AM52" s="7">
        <f t="shared" si="8"/>
        <v>247.02667600000001</v>
      </c>
      <c r="AN52" s="7">
        <f t="shared" si="9"/>
        <v>247.02667600000001</v>
      </c>
      <c r="AO52" s="7">
        <f>'pivot times'!L52</f>
        <v>7.1911316666666671</v>
      </c>
      <c r="AP52" s="7">
        <f>'pivot times'!M52</f>
        <v>0.15682279636439569</v>
      </c>
      <c r="AQ52" s="7">
        <f t="shared" si="10"/>
        <v>6.7206632775734798</v>
      </c>
      <c r="AR52" s="7">
        <f t="shared" si="11"/>
        <v>7.6616000557598545</v>
      </c>
      <c r="AS52" s="7">
        <f>'pivot times'!N52</f>
        <v>1.5686882</v>
      </c>
      <c r="AT52" s="7">
        <f>'pivot times'!O52</f>
        <v>4.2742502488275123E-2</v>
      </c>
      <c r="AU52" s="7">
        <f t="shared" si="12"/>
        <v>1.4404606925351746</v>
      </c>
      <c r="AV52" s="7">
        <f t="shared" si="13"/>
        <v>1.6969157074648253</v>
      </c>
      <c r="AW52" s="7">
        <f>'pivot times'!P52</f>
        <v>0</v>
      </c>
      <c r="AX52" s="7">
        <f>'pivot times'!Q52</f>
        <v>0</v>
      </c>
      <c r="AY52" s="7">
        <f t="shared" si="14"/>
        <v>0</v>
      </c>
      <c r="AZ52" s="7">
        <f t="shared" si="15"/>
        <v>0</v>
      </c>
      <c r="BA52" s="7">
        <f>'pivot times'!R52</f>
        <v>0</v>
      </c>
      <c r="BB52" s="7">
        <f>'pivot times'!S52</f>
        <v>0</v>
      </c>
      <c r="BC52" s="7">
        <f t="shared" si="16"/>
        <v>0</v>
      </c>
      <c r="BD52" s="7">
        <f t="shared" si="17"/>
        <v>0</v>
      </c>
    </row>
    <row r="53" spans="1:56" x14ac:dyDescent="0.25">
      <c r="A53" s="2">
        <v>46</v>
      </c>
      <c r="B53" s="6">
        <v>240.389419</v>
      </c>
      <c r="C53" s="6">
        <v>262.15195199999999</v>
      </c>
      <c r="D53" s="6">
        <v>25.105016666666668</v>
      </c>
      <c r="E53" s="6">
        <v>5.7503392000000009</v>
      </c>
      <c r="F53" s="6">
        <v>248.76668100000001</v>
      </c>
      <c r="G53" s="6">
        <v>7.1716801111111108</v>
      </c>
      <c r="H53" s="6">
        <v>1.695457</v>
      </c>
      <c r="U53" s="7" t="e">
        <f>GETPIVOTDATA("Avg",'pivot times'!$A$3,"action","e0","world_size",10000,"number_of_steps_between_file_dumps",1,"omp_get_max_threads",A53)</f>
        <v>#REF!</v>
      </c>
      <c r="V53" s="7" t="e">
        <f>GETPIVOTDATA("StdDevp",'pivot times'!$A$3,"action","e0","world_size",10000,"number_of_steps_between_file_dumps",1,"omp_get_max_threads",A53)</f>
        <v>#REF!</v>
      </c>
      <c r="W53" s="7" t="e">
        <f t="shared" si="0"/>
        <v>#REF!</v>
      </c>
      <c r="X53" s="7" t="e">
        <f t="shared" si="1"/>
        <v>#REF!</v>
      </c>
      <c r="Y53" s="7">
        <f>'pivot times'!D53</f>
        <v>262.15195199999999</v>
      </c>
      <c r="Z53" s="7">
        <f>'pivot times'!E53</f>
        <v>0</v>
      </c>
      <c r="AA53" s="7">
        <f t="shared" si="2"/>
        <v>262.15195199999999</v>
      </c>
      <c r="AB53" s="7">
        <f t="shared" si="3"/>
        <v>262.15195199999999</v>
      </c>
      <c r="AC53" s="7">
        <f>'pivot times'!F53</f>
        <v>25.105016666666668</v>
      </c>
      <c r="AD53" s="7">
        <f>'pivot times'!G53</f>
        <v>0.96783194625286728</v>
      </c>
      <c r="AE53" s="7">
        <f t="shared" si="4"/>
        <v>22.201520827908066</v>
      </c>
      <c r="AF53" s="7">
        <f t="shared" si="5"/>
        <v>28.008512505425269</v>
      </c>
      <c r="AG53" s="7">
        <f>'pivot times'!H53</f>
        <v>5.7503392000000009</v>
      </c>
      <c r="AH53" s="7">
        <f>'pivot times'!I53</f>
        <v>0.16546390279259388</v>
      </c>
      <c r="AI53" s="7">
        <f t="shared" si="6"/>
        <v>5.2539474916222195</v>
      </c>
      <c r="AJ53" s="7">
        <f t="shared" si="7"/>
        <v>6.2467309083777822</v>
      </c>
      <c r="AK53" s="7">
        <f>'pivot times'!J53</f>
        <v>248.76668100000001</v>
      </c>
      <c r="AL53" s="7">
        <f>'pivot times'!K53</f>
        <v>0</v>
      </c>
      <c r="AM53" s="7">
        <f t="shared" si="8"/>
        <v>248.76668100000001</v>
      </c>
      <c r="AN53" s="7">
        <f t="shared" si="9"/>
        <v>248.76668100000001</v>
      </c>
      <c r="AO53" s="7">
        <f>'pivot times'!L53</f>
        <v>7.1716801111111108</v>
      </c>
      <c r="AP53" s="7">
        <f>'pivot times'!M53</f>
        <v>0.11280849928430864</v>
      </c>
      <c r="AQ53" s="7">
        <f t="shared" si="10"/>
        <v>6.8332546132581848</v>
      </c>
      <c r="AR53" s="7">
        <f t="shared" si="11"/>
        <v>7.5101056089640368</v>
      </c>
      <c r="AS53" s="7">
        <f>'pivot times'!N53</f>
        <v>1.695457</v>
      </c>
      <c r="AT53" s="7">
        <f>'pivot times'!O53</f>
        <v>8.0978308643733385E-2</v>
      </c>
      <c r="AU53" s="7">
        <f t="shared" si="12"/>
        <v>1.4525220740687999</v>
      </c>
      <c r="AV53" s="7">
        <f t="shared" si="13"/>
        <v>1.9383919259312001</v>
      </c>
      <c r="AW53" s="7">
        <f>'pivot times'!P53</f>
        <v>0</v>
      </c>
      <c r="AX53" s="7">
        <f>'pivot times'!Q53</f>
        <v>0</v>
      </c>
      <c r="AY53" s="7">
        <f t="shared" si="14"/>
        <v>0</v>
      </c>
      <c r="AZ53" s="7">
        <f t="shared" si="15"/>
        <v>0</v>
      </c>
      <c r="BA53" s="7">
        <f>'pivot times'!R53</f>
        <v>0</v>
      </c>
      <c r="BB53" s="7">
        <f>'pivot times'!S53</f>
        <v>0</v>
      </c>
      <c r="BC53" s="7">
        <f t="shared" si="16"/>
        <v>0</v>
      </c>
      <c r="BD53" s="7">
        <f t="shared" si="17"/>
        <v>0</v>
      </c>
    </row>
    <row r="54" spans="1:56" x14ac:dyDescent="0.25">
      <c r="A54" s="2">
        <v>47</v>
      </c>
      <c r="B54" s="6">
        <v>252.25861900000001</v>
      </c>
      <c r="C54" s="6">
        <v>263.36458499999998</v>
      </c>
      <c r="D54" s="6">
        <v>25.578340999999998</v>
      </c>
      <c r="E54" s="6">
        <v>5.5868596999999998</v>
      </c>
      <c r="F54" s="6">
        <v>249.71161499999999</v>
      </c>
      <c r="G54" s="6">
        <v>7.0710124444444444</v>
      </c>
      <c r="H54" s="6">
        <v>3.1040900000000002</v>
      </c>
      <c r="U54" s="7" t="e">
        <f>GETPIVOTDATA("Avg",'pivot times'!$A$3,"action","e0","world_size",10000,"number_of_steps_between_file_dumps",1,"omp_get_max_threads",A54)</f>
        <v>#REF!</v>
      </c>
      <c r="V54" s="7" t="e">
        <f>GETPIVOTDATA("StdDevp",'pivot times'!$A$3,"action","e0","world_size",10000,"number_of_steps_between_file_dumps",1,"omp_get_max_threads",A54)</f>
        <v>#REF!</v>
      </c>
      <c r="W54" s="7" t="e">
        <f t="shared" si="0"/>
        <v>#REF!</v>
      </c>
      <c r="X54" s="7" t="e">
        <f t="shared" si="1"/>
        <v>#REF!</v>
      </c>
      <c r="Y54" s="7">
        <f>'pivot times'!D54</f>
        <v>263.36458499999998</v>
      </c>
      <c r="Z54" s="7">
        <f>'pivot times'!E54</f>
        <v>0</v>
      </c>
      <c r="AA54" s="7">
        <f t="shared" si="2"/>
        <v>263.36458499999998</v>
      </c>
      <c r="AB54" s="7">
        <f t="shared" si="3"/>
        <v>263.36458499999998</v>
      </c>
      <c r="AC54" s="7">
        <f>'pivot times'!F54</f>
        <v>25.578340999999998</v>
      </c>
      <c r="AD54" s="7">
        <f>'pivot times'!G54</f>
        <v>0.98045741141675369</v>
      </c>
      <c r="AE54" s="7">
        <f t="shared" si="4"/>
        <v>22.636968765749735</v>
      </c>
      <c r="AF54" s="7">
        <f t="shared" si="5"/>
        <v>28.519713234250261</v>
      </c>
      <c r="AG54" s="7">
        <f>'pivot times'!H54</f>
        <v>5.5868596999999998</v>
      </c>
      <c r="AH54" s="7">
        <f>'pivot times'!I54</f>
        <v>0.3397299843004894</v>
      </c>
      <c r="AI54" s="7">
        <f t="shared" si="6"/>
        <v>4.567669747098531</v>
      </c>
      <c r="AJ54" s="7">
        <f t="shared" si="7"/>
        <v>6.6060496529014685</v>
      </c>
      <c r="AK54" s="7">
        <f>'pivot times'!J54</f>
        <v>249.71161499999999</v>
      </c>
      <c r="AL54" s="7">
        <f>'pivot times'!K54</f>
        <v>0</v>
      </c>
      <c r="AM54" s="7">
        <f t="shared" si="8"/>
        <v>249.71161499999999</v>
      </c>
      <c r="AN54" s="7">
        <f t="shared" si="9"/>
        <v>249.71161499999999</v>
      </c>
      <c r="AO54" s="7">
        <f>'pivot times'!L54</f>
        <v>7.0710124444444444</v>
      </c>
      <c r="AP54" s="7">
        <f>'pivot times'!M54</f>
        <v>0.17170293689144553</v>
      </c>
      <c r="AQ54" s="7">
        <f t="shared" si="10"/>
        <v>6.5559036337701082</v>
      </c>
      <c r="AR54" s="7">
        <f t="shared" si="11"/>
        <v>7.5861212551187807</v>
      </c>
      <c r="AS54" s="7">
        <f>'pivot times'!N54</f>
        <v>3.1040900000000002</v>
      </c>
      <c r="AT54" s="7">
        <f>'pivot times'!O54</f>
        <v>2.8953641597859154</v>
      </c>
      <c r="AU54" s="7">
        <f t="shared" si="12"/>
        <v>-5.5820024793577465</v>
      </c>
      <c r="AV54" s="7">
        <f t="shared" si="13"/>
        <v>11.790182479357746</v>
      </c>
      <c r="AW54" s="7">
        <f>'pivot times'!P54</f>
        <v>0</v>
      </c>
      <c r="AX54" s="7">
        <f>'pivot times'!Q54</f>
        <v>0</v>
      </c>
      <c r="AY54" s="7">
        <f t="shared" si="14"/>
        <v>0</v>
      </c>
      <c r="AZ54" s="7">
        <f t="shared" si="15"/>
        <v>0</v>
      </c>
      <c r="BA54" s="7">
        <f>'pivot times'!R54</f>
        <v>0</v>
      </c>
      <c r="BB54" s="7">
        <f>'pivot times'!S54</f>
        <v>0</v>
      </c>
      <c r="BC54" s="7">
        <f t="shared" si="16"/>
        <v>0</v>
      </c>
      <c r="BD54" s="7">
        <f t="shared" si="17"/>
        <v>0</v>
      </c>
    </row>
    <row r="55" spans="1:56" x14ac:dyDescent="0.25">
      <c r="A55" s="2">
        <v>48</v>
      </c>
      <c r="B55" s="6">
        <v>256.85568599999999</v>
      </c>
      <c r="C55" s="6">
        <v>265.49757899999997</v>
      </c>
      <c r="D55" s="6">
        <v>25.698375999999996</v>
      </c>
      <c r="E55" s="6">
        <v>5.6301132999999997</v>
      </c>
      <c r="F55" s="6">
        <v>253.84676999999999</v>
      </c>
      <c r="G55" s="6">
        <v>6.9642718888888897</v>
      </c>
      <c r="H55" s="6">
        <v>3.3395464000000006</v>
      </c>
      <c r="U55" s="7" t="e">
        <f>GETPIVOTDATA("Avg",'pivot times'!$A$3,"action","e0","world_size",10000,"number_of_steps_between_file_dumps",1,"omp_get_max_threads",A55)</f>
        <v>#REF!</v>
      </c>
      <c r="V55" s="7" t="e">
        <f>GETPIVOTDATA("StdDevp",'pivot times'!$A$3,"action","e0","world_size",10000,"number_of_steps_between_file_dumps",1,"omp_get_max_threads",A55)</f>
        <v>#REF!</v>
      </c>
      <c r="W55" s="7" t="e">
        <f t="shared" si="0"/>
        <v>#REF!</v>
      </c>
      <c r="X55" s="7" t="e">
        <f t="shared" si="1"/>
        <v>#REF!</v>
      </c>
      <c r="Y55" s="7">
        <f>'pivot times'!D55</f>
        <v>265.49757899999997</v>
      </c>
      <c r="Z55" s="7">
        <f>'pivot times'!E55</f>
        <v>0</v>
      </c>
      <c r="AA55" s="7">
        <f t="shared" si="2"/>
        <v>265.49757899999997</v>
      </c>
      <c r="AB55" s="7">
        <f t="shared" si="3"/>
        <v>265.49757899999997</v>
      </c>
      <c r="AC55" s="7">
        <f>'pivot times'!F55</f>
        <v>25.698375999999996</v>
      </c>
      <c r="AD55" s="7">
        <f>'pivot times'!G55</f>
        <v>0.656682861572359</v>
      </c>
      <c r="AE55" s="7">
        <f t="shared" si="4"/>
        <v>23.728327415282919</v>
      </c>
      <c r="AF55" s="7">
        <f t="shared" si="5"/>
        <v>27.668424584717073</v>
      </c>
      <c r="AG55" s="7">
        <f>'pivot times'!H55</f>
        <v>5.6301132999999997</v>
      </c>
      <c r="AH55" s="7">
        <f>'pivot times'!I55</f>
        <v>0.18975253810007162</v>
      </c>
      <c r="AI55" s="7">
        <f t="shared" si="6"/>
        <v>5.0608556856997851</v>
      </c>
      <c r="AJ55" s="7">
        <f t="shared" si="7"/>
        <v>6.1993709143002143</v>
      </c>
      <c r="AK55" s="7">
        <f>'pivot times'!J55</f>
        <v>253.84676999999999</v>
      </c>
      <c r="AL55" s="7">
        <f>'pivot times'!K55</f>
        <v>0</v>
      </c>
      <c r="AM55" s="7">
        <f t="shared" si="8"/>
        <v>253.84676999999999</v>
      </c>
      <c r="AN55" s="7">
        <f t="shared" si="9"/>
        <v>253.84676999999999</v>
      </c>
      <c r="AO55" s="7">
        <f>'pivot times'!L55</f>
        <v>6.9642718888888897</v>
      </c>
      <c r="AP55" s="7">
        <f>'pivot times'!M55</f>
        <v>0.13159911568380836</v>
      </c>
      <c r="AQ55" s="7">
        <f t="shared" si="10"/>
        <v>6.5694745418374643</v>
      </c>
      <c r="AR55" s="7">
        <f t="shared" si="11"/>
        <v>7.3590692359403151</v>
      </c>
      <c r="AS55" s="7">
        <f>'pivot times'!N55</f>
        <v>3.3395464000000006</v>
      </c>
      <c r="AT55" s="7">
        <f>'pivot times'!O55</f>
        <v>3.0801911021716548</v>
      </c>
      <c r="AU55" s="7">
        <f t="shared" si="12"/>
        <v>-5.9010269065149634</v>
      </c>
      <c r="AV55" s="7">
        <f t="shared" si="13"/>
        <v>12.580119706514964</v>
      </c>
      <c r="AW55" s="7">
        <f>'pivot times'!P55</f>
        <v>0</v>
      </c>
      <c r="AX55" s="7">
        <f>'pivot times'!Q55</f>
        <v>0</v>
      </c>
      <c r="AY55" s="7">
        <f t="shared" si="14"/>
        <v>0</v>
      </c>
      <c r="AZ55" s="7">
        <f t="shared" si="15"/>
        <v>0</v>
      </c>
      <c r="BA55" s="7">
        <f>'pivot times'!R55</f>
        <v>0</v>
      </c>
      <c r="BB55" s="7">
        <f>'pivot times'!S55</f>
        <v>0</v>
      </c>
      <c r="BC55" s="7">
        <f t="shared" si="16"/>
        <v>0</v>
      </c>
      <c r="BD55" s="7">
        <f t="shared" si="17"/>
        <v>0</v>
      </c>
    </row>
    <row r="56" spans="1:56" x14ac:dyDescent="0.25">
      <c r="A56" s="2">
        <v>49</v>
      </c>
      <c r="B56" s="6">
        <v>263.95601499999998</v>
      </c>
      <c r="C56" s="6">
        <v>267.15020600000003</v>
      </c>
      <c r="D56" s="6">
        <v>25.497405666666666</v>
      </c>
      <c r="E56" s="6">
        <v>5.7318926000000001</v>
      </c>
      <c r="F56" s="6">
        <v>252.48874000000001</v>
      </c>
      <c r="G56" s="6">
        <v>6.8549685555555548</v>
      </c>
      <c r="H56" s="6">
        <v>9.4954938000000002</v>
      </c>
      <c r="U56" s="7" t="e">
        <f>GETPIVOTDATA("Avg",'pivot times'!$A$3,"action","e0","world_size",10000,"number_of_steps_between_file_dumps",1,"omp_get_max_threads",A56)</f>
        <v>#REF!</v>
      </c>
      <c r="V56" s="7" t="e">
        <f>GETPIVOTDATA("StdDevp",'pivot times'!$A$3,"action","e0","world_size",10000,"number_of_steps_between_file_dumps",1,"omp_get_max_threads",A56)</f>
        <v>#REF!</v>
      </c>
      <c r="W56" s="7" t="e">
        <f t="shared" si="0"/>
        <v>#REF!</v>
      </c>
      <c r="X56" s="7" t="e">
        <f t="shared" si="1"/>
        <v>#REF!</v>
      </c>
      <c r="Y56" s="7">
        <f>'pivot times'!D56</f>
        <v>267.15020600000003</v>
      </c>
      <c r="Z56" s="7">
        <f>'pivot times'!E56</f>
        <v>0</v>
      </c>
      <c r="AA56" s="7">
        <f t="shared" si="2"/>
        <v>267.15020600000003</v>
      </c>
      <c r="AB56" s="7">
        <f t="shared" si="3"/>
        <v>267.15020600000003</v>
      </c>
      <c r="AC56" s="7">
        <f>'pivot times'!F56</f>
        <v>25.497405666666666</v>
      </c>
      <c r="AD56" s="7">
        <f>'pivot times'!G56</f>
        <v>1.0181394385820903</v>
      </c>
      <c r="AE56" s="7">
        <f t="shared" si="4"/>
        <v>22.442987350920394</v>
      </c>
      <c r="AF56" s="7">
        <f t="shared" si="5"/>
        <v>28.551823982412937</v>
      </c>
      <c r="AG56" s="7">
        <f>'pivot times'!H56</f>
        <v>5.7318926000000001</v>
      </c>
      <c r="AH56" s="7">
        <f>'pivot times'!I56</f>
        <v>0.60216012640296923</v>
      </c>
      <c r="AI56" s="7">
        <f t="shared" si="6"/>
        <v>3.9254122207910926</v>
      </c>
      <c r="AJ56" s="7">
        <f t="shared" si="7"/>
        <v>7.5383729792089076</v>
      </c>
      <c r="AK56" s="7">
        <f>'pivot times'!J56</f>
        <v>252.48874000000001</v>
      </c>
      <c r="AL56" s="7">
        <f>'pivot times'!K56</f>
        <v>0</v>
      </c>
      <c r="AM56" s="7">
        <f t="shared" si="8"/>
        <v>252.48874000000001</v>
      </c>
      <c r="AN56" s="7">
        <f t="shared" si="9"/>
        <v>252.48874000000001</v>
      </c>
      <c r="AO56" s="7">
        <f>'pivot times'!L56</f>
        <v>6.8549685555555548</v>
      </c>
      <c r="AP56" s="7">
        <f>'pivot times'!M56</f>
        <v>0.14342160944194052</v>
      </c>
      <c r="AQ56" s="7">
        <f t="shared" si="10"/>
        <v>6.4247037272297334</v>
      </c>
      <c r="AR56" s="7">
        <f t="shared" si="11"/>
        <v>7.2852333838813763</v>
      </c>
      <c r="AS56" s="7">
        <f>'pivot times'!N56</f>
        <v>9.4954938000000002</v>
      </c>
      <c r="AT56" s="7">
        <f>'pivot times'!O56</f>
        <v>15.267231032164533</v>
      </c>
      <c r="AU56" s="7">
        <f t="shared" si="12"/>
        <v>-36.306199296493602</v>
      </c>
      <c r="AV56" s="7">
        <f t="shared" si="13"/>
        <v>55.297186896493599</v>
      </c>
      <c r="AW56" s="7">
        <f>'pivot times'!P56</f>
        <v>0</v>
      </c>
      <c r="AX56" s="7">
        <f>'pivot times'!Q56</f>
        <v>0</v>
      </c>
      <c r="AY56" s="7">
        <f t="shared" si="14"/>
        <v>0</v>
      </c>
      <c r="AZ56" s="7">
        <f t="shared" si="15"/>
        <v>0</v>
      </c>
      <c r="BA56" s="7">
        <f>'pivot times'!R56</f>
        <v>0</v>
      </c>
      <c r="BB56" s="7">
        <f>'pivot times'!S56</f>
        <v>0</v>
      </c>
      <c r="BC56" s="7">
        <f t="shared" si="16"/>
        <v>0</v>
      </c>
      <c r="BD56" s="7">
        <f t="shared" si="17"/>
        <v>0</v>
      </c>
    </row>
    <row r="57" spans="1:56" x14ac:dyDescent="0.25">
      <c r="A57" s="2">
        <v>50</v>
      </c>
      <c r="B57" s="6">
        <v>246.72172</v>
      </c>
      <c r="C57" s="6">
        <v>268.84976999999998</v>
      </c>
      <c r="D57" s="6">
        <v>24.905305333333331</v>
      </c>
      <c r="E57" s="6">
        <v>5.4394491</v>
      </c>
      <c r="F57" s="6">
        <v>254.01314400000001</v>
      </c>
      <c r="G57" s="6">
        <v>6.863671222222222</v>
      </c>
      <c r="H57" s="6">
        <v>1.7505656000000003</v>
      </c>
      <c r="U57" s="7" t="e">
        <f>GETPIVOTDATA("Avg",'pivot times'!$A$3,"action","e0","world_size",10000,"number_of_steps_between_file_dumps",1,"omp_get_max_threads",A57)</f>
        <v>#REF!</v>
      </c>
      <c r="V57" s="7" t="e">
        <f>GETPIVOTDATA("StdDevp",'pivot times'!$A$3,"action","e0","world_size",10000,"number_of_steps_between_file_dumps",1,"omp_get_max_threads",A57)</f>
        <v>#REF!</v>
      </c>
      <c r="W57" s="7" t="e">
        <f t="shared" si="0"/>
        <v>#REF!</v>
      </c>
      <c r="X57" s="7" t="e">
        <f t="shared" si="1"/>
        <v>#REF!</v>
      </c>
      <c r="Y57" s="7">
        <f>'pivot times'!D57</f>
        <v>268.84976999999998</v>
      </c>
      <c r="Z57" s="7">
        <f>'pivot times'!E57</f>
        <v>0</v>
      </c>
      <c r="AA57" s="7">
        <f t="shared" si="2"/>
        <v>268.84976999999998</v>
      </c>
      <c r="AB57" s="7">
        <f t="shared" si="3"/>
        <v>268.84976999999998</v>
      </c>
      <c r="AC57" s="7">
        <f>'pivot times'!F57</f>
        <v>24.905305333333331</v>
      </c>
      <c r="AD57" s="7">
        <f>'pivot times'!G57</f>
        <v>0.67773903707279415</v>
      </c>
      <c r="AE57" s="7">
        <f t="shared" si="4"/>
        <v>22.872088222114947</v>
      </c>
      <c r="AF57" s="7">
        <f t="shared" si="5"/>
        <v>26.938522444551715</v>
      </c>
      <c r="AG57" s="7">
        <f>'pivot times'!H57</f>
        <v>5.4394491</v>
      </c>
      <c r="AH57" s="7">
        <f>'pivot times'!I57</f>
        <v>0.26203196978743615</v>
      </c>
      <c r="AI57" s="7">
        <f t="shared" si="6"/>
        <v>4.6533531906376915</v>
      </c>
      <c r="AJ57" s="7">
        <f t="shared" si="7"/>
        <v>6.2255450093623086</v>
      </c>
      <c r="AK57" s="7">
        <f>'pivot times'!J57</f>
        <v>254.01314400000001</v>
      </c>
      <c r="AL57" s="7">
        <f>'pivot times'!K57</f>
        <v>0</v>
      </c>
      <c r="AM57" s="7">
        <f t="shared" si="8"/>
        <v>254.01314400000001</v>
      </c>
      <c r="AN57" s="7">
        <f t="shared" si="9"/>
        <v>254.01314400000001</v>
      </c>
      <c r="AO57" s="7">
        <f>'pivot times'!L57</f>
        <v>6.863671222222222</v>
      </c>
      <c r="AP57" s="7">
        <f>'pivot times'!M57</f>
        <v>0.17242604789091584</v>
      </c>
      <c r="AQ57" s="7">
        <f t="shared" si="10"/>
        <v>6.3463930785494744</v>
      </c>
      <c r="AR57" s="7">
        <f t="shared" si="11"/>
        <v>7.3809493658949696</v>
      </c>
      <c r="AS57" s="7">
        <f>'pivot times'!N57</f>
        <v>1.7505656000000003</v>
      </c>
      <c r="AT57" s="7">
        <f>'pivot times'!O57</f>
        <v>0.12083840062926872</v>
      </c>
      <c r="AU57" s="7">
        <f t="shared" si="12"/>
        <v>1.3880503981121941</v>
      </c>
      <c r="AV57" s="7">
        <f t="shared" si="13"/>
        <v>2.1130808018878064</v>
      </c>
      <c r="AW57" s="7">
        <f>'pivot times'!P57</f>
        <v>0</v>
      </c>
      <c r="AX57" s="7">
        <f>'pivot times'!Q57</f>
        <v>0</v>
      </c>
      <c r="AY57" s="7">
        <f t="shared" si="14"/>
        <v>0</v>
      </c>
      <c r="AZ57" s="7">
        <f t="shared" si="15"/>
        <v>0</v>
      </c>
      <c r="BA57" s="7">
        <f>'pivot times'!R57</f>
        <v>0</v>
      </c>
      <c r="BB57" s="7">
        <f>'pivot times'!S57</f>
        <v>0</v>
      </c>
      <c r="BC57" s="7">
        <f t="shared" si="16"/>
        <v>0</v>
      </c>
      <c r="BD57" s="7">
        <f t="shared" si="17"/>
        <v>0</v>
      </c>
    </row>
    <row r="58" spans="1:56" x14ac:dyDescent="0.25">
      <c r="A58" s="2">
        <v>51</v>
      </c>
      <c r="B58" s="6">
        <v>270.65647899999999</v>
      </c>
      <c r="C58" s="6">
        <v>270.40083600000003</v>
      </c>
      <c r="D58" s="6">
        <v>25.840850333333332</v>
      </c>
      <c r="E58" s="6">
        <v>5.5158591999999995</v>
      </c>
      <c r="F58" s="6">
        <v>254.54146399999999</v>
      </c>
      <c r="G58" s="6">
        <v>6.7459832222222218</v>
      </c>
      <c r="H58" s="6">
        <v>1.7757187999999999</v>
      </c>
      <c r="U58" s="7" t="e">
        <f>GETPIVOTDATA("Avg",'pivot times'!$A$3,"action","e0","world_size",10000,"number_of_steps_between_file_dumps",1,"omp_get_max_threads",A58)</f>
        <v>#REF!</v>
      </c>
      <c r="V58" s="7" t="e">
        <f>GETPIVOTDATA("StdDevp",'pivot times'!$A$3,"action","e0","world_size",10000,"number_of_steps_between_file_dumps",1,"omp_get_max_threads",A58)</f>
        <v>#REF!</v>
      </c>
      <c r="W58" s="7" t="e">
        <f t="shared" si="0"/>
        <v>#REF!</v>
      </c>
      <c r="X58" s="7" t="e">
        <f t="shared" si="1"/>
        <v>#REF!</v>
      </c>
      <c r="Y58" s="7">
        <f>'pivot times'!D58</f>
        <v>270.40083600000003</v>
      </c>
      <c r="Z58" s="7">
        <f>'pivot times'!E58</f>
        <v>0</v>
      </c>
      <c r="AA58" s="7">
        <f t="shared" si="2"/>
        <v>270.40083600000003</v>
      </c>
      <c r="AB58" s="7">
        <f t="shared" si="3"/>
        <v>270.40083600000003</v>
      </c>
      <c r="AC58" s="7">
        <f>'pivot times'!F58</f>
        <v>25.840850333333332</v>
      </c>
      <c r="AD58" s="7">
        <f>'pivot times'!G58</f>
        <v>1.4243345507535057</v>
      </c>
      <c r="AE58" s="7">
        <f t="shared" si="4"/>
        <v>21.567846681072815</v>
      </c>
      <c r="AF58" s="7">
        <f t="shared" si="5"/>
        <v>30.113853985593849</v>
      </c>
      <c r="AG58" s="7">
        <f>'pivot times'!H58</f>
        <v>5.5158591999999995</v>
      </c>
      <c r="AH58" s="7">
        <f>'pivot times'!I58</f>
        <v>0.17527769040859445</v>
      </c>
      <c r="AI58" s="7">
        <f t="shared" si="6"/>
        <v>4.9900261287742165</v>
      </c>
      <c r="AJ58" s="7">
        <f t="shared" si="7"/>
        <v>6.0416922712257826</v>
      </c>
      <c r="AK58" s="7">
        <f>'pivot times'!J58</f>
        <v>254.54146399999999</v>
      </c>
      <c r="AL58" s="7">
        <f>'pivot times'!K58</f>
        <v>0</v>
      </c>
      <c r="AM58" s="7">
        <f t="shared" si="8"/>
        <v>254.54146399999999</v>
      </c>
      <c r="AN58" s="7">
        <f t="shared" si="9"/>
        <v>254.54146399999999</v>
      </c>
      <c r="AO58" s="7">
        <f>'pivot times'!L58</f>
        <v>6.7459832222222218</v>
      </c>
      <c r="AP58" s="7">
        <f>'pivot times'!M58</f>
        <v>0.15029629390920513</v>
      </c>
      <c r="AQ58" s="7">
        <f t="shared" si="10"/>
        <v>6.2950943404946065</v>
      </c>
      <c r="AR58" s="7">
        <f t="shared" si="11"/>
        <v>7.1968721039498371</v>
      </c>
      <c r="AS58" s="7">
        <f>'pivot times'!N58</f>
        <v>1.7757187999999999</v>
      </c>
      <c r="AT58" s="7">
        <f>'pivot times'!O58</f>
        <v>0.10692728333854176</v>
      </c>
      <c r="AU58" s="7">
        <f t="shared" si="12"/>
        <v>1.4549369499843747</v>
      </c>
      <c r="AV58" s="7">
        <f t="shared" si="13"/>
        <v>2.0965006500156251</v>
      </c>
      <c r="AW58" s="7">
        <f>'pivot times'!P58</f>
        <v>0</v>
      </c>
      <c r="AX58" s="7">
        <f>'pivot times'!Q58</f>
        <v>0</v>
      </c>
      <c r="AY58" s="7">
        <f t="shared" si="14"/>
        <v>0</v>
      </c>
      <c r="AZ58" s="7">
        <f t="shared" si="15"/>
        <v>0</v>
      </c>
      <c r="BA58" s="7">
        <f>'pivot times'!R58</f>
        <v>0</v>
      </c>
      <c r="BB58" s="7">
        <f>'pivot times'!S58</f>
        <v>0</v>
      </c>
      <c r="BC58" s="7">
        <f t="shared" si="16"/>
        <v>0</v>
      </c>
      <c r="BD58" s="7">
        <f t="shared" si="17"/>
        <v>0</v>
      </c>
    </row>
    <row r="59" spans="1:56" x14ac:dyDescent="0.25">
      <c r="A59" s="2">
        <v>52</v>
      </c>
      <c r="B59" s="6">
        <v>341.17526199999998</v>
      </c>
      <c r="C59" s="6">
        <v>272.18988400000001</v>
      </c>
      <c r="D59" s="6">
        <v>25.390547666666667</v>
      </c>
      <c r="E59" s="6">
        <v>5.6543715999999993</v>
      </c>
      <c r="F59" s="6">
        <v>255.768068</v>
      </c>
      <c r="G59" s="6">
        <v>6.7161915555555565</v>
      </c>
      <c r="H59" s="6">
        <v>1.8381143999999998</v>
      </c>
      <c r="U59" s="7" t="e">
        <f>GETPIVOTDATA("Avg",'pivot times'!$A$3,"action","e0","world_size",10000,"number_of_steps_between_file_dumps",1,"omp_get_max_threads",A59)</f>
        <v>#REF!</v>
      </c>
      <c r="V59" s="7" t="e">
        <f>GETPIVOTDATA("StdDevp",'pivot times'!$A$3,"action","e0","world_size",10000,"number_of_steps_between_file_dumps",1,"omp_get_max_threads",A59)</f>
        <v>#REF!</v>
      </c>
      <c r="W59" s="7" t="e">
        <f t="shared" si="0"/>
        <v>#REF!</v>
      </c>
      <c r="X59" s="7" t="e">
        <f t="shared" si="1"/>
        <v>#REF!</v>
      </c>
      <c r="Y59" s="7">
        <f>'pivot times'!D59</f>
        <v>272.18988400000001</v>
      </c>
      <c r="Z59" s="7">
        <f>'pivot times'!E59</f>
        <v>0</v>
      </c>
      <c r="AA59" s="7">
        <f t="shared" si="2"/>
        <v>272.18988400000001</v>
      </c>
      <c r="AB59" s="7">
        <f t="shared" si="3"/>
        <v>272.18988400000001</v>
      </c>
      <c r="AC59" s="7">
        <f>'pivot times'!F59</f>
        <v>25.390547666666667</v>
      </c>
      <c r="AD59" s="7">
        <f>'pivot times'!G59</f>
        <v>1.1714658179339055</v>
      </c>
      <c r="AE59" s="7">
        <f t="shared" si="4"/>
        <v>21.87615021286495</v>
      </c>
      <c r="AF59" s="7">
        <f t="shared" si="5"/>
        <v>28.904945120468383</v>
      </c>
      <c r="AG59" s="7">
        <f>'pivot times'!H59</f>
        <v>5.6543715999999993</v>
      </c>
      <c r="AH59" s="7">
        <f>'pivot times'!I59</f>
        <v>0.72876798328717041</v>
      </c>
      <c r="AI59" s="7">
        <f t="shared" si="6"/>
        <v>3.4680676501384879</v>
      </c>
      <c r="AJ59" s="7">
        <f t="shared" si="7"/>
        <v>7.8406755498615102</v>
      </c>
      <c r="AK59" s="7">
        <f>'pivot times'!J59</f>
        <v>255.768068</v>
      </c>
      <c r="AL59" s="7">
        <f>'pivot times'!K59</f>
        <v>0</v>
      </c>
      <c r="AM59" s="7">
        <f t="shared" si="8"/>
        <v>255.768068</v>
      </c>
      <c r="AN59" s="7">
        <f t="shared" si="9"/>
        <v>255.768068</v>
      </c>
      <c r="AO59" s="7">
        <f>'pivot times'!L59</f>
        <v>6.7161915555555565</v>
      </c>
      <c r="AP59" s="7">
        <f>'pivot times'!M59</f>
        <v>0.13607999895246331</v>
      </c>
      <c r="AQ59" s="7">
        <f t="shared" si="10"/>
        <v>6.3079515586981669</v>
      </c>
      <c r="AR59" s="7">
        <f t="shared" si="11"/>
        <v>7.124431552412946</v>
      </c>
      <c r="AS59" s="7">
        <f>'pivot times'!N59</f>
        <v>1.8381143999999998</v>
      </c>
      <c r="AT59" s="7">
        <f>'pivot times'!O59</f>
        <v>0.11234081047348901</v>
      </c>
      <c r="AU59" s="7">
        <f t="shared" si="12"/>
        <v>1.5010919685795328</v>
      </c>
      <c r="AV59" s="7">
        <f t="shared" si="13"/>
        <v>2.1751368314204669</v>
      </c>
      <c r="AW59" s="7">
        <f>'pivot times'!P59</f>
        <v>0</v>
      </c>
      <c r="AX59" s="7">
        <f>'pivot times'!Q59</f>
        <v>0</v>
      </c>
      <c r="AY59" s="7">
        <f t="shared" si="14"/>
        <v>0</v>
      </c>
      <c r="AZ59" s="7">
        <f t="shared" si="15"/>
        <v>0</v>
      </c>
      <c r="BA59" s="7">
        <f>'pivot times'!R59</f>
        <v>0</v>
      </c>
      <c r="BB59" s="7">
        <f>'pivot times'!S59</f>
        <v>0</v>
      </c>
      <c r="BC59" s="7">
        <f t="shared" si="16"/>
        <v>0</v>
      </c>
      <c r="BD59" s="7">
        <f t="shared" si="17"/>
        <v>0</v>
      </c>
    </row>
    <row r="60" spans="1:56" x14ac:dyDescent="0.25">
      <c r="A60" s="2">
        <v>53</v>
      </c>
      <c r="B60" s="6">
        <v>264.08176200000003</v>
      </c>
      <c r="C60" s="6">
        <v>273.65859399999999</v>
      </c>
      <c r="D60" s="6">
        <v>26.49198766666667</v>
      </c>
      <c r="E60" s="6">
        <v>5.3742523000000002</v>
      </c>
      <c r="F60" s="6">
        <v>257.37214399999999</v>
      </c>
      <c r="G60" s="6">
        <v>6.7269297777777775</v>
      </c>
      <c r="H60" s="6">
        <v>1.8412011999999998</v>
      </c>
      <c r="U60" s="7" t="e">
        <f>GETPIVOTDATA("Avg",'pivot times'!$A$3,"action","e0","world_size",10000,"number_of_steps_between_file_dumps",1,"omp_get_max_threads",A60)</f>
        <v>#REF!</v>
      </c>
      <c r="V60" s="7" t="e">
        <f>GETPIVOTDATA("StdDevp",'pivot times'!$A$3,"action","e0","world_size",10000,"number_of_steps_between_file_dumps",1,"omp_get_max_threads",A60)</f>
        <v>#REF!</v>
      </c>
      <c r="W60" s="7" t="e">
        <f t="shared" si="0"/>
        <v>#REF!</v>
      </c>
      <c r="X60" s="7" t="e">
        <f t="shared" si="1"/>
        <v>#REF!</v>
      </c>
      <c r="Y60" s="7">
        <f>'pivot times'!D60</f>
        <v>273.65859399999999</v>
      </c>
      <c r="Z60" s="7">
        <f>'pivot times'!E60</f>
        <v>0</v>
      </c>
      <c r="AA60" s="7">
        <f t="shared" si="2"/>
        <v>273.65859399999999</v>
      </c>
      <c r="AB60" s="7">
        <f t="shared" si="3"/>
        <v>273.65859399999999</v>
      </c>
      <c r="AC60" s="7">
        <f>'pivot times'!F60</f>
        <v>26.49198766666667</v>
      </c>
      <c r="AD60" s="7">
        <f>'pivot times'!G60</f>
        <v>2.2017086177670251</v>
      </c>
      <c r="AE60" s="7">
        <f t="shared" si="4"/>
        <v>19.886861813365595</v>
      </c>
      <c r="AF60" s="7">
        <f t="shared" si="5"/>
        <v>33.097113519967749</v>
      </c>
      <c r="AG60" s="7">
        <f>'pivot times'!H60</f>
        <v>5.3742523000000002</v>
      </c>
      <c r="AH60" s="7">
        <f>'pivot times'!I60</f>
        <v>0.21349810623939527</v>
      </c>
      <c r="AI60" s="7">
        <f t="shared" si="6"/>
        <v>4.7337579812818147</v>
      </c>
      <c r="AJ60" s="7">
        <f t="shared" si="7"/>
        <v>6.0147466187181857</v>
      </c>
      <c r="AK60" s="7">
        <f>'pivot times'!J60</f>
        <v>257.37214399999999</v>
      </c>
      <c r="AL60" s="7">
        <f>'pivot times'!K60</f>
        <v>0</v>
      </c>
      <c r="AM60" s="7">
        <f t="shared" si="8"/>
        <v>257.37214399999999</v>
      </c>
      <c r="AN60" s="7">
        <f t="shared" si="9"/>
        <v>257.37214399999999</v>
      </c>
      <c r="AO60" s="7">
        <f>'pivot times'!L60</f>
        <v>6.7269297777777775</v>
      </c>
      <c r="AP60" s="7">
        <f>'pivot times'!M60</f>
        <v>0.18937153333756629</v>
      </c>
      <c r="AQ60" s="7">
        <f t="shared" si="10"/>
        <v>6.1588151777650788</v>
      </c>
      <c r="AR60" s="7">
        <f t="shared" si="11"/>
        <v>7.2950443777904761</v>
      </c>
      <c r="AS60" s="7">
        <f>'pivot times'!N60</f>
        <v>1.8412011999999998</v>
      </c>
      <c r="AT60" s="7">
        <f>'pivot times'!O60</f>
        <v>8.7275533734034447E-2</v>
      </c>
      <c r="AU60" s="7">
        <f t="shared" si="12"/>
        <v>1.5793745987978964</v>
      </c>
      <c r="AV60" s="7">
        <f t="shared" si="13"/>
        <v>2.1030278012021029</v>
      </c>
      <c r="AW60" s="7">
        <f>'pivot times'!P60</f>
        <v>0</v>
      </c>
      <c r="AX60" s="7">
        <f>'pivot times'!Q60</f>
        <v>0</v>
      </c>
      <c r="AY60" s="7">
        <f t="shared" si="14"/>
        <v>0</v>
      </c>
      <c r="AZ60" s="7">
        <f t="shared" si="15"/>
        <v>0</v>
      </c>
      <c r="BA60" s="7">
        <f>'pivot times'!R60</f>
        <v>0</v>
      </c>
      <c r="BB60" s="7">
        <f>'pivot times'!S60</f>
        <v>0</v>
      </c>
      <c r="BC60" s="7">
        <f t="shared" si="16"/>
        <v>0</v>
      </c>
      <c r="BD60" s="7">
        <f t="shared" si="17"/>
        <v>0</v>
      </c>
    </row>
    <row r="61" spans="1:56" x14ac:dyDescent="0.25">
      <c r="A61" s="2">
        <v>54</v>
      </c>
      <c r="B61" s="6">
        <v>300.629255</v>
      </c>
      <c r="C61" s="6">
        <v>275.42425400000002</v>
      </c>
      <c r="D61" s="6">
        <v>25.667505000000002</v>
      </c>
      <c r="E61" s="6">
        <v>5.240970299999999</v>
      </c>
      <c r="F61" s="6">
        <v>258.776657</v>
      </c>
      <c r="G61" s="6">
        <v>6.6826730000000012</v>
      </c>
      <c r="H61" s="6">
        <v>1.8011392000000002</v>
      </c>
      <c r="U61" s="7" t="e">
        <f>GETPIVOTDATA("Avg",'pivot times'!$A$3,"action","e0","world_size",10000,"number_of_steps_between_file_dumps",1,"omp_get_max_threads",A61)</f>
        <v>#REF!</v>
      </c>
      <c r="V61" s="7" t="e">
        <f>GETPIVOTDATA("StdDevp",'pivot times'!$A$3,"action","e0","world_size",10000,"number_of_steps_between_file_dumps",1,"omp_get_max_threads",A61)</f>
        <v>#REF!</v>
      </c>
      <c r="W61" s="7" t="e">
        <f t="shared" si="0"/>
        <v>#REF!</v>
      </c>
      <c r="X61" s="7" t="e">
        <f t="shared" si="1"/>
        <v>#REF!</v>
      </c>
      <c r="Y61" s="7">
        <f>'pivot times'!D61</f>
        <v>275.42425400000002</v>
      </c>
      <c r="Z61" s="7">
        <f>'pivot times'!E61</f>
        <v>0</v>
      </c>
      <c r="AA61" s="7">
        <f t="shared" si="2"/>
        <v>275.42425400000002</v>
      </c>
      <c r="AB61" s="7">
        <f t="shared" si="3"/>
        <v>275.42425400000002</v>
      </c>
      <c r="AC61" s="7">
        <f>'pivot times'!F61</f>
        <v>25.667505000000002</v>
      </c>
      <c r="AD61" s="7">
        <f>'pivot times'!G61</f>
        <v>0.57645094674913777</v>
      </c>
      <c r="AE61" s="7">
        <f t="shared" si="4"/>
        <v>23.93815215975259</v>
      </c>
      <c r="AF61" s="7">
        <f t="shared" si="5"/>
        <v>27.396857840247414</v>
      </c>
      <c r="AG61" s="7">
        <f>'pivot times'!H61</f>
        <v>5.240970299999999</v>
      </c>
      <c r="AH61" s="7">
        <f>'pivot times'!I61</f>
        <v>0.19977194135116991</v>
      </c>
      <c r="AI61" s="7">
        <f t="shared" si="6"/>
        <v>4.6416544759464893</v>
      </c>
      <c r="AJ61" s="7">
        <f t="shared" si="7"/>
        <v>5.8402861240535087</v>
      </c>
      <c r="AK61" s="7">
        <f>'pivot times'!J61</f>
        <v>258.776657</v>
      </c>
      <c r="AL61" s="7">
        <f>'pivot times'!K61</f>
        <v>0</v>
      </c>
      <c r="AM61" s="7">
        <f t="shared" si="8"/>
        <v>258.776657</v>
      </c>
      <c r="AN61" s="7">
        <f t="shared" si="9"/>
        <v>258.776657</v>
      </c>
      <c r="AO61" s="7">
        <f>'pivot times'!L61</f>
        <v>6.6826730000000012</v>
      </c>
      <c r="AP61" s="7">
        <f>'pivot times'!M61</f>
        <v>0.212585165130972</v>
      </c>
      <c r="AQ61" s="7">
        <f t="shared" si="10"/>
        <v>6.0449175046070849</v>
      </c>
      <c r="AR61" s="7">
        <f t="shared" si="11"/>
        <v>7.3204284953929175</v>
      </c>
      <c r="AS61" s="7">
        <f>'pivot times'!N61</f>
        <v>1.8011392000000002</v>
      </c>
      <c r="AT61" s="7">
        <f>'pivot times'!O61</f>
        <v>0.12265716755314207</v>
      </c>
      <c r="AU61" s="7">
        <f t="shared" si="12"/>
        <v>1.4331676973405738</v>
      </c>
      <c r="AV61" s="7">
        <f t="shared" si="13"/>
        <v>2.1691107026594265</v>
      </c>
      <c r="AW61" s="7">
        <f>'pivot times'!P61</f>
        <v>0</v>
      </c>
      <c r="AX61" s="7">
        <f>'pivot times'!Q61</f>
        <v>0</v>
      </c>
      <c r="AY61" s="7">
        <f t="shared" si="14"/>
        <v>0</v>
      </c>
      <c r="AZ61" s="7">
        <f t="shared" si="15"/>
        <v>0</v>
      </c>
      <c r="BA61" s="7">
        <f>'pivot times'!R61</f>
        <v>0</v>
      </c>
      <c r="BB61" s="7">
        <f>'pivot times'!S61</f>
        <v>0</v>
      </c>
      <c r="BC61" s="7">
        <f t="shared" si="16"/>
        <v>0</v>
      </c>
      <c r="BD61" s="7">
        <f t="shared" si="17"/>
        <v>0</v>
      </c>
    </row>
    <row r="62" spans="1:56" x14ac:dyDescent="0.25">
      <c r="A62" s="2">
        <v>55</v>
      </c>
      <c r="B62" s="6">
        <v>252.19262599999999</v>
      </c>
      <c r="C62" s="6">
        <v>277.56239099999999</v>
      </c>
      <c r="D62" s="6">
        <v>25.360660333333332</v>
      </c>
      <c r="E62" s="6">
        <v>5.3430847000000004</v>
      </c>
      <c r="F62" s="6">
        <v>259.66794299999998</v>
      </c>
      <c r="G62" s="6">
        <v>6.5771869999999995</v>
      </c>
      <c r="H62" s="6">
        <v>1.8989406000000002</v>
      </c>
      <c r="U62" s="7" t="e">
        <f>GETPIVOTDATA("Avg",'pivot times'!$A$3,"action","e0","world_size",10000,"number_of_steps_between_file_dumps",1,"omp_get_max_threads",A62)</f>
        <v>#REF!</v>
      </c>
      <c r="V62" s="7" t="e">
        <f>GETPIVOTDATA("StdDevp",'pivot times'!$A$3,"action","e0","world_size",10000,"number_of_steps_between_file_dumps",1,"omp_get_max_threads",A62)</f>
        <v>#REF!</v>
      </c>
      <c r="W62" s="7" t="e">
        <f t="shared" si="0"/>
        <v>#REF!</v>
      </c>
      <c r="X62" s="7" t="e">
        <f t="shared" si="1"/>
        <v>#REF!</v>
      </c>
      <c r="Y62" s="7">
        <f>'pivot times'!D62</f>
        <v>277.56239099999999</v>
      </c>
      <c r="Z62" s="7">
        <f>'pivot times'!E62</f>
        <v>0</v>
      </c>
      <c r="AA62" s="7">
        <f t="shared" si="2"/>
        <v>277.56239099999999</v>
      </c>
      <c r="AB62" s="7">
        <f t="shared" si="3"/>
        <v>277.56239099999999</v>
      </c>
      <c r="AC62" s="7">
        <f>'pivot times'!F62</f>
        <v>25.360660333333332</v>
      </c>
      <c r="AD62" s="7">
        <f>'pivot times'!G62</f>
        <v>1.2700928355765138</v>
      </c>
      <c r="AE62" s="7">
        <f t="shared" si="4"/>
        <v>21.55038182660379</v>
      </c>
      <c r="AF62" s="7">
        <f t="shared" si="5"/>
        <v>29.170938840062874</v>
      </c>
      <c r="AG62" s="7">
        <f>'pivot times'!H62</f>
        <v>5.3430847000000004</v>
      </c>
      <c r="AH62" s="7">
        <f>'pivot times'!I62</f>
        <v>0.16160056217354307</v>
      </c>
      <c r="AI62" s="7">
        <f t="shared" si="6"/>
        <v>4.8582830134793715</v>
      </c>
      <c r="AJ62" s="7">
        <f t="shared" si="7"/>
        <v>5.8278863865206292</v>
      </c>
      <c r="AK62" s="7">
        <f>'pivot times'!J62</f>
        <v>259.66794299999998</v>
      </c>
      <c r="AL62" s="7">
        <f>'pivot times'!K62</f>
        <v>0</v>
      </c>
      <c r="AM62" s="7">
        <f t="shared" si="8"/>
        <v>259.66794299999998</v>
      </c>
      <c r="AN62" s="7">
        <f t="shared" si="9"/>
        <v>259.66794299999998</v>
      </c>
      <c r="AO62" s="7">
        <f>'pivot times'!L62</f>
        <v>6.5771869999999995</v>
      </c>
      <c r="AP62" s="7">
        <f>'pivot times'!M62</f>
        <v>0.20788212219320765</v>
      </c>
      <c r="AQ62" s="7">
        <f t="shared" si="10"/>
        <v>5.9535406334203769</v>
      </c>
      <c r="AR62" s="7">
        <f t="shared" si="11"/>
        <v>7.200833366579622</v>
      </c>
      <c r="AS62" s="7">
        <f>'pivot times'!N62</f>
        <v>1.8989406000000002</v>
      </c>
      <c r="AT62" s="7">
        <f>'pivot times'!O62</f>
        <v>9.5134420180287407E-2</v>
      </c>
      <c r="AU62" s="7">
        <f t="shared" si="12"/>
        <v>1.6135373394591379</v>
      </c>
      <c r="AV62" s="7">
        <f t="shared" si="13"/>
        <v>2.1843438605408623</v>
      </c>
      <c r="AW62" s="7">
        <f>'pivot times'!P62</f>
        <v>0</v>
      </c>
      <c r="AX62" s="7">
        <f>'pivot times'!Q62</f>
        <v>0</v>
      </c>
      <c r="AY62" s="7">
        <f t="shared" si="14"/>
        <v>0</v>
      </c>
      <c r="AZ62" s="7">
        <f t="shared" si="15"/>
        <v>0</v>
      </c>
      <c r="BA62" s="7">
        <f>'pivot times'!R62</f>
        <v>0</v>
      </c>
      <c r="BB62" s="7">
        <f>'pivot times'!S62</f>
        <v>0</v>
      </c>
      <c r="BC62" s="7">
        <f t="shared" si="16"/>
        <v>0</v>
      </c>
      <c r="BD62" s="7">
        <f t="shared" si="17"/>
        <v>0</v>
      </c>
    </row>
    <row r="63" spans="1:56" x14ac:dyDescent="0.25">
      <c r="A63" s="2">
        <v>56</v>
      </c>
      <c r="B63" s="6">
        <v>254.724908</v>
      </c>
      <c r="C63" s="6">
        <v>279.941484</v>
      </c>
      <c r="D63" s="6">
        <v>25.688562333333333</v>
      </c>
      <c r="E63" s="6">
        <v>5.1407958999999996</v>
      </c>
      <c r="F63" s="6">
        <v>260.41439400000002</v>
      </c>
      <c r="G63" s="6">
        <v>6.6201392222222228</v>
      </c>
      <c r="H63" s="6">
        <v>1.8680858</v>
      </c>
      <c r="U63" s="7" t="e">
        <f>GETPIVOTDATA("Avg",'pivot times'!$A$3,"action","e0","world_size",10000,"number_of_steps_between_file_dumps",1,"omp_get_max_threads",A63)</f>
        <v>#REF!</v>
      </c>
      <c r="V63" s="7" t="e">
        <f>GETPIVOTDATA("StdDevp",'pivot times'!$A$3,"action","e0","world_size",10000,"number_of_steps_between_file_dumps",1,"omp_get_max_threads",A63)</f>
        <v>#REF!</v>
      </c>
      <c r="W63" s="7" t="e">
        <f t="shared" si="0"/>
        <v>#REF!</v>
      </c>
      <c r="X63" s="7" t="e">
        <f t="shared" si="1"/>
        <v>#REF!</v>
      </c>
      <c r="Y63" s="7">
        <f>'pivot times'!D63</f>
        <v>279.941484</v>
      </c>
      <c r="Z63" s="7">
        <f>'pivot times'!E63</f>
        <v>0</v>
      </c>
      <c r="AA63" s="7">
        <f t="shared" si="2"/>
        <v>279.941484</v>
      </c>
      <c r="AB63" s="7">
        <f t="shared" si="3"/>
        <v>279.941484</v>
      </c>
      <c r="AC63" s="7">
        <f>'pivot times'!F63</f>
        <v>25.688562333333333</v>
      </c>
      <c r="AD63" s="7">
        <f>'pivot times'!G63</f>
        <v>1.2302853049382383</v>
      </c>
      <c r="AE63" s="7">
        <f t="shared" si="4"/>
        <v>21.997706418518618</v>
      </c>
      <c r="AF63" s="7">
        <f t="shared" si="5"/>
        <v>29.379418248148049</v>
      </c>
      <c r="AG63" s="7">
        <f>'pivot times'!H63</f>
        <v>5.1407958999999996</v>
      </c>
      <c r="AH63" s="7">
        <f>'pivot times'!I63</f>
        <v>0.18117762179003427</v>
      </c>
      <c r="AI63" s="7">
        <f t="shared" si="6"/>
        <v>4.597263034629897</v>
      </c>
      <c r="AJ63" s="7">
        <f t="shared" si="7"/>
        <v>5.6843287653701022</v>
      </c>
      <c r="AK63" s="7">
        <f>'pivot times'!J63</f>
        <v>260.41439400000002</v>
      </c>
      <c r="AL63" s="7">
        <f>'pivot times'!K63</f>
        <v>0</v>
      </c>
      <c r="AM63" s="7">
        <f t="shared" si="8"/>
        <v>260.41439400000002</v>
      </c>
      <c r="AN63" s="7">
        <f t="shared" si="9"/>
        <v>260.41439400000002</v>
      </c>
      <c r="AO63" s="7">
        <f>'pivot times'!L63</f>
        <v>6.6201392222222228</v>
      </c>
      <c r="AP63" s="7">
        <f>'pivot times'!M63</f>
        <v>0.22909279123570303</v>
      </c>
      <c r="AQ63" s="7">
        <f t="shared" si="10"/>
        <v>5.932860848515114</v>
      </c>
      <c r="AR63" s="7">
        <f t="shared" si="11"/>
        <v>7.3074175959293317</v>
      </c>
      <c r="AS63" s="7">
        <f>'pivot times'!N63</f>
        <v>1.8680858</v>
      </c>
      <c r="AT63" s="7">
        <f>'pivot times'!O63</f>
        <v>0.17284642942380543</v>
      </c>
      <c r="AU63" s="7">
        <f t="shared" si="12"/>
        <v>1.3495465117285836</v>
      </c>
      <c r="AV63" s="7">
        <f t="shared" si="13"/>
        <v>2.3866250882714164</v>
      </c>
      <c r="AW63" s="7">
        <f>'pivot times'!P63</f>
        <v>0</v>
      </c>
      <c r="AX63" s="7">
        <f>'pivot times'!Q63</f>
        <v>0</v>
      </c>
      <c r="AY63" s="7">
        <f t="shared" si="14"/>
        <v>0</v>
      </c>
      <c r="AZ63" s="7">
        <f t="shared" si="15"/>
        <v>0</v>
      </c>
      <c r="BA63" s="7">
        <f>'pivot times'!R63</f>
        <v>0</v>
      </c>
      <c r="BB63" s="7">
        <f>'pivot times'!S63</f>
        <v>0</v>
      </c>
      <c r="BC63" s="7">
        <f t="shared" si="16"/>
        <v>0</v>
      </c>
      <c r="BD63" s="7">
        <f t="shared" si="17"/>
        <v>0</v>
      </c>
    </row>
    <row r="64" spans="1:56" x14ac:dyDescent="0.25">
      <c r="A64" s="2">
        <v>57</v>
      </c>
      <c r="B64" s="6">
        <v>401.84180400000002</v>
      </c>
      <c r="C64" s="6">
        <v>281.33996999999999</v>
      </c>
      <c r="D64" s="6">
        <v>25.40756433333333</v>
      </c>
      <c r="E64" s="6">
        <v>5.2372234000000004</v>
      </c>
      <c r="F64" s="6">
        <v>262.00401199999999</v>
      </c>
      <c r="G64" s="6">
        <v>6.5113423333333342</v>
      </c>
      <c r="H64" s="6">
        <v>2.9813141999999999</v>
      </c>
      <c r="U64" s="7" t="e">
        <f>GETPIVOTDATA("Avg",'pivot times'!$A$3,"action","e0","world_size",10000,"number_of_steps_between_file_dumps",1,"omp_get_max_threads",A64)</f>
        <v>#REF!</v>
      </c>
      <c r="V64" s="7" t="e">
        <f>GETPIVOTDATA("StdDevp",'pivot times'!$A$3,"action","e0","world_size",10000,"number_of_steps_between_file_dumps",1,"omp_get_max_threads",A64)</f>
        <v>#REF!</v>
      </c>
      <c r="W64" s="7" t="e">
        <f t="shared" si="0"/>
        <v>#REF!</v>
      </c>
      <c r="X64" s="7" t="e">
        <f t="shared" si="1"/>
        <v>#REF!</v>
      </c>
      <c r="Y64" s="7">
        <f>'pivot times'!D64</f>
        <v>281.33996999999999</v>
      </c>
      <c r="Z64" s="7">
        <f>'pivot times'!E64</f>
        <v>0</v>
      </c>
      <c r="AA64" s="7">
        <f t="shared" si="2"/>
        <v>281.33996999999999</v>
      </c>
      <c r="AB64" s="7">
        <f t="shared" si="3"/>
        <v>281.33996999999999</v>
      </c>
      <c r="AC64" s="7">
        <f>'pivot times'!F64</f>
        <v>25.40756433333333</v>
      </c>
      <c r="AD64" s="7">
        <f>'pivot times'!G64</f>
        <v>1.5181510594286629</v>
      </c>
      <c r="AE64" s="7">
        <f t="shared" si="4"/>
        <v>20.85311115504734</v>
      </c>
      <c r="AF64" s="7">
        <f t="shared" si="5"/>
        <v>29.962017511619319</v>
      </c>
      <c r="AG64" s="7">
        <f>'pivot times'!H64</f>
        <v>5.2372234000000004</v>
      </c>
      <c r="AH64" s="7">
        <f>'pivot times'!I64</f>
        <v>0.26030338352476157</v>
      </c>
      <c r="AI64" s="7">
        <f t="shared" si="6"/>
        <v>4.4563132494257154</v>
      </c>
      <c r="AJ64" s="7">
        <f t="shared" si="7"/>
        <v>6.0181335505742855</v>
      </c>
      <c r="AK64" s="7">
        <f>'pivot times'!J64</f>
        <v>262.00401199999999</v>
      </c>
      <c r="AL64" s="7">
        <f>'pivot times'!K64</f>
        <v>0</v>
      </c>
      <c r="AM64" s="7">
        <f t="shared" si="8"/>
        <v>262.00401199999999</v>
      </c>
      <c r="AN64" s="7">
        <f t="shared" si="9"/>
        <v>262.00401199999999</v>
      </c>
      <c r="AO64" s="7">
        <f>'pivot times'!L64</f>
        <v>6.5113423333333342</v>
      </c>
      <c r="AP64" s="7">
        <f>'pivot times'!M64</f>
        <v>0.11809658451261713</v>
      </c>
      <c r="AQ64" s="7">
        <f t="shared" si="10"/>
        <v>6.1570525797954829</v>
      </c>
      <c r="AR64" s="7">
        <f t="shared" si="11"/>
        <v>6.8656320868711855</v>
      </c>
      <c r="AS64" s="7">
        <f>'pivot times'!N64</f>
        <v>2.9813141999999999</v>
      </c>
      <c r="AT64" s="7">
        <f>'pivot times'!O64</f>
        <v>2.3530201996106537</v>
      </c>
      <c r="AU64" s="7">
        <f t="shared" si="12"/>
        <v>-4.0777463988319607</v>
      </c>
      <c r="AV64" s="7">
        <f t="shared" si="13"/>
        <v>10.04037479883196</v>
      </c>
      <c r="AW64" s="7">
        <f>'pivot times'!P64</f>
        <v>0</v>
      </c>
      <c r="AX64" s="7">
        <f>'pivot times'!Q64</f>
        <v>0</v>
      </c>
      <c r="AY64" s="7">
        <f t="shared" si="14"/>
        <v>0</v>
      </c>
      <c r="AZ64" s="7">
        <f t="shared" si="15"/>
        <v>0</v>
      </c>
      <c r="BA64" s="7">
        <f>'pivot times'!R64</f>
        <v>0</v>
      </c>
      <c r="BB64" s="7">
        <f>'pivot times'!S64</f>
        <v>0</v>
      </c>
      <c r="BC64" s="7">
        <f t="shared" si="16"/>
        <v>0</v>
      </c>
      <c r="BD64" s="7">
        <f t="shared" si="17"/>
        <v>0</v>
      </c>
    </row>
    <row r="65" spans="1:56" x14ac:dyDescent="0.25">
      <c r="A65" s="2">
        <v>58</v>
      </c>
      <c r="B65" s="6">
        <v>259.24757899999997</v>
      </c>
      <c r="C65" s="6">
        <v>279.92141400000003</v>
      </c>
      <c r="D65" s="6">
        <v>24.684348666666665</v>
      </c>
      <c r="E65" s="6">
        <v>4.6564570999999999</v>
      </c>
      <c r="F65" s="6">
        <v>262.09867000000003</v>
      </c>
      <c r="G65" s="6">
        <v>6.0262875555555544</v>
      </c>
      <c r="H65" s="6">
        <v>2.8846259999999999</v>
      </c>
      <c r="U65" s="7" t="e">
        <f>GETPIVOTDATA("Avg",'pivot times'!$A$3,"action","e0","world_size",10000,"number_of_steps_between_file_dumps",1,"omp_get_max_threads",A65)</f>
        <v>#REF!</v>
      </c>
      <c r="V65" s="7" t="e">
        <f>GETPIVOTDATA("StdDevp",'pivot times'!$A$3,"action","e0","world_size",10000,"number_of_steps_between_file_dumps",1,"omp_get_max_threads",A65)</f>
        <v>#REF!</v>
      </c>
      <c r="W65" s="7" t="e">
        <f t="shared" si="0"/>
        <v>#REF!</v>
      </c>
      <c r="X65" s="7" t="e">
        <f t="shared" si="1"/>
        <v>#REF!</v>
      </c>
      <c r="Y65" s="7">
        <f>'pivot times'!D65</f>
        <v>279.92141400000003</v>
      </c>
      <c r="Z65" s="7">
        <f>'pivot times'!E65</f>
        <v>0</v>
      </c>
      <c r="AA65" s="7">
        <f t="shared" si="2"/>
        <v>279.92141400000003</v>
      </c>
      <c r="AB65" s="7">
        <f t="shared" si="3"/>
        <v>279.92141400000003</v>
      </c>
      <c r="AC65" s="7">
        <f>'pivot times'!F65</f>
        <v>24.684348666666665</v>
      </c>
      <c r="AD65" s="7">
        <f>'pivot times'!G65</f>
        <v>1.8456104403030507</v>
      </c>
      <c r="AE65" s="7">
        <f t="shared" si="4"/>
        <v>19.147517345757514</v>
      </c>
      <c r="AF65" s="7">
        <f t="shared" si="5"/>
        <v>30.221179987575816</v>
      </c>
      <c r="AG65" s="7">
        <f>'pivot times'!H65</f>
        <v>4.6564570999999999</v>
      </c>
      <c r="AH65" s="7">
        <f>'pivot times'!I65</f>
        <v>0.21573456413400277</v>
      </c>
      <c r="AI65" s="7">
        <f t="shared" si="6"/>
        <v>4.009253407597992</v>
      </c>
      <c r="AJ65" s="7">
        <f t="shared" si="7"/>
        <v>5.3036607924020078</v>
      </c>
      <c r="AK65" s="7">
        <f>'pivot times'!J65</f>
        <v>262.09867000000003</v>
      </c>
      <c r="AL65" s="7">
        <f>'pivot times'!K65</f>
        <v>0</v>
      </c>
      <c r="AM65" s="7">
        <f t="shared" si="8"/>
        <v>262.09867000000003</v>
      </c>
      <c r="AN65" s="7">
        <f t="shared" si="9"/>
        <v>262.09867000000003</v>
      </c>
      <c r="AO65" s="7">
        <f>'pivot times'!L65</f>
        <v>6.0262875555555544</v>
      </c>
      <c r="AP65" s="7">
        <f>'pivot times'!M65</f>
        <v>0.22376729598260353</v>
      </c>
      <c r="AQ65" s="7">
        <f t="shared" si="10"/>
        <v>5.3549856676077443</v>
      </c>
      <c r="AR65" s="7">
        <f t="shared" si="11"/>
        <v>6.6975894435033645</v>
      </c>
      <c r="AS65" s="7">
        <f>'pivot times'!N65</f>
        <v>2.8846259999999999</v>
      </c>
      <c r="AT65" s="7">
        <f>'pivot times'!O65</f>
        <v>2.9579925131521878</v>
      </c>
      <c r="AU65" s="7">
        <f t="shared" si="12"/>
        <v>-5.9893515394565631</v>
      </c>
      <c r="AV65" s="7">
        <f t="shared" si="13"/>
        <v>11.758603539456562</v>
      </c>
      <c r="AW65" s="7">
        <f>'pivot times'!P65</f>
        <v>0</v>
      </c>
      <c r="AX65" s="7">
        <f>'pivot times'!Q65</f>
        <v>0</v>
      </c>
      <c r="AY65" s="7">
        <f t="shared" si="14"/>
        <v>0</v>
      </c>
      <c r="AZ65" s="7">
        <f t="shared" si="15"/>
        <v>0</v>
      </c>
      <c r="BA65" s="7">
        <f>'pivot times'!R65</f>
        <v>0</v>
      </c>
      <c r="BB65" s="7">
        <f>'pivot times'!S65</f>
        <v>0</v>
      </c>
      <c r="BC65" s="7">
        <f t="shared" si="16"/>
        <v>0</v>
      </c>
      <c r="BD65" s="7">
        <f t="shared" si="17"/>
        <v>0</v>
      </c>
    </row>
    <row r="66" spans="1:56" x14ac:dyDescent="0.25">
      <c r="A66" s="2">
        <v>59</v>
      </c>
      <c r="B66" s="6">
        <v>268.58493499999997</v>
      </c>
      <c r="C66" s="6">
        <v>281.24350299999998</v>
      </c>
      <c r="D66" s="6">
        <v>25.076984666666664</v>
      </c>
      <c r="E66" s="6">
        <v>4.7203236000000004</v>
      </c>
      <c r="F66" s="6">
        <v>262.29516100000001</v>
      </c>
      <c r="G66" s="6">
        <v>6.0195458888888895</v>
      </c>
      <c r="H66" s="6">
        <v>1.430677</v>
      </c>
      <c r="U66" s="7" t="e">
        <f>GETPIVOTDATA("Avg",'pivot times'!$A$3,"action","e0","world_size",10000,"number_of_steps_between_file_dumps",1,"omp_get_max_threads",A66)</f>
        <v>#REF!</v>
      </c>
      <c r="V66" s="7" t="e">
        <f>GETPIVOTDATA("StdDevp",'pivot times'!$A$3,"action","e0","world_size",10000,"number_of_steps_between_file_dumps",1,"omp_get_max_threads",A66)</f>
        <v>#REF!</v>
      </c>
      <c r="W66" s="7" t="e">
        <f t="shared" si="0"/>
        <v>#REF!</v>
      </c>
      <c r="X66" s="7" t="e">
        <f t="shared" si="1"/>
        <v>#REF!</v>
      </c>
      <c r="Y66" s="7">
        <f>'pivot times'!D66</f>
        <v>281.24350299999998</v>
      </c>
      <c r="Z66" s="7">
        <f>'pivot times'!E66</f>
        <v>0</v>
      </c>
      <c r="AA66" s="7">
        <f t="shared" si="2"/>
        <v>281.24350299999998</v>
      </c>
      <c r="AB66" s="7">
        <f t="shared" si="3"/>
        <v>281.24350299999998</v>
      </c>
      <c r="AC66" s="7">
        <f>'pivot times'!F66</f>
        <v>25.076984666666664</v>
      </c>
      <c r="AD66" s="7">
        <f>'pivot times'!G66</f>
        <v>1.5127787003199316</v>
      </c>
      <c r="AE66" s="7">
        <f t="shared" si="4"/>
        <v>20.538648565706872</v>
      </c>
      <c r="AF66" s="7">
        <f t="shared" si="5"/>
        <v>29.615320767626457</v>
      </c>
      <c r="AG66" s="7">
        <f>'pivot times'!H66</f>
        <v>4.7203236000000004</v>
      </c>
      <c r="AH66" s="7">
        <f>'pivot times'!I66</f>
        <v>0.30003927489487103</v>
      </c>
      <c r="AI66" s="7">
        <f t="shared" si="6"/>
        <v>3.8202057753153875</v>
      </c>
      <c r="AJ66" s="7">
        <f t="shared" si="7"/>
        <v>5.6204414246846133</v>
      </c>
      <c r="AK66" s="7">
        <f>'pivot times'!J66</f>
        <v>262.29516100000001</v>
      </c>
      <c r="AL66" s="7">
        <f>'pivot times'!K66</f>
        <v>0</v>
      </c>
      <c r="AM66" s="7">
        <f t="shared" si="8"/>
        <v>262.29516100000001</v>
      </c>
      <c r="AN66" s="7">
        <f t="shared" si="9"/>
        <v>262.29516100000001</v>
      </c>
      <c r="AO66" s="7">
        <f>'pivot times'!L66</f>
        <v>6.0195458888888895</v>
      </c>
      <c r="AP66" s="7">
        <f>'pivot times'!M66</f>
        <v>0.19888694508714261</v>
      </c>
      <c r="AQ66" s="7">
        <f t="shared" si="10"/>
        <v>5.4228850536274615</v>
      </c>
      <c r="AR66" s="7">
        <f t="shared" si="11"/>
        <v>6.6162067241503175</v>
      </c>
      <c r="AS66" s="7">
        <f>'pivot times'!N66</f>
        <v>1.430677</v>
      </c>
      <c r="AT66" s="7">
        <f>'pivot times'!O66</f>
        <v>6.6523245335747272E-2</v>
      </c>
      <c r="AU66" s="7">
        <f t="shared" si="12"/>
        <v>1.231107263992758</v>
      </c>
      <c r="AV66" s="7">
        <f t="shared" si="13"/>
        <v>1.6302467360072419</v>
      </c>
      <c r="AW66" s="7">
        <f>'pivot times'!P66</f>
        <v>0</v>
      </c>
      <c r="AX66" s="7">
        <f>'pivot times'!Q66</f>
        <v>0</v>
      </c>
      <c r="AY66" s="7">
        <f t="shared" si="14"/>
        <v>0</v>
      </c>
      <c r="AZ66" s="7">
        <f t="shared" si="15"/>
        <v>0</v>
      </c>
      <c r="BA66" s="7">
        <f>'pivot times'!R66</f>
        <v>0</v>
      </c>
      <c r="BB66" s="7">
        <f>'pivot times'!S66</f>
        <v>0</v>
      </c>
      <c r="BC66" s="7">
        <f t="shared" si="16"/>
        <v>0</v>
      </c>
      <c r="BD66" s="7">
        <f t="shared" si="17"/>
        <v>0</v>
      </c>
    </row>
    <row r="67" spans="1:56" x14ac:dyDescent="0.25">
      <c r="A67" s="2">
        <v>60</v>
      </c>
      <c r="B67" s="6">
        <v>265.77502199999998</v>
      </c>
      <c r="C67" s="6">
        <v>282.44746900000001</v>
      </c>
      <c r="D67" s="6">
        <v>24.091633000000002</v>
      </c>
      <c r="E67" s="6">
        <v>4.7047027999999997</v>
      </c>
      <c r="F67" s="6">
        <v>264.03637500000002</v>
      </c>
      <c r="G67" s="6">
        <v>5.9171134444444444</v>
      </c>
      <c r="H67" s="6">
        <v>1.4176936</v>
      </c>
      <c r="U67" s="7" t="e">
        <f>GETPIVOTDATA("Avg",'pivot times'!$A$3,"action","e0","world_size",10000,"number_of_steps_between_file_dumps",1,"omp_get_max_threads",A67)</f>
        <v>#REF!</v>
      </c>
      <c r="V67" s="7" t="e">
        <f>GETPIVOTDATA("StdDevp",'pivot times'!$A$3,"action","e0","world_size",10000,"number_of_steps_between_file_dumps",1,"omp_get_max_threads",A67)</f>
        <v>#REF!</v>
      </c>
      <c r="W67" s="7" t="e">
        <f t="shared" si="0"/>
        <v>#REF!</v>
      </c>
      <c r="X67" s="7" t="e">
        <f t="shared" si="1"/>
        <v>#REF!</v>
      </c>
      <c r="Y67" s="7">
        <f>'pivot times'!D67</f>
        <v>282.44746900000001</v>
      </c>
      <c r="Z67" s="7">
        <f>'pivot times'!E67</f>
        <v>0</v>
      </c>
      <c r="AA67" s="7">
        <f t="shared" si="2"/>
        <v>282.44746900000001</v>
      </c>
      <c r="AB67" s="7">
        <f t="shared" si="3"/>
        <v>282.44746900000001</v>
      </c>
      <c r="AC67" s="7">
        <f>'pivot times'!F67</f>
        <v>24.091633000000002</v>
      </c>
      <c r="AD67" s="7">
        <f>'pivot times'!G67</f>
        <v>0.1089137175681136</v>
      </c>
      <c r="AE67" s="7">
        <f t="shared" si="4"/>
        <v>23.764891847295662</v>
      </c>
      <c r="AF67" s="7">
        <f t="shared" si="5"/>
        <v>24.418374152704342</v>
      </c>
      <c r="AG67" s="7">
        <f>'pivot times'!H67</f>
        <v>4.7047027999999997</v>
      </c>
      <c r="AH67" s="7">
        <f>'pivot times'!I67</f>
        <v>0.42435656339163436</v>
      </c>
      <c r="AI67" s="7">
        <f t="shared" si="6"/>
        <v>3.4316331098250967</v>
      </c>
      <c r="AJ67" s="7">
        <f t="shared" si="7"/>
        <v>5.9777724901749032</v>
      </c>
      <c r="AK67" s="7">
        <f>'pivot times'!J67</f>
        <v>264.03637500000002</v>
      </c>
      <c r="AL67" s="7">
        <f>'pivot times'!K67</f>
        <v>0</v>
      </c>
      <c r="AM67" s="7">
        <f t="shared" si="8"/>
        <v>264.03637500000002</v>
      </c>
      <c r="AN67" s="7">
        <f t="shared" si="9"/>
        <v>264.03637500000002</v>
      </c>
      <c r="AO67" s="7">
        <f>'pivot times'!L67</f>
        <v>5.9171134444444444</v>
      </c>
      <c r="AP67" s="7">
        <f>'pivot times'!M67</f>
        <v>0.23634408986058142</v>
      </c>
      <c r="AQ67" s="7">
        <f t="shared" si="10"/>
        <v>5.2080811748627003</v>
      </c>
      <c r="AR67" s="7">
        <f t="shared" si="11"/>
        <v>6.6261457140261886</v>
      </c>
      <c r="AS67" s="7">
        <f>'pivot times'!N67</f>
        <v>1.4176936</v>
      </c>
      <c r="AT67" s="7">
        <f>'pivot times'!O67</f>
        <v>4.2473780074766439E-2</v>
      </c>
      <c r="AU67" s="7">
        <f t="shared" si="12"/>
        <v>1.2902722597757006</v>
      </c>
      <c r="AV67" s="7">
        <f t="shared" si="13"/>
        <v>1.5451149402242994</v>
      </c>
      <c r="AW67" s="7">
        <f>'pivot times'!P67</f>
        <v>0</v>
      </c>
      <c r="AX67" s="7">
        <f>'pivot times'!Q67</f>
        <v>0</v>
      </c>
      <c r="AY67" s="7">
        <f t="shared" si="14"/>
        <v>0</v>
      </c>
      <c r="AZ67" s="7">
        <f t="shared" si="15"/>
        <v>0</v>
      </c>
      <c r="BA67" s="7">
        <f>'pivot times'!R67</f>
        <v>0</v>
      </c>
      <c r="BB67" s="7">
        <f>'pivot times'!S67</f>
        <v>0</v>
      </c>
      <c r="BC67" s="7">
        <f t="shared" si="16"/>
        <v>0</v>
      </c>
      <c r="BD67" s="7">
        <f t="shared" si="17"/>
        <v>0</v>
      </c>
    </row>
    <row r="68" spans="1:56" x14ac:dyDescent="0.25">
      <c r="A68" s="2">
        <v>61</v>
      </c>
      <c r="B68" s="6">
        <v>263.79375900000002</v>
      </c>
      <c r="C68" s="6">
        <v>283.72531099999998</v>
      </c>
      <c r="D68" s="6">
        <v>24.641043</v>
      </c>
      <c r="E68" s="6">
        <v>4.5789027999999998</v>
      </c>
      <c r="F68" s="6">
        <v>264.360118</v>
      </c>
      <c r="G68" s="6">
        <v>5.898095333333333</v>
      </c>
      <c r="H68" s="6">
        <v>1.4400452000000001</v>
      </c>
      <c r="U68" s="7" t="e">
        <f>GETPIVOTDATA("Avg",'pivot times'!$A$3,"action","e0","world_size",10000,"number_of_steps_between_file_dumps",1,"omp_get_max_threads",A68)</f>
        <v>#REF!</v>
      </c>
      <c r="V68" s="7" t="e">
        <f>GETPIVOTDATA("StdDevp",'pivot times'!$A$3,"action","e0","world_size",10000,"number_of_steps_between_file_dumps",1,"omp_get_max_threads",A68)</f>
        <v>#REF!</v>
      </c>
      <c r="W68" s="7" t="e">
        <f t="shared" si="0"/>
        <v>#REF!</v>
      </c>
      <c r="X68" s="7" t="e">
        <f t="shared" si="1"/>
        <v>#REF!</v>
      </c>
      <c r="Y68" s="7">
        <f>'pivot times'!D68</f>
        <v>283.72531099999998</v>
      </c>
      <c r="Z68" s="7">
        <f>'pivot times'!E68</f>
        <v>0</v>
      </c>
      <c r="AA68" s="7">
        <f t="shared" si="2"/>
        <v>283.72531099999998</v>
      </c>
      <c r="AB68" s="7">
        <f t="shared" si="3"/>
        <v>283.72531099999998</v>
      </c>
      <c r="AC68" s="7">
        <f>'pivot times'!F68</f>
        <v>24.641043</v>
      </c>
      <c r="AD68" s="7">
        <f>'pivot times'!G68</f>
        <v>0.69741106444665923</v>
      </c>
      <c r="AE68" s="7">
        <f t="shared" si="4"/>
        <v>22.548809806660021</v>
      </c>
      <c r="AF68" s="7">
        <f t="shared" si="5"/>
        <v>26.733276193339979</v>
      </c>
      <c r="AG68" s="7">
        <f>'pivot times'!H68</f>
        <v>4.5789027999999998</v>
      </c>
      <c r="AH68" s="7">
        <f>'pivot times'!I68</f>
        <v>0.18365811923125144</v>
      </c>
      <c r="AI68" s="7">
        <f t="shared" si="6"/>
        <v>4.0279284423062451</v>
      </c>
      <c r="AJ68" s="7">
        <f t="shared" si="7"/>
        <v>5.1298771576937545</v>
      </c>
      <c r="AK68" s="7">
        <f>'pivot times'!J68</f>
        <v>264.360118</v>
      </c>
      <c r="AL68" s="7">
        <f>'pivot times'!K68</f>
        <v>0</v>
      </c>
      <c r="AM68" s="7">
        <f t="shared" si="8"/>
        <v>264.360118</v>
      </c>
      <c r="AN68" s="7">
        <f t="shared" si="9"/>
        <v>264.360118</v>
      </c>
      <c r="AO68" s="7">
        <f>'pivot times'!L68</f>
        <v>5.898095333333333</v>
      </c>
      <c r="AP68" s="7">
        <f>'pivot times'!M68</f>
        <v>0.220111964422159</v>
      </c>
      <c r="AQ68" s="7">
        <f t="shared" si="10"/>
        <v>5.2377594400668563</v>
      </c>
      <c r="AR68" s="7">
        <f t="shared" si="11"/>
        <v>6.5584312265998097</v>
      </c>
      <c r="AS68" s="7">
        <f>'pivot times'!N68</f>
        <v>1.4400452000000001</v>
      </c>
      <c r="AT68" s="7">
        <f>'pivot times'!O68</f>
        <v>4.218701785810313E-2</v>
      </c>
      <c r="AU68" s="7">
        <f t="shared" si="12"/>
        <v>1.3134841464256908</v>
      </c>
      <c r="AV68" s="7">
        <f t="shared" si="13"/>
        <v>1.5666062535743095</v>
      </c>
      <c r="AW68" s="7">
        <f>'pivot times'!P68</f>
        <v>0</v>
      </c>
      <c r="AX68" s="7">
        <f>'pivot times'!Q68</f>
        <v>0</v>
      </c>
      <c r="AY68" s="7">
        <f t="shared" si="14"/>
        <v>0</v>
      </c>
      <c r="AZ68" s="7">
        <f t="shared" si="15"/>
        <v>0</v>
      </c>
      <c r="BA68" s="7">
        <f>'pivot times'!R68</f>
        <v>0</v>
      </c>
      <c r="BB68" s="7">
        <f>'pivot times'!S68</f>
        <v>0</v>
      </c>
      <c r="BC68" s="7">
        <f t="shared" si="16"/>
        <v>0</v>
      </c>
      <c r="BD68" s="7">
        <f t="shared" si="17"/>
        <v>0</v>
      </c>
    </row>
    <row r="69" spans="1:56" x14ac:dyDescent="0.25">
      <c r="A69" s="2">
        <v>62</v>
      </c>
      <c r="B69" s="6">
        <v>262.09612499999997</v>
      </c>
      <c r="C69" s="6">
        <v>284.18268899999998</v>
      </c>
      <c r="D69" s="6">
        <v>22.873059333333334</v>
      </c>
      <c r="E69" s="6">
        <v>4.4711412999999993</v>
      </c>
      <c r="F69" s="6">
        <v>266.08363700000001</v>
      </c>
      <c r="G69" s="6">
        <v>5.8538175555555547</v>
      </c>
      <c r="H69" s="6">
        <v>1.5861912</v>
      </c>
      <c r="U69" s="7" t="e">
        <f>GETPIVOTDATA("Avg",'pivot times'!$A$3,"action","e0","world_size",10000,"number_of_steps_between_file_dumps",1,"omp_get_max_threads",A69)</f>
        <v>#REF!</v>
      </c>
      <c r="V69" s="7" t="e">
        <f>GETPIVOTDATA("StdDevp",'pivot times'!$A$3,"action","e0","world_size",10000,"number_of_steps_between_file_dumps",1,"omp_get_max_threads",A69)</f>
        <v>#REF!</v>
      </c>
      <c r="W69" s="7" t="e">
        <f t="shared" si="0"/>
        <v>#REF!</v>
      </c>
      <c r="X69" s="7" t="e">
        <f t="shared" si="1"/>
        <v>#REF!</v>
      </c>
      <c r="Y69" s="7">
        <f>'pivot times'!D69</f>
        <v>284.18268899999998</v>
      </c>
      <c r="Z69" s="7">
        <f>'pivot times'!E69</f>
        <v>0</v>
      </c>
      <c r="AA69" s="7">
        <f t="shared" si="2"/>
        <v>284.18268899999998</v>
      </c>
      <c r="AB69" s="7">
        <f t="shared" si="3"/>
        <v>284.18268899999998</v>
      </c>
      <c r="AC69" s="7">
        <f>'pivot times'!F69</f>
        <v>22.873059333333334</v>
      </c>
      <c r="AD69" s="7">
        <f>'pivot times'!G69</f>
        <v>4.0216212648321452</v>
      </c>
      <c r="AE69" s="7">
        <f t="shared" si="4"/>
        <v>10.808195538836898</v>
      </c>
      <c r="AF69" s="7">
        <f t="shared" si="5"/>
        <v>34.937923127829769</v>
      </c>
      <c r="AG69" s="7">
        <f>'pivot times'!H69</f>
        <v>4.4711412999999993</v>
      </c>
      <c r="AH69" s="7">
        <f>'pivot times'!I69</f>
        <v>0.11030103690000974</v>
      </c>
      <c r="AI69" s="7">
        <f t="shared" si="6"/>
        <v>4.1402381892999705</v>
      </c>
      <c r="AJ69" s="7">
        <f t="shared" si="7"/>
        <v>4.8020444107000282</v>
      </c>
      <c r="AK69" s="7">
        <f>'pivot times'!J69</f>
        <v>266.08363700000001</v>
      </c>
      <c r="AL69" s="7">
        <f>'pivot times'!K69</f>
        <v>0</v>
      </c>
      <c r="AM69" s="7">
        <f t="shared" si="8"/>
        <v>266.08363700000001</v>
      </c>
      <c r="AN69" s="7">
        <f t="shared" si="9"/>
        <v>266.08363700000001</v>
      </c>
      <c r="AO69" s="7">
        <f>'pivot times'!L69</f>
        <v>5.8538175555555547</v>
      </c>
      <c r="AP69" s="7">
        <f>'pivot times'!M69</f>
        <v>0.2038269128201895</v>
      </c>
      <c r="AQ69" s="7">
        <f t="shared" si="10"/>
        <v>5.2423368170949862</v>
      </c>
      <c r="AR69" s="7">
        <f t="shared" si="11"/>
        <v>6.4652982940161232</v>
      </c>
      <c r="AS69" s="7">
        <f>'pivot times'!N69</f>
        <v>1.5861912</v>
      </c>
      <c r="AT69" s="7">
        <f>'pivot times'!O69</f>
        <v>0.29927605877878066</v>
      </c>
      <c r="AU69" s="7">
        <f t="shared" si="12"/>
        <v>0.68836302366365798</v>
      </c>
      <c r="AV69" s="7">
        <f t="shared" si="13"/>
        <v>2.4840193763363421</v>
      </c>
      <c r="AW69" s="7">
        <f>'pivot times'!P69</f>
        <v>0</v>
      </c>
      <c r="AX69" s="7">
        <f>'pivot times'!Q69</f>
        <v>0</v>
      </c>
      <c r="AY69" s="7">
        <f t="shared" si="14"/>
        <v>0</v>
      </c>
      <c r="AZ69" s="7">
        <f t="shared" si="15"/>
        <v>0</v>
      </c>
      <c r="BA69" s="7">
        <f>'pivot times'!R69</f>
        <v>0</v>
      </c>
      <c r="BB69" s="7">
        <f>'pivot times'!S69</f>
        <v>0</v>
      </c>
      <c r="BC69" s="7">
        <f t="shared" si="16"/>
        <v>0</v>
      </c>
      <c r="BD69" s="7">
        <f t="shared" si="17"/>
        <v>0</v>
      </c>
    </row>
    <row r="70" spans="1:56" x14ac:dyDescent="0.25">
      <c r="A70" s="2">
        <v>63</v>
      </c>
      <c r="B70" s="6">
        <v>263.70825400000001</v>
      </c>
      <c r="C70" s="6">
        <v>285.30605500000001</v>
      </c>
      <c r="D70" s="6">
        <v>22.565191666666667</v>
      </c>
      <c r="E70" s="6">
        <v>4.4648897999999999</v>
      </c>
      <c r="F70" s="6">
        <v>267.47142600000001</v>
      </c>
      <c r="G70" s="6">
        <v>5.7289712222222224</v>
      </c>
      <c r="H70" s="6">
        <v>1.4011672000000002</v>
      </c>
      <c r="U70" s="7" t="e">
        <f>GETPIVOTDATA("Avg",'pivot times'!$A$3,"action","e0","world_size",10000,"number_of_steps_between_file_dumps",1,"omp_get_max_threads",A70)</f>
        <v>#REF!</v>
      </c>
      <c r="V70" s="7" t="e">
        <f>GETPIVOTDATA("StdDevp",'pivot times'!$A$3,"action","e0","world_size",10000,"number_of_steps_between_file_dumps",1,"omp_get_max_threads",A70)</f>
        <v>#REF!</v>
      </c>
      <c r="W70" s="7" t="e">
        <f t="shared" si="0"/>
        <v>#REF!</v>
      </c>
      <c r="X70" s="7" t="e">
        <f t="shared" si="1"/>
        <v>#REF!</v>
      </c>
      <c r="Y70" s="7">
        <f>'pivot times'!D70</f>
        <v>285.30605500000001</v>
      </c>
      <c r="Z70" s="7">
        <f>'pivot times'!E70</f>
        <v>0</v>
      </c>
      <c r="AA70" s="7">
        <f t="shared" si="2"/>
        <v>285.30605500000001</v>
      </c>
      <c r="AB70" s="7">
        <f t="shared" si="3"/>
        <v>285.30605500000001</v>
      </c>
      <c r="AC70" s="7">
        <f>'pivot times'!F70</f>
        <v>22.565191666666667</v>
      </c>
      <c r="AD70" s="7">
        <f>'pivot times'!G70</f>
        <v>4.5104678263368099</v>
      </c>
      <c r="AE70" s="7">
        <f t="shared" si="4"/>
        <v>9.0337881876562385</v>
      </c>
      <c r="AF70" s="7">
        <f t="shared" si="5"/>
        <v>36.096595145677099</v>
      </c>
      <c r="AG70" s="7">
        <f>'pivot times'!H70</f>
        <v>4.4648897999999999</v>
      </c>
      <c r="AH70" s="7">
        <f>'pivot times'!I70</f>
        <v>0.15355349157851772</v>
      </c>
      <c r="AI70" s="7">
        <f t="shared" si="6"/>
        <v>4.004229325264447</v>
      </c>
      <c r="AJ70" s="7">
        <f t="shared" si="7"/>
        <v>4.9255502747355528</v>
      </c>
      <c r="AK70" s="7">
        <f>'pivot times'!J70</f>
        <v>267.47142600000001</v>
      </c>
      <c r="AL70" s="7">
        <f>'pivot times'!K70</f>
        <v>0</v>
      </c>
      <c r="AM70" s="7">
        <f t="shared" si="8"/>
        <v>267.47142600000001</v>
      </c>
      <c r="AN70" s="7">
        <f t="shared" si="9"/>
        <v>267.47142600000001</v>
      </c>
      <c r="AO70" s="7">
        <f>'pivot times'!L70</f>
        <v>5.7289712222222224</v>
      </c>
      <c r="AP70" s="7">
        <f>'pivot times'!M70</f>
        <v>0.16032771472192636</v>
      </c>
      <c r="AQ70" s="7">
        <f t="shared" si="10"/>
        <v>5.2479880780564434</v>
      </c>
      <c r="AR70" s="7">
        <f t="shared" si="11"/>
        <v>6.2099543663880015</v>
      </c>
      <c r="AS70" s="7">
        <f>'pivot times'!N70</f>
        <v>1.4011672000000002</v>
      </c>
      <c r="AT70" s="7">
        <f>'pivot times'!O70</f>
        <v>2.7387142380317323E-2</v>
      </c>
      <c r="AU70" s="7">
        <f t="shared" si="12"/>
        <v>1.3190057728590483</v>
      </c>
      <c r="AV70" s="7">
        <f t="shared" si="13"/>
        <v>1.483328627140952</v>
      </c>
      <c r="AW70" s="7">
        <f>'pivot times'!P70</f>
        <v>0</v>
      </c>
      <c r="AX70" s="7">
        <f>'pivot times'!Q70</f>
        <v>0</v>
      </c>
      <c r="AY70" s="7">
        <f t="shared" si="14"/>
        <v>0</v>
      </c>
      <c r="AZ70" s="7">
        <f t="shared" si="15"/>
        <v>0</v>
      </c>
      <c r="BA70" s="7">
        <f>'pivot times'!R70</f>
        <v>0</v>
      </c>
      <c r="BB70" s="7">
        <f>'pivot times'!S70</f>
        <v>0</v>
      </c>
      <c r="BC70" s="7">
        <f t="shared" si="16"/>
        <v>0</v>
      </c>
      <c r="BD70" s="7">
        <f t="shared" si="17"/>
        <v>0</v>
      </c>
    </row>
    <row r="71" spans="1:56" x14ac:dyDescent="0.25">
      <c r="A71" s="2">
        <v>64</v>
      </c>
      <c r="B71" s="6">
        <v>258.33568400000001</v>
      </c>
      <c r="C71" s="6">
        <v>260.41587199999998</v>
      </c>
      <c r="D71" s="6">
        <v>23.036842333333336</v>
      </c>
      <c r="E71" s="6">
        <v>4.4790267999999998</v>
      </c>
      <c r="F71" s="6">
        <v>265.22621099999998</v>
      </c>
      <c r="G71" s="6">
        <v>5.7830522222222216</v>
      </c>
      <c r="H71" s="6">
        <v>1.396884</v>
      </c>
      <c r="U71" s="7" t="e">
        <f>GETPIVOTDATA("Avg",'pivot times'!$A$3,"action","e0","world_size",10000,"number_of_steps_between_file_dumps",1,"omp_get_max_threads",A71)</f>
        <v>#REF!</v>
      </c>
      <c r="V71" s="7" t="e">
        <f>GETPIVOTDATA("StdDevp",'pivot times'!$A$3,"action","e0","world_size",10000,"number_of_steps_between_file_dumps",1,"omp_get_max_threads",A71)</f>
        <v>#REF!</v>
      </c>
      <c r="W71" s="7" t="e">
        <f t="shared" si="0"/>
        <v>#REF!</v>
      </c>
      <c r="X71" s="7" t="e">
        <f t="shared" si="1"/>
        <v>#REF!</v>
      </c>
      <c r="Y71" s="7">
        <f>'pivot times'!D71</f>
        <v>260.41587199999998</v>
      </c>
      <c r="Z71" s="7">
        <f>'pivot times'!E71</f>
        <v>0</v>
      </c>
      <c r="AA71" s="7">
        <f t="shared" si="2"/>
        <v>260.41587199999998</v>
      </c>
      <c r="AB71" s="7">
        <f t="shared" si="3"/>
        <v>260.41587199999998</v>
      </c>
      <c r="AC71" s="7">
        <f>'pivot times'!F71</f>
        <v>23.036842333333336</v>
      </c>
      <c r="AD71" s="7">
        <f>'pivot times'!G71</f>
        <v>5.4067034954582125</v>
      </c>
      <c r="AE71" s="7">
        <f t="shared" si="4"/>
        <v>6.8167318469586995</v>
      </c>
      <c r="AF71" s="7">
        <f t="shared" si="5"/>
        <v>39.256952819707976</v>
      </c>
      <c r="AG71" s="7">
        <f>'pivot times'!H71</f>
        <v>4.4790267999999998</v>
      </c>
      <c r="AH71" s="7">
        <f>'pivot times'!I71</f>
        <v>7.2067393042639372E-2</v>
      </c>
      <c r="AI71" s="7">
        <f t="shared" si="6"/>
        <v>4.2628246208720819</v>
      </c>
      <c r="AJ71" s="7">
        <f t="shared" si="7"/>
        <v>4.6952289791279176</v>
      </c>
      <c r="AK71" s="7">
        <f>'pivot times'!J71</f>
        <v>265.22621099999998</v>
      </c>
      <c r="AL71" s="7">
        <f>'pivot times'!K71</f>
        <v>0</v>
      </c>
      <c r="AM71" s="7">
        <f t="shared" si="8"/>
        <v>265.22621099999998</v>
      </c>
      <c r="AN71" s="7">
        <f t="shared" si="9"/>
        <v>265.22621099999998</v>
      </c>
      <c r="AO71" s="7">
        <f>'pivot times'!L71</f>
        <v>5.7830522222222216</v>
      </c>
      <c r="AP71" s="7">
        <f>'pivot times'!M71</f>
        <v>0.17177980827391473</v>
      </c>
      <c r="AQ71" s="7">
        <f t="shared" si="10"/>
        <v>5.2677127974004776</v>
      </c>
      <c r="AR71" s="7">
        <f t="shared" si="11"/>
        <v>6.2983916470439656</v>
      </c>
      <c r="AS71" s="7">
        <f>'pivot times'!N71</f>
        <v>1.396884</v>
      </c>
      <c r="AT71" s="7">
        <f>'pivot times'!O71</f>
        <v>7.9950424389075882E-3</v>
      </c>
      <c r="AU71" s="7">
        <f t="shared" si="12"/>
        <v>1.3728988726832771</v>
      </c>
      <c r="AV71" s="7">
        <f t="shared" si="13"/>
        <v>1.4208691273167229</v>
      </c>
      <c r="AW71" s="7">
        <f>'pivot times'!P71</f>
        <v>0</v>
      </c>
      <c r="AX71" s="7">
        <f>'pivot times'!Q71</f>
        <v>0</v>
      </c>
      <c r="AY71" s="7">
        <f t="shared" si="14"/>
        <v>0</v>
      </c>
      <c r="AZ71" s="7">
        <f t="shared" si="15"/>
        <v>0</v>
      </c>
      <c r="BA71" s="7">
        <f>'pivot times'!R71</f>
        <v>0</v>
      </c>
      <c r="BB71" s="7">
        <f>'pivot times'!S71</f>
        <v>0</v>
      </c>
      <c r="BC71" s="7">
        <f t="shared" si="16"/>
        <v>0</v>
      </c>
      <c r="BD71" s="7">
        <f t="shared" si="17"/>
        <v>0</v>
      </c>
    </row>
    <row r="72" spans="1:56" x14ac:dyDescent="0.25">
      <c r="U72" t="s">
        <v>0</v>
      </c>
      <c r="V72" t="s">
        <v>1</v>
      </c>
      <c r="W72" s="7" t="s">
        <v>2</v>
      </c>
      <c r="X72" s="7" t="s">
        <v>3</v>
      </c>
      <c r="Y72" s="7" t="s">
        <v>4</v>
      </c>
      <c r="Z72" s="7" t="s">
        <v>5</v>
      </c>
    </row>
    <row r="73" spans="1:56" x14ac:dyDescent="0.25">
      <c r="U73" t="s">
        <v>25</v>
      </c>
      <c r="V73" t="s">
        <v>26</v>
      </c>
      <c r="W73" s="7" t="s">
        <v>27</v>
      </c>
      <c r="X73" s="7" t="s">
        <v>28</v>
      </c>
    </row>
    <row r="74" spans="1:56" x14ac:dyDescent="0.25">
      <c r="T74" s="6">
        <v>0</v>
      </c>
      <c r="U74">
        <v>1</v>
      </c>
      <c r="V74" t="str">
        <f t="shared" ref="V74:V105" si="18">"e0 10000 100 1 1 " &amp; U74</f>
        <v>e0 10000 100 1 1 1</v>
      </c>
      <c r="W74" s="7">
        <f>'pivot times'!B8</f>
        <v>0</v>
      </c>
      <c r="X74" s="7">
        <f>'pivot times'!C8</f>
        <v>0</v>
      </c>
      <c r="Y74" s="7">
        <v>0</v>
      </c>
    </row>
    <row r="75" spans="1:56" x14ac:dyDescent="0.25">
      <c r="U75">
        <v>2</v>
      </c>
      <c r="V75" t="str">
        <f t="shared" si="18"/>
        <v>e0 10000 100 1 1 2</v>
      </c>
      <c r="W75" s="7">
        <f>'pivot times'!B9</f>
        <v>0</v>
      </c>
      <c r="X75" s="7">
        <f>'pivot times'!C9</f>
        <v>0</v>
      </c>
    </row>
    <row r="76" spans="1:56" x14ac:dyDescent="0.25">
      <c r="U76">
        <v>3</v>
      </c>
      <c r="V76" t="str">
        <f t="shared" si="18"/>
        <v>e0 10000 100 1 1 3</v>
      </c>
      <c r="W76" s="7">
        <f>'pivot times'!B10</f>
        <v>0</v>
      </c>
      <c r="X76" s="7">
        <f>'pivot times'!C10</f>
        <v>0</v>
      </c>
    </row>
    <row r="77" spans="1:56" x14ac:dyDescent="0.25">
      <c r="U77">
        <v>4</v>
      </c>
      <c r="V77" t="str">
        <f t="shared" si="18"/>
        <v>e0 10000 100 1 1 4</v>
      </c>
      <c r="W77" s="7">
        <f>'pivot times'!B11</f>
        <v>0</v>
      </c>
      <c r="X77" s="7">
        <f>'pivot times'!C11</f>
        <v>0</v>
      </c>
    </row>
    <row r="78" spans="1:56" x14ac:dyDescent="0.25">
      <c r="U78">
        <v>5</v>
      </c>
      <c r="V78" t="str">
        <f t="shared" si="18"/>
        <v>e0 10000 100 1 1 5</v>
      </c>
      <c r="W78" s="7">
        <f>'pivot times'!B12</f>
        <v>0</v>
      </c>
      <c r="X78" s="7">
        <f>'pivot times'!C12</f>
        <v>0</v>
      </c>
    </row>
    <row r="79" spans="1:56" x14ac:dyDescent="0.25">
      <c r="U79">
        <v>6</v>
      </c>
      <c r="V79" t="str">
        <f t="shared" si="18"/>
        <v>e0 10000 100 1 1 6</v>
      </c>
      <c r="W79" s="7">
        <f>'pivot times'!B13</f>
        <v>0</v>
      </c>
      <c r="X79" s="7">
        <f>'pivot times'!C13</f>
        <v>0</v>
      </c>
    </row>
    <row r="80" spans="1:56" x14ac:dyDescent="0.25">
      <c r="U80">
        <v>7</v>
      </c>
      <c r="V80" t="str">
        <f t="shared" si="18"/>
        <v>e0 10000 100 1 1 7</v>
      </c>
      <c r="W80" s="7">
        <f>'pivot times'!B14</f>
        <v>0</v>
      </c>
      <c r="X80" s="7">
        <f>'pivot times'!C14</f>
        <v>0</v>
      </c>
    </row>
    <row r="81" spans="21:24" x14ac:dyDescent="0.25">
      <c r="U81">
        <v>8</v>
      </c>
      <c r="V81" t="str">
        <f t="shared" si="18"/>
        <v>e0 10000 100 1 1 8</v>
      </c>
      <c r="W81" s="7">
        <f>'pivot times'!B15</f>
        <v>0</v>
      </c>
      <c r="X81" s="7">
        <f>'pivot times'!C15</f>
        <v>0</v>
      </c>
    </row>
    <row r="82" spans="21:24" x14ac:dyDescent="0.25">
      <c r="U82">
        <v>9</v>
      </c>
      <c r="V82" t="str">
        <f t="shared" si="18"/>
        <v>e0 10000 100 1 1 9</v>
      </c>
      <c r="W82" s="7">
        <f>'pivot times'!B16</f>
        <v>0</v>
      </c>
      <c r="X82" s="7">
        <f>'pivot times'!C16</f>
        <v>0</v>
      </c>
    </row>
    <row r="83" spans="21:24" x14ac:dyDescent="0.25">
      <c r="U83">
        <v>10</v>
      </c>
      <c r="V83" t="str">
        <f t="shared" si="18"/>
        <v>e0 10000 100 1 1 10</v>
      </c>
      <c r="W83" s="7">
        <f>'pivot times'!B17</f>
        <v>0</v>
      </c>
      <c r="X83" s="7">
        <f>'pivot times'!C17</f>
        <v>0</v>
      </c>
    </row>
    <row r="84" spans="21:24" x14ac:dyDescent="0.25">
      <c r="U84">
        <v>11</v>
      </c>
      <c r="V84" t="str">
        <f t="shared" si="18"/>
        <v>e0 10000 100 1 1 11</v>
      </c>
      <c r="W84" s="7">
        <f>'pivot times'!B18</f>
        <v>0</v>
      </c>
      <c r="X84" s="7">
        <f>'pivot times'!C18</f>
        <v>0</v>
      </c>
    </row>
    <row r="85" spans="21:24" x14ac:dyDescent="0.25">
      <c r="U85">
        <v>12</v>
      </c>
      <c r="V85" t="str">
        <f t="shared" si="18"/>
        <v>e0 10000 100 1 1 12</v>
      </c>
      <c r="W85" s="7">
        <f>'pivot times'!B19</f>
        <v>0</v>
      </c>
      <c r="X85" s="7">
        <f>'pivot times'!C19</f>
        <v>0</v>
      </c>
    </row>
    <row r="86" spans="21:24" x14ac:dyDescent="0.25">
      <c r="U86">
        <v>13</v>
      </c>
      <c r="V86" t="str">
        <f t="shared" si="18"/>
        <v>e0 10000 100 1 1 13</v>
      </c>
      <c r="W86" s="7">
        <f>'pivot times'!B20</f>
        <v>0</v>
      </c>
      <c r="X86" s="7">
        <f>'pivot times'!C20</f>
        <v>0</v>
      </c>
    </row>
    <row r="87" spans="21:24" x14ac:dyDescent="0.25">
      <c r="U87">
        <v>14</v>
      </c>
      <c r="V87" t="str">
        <f t="shared" si="18"/>
        <v>e0 10000 100 1 1 14</v>
      </c>
      <c r="W87" s="7">
        <f>'pivot times'!B21</f>
        <v>0</v>
      </c>
      <c r="X87" s="7">
        <f>'pivot times'!C21</f>
        <v>0</v>
      </c>
    </row>
    <row r="88" spans="21:24" x14ac:dyDescent="0.25">
      <c r="U88">
        <v>15</v>
      </c>
      <c r="V88" t="str">
        <f t="shared" si="18"/>
        <v>e0 10000 100 1 1 15</v>
      </c>
      <c r="W88" s="7">
        <f>'pivot times'!B22</f>
        <v>0</v>
      </c>
      <c r="X88" s="7">
        <f>'pivot times'!C22</f>
        <v>0</v>
      </c>
    </row>
    <row r="89" spans="21:24" x14ac:dyDescent="0.25">
      <c r="U89">
        <v>16</v>
      </c>
      <c r="V89" t="str">
        <f t="shared" si="18"/>
        <v>e0 10000 100 1 1 16</v>
      </c>
      <c r="W89" s="7">
        <f>'pivot times'!B23</f>
        <v>0</v>
      </c>
      <c r="X89" s="7">
        <f>'pivot times'!C23</f>
        <v>0</v>
      </c>
    </row>
    <row r="90" spans="21:24" x14ac:dyDescent="0.25">
      <c r="U90">
        <v>17</v>
      </c>
      <c r="V90" t="str">
        <f t="shared" si="18"/>
        <v>e0 10000 100 1 1 17</v>
      </c>
      <c r="W90" s="7">
        <f>'pivot times'!B24</f>
        <v>0</v>
      </c>
      <c r="X90" s="7">
        <f>'pivot times'!C24</f>
        <v>0</v>
      </c>
    </row>
    <row r="91" spans="21:24" x14ac:dyDescent="0.25">
      <c r="U91">
        <v>18</v>
      </c>
      <c r="V91" t="str">
        <f t="shared" si="18"/>
        <v>e0 10000 100 1 1 18</v>
      </c>
      <c r="W91" s="7">
        <f>'pivot times'!B25</f>
        <v>0</v>
      </c>
      <c r="X91" s="7">
        <f>'pivot times'!C25</f>
        <v>0</v>
      </c>
    </row>
    <row r="92" spans="21:24" x14ac:dyDescent="0.25">
      <c r="U92">
        <v>19</v>
      </c>
      <c r="V92" t="str">
        <f t="shared" si="18"/>
        <v>e0 10000 100 1 1 19</v>
      </c>
      <c r="W92" s="7">
        <f>'pivot times'!B26</f>
        <v>0</v>
      </c>
      <c r="X92" s="7">
        <f>'pivot times'!C26</f>
        <v>0</v>
      </c>
    </row>
    <row r="93" spans="21:24" x14ac:dyDescent="0.25">
      <c r="U93">
        <v>20</v>
      </c>
      <c r="V93" t="str">
        <f t="shared" si="18"/>
        <v>e0 10000 100 1 1 20</v>
      </c>
      <c r="W93" s="7">
        <f>'pivot times'!B27</f>
        <v>0</v>
      </c>
      <c r="X93" s="7">
        <f>'pivot times'!C27</f>
        <v>0</v>
      </c>
    </row>
    <row r="94" spans="21:24" x14ac:dyDescent="0.25">
      <c r="U94">
        <v>21</v>
      </c>
      <c r="V94" t="str">
        <f t="shared" si="18"/>
        <v>e0 10000 100 1 1 21</v>
      </c>
      <c r="W94" s="7">
        <f>'pivot times'!B28</f>
        <v>0</v>
      </c>
      <c r="X94" s="7">
        <f>'pivot times'!C28</f>
        <v>0</v>
      </c>
    </row>
    <row r="95" spans="21:24" x14ac:dyDescent="0.25">
      <c r="U95">
        <v>22</v>
      </c>
      <c r="V95" t="str">
        <f t="shared" si="18"/>
        <v>e0 10000 100 1 1 22</v>
      </c>
      <c r="W95" s="7">
        <f>'pivot times'!B29</f>
        <v>0</v>
      </c>
      <c r="X95" s="7">
        <f>'pivot times'!C29</f>
        <v>0</v>
      </c>
    </row>
    <row r="96" spans="21:24" x14ac:dyDescent="0.25">
      <c r="U96">
        <v>23</v>
      </c>
      <c r="V96" t="str">
        <f t="shared" si="18"/>
        <v>e0 10000 100 1 1 23</v>
      </c>
      <c r="W96" s="7">
        <f>'pivot times'!B30</f>
        <v>0</v>
      </c>
      <c r="X96" s="7">
        <f>'pivot times'!C30</f>
        <v>0</v>
      </c>
    </row>
    <row r="97" spans="21:24" x14ac:dyDescent="0.25">
      <c r="U97">
        <v>24</v>
      </c>
      <c r="V97" t="str">
        <f t="shared" si="18"/>
        <v>e0 10000 100 1 1 24</v>
      </c>
      <c r="W97" s="7">
        <f>'pivot times'!B31</f>
        <v>0</v>
      </c>
      <c r="X97" s="7">
        <f>'pivot times'!C31</f>
        <v>0</v>
      </c>
    </row>
    <row r="98" spans="21:24" x14ac:dyDescent="0.25">
      <c r="U98">
        <v>25</v>
      </c>
      <c r="V98" t="str">
        <f t="shared" si="18"/>
        <v>e0 10000 100 1 1 25</v>
      </c>
      <c r="W98" s="7">
        <f>'pivot times'!B32</f>
        <v>0</v>
      </c>
      <c r="X98" s="7">
        <f>'pivot times'!C32</f>
        <v>0</v>
      </c>
    </row>
    <row r="99" spans="21:24" x14ac:dyDescent="0.25">
      <c r="U99">
        <v>26</v>
      </c>
      <c r="V99" t="str">
        <f t="shared" si="18"/>
        <v>e0 10000 100 1 1 26</v>
      </c>
      <c r="W99" s="7">
        <f>'pivot times'!B33</f>
        <v>0</v>
      </c>
      <c r="X99" s="7">
        <f>'pivot times'!C33</f>
        <v>0</v>
      </c>
    </row>
    <row r="100" spans="21:24" x14ac:dyDescent="0.25">
      <c r="U100">
        <v>27</v>
      </c>
      <c r="V100" t="str">
        <f t="shared" si="18"/>
        <v>e0 10000 100 1 1 27</v>
      </c>
      <c r="W100" s="7">
        <f>'pivot times'!B34</f>
        <v>0</v>
      </c>
      <c r="X100" s="7">
        <f>'pivot times'!C34</f>
        <v>0</v>
      </c>
    </row>
    <row r="101" spans="21:24" x14ac:dyDescent="0.25">
      <c r="U101">
        <v>28</v>
      </c>
      <c r="V101" t="str">
        <f t="shared" si="18"/>
        <v>e0 10000 100 1 1 28</v>
      </c>
      <c r="W101" s="7">
        <f>'pivot times'!B35</f>
        <v>0</v>
      </c>
      <c r="X101" s="7">
        <f>'pivot times'!C35</f>
        <v>0</v>
      </c>
    </row>
    <row r="102" spans="21:24" x14ac:dyDescent="0.25">
      <c r="U102">
        <v>29</v>
      </c>
      <c r="V102" t="str">
        <f t="shared" si="18"/>
        <v>e0 10000 100 1 1 29</v>
      </c>
      <c r="W102" s="7">
        <f>'pivot times'!B36</f>
        <v>0</v>
      </c>
      <c r="X102" s="7">
        <f>'pivot times'!C36</f>
        <v>0</v>
      </c>
    </row>
    <row r="103" spans="21:24" x14ac:dyDescent="0.25">
      <c r="U103">
        <v>30</v>
      </c>
      <c r="V103" t="str">
        <f t="shared" si="18"/>
        <v>e0 10000 100 1 1 30</v>
      </c>
      <c r="W103" s="7">
        <f>'pivot times'!B37</f>
        <v>0</v>
      </c>
      <c r="X103" s="7">
        <f>'pivot times'!C37</f>
        <v>0</v>
      </c>
    </row>
    <row r="104" spans="21:24" x14ac:dyDescent="0.25">
      <c r="U104">
        <v>31</v>
      </c>
      <c r="V104" t="str">
        <f t="shared" si="18"/>
        <v>e0 10000 100 1 1 31</v>
      </c>
      <c r="W104" s="7">
        <f>'pivot times'!B38</f>
        <v>0</v>
      </c>
      <c r="X104" s="7">
        <f>'pivot times'!C38</f>
        <v>0</v>
      </c>
    </row>
    <row r="105" spans="21:24" x14ac:dyDescent="0.25">
      <c r="U105">
        <v>32</v>
      </c>
      <c r="V105" t="str">
        <f t="shared" si="18"/>
        <v>e0 10000 100 1 1 32</v>
      </c>
      <c r="W105" s="7">
        <f>'pivot times'!B39</f>
        <v>0</v>
      </c>
      <c r="X105" s="7">
        <f>'pivot times'!C39</f>
        <v>0</v>
      </c>
    </row>
    <row r="106" spans="21:24" x14ac:dyDescent="0.25">
      <c r="U106">
        <v>33</v>
      </c>
      <c r="V106" t="str">
        <f t="shared" ref="V106:V137" si="19">"e0 10000 100 1 1 " &amp; U106</f>
        <v>e0 10000 100 1 1 33</v>
      </c>
      <c r="W106" s="7">
        <f>'pivot times'!B40</f>
        <v>0</v>
      </c>
      <c r="X106" s="7">
        <f>'pivot times'!C40</f>
        <v>0</v>
      </c>
    </row>
    <row r="107" spans="21:24" x14ac:dyDescent="0.25">
      <c r="U107">
        <v>34</v>
      </c>
      <c r="V107" t="str">
        <f t="shared" si="19"/>
        <v>e0 10000 100 1 1 34</v>
      </c>
      <c r="W107" s="7">
        <f>'pivot times'!B41</f>
        <v>0</v>
      </c>
      <c r="X107" s="7">
        <f>'pivot times'!C41</f>
        <v>0</v>
      </c>
    </row>
    <row r="108" spans="21:24" x14ac:dyDescent="0.25">
      <c r="U108">
        <v>35</v>
      </c>
      <c r="V108" t="str">
        <f t="shared" si="19"/>
        <v>e0 10000 100 1 1 35</v>
      </c>
      <c r="W108" s="7">
        <f>'pivot times'!B42</f>
        <v>0</v>
      </c>
      <c r="X108" s="7">
        <f>'pivot times'!C42</f>
        <v>0</v>
      </c>
    </row>
    <row r="109" spans="21:24" x14ac:dyDescent="0.25">
      <c r="U109">
        <v>36</v>
      </c>
      <c r="V109" t="str">
        <f t="shared" si="19"/>
        <v>e0 10000 100 1 1 36</v>
      </c>
      <c r="W109" s="7">
        <f>'pivot times'!B43</f>
        <v>0</v>
      </c>
      <c r="X109" s="7">
        <f>'pivot times'!C43</f>
        <v>0</v>
      </c>
    </row>
    <row r="110" spans="21:24" x14ac:dyDescent="0.25">
      <c r="U110">
        <v>37</v>
      </c>
      <c r="V110" t="str">
        <f t="shared" si="19"/>
        <v>e0 10000 100 1 1 37</v>
      </c>
      <c r="W110" s="7">
        <f>'pivot times'!B44</f>
        <v>0</v>
      </c>
      <c r="X110" s="7">
        <f>'pivot times'!C44</f>
        <v>0</v>
      </c>
    </row>
    <row r="111" spans="21:24" x14ac:dyDescent="0.25">
      <c r="U111">
        <v>38</v>
      </c>
      <c r="V111" t="str">
        <f t="shared" si="19"/>
        <v>e0 10000 100 1 1 38</v>
      </c>
      <c r="W111" s="7">
        <f>'pivot times'!B45</f>
        <v>246.81088399999999</v>
      </c>
      <c r="X111" s="7">
        <f>'pivot times'!C45</f>
        <v>0</v>
      </c>
    </row>
    <row r="112" spans="21:24" x14ac:dyDescent="0.25">
      <c r="U112">
        <v>39</v>
      </c>
      <c r="V112" t="str">
        <f t="shared" si="19"/>
        <v>e0 10000 100 1 1 39</v>
      </c>
      <c r="W112" s="7">
        <f>'pivot times'!B46</f>
        <v>242.04346000000001</v>
      </c>
      <c r="X112" s="7">
        <f>'pivot times'!C46</f>
        <v>0</v>
      </c>
    </row>
    <row r="113" spans="21:24" x14ac:dyDescent="0.25">
      <c r="U113">
        <v>40</v>
      </c>
      <c r="V113" t="str">
        <f t="shared" si="19"/>
        <v>e0 10000 100 1 1 40</v>
      </c>
      <c r="W113" s="7">
        <f>'pivot times'!B47</f>
        <v>242.62232</v>
      </c>
      <c r="X113" s="7">
        <f>'pivot times'!C47</f>
        <v>0</v>
      </c>
    </row>
    <row r="114" spans="21:24" x14ac:dyDescent="0.25">
      <c r="U114">
        <v>41</v>
      </c>
      <c r="V114" t="str">
        <f t="shared" si="19"/>
        <v>e0 10000 100 1 1 41</v>
      </c>
      <c r="W114" s="7">
        <f>'pivot times'!B48</f>
        <v>237.09527299999999</v>
      </c>
      <c r="X114" s="7">
        <f>'pivot times'!C48</f>
        <v>0</v>
      </c>
    </row>
    <row r="115" spans="21:24" x14ac:dyDescent="0.25">
      <c r="U115">
        <v>42</v>
      </c>
      <c r="V115" t="str">
        <f t="shared" si="19"/>
        <v>e0 10000 100 1 1 42</v>
      </c>
      <c r="W115" s="7">
        <f>'pivot times'!B49</f>
        <v>238.21511000000001</v>
      </c>
      <c r="X115" s="7">
        <f>'pivot times'!C49</f>
        <v>0</v>
      </c>
    </row>
    <row r="116" spans="21:24" x14ac:dyDescent="0.25">
      <c r="U116">
        <v>43</v>
      </c>
      <c r="V116" t="str">
        <f t="shared" si="19"/>
        <v>e0 10000 100 1 1 43</v>
      </c>
      <c r="W116" s="7">
        <f>'pivot times'!B50</f>
        <v>239.50436099999999</v>
      </c>
      <c r="X116" s="7">
        <f>'pivot times'!C50</f>
        <v>0</v>
      </c>
    </row>
    <row r="117" spans="21:24" x14ac:dyDescent="0.25">
      <c r="U117">
        <v>44</v>
      </c>
      <c r="V117" t="str">
        <f t="shared" si="19"/>
        <v>e0 10000 100 1 1 44</v>
      </c>
      <c r="W117" s="7">
        <f>'pivot times'!B51</f>
        <v>238.37842499999999</v>
      </c>
      <c r="X117" s="7">
        <f>'pivot times'!C51</f>
        <v>0</v>
      </c>
    </row>
    <row r="118" spans="21:24" x14ac:dyDescent="0.25">
      <c r="U118">
        <v>45</v>
      </c>
      <c r="V118" t="str">
        <f t="shared" si="19"/>
        <v>e0 10000 100 1 1 45</v>
      </c>
      <c r="W118" s="7">
        <f>'pivot times'!B52</f>
        <v>240.41824600000001</v>
      </c>
      <c r="X118" s="7">
        <f>'pivot times'!C52</f>
        <v>0</v>
      </c>
    </row>
    <row r="119" spans="21:24" x14ac:dyDescent="0.25">
      <c r="U119">
        <v>46</v>
      </c>
      <c r="V119" t="str">
        <f t="shared" si="19"/>
        <v>e0 10000 100 1 1 46</v>
      </c>
      <c r="W119" s="7">
        <f>'pivot times'!B53</f>
        <v>240.389419</v>
      </c>
      <c r="X119" s="7">
        <f>'pivot times'!C53</f>
        <v>0</v>
      </c>
    </row>
    <row r="120" spans="21:24" x14ac:dyDescent="0.25">
      <c r="U120">
        <v>47</v>
      </c>
      <c r="V120" t="str">
        <f t="shared" si="19"/>
        <v>e0 10000 100 1 1 47</v>
      </c>
      <c r="W120" s="7">
        <f>'pivot times'!B54</f>
        <v>252.25861900000001</v>
      </c>
      <c r="X120" s="7">
        <f>'pivot times'!C54</f>
        <v>0</v>
      </c>
    </row>
    <row r="121" spans="21:24" x14ac:dyDescent="0.25">
      <c r="U121">
        <v>48</v>
      </c>
      <c r="V121" t="str">
        <f t="shared" si="19"/>
        <v>e0 10000 100 1 1 48</v>
      </c>
      <c r="W121" s="7">
        <f>'pivot times'!B55</f>
        <v>256.85568599999999</v>
      </c>
      <c r="X121" s="7">
        <f>'pivot times'!C55</f>
        <v>0</v>
      </c>
    </row>
    <row r="122" spans="21:24" x14ac:dyDescent="0.25">
      <c r="U122">
        <v>49</v>
      </c>
      <c r="V122" t="str">
        <f t="shared" si="19"/>
        <v>e0 10000 100 1 1 49</v>
      </c>
      <c r="W122" s="7">
        <f>'pivot times'!B56</f>
        <v>263.95601499999998</v>
      </c>
      <c r="X122" s="7">
        <f>'pivot times'!C56</f>
        <v>0</v>
      </c>
    </row>
    <row r="123" spans="21:24" x14ac:dyDescent="0.25">
      <c r="U123">
        <v>50</v>
      </c>
      <c r="V123" t="str">
        <f t="shared" si="19"/>
        <v>e0 10000 100 1 1 50</v>
      </c>
      <c r="W123" s="7">
        <f>'pivot times'!B57</f>
        <v>246.72172</v>
      </c>
      <c r="X123" s="7">
        <f>'pivot times'!C57</f>
        <v>0</v>
      </c>
    </row>
    <row r="124" spans="21:24" x14ac:dyDescent="0.25">
      <c r="U124">
        <v>51</v>
      </c>
      <c r="V124" t="str">
        <f t="shared" si="19"/>
        <v>e0 10000 100 1 1 51</v>
      </c>
      <c r="W124" s="7">
        <f>'pivot times'!B58</f>
        <v>270.65647899999999</v>
      </c>
      <c r="X124" s="7">
        <f>'pivot times'!C58</f>
        <v>0</v>
      </c>
    </row>
    <row r="125" spans="21:24" x14ac:dyDescent="0.25">
      <c r="U125">
        <v>52</v>
      </c>
      <c r="V125" t="str">
        <f t="shared" si="19"/>
        <v>e0 10000 100 1 1 52</v>
      </c>
      <c r="W125" s="7">
        <f>'pivot times'!B59</f>
        <v>341.17526199999998</v>
      </c>
      <c r="X125" s="7">
        <f>'pivot times'!C59</f>
        <v>0</v>
      </c>
    </row>
    <row r="126" spans="21:24" x14ac:dyDescent="0.25">
      <c r="U126">
        <v>53</v>
      </c>
      <c r="V126" t="str">
        <f t="shared" si="19"/>
        <v>e0 10000 100 1 1 53</v>
      </c>
      <c r="W126" s="7">
        <f>'pivot times'!B60</f>
        <v>264.08176200000003</v>
      </c>
      <c r="X126" s="7">
        <f>'pivot times'!C60</f>
        <v>0</v>
      </c>
    </row>
    <row r="127" spans="21:24" x14ac:dyDescent="0.25">
      <c r="U127">
        <v>54</v>
      </c>
      <c r="V127" t="str">
        <f t="shared" si="19"/>
        <v>e0 10000 100 1 1 54</v>
      </c>
      <c r="W127" s="7">
        <f>'pivot times'!B61</f>
        <v>300.629255</v>
      </c>
      <c r="X127" s="7">
        <f>'pivot times'!C61</f>
        <v>0</v>
      </c>
    </row>
    <row r="128" spans="21:24" x14ac:dyDescent="0.25">
      <c r="U128">
        <v>55</v>
      </c>
      <c r="V128" t="str">
        <f t="shared" si="19"/>
        <v>e0 10000 100 1 1 55</v>
      </c>
      <c r="W128" s="7">
        <f>'pivot times'!B62</f>
        <v>252.19262599999999</v>
      </c>
      <c r="X128" s="7">
        <f>'pivot times'!C62</f>
        <v>0</v>
      </c>
    </row>
    <row r="129" spans="20:24" x14ac:dyDescent="0.25">
      <c r="U129">
        <v>56</v>
      </c>
      <c r="V129" t="str">
        <f t="shared" si="19"/>
        <v>e0 10000 100 1 1 56</v>
      </c>
      <c r="W129" s="7">
        <f>'pivot times'!B63</f>
        <v>254.724908</v>
      </c>
      <c r="X129" s="7">
        <f>'pivot times'!C63</f>
        <v>0</v>
      </c>
    </row>
    <row r="130" spans="20:24" x14ac:dyDescent="0.25">
      <c r="U130">
        <v>57</v>
      </c>
      <c r="V130" t="str">
        <f t="shared" si="19"/>
        <v>e0 10000 100 1 1 57</v>
      </c>
      <c r="W130" s="7">
        <f>'pivot times'!B64</f>
        <v>401.84180400000002</v>
      </c>
      <c r="X130" s="7">
        <f>'pivot times'!C64</f>
        <v>0</v>
      </c>
    </row>
    <row r="131" spans="20:24" x14ac:dyDescent="0.25">
      <c r="U131">
        <v>58</v>
      </c>
      <c r="V131" t="str">
        <f t="shared" si="19"/>
        <v>e0 10000 100 1 1 58</v>
      </c>
      <c r="W131" s="7">
        <f>'pivot times'!B65</f>
        <v>259.24757899999997</v>
      </c>
      <c r="X131" s="7">
        <f>'pivot times'!C65</f>
        <v>0</v>
      </c>
    </row>
    <row r="132" spans="20:24" x14ac:dyDescent="0.25">
      <c r="U132">
        <v>59</v>
      </c>
      <c r="V132" t="str">
        <f t="shared" si="19"/>
        <v>e0 10000 100 1 1 59</v>
      </c>
      <c r="W132" s="7">
        <f>'pivot times'!B66</f>
        <v>268.58493499999997</v>
      </c>
      <c r="X132" s="7">
        <f>'pivot times'!C66</f>
        <v>0</v>
      </c>
    </row>
    <row r="133" spans="20:24" x14ac:dyDescent="0.25">
      <c r="U133">
        <v>60</v>
      </c>
      <c r="V133" t="str">
        <f t="shared" si="19"/>
        <v>e0 10000 100 1 1 60</v>
      </c>
      <c r="W133" s="7">
        <f>'pivot times'!B67</f>
        <v>265.77502199999998</v>
      </c>
      <c r="X133" s="7">
        <f>'pivot times'!C67</f>
        <v>0</v>
      </c>
    </row>
    <row r="134" spans="20:24" x14ac:dyDescent="0.25">
      <c r="U134">
        <v>61</v>
      </c>
      <c r="V134" t="str">
        <f t="shared" si="19"/>
        <v>e0 10000 100 1 1 61</v>
      </c>
      <c r="W134" s="7">
        <f>'pivot times'!B68</f>
        <v>263.79375900000002</v>
      </c>
      <c r="X134" s="7">
        <f>'pivot times'!C68</f>
        <v>0</v>
      </c>
    </row>
    <row r="135" spans="20:24" x14ac:dyDescent="0.25">
      <c r="U135">
        <v>62</v>
      </c>
      <c r="V135" t="str">
        <f t="shared" si="19"/>
        <v>e0 10000 100 1 1 62</v>
      </c>
      <c r="W135" s="7">
        <f>'pivot times'!B69</f>
        <v>262.09612499999997</v>
      </c>
      <c r="X135" s="7">
        <f>'pivot times'!C69</f>
        <v>0</v>
      </c>
    </row>
    <row r="136" spans="20:24" x14ac:dyDescent="0.25">
      <c r="U136">
        <v>63</v>
      </c>
      <c r="V136" t="str">
        <f t="shared" si="19"/>
        <v>e0 10000 100 1 1 63</v>
      </c>
      <c r="W136" s="7">
        <f>'pivot times'!B70</f>
        <v>263.70825400000001</v>
      </c>
      <c r="X136" s="7">
        <f>'pivot times'!C70</f>
        <v>0</v>
      </c>
    </row>
    <row r="137" spans="20:24" x14ac:dyDescent="0.25">
      <c r="U137">
        <v>64</v>
      </c>
      <c r="V137" t="str">
        <f t="shared" si="19"/>
        <v>e0 10000 100 1 1 64</v>
      </c>
      <c r="W137" s="7">
        <f>'pivot times'!B71</f>
        <v>258.33568400000001</v>
      </c>
      <c r="X137" s="7">
        <f>'pivot times'!C71</f>
        <v>0</v>
      </c>
    </row>
    <row r="138" spans="20:24" x14ac:dyDescent="0.25">
      <c r="T138">
        <v>0</v>
      </c>
      <c r="U138">
        <v>1</v>
      </c>
      <c r="V138" t="str">
        <f>"e0 10000 100 100000 1 " &amp; U138</f>
        <v>e0 10000 100 100000 1 1</v>
      </c>
      <c r="W138" s="7">
        <f>'pivot times'!D8</f>
        <v>241.723781</v>
      </c>
      <c r="X138" s="7">
        <f>'pivot times'!E8</f>
        <v>0</v>
      </c>
    </row>
    <row r="139" spans="20:24" x14ac:dyDescent="0.25">
      <c r="U139">
        <v>2</v>
      </c>
      <c r="V139" t="str">
        <f t="shared" ref="V139:V201" si="20">"e0 10000 100 100000 1 " &amp; U139</f>
        <v>e0 10000 100 100000 1 2</v>
      </c>
      <c r="W139" s="7">
        <f>'pivot times'!D9</f>
        <v>234.64200099999999</v>
      </c>
      <c r="X139" s="7">
        <f>'pivot times'!E9</f>
        <v>0</v>
      </c>
    </row>
    <row r="140" spans="20:24" x14ac:dyDescent="0.25">
      <c r="U140">
        <v>3</v>
      </c>
      <c r="V140" t="str">
        <f t="shared" si="20"/>
        <v>e0 10000 100 100000 1 3</v>
      </c>
      <c r="W140" s="7">
        <f>'pivot times'!D10</f>
        <v>232.21644599999999</v>
      </c>
      <c r="X140" s="7">
        <f>'pivot times'!E10</f>
        <v>0</v>
      </c>
    </row>
    <row r="141" spans="20:24" x14ac:dyDescent="0.25">
      <c r="U141">
        <v>4</v>
      </c>
      <c r="V141" t="str">
        <f t="shared" si="20"/>
        <v>e0 10000 100 100000 1 4</v>
      </c>
      <c r="W141" s="7">
        <f>'pivot times'!D11</f>
        <v>231.68977799999999</v>
      </c>
      <c r="X141" s="7">
        <f>'pivot times'!E11</f>
        <v>0</v>
      </c>
    </row>
    <row r="142" spans="20:24" x14ac:dyDescent="0.25">
      <c r="U142">
        <v>5</v>
      </c>
      <c r="V142" t="str">
        <f t="shared" si="20"/>
        <v>e0 10000 100 100000 1 5</v>
      </c>
      <c r="W142" s="7">
        <f>'pivot times'!D12</f>
        <v>231.04873900000001</v>
      </c>
      <c r="X142" s="7">
        <f>'pivot times'!E12</f>
        <v>0</v>
      </c>
    </row>
    <row r="143" spans="20:24" x14ac:dyDescent="0.25">
      <c r="U143">
        <v>6</v>
      </c>
      <c r="V143" t="str">
        <f t="shared" si="20"/>
        <v>e0 10000 100 100000 1 6</v>
      </c>
      <c r="W143" s="7">
        <f>'pivot times'!D13</f>
        <v>230.65029799999999</v>
      </c>
      <c r="X143" s="7">
        <f>'pivot times'!E13</f>
        <v>0</v>
      </c>
    </row>
    <row r="144" spans="20:24" x14ac:dyDescent="0.25">
      <c r="U144">
        <v>7</v>
      </c>
      <c r="V144" t="str">
        <f t="shared" si="20"/>
        <v>e0 10000 100 100000 1 7</v>
      </c>
      <c r="W144" s="7">
        <f>'pivot times'!D14</f>
        <v>229.789647</v>
      </c>
      <c r="X144" s="7">
        <f>'pivot times'!E14</f>
        <v>0</v>
      </c>
    </row>
    <row r="145" spans="21:24" x14ac:dyDescent="0.25">
      <c r="U145">
        <v>8</v>
      </c>
      <c r="V145" t="str">
        <f t="shared" si="20"/>
        <v>e0 10000 100 100000 1 8</v>
      </c>
      <c r="W145" s="7">
        <f>'pivot times'!D15</f>
        <v>230.16135</v>
      </c>
      <c r="X145" s="7">
        <f>'pivot times'!E15</f>
        <v>0</v>
      </c>
    </row>
    <row r="146" spans="21:24" x14ac:dyDescent="0.25">
      <c r="U146">
        <v>9</v>
      </c>
      <c r="V146" t="str">
        <f t="shared" si="20"/>
        <v>e0 10000 100 100000 1 9</v>
      </c>
      <c r="W146" s="7">
        <f>'pivot times'!D16</f>
        <v>228.32250099999999</v>
      </c>
      <c r="X146" s="7">
        <f>'pivot times'!E16</f>
        <v>0</v>
      </c>
    </row>
    <row r="147" spans="21:24" x14ac:dyDescent="0.25">
      <c r="U147">
        <v>10</v>
      </c>
      <c r="V147" t="str">
        <f t="shared" si="20"/>
        <v>e0 10000 100 100000 1 10</v>
      </c>
      <c r="W147" s="7">
        <f>'pivot times'!D17</f>
        <v>227.66931199999999</v>
      </c>
      <c r="X147" s="7">
        <f>'pivot times'!E17</f>
        <v>0</v>
      </c>
    </row>
    <row r="148" spans="21:24" x14ac:dyDescent="0.25">
      <c r="U148">
        <v>11</v>
      </c>
      <c r="V148" t="str">
        <f t="shared" si="20"/>
        <v>e0 10000 100 100000 1 11</v>
      </c>
      <c r="W148" s="7">
        <f>'pivot times'!D18</f>
        <v>227.127295</v>
      </c>
      <c r="X148" s="7">
        <f>'pivot times'!E18</f>
        <v>0</v>
      </c>
    </row>
    <row r="149" spans="21:24" x14ac:dyDescent="0.25">
      <c r="U149">
        <v>12</v>
      </c>
      <c r="V149" t="str">
        <f t="shared" si="20"/>
        <v>e0 10000 100 100000 1 12</v>
      </c>
      <c r="W149" s="7">
        <f>'pivot times'!D19</f>
        <v>226.197035</v>
      </c>
      <c r="X149" s="7">
        <f>'pivot times'!E19</f>
        <v>0</v>
      </c>
    </row>
    <row r="150" spans="21:24" x14ac:dyDescent="0.25">
      <c r="U150">
        <v>13</v>
      </c>
      <c r="V150" t="str">
        <f t="shared" si="20"/>
        <v>e0 10000 100 100000 1 13</v>
      </c>
      <c r="W150" s="7">
        <f>'pivot times'!D20</f>
        <v>226.07185000000001</v>
      </c>
      <c r="X150" s="7">
        <f>'pivot times'!E20</f>
        <v>0</v>
      </c>
    </row>
    <row r="151" spans="21:24" x14ac:dyDescent="0.25">
      <c r="U151">
        <v>14</v>
      </c>
      <c r="V151" t="str">
        <f t="shared" si="20"/>
        <v>e0 10000 100 100000 1 14</v>
      </c>
      <c r="W151" s="7">
        <f>'pivot times'!D21</f>
        <v>225.96505099999999</v>
      </c>
      <c r="X151" s="7">
        <f>'pivot times'!E21</f>
        <v>0</v>
      </c>
    </row>
    <row r="152" spans="21:24" x14ac:dyDescent="0.25">
      <c r="U152">
        <v>15</v>
      </c>
      <c r="V152" t="str">
        <f t="shared" si="20"/>
        <v>e0 10000 100 100000 1 15</v>
      </c>
      <c r="W152" s="7">
        <f>'pivot times'!D22</f>
        <v>225.810789</v>
      </c>
      <c r="X152" s="7">
        <f>'pivot times'!E22</f>
        <v>0</v>
      </c>
    </row>
    <row r="153" spans="21:24" x14ac:dyDescent="0.25">
      <c r="U153">
        <v>16</v>
      </c>
      <c r="V153" t="str">
        <f t="shared" si="20"/>
        <v>e0 10000 100 100000 1 16</v>
      </c>
      <c r="W153" s="7">
        <f>'pivot times'!D23</f>
        <v>225.65911199999999</v>
      </c>
      <c r="X153" s="7">
        <f>'pivot times'!E23</f>
        <v>0</v>
      </c>
    </row>
    <row r="154" spans="21:24" x14ac:dyDescent="0.25">
      <c r="U154">
        <v>17</v>
      </c>
      <c r="V154" t="str">
        <f t="shared" si="20"/>
        <v>e0 10000 100 100000 1 17</v>
      </c>
      <c r="W154" s="7">
        <f>'pivot times'!D24</f>
        <v>225.62381199999999</v>
      </c>
      <c r="X154" s="7">
        <f>'pivot times'!E24</f>
        <v>0</v>
      </c>
    </row>
    <row r="155" spans="21:24" x14ac:dyDescent="0.25">
      <c r="U155">
        <v>18</v>
      </c>
      <c r="V155" t="str">
        <f t="shared" si="20"/>
        <v>e0 10000 100 100000 1 18</v>
      </c>
      <c r="W155" s="7">
        <f>'pivot times'!D25</f>
        <v>225.43333000000001</v>
      </c>
      <c r="X155" s="7">
        <f>'pivot times'!E25</f>
        <v>0</v>
      </c>
    </row>
    <row r="156" spans="21:24" x14ac:dyDescent="0.25">
      <c r="U156">
        <v>19</v>
      </c>
      <c r="V156" t="str">
        <f t="shared" si="20"/>
        <v>e0 10000 100 100000 1 19</v>
      </c>
      <c r="W156" s="7">
        <f>'pivot times'!D26</f>
        <v>225.29665499999999</v>
      </c>
      <c r="X156" s="7">
        <f>'pivot times'!E26</f>
        <v>0</v>
      </c>
    </row>
    <row r="157" spans="21:24" x14ac:dyDescent="0.25">
      <c r="U157">
        <v>20</v>
      </c>
      <c r="V157" t="str">
        <f t="shared" si="20"/>
        <v>e0 10000 100 100000 1 20</v>
      </c>
      <c r="W157" s="7">
        <f>'pivot times'!D27</f>
        <v>225.11906200000001</v>
      </c>
      <c r="X157" s="7">
        <f>'pivot times'!E27</f>
        <v>0</v>
      </c>
    </row>
    <row r="158" spans="21:24" x14ac:dyDescent="0.25">
      <c r="U158">
        <v>21</v>
      </c>
      <c r="V158" t="str">
        <f t="shared" si="20"/>
        <v>e0 10000 100 100000 1 21</v>
      </c>
      <c r="W158" s="7">
        <f>'pivot times'!D28</f>
        <v>225.08215200000001</v>
      </c>
      <c r="X158" s="7">
        <f>'pivot times'!E28</f>
        <v>0</v>
      </c>
    </row>
    <row r="159" spans="21:24" x14ac:dyDescent="0.25">
      <c r="U159">
        <v>22</v>
      </c>
      <c r="V159" t="str">
        <f t="shared" si="20"/>
        <v>e0 10000 100 100000 1 22</v>
      </c>
      <c r="W159" s="7">
        <f>'pivot times'!D29</f>
        <v>224.826042</v>
      </c>
      <c r="X159" s="7">
        <f>'pivot times'!E29</f>
        <v>0</v>
      </c>
    </row>
    <row r="160" spans="21:24" x14ac:dyDescent="0.25">
      <c r="U160">
        <v>23</v>
      </c>
      <c r="V160" t="str">
        <f t="shared" si="20"/>
        <v>e0 10000 100 100000 1 23</v>
      </c>
      <c r="W160" s="7">
        <f>'pivot times'!D30</f>
        <v>224.97874300000001</v>
      </c>
      <c r="X160" s="7">
        <f>'pivot times'!E30</f>
        <v>0</v>
      </c>
    </row>
    <row r="161" spans="21:24" x14ac:dyDescent="0.25">
      <c r="U161">
        <v>24</v>
      </c>
      <c r="V161" t="str">
        <f t="shared" si="20"/>
        <v>e0 10000 100 100000 1 24</v>
      </c>
      <c r="W161" s="7">
        <f>'pivot times'!D31</f>
        <v>224.60791</v>
      </c>
      <c r="X161" s="7">
        <f>'pivot times'!E31</f>
        <v>0</v>
      </c>
    </row>
    <row r="162" spans="21:24" x14ac:dyDescent="0.25">
      <c r="U162">
        <v>25</v>
      </c>
      <c r="V162" t="str">
        <f t="shared" si="20"/>
        <v>e0 10000 100 100000 1 25</v>
      </c>
      <c r="W162" s="7">
        <f>'pivot times'!D32</f>
        <v>224.43707000000001</v>
      </c>
      <c r="X162" s="7">
        <f>'pivot times'!E32</f>
        <v>0</v>
      </c>
    </row>
    <row r="163" spans="21:24" x14ac:dyDescent="0.25">
      <c r="U163">
        <v>26</v>
      </c>
      <c r="V163" t="str">
        <f t="shared" si="20"/>
        <v>e0 10000 100 100000 1 26</v>
      </c>
      <c r="W163" s="7">
        <f>'pivot times'!D33</f>
        <v>224.58278000000001</v>
      </c>
      <c r="X163" s="7">
        <f>'pivot times'!E33</f>
        <v>0</v>
      </c>
    </row>
    <row r="164" spans="21:24" x14ac:dyDescent="0.25">
      <c r="U164">
        <v>27</v>
      </c>
      <c r="V164" t="str">
        <f t="shared" si="20"/>
        <v>e0 10000 100 100000 1 27</v>
      </c>
      <c r="W164" s="7">
        <f>'pivot times'!D34</f>
        <v>224.53608700000001</v>
      </c>
      <c r="X164" s="7">
        <f>'pivot times'!E34</f>
        <v>0</v>
      </c>
    </row>
    <row r="165" spans="21:24" x14ac:dyDescent="0.25">
      <c r="U165">
        <v>28</v>
      </c>
      <c r="V165" t="str">
        <f t="shared" si="20"/>
        <v>e0 10000 100 100000 1 28</v>
      </c>
      <c r="W165" s="7">
        <f>'pivot times'!D35</f>
        <v>223.95125400000001</v>
      </c>
      <c r="X165" s="7">
        <f>'pivot times'!E35</f>
        <v>0</v>
      </c>
    </row>
    <row r="166" spans="21:24" x14ac:dyDescent="0.25">
      <c r="U166">
        <v>29</v>
      </c>
      <c r="V166" t="str">
        <f t="shared" si="20"/>
        <v>e0 10000 100 100000 1 29</v>
      </c>
      <c r="W166" s="7">
        <f>'pivot times'!D36</f>
        <v>223.91665</v>
      </c>
      <c r="X166" s="7">
        <f>'pivot times'!E36</f>
        <v>0</v>
      </c>
    </row>
    <row r="167" spans="21:24" x14ac:dyDescent="0.25">
      <c r="U167">
        <v>30</v>
      </c>
      <c r="V167" t="str">
        <f t="shared" si="20"/>
        <v>e0 10000 100 100000 1 30</v>
      </c>
      <c r="W167" s="7">
        <f>'pivot times'!D37</f>
        <v>223.620227</v>
      </c>
      <c r="X167" s="7">
        <f>'pivot times'!E37</f>
        <v>0</v>
      </c>
    </row>
    <row r="168" spans="21:24" x14ac:dyDescent="0.25">
      <c r="U168">
        <v>31</v>
      </c>
      <c r="V168" t="str">
        <f t="shared" si="20"/>
        <v>e0 10000 100 100000 1 31</v>
      </c>
      <c r="W168" s="7">
        <f>'pivot times'!D38</f>
        <v>223.47775999999999</v>
      </c>
      <c r="X168" s="7">
        <f>'pivot times'!E38</f>
        <v>0</v>
      </c>
    </row>
    <row r="169" spans="21:24" x14ac:dyDescent="0.25">
      <c r="U169">
        <v>32</v>
      </c>
      <c r="V169" t="str">
        <f t="shared" si="20"/>
        <v>e0 10000 100 100000 1 32</v>
      </c>
      <c r="W169" s="7">
        <f>'pivot times'!D39</f>
        <v>0</v>
      </c>
      <c r="X169" s="7">
        <f>'pivot times'!E39</f>
        <v>0</v>
      </c>
    </row>
    <row r="170" spans="21:24" x14ac:dyDescent="0.25">
      <c r="U170">
        <v>33</v>
      </c>
      <c r="V170" t="str">
        <f t="shared" si="20"/>
        <v>e0 10000 100 100000 1 33</v>
      </c>
      <c r="W170" s="7">
        <f>'pivot times'!D40</f>
        <v>0</v>
      </c>
      <c r="X170" s="7">
        <f>'pivot times'!E40</f>
        <v>0</v>
      </c>
    </row>
    <row r="171" spans="21:24" x14ac:dyDescent="0.25">
      <c r="U171">
        <v>34</v>
      </c>
      <c r="V171" t="str">
        <f t="shared" si="20"/>
        <v>e0 10000 100 100000 1 34</v>
      </c>
      <c r="W171" s="7">
        <f>'pivot times'!D41</f>
        <v>0</v>
      </c>
      <c r="X171" s="7">
        <f>'pivot times'!E41</f>
        <v>0</v>
      </c>
    </row>
    <row r="172" spans="21:24" x14ac:dyDescent="0.25">
      <c r="U172">
        <v>35</v>
      </c>
      <c r="V172" t="str">
        <f t="shared" si="20"/>
        <v>e0 10000 100 100000 1 35</v>
      </c>
      <c r="W172" s="7">
        <f>'pivot times'!D42</f>
        <v>0</v>
      </c>
      <c r="X172" s="7">
        <f>'pivot times'!E42</f>
        <v>0</v>
      </c>
    </row>
    <row r="173" spans="21:24" x14ac:dyDescent="0.25">
      <c r="U173">
        <v>36</v>
      </c>
      <c r="V173" t="str">
        <f t="shared" si="20"/>
        <v>e0 10000 100 100000 1 36</v>
      </c>
      <c r="W173" s="7">
        <f>'pivot times'!D43</f>
        <v>0</v>
      </c>
      <c r="X173" s="7">
        <f>'pivot times'!E43</f>
        <v>0</v>
      </c>
    </row>
    <row r="174" spans="21:24" x14ac:dyDescent="0.25">
      <c r="U174">
        <v>37</v>
      </c>
      <c r="V174" t="str">
        <f t="shared" si="20"/>
        <v>e0 10000 100 100000 1 37</v>
      </c>
      <c r="W174" s="7">
        <f>'pivot times'!D44</f>
        <v>0</v>
      </c>
      <c r="X174" s="7">
        <f>'pivot times'!E44</f>
        <v>0</v>
      </c>
    </row>
    <row r="175" spans="21:24" x14ac:dyDescent="0.25">
      <c r="U175">
        <v>38</v>
      </c>
      <c r="V175" t="str">
        <f t="shared" si="20"/>
        <v>e0 10000 100 100000 1 38</v>
      </c>
      <c r="W175" s="7">
        <f>'pivot times'!D45</f>
        <v>0</v>
      </c>
      <c r="X175" s="7">
        <f>'pivot times'!E45</f>
        <v>0</v>
      </c>
    </row>
    <row r="176" spans="21:24" x14ac:dyDescent="0.25">
      <c r="U176">
        <v>39</v>
      </c>
      <c r="V176" t="str">
        <f t="shared" si="20"/>
        <v>e0 10000 100 100000 1 39</v>
      </c>
      <c r="W176" s="7">
        <f>'pivot times'!D46</f>
        <v>251.47791900000001</v>
      </c>
      <c r="X176" s="7">
        <f>'pivot times'!E46</f>
        <v>0</v>
      </c>
    </row>
    <row r="177" spans="21:24" x14ac:dyDescent="0.25">
      <c r="U177">
        <v>40</v>
      </c>
      <c r="V177" t="str">
        <f t="shared" si="20"/>
        <v>e0 10000 100 100000 1 40</v>
      </c>
      <c r="W177" s="7">
        <f>'pivot times'!D47</f>
        <v>253.463446</v>
      </c>
      <c r="X177" s="7">
        <f>'pivot times'!E47</f>
        <v>0</v>
      </c>
    </row>
    <row r="178" spans="21:24" x14ac:dyDescent="0.25">
      <c r="U178">
        <v>41</v>
      </c>
      <c r="V178" t="str">
        <f t="shared" si="20"/>
        <v>e0 10000 100 100000 1 41</v>
      </c>
      <c r="W178" s="7">
        <f>'pivot times'!D48</f>
        <v>254.49934300000001</v>
      </c>
      <c r="X178" s="7">
        <f>'pivot times'!E48</f>
        <v>0</v>
      </c>
    </row>
    <row r="179" spans="21:24" x14ac:dyDescent="0.25">
      <c r="U179">
        <v>42</v>
      </c>
      <c r="V179" t="str">
        <f t="shared" si="20"/>
        <v>e0 10000 100 100000 1 42</v>
      </c>
      <c r="W179" s="7">
        <f>'pivot times'!D49</f>
        <v>256.49359700000002</v>
      </c>
      <c r="X179" s="7">
        <f>'pivot times'!E49</f>
        <v>0</v>
      </c>
    </row>
    <row r="180" spans="21:24" x14ac:dyDescent="0.25">
      <c r="U180">
        <v>43</v>
      </c>
      <c r="V180" t="str">
        <f t="shared" si="20"/>
        <v>e0 10000 100 100000 1 43</v>
      </c>
      <c r="W180" s="7">
        <f>'pivot times'!D50</f>
        <v>257.80136800000002</v>
      </c>
      <c r="X180" s="7">
        <f>'pivot times'!E50</f>
        <v>0</v>
      </c>
    </row>
    <row r="181" spans="21:24" x14ac:dyDescent="0.25">
      <c r="U181">
        <v>44</v>
      </c>
      <c r="V181" t="str">
        <f t="shared" si="20"/>
        <v>e0 10000 100 100000 1 44</v>
      </c>
      <c r="W181" s="7">
        <f>'pivot times'!D51</f>
        <v>259.26849700000002</v>
      </c>
      <c r="X181" s="7">
        <f>'pivot times'!E51</f>
        <v>0</v>
      </c>
    </row>
    <row r="182" spans="21:24" x14ac:dyDescent="0.25">
      <c r="U182">
        <v>45</v>
      </c>
      <c r="V182" t="str">
        <f t="shared" si="20"/>
        <v>e0 10000 100 100000 1 45</v>
      </c>
      <c r="W182" s="7">
        <f>'pivot times'!D52</f>
        <v>260.35367100000002</v>
      </c>
      <c r="X182" s="7">
        <f>'pivot times'!E52</f>
        <v>0</v>
      </c>
    </row>
    <row r="183" spans="21:24" x14ac:dyDescent="0.25">
      <c r="U183">
        <v>46</v>
      </c>
      <c r="V183" t="str">
        <f t="shared" si="20"/>
        <v>e0 10000 100 100000 1 46</v>
      </c>
      <c r="W183" s="7">
        <f>'pivot times'!D53</f>
        <v>262.15195199999999</v>
      </c>
      <c r="X183" s="7">
        <f>'pivot times'!E53</f>
        <v>0</v>
      </c>
    </row>
    <row r="184" spans="21:24" x14ac:dyDescent="0.25">
      <c r="U184">
        <v>47</v>
      </c>
      <c r="V184" t="str">
        <f t="shared" si="20"/>
        <v>e0 10000 100 100000 1 47</v>
      </c>
      <c r="W184" s="7">
        <f>'pivot times'!D54</f>
        <v>263.36458499999998</v>
      </c>
      <c r="X184" s="7">
        <f>'pivot times'!E54</f>
        <v>0</v>
      </c>
    </row>
    <row r="185" spans="21:24" x14ac:dyDescent="0.25">
      <c r="U185">
        <v>48</v>
      </c>
      <c r="V185" t="str">
        <f t="shared" si="20"/>
        <v>e0 10000 100 100000 1 48</v>
      </c>
      <c r="W185" s="7">
        <f>'pivot times'!D55</f>
        <v>265.49757899999997</v>
      </c>
      <c r="X185" s="7">
        <f>'pivot times'!E55</f>
        <v>0</v>
      </c>
    </row>
    <row r="186" spans="21:24" x14ac:dyDescent="0.25">
      <c r="U186">
        <v>49</v>
      </c>
      <c r="V186" t="str">
        <f t="shared" si="20"/>
        <v>e0 10000 100 100000 1 49</v>
      </c>
      <c r="W186" s="7">
        <f>'pivot times'!D56</f>
        <v>267.15020600000003</v>
      </c>
      <c r="X186" s="7">
        <f>'pivot times'!E56</f>
        <v>0</v>
      </c>
    </row>
    <row r="187" spans="21:24" x14ac:dyDescent="0.25">
      <c r="U187">
        <v>50</v>
      </c>
      <c r="V187" t="str">
        <f t="shared" si="20"/>
        <v>e0 10000 100 100000 1 50</v>
      </c>
      <c r="W187" s="7">
        <f>'pivot times'!D57</f>
        <v>268.84976999999998</v>
      </c>
      <c r="X187" s="7">
        <f>'pivot times'!E57</f>
        <v>0</v>
      </c>
    </row>
    <row r="188" spans="21:24" x14ac:dyDescent="0.25">
      <c r="U188">
        <v>51</v>
      </c>
      <c r="V188" t="str">
        <f t="shared" si="20"/>
        <v>e0 10000 100 100000 1 51</v>
      </c>
      <c r="W188" s="7">
        <f>'pivot times'!D58</f>
        <v>270.40083600000003</v>
      </c>
      <c r="X188" s="7">
        <f>'pivot times'!E58</f>
        <v>0</v>
      </c>
    </row>
    <row r="189" spans="21:24" x14ac:dyDescent="0.25">
      <c r="U189">
        <v>52</v>
      </c>
      <c r="V189" t="str">
        <f t="shared" si="20"/>
        <v>e0 10000 100 100000 1 52</v>
      </c>
      <c r="W189" s="7">
        <f>'pivot times'!D59</f>
        <v>272.18988400000001</v>
      </c>
      <c r="X189" s="7">
        <f>'pivot times'!E59</f>
        <v>0</v>
      </c>
    </row>
    <row r="190" spans="21:24" x14ac:dyDescent="0.25">
      <c r="U190">
        <v>53</v>
      </c>
      <c r="V190" t="str">
        <f t="shared" si="20"/>
        <v>e0 10000 100 100000 1 53</v>
      </c>
      <c r="W190" s="7">
        <f>'pivot times'!D60</f>
        <v>273.65859399999999</v>
      </c>
      <c r="X190" s="7">
        <f>'pivot times'!E60</f>
        <v>0</v>
      </c>
    </row>
    <row r="191" spans="21:24" x14ac:dyDescent="0.25">
      <c r="U191">
        <v>54</v>
      </c>
      <c r="V191" t="str">
        <f t="shared" si="20"/>
        <v>e0 10000 100 100000 1 54</v>
      </c>
      <c r="W191" s="7">
        <f>'pivot times'!D61</f>
        <v>275.42425400000002</v>
      </c>
      <c r="X191" s="7">
        <f>'pivot times'!E61</f>
        <v>0</v>
      </c>
    </row>
    <row r="192" spans="21:24" x14ac:dyDescent="0.25">
      <c r="U192">
        <v>55</v>
      </c>
      <c r="V192" t="str">
        <f t="shared" si="20"/>
        <v>e0 10000 100 100000 1 55</v>
      </c>
      <c r="W192" s="7">
        <f>'pivot times'!D62</f>
        <v>277.56239099999999</v>
      </c>
      <c r="X192" s="7">
        <f>'pivot times'!E62</f>
        <v>0</v>
      </c>
    </row>
    <row r="193" spans="20:24" x14ac:dyDescent="0.25">
      <c r="U193">
        <v>56</v>
      </c>
      <c r="V193" t="str">
        <f t="shared" si="20"/>
        <v>e0 10000 100 100000 1 56</v>
      </c>
      <c r="W193" s="7">
        <f>'pivot times'!D63</f>
        <v>279.941484</v>
      </c>
      <c r="X193" s="7">
        <f>'pivot times'!E63</f>
        <v>0</v>
      </c>
    </row>
    <row r="194" spans="20:24" x14ac:dyDescent="0.25">
      <c r="U194">
        <v>57</v>
      </c>
      <c r="V194" t="str">
        <f t="shared" si="20"/>
        <v>e0 10000 100 100000 1 57</v>
      </c>
      <c r="W194" s="7">
        <f>'pivot times'!D64</f>
        <v>281.33996999999999</v>
      </c>
      <c r="X194" s="7">
        <f>'pivot times'!E64</f>
        <v>0</v>
      </c>
    </row>
    <row r="195" spans="20:24" x14ac:dyDescent="0.25">
      <c r="U195">
        <v>58</v>
      </c>
      <c r="V195" t="str">
        <f t="shared" si="20"/>
        <v>e0 10000 100 100000 1 58</v>
      </c>
      <c r="W195" s="7">
        <f>'pivot times'!D65</f>
        <v>279.92141400000003</v>
      </c>
      <c r="X195" s="7">
        <f>'pivot times'!E65</f>
        <v>0</v>
      </c>
    </row>
    <row r="196" spans="20:24" x14ac:dyDescent="0.25">
      <c r="U196">
        <v>59</v>
      </c>
      <c r="V196" t="str">
        <f t="shared" si="20"/>
        <v>e0 10000 100 100000 1 59</v>
      </c>
      <c r="W196" s="7">
        <f>'pivot times'!D66</f>
        <v>281.24350299999998</v>
      </c>
      <c r="X196" s="7">
        <f>'pivot times'!E66</f>
        <v>0</v>
      </c>
    </row>
    <row r="197" spans="20:24" x14ac:dyDescent="0.25">
      <c r="U197">
        <v>60</v>
      </c>
      <c r="V197" t="str">
        <f t="shared" si="20"/>
        <v>e0 10000 100 100000 1 60</v>
      </c>
      <c r="W197" s="7">
        <f>'pivot times'!D67</f>
        <v>282.44746900000001</v>
      </c>
      <c r="X197" s="7">
        <f>'pivot times'!E67</f>
        <v>0</v>
      </c>
    </row>
    <row r="198" spans="20:24" x14ac:dyDescent="0.25">
      <c r="U198">
        <v>61</v>
      </c>
      <c r="V198" t="str">
        <f t="shared" si="20"/>
        <v>e0 10000 100 100000 1 61</v>
      </c>
      <c r="W198" s="7">
        <f>'pivot times'!D68</f>
        <v>283.72531099999998</v>
      </c>
      <c r="X198" s="7">
        <f>'pivot times'!E68</f>
        <v>0</v>
      </c>
    </row>
    <row r="199" spans="20:24" x14ac:dyDescent="0.25">
      <c r="U199">
        <v>62</v>
      </c>
      <c r="V199" t="str">
        <f t="shared" si="20"/>
        <v>e0 10000 100 100000 1 62</v>
      </c>
      <c r="W199" s="7">
        <f>'pivot times'!D69</f>
        <v>284.18268899999998</v>
      </c>
      <c r="X199" s="7">
        <f>'pivot times'!E69</f>
        <v>0</v>
      </c>
    </row>
    <row r="200" spans="20:24" x14ac:dyDescent="0.25">
      <c r="U200">
        <v>63</v>
      </c>
      <c r="V200" t="str">
        <f t="shared" si="20"/>
        <v>e0 10000 100 100000 1 63</v>
      </c>
      <c r="W200" s="7">
        <f>'pivot times'!D70</f>
        <v>285.30605500000001</v>
      </c>
      <c r="X200" s="7">
        <f>'pivot times'!E70</f>
        <v>0</v>
      </c>
    </row>
    <row r="201" spans="20:24" x14ac:dyDescent="0.25">
      <c r="U201">
        <v>64</v>
      </c>
      <c r="V201" t="str">
        <f t="shared" si="20"/>
        <v>e0 10000 100 100000 1 64</v>
      </c>
      <c r="W201" s="7">
        <f>'pivot times'!D71</f>
        <v>260.41587199999998</v>
      </c>
      <c r="X201" s="7">
        <f>'pivot times'!E71</f>
        <v>0</v>
      </c>
    </row>
    <row r="202" spans="20:24" x14ac:dyDescent="0.25">
      <c r="T202">
        <v>0</v>
      </c>
      <c r="U202">
        <v>1</v>
      </c>
      <c r="V202" t="str">
        <f>"e1 10000 100 1 1 " &amp; U202</f>
        <v>e1 10000 100 1 1 1</v>
      </c>
      <c r="W202" s="7">
        <f>'pivot times'!F8</f>
        <v>191.61015275</v>
      </c>
      <c r="X202" s="7">
        <f>'pivot times'!G8</f>
        <v>0.34678361170965738</v>
      </c>
    </row>
    <row r="203" spans="20:24" x14ac:dyDescent="0.25">
      <c r="U203">
        <v>2</v>
      </c>
      <c r="V203" t="str">
        <f t="shared" ref="V203:V265" si="21">"e1 10000 100 1 1 " &amp; U203</f>
        <v>e1 10000 100 1 1 2</v>
      </c>
      <c r="W203" s="7">
        <f>'pivot times'!F9</f>
        <v>108.17825400000001</v>
      </c>
      <c r="X203" s="7">
        <f>'pivot times'!G9</f>
        <v>3.0043477383115333</v>
      </c>
    </row>
    <row r="204" spans="20:24" x14ac:dyDescent="0.25">
      <c r="U204">
        <v>3</v>
      </c>
      <c r="V204" t="str">
        <f t="shared" si="21"/>
        <v>e1 10000 100 1 1 3</v>
      </c>
      <c r="W204" s="7">
        <f>'pivot times'!F10</f>
        <v>74.15145425</v>
      </c>
      <c r="X204" s="7">
        <f>'pivot times'!G10</f>
        <v>1.3285559050946167</v>
      </c>
    </row>
    <row r="205" spans="20:24" x14ac:dyDescent="0.25">
      <c r="U205">
        <v>4</v>
      </c>
      <c r="V205" t="str">
        <f t="shared" si="21"/>
        <v>e1 10000 100 1 1 4</v>
      </c>
      <c r="W205" s="7">
        <f>'pivot times'!F11</f>
        <v>58.743132000000003</v>
      </c>
      <c r="X205" s="7">
        <f>'pivot times'!G11</f>
        <v>1.1372010812534341</v>
      </c>
    </row>
    <row r="206" spans="20:24" x14ac:dyDescent="0.25">
      <c r="U206">
        <v>5</v>
      </c>
      <c r="V206" t="str">
        <f t="shared" si="21"/>
        <v>e1 10000 100 1 1 5</v>
      </c>
      <c r="W206" s="7">
        <f>'pivot times'!F12</f>
        <v>49.623637000000002</v>
      </c>
      <c r="X206" s="7">
        <f>'pivot times'!G12</f>
        <v>1.0482370855916103</v>
      </c>
    </row>
    <row r="207" spans="20:24" x14ac:dyDescent="0.25">
      <c r="U207">
        <v>6</v>
      </c>
      <c r="V207" t="str">
        <f t="shared" si="21"/>
        <v>e1 10000 100 1 1 6</v>
      </c>
      <c r="W207" s="7">
        <f>'pivot times'!F13</f>
        <v>43.718955000000001</v>
      </c>
      <c r="X207" s="7">
        <f>'pivot times'!G13</f>
        <v>0.46942523400271569</v>
      </c>
    </row>
    <row r="208" spans="20:24" x14ac:dyDescent="0.25">
      <c r="U208">
        <v>7</v>
      </c>
      <c r="V208" t="str">
        <f t="shared" si="21"/>
        <v>e1 10000 100 1 1 7</v>
      </c>
      <c r="W208" s="7">
        <f>'pivot times'!F14</f>
        <v>39.016997750000002</v>
      </c>
      <c r="X208" s="7">
        <f>'pivot times'!G14</f>
        <v>0.53956320153758797</v>
      </c>
    </row>
    <row r="209" spans="21:24" x14ac:dyDescent="0.25">
      <c r="U209">
        <v>8</v>
      </c>
      <c r="V209" t="str">
        <f t="shared" si="21"/>
        <v>e1 10000 100 1 1 8</v>
      </c>
      <c r="W209" s="7">
        <f>'pivot times'!F15</f>
        <v>35.114868250000001</v>
      </c>
      <c r="X209" s="7">
        <f>'pivot times'!G15</f>
        <v>0.60928293171004622</v>
      </c>
    </row>
    <row r="210" spans="21:24" x14ac:dyDescent="0.25">
      <c r="U210">
        <v>9</v>
      </c>
      <c r="V210" t="str">
        <f t="shared" si="21"/>
        <v>e1 10000 100 1 1 9</v>
      </c>
      <c r="W210" s="7">
        <f>'pivot times'!F16</f>
        <v>32.775332750000004</v>
      </c>
      <c r="X210" s="7">
        <f>'pivot times'!G16</f>
        <v>0.77060485655354305</v>
      </c>
    </row>
    <row r="211" spans="21:24" x14ac:dyDescent="0.25">
      <c r="U211">
        <v>10</v>
      </c>
      <c r="V211" t="str">
        <f t="shared" si="21"/>
        <v>e1 10000 100 1 1 10</v>
      </c>
      <c r="W211" s="7">
        <f>'pivot times'!F17</f>
        <v>30.425636749999999</v>
      </c>
      <c r="X211" s="7">
        <f>'pivot times'!G17</f>
        <v>0.91178451179170594</v>
      </c>
    </row>
    <row r="212" spans="21:24" x14ac:dyDescent="0.25">
      <c r="U212">
        <v>11</v>
      </c>
      <c r="V212" t="str">
        <f t="shared" si="21"/>
        <v>e1 10000 100 1 1 11</v>
      </c>
      <c r="W212" s="7">
        <f>'pivot times'!F18</f>
        <v>29.069019000000001</v>
      </c>
      <c r="X212" s="7">
        <f>'pivot times'!G18</f>
        <v>0.7667365046771567</v>
      </c>
    </row>
    <row r="213" spans="21:24" x14ac:dyDescent="0.25">
      <c r="U213">
        <v>12</v>
      </c>
      <c r="V213" t="str">
        <f t="shared" si="21"/>
        <v>e1 10000 100 1 1 12</v>
      </c>
      <c r="W213" s="7">
        <f>'pivot times'!F19</f>
        <v>27.76046775</v>
      </c>
      <c r="X213" s="7">
        <f>'pivot times'!G19</f>
        <v>0.64720440892783548</v>
      </c>
    </row>
    <row r="214" spans="21:24" x14ac:dyDescent="0.25">
      <c r="U214">
        <v>13</v>
      </c>
      <c r="V214" t="str">
        <f t="shared" si="21"/>
        <v>e1 10000 100 1 1 13</v>
      </c>
      <c r="W214" s="7">
        <f>'pivot times'!F20</f>
        <v>27.252474750000001</v>
      </c>
      <c r="X214" s="7">
        <f>'pivot times'!G20</f>
        <v>0.98052949961415636</v>
      </c>
    </row>
    <row r="215" spans="21:24" x14ac:dyDescent="0.25">
      <c r="U215">
        <v>14</v>
      </c>
      <c r="V215" t="str">
        <f t="shared" si="21"/>
        <v>e1 10000 100 1 1 14</v>
      </c>
      <c r="W215" s="7">
        <f>'pivot times'!F21</f>
        <v>26.059171749999997</v>
      </c>
      <c r="X215" s="7">
        <f>'pivot times'!G21</f>
        <v>0.90943019010801518</v>
      </c>
    </row>
    <row r="216" spans="21:24" x14ac:dyDescent="0.25">
      <c r="U216">
        <v>15</v>
      </c>
      <c r="V216" t="str">
        <f t="shared" si="21"/>
        <v>e1 10000 100 1 1 15</v>
      </c>
      <c r="W216" s="7">
        <f>'pivot times'!F22</f>
        <v>28.520024249999999</v>
      </c>
      <c r="X216" s="7">
        <f>'pivot times'!G22</f>
        <v>0.95108657335398328</v>
      </c>
    </row>
    <row r="217" spans="21:24" x14ac:dyDescent="0.25">
      <c r="U217">
        <v>16</v>
      </c>
      <c r="V217" t="str">
        <f t="shared" si="21"/>
        <v>e1 10000 100 1 1 16</v>
      </c>
      <c r="W217" s="7">
        <f>'pivot times'!F23</f>
        <v>31.194058250000001</v>
      </c>
      <c r="X217" s="7">
        <f>'pivot times'!G23</f>
        <v>1.1959400415719685</v>
      </c>
    </row>
    <row r="218" spans="21:24" x14ac:dyDescent="0.25">
      <c r="U218">
        <v>17</v>
      </c>
      <c r="V218" t="str">
        <f t="shared" si="21"/>
        <v>e1 10000 100 1 1 17</v>
      </c>
      <c r="W218" s="7">
        <f>'pivot times'!F24</f>
        <v>29.918827</v>
      </c>
      <c r="X218" s="7">
        <f>'pivot times'!G24</f>
        <v>0.81708959358654731</v>
      </c>
    </row>
    <row r="219" spans="21:24" x14ac:dyDescent="0.25">
      <c r="U219">
        <v>18</v>
      </c>
      <c r="V219" t="str">
        <f t="shared" si="21"/>
        <v>e1 10000 100 1 1 18</v>
      </c>
      <c r="W219" s="7">
        <f>'pivot times'!F25</f>
        <v>30.10055925</v>
      </c>
      <c r="X219" s="7">
        <f>'pivot times'!G25</f>
        <v>0.46735051660310734</v>
      </c>
    </row>
    <row r="220" spans="21:24" x14ac:dyDescent="0.25">
      <c r="U220">
        <v>19</v>
      </c>
      <c r="V220" t="str">
        <f t="shared" si="21"/>
        <v>e1 10000 100 1 1 19</v>
      </c>
      <c r="W220" s="7">
        <f>'pivot times'!F26</f>
        <v>28.8901115</v>
      </c>
      <c r="X220" s="7">
        <f>'pivot times'!G26</f>
        <v>0.98282559066204478</v>
      </c>
    </row>
    <row r="221" spans="21:24" x14ac:dyDescent="0.25">
      <c r="U221">
        <v>20</v>
      </c>
      <c r="V221" t="str">
        <f t="shared" si="21"/>
        <v>e1 10000 100 1 1 20</v>
      </c>
      <c r="W221" s="7">
        <f>'pivot times'!F27</f>
        <v>27.9756365</v>
      </c>
      <c r="X221" s="7">
        <f>'pivot times'!G27</f>
        <v>0.51008624807493697</v>
      </c>
    </row>
    <row r="222" spans="21:24" x14ac:dyDescent="0.25">
      <c r="U222">
        <v>21</v>
      </c>
      <c r="V222" t="str">
        <f t="shared" si="21"/>
        <v>e1 10000 100 1 1 21</v>
      </c>
      <c r="W222" s="7">
        <f>'pivot times'!F28</f>
        <v>27.516242999999999</v>
      </c>
      <c r="X222" s="7">
        <f>'pivot times'!G28</f>
        <v>1.381299760234751</v>
      </c>
    </row>
    <row r="223" spans="21:24" x14ac:dyDescent="0.25">
      <c r="U223">
        <v>22</v>
      </c>
      <c r="V223" t="str">
        <f t="shared" si="21"/>
        <v>e1 10000 100 1 1 22</v>
      </c>
      <c r="W223" s="7">
        <f>'pivot times'!F29</f>
        <v>27.037354750000002</v>
      </c>
      <c r="X223" s="7">
        <f>'pivot times'!G29</f>
        <v>0.76990045083052105</v>
      </c>
    </row>
    <row r="224" spans="21:24" x14ac:dyDescent="0.25">
      <c r="U224">
        <v>23</v>
      </c>
      <c r="V224" t="str">
        <f t="shared" si="21"/>
        <v>e1 10000 100 1 1 23</v>
      </c>
      <c r="W224" s="7">
        <f>'pivot times'!F30</f>
        <v>26.803310500000002</v>
      </c>
      <c r="X224" s="7">
        <f>'pivot times'!G30</f>
        <v>1.0671222602673716</v>
      </c>
    </row>
    <row r="225" spans="21:24" x14ac:dyDescent="0.25">
      <c r="U225">
        <v>24</v>
      </c>
      <c r="V225" t="str">
        <f t="shared" si="21"/>
        <v>e1 10000 100 1 1 24</v>
      </c>
      <c r="W225" s="7">
        <f>'pivot times'!F31</f>
        <v>26.874958749999998</v>
      </c>
      <c r="X225" s="7">
        <f>'pivot times'!G31</f>
        <v>0.81581874831384471</v>
      </c>
    </row>
    <row r="226" spans="21:24" x14ac:dyDescent="0.25">
      <c r="U226">
        <v>25</v>
      </c>
      <c r="V226" t="str">
        <f t="shared" si="21"/>
        <v>e1 10000 100 1 1 25</v>
      </c>
      <c r="W226" s="7">
        <f>'pivot times'!F32</f>
        <v>26.522680250000001</v>
      </c>
      <c r="X226" s="7">
        <f>'pivot times'!G32</f>
        <v>0.62058464150517878</v>
      </c>
    </row>
    <row r="227" spans="21:24" x14ac:dyDescent="0.25">
      <c r="U227">
        <v>26</v>
      </c>
      <c r="V227" t="str">
        <f t="shared" si="21"/>
        <v>e1 10000 100 1 1 26</v>
      </c>
      <c r="W227" s="7">
        <f>'pivot times'!F33</f>
        <v>26.037045249999998</v>
      </c>
      <c r="X227" s="7">
        <f>'pivot times'!G33</f>
        <v>0.80320427068322786</v>
      </c>
    </row>
    <row r="228" spans="21:24" x14ac:dyDescent="0.25">
      <c r="U228">
        <v>27</v>
      </c>
      <c r="V228" t="str">
        <f t="shared" si="21"/>
        <v>e1 10000 100 1 1 27</v>
      </c>
      <c r="W228" s="7">
        <f>'pivot times'!F34</f>
        <v>27.381820749999999</v>
      </c>
      <c r="X228" s="7">
        <f>'pivot times'!G34</f>
        <v>0.57917101800828608</v>
      </c>
    </row>
    <row r="229" spans="21:24" x14ac:dyDescent="0.25">
      <c r="U229">
        <v>28</v>
      </c>
      <c r="V229" t="str">
        <f t="shared" si="21"/>
        <v>e1 10000 100 1 1 28</v>
      </c>
      <c r="W229" s="7">
        <f>'pivot times'!F35</f>
        <v>26.416101999999999</v>
      </c>
      <c r="X229" s="7">
        <f>'pivot times'!G35</f>
        <v>0.27746219085134655</v>
      </c>
    </row>
    <row r="230" spans="21:24" x14ac:dyDescent="0.25">
      <c r="U230">
        <v>29</v>
      </c>
      <c r="V230" t="str">
        <f t="shared" si="21"/>
        <v>e1 10000 100 1 1 29</v>
      </c>
      <c r="W230" s="7">
        <f>'pivot times'!F36</f>
        <v>26.258194</v>
      </c>
      <c r="X230" s="7">
        <f>'pivot times'!G36</f>
        <v>0.43901806931019843</v>
      </c>
    </row>
    <row r="231" spans="21:24" x14ac:dyDescent="0.25">
      <c r="U231">
        <v>30</v>
      </c>
      <c r="V231" t="str">
        <f t="shared" si="21"/>
        <v>e1 10000 100 1 1 30</v>
      </c>
      <c r="W231" s="7">
        <f>'pivot times'!F37</f>
        <v>25.181835000000003</v>
      </c>
      <c r="X231" s="7">
        <f>'pivot times'!G37</f>
        <v>0.57628040225104249</v>
      </c>
    </row>
    <row r="232" spans="21:24" x14ac:dyDescent="0.25">
      <c r="U232">
        <v>31</v>
      </c>
      <c r="V232" t="str">
        <f t="shared" si="21"/>
        <v>e1 10000 100 1 1 31</v>
      </c>
      <c r="W232" s="7">
        <f>'pivot times'!F38</f>
        <v>26.751130666666668</v>
      </c>
      <c r="X232" s="7">
        <f>'pivot times'!G38</f>
        <v>0.24555490018055492</v>
      </c>
    </row>
    <row r="233" spans="21:24" x14ac:dyDescent="0.25">
      <c r="U233">
        <v>32</v>
      </c>
      <c r="V233" t="str">
        <f t="shared" si="21"/>
        <v>e1 10000 100 1 1 32</v>
      </c>
      <c r="W233" s="7">
        <f>'pivot times'!F39</f>
        <v>27.161304333333334</v>
      </c>
      <c r="X233" s="7">
        <f>'pivot times'!G39</f>
        <v>0.26977687386220506</v>
      </c>
    </row>
    <row r="234" spans="21:24" x14ac:dyDescent="0.25">
      <c r="U234">
        <v>33</v>
      </c>
      <c r="V234" t="str">
        <f t="shared" si="21"/>
        <v>e1 10000 100 1 1 33</v>
      </c>
      <c r="W234" s="7">
        <f>'pivot times'!F40</f>
        <v>26.410931000000001</v>
      </c>
      <c r="X234" s="7">
        <f>'pivot times'!G40</f>
        <v>1.0284087943041231</v>
      </c>
    </row>
    <row r="235" spans="21:24" x14ac:dyDescent="0.25">
      <c r="U235">
        <v>34</v>
      </c>
      <c r="V235" t="str">
        <f t="shared" si="21"/>
        <v>e1 10000 100 1 1 34</v>
      </c>
      <c r="W235" s="7">
        <f>'pivot times'!F41</f>
        <v>27.172235000000001</v>
      </c>
      <c r="X235" s="7">
        <f>'pivot times'!G41</f>
        <v>0.24702875163157142</v>
      </c>
    </row>
    <row r="236" spans="21:24" x14ac:dyDescent="0.25">
      <c r="U236">
        <v>35</v>
      </c>
      <c r="V236" t="str">
        <f t="shared" si="21"/>
        <v>e1 10000 100 1 1 35</v>
      </c>
      <c r="W236" s="7">
        <f>'pivot times'!F42</f>
        <v>26.379531</v>
      </c>
      <c r="X236" s="7">
        <f>'pivot times'!G42</f>
        <v>0.23987382324485243</v>
      </c>
    </row>
    <row r="237" spans="21:24" x14ac:dyDescent="0.25">
      <c r="U237">
        <v>36</v>
      </c>
      <c r="V237" t="str">
        <f t="shared" si="21"/>
        <v>e1 10000 100 1 1 36</v>
      </c>
      <c r="W237" s="7">
        <f>'pivot times'!F43</f>
        <v>26.343206666666664</v>
      </c>
      <c r="X237" s="7">
        <f>'pivot times'!G43</f>
        <v>0.74872601937798378</v>
      </c>
    </row>
    <row r="238" spans="21:24" x14ac:dyDescent="0.25">
      <c r="U238">
        <v>37</v>
      </c>
      <c r="V238" t="str">
        <f t="shared" si="21"/>
        <v>e1 10000 100 1 1 37</v>
      </c>
      <c r="W238" s="7">
        <f>'pivot times'!F44</f>
        <v>26.970348333333334</v>
      </c>
      <c r="X238" s="7">
        <f>'pivot times'!G44</f>
        <v>0.67769942166725894</v>
      </c>
    </row>
    <row r="239" spans="21:24" x14ac:dyDescent="0.25">
      <c r="U239">
        <v>38</v>
      </c>
      <c r="V239" t="str">
        <f t="shared" si="21"/>
        <v>e1 10000 100 1 1 38</v>
      </c>
      <c r="W239" s="7">
        <f>'pivot times'!F45</f>
        <v>25.704401000000001</v>
      </c>
      <c r="X239" s="7">
        <f>'pivot times'!G45</f>
        <v>0.2854951416794792</v>
      </c>
    </row>
    <row r="240" spans="21:24" x14ac:dyDescent="0.25">
      <c r="U240">
        <v>39</v>
      </c>
      <c r="V240" t="str">
        <f t="shared" si="21"/>
        <v>e1 10000 100 1 1 39</v>
      </c>
      <c r="W240" s="7">
        <f>'pivot times'!F46</f>
        <v>25.779960333333332</v>
      </c>
      <c r="X240" s="7">
        <f>'pivot times'!G46</f>
        <v>0.71966174763643331</v>
      </c>
    </row>
    <row r="241" spans="21:26" x14ac:dyDescent="0.25">
      <c r="U241">
        <v>40</v>
      </c>
      <c r="V241" t="str">
        <f t="shared" si="21"/>
        <v>e1 10000 100 1 1 40</v>
      </c>
      <c r="W241" s="7">
        <f>'pivot times'!F47</f>
        <v>25.082809666666666</v>
      </c>
      <c r="X241" s="7">
        <f>'pivot times'!G47</f>
        <v>1.0214063791369055</v>
      </c>
    </row>
    <row r="242" spans="21:26" x14ac:dyDescent="0.25">
      <c r="U242">
        <v>41</v>
      </c>
      <c r="V242" t="str">
        <f t="shared" si="21"/>
        <v>e1 10000 100 1 1 41</v>
      </c>
      <c r="W242" s="7">
        <f>'pivot times'!F48</f>
        <v>25.509156999999998</v>
      </c>
      <c r="X242" s="7">
        <f>'pivot times'!G48</f>
        <v>0.98824403434478203</v>
      </c>
    </row>
    <row r="243" spans="21:26" x14ac:dyDescent="0.25">
      <c r="U243">
        <v>42</v>
      </c>
      <c r="V243" t="str">
        <f t="shared" si="21"/>
        <v>e1 10000 100 1 1 42</v>
      </c>
      <c r="W243" s="7">
        <f>'pivot times'!F49</f>
        <v>25.819136666666665</v>
      </c>
      <c r="X243" s="7">
        <f>'pivot times'!G49</f>
        <v>0.96443977282893023</v>
      </c>
    </row>
    <row r="244" spans="21:26" x14ac:dyDescent="0.25">
      <c r="U244">
        <v>43</v>
      </c>
      <c r="V244" t="str">
        <f t="shared" si="21"/>
        <v>e1 10000 100 1 1 43</v>
      </c>
      <c r="W244" s="7">
        <f>'pivot times'!F50</f>
        <v>24.832328</v>
      </c>
      <c r="X244" s="7">
        <f>'pivot times'!G50</f>
        <v>1.2848420069583315</v>
      </c>
    </row>
    <row r="245" spans="21:26" x14ac:dyDescent="0.25">
      <c r="U245">
        <v>44</v>
      </c>
      <c r="V245" t="str">
        <f t="shared" si="21"/>
        <v>e1 10000 100 1 1 44</v>
      </c>
      <c r="W245" s="7">
        <f>'pivot times'!F51</f>
        <v>25.146681666666666</v>
      </c>
      <c r="X245" s="7">
        <f>'pivot times'!G51</f>
        <v>1.0875562001362333</v>
      </c>
    </row>
    <row r="246" spans="21:26" x14ac:dyDescent="0.25">
      <c r="U246">
        <v>45</v>
      </c>
      <c r="V246" t="str">
        <f t="shared" si="21"/>
        <v>e1 10000 100 1 1 45</v>
      </c>
      <c r="W246" s="7">
        <f>'pivot times'!F52</f>
        <v>25.254002333333332</v>
      </c>
      <c r="X246" s="7">
        <f>'pivot times'!G52</f>
        <v>0.92190047262863217</v>
      </c>
    </row>
    <row r="247" spans="21:26" x14ac:dyDescent="0.25">
      <c r="U247">
        <v>46</v>
      </c>
      <c r="V247" t="str">
        <f t="shared" si="21"/>
        <v>e1 10000 100 1 1 46</v>
      </c>
      <c r="W247" s="7">
        <f>'pivot times'!F53</f>
        <v>25.105016666666668</v>
      </c>
      <c r="X247" s="7">
        <f>'pivot times'!G53</f>
        <v>0.96783194625286728</v>
      </c>
    </row>
    <row r="248" spans="21:26" x14ac:dyDescent="0.25">
      <c r="U248">
        <v>47</v>
      </c>
      <c r="V248" t="str">
        <f t="shared" si="21"/>
        <v>e1 10000 100 1 1 47</v>
      </c>
      <c r="W248" s="7">
        <f>'pivot times'!F54</f>
        <v>25.578340999999998</v>
      </c>
      <c r="X248" s="7">
        <f>'pivot times'!G54</f>
        <v>0.98045741141675369</v>
      </c>
    </row>
    <row r="249" spans="21:26" x14ac:dyDescent="0.25">
      <c r="U249">
        <v>48</v>
      </c>
      <c r="V249" t="str">
        <f t="shared" si="21"/>
        <v>e1 10000 100 1 1 48</v>
      </c>
      <c r="W249" s="7">
        <f>'pivot times'!F55</f>
        <v>25.698375999999996</v>
      </c>
      <c r="X249" s="7">
        <f>'pivot times'!G55</f>
        <v>0.656682861572359</v>
      </c>
    </row>
    <row r="250" spans="21:26" x14ac:dyDescent="0.25">
      <c r="U250">
        <v>49</v>
      </c>
      <c r="V250" t="str">
        <f t="shared" si="21"/>
        <v>e1 10000 100 1 1 49</v>
      </c>
      <c r="W250" s="7">
        <f>'pivot times'!F56</f>
        <v>25.497405666666666</v>
      </c>
      <c r="X250" s="7">
        <f>'pivot times'!G56</f>
        <v>1.0181394385820903</v>
      </c>
    </row>
    <row r="251" spans="21:26" x14ac:dyDescent="0.25">
      <c r="U251">
        <v>50</v>
      </c>
      <c r="V251" t="str">
        <f t="shared" si="21"/>
        <v>e1 10000 100 1 1 50</v>
      </c>
      <c r="W251" s="7">
        <f>'pivot times'!F57</f>
        <v>24.905305333333331</v>
      </c>
      <c r="X251" s="7">
        <f>'pivot times'!G57</f>
        <v>0.67773903707279415</v>
      </c>
    </row>
    <row r="252" spans="21:26" x14ac:dyDescent="0.25">
      <c r="U252">
        <v>51</v>
      </c>
      <c r="V252" t="str">
        <f t="shared" si="21"/>
        <v>e1 10000 100 1 1 51</v>
      </c>
      <c r="W252" s="7">
        <f>'pivot times'!F58</f>
        <v>25.840850333333332</v>
      </c>
      <c r="X252" s="7">
        <f>'pivot times'!G58</f>
        <v>1.4243345507535057</v>
      </c>
    </row>
    <row r="253" spans="21:26" x14ac:dyDescent="0.25">
      <c r="U253">
        <v>52</v>
      </c>
      <c r="V253" t="str">
        <f t="shared" si="21"/>
        <v>e1 10000 100 1 1 52</v>
      </c>
      <c r="W253" s="7">
        <f>'pivot times'!F59</f>
        <v>25.390547666666667</v>
      </c>
      <c r="X253" s="7">
        <f>'pivot times'!G59</f>
        <v>1.1714658179339055</v>
      </c>
      <c r="Z253" s="5" t="s">
        <v>34</v>
      </c>
    </row>
    <row r="254" spans="21:26" x14ac:dyDescent="0.25">
      <c r="U254">
        <v>53</v>
      </c>
      <c r="V254" t="str">
        <f t="shared" si="21"/>
        <v>e1 10000 100 1 1 53</v>
      </c>
      <c r="W254" s="7">
        <f>'pivot times'!F60</f>
        <v>26.49198766666667</v>
      </c>
      <c r="X254" s="7">
        <f>'pivot times'!G60</f>
        <v>2.2017086177670251</v>
      </c>
    </row>
    <row r="255" spans="21:26" x14ac:dyDescent="0.25">
      <c r="U255">
        <v>54</v>
      </c>
      <c r="V255" t="str">
        <f t="shared" si="21"/>
        <v>e1 10000 100 1 1 54</v>
      </c>
      <c r="W255" s="7">
        <f>'pivot times'!F61</f>
        <v>25.667505000000002</v>
      </c>
      <c r="X255" s="7">
        <f>'pivot times'!G61</f>
        <v>0.57645094674913777</v>
      </c>
    </row>
    <row r="256" spans="21:26" x14ac:dyDescent="0.25">
      <c r="U256">
        <v>55</v>
      </c>
      <c r="V256" t="str">
        <f t="shared" si="21"/>
        <v>e1 10000 100 1 1 55</v>
      </c>
      <c r="W256" s="7">
        <f>'pivot times'!F62</f>
        <v>25.360660333333332</v>
      </c>
      <c r="X256" s="7">
        <f>'pivot times'!G62</f>
        <v>1.2700928355765138</v>
      </c>
    </row>
    <row r="257" spans="20:24" x14ac:dyDescent="0.25">
      <c r="U257">
        <v>56</v>
      </c>
      <c r="V257" t="str">
        <f t="shared" si="21"/>
        <v>e1 10000 100 1 1 56</v>
      </c>
      <c r="W257" s="7">
        <f>'pivot times'!F63</f>
        <v>25.688562333333333</v>
      </c>
      <c r="X257" s="7">
        <f>'pivot times'!G63</f>
        <v>1.2302853049382383</v>
      </c>
    </row>
    <row r="258" spans="20:24" x14ac:dyDescent="0.25">
      <c r="U258">
        <v>57</v>
      </c>
      <c r="V258" t="str">
        <f t="shared" si="21"/>
        <v>e1 10000 100 1 1 57</v>
      </c>
      <c r="W258" s="7">
        <f>'pivot times'!F64</f>
        <v>25.40756433333333</v>
      </c>
      <c r="X258" s="7">
        <f>'pivot times'!G64</f>
        <v>1.5181510594286629</v>
      </c>
    </row>
    <row r="259" spans="20:24" x14ac:dyDescent="0.25">
      <c r="U259">
        <v>58</v>
      </c>
      <c r="V259" t="str">
        <f t="shared" si="21"/>
        <v>e1 10000 100 1 1 58</v>
      </c>
      <c r="W259" s="7">
        <f>'pivot times'!F65</f>
        <v>24.684348666666665</v>
      </c>
      <c r="X259" s="7">
        <f>'pivot times'!G65</f>
        <v>1.8456104403030507</v>
      </c>
    </row>
    <row r="260" spans="20:24" x14ac:dyDescent="0.25">
      <c r="U260">
        <v>59</v>
      </c>
      <c r="V260" t="str">
        <f t="shared" si="21"/>
        <v>e1 10000 100 1 1 59</v>
      </c>
      <c r="W260" s="7">
        <f>'pivot times'!F66</f>
        <v>25.076984666666664</v>
      </c>
      <c r="X260" s="7">
        <f>'pivot times'!G66</f>
        <v>1.5127787003199316</v>
      </c>
    </row>
    <row r="261" spans="20:24" x14ac:dyDescent="0.25">
      <c r="U261">
        <v>60</v>
      </c>
      <c r="V261" t="str">
        <f t="shared" si="21"/>
        <v>e1 10000 100 1 1 60</v>
      </c>
      <c r="W261" s="7">
        <f>'pivot times'!F67</f>
        <v>24.091633000000002</v>
      </c>
      <c r="X261" s="7">
        <f>'pivot times'!G67</f>
        <v>0.1089137175681136</v>
      </c>
    </row>
    <row r="262" spans="20:24" x14ac:dyDescent="0.25">
      <c r="U262">
        <v>61</v>
      </c>
      <c r="V262" t="str">
        <f t="shared" si="21"/>
        <v>e1 10000 100 1 1 61</v>
      </c>
      <c r="W262" s="7">
        <f>'pivot times'!F68</f>
        <v>24.641043</v>
      </c>
      <c r="X262" s="7">
        <f>'pivot times'!G68</f>
        <v>0.69741106444665923</v>
      </c>
    </row>
    <row r="263" spans="20:24" x14ac:dyDescent="0.25">
      <c r="U263">
        <v>62</v>
      </c>
      <c r="V263" t="str">
        <f t="shared" si="21"/>
        <v>e1 10000 100 1 1 62</v>
      </c>
      <c r="W263" s="7">
        <f>'pivot times'!F69</f>
        <v>22.873059333333334</v>
      </c>
      <c r="X263" s="7">
        <f>'pivot times'!G69</f>
        <v>4.0216212648321452</v>
      </c>
    </row>
    <row r="264" spans="20:24" x14ac:dyDescent="0.25">
      <c r="U264">
        <v>63</v>
      </c>
      <c r="V264" t="str">
        <f t="shared" si="21"/>
        <v>e1 10000 100 1 1 63</v>
      </c>
      <c r="W264" s="7">
        <f>'pivot times'!F70</f>
        <v>22.565191666666667</v>
      </c>
      <c r="X264" s="7">
        <f>'pivot times'!G70</f>
        <v>4.5104678263368099</v>
      </c>
    </row>
    <row r="265" spans="20:24" x14ac:dyDescent="0.25">
      <c r="U265">
        <v>64</v>
      </c>
      <c r="V265" t="str">
        <f t="shared" si="21"/>
        <v>e1 10000 100 1 1 64</v>
      </c>
      <c r="W265" s="7">
        <f>'pivot times'!F71</f>
        <v>23.036842333333336</v>
      </c>
      <c r="X265" s="7">
        <f>'pivot times'!G71</f>
        <v>5.4067034954582125</v>
      </c>
    </row>
    <row r="266" spans="20:24" x14ac:dyDescent="0.25">
      <c r="T266">
        <v>0</v>
      </c>
      <c r="U266">
        <v>1</v>
      </c>
      <c r="V266" t="str">
        <f>"e1 10000 100 100000 1 " &amp; U266</f>
        <v>e1 10000 100 100000 1 1</v>
      </c>
      <c r="W266" s="7">
        <f>'pivot times'!H8</f>
        <v>186.70297818181817</v>
      </c>
      <c r="X266" s="7">
        <f>'pivot times'!I8</f>
        <v>0.45532179517951776</v>
      </c>
    </row>
    <row r="267" spans="20:24" x14ac:dyDescent="0.25">
      <c r="U267">
        <v>2</v>
      </c>
      <c r="V267" t="str">
        <f t="shared" ref="V267:V329" si="22">"e1 10000 100 100000 1 " &amp; U267</f>
        <v>e1 10000 100 100000 1 2</v>
      </c>
      <c r="W267" s="7">
        <f>'pivot times'!H9</f>
        <v>93.358230181818186</v>
      </c>
      <c r="X267" s="7">
        <f>'pivot times'!I9</f>
        <v>1.2779314658038963</v>
      </c>
    </row>
    <row r="268" spans="20:24" x14ac:dyDescent="0.25">
      <c r="U268">
        <v>3</v>
      </c>
      <c r="V268" t="str">
        <f t="shared" si="22"/>
        <v>e1 10000 100 100000 1 3</v>
      </c>
      <c r="W268" s="7">
        <f>'pivot times'!H10</f>
        <v>61.60287390909091</v>
      </c>
      <c r="X268" s="7">
        <f>'pivot times'!I10</f>
        <v>0.58566605859746601</v>
      </c>
    </row>
    <row r="269" spans="20:24" x14ac:dyDescent="0.25">
      <c r="U269">
        <v>4</v>
      </c>
      <c r="V269" t="str">
        <f t="shared" si="22"/>
        <v>e1 10000 100 100000 1 4</v>
      </c>
      <c r="W269" s="7">
        <f>'pivot times'!H11</f>
        <v>47.764747636363637</v>
      </c>
      <c r="X269" s="7">
        <f>'pivot times'!I11</f>
        <v>3.3791517289707906</v>
      </c>
    </row>
    <row r="270" spans="20:24" x14ac:dyDescent="0.25">
      <c r="U270">
        <v>5</v>
      </c>
      <c r="V270" t="str">
        <f t="shared" si="22"/>
        <v>e1 10000 100 100000 1 5</v>
      </c>
      <c r="W270" s="7">
        <f>'pivot times'!H12</f>
        <v>37.228402090909093</v>
      </c>
      <c r="X270" s="7">
        <f>'pivot times'!I12</f>
        <v>0.28987238845378277</v>
      </c>
    </row>
    <row r="271" spans="20:24" x14ac:dyDescent="0.25">
      <c r="U271">
        <v>6</v>
      </c>
      <c r="V271" t="str">
        <f t="shared" si="22"/>
        <v>e1 10000 100 100000 1 6</v>
      </c>
      <c r="W271" s="7">
        <f>'pivot times'!H13</f>
        <v>31.10145390909091</v>
      </c>
      <c r="X271" s="7">
        <f>'pivot times'!I13</f>
        <v>0.31760202715984842</v>
      </c>
    </row>
    <row r="272" spans="20:24" x14ac:dyDescent="0.25">
      <c r="U272">
        <v>7</v>
      </c>
      <c r="V272" t="str">
        <f t="shared" si="22"/>
        <v>e1 10000 100 100000 1 7</v>
      </c>
      <c r="W272" s="7">
        <f>'pivot times'!H14</f>
        <v>26.99956781818182</v>
      </c>
      <c r="X272" s="7">
        <f>'pivot times'!I14</f>
        <v>0.58991741324496838</v>
      </c>
    </row>
    <row r="273" spans="21:24" x14ac:dyDescent="0.25">
      <c r="U273">
        <v>8</v>
      </c>
      <c r="V273" t="str">
        <f t="shared" si="22"/>
        <v>e1 10000 100 100000 1 8</v>
      </c>
      <c r="W273" s="7">
        <f>'pivot times'!H15</f>
        <v>23.857052599999999</v>
      </c>
      <c r="X273" s="7">
        <f>'pivot times'!I15</f>
        <v>1.0042384641038213</v>
      </c>
    </row>
    <row r="274" spans="21:24" x14ac:dyDescent="0.25">
      <c r="U274">
        <v>9</v>
      </c>
      <c r="V274" t="str">
        <f t="shared" si="22"/>
        <v>e1 10000 100 100000 1 9</v>
      </c>
      <c r="W274" s="7">
        <f>'pivot times'!H16</f>
        <v>21.046355900000002</v>
      </c>
      <c r="X274" s="7">
        <f>'pivot times'!I16</f>
        <v>0.42661476315995334</v>
      </c>
    </row>
    <row r="275" spans="21:24" x14ac:dyDescent="0.25">
      <c r="U275">
        <v>10</v>
      </c>
      <c r="V275" t="str">
        <f t="shared" si="22"/>
        <v>e1 10000 100 100000 1 10</v>
      </c>
      <c r="W275" s="7">
        <f>'pivot times'!H17</f>
        <v>19.367362500000002</v>
      </c>
      <c r="X275" s="7">
        <f>'pivot times'!I17</f>
        <v>1.3987286580103699</v>
      </c>
    </row>
    <row r="276" spans="21:24" x14ac:dyDescent="0.25">
      <c r="U276">
        <v>11</v>
      </c>
      <c r="V276" t="str">
        <f t="shared" si="22"/>
        <v>e1 10000 100 100000 1 11</v>
      </c>
      <c r="W276" s="7">
        <f>'pivot times'!H18</f>
        <v>17.3222205</v>
      </c>
      <c r="X276" s="7">
        <f>'pivot times'!I18</f>
        <v>0.19925598916133511</v>
      </c>
    </row>
    <row r="277" spans="21:24" x14ac:dyDescent="0.25">
      <c r="U277">
        <v>12</v>
      </c>
      <c r="V277" t="str">
        <f t="shared" si="22"/>
        <v>e1 10000 100 100000 1 12</v>
      </c>
      <c r="W277" s="7">
        <f>'pivot times'!H19</f>
        <v>16.0317729</v>
      </c>
      <c r="X277" s="7">
        <f>'pivot times'!I19</f>
        <v>0.49322697109571573</v>
      </c>
    </row>
    <row r="278" spans="21:24" x14ac:dyDescent="0.25">
      <c r="U278">
        <v>13</v>
      </c>
      <c r="V278" t="str">
        <f t="shared" si="22"/>
        <v>e1 10000 100 100000 1 13</v>
      </c>
      <c r="W278" s="7">
        <f>'pivot times'!H20</f>
        <v>17.419607899999995</v>
      </c>
      <c r="X278" s="7">
        <f>'pivot times'!I20</f>
        <v>7.9460726350215278</v>
      </c>
    </row>
    <row r="279" spans="21:24" x14ac:dyDescent="0.25">
      <c r="U279">
        <v>14</v>
      </c>
      <c r="V279" t="str">
        <f t="shared" si="22"/>
        <v>e1 10000 100 100000 1 14</v>
      </c>
      <c r="W279" s="7">
        <f>'pivot times'!H21</f>
        <v>13.811161200000001</v>
      </c>
      <c r="X279" s="7">
        <f>'pivot times'!I21</f>
        <v>0.14816777037706197</v>
      </c>
    </row>
    <row r="280" spans="21:24" x14ac:dyDescent="0.25">
      <c r="U280">
        <v>15</v>
      </c>
      <c r="V280" t="str">
        <f t="shared" si="22"/>
        <v>e1 10000 100 100000 1 15</v>
      </c>
      <c r="W280" s="7">
        <f>'pivot times'!H22</f>
        <v>13.084569800000001</v>
      </c>
      <c r="X280" s="7">
        <f>'pivot times'!I22</f>
        <v>0.42163983678132028</v>
      </c>
    </row>
    <row r="281" spans="21:24" x14ac:dyDescent="0.25">
      <c r="U281">
        <v>16</v>
      </c>
      <c r="V281" t="str">
        <f t="shared" si="22"/>
        <v>e1 10000 100 100000 1 16</v>
      </c>
      <c r="W281" s="7">
        <f>'pivot times'!H23</f>
        <v>12.3827286</v>
      </c>
      <c r="X281" s="7">
        <f>'pivot times'!I23</f>
        <v>0.17102678362132523</v>
      </c>
    </row>
    <row r="282" spans="21:24" x14ac:dyDescent="0.25">
      <c r="U282">
        <v>17</v>
      </c>
      <c r="V282" t="str">
        <f t="shared" si="22"/>
        <v>e1 10000 100 100000 1 17</v>
      </c>
      <c r="W282" s="7">
        <f>'pivot times'!H24</f>
        <v>11.7457557</v>
      </c>
      <c r="X282" s="7">
        <f>'pivot times'!I24</f>
        <v>0.15584168416068192</v>
      </c>
    </row>
    <row r="283" spans="21:24" x14ac:dyDescent="0.25">
      <c r="U283">
        <v>18</v>
      </c>
      <c r="V283" t="str">
        <f t="shared" si="22"/>
        <v>e1 10000 100 100000 1 18</v>
      </c>
      <c r="W283" s="7">
        <f>'pivot times'!H25</f>
        <v>11.1533949</v>
      </c>
      <c r="X283" s="7">
        <f>'pivot times'!I25</f>
        <v>0.1108857938126307</v>
      </c>
    </row>
    <row r="284" spans="21:24" x14ac:dyDescent="0.25">
      <c r="U284">
        <v>19</v>
      </c>
      <c r="V284" t="str">
        <f t="shared" si="22"/>
        <v>e1 10000 100 100000 1 19</v>
      </c>
      <c r="W284" s="7">
        <f>'pivot times'!H26</f>
        <v>11.082065999999999</v>
      </c>
      <c r="X284" s="7">
        <f>'pivot times'!I26</f>
        <v>1.2805894741982884</v>
      </c>
    </row>
    <row r="285" spans="21:24" x14ac:dyDescent="0.25">
      <c r="U285">
        <v>20</v>
      </c>
      <c r="V285" t="str">
        <f t="shared" si="22"/>
        <v>e1 10000 100 100000 1 20</v>
      </c>
      <c r="W285" s="7">
        <f>'pivot times'!H27</f>
        <v>10.817027444444442</v>
      </c>
      <c r="X285" s="7">
        <f>'pivot times'!I27</f>
        <v>2.0326970579339143</v>
      </c>
    </row>
    <row r="286" spans="21:24" x14ac:dyDescent="0.25">
      <c r="U286">
        <v>21</v>
      </c>
      <c r="V286" t="str">
        <f t="shared" si="22"/>
        <v>e1 10000 100 100000 1 21</v>
      </c>
      <c r="W286" s="7">
        <f>'pivot times'!H28</f>
        <v>10.752239777777779</v>
      </c>
      <c r="X286" s="7">
        <f>'pivot times'!I28</f>
        <v>2.962358015434468</v>
      </c>
    </row>
    <row r="287" spans="21:24" x14ac:dyDescent="0.25">
      <c r="U287">
        <v>22</v>
      </c>
      <c r="V287" t="str">
        <f t="shared" si="22"/>
        <v>e1 10000 100 100000 1 22</v>
      </c>
      <c r="W287" s="7">
        <f>'pivot times'!H29</f>
        <v>9.3728244444444435</v>
      </c>
      <c r="X287" s="7">
        <f>'pivot times'!I29</f>
        <v>0.15586539373956221</v>
      </c>
    </row>
    <row r="288" spans="21:24" x14ac:dyDescent="0.25">
      <c r="U288">
        <v>23</v>
      </c>
      <c r="V288" t="str">
        <f t="shared" si="22"/>
        <v>e1 10000 100 100000 1 23</v>
      </c>
      <c r="W288" s="7">
        <f>'pivot times'!H30</f>
        <v>9.1605132222222228</v>
      </c>
      <c r="X288" s="7">
        <f>'pivot times'!I30</f>
        <v>0.30755567457431171</v>
      </c>
    </row>
    <row r="289" spans="21:24" x14ac:dyDescent="0.25">
      <c r="U289">
        <v>24</v>
      </c>
      <c r="V289" t="str">
        <f t="shared" si="22"/>
        <v>e1 10000 100 100000 1 24</v>
      </c>
      <c r="W289" s="7">
        <f>'pivot times'!H31</f>
        <v>8.9354818888888889</v>
      </c>
      <c r="X289" s="7">
        <f>'pivot times'!I31</f>
        <v>0.54736769623218984</v>
      </c>
    </row>
    <row r="290" spans="21:24" x14ac:dyDescent="0.25">
      <c r="U290">
        <v>25</v>
      </c>
      <c r="V290" t="str">
        <f t="shared" si="22"/>
        <v>e1 10000 100 100000 1 25</v>
      </c>
      <c r="W290" s="7">
        <f>'pivot times'!H32</f>
        <v>8.4959174444444443</v>
      </c>
      <c r="X290" s="7">
        <f>'pivot times'!I32</f>
        <v>0.19575456798989616</v>
      </c>
    </row>
    <row r="291" spans="21:24" x14ac:dyDescent="0.25">
      <c r="U291">
        <v>26</v>
      </c>
      <c r="V291" t="str">
        <f t="shared" si="22"/>
        <v>e1 10000 100 100000 1 26</v>
      </c>
      <c r="W291" s="7">
        <f>'pivot times'!H33</f>
        <v>8.3256656666666657</v>
      </c>
      <c r="X291" s="7">
        <f>'pivot times'!I33</f>
        <v>0.32159809416932755</v>
      </c>
    </row>
    <row r="292" spans="21:24" x14ac:dyDescent="0.25">
      <c r="U292">
        <v>27</v>
      </c>
      <c r="V292" t="str">
        <f t="shared" si="22"/>
        <v>e1 10000 100 100000 1 27</v>
      </c>
      <c r="W292" s="7">
        <f>'pivot times'!H34</f>
        <v>8.0086700000000022</v>
      </c>
      <c r="X292" s="7">
        <f>'pivot times'!I34</f>
        <v>0.14580840391409636</v>
      </c>
    </row>
    <row r="293" spans="21:24" x14ac:dyDescent="0.25">
      <c r="U293">
        <v>28</v>
      </c>
      <c r="V293" t="str">
        <f t="shared" si="22"/>
        <v>e1 10000 100 100000 1 28</v>
      </c>
      <c r="W293" s="7">
        <f>'pivot times'!H35</f>
        <v>7.6902833333333342</v>
      </c>
      <c r="X293" s="7">
        <f>'pivot times'!I35</f>
        <v>0.11412169626709792</v>
      </c>
    </row>
    <row r="294" spans="21:24" x14ac:dyDescent="0.25">
      <c r="U294">
        <v>29</v>
      </c>
      <c r="V294" t="str">
        <f t="shared" si="22"/>
        <v>e1 10000 100 100000 1 29</v>
      </c>
      <c r="W294" s="7">
        <f>'pivot times'!H36</f>
        <v>8.5854953333333341</v>
      </c>
      <c r="X294" s="7">
        <f>'pivot times'!I36</f>
        <v>3.2284394313952327</v>
      </c>
    </row>
    <row r="295" spans="21:24" x14ac:dyDescent="0.25">
      <c r="U295">
        <v>30</v>
      </c>
      <c r="V295" t="str">
        <f t="shared" si="22"/>
        <v>e1 10000 100 100000 1 30</v>
      </c>
      <c r="W295" s="7">
        <f>'pivot times'!H37</f>
        <v>7.2940763333333329</v>
      </c>
      <c r="X295" s="7">
        <f>'pivot times'!I37</f>
        <v>0.20530185275724544</v>
      </c>
    </row>
    <row r="296" spans="21:24" x14ac:dyDescent="0.25">
      <c r="U296">
        <v>31</v>
      </c>
      <c r="V296" t="str">
        <f t="shared" si="22"/>
        <v>e1 10000 100 100000 1 31</v>
      </c>
      <c r="W296" s="7">
        <f>'pivot times'!H38</f>
        <v>7.2265201111111104</v>
      </c>
      <c r="X296" s="7">
        <f>'pivot times'!I38</f>
        <v>0.16143676633452952</v>
      </c>
    </row>
    <row r="297" spans="21:24" x14ac:dyDescent="0.25">
      <c r="U297">
        <v>32</v>
      </c>
      <c r="V297" t="str">
        <f t="shared" si="22"/>
        <v>e1 10000 100 100000 1 32</v>
      </c>
      <c r="W297" s="7">
        <f>'pivot times'!H39</f>
        <v>7.1015181111111119</v>
      </c>
      <c r="X297" s="7">
        <f>'pivot times'!I39</f>
        <v>0.19053795345834407</v>
      </c>
    </row>
    <row r="298" spans="21:24" x14ac:dyDescent="0.25">
      <c r="U298">
        <v>33</v>
      </c>
      <c r="V298" t="str">
        <f t="shared" si="22"/>
        <v>e1 10000 100 100000 1 33</v>
      </c>
      <c r="W298" s="7">
        <f>'pivot times'!H40</f>
        <v>6.9106411111111106</v>
      </c>
      <c r="X298" s="7">
        <f>'pivot times'!I40</f>
        <v>0.16269524228477839</v>
      </c>
    </row>
    <row r="299" spans="21:24" x14ac:dyDescent="0.25">
      <c r="U299">
        <v>34</v>
      </c>
      <c r="V299" t="str">
        <f t="shared" si="22"/>
        <v>e1 10000 100 100000 1 34</v>
      </c>
      <c r="W299" s="7">
        <f>'pivot times'!H41</f>
        <v>7.7414967777777788</v>
      </c>
      <c r="X299" s="7">
        <f>'pivot times'!I41</f>
        <v>3.0485495572849342</v>
      </c>
    </row>
    <row r="300" spans="21:24" x14ac:dyDescent="0.25">
      <c r="U300">
        <v>35</v>
      </c>
      <c r="V300" t="str">
        <f t="shared" si="22"/>
        <v>e1 10000 100 100000 1 35</v>
      </c>
      <c r="W300" s="7">
        <f>'pivot times'!H42</f>
        <v>7.0453129999999984</v>
      </c>
      <c r="X300" s="7">
        <f>'pivot times'!I42</f>
        <v>1.1073830643128082</v>
      </c>
    </row>
    <row r="301" spans="21:24" x14ac:dyDescent="0.25">
      <c r="U301">
        <v>36</v>
      </c>
      <c r="V301" t="str">
        <f t="shared" si="22"/>
        <v>e1 10000 100 100000 1 36</v>
      </c>
      <c r="W301" s="7">
        <f>'pivot times'!H43</f>
        <v>6.5453429999999999</v>
      </c>
      <c r="X301" s="7">
        <f>'pivot times'!I43</f>
        <v>0.14204204036692983</v>
      </c>
    </row>
    <row r="302" spans="21:24" x14ac:dyDescent="0.25">
      <c r="U302">
        <v>37</v>
      </c>
      <c r="V302" t="str">
        <f t="shared" si="22"/>
        <v>e1 10000 100 100000 1 37</v>
      </c>
      <c r="W302" s="7">
        <f>'pivot times'!H44</f>
        <v>6.3718076666666654</v>
      </c>
      <c r="X302" s="7">
        <f>'pivot times'!I44</f>
        <v>0.12503887851830384</v>
      </c>
    </row>
    <row r="303" spans="21:24" x14ac:dyDescent="0.25">
      <c r="U303">
        <v>38</v>
      </c>
      <c r="V303" t="str">
        <f t="shared" si="22"/>
        <v>e1 10000 100 100000 1 38</v>
      </c>
      <c r="W303" s="7">
        <f>'pivot times'!H45</f>
        <v>6.3473785555555544</v>
      </c>
      <c r="X303" s="7">
        <f>'pivot times'!I45</f>
        <v>0.2107003124984107</v>
      </c>
    </row>
    <row r="304" spans="21:24" x14ac:dyDescent="0.25">
      <c r="U304">
        <v>39</v>
      </c>
      <c r="V304" t="str">
        <f t="shared" si="22"/>
        <v>e1 10000 100 100000 1 39</v>
      </c>
      <c r="W304" s="7">
        <f>'pivot times'!H46</f>
        <v>6.2660485999999995</v>
      </c>
      <c r="X304" s="7">
        <f>'pivot times'!I46</f>
        <v>0.29647756038297718</v>
      </c>
    </row>
    <row r="305" spans="21:24" x14ac:dyDescent="0.25">
      <c r="U305">
        <v>40</v>
      </c>
      <c r="V305" t="str">
        <f t="shared" si="22"/>
        <v>e1 10000 100 100000 1 40</v>
      </c>
      <c r="W305" s="7">
        <f>'pivot times'!H47</f>
        <v>6.0271618</v>
      </c>
      <c r="X305" s="7">
        <f>'pivot times'!I47</f>
        <v>8.7756818016340138E-2</v>
      </c>
    </row>
    <row r="306" spans="21:24" x14ac:dyDescent="0.25">
      <c r="U306">
        <v>41</v>
      </c>
      <c r="V306" t="str">
        <f t="shared" si="22"/>
        <v>e1 10000 100 100000 1 41</v>
      </c>
      <c r="W306" s="7">
        <f>'pivot times'!H48</f>
        <v>6.1193129000000006</v>
      </c>
      <c r="X306" s="7">
        <f>'pivot times'!I48</f>
        <v>0.49191286895412267</v>
      </c>
    </row>
    <row r="307" spans="21:24" x14ac:dyDescent="0.25">
      <c r="U307">
        <v>42</v>
      </c>
      <c r="V307" t="str">
        <f t="shared" si="22"/>
        <v>e1 10000 100 100000 1 42</v>
      </c>
      <c r="W307" s="7">
        <f>'pivot times'!H49</f>
        <v>7.7228222000000004</v>
      </c>
      <c r="X307" s="7">
        <f>'pivot times'!I49</f>
        <v>5.4706641931121647</v>
      </c>
    </row>
    <row r="308" spans="21:24" x14ac:dyDescent="0.25">
      <c r="U308">
        <v>43</v>
      </c>
      <c r="V308" t="str">
        <f t="shared" si="22"/>
        <v>e1 10000 100 100000 1 43</v>
      </c>
      <c r="W308" s="7">
        <f>'pivot times'!H50</f>
        <v>6.0439132000000004</v>
      </c>
      <c r="X308" s="7">
        <f>'pivot times'!I50</f>
        <v>0.69134220463498586</v>
      </c>
    </row>
    <row r="309" spans="21:24" x14ac:dyDescent="0.25">
      <c r="U309">
        <v>44</v>
      </c>
      <c r="V309" t="str">
        <f t="shared" si="22"/>
        <v>e1 10000 100 100000 1 44</v>
      </c>
      <c r="W309" s="7">
        <f>'pivot times'!H51</f>
        <v>5.7893547999999999</v>
      </c>
      <c r="X309" s="7">
        <f>'pivot times'!I51</f>
        <v>0.23966683812192413</v>
      </c>
    </row>
    <row r="310" spans="21:24" x14ac:dyDescent="0.25">
      <c r="U310">
        <v>45</v>
      </c>
      <c r="V310" t="str">
        <f t="shared" si="22"/>
        <v>e1 10000 100 100000 1 45</v>
      </c>
      <c r="W310" s="7">
        <f>'pivot times'!H52</f>
        <v>5.7430013999999998</v>
      </c>
      <c r="X310" s="7">
        <f>'pivot times'!I52</f>
        <v>0.13113899097536516</v>
      </c>
    </row>
    <row r="311" spans="21:24" x14ac:dyDescent="0.25">
      <c r="U311">
        <v>46</v>
      </c>
      <c r="V311" t="str">
        <f t="shared" si="22"/>
        <v>e1 10000 100 100000 1 46</v>
      </c>
      <c r="W311" s="7">
        <f>'pivot times'!H53</f>
        <v>5.7503392000000009</v>
      </c>
      <c r="X311" s="7">
        <f>'pivot times'!I53</f>
        <v>0.16546390279259388</v>
      </c>
    </row>
    <row r="312" spans="21:24" x14ac:dyDescent="0.25">
      <c r="U312">
        <v>47</v>
      </c>
      <c r="V312" t="str">
        <f t="shared" si="22"/>
        <v>e1 10000 100 100000 1 47</v>
      </c>
      <c r="W312" s="7">
        <f>'pivot times'!H54</f>
        <v>5.5868596999999998</v>
      </c>
      <c r="X312" s="7">
        <f>'pivot times'!I54</f>
        <v>0.3397299843004894</v>
      </c>
    </row>
    <row r="313" spans="21:24" x14ac:dyDescent="0.25">
      <c r="U313">
        <v>48</v>
      </c>
      <c r="V313" t="str">
        <f t="shared" si="22"/>
        <v>e1 10000 100 100000 1 48</v>
      </c>
      <c r="W313" s="7">
        <f>'pivot times'!H55</f>
        <v>5.6301132999999997</v>
      </c>
      <c r="X313" s="7">
        <f>'pivot times'!I55</f>
        <v>0.18975253810007162</v>
      </c>
    </row>
    <row r="314" spans="21:24" x14ac:dyDescent="0.25">
      <c r="U314">
        <v>49</v>
      </c>
      <c r="V314" t="str">
        <f t="shared" si="22"/>
        <v>e1 10000 100 100000 1 49</v>
      </c>
      <c r="W314" s="7">
        <f>'pivot times'!H56</f>
        <v>5.7318926000000001</v>
      </c>
      <c r="X314" s="7">
        <f>'pivot times'!I56</f>
        <v>0.60216012640296923</v>
      </c>
    </row>
    <row r="315" spans="21:24" x14ac:dyDescent="0.25">
      <c r="U315">
        <v>50</v>
      </c>
      <c r="V315" t="str">
        <f t="shared" si="22"/>
        <v>e1 10000 100 100000 1 50</v>
      </c>
      <c r="W315" s="7">
        <f>'pivot times'!H57</f>
        <v>5.4394491</v>
      </c>
      <c r="X315" s="7">
        <f>'pivot times'!I57</f>
        <v>0.26203196978743615</v>
      </c>
    </row>
    <row r="316" spans="21:24" x14ac:dyDescent="0.25">
      <c r="U316">
        <v>51</v>
      </c>
      <c r="V316" t="str">
        <f t="shared" si="22"/>
        <v>e1 10000 100 100000 1 51</v>
      </c>
      <c r="W316" s="7">
        <f>'pivot times'!H58</f>
        <v>5.5158591999999995</v>
      </c>
      <c r="X316" s="7">
        <f>'pivot times'!I58</f>
        <v>0.17527769040859445</v>
      </c>
    </row>
    <row r="317" spans="21:24" x14ac:dyDescent="0.25">
      <c r="U317">
        <v>52</v>
      </c>
      <c r="V317" t="str">
        <f t="shared" si="22"/>
        <v>e1 10000 100 100000 1 52</v>
      </c>
      <c r="W317" s="7">
        <f>'pivot times'!H59</f>
        <v>5.6543715999999993</v>
      </c>
      <c r="X317" s="7">
        <f>'pivot times'!I59</f>
        <v>0.72876798328717041</v>
      </c>
    </row>
    <row r="318" spans="21:24" x14ac:dyDescent="0.25">
      <c r="U318">
        <v>53</v>
      </c>
      <c r="V318" t="str">
        <f t="shared" si="22"/>
        <v>e1 10000 100 100000 1 53</v>
      </c>
      <c r="W318" s="7">
        <f>'pivot times'!H60</f>
        <v>5.3742523000000002</v>
      </c>
      <c r="X318" s="7">
        <f>'pivot times'!I60</f>
        <v>0.21349810623939527</v>
      </c>
    </row>
    <row r="319" spans="21:24" x14ac:dyDescent="0.25">
      <c r="U319">
        <v>54</v>
      </c>
      <c r="V319" t="str">
        <f t="shared" si="22"/>
        <v>e1 10000 100 100000 1 54</v>
      </c>
      <c r="W319" s="7">
        <f>'pivot times'!H61</f>
        <v>5.240970299999999</v>
      </c>
      <c r="X319" s="7">
        <f>'pivot times'!I61</f>
        <v>0.19977194135116991</v>
      </c>
    </row>
    <row r="320" spans="21:24" x14ac:dyDescent="0.25">
      <c r="U320">
        <v>55</v>
      </c>
      <c r="V320" t="str">
        <f t="shared" si="22"/>
        <v>e1 10000 100 100000 1 55</v>
      </c>
      <c r="W320" s="7">
        <f>'pivot times'!H62</f>
        <v>5.3430847000000004</v>
      </c>
      <c r="X320" s="7">
        <f>'pivot times'!I62</f>
        <v>0.16160056217354307</v>
      </c>
    </row>
    <row r="321" spans="20:24" x14ac:dyDescent="0.25">
      <c r="U321">
        <v>56</v>
      </c>
      <c r="V321" t="str">
        <f t="shared" si="22"/>
        <v>e1 10000 100 100000 1 56</v>
      </c>
      <c r="W321" s="7">
        <f>'pivot times'!H63</f>
        <v>5.1407958999999996</v>
      </c>
      <c r="X321" s="7">
        <f>'pivot times'!I63</f>
        <v>0.18117762179003427</v>
      </c>
    </row>
    <row r="322" spans="20:24" x14ac:dyDescent="0.25">
      <c r="U322">
        <v>57</v>
      </c>
      <c r="V322" t="str">
        <f t="shared" si="22"/>
        <v>e1 10000 100 100000 1 57</v>
      </c>
      <c r="W322" s="7">
        <f>'pivot times'!H64</f>
        <v>5.2372234000000004</v>
      </c>
      <c r="X322" s="7">
        <f>'pivot times'!I64</f>
        <v>0.26030338352476157</v>
      </c>
    </row>
    <row r="323" spans="20:24" x14ac:dyDescent="0.25">
      <c r="U323">
        <v>58</v>
      </c>
      <c r="V323" t="str">
        <f t="shared" si="22"/>
        <v>e1 10000 100 100000 1 58</v>
      </c>
      <c r="W323" s="7">
        <f>'pivot times'!H65</f>
        <v>4.6564570999999999</v>
      </c>
      <c r="X323" s="7">
        <f>'pivot times'!I65</f>
        <v>0.21573456413400277</v>
      </c>
    </row>
    <row r="324" spans="20:24" x14ac:dyDescent="0.25">
      <c r="U324">
        <v>59</v>
      </c>
      <c r="V324" t="str">
        <f t="shared" si="22"/>
        <v>e1 10000 100 100000 1 59</v>
      </c>
      <c r="W324" s="7">
        <f>'pivot times'!H66</f>
        <v>4.7203236000000004</v>
      </c>
      <c r="X324" s="7">
        <f>'pivot times'!I66</f>
        <v>0.30003927489487103</v>
      </c>
    </row>
    <row r="325" spans="20:24" x14ac:dyDescent="0.25">
      <c r="U325">
        <v>60</v>
      </c>
      <c r="V325" t="str">
        <f t="shared" si="22"/>
        <v>e1 10000 100 100000 1 60</v>
      </c>
      <c r="W325" s="7">
        <f>'pivot times'!H67</f>
        <v>4.7047027999999997</v>
      </c>
      <c r="X325" s="7">
        <f>'pivot times'!I67</f>
        <v>0.42435656339163436</v>
      </c>
    </row>
    <row r="326" spans="20:24" x14ac:dyDescent="0.25">
      <c r="U326">
        <v>61</v>
      </c>
      <c r="V326" t="str">
        <f t="shared" si="22"/>
        <v>e1 10000 100 100000 1 61</v>
      </c>
      <c r="W326" s="7">
        <f>'pivot times'!H68</f>
        <v>4.5789027999999998</v>
      </c>
      <c r="X326" s="7">
        <f>'pivot times'!I68</f>
        <v>0.18365811923125144</v>
      </c>
    </row>
    <row r="327" spans="20:24" x14ac:dyDescent="0.25">
      <c r="U327">
        <v>62</v>
      </c>
      <c r="V327" t="str">
        <f t="shared" si="22"/>
        <v>e1 10000 100 100000 1 62</v>
      </c>
      <c r="W327" s="7">
        <f>'pivot times'!H69</f>
        <v>4.4711412999999993</v>
      </c>
      <c r="X327" s="7">
        <f>'pivot times'!I69</f>
        <v>0.11030103690000974</v>
      </c>
    </row>
    <row r="328" spans="20:24" x14ac:dyDescent="0.25">
      <c r="U328">
        <v>63</v>
      </c>
      <c r="V328" t="str">
        <f t="shared" si="22"/>
        <v>e1 10000 100 100000 1 63</v>
      </c>
      <c r="W328" s="7">
        <f>'pivot times'!H70</f>
        <v>4.4648897999999999</v>
      </c>
      <c r="X328" s="7">
        <f>'pivot times'!I70</f>
        <v>0.15355349157851772</v>
      </c>
    </row>
    <row r="329" spans="20:24" x14ac:dyDescent="0.25">
      <c r="U329">
        <v>64</v>
      </c>
      <c r="V329" t="str">
        <f t="shared" si="22"/>
        <v>e1 10000 100 100000 1 64</v>
      </c>
      <c r="W329" s="7">
        <f>'pivot times'!H71</f>
        <v>4.4790267999999998</v>
      </c>
      <c r="X329" s="7">
        <f>'pivot times'!I71</f>
        <v>7.2067393042639372E-2</v>
      </c>
    </row>
    <row r="330" spans="20:24" x14ac:dyDescent="0.25">
      <c r="T330">
        <v>0</v>
      </c>
      <c r="U330">
        <v>1</v>
      </c>
      <c r="V330" t="str">
        <f>"e2 10000 100 1 1 " &amp; U330</f>
        <v>e2 10000 100 1 1 1</v>
      </c>
      <c r="W330" s="7">
        <f>'pivot times'!J8</f>
        <v>237.45504600000001</v>
      </c>
      <c r="X330" s="7">
        <f>'pivot times'!K8</f>
        <v>0</v>
      </c>
    </row>
    <row r="331" spans="20:24" x14ac:dyDescent="0.25">
      <c r="U331">
        <v>2</v>
      </c>
      <c r="V331" t="str">
        <f t="shared" ref="V331:V393" si="23">"e2 10000 100 1 1 " &amp; U331</f>
        <v>e2 10000 100 1 1 2</v>
      </c>
      <c r="W331" s="7">
        <f>'pivot times'!J9</f>
        <v>237.94293999999999</v>
      </c>
      <c r="X331" s="7">
        <f>'pivot times'!K9</f>
        <v>0</v>
      </c>
    </row>
    <row r="332" spans="20:24" x14ac:dyDescent="0.25">
      <c r="U332">
        <v>3</v>
      </c>
      <c r="V332" t="str">
        <f t="shared" si="23"/>
        <v>e2 10000 100 1 1 3</v>
      </c>
      <c r="W332" s="7">
        <f>'pivot times'!J10</f>
        <v>237.25687300000001</v>
      </c>
      <c r="X332" s="7">
        <f>'pivot times'!K10</f>
        <v>0</v>
      </c>
    </row>
    <row r="333" spans="20:24" x14ac:dyDescent="0.25">
      <c r="U333">
        <v>4</v>
      </c>
      <c r="V333" t="str">
        <f t="shared" si="23"/>
        <v>e2 10000 100 1 1 4</v>
      </c>
      <c r="W333" s="7">
        <f>'pivot times'!J11</f>
        <v>236.26881299999999</v>
      </c>
      <c r="X333" s="7">
        <f>'pivot times'!K11</f>
        <v>0</v>
      </c>
    </row>
    <row r="334" spans="20:24" x14ac:dyDescent="0.25">
      <c r="U334">
        <v>5</v>
      </c>
      <c r="V334" t="str">
        <f t="shared" si="23"/>
        <v>e2 10000 100 1 1 5</v>
      </c>
      <c r="W334" s="7">
        <f>'pivot times'!J12</f>
        <v>237.97830999999999</v>
      </c>
      <c r="X334" s="7">
        <f>'pivot times'!K12</f>
        <v>0</v>
      </c>
    </row>
    <row r="335" spans="20:24" x14ac:dyDescent="0.25">
      <c r="U335">
        <v>6</v>
      </c>
      <c r="V335" t="str">
        <f t="shared" si="23"/>
        <v>e2 10000 100 1 1 6</v>
      </c>
      <c r="W335" s="7">
        <f>'pivot times'!J13</f>
        <v>238.389275</v>
      </c>
      <c r="X335" s="7">
        <f>'pivot times'!K13</f>
        <v>0</v>
      </c>
    </row>
    <row r="336" spans="20:24" x14ac:dyDescent="0.25">
      <c r="U336">
        <v>7</v>
      </c>
      <c r="V336" t="str">
        <f t="shared" si="23"/>
        <v>e2 10000 100 1 1 7</v>
      </c>
      <c r="W336" s="7">
        <f>'pivot times'!J14</f>
        <v>238.61469399999999</v>
      </c>
      <c r="X336" s="7">
        <f>'pivot times'!K14</f>
        <v>0</v>
      </c>
    </row>
    <row r="337" spans="21:24" x14ac:dyDescent="0.25">
      <c r="U337">
        <v>8</v>
      </c>
      <c r="V337" t="str">
        <f t="shared" si="23"/>
        <v>e2 10000 100 1 1 8</v>
      </c>
      <c r="W337" s="7">
        <f>'pivot times'!J15</f>
        <v>239.07690400000001</v>
      </c>
      <c r="X337" s="7">
        <f>'pivot times'!K15</f>
        <v>0</v>
      </c>
    </row>
    <row r="338" spans="21:24" x14ac:dyDescent="0.25">
      <c r="U338">
        <v>9</v>
      </c>
      <c r="V338" t="str">
        <f t="shared" si="23"/>
        <v>e2 10000 100 1 1 9</v>
      </c>
      <c r="W338" s="7">
        <f>'pivot times'!J16</f>
        <v>238.04522800000001</v>
      </c>
      <c r="X338" s="7">
        <f>'pivot times'!K16</f>
        <v>0</v>
      </c>
    </row>
    <row r="339" spans="21:24" x14ac:dyDescent="0.25">
      <c r="U339">
        <v>10</v>
      </c>
      <c r="V339" t="str">
        <f t="shared" si="23"/>
        <v>e2 10000 100 1 1 10</v>
      </c>
      <c r="W339" s="7">
        <f>'pivot times'!J17</f>
        <v>238.77148199999999</v>
      </c>
      <c r="X339" s="7">
        <f>'pivot times'!K17</f>
        <v>0</v>
      </c>
    </row>
    <row r="340" spans="21:24" x14ac:dyDescent="0.25">
      <c r="U340">
        <v>11</v>
      </c>
      <c r="V340" t="str">
        <f t="shared" si="23"/>
        <v>e2 10000 100 1 1 11</v>
      </c>
      <c r="W340" s="7">
        <f>'pivot times'!J18</f>
        <v>238.109275</v>
      </c>
      <c r="X340" s="7">
        <f>'pivot times'!K18</f>
        <v>0</v>
      </c>
    </row>
    <row r="341" spans="21:24" x14ac:dyDescent="0.25">
      <c r="U341">
        <v>12</v>
      </c>
      <c r="V341" t="str">
        <f t="shared" si="23"/>
        <v>e2 10000 100 1 1 12</v>
      </c>
      <c r="W341" s="7">
        <f>'pivot times'!J19</f>
        <v>238.66398699999999</v>
      </c>
      <c r="X341" s="7">
        <f>'pivot times'!K19</f>
        <v>0</v>
      </c>
    </row>
    <row r="342" spans="21:24" x14ac:dyDescent="0.25">
      <c r="U342">
        <v>13</v>
      </c>
      <c r="V342" t="str">
        <f t="shared" si="23"/>
        <v>e2 10000 100 1 1 13</v>
      </c>
      <c r="W342" s="7">
        <f>'pivot times'!J20</f>
        <v>238.32859999999999</v>
      </c>
      <c r="X342" s="7">
        <f>'pivot times'!K20</f>
        <v>0</v>
      </c>
    </row>
    <row r="343" spans="21:24" x14ac:dyDescent="0.25">
      <c r="U343">
        <v>14</v>
      </c>
      <c r="V343" t="str">
        <f t="shared" si="23"/>
        <v>e2 10000 100 1 1 14</v>
      </c>
      <c r="W343" s="7">
        <f>'pivot times'!J21</f>
        <v>237.93564499999999</v>
      </c>
      <c r="X343" s="7">
        <f>'pivot times'!K21</f>
        <v>0</v>
      </c>
    </row>
    <row r="344" spans="21:24" x14ac:dyDescent="0.25">
      <c r="U344">
        <v>15</v>
      </c>
      <c r="V344" t="str">
        <f t="shared" si="23"/>
        <v>e2 10000 100 1 1 15</v>
      </c>
      <c r="W344" s="7">
        <f>'pivot times'!J22</f>
        <v>238.13283999999999</v>
      </c>
      <c r="X344" s="7">
        <f>'pivot times'!K22</f>
        <v>0</v>
      </c>
    </row>
    <row r="345" spans="21:24" x14ac:dyDescent="0.25">
      <c r="U345">
        <v>16</v>
      </c>
      <c r="V345" t="str">
        <f t="shared" si="23"/>
        <v>e2 10000 100 1 1 16</v>
      </c>
      <c r="W345" s="7">
        <f>'pivot times'!J23</f>
        <v>238.040829</v>
      </c>
      <c r="X345" s="7">
        <f>'pivot times'!K23</f>
        <v>0</v>
      </c>
    </row>
    <row r="346" spans="21:24" x14ac:dyDescent="0.25">
      <c r="U346">
        <v>17</v>
      </c>
      <c r="V346" t="str">
        <f t="shared" si="23"/>
        <v>e2 10000 100 1 1 17</v>
      </c>
      <c r="W346" s="7">
        <f>'pivot times'!J24</f>
        <v>238.11077800000001</v>
      </c>
      <c r="X346" s="7">
        <f>'pivot times'!K24</f>
        <v>0</v>
      </c>
    </row>
    <row r="347" spans="21:24" x14ac:dyDescent="0.25">
      <c r="U347">
        <v>18</v>
      </c>
      <c r="V347" t="str">
        <f t="shared" si="23"/>
        <v>e2 10000 100 1 1 18</v>
      </c>
      <c r="W347" s="7">
        <f>'pivot times'!J25</f>
        <v>238.03760299999999</v>
      </c>
      <c r="X347" s="7">
        <f>'pivot times'!K25</f>
        <v>0</v>
      </c>
    </row>
    <row r="348" spans="21:24" x14ac:dyDescent="0.25">
      <c r="U348">
        <v>19</v>
      </c>
      <c r="V348" t="str">
        <f t="shared" si="23"/>
        <v>e2 10000 100 1 1 19</v>
      </c>
      <c r="W348" s="7">
        <f>'pivot times'!J26</f>
        <v>238.047867</v>
      </c>
      <c r="X348" s="7">
        <f>'pivot times'!K26</f>
        <v>0</v>
      </c>
    </row>
    <row r="349" spans="21:24" x14ac:dyDescent="0.25">
      <c r="U349">
        <v>20</v>
      </c>
      <c r="V349" t="str">
        <f t="shared" si="23"/>
        <v>e2 10000 100 1 1 20</v>
      </c>
      <c r="W349" s="7">
        <f>'pivot times'!J27</f>
        <v>238.02661499999999</v>
      </c>
      <c r="X349" s="7">
        <f>'pivot times'!K27</f>
        <v>0</v>
      </c>
    </row>
    <row r="350" spans="21:24" x14ac:dyDescent="0.25">
      <c r="U350">
        <v>21</v>
      </c>
      <c r="V350" t="str">
        <f t="shared" si="23"/>
        <v>e2 10000 100 1 1 21</v>
      </c>
      <c r="W350" s="7">
        <f>'pivot times'!J28</f>
        <v>238.57724899999999</v>
      </c>
      <c r="X350" s="7">
        <f>'pivot times'!K28</f>
        <v>0</v>
      </c>
    </row>
    <row r="351" spans="21:24" x14ac:dyDescent="0.25">
      <c r="U351">
        <v>22</v>
      </c>
      <c r="V351" t="str">
        <f t="shared" si="23"/>
        <v>e2 10000 100 1 1 22</v>
      </c>
      <c r="W351" s="7">
        <f>'pivot times'!J29</f>
        <v>238.05743000000001</v>
      </c>
      <c r="X351" s="7">
        <f>'pivot times'!K29</f>
        <v>0</v>
      </c>
    </row>
    <row r="352" spans="21:24" x14ac:dyDescent="0.25">
      <c r="U352">
        <v>23</v>
      </c>
      <c r="V352" t="str">
        <f t="shared" si="23"/>
        <v>e2 10000 100 1 1 23</v>
      </c>
      <c r="W352" s="7">
        <f>'pivot times'!J30</f>
        <v>238.005641</v>
      </c>
      <c r="X352" s="7">
        <f>'pivot times'!K30</f>
        <v>0</v>
      </c>
    </row>
    <row r="353" spans="21:24" x14ac:dyDescent="0.25">
      <c r="U353">
        <v>24</v>
      </c>
      <c r="V353" t="str">
        <f t="shared" si="23"/>
        <v>e2 10000 100 1 1 24</v>
      </c>
      <c r="W353" s="7">
        <f>'pivot times'!J31</f>
        <v>238.10738799999999</v>
      </c>
      <c r="X353" s="7">
        <f>'pivot times'!K31</f>
        <v>0</v>
      </c>
    </row>
    <row r="354" spans="21:24" x14ac:dyDescent="0.25">
      <c r="U354">
        <v>25</v>
      </c>
      <c r="V354" t="str">
        <f t="shared" si="23"/>
        <v>e2 10000 100 1 1 25</v>
      </c>
      <c r="W354" s="7">
        <f>'pivot times'!J32</f>
        <v>238.699836</v>
      </c>
      <c r="X354" s="7">
        <f>'pivot times'!K32</f>
        <v>0</v>
      </c>
    </row>
    <row r="355" spans="21:24" x14ac:dyDescent="0.25">
      <c r="U355">
        <v>26</v>
      </c>
      <c r="V355" t="str">
        <f t="shared" si="23"/>
        <v>e2 10000 100 1 1 26</v>
      </c>
      <c r="W355" s="7">
        <f>'pivot times'!J33</f>
        <v>238.03627900000001</v>
      </c>
      <c r="X355" s="7">
        <f>'pivot times'!K33</f>
        <v>0</v>
      </c>
    </row>
    <row r="356" spans="21:24" x14ac:dyDescent="0.25">
      <c r="U356">
        <v>27</v>
      </c>
      <c r="V356" t="str">
        <f t="shared" si="23"/>
        <v>e2 10000 100 1 1 27</v>
      </c>
      <c r="W356" s="7">
        <f>'pivot times'!J34</f>
        <v>238.10717700000001</v>
      </c>
      <c r="X356" s="7">
        <f>'pivot times'!K34</f>
        <v>0</v>
      </c>
    </row>
    <row r="357" spans="21:24" x14ac:dyDescent="0.25">
      <c r="U357">
        <v>28</v>
      </c>
      <c r="V357" t="str">
        <f t="shared" si="23"/>
        <v>e2 10000 100 1 1 28</v>
      </c>
      <c r="W357" s="7">
        <f>'pivot times'!J35</f>
        <v>238.04343900000001</v>
      </c>
      <c r="X357" s="7">
        <f>'pivot times'!K35</f>
        <v>0</v>
      </c>
    </row>
    <row r="358" spans="21:24" x14ac:dyDescent="0.25">
      <c r="U358">
        <v>29</v>
      </c>
      <c r="V358" t="str">
        <f t="shared" si="23"/>
        <v>e2 10000 100 1 1 29</v>
      </c>
      <c r="W358" s="7">
        <f>'pivot times'!J36</f>
        <v>238.085859</v>
      </c>
      <c r="X358" s="7">
        <f>'pivot times'!K36</f>
        <v>0</v>
      </c>
    </row>
    <row r="359" spans="21:24" x14ac:dyDescent="0.25">
      <c r="U359">
        <v>30</v>
      </c>
      <c r="V359" t="str">
        <f t="shared" si="23"/>
        <v>e2 10000 100 1 1 30</v>
      </c>
      <c r="W359" s="7">
        <f>'pivot times'!J37</f>
        <v>0</v>
      </c>
      <c r="X359" s="7">
        <f>'pivot times'!K37</f>
        <v>0</v>
      </c>
    </row>
    <row r="360" spans="21:24" x14ac:dyDescent="0.25">
      <c r="U360">
        <v>31</v>
      </c>
      <c r="V360" t="str">
        <f t="shared" si="23"/>
        <v>e2 10000 100 1 1 31</v>
      </c>
      <c r="W360" s="7">
        <f>'pivot times'!J38</f>
        <v>0</v>
      </c>
      <c r="X360" s="7">
        <f>'pivot times'!K38</f>
        <v>0</v>
      </c>
    </row>
    <row r="361" spans="21:24" x14ac:dyDescent="0.25">
      <c r="U361">
        <v>32</v>
      </c>
      <c r="V361" t="str">
        <f t="shared" si="23"/>
        <v>e2 10000 100 1 1 32</v>
      </c>
      <c r="W361" s="7">
        <f>'pivot times'!J39</f>
        <v>0</v>
      </c>
      <c r="X361" s="7">
        <f>'pivot times'!K39</f>
        <v>0</v>
      </c>
    </row>
    <row r="362" spans="21:24" x14ac:dyDescent="0.25">
      <c r="U362">
        <v>33</v>
      </c>
      <c r="V362" t="str">
        <f t="shared" si="23"/>
        <v>e2 10000 100 1 1 33</v>
      </c>
      <c r="W362" s="7">
        <f>'pivot times'!J40</f>
        <v>0</v>
      </c>
      <c r="X362" s="7">
        <f>'pivot times'!K40</f>
        <v>0</v>
      </c>
    </row>
    <row r="363" spans="21:24" x14ac:dyDescent="0.25">
      <c r="U363">
        <v>34</v>
      </c>
      <c r="V363" t="str">
        <f t="shared" si="23"/>
        <v>e2 10000 100 1 1 34</v>
      </c>
      <c r="W363" s="7">
        <f>'pivot times'!J41</f>
        <v>0</v>
      </c>
      <c r="X363" s="7">
        <f>'pivot times'!K41</f>
        <v>0</v>
      </c>
    </row>
    <row r="364" spans="21:24" x14ac:dyDescent="0.25">
      <c r="U364">
        <v>35</v>
      </c>
      <c r="V364" t="str">
        <f t="shared" si="23"/>
        <v>e2 10000 100 1 1 35</v>
      </c>
      <c r="W364" s="7">
        <f>'pivot times'!J42</f>
        <v>0</v>
      </c>
      <c r="X364" s="7">
        <f>'pivot times'!K42</f>
        <v>0</v>
      </c>
    </row>
    <row r="365" spans="21:24" x14ac:dyDescent="0.25">
      <c r="U365">
        <v>36</v>
      </c>
      <c r="V365" t="str">
        <f t="shared" si="23"/>
        <v>e2 10000 100 1 1 36</v>
      </c>
      <c r="W365" s="7">
        <f>'pivot times'!J43</f>
        <v>0</v>
      </c>
      <c r="X365" s="7">
        <f>'pivot times'!K43</f>
        <v>0</v>
      </c>
    </row>
    <row r="366" spans="21:24" x14ac:dyDescent="0.25">
      <c r="U366">
        <v>37</v>
      </c>
      <c r="V366" t="str">
        <f t="shared" si="23"/>
        <v>e2 10000 100 1 1 37</v>
      </c>
      <c r="W366" s="7">
        <f>'pivot times'!J44</f>
        <v>0</v>
      </c>
      <c r="X366" s="7">
        <f>'pivot times'!K44</f>
        <v>0</v>
      </c>
    </row>
    <row r="367" spans="21:24" x14ac:dyDescent="0.25">
      <c r="U367">
        <v>38</v>
      </c>
      <c r="V367" t="str">
        <f t="shared" si="23"/>
        <v>e2 10000 100 1 1 38</v>
      </c>
      <c r="W367" s="7">
        <f>'pivot times'!J45</f>
        <v>239.06594899999999</v>
      </c>
      <c r="X367" s="7">
        <f>'pivot times'!K45</f>
        <v>0</v>
      </c>
    </row>
    <row r="368" spans="21:24" x14ac:dyDescent="0.25">
      <c r="U368">
        <v>39</v>
      </c>
      <c r="V368" t="str">
        <f t="shared" si="23"/>
        <v>e2 10000 100 1 1 39</v>
      </c>
      <c r="W368" s="7">
        <f>'pivot times'!J46</f>
        <v>239.7475</v>
      </c>
      <c r="X368" s="7">
        <f>'pivot times'!K46</f>
        <v>0</v>
      </c>
    </row>
    <row r="369" spans="21:24" x14ac:dyDescent="0.25">
      <c r="U369">
        <v>40</v>
      </c>
      <c r="V369" t="str">
        <f t="shared" si="23"/>
        <v>e2 10000 100 1 1 40</v>
      </c>
      <c r="W369" s="7">
        <f>'pivot times'!J47</f>
        <v>240.16641300000001</v>
      </c>
      <c r="X369" s="7">
        <f>'pivot times'!K47</f>
        <v>0</v>
      </c>
    </row>
    <row r="370" spans="21:24" x14ac:dyDescent="0.25">
      <c r="U370">
        <v>41</v>
      </c>
      <c r="V370" t="str">
        <f t="shared" si="23"/>
        <v>e2 10000 100 1 1 41</v>
      </c>
      <c r="W370" s="7">
        <f>'pivot times'!J48</f>
        <v>240.72581</v>
      </c>
      <c r="X370" s="7">
        <f>'pivot times'!K48</f>
        <v>0</v>
      </c>
    </row>
    <row r="371" spans="21:24" x14ac:dyDescent="0.25">
      <c r="U371">
        <v>42</v>
      </c>
      <c r="V371" t="str">
        <f t="shared" si="23"/>
        <v>e2 10000 100 1 1 42</v>
      </c>
      <c r="W371" s="7">
        <f>'pivot times'!J49</f>
        <v>242.56545299999999</v>
      </c>
      <c r="X371" s="7">
        <f>'pivot times'!K49</f>
        <v>0</v>
      </c>
    </row>
    <row r="372" spans="21:24" x14ac:dyDescent="0.25">
      <c r="U372">
        <v>43</v>
      </c>
      <c r="V372" t="str">
        <f t="shared" si="23"/>
        <v>e2 10000 100 1 1 43</v>
      </c>
      <c r="W372" s="7">
        <f>'pivot times'!J50</f>
        <v>244.32760400000001</v>
      </c>
      <c r="X372" s="7">
        <f>'pivot times'!K50</f>
        <v>0</v>
      </c>
    </row>
    <row r="373" spans="21:24" x14ac:dyDescent="0.25">
      <c r="U373">
        <v>44</v>
      </c>
      <c r="V373" t="str">
        <f t="shared" si="23"/>
        <v>e2 10000 100 1 1 44</v>
      </c>
      <c r="W373" s="7">
        <f>'pivot times'!J51</f>
        <v>245.51754</v>
      </c>
      <c r="X373" s="7">
        <f>'pivot times'!K51</f>
        <v>0</v>
      </c>
    </row>
    <row r="374" spans="21:24" x14ac:dyDescent="0.25">
      <c r="U374">
        <v>45</v>
      </c>
      <c r="V374" t="str">
        <f t="shared" si="23"/>
        <v>e2 10000 100 1 1 45</v>
      </c>
      <c r="W374" s="7">
        <f>'pivot times'!J52</f>
        <v>247.02667600000001</v>
      </c>
      <c r="X374" s="7">
        <f>'pivot times'!K52</f>
        <v>0</v>
      </c>
    </row>
    <row r="375" spans="21:24" x14ac:dyDescent="0.25">
      <c r="U375">
        <v>46</v>
      </c>
      <c r="V375" t="str">
        <f t="shared" si="23"/>
        <v>e2 10000 100 1 1 46</v>
      </c>
      <c r="W375" s="7">
        <f>'pivot times'!J53</f>
        <v>248.76668100000001</v>
      </c>
      <c r="X375" s="7">
        <f>'pivot times'!K53</f>
        <v>0</v>
      </c>
    </row>
    <row r="376" spans="21:24" x14ac:dyDescent="0.25">
      <c r="U376">
        <v>47</v>
      </c>
      <c r="V376" t="str">
        <f t="shared" si="23"/>
        <v>e2 10000 100 1 1 47</v>
      </c>
      <c r="W376" s="7">
        <f>'pivot times'!J54</f>
        <v>249.71161499999999</v>
      </c>
      <c r="X376" s="7">
        <f>'pivot times'!K54</f>
        <v>0</v>
      </c>
    </row>
    <row r="377" spans="21:24" x14ac:dyDescent="0.25">
      <c r="U377">
        <v>48</v>
      </c>
      <c r="V377" t="str">
        <f t="shared" si="23"/>
        <v>e2 10000 100 1 1 48</v>
      </c>
      <c r="W377" s="7">
        <f>'pivot times'!J55</f>
        <v>253.84676999999999</v>
      </c>
      <c r="X377" s="7">
        <f>'pivot times'!K55</f>
        <v>0</v>
      </c>
    </row>
    <row r="378" spans="21:24" x14ac:dyDescent="0.25">
      <c r="U378">
        <v>49</v>
      </c>
      <c r="V378" t="str">
        <f t="shared" si="23"/>
        <v>e2 10000 100 1 1 49</v>
      </c>
      <c r="W378" s="7">
        <f>'pivot times'!J56</f>
        <v>252.48874000000001</v>
      </c>
      <c r="X378" s="7">
        <f>'pivot times'!K56</f>
        <v>0</v>
      </c>
    </row>
    <row r="379" spans="21:24" x14ac:dyDescent="0.25">
      <c r="U379">
        <v>50</v>
      </c>
      <c r="V379" t="str">
        <f t="shared" si="23"/>
        <v>e2 10000 100 1 1 50</v>
      </c>
      <c r="W379" s="7">
        <f>'pivot times'!J57</f>
        <v>254.01314400000001</v>
      </c>
      <c r="X379" s="7">
        <f>'pivot times'!K57</f>
        <v>0</v>
      </c>
    </row>
    <row r="380" spans="21:24" x14ac:dyDescent="0.25">
      <c r="U380">
        <v>51</v>
      </c>
      <c r="V380" t="str">
        <f t="shared" si="23"/>
        <v>e2 10000 100 1 1 51</v>
      </c>
      <c r="W380" s="7">
        <f>'pivot times'!J58</f>
        <v>254.54146399999999</v>
      </c>
      <c r="X380" s="7">
        <f>'pivot times'!K58</f>
        <v>0</v>
      </c>
    </row>
    <row r="381" spans="21:24" x14ac:dyDescent="0.25">
      <c r="U381">
        <v>52</v>
      </c>
      <c r="V381" t="str">
        <f t="shared" si="23"/>
        <v>e2 10000 100 1 1 52</v>
      </c>
      <c r="W381" s="7">
        <f>'pivot times'!J59</f>
        <v>255.768068</v>
      </c>
      <c r="X381" s="7">
        <f>'pivot times'!K59</f>
        <v>0</v>
      </c>
    </row>
    <row r="382" spans="21:24" x14ac:dyDescent="0.25">
      <c r="U382">
        <v>53</v>
      </c>
      <c r="V382" t="str">
        <f t="shared" si="23"/>
        <v>e2 10000 100 1 1 53</v>
      </c>
      <c r="W382" s="7">
        <f>'pivot times'!J60</f>
        <v>257.37214399999999</v>
      </c>
      <c r="X382" s="7">
        <f>'pivot times'!K60</f>
        <v>0</v>
      </c>
    </row>
    <row r="383" spans="21:24" x14ac:dyDescent="0.25">
      <c r="U383">
        <v>54</v>
      </c>
      <c r="V383" t="str">
        <f t="shared" si="23"/>
        <v>e2 10000 100 1 1 54</v>
      </c>
      <c r="W383" s="7">
        <f>'pivot times'!J61</f>
        <v>258.776657</v>
      </c>
      <c r="X383" s="7">
        <f>'pivot times'!K61</f>
        <v>0</v>
      </c>
    </row>
    <row r="384" spans="21:24" x14ac:dyDescent="0.25">
      <c r="U384">
        <v>55</v>
      </c>
      <c r="V384" t="str">
        <f t="shared" si="23"/>
        <v>e2 10000 100 1 1 55</v>
      </c>
      <c r="W384" s="7">
        <f>'pivot times'!J62</f>
        <v>259.66794299999998</v>
      </c>
      <c r="X384" s="7">
        <f>'pivot times'!K62</f>
        <v>0</v>
      </c>
    </row>
    <row r="385" spans="20:24" x14ac:dyDescent="0.25">
      <c r="U385">
        <v>56</v>
      </c>
      <c r="V385" t="str">
        <f t="shared" si="23"/>
        <v>e2 10000 100 1 1 56</v>
      </c>
      <c r="W385" s="7">
        <f>'pivot times'!J63</f>
        <v>260.41439400000002</v>
      </c>
      <c r="X385" s="7">
        <f>'pivot times'!K63</f>
        <v>0</v>
      </c>
    </row>
    <row r="386" spans="20:24" x14ac:dyDescent="0.25">
      <c r="U386">
        <v>57</v>
      </c>
      <c r="V386" t="str">
        <f t="shared" si="23"/>
        <v>e2 10000 100 1 1 57</v>
      </c>
      <c r="W386" s="7">
        <f>'pivot times'!J64</f>
        <v>262.00401199999999</v>
      </c>
      <c r="X386" s="7">
        <f>'pivot times'!K64</f>
        <v>0</v>
      </c>
    </row>
    <row r="387" spans="20:24" x14ac:dyDescent="0.25">
      <c r="U387">
        <v>58</v>
      </c>
      <c r="V387" t="str">
        <f t="shared" si="23"/>
        <v>e2 10000 100 1 1 58</v>
      </c>
      <c r="W387" s="7">
        <f>'pivot times'!J65</f>
        <v>262.09867000000003</v>
      </c>
      <c r="X387" s="7">
        <f>'pivot times'!K65</f>
        <v>0</v>
      </c>
    </row>
    <row r="388" spans="20:24" x14ac:dyDescent="0.25">
      <c r="U388">
        <v>59</v>
      </c>
      <c r="V388" t="str">
        <f t="shared" si="23"/>
        <v>e2 10000 100 1 1 59</v>
      </c>
      <c r="W388" s="7">
        <f>'pivot times'!J66</f>
        <v>262.29516100000001</v>
      </c>
      <c r="X388" s="7">
        <f>'pivot times'!K66</f>
        <v>0</v>
      </c>
    </row>
    <row r="389" spans="20:24" x14ac:dyDescent="0.25">
      <c r="U389">
        <v>60</v>
      </c>
      <c r="V389" t="str">
        <f t="shared" si="23"/>
        <v>e2 10000 100 1 1 60</v>
      </c>
      <c r="W389" s="7">
        <f>'pivot times'!J67</f>
        <v>264.03637500000002</v>
      </c>
      <c r="X389" s="7">
        <f>'pivot times'!K67</f>
        <v>0</v>
      </c>
    </row>
    <row r="390" spans="20:24" x14ac:dyDescent="0.25">
      <c r="U390">
        <v>61</v>
      </c>
      <c r="V390" t="str">
        <f t="shared" si="23"/>
        <v>e2 10000 100 1 1 61</v>
      </c>
      <c r="W390" s="7">
        <f>'pivot times'!J68</f>
        <v>264.360118</v>
      </c>
      <c r="X390" s="7">
        <f>'pivot times'!K68</f>
        <v>0</v>
      </c>
    </row>
    <row r="391" spans="20:24" x14ac:dyDescent="0.25">
      <c r="U391">
        <v>62</v>
      </c>
      <c r="V391" t="str">
        <f t="shared" si="23"/>
        <v>e2 10000 100 1 1 62</v>
      </c>
      <c r="W391" s="7">
        <f>'pivot times'!J69</f>
        <v>266.08363700000001</v>
      </c>
      <c r="X391" s="7">
        <f>'pivot times'!K69</f>
        <v>0</v>
      </c>
    </row>
    <row r="392" spans="20:24" x14ac:dyDescent="0.25">
      <c r="U392">
        <v>63</v>
      </c>
      <c r="V392" t="str">
        <f t="shared" si="23"/>
        <v>e2 10000 100 1 1 63</v>
      </c>
      <c r="W392" s="7">
        <f>'pivot times'!J70</f>
        <v>267.47142600000001</v>
      </c>
      <c r="X392" s="7">
        <f>'pivot times'!K70</f>
        <v>0</v>
      </c>
    </row>
    <row r="393" spans="20:24" x14ac:dyDescent="0.25">
      <c r="U393">
        <v>64</v>
      </c>
      <c r="V393" t="str">
        <f t="shared" si="23"/>
        <v>e2 10000 100 1 1 64</v>
      </c>
      <c r="W393" s="7">
        <f>'pivot times'!J71</f>
        <v>265.22621099999998</v>
      </c>
      <c r="X393" s="7">
        <f>'pivot times'!K71</f>
        <v>0</v>
      </c>
    </row>
    <row r="394" spans="20:24" x14ac:dyDescent="0.25">
      <c r="T394">
        <v>0</v>
      </c>
      <c r="U394">
        <v>1</v>
      </c>
      <c r="V394" t="str">
        <f>"e2 10000 100 100000 1 " &amp; U394</f>
        <v>e2 10000 100 100000 1 1</v>
      </c>
      <c r="W394" s="7">
        <f>'pivot times'!L8</f>
        <v>257.33370055555554</v>
      </c>
      <c r="X394" s="7">
        <f>'pivot times'!M8</f>
        <v>0.19063801879255948</v>
      </c>
    </row>
    <row r="395" spans="20:24" x14ac:dyDescent="0.25">
      <c r="U395">
        <v>2</v>
      </c>
      <c r="V395" t="str">
        <f t="shared" ref="V395:V457" si="24">"e2 10000 100 100000 1 " &amp; U395</f>
        <v>e2 10000 100 100000 1 2</v>
      </c>
      <c r="W395" s="7">
        <f>'pivot times'!L9</f>
        <v>127.96814633333332</v>
      </c>
      <c r="X395" s="7">
        <f>'pivot times'!M9</f>
        <v>0.14703695325303268</v>
      </c>
    </row>
    <row r="396" spans="20:24" x14ac:dyDescent="0.25">
      <c r="U396">
        <v>3</v>
      </c>
      <c r="V396" t="str">
        <f t="shared" si="24"/>
        <v>e2 10000 100 100000 1 3</v>
      </c>
      <c r="W396" s="7">
        <f>'pivot times'!L10</f>
        <v>84.832680222222223</v>
      </c>
      <c r="X396" s="7">
        <f>'pivot times'!M10</f>
        <v>4.8780592385327538E-2</v>
      </c>
    </row>
    <row r="397" spans="20:24" x14ac:dyDescent="0.25">
      <c r="U397">
        <v>4</v>
      </c>
      <c r="V397" t="str">
        <f t="shared" si="24"/>
        <v>e2 10000 100 100000 1 4</v>
      </c>
      <c r="W397" s="7">
        <f>'pivot times'!L11</f>
        <v>63.871343111111123</v>
      </c>
      <c r="X397" s="7">
        <f>'pivot times'!M11</f>
        <v>5.2532994200577297E-2</v>
      </c>
    </row>
    <row r="398" spans="20:24" x14ac:dyDescent="0.25">
      <c r="U398">
        <v>5</v>
      </c>
      <c r="V398" t="str">
        <f t="shared" si="24"/>
        <v>e2 10000 100 100000 1 5</v>
      </c>
      <c r="W398" s="7">
        <f>'pivot times'!L12</f>
        <v>51.328108555555559</v>
      </c>
      <c r="X398" s="7">
        <f>'pivot times'!M12</f>
        <v>3.6077909057422343E-2</v>
      </c>
    </row>
    <row r="399" spans="20:24" x14ac:dyDescent="0.25">
      <c r="U399">
        <v>6</v>
      </c>
      <c r="V399" t="str">
        <f t="shared" si="24"/>
        <v>e2 10000 100 100000 1 6</v>
      </c>
      <c r="W399" s="7">
        <f>'pivot times'!L13</f>
        <v>42.793603888888889</v>
      </c>
      <c r="X399" s="7">
        <f>'pivot times'!M13</f>
        <v>0.10073960343085032</v>
      </c>
    </row>
    <row r="400" spans="20:24" x14ac:dyDescent="0.25">
      <c r="U400">
        <v>7</v>
      </c>
      <c r="V400" t="str">
        <f t="shared" si="24"/>
        <v>e2 10000 100 100000 1 7</v>
      </c>
      <c r="W400" s="7">
        <f>'pivot times'!L14</f>
        <v>36.840479222222228</v>
      </c>
      <c r="X400" s="7">
        <f>'pivot times'!M14</f>
        <v>9.056113153102166E-2</v>
      </c>
    </row>
    <row r="401" spans="21:24" x14ac:dyDescent="0.25">
      <c r="U401">
        <v>8</v>
      </c>
      <c r="V401" t="str">
        <f t="shared" si="24"/>
        <v>e2 10000 100 100000 1 8</v>
      </c>
      <c r="W401" s="7">
        <f>'pivot times'!L15</f>
        <v>32.44229266666666</v>
      </c>
      <c r="X401" s="7">
        <f>'pivot times'!M15</f>
        <v>0.16145006284296898</v>
      </c>
    </row>
    <row r="402" spans="21:24" x14ac:dyDescent="0.25">
      <c r="U402">
        <v>9</v>
      </c>
      <c r="V402" t="str">
        <f t="shared" si="24"/>
        <v>e2 10000 100 100000 1 9</v>
      </c>
      <c r="W402" s="7">
        <f>'pivot times'!L16</f>
        <v>28.698818333333335</v>
      </c>
      <c r="X402" s="7">
        <f>'pivot times'!M16</f>
        <v>4.5757573661509003E-2</v>
      </c>
    </row>
    <row r="403" spans="21:24" x14ac:dyDescent="0.25">
      <c r="U403">
        <v>10</v>
      </c>
      <c r="V403" t="str">
        <f t="shared" si="24"/>
        <v>e2 10000 100 100000 1 10</v>
      </c>
      <c r="W403" s="7">
        <f>'pivot times'!L17</f>
        <v>25.881118555555556</v>
      </c>
      <c r="X403" s="7">
        <f>'pivot times'!M17</f>
        <v>2.7285815085339792E-2</v>
      </c>
    </row>
    <row r="404" spans="21:24" x14ac:dyDescent="0.25">
      <c r="U404">
        <v>11</v>
      </c>
      <c r="V404" t="str">
        <f t="shared" si="24"/>
        <v>e2 10000 100 100000 1 11</v>
      </c>
      <c r="W404" s="7">
        <f>'pivot times'!L18</f>
        <v>23.59222477777778</v>
      </c>
      <c r="X404" s="7">
        <f>'pivot times'!M18</f>
        <v>2.5598278035031494E-2</v>
      </c>
    </row>
    <row r="405" spans="21:24" x14ac:dyDescent="0.25">
      <c r="U405">
        <v>12</v>
      </c>
      <c r="V405" t="str">
        <f t="shared" si="24"/>
        <v>e2 10000 100 100000 1 12</v>
      </c>
      <c r="W405" s="7">
        <f>'pivot times'!L19</f>
        <v>21.735098333333337</v>
      </c>
      <c r="X405" s="7">
        <f>'pivot times'!M19</f>
        <v>7.562606448359506E-2</v>
      </c>
    </row>
    <row r="406" spans="21:24" x14ac:dyDescent="0.25">
      <c r="U406">
        <v>13</v>
      </c>
      <c r="V406" t="str">
        <f t="shared" si="24"/>
        <v>e2 10000 100 100000 1 13</v>
      </c>
      <c r="W406" s="7">
        <f>'pivot times'!L20</f>
        <v>20.13433511111111</v>
      </c>
      <c r="X406" s="7">
        <f>'pivot times'!M20</f>
        <v>4.1158173509889345E-2</v>
      </c>
    </row>
    <row r="407" spans="21:24" x14ac:dyDescent="0.25">
      <c r="U407">
        <v>14</v>
      </c>
      <c r="V407" t="str">
        <f t="shared" si="24"/>
        <v>e2 10000 100 100000 1 14</v>
      </c>
      <c r="W407" s="7">
        <f>'pivot times'!L21</f>
        <v>18.81157288888889</v>
      </c>
      <c r="X407" s="7">
        <f>'pivot times'!M21</f>
        <v>7.505860765089703E-2</v>
      </c>
    </row>
    <row r="408" spans="21:24" x14ac:dyDescent="0.25">
      <c r="U408">
        <v>15</v>
      </c>
      <c r="V408" t="str">
        <f t="shared" si="24"/>
        <v>e2 10000 100 100000 1 15</v>
      </c>
      <c r="W408" s="7">
        <f>'pivot times'!L22</f>
        <v>17.609338999999999</v>
      </c>
      <c r="X408" s="7">
        <f>'pivot times'!M22</f>
        <v>2.5512549948085255E-2</v>
      </c>
    </row>
    <row r="409" spans="21:24" x14ac:dyDescent="0.25">
      <c r="U409">
        <v>16</v>
      </c>
      <c r="V409" t="str">
        <f t="shared" si="24"/>
        <v>e2 10000 100 100000 1 16</v>
      </c>
      <c r="W409" s="7">
        <f>'pivot times'!L23</f>
        <v>16.720352111111108</v>
      </c>
      <c r="X409" s="7">
        <f>'pivot times'!M23</f>
        <v>0.10895420224396762</v>
      </c>
    </row>
    <row r="410" spans="21:24" x14ac:dyDescent="0.25">
      <c r="U410">
        <v>17</v>
      </c>
      <c r="V410" t="str">
        <f t="shared" si="24"/>
        <v>e2 10000 100 100000 1 17</v>
      </c>
      <c r="W410" s="7">
        <f>'pivot times'!L24</f>
        <v>15.872128</v>
      </c>
      <c r="X410" s="7">
        <f>'pivot times'!M24</f>
        <v>0.16538420989659064</v>
      </c>
    </row>
    <row r="411" spans="21:24" x14ac:dyDescent="0.25">
      <c r="U411">
        <v>18</v>
      </c>
      <c r="V411" t="str">
        <f t="shared" si="24"/>
        <v>e2 10000 100 100000 1 18</v>
      </c>
      <c r="W411" s="7">
        <f>'pivot times'!L25</f>
        <v>14.982506777777777</v>
      </c>
      <c r="X411" s="7">
        <f>'pivot times'!M25</f>
        <v>8.3959668056695719E-2</v>
      </c>
    </row>
    <row r="412" spans="21:24" x14ac:dyDescent="0.25">
      <c r="U412">
        <v>19</v>
      </c>
      <c r="V412" t="str">
        <f t="shared" si="24"/>
        <v>e2 10000 100 100000 1 19</v>
      </c>
      <c r="W412" s="7">
        <f>'pivot times'!L26</f>
        <v>14.423680666666668</v>
      </c>
      <c r="X412" s="7">
        <f>'pivot times'!M26</f>
        <v>0.15577385971186006</v>
      </c>
    </row>
    <row r="413" spans="21:24" x14ac:dyDescent="0.25">
      <c r="U413">
        <v>20</v>
      </c>
      <c r="V413" t="str">
        <f t="shared" si="24"/>
        <v>e2 10000 100 100000 1 20</v>
      </c>
      <c r="W413" s="7">
        <f>'pivot times'!L27</f>
        <v>13.685886999999999</v>
      </c>
      <c r="X413" s="7">
        <f>'pivot times'!M27</f>
        <v>0.13442521986270903</v>
      </c>
    </row>
    <row r="414" spans="21:24" x14ac:dyDescent="0.25">
      <c r="U414">
        <v>21</v>
      </c>
      <c r="V414" t="str">
        <f t="shared" si="24"/>
        <v>e2 10000 100 100000 1 21</v>
      </c>
      <c r="W414" s="7">
        <f>'pivot times'!L28</f>
        <v>13.150051444444445</v>
      </c>
      <c r="X414" s="7">
        <f>'pivot times'!M28</f>
        <v>0.2024677815493654</v>
      </c>
    </row>
    <row r="415" spans="21:24" x14ac:dyDescent="0.25">
      <c r="U415">
        <v>22</v>
      </c>
      <c r="V415" t="str">
        <f t="shared" si="24"/>
        <v>e2 10000 100 100000 1 22</v>
      </c>
      <c r="W415" s="7">
        <f>'pivot times'!L29</f>
        <v>12.559986333333333</v>
      </c>
      <c r="X415" s="7">
        <f>'pivot times'!M29</f>
        <v>0.10438926458655709</v>
      </c>
    </row>
    <row r="416" spans="21:24" x14ac:dyDescent="0.25">
      <c r="U416">
        <v>23</v>
      </c>
      <c r="V416" t="str">
        <f t="shared" si="24"/>
        <v>e2 10000 100 100000 1 23</v>
      </c>
      <c r="W416" s="7">
        <f>'pivot times'!L30</f>
        <v>12.098158777777776</v>
      </c>
      <c r="X416" s="7">
        <f>'pivot times'!M30</f>
        <v>0.16748358594322812</v>
      </c>
    </row>
    <row r="417" spans="21:24" x14ac:dyDescent="0.25">
      <c r="U417">
        <v>24</v>
      </c>
      <c r="V417" t="str">
        <f t="shared" si="24"/>
        <v>e2 10000 100 100000 1 24</v>
      </c>
      <c r="W417" s="7">
        <f>'pivot times'!L31</f>
        <v>11.64647877777778</v>
      </c>
      <c r="X417" s="7">
        <f>'pivot times'!M31</f>
        <v>0.10949888146129866</v>
      </c>
    </row>
    <row r="418" spans="21:24" x14ac:dyDescent="0.25">
      <c r="U418">
        <v>25</v>
      </c>
      <c r="V418" t="str">
        <f t="shared" si="24"/>
        <v>e2 10000 100 100000 1 25</v>
      </c>
      <c r="W418" s="7">
        <f>'pivot times'!L32</f>
        <v>11.311146222222222</v>
      </c>
      <c r="X418" s="7">
        <f>'pivot times'!M32</f>
        <v>0.15417436770515425</v>
      </c>
    </row>
    <row r="419" spans="21:24" x14ac:dyDescent="0.25">
      <c r="U419">
        <v>26</v>
      </c>
      <c r="V419" t="str">
        <f t="shared" si="24"/>
        <v>e2 10000 100 100000 1 26</v>
      </c>
      <c r="W419" s="7">
        <f>'pivot times'!L33</f>
        <v>10.886589222222222</v>
      </c>
      <c r="X419" s="7">
        <f>'pivot times'!M33</f>
        <v>8.1402211494354615E-2</v>
      </c>
    </row>
    <row r="420" spans="21:24" x14ac:dyDescent="0.25">
      <c r="U420">
        <v>27</v>
      </c>
      <c r="V420" t="str">
        <f t="shared" si="24"/>
        <v>e2 10000 100 100000 1 27</v>
      </c>
      <c r="W420" s="7">
        <f>'pivot times'!L34</f>
        <v>10.624217888888889</v>
      </c>
      <c r="X420" s="7">
        <f>'pivot times'!M34</f>
        <v>0.21150042383009957</v>
      </c>
    </row>
    <row r="421" spans="21:24" x14ac:dyDescent="0.25">
      <c r="U421">
        <v>28</v>
      </c>
      <c r="V421" t="str">
        <f t="shared" si="24"/>
        <v>e2 10000 100 100000 1 28</v>
      </c>
      <c r="W421" s="7">
        <f>'pivot times'!L35</f>
        <v>10.220824333333333</v>
      </c>
      <c r="X421" s="7">
        <f>'pivot times'!M35</f>
        <v>6.9418264280982661E-2</v>
      </c>
    </row>
    <row r="422" spans="21:24" x14ac:dyDescent="0.25">
      <c r="U422">
        <v>29</v>
      </c>
      <c r="V422" t="str">
        <f t="shared" si="24"/>
        <v>e2 10000 100 100000 1 29</v>
      </c>
      <c r="W422" s="7">
        <f>'pivot times'!L36</f>
        <v>9.9667835555555566</v>
      </c>
      <c r="X422" s="7">
        <f>'pivot times'!M36</f>
        <v>0.10159700815150806</v>
      </c>
    </row>
    <row r="423" spans="21:24" x14ac:dyDescent="0.25">
      <c r="U423">
        <v>30</v>
      </c>
      <c r="V423" t="str">
        <f t="shared" si="24"/>
        <v>e2 10000 100 100000 1 30</v>
      </c>
      <c r="W423" s="7">
        <f>'pivot times'!L37</f>
        <v>9.7024673333333329</v>
      </c>
      <c r="X423" s="7">
        <f>'pivot times'!M37</f>
        <v>0.12668890807982919</v>
      </c>
    </row>
    <row r="424" spans="21:24" x14ac:dyDescent="0.25">
      <c r="U424">
        <v>31</v>
      </c>
      <c r="V424" t="str">
        <f t="shared" si="24"/>
        <v>e2 10000 100 100000 1 31</v>
      </c>
      <c r="W424" s="7">
        <f>'pivot times'!L38</f>
        <v>9.4690637777777784</v>
      </c>
      <c r="X424" s="7">
        <f>'pivot times'!M38</f>
        <v>0.10208993351582513</v>
      </c>
    </row>
    <row r="425" spans="21:24" x14ac:dyDescent="0.25">
      <c r="U425">
        <v>32</v>
      </c>
      <c r="V425" t="str">
        <f t="shared" si="24"/>
        <v>e2 10000 100 100000 1 32</v>
      </c>
      <c r="W425" s="7">
        <f>'pivot times'!L39</f>
        <v>9.265795555555556</v>
      </c>
      <c r="X425" s="7">
        <f>'pivot times'!M39</f>
        <v>5.2936755223198184E-2</v>
      </c>
    </row>
    <row r="426" spans="21:24" x14ac:dyDescent="0.25">
      <c r="U426">
        <v>33</v>
      </c>
      <c r="V426" t="str">
        <f t="shared" si="24"/>
        <v>e2 10000 100 100000 1 33</v>
      </c>
      <c r="W426" s="7">
        <f>'pivot times'!L40</f>
        <v>8.9812408888888893</v>
      </c>
      <c r="X426" s="7">
        <f>'pivot times'!M40</f>
        <v>0.13486614016494172</v>
      </c>
    </row>
    <row r="427" spans="21:24" x14ac:dyDescent="0.25">
      <c r="U427">
        <v>34</v>
      </c>
      <c r="V427" t="str">
        <f t="shared" si="24"/>
        <v>e2 10000 100 100000 1 34</v>
      </c>
      <c r="W427" s="7">
        <f>'pivot times'!L41</f>
        <v>8.6911544444444448</v>
      </c>
      <c r="X427" s="7">
        <f>'pivot times'!M41</f>
        <v>8.0893371041506013E-2</v>
      </c>
    </row>
    <row r="428" spans="21:24" x14ac:dyDescent="0.25">
      <c r="U428">
        <v>35</v>
      </c>
      <c r="V428" t="str">
        <f t="shared" si="24"/>
        <v>e2 10000 100 100000 1 35</v>
      </c>
      <c r="W428" s="7">
        <f>'pivot times'!L42</f>
        <v>8.5197528888888883</v>
      </c>
      <c r="X428" s="7">
        <f>'pivot times'!M42</f>
        <v>0.17682133219566062</v>
      </c>
    </row>
    <row r="429" spans="21:24" x14ac:dyDescent="0.25">
      <c r="U429">
        <v>36</v>
      </c>
      <c r="V429" t="str">
        <f t="shared" si="24"/>
        <v>e2 10000 100 100000 1 36</v>
      </c>
      <c r="W429" s="7">
        <f>'pivot times'!L43</f>
        <v>8.2949735555555559</v>
      </c>
      <c r="X429" s="7">
        <f>'pivot times'!M43</f>
        <v>0.10119589403726942</v>
      </c>
    </row>
    <row r="430" spans="21:24" x14ac:dyDescent="0.25">
      <c r="U430">
        <v>37</v>
      </c>
      <c r="V430" t="str">
        <f t="shared" si="24"/>
        <v>e2 10000 100 100000 1 37</v>
      </c>
      <c r="W430" s="7">
        <f>'pivot times'!L44</f>
        <v>8.1529084444444422</v>
      </c>
      <c r="X430" s="7">
        <f>'pivot times'!M44</f>
        <v>0.10580507924503252</v>
      </c>
    </row>
    <row r="431" spans="21:24" x14ac:dyDescent="0.25">
      <c r="U431">
        <v>38</v>
      </c>
      <c r="V431" t="str">
        <f t="shared" si="24"/>
        <v>e2 10000 100 100000 1 38</v>
      </c>
      <c r="W431" s="7">
        <f>'pivot times'!L45</f>
        <v>8.1039763333333319</v>
      </c>
      <c r="X431" s="7">
        <f>'pivot times'!M45</f>
        <v>0.25249328757769546</v>
      </c>
    </row>
    <row r="432" spans="21:24" x14ac:dyDescent="0.25">
      <c r="U432">
        <v>39</v>
      </c>
      <c r="V432" t="str">
        <f t="shared" si="24"/>
        <v>e2 10000 100 100000 1 39</v>
      </c>
      <c r="W432" s="7">
        <f>'pivot times'!L46</f>
        <v>7.8428461111111103</v>
      </c>
      <c r="X432" s="7">
        <f>'pivot times'!M46</f>
        <v>5.4650644307371994E-2</v>
      </c>
    </row>
    <row r="433" spans="21:24" x14ac:dyDescent="0.25">
      <c r="U433">
        <v>40</v>
      </c>
      <c r="V433" t="str">
        <f t="shared" si="24"/>
        <v>e2 10000 100 100000 1 40</v>
      </c>
      <c r="W433" s="7">
        <f>'pivot times'!L47</f>
        <v>7.697505333333333</v>
      </c>
      <c r="X433" s="7">
        <f>'pivot times'!M47</f>
        <v>0.15671595591672388</v>
      </c>
    </row>
    <row r="434" spans="21:24" x14ac:dyDescent="0.25">
      <c r="U434">
        <v>41</v>
      </c>
      <c r="V434" t="str">
        <f t="shared" si="24"/>
        <v>e2 10000 100 100000 1 41</v>
      </c>
      <c r="W434" s="7">
        <f>'pivot times'!L48</f>
        <v>7.5504254444444445</v>
      </c>
      <c r="X434" s="7">
        <f>'pivot times'!M48</f>
        <v>0.14849689823630083</v>
      </c>
    </row>
    <row r="435" spans="21:24" x14ac:dyDescent="0.25">
      <c r="U435">
        <v>42</v>
      </c>
      <c r="V435" t="str">
        <f t="shared" si="24"/>
        <v>e2 10000 100 100000 1 42</v>
      </c>
      <c r="W435" s="7">
        <f>'pivot times'!L49</f>
        <v>7.3663444444444446</v>
      </c>
      <c r="X435" s="7">
        <f>'pivot times'!M49</f>
        <v>0.11580558599667548</v>
      </c>
    </row>
    <row r="436" spans="21:24" x14ac:dyDescent="0.25">
      <c r="U436">
        <v>43</v>
      </c>
      <c r="V436" t="str">
        <f t="shared" si="24"/>
        <v>e2 10000 100 100000 1 43</v>
      </c>
      <c r="W436" s="7">
        <f>'pivot times'!L50</f>
        <v>7.3092417777777774</v>
      </c>
      <c r="X436" s="7">
        <f>'pivot times'!M50</f>
        <v>0.12292256078323262</v>
      </c>
    </row>
    <row r="437" spans="21:24" x14ac:dyDescent="0.25">
      <c r="U437">
        <v>44</v>
      </c>
      <c r="V437" t="str">
        <f t="shared" si="24"/>
        <v>e2 10000 100 100000 1 44</v>
      </c>
      <c r="W437" s="7">
        <f>'pivot times'!L51</f>
        <v>7.2649463333333335</v>
      </c>
      <c r="X437" s="7">
        <f>'pivot times'!M51</f>
        <v>0.14982109185143316</v>
      </c>
    </row>
    <row r="438" spans="21:24" x14ac:dyDescent="0.25">
      <c r="U438">
        <v>45</v>
      </c>
      <c r="V438" t="str">
        <f t="shared" si="24"/>
        <v>e2 10000 100 100000 1 45</v>
      </c>
      <c r="W438" s="7">
        <f>'pivot times'!L52</f>
        <v>7.1911316666666671</v>
      </c>
      <c r="X438" s="7">
        <f>'pivot times'!M52</f>
        <v>0.15682279636439569</v>
      </c>
    </row>
    <row r="439" spans="21:24" x14ac:dyDescent="0.25">
      <c r="U439">
        <v>46</v>
      </c>
      <c r="V439" t="str">
        <f t="shared" si="24"/>
        <v>e2 10000 100 100000 1 46</v>
      </c>
      <c r="W439" s="7">
        <f>'pivot times'!L53</f>
        <v>7.1716801111111108</v>
      </c>
      <c r="X439" s="7">
        <f>'pivot times'!M53</f>
        <v>0.11280849928430864</v>
      </c>
    </row>
    <row r="440" spans="21:24" x14ac:dyDescent="0.25">
      <c r="U440">
        <v>47</v>
      </c>
      <c r="V440" t="str">
        <f t="shared" si="24"/>
        <v>e2 10000 100 100000 1 47</v>
      </c>
      <c r="W440" s="7">
        <f>'pivot times'!L54</f>
        <v>7.0710124444444444</v>
      </c>
      <c r="X440" s="7">
        <f>'pivot times'!M54</f>
        <v>0.17170293689144553</v>
      </c>
    </row>
    <row r="441" spans="21:24" x14ac:dyDescent="0.25">
      <c r="U441">
        <v>48</v>
      </c>
      <c r="V441" t="str">
        <f t="shared" si="24"/>
        <v>e2 10000 100 100000 1 48</v>
      </c>
      <c r="W441" s="7">
        <f>'pivot times'!L55</f>
        <v>6.9642718888888897</v>
      </c>
      <c r="X441" s="7">
        <f>'pivot times'!M55</f>
        <v>0.13159911568380836</v>
      </c>
    </row>
    <row r="442" spans="21:24" x14ac:dyDescent="0.25">
      <c r="U442">
        <v>49</v>
      </c>
      <c r="V442" t="str">
        <f t="shared" si="24"/>
        <v>e2 10000 100 100000 1 49</v>
      </c>
      <c r="W442" s="7">
        <f>'pivot times'!L56</f>
        <v>6.8549685555555548</v>
      </c>
      <c r="X442" s="7">
        <f>'pivot times'!M56</f>
        <v>0.14342160944194052</v>
      </c>
    </row>
    <row r="443" spans="21:24" x14ac:dyDescent="0.25">
      <c r="U443">
        <v>50</v>
      </c>
      <c r="V443" t="str">
        <f t="shared" si="24"/>
        <v>e2 10000 100 100000 1 50</v>
      </c>
      <c r="W443" s="7">
        <f>'pivot times'!L57</f>
        <v>6.863671222222222</v>
      </c>
      <c r="X443" s="7">
        <f>'pivot times'!M57</f>
        <v>0.17242604789091584</v>
      </c>
    </row>
    <row r="444" spans="21:24" x14ac:dyDescent="0.25">
      <c r="U444">
        <v>51</v>
      </c>
      <c r="V444" t="str">
        <f t="shared" si="24"/>
        <v>e2 10000 100 100000 1 51</v>
      </c>
      <c r="W444" s="7">
        <f>'pivot times'!L58</f>
        <v>6.7459832222222218</v>
      </c>
      <c r="X444" s="7">
        <f>'pivot times'!M58</f>
        <v>0.15029629390920513</v>
      </c>
    </row>
    <row r="445" spans="21:24" x14ac:dyDescent="0.25">
      <c r="U445">
        <v>52</v>
      </c>
      <c r="V445" t="str">
        <f t="shared" si="24"/>
        <v>e2 10000 100 100000 1 52</v>
      </c>
      <c r="W445" s="7">
        <f>'pivot times'!L59</f>
        <v>6.7161915555555565</v>
      </c>
      <c r="X445" s="7">
        <f>'pivot times'!M59</f>
        <v>0.13607999895246331</v>
      </c>
    </row>
    <row r="446" spans="21:24" x14ac:dyDescent="0.25">
      <c r="U446">
        <v>53</v>
      </c>
      <c r="V446" t="str">
        <f t="shared" si="24"/>
        <v>e2 10000 100 100000 1 53</v>
      </c>
      <c r="W446" s="7">
        <f>'pivot times'!L60</f>
        <v>6.7269297777777775</v>
      </c>
      <c r="X446" s="7">
        <f>'pivot times'!M60</f>
        <v>0.18937153333756629</v>
      </c>
    </row>
    <row r="447" spans="21:24" x14ac:dyDescent="0.25">
      <c r="U447">
        <v>54</v>
      </c>
      <c r="V447" t="str">
        <f t="shared" si="24"/>
        <v>e2 10000 100 100000 1 54</v>
      </c>
      <c r="W447" s="7">
        <f>'pivot times'!L61</f>
        <v>6.6826730000000012</v>
      </c>
      <c r="X447" s="7">
        <f>'pivot times'!M61</f>
        <v>0.212585165130972</v>
      </c>
    </row>
    <row r="448" spans="21:24" x14ac:dyDescent="0.25">
      <c r="U448">
        <v>55</v>
      </c>
      <c r="V448" t="str">
        <f t="shared" si="24"/>
        <v>e2 10000 100 100000 1 55</v>
      </c>
      <c r="W448" s="7">
        <f>'pivot times'!L62</f>
        <v>6.5771869999999995</v>
      </c>
      <c r="X448" s="7">
        <f>'pivot times'!M62</f>
        <v>0.20788212219320765</v>
      </c>
    </row>
    <row r="449" spans="20:24" x14ac:dyDescent="0.25">
      <c r="U449">
        <v>56</v>
      </c>
      <c r="V449" t="str">
        <f t="shared" si="24"/>
        <v>e2 10000 100 100000 1 56</v>
      </c>
      <c r="W449" s="7">
        <f>'pivot times'!L63</f>
        <v>6.6201392222222228</v>
      </c>
      <c r="X449" s="7">
        <f>'pivot times'!M63</f>
        <v>0.22909279123570303</v>
      </c>
    </row>
    <row r="450" spans="20:24" x14ac:dyDescent="0.25">
      <c r="U450">
        <v>57</v>
      </c>
      <c r="V450" t="str">
        <f t="shared" si="24"/>
        <v>e2 10000 100 100000 1 57</v>
      </c>
      <c r="W450" s="7">
        <f>'pivot times'!L64</f>
        <v>6.5113423333333342</v>
      </c>
      <c r="X450" s="7">
        <f>'pivot times'!M64</f>
        <v>0.11809658451261713</v>
      </c>
    </row>
    <row r="451" spans="20:24" x14ac:dyDescent="0.25">
      <c r="U451">
        <v>58</v>
      </c>
      <c r="V451" t="str">
        <f t="shared" si="24"/>
        <v>e2 10000 100 100000 1 58</v>
      </c>
      <c r="W451" s="7">
        <f>'pivot times'!L65</f>
        <v>6.0262875555555544</v>
      </c>
      <c r="X451" s="7">
        <f>'pivot times'!M65</f>
        <v>0.22376729598260353</v>
      </c>
    </row>
    <row r="452" spans="20:24" x14ac:dyDescent="0.25">
      <c r="U452">
        <v>59</v>
      </c>
      <c r="V452" t="str">
        <f t="shared" si="24"/>
        <v>e2 10000 100 100000 1 59</v>
      </c>
      <c r="W452" s="7">
        <f>'pivot times'!L66</f>
        <v>6.0195458888888895</v>
      </c>
      <c r="X452" s="7">
        <f>'pivot times'!M66</f>
        <v>0.19888694508714261</v>
      </c>
    </row>
    <row r="453" spans="20:24" x14ac:dyDescent="0.25">
      <c r="U453">
        <v>60</v>
      </c>
      <c r="V453" t="str">
        <f t="shared" si="24"/>
        <v>e2 10000 100 100000 1 60</v>
      </c>
      <c r="W453" s="7">
        <f>'pivot times'!L67</f>
        <v>5.9171134444444444</v>
      </c>
      <c r="X453" s="7">
        <f>'pivot times'!M67</f>
        <v>0.23634408986058142</v>
      </c>
    </row>
    <row r="454" spans="20:24" x14ac:dyDescent="0.25">
      <c r="U454">
        <v>61</v>
      </c>
      <c r="V454" t="str">
        <f t="shared" si="24"/>
        <v>e2 10000 100 100000 1 61</v>
      </c>
      <c r="W454" s="7">
        <f>'pivot times'!L68</f>
        <v>5.898095333333333</v>
      </c>
      <c r="X454" s="7">
        <f>'pivot times'!M68</f>
        <v>0.220111964422159</v>
      </c>
    </row>
    <row r="455" spans="20:24" x14ac:dyDescent="0.25">
      <c r="U455">
        <v>62</v>
      </c>
      <c r="V455" t="str">
        <f t="shared" si="24"/>
        <v>e2 10000 100 100000 1 62</v>
      </c>
      <c r="W455" s="7">
        <f>'pivot times'!L69</f>
        <v>5.8538175555555547</v>
      </c>
      <c r="X455" s="7">
        <f>'pivot times'!M69</f>
        <v>0.2038269128201895</v>
      </c>
    </row>
    <row r="456" spans="20:24" x14ac:dyDescent="0.25">
      <c r="U456">
        <v>63</v>
      </c>
      <c r="V456" t="str">
        <f t="shared" si="24"/>
        <v>e2 10000 100 100000 1 63</v>
      </c>
      <c r="W456" s="7">
        <f>'pivot times'!L70</f>
        <v>5.7289712222222224</v>
      </c>
      <c r="X456" s="7">
        <f>'pivot times'!M70</f>
        <v>0.16032771472192636</v>
      </c>
    </row>
    <row r="457" spans="20:24" x14ac:dyDescent="0.25">
      <c r="U457">
        <v>64</v>
      </c>
      <c r="V457" t="str">
        <f t="shared" si="24"/>
        <v>e2 10000 100 100000 1 64</v>
      </c>
      <c r="W457" s="7">
        <f>'pivot times'!L71</f>
        <v>5.7830522222222216</v>
      </c>
      <c r="X457" s="7">
        <f>'pivot times'!M71</f>
        <v>0.17177980827391473</v>
      </c>
    </row>
    <row r="458" spans="20:24" x14ac:dyDescent="0.25">
      <c r="T458">
        <v>0</v>
      </c>
      <c r="U458">
        <v>1</v>
      </c>
      <c r="V458" t="str">
        <f>"e3 10000 100 1 1 " &amp; U458</f>
        <v>e3 10000 100 1 1 1</v>
      </c>
      <c r="W458" s="7">
        <f>'pivot times'!N8</f>
        <v>3.4385683999999999</v>
      </c>
      <c r="X458" s="7">
        <f>'pivot times'!O8</f>
        <v>0.92734843136818867</v>
      </c>
    </row>
    <row r="459" spans="20:24" x14ac:dyDescent="0.25">
      <c r="U459">
        <v>2</v>
      </c>
      <c r="V459" t="str">
        <f t="shared" ref="V459:V521" si="25">"e3 10000 100 1 1 " &amp; U459</f>
        <v>e3 10000 100 1 1 2</v>
      </c>
      <c r="W459" s="7">
        <f>'pivot times'!N9</f>
        <v>1.9700338000000002</v>
      </c>
      <c r="X459" s="7">
        <f>'pivot times'!O9</f>
        <v>2.4518132933786768E-2</v>
      </c>
    </row>
    <row r="460" spans="20:24" x14ac:dyDescent="0.25">
      <c r="U460">
        <v>3</v>
      </c>
      <c r="V460" t="str">
        <f t="shared" si="25"/>
        <v>e3 10000 100 1 1 3</v>
      </c>
      <c r="W460" s="7">
        <f>'pivot times'!N10</f>
        <v>1.9406254000000001</v>
      </c>
      <c r="X460" s="7">
        <f>'pivot times'!O10</f>
        <v>0.46729505514892838</v>
      </c>
    </row>
    <row r="461" spans="20:24" x14ac:dyDescent="0.25">
      <c r="U461">
        <v>4</v>
      </c>
      <c r="V461" t="str">
        <f t="shared" si="25"/>
        <v>e3 10000 100 1 1 4</v>
      </c>
      <c r="W461" s="7">
        <f>'pivot times'!N11</f>
        <v>1.5664893999999998</v>
      </c>
      <c r="X461" s="7">
        <f>'pivot times'!O11</f>
        <v>1.4006883587734489E-2</v>
      </c>
    </row>
    <row r="462" spans="20:24" x14ac:dyDescent="0.25">
      <c r="U462">
        <v>5</v>
      </c>
      <c r="V462" t="str">
        <f t="shared" si="25"/>
        <v>e3 10000 100 1 1 5</v>
      </c>
      <c r="W462" s="7">
        <f>'pivot times'!N12</f>
        <v>1.4988050000000002</v>
      </c>
      <c r="X462" s="7">
        <f>'pivot times'!O12</f>
        <v>1.40346349863326E-2</v>
      </c>
    </row>
    <row r="463" spans="20:24" x14ac:dyDescent="0.25">
      <c r="U463">
        <v>6</v>
      </c>
      <c r="V463" t="str">
        <f t="shared" si="25"/>
        <v>e3 10000 100 1 1 6</v>
      </c>
      <c r="W463" s="7">
        <f>'pivot times'!N13</f>
        <v>1.4457850000000001</v>
      </c>
      <c r="X463" s="7">
        <f>'pivot times'!O13</f>
        <v>8.7286575141788877E-3</v>
      </c>
    </row>
    <row r="464" spans="20:24" x14ac:dyDescent="0.25">
      <c r="U464">
        <v>7</v>
      </c>
      <c r="V464" t="str">
        <f t="shared" si="25"/>
        <v>e3 10000 100 1 1 7</v>
      </c>
      <c r="W464" s="7">
        <f>'pivot times'!N14</f>
        <v>1.407572</v>
      </c>
      <c r="X464" s="7">
        <f>'pivot times'!O14</f>
        <v>4.3177336648072811E-3</v>
      </c>
    </row>
    <row r="465" spans="21:24" x14ac:dyDescent="0.25">
      <c r="U465">
        <v>8</v>
      </c>
      <c r="V465" t="str">
        <f t="shared" si="25"/>
        <v>e3 10000 100 1 1 8</v>
      </c>
      <c r="W465" s="7">
        <f>'pivot times'!N15</f>
        <v>1.3953887999999999</v>
      </c>
      <c r="X465" s="7">
        <f>'pivot times'!O15</f>
        <v>2.531862350119248E-3</v>
      </c>
    </row>
    <row r="466" spans="21:24" x14ac:dyDescent="0.25">
      <c r="U466">
        <v>9</v>
      </c>
      <c r="V466" t="str">
        <f t="shared" si="25"/>
        <v>e3 10000 100 1 1 9</v>
      </c>
      <c r="W466" s="7">
        <f>'pivot times'!N16</f>
        <v>1.3836285999999998</v>
      </c>
      <c r="X466" s="7">
        <f>'pivot times'!O16</f>
        <v>7.0824368292679461E-3</v>
      </c>
    </row>
    <row r="467" spans="21:24" x14ac:dyDescent="0.25">
      <c r="U467">
        <v>10</v>
      </c>
      <c r="V467" t="str">
        <f t="shared" si="25"/>
        <v>e3 10000 100 1 1 10</v>
      </c>
      <c r="W467" s="7">
        <f>'pivot times'!N17</f>
        <v>1.3677759999999999</v>
      </c>
      <c r="X467" s="7">
        <f>'pivot times'!O17</f>
        <v>9.7296724302555846E-3</v>
      </c>
    </row>
    <row r="468" spans="21:24" x14ac:dyDescent="0.25">
      <c r="U468">
        <v>11</v>
      </c>
      <c r="V468" t="str">
        <f t="shared" si="25"/>
        <v>e3 10000 100 1 1 11</v>
      </c>
      <c r="W468" s="7">
        <f>'pivot times'!N18</f>
        <v>1.3609943999999998</v>
      </c>
      <c r="X468" s="7">
        <f>'pivot times'!O18</f>
        <v>1.1470367397797663E-2</v>
      </c>
    </row>
    <row r="469" spans="21:24" x14ac:dyDescent="0.25">
      <c r="U469">
        <v>12</v>
      </c>
      <c r="V469" t="str">
        <f t="shared" si="25"/>
        <v>e3 10000 100 1 1 12</v>
      </c>
      <c r="W469" s="7">
        <f>'pivot times'!N19</f>
        <v>1.3572842000000001</v>
      </c>
      <c r="X469" s="7">
        <f>'pivot times'!O19</f>
        <v>5.8231784241885888E-3</v>
      </c>
    </row>
    <row r="470" spans="21:24" x14ac:dyDescent="0.25">
      <c r="U470">
        <v>13</v>
      </c>
      <c r="V470" t="str">
        <f t="shared" si="25"/>
        <v>e3 10000 100 1 1 13</v>
      </c>
      <c r="W470" s="7">
        <f>'pivot times'!N20</f>
        <v>1.3692688</v>
      </c>
      <c r="X470" s="7">
        <f>'pivot times'!O20</f>
        <v>2.9799723987978144E-2</v>
      </c>
    </row>
    <row r="471" spans="21:24" x14ac:dyDescent="0.25">
      <c r="U471">
        <v>14</v>
      </c>
      <c r="V471" t="str">
        <f t="shared" si="25"/>
        <v>e3 10000 100 1 1 14</v>
      </c>
      <c r="W471" s="7">
        <f>'pivot times'!N21</f>
        <v>1.3647567999999999</v>
      </c>
      <c r="X471" s="7">
        <f>'pivot times'!O21</f>
        <v>9.0832474677268078E-3</v>
      </c>
    </row>
    <row r="472" spans="21:24" x14ac:dyDescent="0.25">
      <c r="U472">
        <v>15</v>
      </c>
      <c r="V472" t="str">
        <f t="shared" si="25"/>
        <v>e3 10000 100 1 1 15</v>
      </c>
      <c r="W472" s="7">
        <f>'pivot times'!N22</f>
        <v>1.3514324000000002</v>
      </c>
      <c r="X472" s="7">
        <f>'pivot times'!O22</f>
        <v>1.4805088998033407E-2</v>
      </c>
    </row>
    <row r="473" spans="21:24" x14ac:dyDescent="0.25">
      <c r="U473">
        <v>16</v>
      </c>
      <c r="V473" t="str">
        <f t="shared" si="25"/>
        <v>e3 10000 100 1 1 16</v>
      </c>
      <c r="W473" s="7">
        <f>'pivot times'!N23</f>
        <v>1.3701642000000001</v>
      </c>
      <c r="X473" s="7">
        <f>'pivot times'!O23</f>
        <v>1.9907111848780558E-2</v>
      </c>
    </row>
    <row r="474" spans="21:24" x14ac:dyDescent="0.25">
      <c r="U474">
        <v>17</v>
      </c>
      <c r="V474" t="str">
        <f t="shared" si="25"/>
        <v>e3 10000 100 1 1 17</v>
      </c>
      <c r="W474" s="7">
        <f>'pivot times'!N24</f>
        <v>1.3659116</v>
      </c>
      <c r="X474" s="7">
        <f>'pivot times'!O24</f>
        <v>1.5794326229398019E-2</v>
      </c>
    </row>
    <row r="475" spans="21:24" x14ac:dyDescent="0.25">
      <c r="U475">
        <v>18</v>
      </c>
      <c r="V475" t="str">
        <f t="shared" si="25"/>
        <v>e3 10000 100 1 1 18</v>
      </c>
      <c r="W475" s="7">
        <f>'pivot times'!N25</f>
        <v>1.385859</v>
      </c>
      <c r="X475" s="7">
        <f>'pivot times'!O25</f>
        <v>1.0752242780006683E-2</v>
      </c>
    </row>
    <row r="476" spans="21:24" x14ac:dyDescent="0.25">
      <c r="U476">
        <v>19</v>
      </c>
      <c r="V476" t="str">
        <f t="shared" si="25"/>
        <v>e3 10000 100 1 1 19</v>
      </c>
      <c r="W476" s="7">
        <f>'pivot times'!N26</f>
        <v>1.3954777999999999</v>
      </c>
      <c r="X476" s="7">
        <f>'pivot times'!O26</f>
        <v>1.8946861126849627E-2</v>
      </c>
    </row>
    <row r="477" spans="21:24" x14ac:dyDescent="0.25">
      <c r="U477">
        <v>20</v>
      </c>
      <c r="V477" t="str">
        <f t="shared" si="25"/>
        <v>e3 10000 100 1 1 20</v>
      </c>
      <c r="W477" s="7">
        <f>'pivot times'!N27</f>
        <v>1.3702748</v>
      </c>
      <c r="X477" s="7">
        <f>'pivot times'!O27</f>
        <v>1.8388634374533405E-2</v>
      </c>
    </row>
    <row r="478" spans="21:24" x14ac:dyDescent="0.25">
      <c r="U478">
        <v>21</v>
      </c>
      <c r="V478" t="str">
        <f t="shared" si="25"/>
        <v>e3 10000 100 1 1 21</v>
      </c>
      <c r="W478" s="7">
        <f>'pivot times'!N28</f>
        <v>1.4418131999999999</v>
      </c>
      <c r="X478" s="7">
        <f>'pivot times'!O28</f>
        <v>6.2110048998210557E-2</v>
      </c>
    </row>
    <row r="479" spans="21:24" x14ac:dyDescent="0.25">
      <c r="U479">
        <v>22</v>
      </c>
      <c r="V479" t="str">
        <f t="shared" si="25"/>
        <v>e3 10000 100 1 1 22</v>
      </c>
      <c r="W479" s="7">
        <f>'pivot times'!N29</f>
        <v>1.3926908</v>
      </c>
      <c r="X479" s="7">
        <f>'pivot times'!O29</f>
        <v>2.077434147596947E-2</v>
      </c>
    </row>
    <row r="480" spans="21:24" x14ac:dyDescent="0.25">
      <c r="U480">
        <v>23</v>
      </c>
      <c r="V480" t="str">
        <f t="shared" si="25"/>
        <v>e3 10000 100 1 1 23</v>
      </c>
      <c r="W480" s="7">
        <f>'pivot times'!N30</f>
        <v>1.4424054000000002</v>
      </c>
      <c r="X480" s="7">
        <f>'pivot times'!O30</f>
        <v>8.8588515401488072E-2</v>
      </c>
    </row>
    <row r="481" spans="21:24" x14ac:dyDescent="0.25">
      <c r="U481">
        <v>24</v>
      </c>
      <c r="V481" t="str">
        <f t="shared" si="25"/>
        <v>e3 10000 100 1 1 24</v>
      </c>
      <c r="W481" s="7">
        <f>'pivot times'!N31</f>
        <v>3.4683098000000001</v>
      </c>
      <c r="X481" s="7">
        <f>'pivot times'!O31</f>
        <v>4.1499720997968854</v>
      </c>
    </row>
    <row r="482" spans="21:24" x14ac:dyDescent="0.25">
      <c r="U482">
        <v>25</v>
      </c>
      <c r="V482" t="str">
        <f t="shared" si="25"/>
        <v>e3 10000 100 1 1 25</v>
      </c>
      <c r="W482" s="7">
        <f>'pivot times'!N32</f>
        <v>1.4170231999999998</v>
      </c>
      <c r="X482" s="7">
        <f>'pivot times'!O32</f>
        <v>2.0686201511158766E-2</v>
      </c>
    </row>
    <row r="483" spans="21:24" x14ac:dyDescent="0.25">
      <c r="U483">
        <v>26</v>
      </c>
      <c r="V483" t="str">
        <f t="shared" si="25"/>
        <v>e3 10000 100 1 1 26</v>
      </c>
      <c r="W483" s="7">
        <f>'pivot times'!N33</f>
        <v>1.4153328000000001</v>
      </c>
      <c r="X483" s="7">
        <f>'pivot times'!O33</f>
        <v>1.6579282992946434E-2</v>
      </c>
    </row>
    <row r="484" spans="21:24" x14ac:dyDescent="0.25">
      <c r="U484">
        <v>27</v>
      </c>
      <c r="V484" t="str">
        <f t="shared" si="25"/>
        <v>e3 10000 100 1 1 27</v>
      </c>
      <c r="W484" s="7">
        <f>'pivot times'!N34</f>
        <v>1.4387745999999999</v>
      </c>
      <c r="X484" s="7">
        <f>'pivot times'!O34</f>
        <v>7.295752384394398E-2</v>
      </c>
    </row>
    <row r="485" spans="21:24" x14ac:dyDescent="0.25">
      <c r="U485">
        <v>28</v>
      </c>
      <c r="V485" t="str">
        <f t="shared" si="25"/>
        <v>e3 10000 100 1 1 28</v>
      </c>
      <c r="W485" s="7">
        <f>'pivot times'!N35</f>
        <v>5.6686209999999999</v>
      </c>
      <c r="X485" s="7">
        <f>'pivot times'!O35</f>
        <v>8.3551162770963749</v>
      </c>
    </row>
    <row r="486" spans="21:24" x14ac:dyDescent="0.25">
      <c r="U486">
        <v>29</v>
      </c>
      <c r="V486" t="str">
        <f t="shared" si="25"/>
        <v>e3 10000 100 1 1 29</v>
      </c>
      <c r="W486" s="7">
        <f>'pivot times'!N36</f>
        <v>1.4513818000000001</v>
      </c>
      <c r="X486" s="7">
        <f>'pivot times'!O36</f>
        <v>3.9866547682983554E-2</v>
      </c>
    </row>
    <row r="487" spans="21:24" x14ac:dyDescent="0.25">
      <c r="U487">
        <v>30</v>
      </c>
      <c r="V487" t="str">
        <f t="shared" si="25"/>
        <v>e3 10000 100 1 1 30</v>
      </c>
      <c r="W487" s="7">
        <f>'pivot times'!N37</f>
        <v>62.1702814</v>
      </c>
      <c r="X487" s="7">
        <f>'pivot times'!O37</f>
        <v>121.46969377220069</v>
      </c>
    </row>
    <row r="488" spans="21:24" x14ac:dyDescent="0.25">
      <c r="U488">
        <v>31</v>
      </c>
      <c r="V488" t="str">
        <f t="shared" si="25"/>
        <v>e3 10000 100 1 1 31</v>
      </c>
      <c r="W488" s="7">
        <f>'pivot times'!N38</f>
        <v>1.4879520000000002</v>
      </c>
      <c r="X488" s="7">
        <f>'pivot times'!O38</f>
        <v>8.991982884769896E-2</v>
      </c>
    </row>
    <row r="489" spans="21:24" x14ac:dyDescent="0.25">
      <c r="U489">
        <v>32</v>
      </c>
      <c r="V489" t="str">
        <f t="shared" si="25"/>
        <v>e3 10000 100 1 1 32</v>
      </c>
      <c r="W489" s="7">
        <f>'pivot times'!N39</f>
        <v>1.4919582</v>
      </c>
      <c r="X489" s="7">
        <f>'pivot times'!O39</f>
        <v>4.9662956800416436E-2</v>
      </c>
    </row>
    <row r="490" spans="21:24" x14ac:dyDescent="0.25">
      <c r="U490">
        <v>33</v>
      </c>
      <c r="V490" t="str">
        <f t="shared" si="25"/>
        <v>e3 10000 100 1 1 33</v>
      </c>
      <c r="W490" s="7">
        <f>'pivot times'!N40</f>
        <v>1.5200165999999999</v>
      </c>
      <c r="X490" s="7">
        <f>'pivot times'!O40</f>
        <v>6.7700659771082264E-2</v>
      </c>
    </row>
    <row r="491" spans="21:24" x14ac:dyDescent="0.25">
      <c r="U491">
        <v>34</v>
      </c>
      <c r="V491" t="str">
        <f t="shared" si="25"/>
        <v>e3 10000 100 1 1 34</v>
      </c>
      <c r="W491" s="7">
        <f>'pivot times'!N41</f>
        <v>1.4701122000000002</v>
      </c>
      <c r="X491" s="7">
        <f>'pivot times'!O41</f>
        <v>4.4803983302377094E-2</v>
      </c>
    </row>
    <row r="492" spans="21:24" x14ac:dyDescent="0.25">
      <c r="U492">
        <v>35</v>
      </c>
      <c r="V492" t="str">
        <f t="shared" si="25"/>
        <v>e3 10000 100 1 1 35</v>
      </c>
      <c r="W492" s="7">
        <f>'pivot times'!N42</f>
        <v>1.5460486</v>
      </c>
      <c r="X492" s="7">
        <f>'pivot times'!O42</f>
        <v>7.9550953009003056E-2</v>
      </c>
    </row>
    <row r="493" spans="21:24" x14ac:dyDescent="0.25">
      <c r="U493">
        <v>36</v>
      </c>
      <c r="V493" t="str">
        <f t="shared" si="25"/>
        <v>e3 10000 100 1 1 36</v>
      </c>
      <c r="W493" s="7">
        <f>'pivot times'!N43</f>
        <v>2.9156059999999999</v>
      </c>
      <c r="X493" s="7">
        <f>'pivot times'!O43</f>
        <v>2.7997799233129022</v>
      </c>
    </row>
    <row r="494" spans="21:24" x14ac:dyDescent="0.25">
      <c r="U494">
        <v>37</v>
      </c>
      <c r="V494" t="str">
        <f t="shared" si="25"/>
        <v>e3 10000 100 1 1 37</v>
      </c>
      <c r="W494" s="7">
        <f>'pivot times'!N44</f>
        <v>1.5050421999999997</v>
      </c>
      <c r="X494" s="7">
        <f>'pivot times'!O44</f>
        <v>4.9208005191842728E-2</v>
      </c>
    </row>
    <row r="495" spans="21:24" x14ac:dyDescent="0.25">
      <c r="U495">
        <v>38</v>
      </c>
      <c r="V495" t="str">
        <f t="shared" si="25"/>
        <v>e3 10000 100 1 1 38</v>
      </c>
      <c r="W495" s="7">
        <f>'pivot times'!N45</f>
        <v>1.5310216000000001</v>
      </c>
      <c r="X495" s="7">
        <f>'pivot times'!O45</f>
        <v>6.0159216659124104E-2</v>
      </c>
    </row>
    <row r="496" spans="21:24" x14ac:dyDescent="0.25">
      <c r="U496">
        <v>39</v>
      </c>
      <c r="V496" t="str">
        <f t="shared" si="25"/>
        <v>e3 10000 100 1 1 39</v>
      </c>
      <c r="W496" s="7">
        <f>'pivot times'!N46</f>
        <v>1.6020316000000001</v>
      </c>
      <c r="X496" s="7">
        <f>'pivot times'!O46</f>
        <v>7.1517396942559444E-2</v>
      </c>
    </row>
    <row r="497" spans="21:24" x14ac:dyDescent="0.25">
      <c r="U497">
        <v>40</v>
      </c>
      <c r="V497" t="str">
        <f t="shared" si="25"/>
        <v>e3 10000 100 1 1 40</v>
      </c>
      <c r="W497" s="7">
        <f>'pivot times'!N47</f>
        <v>1.5592615999999999</v>
      </c>
      <c r="X497" s="7">
        <f>'pivot times'!O47</f>
        <v>7.8916984660082165E-2</v>
      </c>
    </row>
    <row r="498" spans="21:24" x14ac:dyDescent="0.25">
      <c r="U498">
        <v>41</v>
      </c>
      <c r="V498" t="str">
        <f t="shared" si="25"/>
        <v>e3 10000 100 1 1 41</v>
      </c>
      <c r="W498" s="7">
        <f>'pivot times'!N48</f>
        <v>1.6434785999999999</v>
      </c>
      <c r="X498" s="7">
        <f>'pivot times'!O48</f>
        <v>5.0163492352905112E-2</v>
      </c>
    </row>
    <row r="499" spans="21:24" x14ac:dyDescent="0.25">
      <c r="U499">
        <v>42</v>
      </c>
      <c r="V499" t="str">
        <f t="shared" si="25"/>
        <v>e3 10000 100 1 1 42</v>
      </c>
      <c r="W499" s="7">
        <f>'pivot times'!N49</f>
        <v>17.377913200000002</v>
      </c>
      <c r="X499" s="7">
        <f>'pivot times'!O49</f>
        <v>31.461185851501202</v>
      </c>
    </row>
    <row r="500" spans="21:24" x14ac:dyDescent="0.25">
      <c r="U500">
        <v>43</v>
      </c>
      <c r="V500" t="str">
        <f t="shared" si="25"/>
        <v>e3 10000 100 1 1 43</v>
      </c>
      <c r="W500" s="7">
        <f>'pivot times'!N50</f>
        <v>1.5794250000000001</v>
      </c>
      <c r="X500" s="7">
        <f>'pivot times'!O50</f>
        <v>6.6319067795014924E-2</v>
      </c>
    </row>
    <row r="501" spans="21:24" x14ac:dyDescent="0.25">
      <c r="U501">
        <v>44</v>
      </c>
      <c r="V501" t="str">
        <f t="shared" si="25"/>
        <v>e3 10000 100 1 1 44</v>
      </c>
      <c r="W501" s="7">
        <f>'pivot times'!N51</f>
        <v>2.9826762000000002</v>
      </c>
      <c r="X501" s="7">
        <f>'pivot times'!O51</f>
        <v>2.7058051245293617</v>
      </c>
    </row>
    <row r="502" spans="21:24" x14ac:dyDescent="0.25">
      <c r="U502">
        <v>45</v>
      </c>
      <c r="V502" t="str">
        <f t="shared" si="25"/>
        <v>e3 10000 100 1 1 45</v>
      </c>
      <c r="W502" s="7">
        <f>'pivot times'!N52</f>
        <v>1.5686882</v>
      </c>
      <c r="X502" s="7">
        <f>'pivot times'!O52</f>
        <v>4.2742502488275123E-2</v>
      </c>
    </row>
    <row r="503" spans="21:24" x14ac:dyDescent="0.25">
      <c r="U503">
        <v>46</v>
      </c>
      <c r="V503" t="str">
        <f t="shared" si="25"/>
        <v>e3 10000 100 1 1 46</v>
      </c>
      <c r="W503" s="7">
        <f>'pivot times'!N53</f>
        <v>1.695457</v>
      </c>
      <c r="X503" s="7">
        <f>'pivot times'!O53</f>
        <v>8.0978308643733385E-2</v>
      </c>
    </row>
    <row r="504" spans="21:24" x14ac:dyDescent="0.25">
      <c r="U504">
        <v>47</v>
      </c>
      <c r="V504" t="str">
        <f t="shared" si="25"/>
        <v>e3 10000 100 1 1 47</v>
      </c>
      <c r="W504" s="7">
        <f>'pivot times'!N54</f>
        <v>3.1040900000000002</v>
      </c>
      <c r="X504" s="7">
        <f>'pivot times'!O54</f>
        <v>2.8953641597859154</v>
      </c>
    </row>
    <row r="505" spans="21:24" x14ac:dyDescent="0.25">
      <c r="U505">
        <v>48</v>
      </c>
      <c r="V505" t="str">
        <f t="shared" si="25"/>
        <v>e3 10000 100 1 1 48</v>
      </c>
      <c r="W505" s="7">
        <f>'pivot times'!N55</f>
        <v>3.3395464000000006</v>
      </c>
      <c r="X505" s="7">
        <f>'pivot times'!O55</f>
        <v>3.0801911021716548</v>
      </c>
    </row>
    <row r="506" spans="21:24" x14ac:dyDescent="0.25">
      <c r="U506">
        <v>49</v>
      </c>
      <c r="V506" t="str">
        <f t="shared" si="25"/>
        <v>e3 10000 100 1 1 49</v>
      </c>
      <c r="W506" s="7">
        <f>'pivot times'!N56</f>
        <v>9.4954938000000002</v>
      </c>
      <c r="X506" s="7">
        <f>'pivot times'!O56</f>
        <v>15.267231032164533</v>
      </c>
    </row>
    <row r="507" spans="21:24" x14ac:dyDescent="0.25">
      <c r="U507">
        <v>50</v>
      </c>
      <c r="V507" t="str">
        <f t="shared" si="25"/>
        <v>e3 10000 100 1 1 50</v>
      </c>
      <c r="W507" s="7">
        <f>'pivot times'!N57</f>
        <v>1.7505656000000003</v>
      </c>
      <c r="X507" s="7">
        <f>'pivot times'!O57</f>
        <v>0.12083840062926872</v>
      </c>
    </row>
    <row r="508" spans="21:24" x14ac:dyDescent="0.25">
      <c r="U508">
        <v>51</v>
      </c>
      <c r="V508" t="str">
        <f t="shared" si="25"/>
        <v>e3 10000 100 1 1 51</v>
      </c>
      <c r="W508" s="7">
        <f>'pivot times'!N58</f>
        <v>1.7757187999999999</v>
      </c>
      <c r="X508" s="7">
        <f>'pivot times'!O58</f>
        <v>0.10692728333854176</v>
      </c>
    </row>
    <row r="509" spans="21:24" x14ac:dyDescent="0.25">
      <c r="U509">
        <v>52</v>
      </c>
      <c r="V509" t="str">
        <f t="shared" si="25"/>
        <v>e3 10000 100 1 1 52</v>
      </c>
      <c r="W509" s="7">
        <f>'pivot times'!N59</f>
        <v>1.8381143999999998</v>
      </c>
      <c r="X509" s="7">
        <f>'pivot times'!O59</f>
        <v>0.11234081047348901</v>
      </c>
    </row>
    <row r="510" spans="21:24" x14ac:dyDescent="0.25">
      <c r="U510">
        <v>53</v>
      </c>
      <c r="V510" t="str">
        <f t="shared" si="25"/>
        <v>e3 10000 100 1 1 53</v>
      </c>
      <c r="W510" s="7">
        <f>'pivot times'!N60</f>
        <v>1.8412011999999998</v>
      </c>
      <c r="X510" s="7">
        <f>'pivot times'!O60</f>
        <v>8.7275533734034447E-2</v>
      </c>
    </row>
    <row r="511" spans="21:24" x14ac:dyDescent="0.25">
      <c r="U511">
        <v>54</v>
      </c>
      <c r="V511" t="str">
        <f t="shared" si="25"/>
        <v>e3 10000 100 1 1 54</v>
      </c>
      <c r="W511" s="7">
        <f>'pivot times'!N61</f>
        <v>1.8011392000000002</v>
      </c>
      <c r="X511" s="7">
        <f>'pivot times'!O61</f>
        <v>0.12265716755314207</v>
      </c>
    </row>
    <row r="512" spans="21:24" x14ac:dyDescent="0.25">
      <c r="U512">
        <v>55</v>
      </c>
      <c r="V512" t="str">
        <f t="shared" si="25"/>
        <v>e3 10000 100 1 1 55</v>
      </c>
      <c r="W512" s="7">
        <f>'pivot times'!N62</f>
        <v>1.8989406000000002</v>
      </c>
      <c r="X512" s="7">
        <f>'pivot times'!O62</f>
        <v>9.5134420180287407E-2</v>
      </c>
    </row>
    <row r="513" spans="20:24" x14ac:dyDescent="0.25">
      <c r="U513">
        <v>56</v>
      </c>
      <c r="V513" t="str">
        <f t="shared" si="25"/>
        <v>e3 10000 100 1 1 56</v>
      </c>
      <c r="W513" s="7">
        <f>'pivot times'!N63</f>
        <v>1.8680858</v>
      </c>
      <c r="X513" s="7">
        <f>'pivot times'!O63</f>
        <v>0.17284642942380543</v>
      </c>
    </row>
    <row r="514" spans="20:24" x14ac:dyDescent="0.25">
      <c r="U514">
        <v>57</v>
      </c>
      <c r="V514" t="str">
        <f t="shared" si="25"/>
        <v>e3 10000 100 1 1 57</v>
      </c>
      <c r="W514" s="7">
        <f>'pivot times'!N64</f>
        <v>2.9813141999999999</v>
      </c>
      <c r="X514" s="7">
        <f>'pivot times'!O64</f>
        <v>2.3530201996106537</v>
      </c>
    </row>
    <row r="515" spans="20:24" x14ac:dyDescent="0.25">
      <c r="U515">
        <v>58</v>
      </c>
      <c r="V515" t="str">
        <f t="shared" si="25"/>
        <v>e3 10000 100 1 1 58</v>
      </c>
      <c r="W515" s="7">
        <f>'pivot times'!N65</f>
        <v>2.8846259999999999</v>
      </c>
      <c r="X515" s="7">
        <f>'pivot times'!O65</f>
        <v>2.9579925131521878</v>
      </c>
    </row>
    <row r="516" spans="20:24" x14ac:dyDescent="0.25">
      <c r="U516">
        <v>59</v>
      </c>
      <c r="V516" t="str">
        <f t="shared" si="25"/>
        <v>e3 10000 100 1 1 59</v>
      </c>
      <c r="W516" s="7">
        <f>'pivot times'!N66</f>
        <v>1.430677</v>
      </c>
      <c r="X516" s="7">
        <f>'pivot times'!O66</f>
        <v>6.6523245335747272E-2</v>
      </c>
    </row>
    <row r="517" spans="20:24" x14ac:dyDescent="0.25">
      <c r="U517">
        <v>60</v>
      </c>
      <c r="V517" t="str">
        <f t="shared" si="25"/>
        <v>e3 10000 100 1 1 60</v>
      </c>
      <c r="W517" s="7">
        <f>'pivot times'!N67</f>
        <v>1.4176936</v>
      </c>
      <c r="X517" s="7">
        <f>'pivot times'!O67</f>
        <v>4.2473780074766439E-2</v>
      </c>
    </row>
    <row r="518" spans="20:24" x14ac:dyDescent="0.25">
      <c r="U518">
        <v>61</v>
      </c>
      <c r="V518" t="str">
        <f t="shared" si="25"/>
        <v>e3 10000 100 1 1 61</v>
      </c>
      <c r="W518" s="7">
        <f>'pivot times'!N68</f>
        <v>1.4400452000000001</v>
      </c>
      <c r="X518" s="7">
        <f>'pivot times'!O68</f>
        <v>4.218701785810313E-2</v>
      </c>
    </row>
    <row r="519" spans="20:24" x14ac:dyDescent="0.25">
      <c r="U519">
        <v>62</v>
      </c>
      <c r="V519" t="str">
        <f t="shared" si="25"/>
        <v>e3 10000 100 1 1 62</v>
      </c>
      <c r="W519" s="7">
        <f>'pivot times'!N69</f>
        <v>1.5861912</v>
      </c>
      <c r="X519" s="7">
        <f>'pivot times'!O69</f>
        <v>0.29927605877878066</v>
      </c>
    </row>
    <row r="520" spans="20:24" x14ac:dyDescent="0.25">
      <c r="U520">
        <v>63</v>
      </c>
      <c r="V520" t="str">
        <f t="shared" si="25"/>
        <v>e3 10000 100 1 1 63</v>
      </c>
      <c r="W520" s="7">
        <f>'pivot times'!N70</f>
        <v>1.4011672000000002</v>
      </c>
      <c r="X520" s="7">
        <f>'pivot times'!O70</f>
        <v>2.7387142380317323E-2</v>
      </c>
    </row>
    <row r="521" spans="20:24" x14ac:dyDescent="0.25">
      <c r="U521">
        <v>64</v>
      </c>
      <c r="V521" t="str">
        <f t="shared" si="25"/>
        <v>e3 10000 100 1 1 64</v>
      </c>
      <c r="W521" s="7">
        <f>'pivot times'!N71</f>
        <v>1.396884</v>
      </c>
      <c r="X521" s="7">
        <f>'pivot times'!O71</f>
        <v>7.9950424389075882E-3</v>
      </c>
    </row>
    <row r="522" spans="20:24" x14ac:dyDescent="0.25">
      <c r="T522">
        <v>0</v>
      </c>
      <c r="U522">
        <v>1</v>
      </c>
      <c r="V522" t="str">
        <f>"e3 10000 100 100000 1 " &amp; U522</f>
        <v>e3 10000 100 100000 1 1</v>
      </c>
      <c r="W522" s="7">
        <f>'pivot times'!P8</f>
        <v>0</v>
      </c>
      <c r="X522" s="7">
        <f>'pivot times'!Q8</f>
        <v>0</v>
      </c>
    </row>
    <row r="523" spans="20:24" x14ac:dyDescent="0.25">
      <c r="U523">
        <v>2</v>
      </c>
      <c r="V523" t="str">
        <f t="shared" ref="V523:V585" si="26">"e3 10000 100 100000 1 " &amp; U523</f>
        <v>e3 10000 100 100000 1 2</v>
      </c>
      <c r="W523" s="7">
        <f>'pivot times'!P9</f>
        <v>0</v>
      </c>
      <c r="X523" s="7">
        <f>'pivot times'!Q9</f>
        <v>0</v>
      </c>
    </row>
    <row r="524" spans="20:24" x14ac:dyDescent="0.25">
      <c r="U524">
        <v>3</v>
      </c>
      <c r="V524" t="str">
        <f t="shared" si="26"/>
        <v>e3 10000 100 100000 1 3</v>
      </c>
      <c r="W524" s="7">
        <f>'pivot times'!P10</f>
        <v>0</v>
      </c>
      <c r="X524" s="7">
        <f>'pivot times'!Q10</f>
        <v>0</v>
      </c>
    </row>
    <row r="525" spans="20:24" x14ac:dyDescent="0.25">
      <c r="U525">
        <v>4</v>
      </c>
      <c r="V525" t="str">
        <f t="shared" si="26"/>
        <v>e3 10000 100 100000 1 4</v>
      </c>
      <c r="W525" s="7">
        <f>'pivot times'!P11</f>
        <v>0</v>
      </c>
      <c r="X525" s="7">
        <f>'pivot times'!Q11</f>
        <v>0</v>
      </c>
    </row>
    <row r="526" spans="20:24" x14ac:dyDescent="0.25">
      <c r="U526">
        <v>5</v>
      </c>
      <c r="V526" t="str">
        <f t="shared" si="26"/>
        <v>e3 10000 100 100000 1 5</v>
      </c>
      <c r="W526" s="7">
        <f>'pivot times'!P12</f>
        <v>0</v>
      </c>
      <c r="X526" s="7">
        <f>'pivot times'!Q12</f>
        <v>0</v>
      </c>
    </row>
    <row r="527" spans="20:24" x14ac:dyDescent="0.25">
      <c r="U527">
        <v>6</v>
      </c>
      <c r="V527" t="str">
        <f t="shared" si="26"/>
        <v>e3 10000 100 100000 1 6</v>
      </c>
      <c r="W527" s="7">
        <f>'pivot times'!P13</f>
        <v>0</v>
      </c>
      <c r="X527" s="7">
        <f>'pivot times'!Q13</f>
        <v>0</v>
      </c>
    </row>
    <row r="528" spans="20:24" x14ac:dyDescent="0.25">
      <c r="U528">
        <v>7</v>
      </c>
      <c r="V528" t="str">
        <f t="shared" si="26"/>
        <v>e3 10000 100 100000 1 7</v>
      </c>
      <c r="W528" s="7">
        <f>'pivot times'!P14</f>
        <v>0</v>
      </c>
      <c r="X528" s="7">
        <f>'pivot times'!Q14</f>
        <v>0</v>
      </c>
    </row>
    <row r="529" spans="21:24" x14ac:dyDescent="0.25">
      <c r="U529">
        <v>8</v>
      </c>
      <c r="V529" t="str">
        <f t="shared" si="26"/>
        <v>e3 10000 100 100000 1 8</v>
      </c>
      <c r="W529" s="7">
        <f>'pivot times'!P15</f>
        <v>0</v>
      </c>
      <c r="X529" s="7">
        <f>'pivot times'!Q15</f>
        <v>0</v>
      </c>
    </row>
    <row r="530" spans="21:24" x14ac:dyDescent="0.25">
      <c r="U530">
        <v>9</v>
      </c>
      <c r="V530" t="str">
        <f t="shared" si="26"/>
        <v>e3 10000 100 100000 1 9</v>
      </c>
      <c r="W530" s="7">
        <f>'pivot times'!P16</f>
        <v>0</v>
      </c>
      <c r="X530" s="7">
        <f>'pivot times'!Q16</f>
        <v>0</v>
      </c>
    </row>
    <row r="531" spans="21:24" x14ac:dyDescent="0.25">
      <c r="U531">
        <v>10</v>
      </c>
      <c r="V531" t="str">
        <f t="shared" si="26"/>
        <v>e3 10000 100 100000 1 10</v>
      </c>
      <c r="W531" s="7">
        <f>'pivot times'!P17</f>
        <v>0</v>
      </c>
      <c r="X531" s="7">
        <f>'pivot times'!Q17</f>
        <v>0</v>
      </c>
    </row>
    <row r="532" spans="21:24" x14ac:dyDescent="0.25">
      <c r="U532">
        <v>11</v>
      </c>
      <c r="V532" t="str">
        <f t="shared" si="26"/>
        <v>e3 10000 100 100000 1 11</v>
      </c>
      <c r="W532" s="7">
        <f>'pivot times'!P18</f>
        <v>0</v>
      </c>
      <c r="X532" s="7">
        <f>'pivot times'!Q18</f>
        <v>0</v>
      </c>
    </row>
    <row r="533" spans="21:24" x14ac:dyDescent="0.25">
      <c r="U533">
        <v>12</v>
      </c>
      <c r="V533" t="str">
        <f t="shared" si="26"/>
        <v>e3 10000 100 100000 1 12</v>
      </c>
      <c r="W533" s="7">
        <f>'pivot times'!P19</f>
        <v>0</v>
      </c>
      <c r="X533" s="7">
        <f>'pivot times'!Q19</f>
        <v>0</v>
      </c>
    </row>
    <row r="534" spans="21:24" x14ac:dyDescent="0.25">
      <c r="U534">
        <v>13</v>
      </c>
      <c r="V534" t="str">
        <f t="shared" si="26"/>
        <v>e3 10000 100 100000 1 13</v>
      </c>
      <c r="W534" s="7">
        <f>'pivot times'!P20</f>
        <v>0</v>
      </c>
      <c r="X534" s="7">
        <f>'pivot times'!Q20</f>
        <v>0</v>
      </c>
    </row>
    <row r="535" spans="21:24" x14ac:dyDescent="0.25">
      <c r="U535">
        <v>14</v>
      </c>
      <c r="V535" t="str">
        <f t="shared" si="26"/>
        <v>e3 10000 100 100000 1 14</v>
      </c>
      <c r="W535" s="7">
        <f>'pivot times'!P21</f>
        <v>0</v>
      </c>
      <c r="X535" s="7">
        <f>'pivot times'!Q21</f>
        <v>0</v>
      </c>
    </row>
    <row r="536" spans="21:24" x14ac:dyDescent="0.25">
      <c r="U536">
        <v>15</v>
      </c>
      <c r="V536" t="str">
        <f t="shared" si="26"/>
        <v>e3 10000 100 100000 1 15</v>
      </c>
      <c r="W536" s="7">
        <f>'pivot times'!P22</f>
        <v>0</v>
      </c>
      <c r="X536" s="7">
        <f>'pivot times'!Q22</f>
        <v>0</v>
      </c>
    </row>
    <row r="537" spans="21:24" x14ac:dyDescent="0.25">
      <c r="U537">
        <v>16</v>
      </c>
      <c r="V537" t="str">
        <f t="shared" si="26"/>
        <v>e3 10000 100 100000 1 16</v>
      </c>
      <c r="W537" s="7">
        <f>'pivot times'!P23</f>
        <v>0</v>
      </c>
      <c r="X537" s="7">
        <f>'pivot times'!Q23</f>
        <v>0</v>
      </c>
    </row>
    <row r="538" spans="21:24" x14ac:dyDescent="0.25">
      <c r="U538">
        <v>17</v>
      </c>
      <c r="V538" t="str">
        <f t="shared" si="26"/>
        <v>e3 10000 100 100000 1 17</v>
      </c>
      <c r="W538" s="7">
        <f>'pivot times'!P24</f>
        <v>0</v>
      </c>
      <c r="X538" s="7">
        <f>'pivot times'!Q24</f>
        <v>0</v>
      </c>
    </row>
    <row r="539" spans="21:24" x14ac:dyDescent="0.25">
      <c r="U539">
        <v>18</v>
      </c>
      <c r="V539" t="str">
        <f t="shared" si="26"/>
        <v>e3 10000 100 100000 1 18</v>
      </c>
      <c r="W539" s="7">
        <f>'pivot times'!P25</f>
        <v>0</v>
      </c>
      <c r="X539" s="7">
        <f>'pivot times'!Q25</f>
        <v>0</v>
      </c>
    </row>
    <row r="540" spans="21:24" x14ac:dyDescent="0.25">
      <c r="U540">
        <v>19</v>
      </c>
      <c r="V540" t="str">
        <f t="shared" si="26"/>
        <v>e3 10000 100 100000 1 19</v>
      </c>
      <c r="W540" s="7">
        <f>'pivot times'!P26</f>
        <v>0</v>
      </c>
      <c r="X540" s="7">
        <f>'pivot times'!Q26</f>
        <v>0</v>
      </c>
    </row>
    <row r="541" spans="21:24" x14ac:dyDescent="0.25">
      <c r="U541">
        <v>20</v>
      </c>
      <c r="V541" t="str">
        <f t="shared" si="26"/>
        <v>e3 10000 100 100000 1 20</v>
      </c>
      <c r="W541" s="7">
        <f>'pivot times'!P27</f>
        <v>0</v>
      </c>
      <c r="X541" s="7">
        <f>'pivot times'!Q27</f>
        <v>0</v>
      </c>
    </row>
    <row r="542" spans="21:24" x14ac:dyDescent="0.25">
      <c r="U542">
        <v>21</v>
      </c>
      <c r="V542" t="str">
        <f t="shared" si="26"/>
        <v>e3 10000 100 100000 1 21</v>
      </c>
      <c r="W542" s="7">
        <f>'pivot times'!P28</f>
        <v>0</v>
      </c>
      <c r="X542" s="7">
        <f>'pivot times'!Q28</f>
        <v>0</v>
      </c>
    </row>
    <row r="543" spans="21:24" x14ac:dyDescent="0.25">
      <c r="U543">
        <v>22</v>
      </c>
      <c r="V543" t="str">
        <f t="shared" si="26"/>
        <v>e3 10000 100 100000 1 22</v>
      </c>
      <c r="W543" s="7">
        <f>'pivot times'!P29</f>
        <v>0</v>
      </c>
      <c r="X543" s="7">
        <f>'pivot times'!Q29</f>
        <v>0</v>
      </c>
    </row>
    <row r="544" spans="21:24" x14ac:dyDescent="0.25">
      <c r="U544">
        <v>23</v>
      </c>
      <c r="V544" t="str">
        <f t="shared" si="26"/>
        <v>e3 10000 100 100000 1 23</v>
      </c>
      <c r="W544" s="7">
        <f>'pivot times'!P30</f>
        <v>0</v>
      </c>
      <c r="X544" s="7">
        <f>'pivot times'!Q30</f>
        <v>0</v>
      </c>
    </row>
    <row r="545" spans="21:24" x14ac:dyDescent="0.25">
      <c r="U545">
        <v>24</v>
      </c>
      <c r="V545" t="str">
        <f t="shared" si="26"/>
        <v>e3 10000 100 100000 1 24</v>
      </c>
      <c r="W545" s="7">
        <f>'pivot times'!P31</f>
        <v>0</v>
      </c>
      <c r="X545" s="7">
        <f>'pivot times'!Q31</f>
        <v>0</v>
      </c>
    </row>
    <row r="546" spans="21:24" x14ac:dyDescent="0.25">
      <c r="U546">
        <v>25</v>
      </c>
      <c r="V546" t="str">
        <f t="shared" si="26"/>
        <v>e3 10000 100 100000 1 25</v>
      </c>
      <c r="W546" s="7">
        <f>'pivot times'!P32</f>
        <v>0</v>
      </c>
      <c r="X546" s="7">
        <f>'pivot times'!Q32</f>
        <v>0</v>
      </c>
    </row>
    <row r="547" spans="21:24" x14ac:dyDescent="0.25">
      <c r="U547">
        <v>26</v>
      </c>
      <c r="V547" t="str">
        <f t="shared" si="26"/>
        <v>e3 10000 100 100000 1 26</v>
      </c>
      <c r="W547" s="7">
        <f>'pivot times'!P33</f>
        <v>0</v>
      </c>
      <c r="X547" s="7">
        <f>'pivot times'!Q33</f>
        <v>0</v>
      </c>
    </row>
    <row r="548" spans="21:24" x14ac:dyDescent="0.25">
      <c r="U548">
        <v>27</v>
      </c>
      <c r="V548" t="str">
        <f t="shared" si="26"/>
        <v>e3 10000 100 100000 1 27</v>
      </c>
      <c r="W548" s="7">
        <f>'pivot times'!P34</f>
        <v>0</v>
      </c>
      <c r="X548" s="7">
        <f>'pivot times'!Q34</f>
        <v>0</v>
      </c>
    </row>
    <row r="549" spans="21:24" x14ac:dyDescent="0.25">
      <c r="U549">
        <v>28</v>
      </c>
      <c r="V549" t="str">
        <f t="shared" si="26"/>
        <v>e3 10000 100 100000 1 28</v>
      </c>
      <c r="W549" s="7">
        <f>'pivot times'!P35</f>
        <v>0</v>
      </c>
      <c r="X549" s="7">
        <f>'pivot times'!Q35</f>
        <v>0</v>
      </c>
    </row>
    <row r="550" spans="21:24" x14ac:dyDescent="0.25">
      <c r="U550">
        <v>29</v>
      </c>
      <c r="V550" t="str">
        <f t="shared" si="26"/>
        <v>e3 10000 100 100000 1 29</v>
      </c>
      <c r="W550" s="7">
        <f>'pivot times'!P36</f>
        <v>0</v>
      </c>
      <c r="X550" s="7">
        <f>'pivot times'!Q36</f>
        <v>0</v>
      </c>
    </row>
    <row r="551" spans="21:24" x14ac:dyDescent="0.25">
      <c r="U551">
        <v>30</v>
      </c>
      <c r="V551" t="str">
        <f t="shared" si="26"/>
        <v>e3 10000 100 100000 1 30</v>
      </c>
      <c r="W551" s="7">
        <f>'pivot times'!P37</f>
        <v>0</v>
      </c>
      <c r="X551" s="7">
        <f>'pivot times'!Q37</f>
        <v>0</v>
      </c>
    </row>
    <row r="552" spans="21:24" x14ac:dyDescent="0.25">
      <c r="U552">
        <v>31</v>
      </c>
      <c r="V552" t="str">
        <f t="shared" si="26"/>
        <v>e3 10000 100 100000 1 31</v>
      </c>
      <c r="W552" s="7">
        <f>'pivot times'!P38</f>
        <v>0</v>
      </c>
      <c r="X552" s="7">
        <f>'pivot times'!Q38</f>
        <v>0</v>
      </c>
    </row>
    <row r="553" spans="21:24" x14ac:dyDescent="0.25">
      <c r="U553">
        <v>32</v>
      </c>
      <c r="V553" t="str">
        <f t="shared" si="26"/>
        <v>e3 10000 100 100000 1 32</v>
      </c>
      <c r="W553" s="7">
        <f>'pivot times'!P39</f>
        <v>0</v>
      </c>
      <c r="X553" s="7">
        <f>'pivot times'!Q39</f>
        <v>0</v>
      </c>
    </row>
    <row r="554" spans="21:24" x14ac:dyDescent="0.25">
      <c r="U554">
        <v>33</v>
      </c>
      <c r="V554" t="str">
        <f t="shared" si="26"/>
        <v>e3 10000 100 100000 1 33</v>
      </c>
      <c r="W554" s="7">
        <f>'pivot times'!P40</f>
        <v>0</v>
      </c>
      <c r="X554" s="7">
        <f>'pivot times'!Q40</f>
        <v>0</v>
      </c>
    </row>
    <row r="555" spans="21:24" x14ac:dyDescent="0.25">
      <c r="U555">
        <v>34</v>
      </c>
      <c r="V555" t="str">
        <f t="shared" si="26"/>
        <v>e3 10000 100 100000 1 34</v>
      </c>
      <c r="W555" s="7">
        <f>'pivot times'!P41</f>
        <v>0</v>
      </c>
      <c r="X555" s="7">
        <f>'pivot times'!Q41</f>
        <v>0</v>
      </c>
    </row>
    <row r="556" spans="21:24" x14ac:dyDescent="0.25">
      <c r="U556">
        <v>35</v>
      </c>
      <c r="V556" t="str">
        <f t="shared" si="26"/>
        <v>e3 10000 100 100000 1 35</v>
      </c>
      <c r="W556" s="7">
        <f>'pivot times'!P42</f>
        <v>0</v>
      </c>
      <c r="X556" s="7">
        <f>'pivot times'!Q42</f>
        <v>0</v>
      </c>
    </row>
    <row r="557" spans="21:24" x14ac:dyDescent="0.25">
      <c r="U557">
        <v>36</v>
      </c>
      <c r="V557" t="str">
        <f t="shared" si="26"/>
        <v>e3 10000 100 100000 1 36</v>
      </c>
      <c r="W557" s="7">
        <f>'pivot times'!P43</f>
        <v>0</v>
      </c>
      <c r="X557" s="7">
        <f>'pivot times'!Q43</f>
        <v>0</v>
      </c>
    </row>
    <row r="558" spans="21:24" x14ac:dyDescent="0.25">
      <c r="U558">
        <v>37</v>
      </c>
      <c r="V558" t="str">
        <f t="shared" si="26"/>
        <v>e3 10000 100 100000 1 37</v>
      </c>
      <c r="W558" s="7">
        <f>'pivot times'!P44</f>
        <v>0</v>
      </c>
      <c r="X558" s="7">
        <f>'pivot times'!Q44</f>
        <v>0</v>
      </c>
    </row>
    <row r="559" spans="21:24" x14ac:dyDescent="0.25">
      <c r="U559">
        <v>38</v>
      </c>
      <c r="V559" t="str">
        <f t="shared" si="26"/>
        <v>e3 10000 100 100000 1 38</v>
      </c>
      <c r="W559" s="7">
        <f>'pivot times'!P45</f>
        <v>0</v>
      </c>
      <c r="X559" s="7">
        <f>'pivot times'!Q45</f>
        <v>0</v>
      </c>
    </row>
    <row r="560" spans="21:24" x14ac:dyDescent="0.25">
      <c r="U560">
        <v>39</v>
      </c>
      <c r="V560" t="str">
        <f t="shared" si="26"/>
        <v>e3 10000 100 100000 1 39</v>
      </c>
      <c r="W560" s="7">
        <f>'pivot times'!P46</f>
        <v>0</v>
      </c>
      <c r="X560" s="7">
        <f>'pivot times'!Q46</f>
        <v>0</v>
      </c>
    </row>
    <row r="561" spans="21:24" x14ac:dyDescent="0.25">
      <c r="U561">
        <v>40</v>
      </c>
      <c r="V561" t="str">
        <f t="shared" si="26"/>
        <v>e3 10000 100 100000 1 40</v>
      </c>
      <c r="W561" s="7">
        <f>'pivot times'!P47</f>
        <v>0</v>
      </c>
      <c r="X561" s="7">
        <f>'pivot times'!Q47</f>
        <v>0</v>
      </c>
    </row>
    <row r="562" spans="21:24" x14ac:dyDescent="0.25">
      <c r="U562">
        <v>41</v>
      </c>
      <c r="V562" t="str">
        <f t="shared" si="26"/>
        <v>e3 10000 100 100000 1 41</v>
      </c>
      <c r="W562" s="7">
        <f>'pivot times'!P48</f>
        <v>0</v>
      </c>
      <c r="X562" s="7">
        <f>'pivot times'!Q48</f>
        <v>0</v>
      </c>
    </row>
    <row r="563" spans="21:24" x14ac:dyDescent="0.25">
      <c r="U563">
        <v>42</v>
      </c>
      <c r="V563" t="str">
        <f t="shared" si="26"/>
        <v>e3 10000 100 100000 1 42</v>
      </c>
      <c r="W563" s="7">
        <f>'pivot times'!P49</f>
        <v>0</v>
      </c>
      <c r="X563" s="7">
        <f>'pivot times'!Q49</f>
        <v>0</v>
      </c>
    </row>
    <row r="564" spans="21:24" x14ac:dyDescent="0.25">
      <c r="U564">
        <v>43</v>
      </c>
      <c r="V564" t="str">
        <f t="shared" si="26"/>
        <v>e3 10000 100 100000 1 43</v>
      </c>
      <c r="W564" s="7">
        <f>'pivot times'!P50</f>
        <v>0</v>
      </c>
      <c r="X564" s="7">
        <f>'pivot times'!Q50</f>
        <v>0</v>
      </c>
    </row>
    <row r="565" spans="21:24" x14ac:dyDescent="0.25">
      <c r="U565">
        <v>44</v>
      </c>
      <c r="V565" t="str">
        <f t="shared" si="26"/>
        <v>e3 10000 100 100000 1 44</v>
      </c>
      <c r="W565" s="7">
        <f>'pivot times'!P51</f>
        <v>0</v>
      </c>
      <c r="X565" s="7">
        <f>'pivot times'!Q51</f>
        <v>0</v>
      </c>
    </row>
    <row r="566" spans="21:24" x14ac:dyDescent="0.25">
      <c r="U566">
        <v>45</v>
      </c>
      <c r="V566" t="str">
        <f t="shared" si="26"/>
        <v>e3 10000 100 100000 1 45</v>
      </c>
      <c r="W566" s="7">
        <f>'pivot times'!P52</f>
        <v>0</v>
      </c>
      <c r="X566" s="7">
        <f>'pivot times'!Q52</f>
        <v>0</v>
      </c>
    </row>
    <row r="567" spans="21:24" x14ac:dyDescent="0.25">
      <c r="U567">
        <v>46</v>
      </c>
      <c r="V567" t="str">
        <f t="shared" si="26"/>
        <v>e3 10000 100 100000 1 46</v>
      </c>
      <c r="W567" s="7">
        <f>'pivot times'!P53</f>
        <v>0</v>
      </c>
      <c r="X567" s="7">
        <f>'pivot times'!Q53</f>
        <v>0</v>
      </c>
    </row>
    <row r="568" spans="21:24" x14ac:dyDescent="0.25">
      <c r="U568">
        <v>47</v>
      </c>
      <c r="V568" t="str">
        <f t="shared" si="26"/>
        <v>e3 10000 100 100000 1 47</v>
      </c>
      <c r="W568" s="7">
        <f>'pivot times'!P54</f>
        <v>0</v>
      </c>
      <c r="X568" s="7">
        <f>'pivot times'!Q54</f>
        <v>0</v>
      </c>
    </row>
    <row r="569" spans="21:24" x14ac:dyDescent="0.25">
      <c r="U569">
        <v>48</v>
      </c>
      <c r="V569" t="str">
        <f t="shared" si="26"/>
        <v>e3 10000 100 100000 1 48</v>
      </c>
      <c r="W569" s="7">
        <f>'pivot times'!P55</f>
        <v>0</v>
      </c>
      <c r="X569" s="7">
        <f>'pivot times'!Q55</f>
        <v>0</v>
      </c>
    </row>
    <row r="570" spans="21:24" x14ac:dyDescent="0.25">
      <c r="U570">
        <v>49</v>
      </c>
      <c r="V570" t="str">
        <f t="shared" si="26"/>
        <v>e3 10000 100 100000 1 49</v>
      </c>
      <c r="W570" s="7">
        <f>'pivot times'!P56</f>
        <v>0</v>
      </c>
      <c r="X570" s="7">
        <f>'pivot times'!Q56</f>
        <v>0</v>
      </c>
    </row>
    <row r="571" spans="21:24" x14ac:dyDescent="0.25">
      <c r="U571">
        <v>50</v>
      </c>
      <c r="V571" t="str">
        <f t="shared" si="26"/>
        <v>e3 10000 100 100000 1 50</v>
      </c>
      <c r="W571" s="7">
        <f>'pivot times'!P57</f>
        <v>0</v>
      </c>
      <c r="X571" s="7">
        <f>'pivot times'!Q57</f>
        <v>0</v>
      </c>
    </row>
    <row r="572" spans="21:24" x14ac:dyDescent="0.25">
      <c r="U572">
        <v>51</v>
      </c>
      <c r="V572" t="str">
        <f t="shared" si="26"/>
        <v>e3 10000 100 100000 1 51</v>
      </c>
      <c r="W572" s="7">
        <f>'pivot times'!P58</f>
        <v>0</v>
      </c>
      <c r="X572" s="7">
        <f>'pivot times'!Q58</f>
        <v>0</v>
      </c>
    </row>
    <row r="573" spans="21:24" x14ac:dyDescent="0.25">
      <c r="U573">
        <v>52</v>
      </c>
      <c r="V573" t="str">
        <f t="shared" si="26"/>
        <v>e3 10000 100 100000 1 52</v>
      </c>
      <c r="W573" s="7">
        <f>'pivot times'!P59</f>
        <v>0</v>
      </c>
      <c r="X573" s="7">
        <f>'pivot times'!Q59</f>
        <v>0</v>
      </c>
    </row>
    <row r="574" spans="21:24" x14ac:dyDescent="0.25">
      <c r="U574">
        <v>53</v>
      </c>
      <c r="V574" t="str">
        <f t="shared" si="26"/>
        <v>e3 10000 100 100000 1 53</v>
      </c>
      <c r="W574" s="7">
        <f>'pivot times'!P60</f>
        <v>0</v>
      </c>
      <c r="X574" s="7">
        <f>'pivot times'!Q60</f>
        <v>0</v>
      </c>
    </row>
    <row r="575" spans="21:24" x14ac:dyDescent="0.25">
      <c r="U575">
        <v>54</v>
      </c>
      <c r="V575" t="str">
        <f t="shared" si="26"/>
        <v>e3 10000 100 100000 1 54</v>
      </c>
      <c r="W575" s="7">
        <f>'pivot times'!P61</f>
        <v>0</v>
      </c>
      <c r="X575" s="7">
        <f>'pivot times'!Q61</f>
        <v>0</v>
      </c>
    </row>
    <row r="576" spans="21:24" x14ac:dyDescent="0.25">
      <c r="U576">
        <v>55</v>
      </c>
      <c r="V576" t="str">
        <f t="shared" si="26"/>
        <v>e3 10000 100 100000 1 55</v>
      </c>
      <c r="W576" s="7">
        <f>'pivot times'!P62</f>
        <v>0</v>
      </c>
      <c r="X576" s="7">
        <f>'pivot times'!Q62</f>
        <v>0</v>
      </c>
    </row>
    <row r="577" spans="20:24" x14ac:dyDescent="0.25">
      <c r="U577">
        <v>56</v>
      </c>
      <c r="V577" t="str">
        <f t="shared" si="26"/>
        <v>e3 10000 100 100000 1 56</v>
      </c>
      <c r="W577" s="7">
        <f>'pivot times'!P63</f>
        <v>0</v>
      </c>
      <c r="X577" s="7">
        <f>'pivot times'!Q63</f>
        <v>0</v>
      </c>
    </row>
    <row r="578" spans="20:24" x14ac:dyDescent="0.25">
      <c r="U578">
        <v>57</v>
      </c>
      <c r="V578" t="str">
        <f t="shared" si="26"/>
        <v>e3 10000 100 100000 1 57</v>
      </c>
      <c r="W578" s="7">
        <f>'pivot times'!P64</f>
        <v>0</v>
      </c>
      <c r="X578" s="7">
        <f>'pivot times'!Q64</f>
        <v>0</v>
      </c>
    </row>
    <row r="579" spans="20:24" x14ac:dyDescent="0.25">
      <c r="U579">
        <v>58</v>
      </c>
      <c r="V579" t="str">
        <f t="shared" si="26"/>
        <v>e3 10000 100 100000 1 58</v>
      </c>
      <c r="W579" s="7">
        <f>'pivot times'!P65</f>
        <v>0</v>
      </c>
      <c r="X579" s="7">
        <f>'pivot times'!Q65</f>
        <v>0</v>
      </c>
    </row>
    <row r="580" spans="20:24" x14ac:dyDescent="0.25">
      <c r="U580">
        <v>59</v>
      </c>
      <c r="V580" t="str">
        <f t="shared" si="26"/>
        <v>e3 10000 100 100000 1 59</v>
      </c>
      <c r="W580" s="7">
        <f>'pivot times'!P66</f>
        <v>0</v>
      </c>
      <c r="X580" s="7">
        <f>'pivot times'!Q66</f>
        <v>0</v>
      </c>
    </row>
    <row r="581" spans="20:24" x14ac:dyDescent="0.25">
      <c r="U581">
        <v>60</v>
      </c>
      <c r="V581" t="str">
        <f t="shared" si="26"/>
        <v>e3 10000 100 100000 1 60</v>
      </c>
      <c r="W581" s="7">
        <f>'pivot times'!P67</f>
        <v>0</v>
      </c>
      <c r="X581" s="7">
        <f>'pivot times'!Q67</f>
        <v>0</v>
      </c>
    </row>
    <row r="582" spans="20:24" x14ac:dyDescent="0.25">
      <c r="U582">
        <v>61</v>
      </c>
      <c r="V582" t="str">
        <f t="shared" si="26"/>
        <v>e3 10000 100 100000 1 61</v>
      </c>
      <c r="W582" s="7">
        <f>'pivot times'!P68</f>
        <v>0</v>
      </c>
      <c r="X582" s="7">
        <f>'pivot times'!Q68</f>
        <v>0</v>
      </c>
    </row>
    <row r="583" spans="20:24" x14ac:dyDescent="0.25">
      <c r="U583">
        <v>62</v>
      </c>
      <c r="V583" t="str">
        <f t="shared" si="26"/>
        <v>e3 10000 100 100000 1 62</v>
      </c>
      <c r="W583" s="7">
        <f>'pivot times'!P69</f>
        <v>0</v>
      </c>
      <c r="X583" s="7">
        <f>'pivot times'!Q69</f>
        <v>0</v>
      </c>
    </row>
    <row r="584" spans="20:24" x14ac:dyDescent="0.25">
      <c r="U584">
        <v>63</v>
      </c>
      <c r="V584" t="str">
        <f t="shared" si="26"/>
        <v>e3 10000 100 100000 1 63</v>
      </c>
      <c r="W584" s="7">
        <f>'pivot times'!P70</f>
        <v>0</v>
      </c>
      <c r="X584" s="7">
        <f>'pivot times'!Q70</f>
        <v>0</v>
      </c>
    </row>
    <row r="585" spans="20:24" x14ac:dyDescent="0.25">
      <c r="U585">
        <v>64</v>
      </c>
      <c r="V585" t="str">
        <f t="shared" si="26"/>
        <v>e3 10000 100 100000 1 64</v>
      </c>
      <c r="W585" s="7">
        <f>'pivot times'!P71</f>
        <v>0</v>
      </c>
      <c r="X585" s="7">
        <f>'pivot times'!Q71</f>
        <v>0</v>
      </c>
    </row>
    <row r="586" spans="20:24" x14ac:dyDescent="0.25">
      <c r="T586">
        <v>0</v>
      </c>
      <c r="U586">
        <v>1</v>
      </c>
      <c r="V586" t="str">
        <f>"i 10000 0 0 1 " &amp; U586</f>
        <v>i 10000 0 0 1 1</v>
      </c>
      <c r="W586" s="7">
        <f>'pivot times'!R8</f>
        <v>0</v>
      </c>
      <c r="X586" s="7">
        <f>'pivot times'!S8</f>
        <v>0</v>
      </c>
    </row>
    <row r="587" spans="20:24" x14ac:dyDescent="0.25">
      <c r="U587">
        <v>2</v>
      </c>
      <c r="V587" t="str">
        <f t="shared" ref="V587:V649" si="27">"i 10000 0 0 1 " &amp; U587</f>
        <v>i 10000 0 0 1 2</v>
      </c>
      <c r="W587" s="7">
        <f>'pivot times'!R9</f>
        <v>0</v>
      </c>
      <c r="X587" s="7">
        <f>'pivot times'!S9</f>
        <v>0</v>
      </c>
    </row>
    <row r="588" spans="20:24" x14ac:dyDescent="0.25">
      <c r="U588">
        <v>3</v>
      </c>
      <c r="V588" t="str">
        <f t="shared" si="27"/>
        <v>i 10000 0 0 1 3</v>
      </c>
      <c r="W588" s="7">
        <f>'pivot times'!R10</f>
        <v>0</v>
      </c>
      <c r="X588" s="7">
        <f>'pivot times'!S10</f>
        <v>0</v>
      </c>
    </row>
    <row r="589" spans="20:24" x14ac:dyDescent="0.25">
      <c r="U589">
        <v>4</v>
      </c>
      <c r="V589" t="str">
        <f t="shared" si="27"/>
        <v>i 10000 0 0 1 4</v>
      </c>
      <c r="W589" s="7">
        <f>'pivot times'!R11</f>
        <v>0</v>
      </c>
      <c r="X589" s="7">
        <f>'pivot times'!S11</f>
        <v>0</v>
      </c>
    </row>
    <row r="590" spans="20:24" x14ac:dyDescent="0.25">
      <c r="U590">
        <v>5</v>
      </c>
      <c r="V590" t="str">
        <f t="shared" si="27"/>
        <v>i 10000 0 0 1 5</v>
      </c>
      <c r="W590" s="7">
        <f>'pivot times'!R12</f>
        <v>0</v>
      </c>
      <c r="X590" s="7">
        <f>'pivot times'!S12</f>
        <v>0</v>
      </c>
    </row>
    <row r="591" spans="20:24" x14ac:dyDescent="0.25">
      <c r="U591">
        <v>6</v>
      </c>
      <c r="V591" t="str">
        <f t="shared" si="27"/>
        <v>i 10000 0 0 1 6</v>
      </c>
      <c r="W591" s="7">
        <f>'pivot times'!R13</f>
        <v>0</v>
      </c>
      <c r="X591" s="7">
        <f>'pivot times'!S13</f>
        <v>0</v>
      </c>
    </row>
    <row r="592" spans="20:24" x14ac:dyDescent="0.25">
      <c r="U592">
        <v>7</v>
      </c>
      <c r="V592" t="str">
        <f t="shared" si="27"/>
        <v>i 10000 0 0 1 7</v>
      </c>
      <c r="W592" s="7">
        <f>'pivot times'!R14</f>
        <v>0</v>
      </c>
      <c r="X592" s="7">
        <f>'pivot times'!S14</f>
        <v>0</v>
      </c>
    </row>
    <row r="593" spans="21:24" x14ac:dyDescent="0.25">
      <c r="U593">
        <v>8</v>
      </c>
      <c r="V593" t="str">
        <f t="shared" si="27"/>
        <v>i 10000 0 0 1 8</v>
      </c>
      <c r="W593" s="7">
        <f>'pivot times'!R15</f>
        <v>0</v>
      </c>
      <c r="X593" s="7">
        <f>'pivot times'!S15</f>
        <v>0</v>
      </c>
    </row>
    <row r="594" spans="21:24" x14ac:dyDescent="0.25">
      <c r="U594">
        <v>9</v>
      </c>
      <c r="V594" t="str">
        <f t="shared" si="27"/>
        <v>i 10000 0 0 1 9</v>
      </c>
      <c r="W594" s="7">
        <f>'pivot times'!R16</f>
        <v>0</v>
      </c>
      <c r="X594" s="7">
        <f>'pivot times'!S16</f>
        <v>0</v>
      </c>
    </row>
    <row r="595" spans="21:24" x14ac:dyDescent="0.25">
      <c r="U595">
        <v>10</v>
      </c>
      <c r="V595" t="str">
        <f t="shared" si="27"/>
        <v>i 10000 0 0 1 10</v>
      </c>
      <c r="W595" s="7">
        <f>'pivot times'!R17</f>
        <v>0</v>
      </c>
      <c r="X595" s="7">
        <f>'pivot times'!S17</f>
        <v>0</v>
      </c>
    </row>
    <row r="596" spans="21:24" x14ac:dyDescent="0.25">
      <c r="U596">
        <v>11</v>
      </c>
      <c r="V596" t="str">
        <f t="shared" si="27"/>
        <v>i 10000 0 0 1 11</v>
      </c>
      <c r="W596" s="7">
        <f>'pivot times'!R18</f>
        <v>0</v>
      </c>
      <c r="X596" s="7">
        <f>'pivot times'!S18</f>
        <v>0</v>
      </c>
    </row>
    <row r="597" spans="21:24" x14ac:dyDescent="0.25">
      <c r="U597">
        <v>12</v>
      </c>
      <c r="V597" t="str">
        <f t="shared" si="27"/>
        <v>i 10000 0 0 1 12</v>
      </c>
      <c r="W597" s="7">
        <f>'pivot times'!R19</f>
        <v>0</v>
      </c>
      <c r="X597" s="7">
        <f>'pivot times'!S19</f>
        <v>0</v>
      </c>
    </row>
    <row r="598" spans="21:24" x14ac:dyDescent="0.25">
      <c r="U598">
        <v>13</v>
      </c>
      <c r="V598" t="str">
        <f t="shared" si="27"/>
        <v>i 10000 0 0 1 13</v>
      </c>
      <c r="W598" s="7">
        <f>'pivot times'!R20</f>
        <v>0</v>
      </c>
      <c r="X598" s="7">
        <f>'pivot times'!S20</f>
        <v>0</v>
      </c>
    </row>
    <row r="599" spans="21:24" x14ac:dyDescent="0.25">
      <c r="U599">
        <v>14</v>
      </c>
      <c r="V599" t="str">
        <f t="shared" si="27"/>
        <v>i 10000 0 0 1 14</v>
      </c>
      <c r="W599" s="7">
        <f>'pivot times'!R21</f>
        <v>0</v>
      </c>
      <c r="X599" s="7">
        <f>'pivot times'!S21</f>
        <v>0</v>
      </c>
    </row>
    <row r="600" spans="21:24" x14ac:dyDescent="0.25">
      <c r="U600">
        <v>15</v>
      </c>
      <c r="V600" t="str">
        <f t="shared" si="27"/>
        <v>i 10000 0 0 1 15</v>
      </c>
      <c r="W600" s="7">
        <f>'pivot times'!R22</f>
        <v>0</v>
      </c>
      <c r="X600" s="7">
        <f>'pivot times'!S22</f>
        <v>0</v>
      </c>
    </row>
    <row r="601" spans="21:24" x14ac:dyDescent="0.25">
      <c r="U601">
        <v>16</v>
      </c>
      <c r="V601" t="str">
        <f t="shared" si="27"/>
        <v>i 10000 0 0 1 16</v>
      </c>
      <c r="W601" s="7">
        <f>'pivot times'!R23</f>
        <v>0</v>
      </c>
      <c r="X601" s="7">
        <f>'pivot times'!S23</f>
        <v>0</v>
      </c>
    </row>
    <row r="602" spans="21:24" x14ac:dyDescent="0.25">
      <c r="U602">
        <v>17</v>
      </c>
      <c r="V602" t="str">
        <f t="shared" si="27"/>
        <v>i 10000 0 0 1 17</v>
      </c>
      <c r="W602" s="7">
        <f>'pivot times'!R24</f>
        <v>0</v>
      </c>
      <c r="X602" s="7">
        <f>'pivot times'!S24</f>
        <v>0</v>
      </c>
    </row>
    <row r="603" spans="21:24" x14ac:dyDescent="0.25">
      <c r="U603">
        <v>18</v>
      </c>
      <c r="V603" t="str">
        <f t="shared" si="27"/>
        <v>i 10000 0 0 1 18</v>
      </c>
      <c r="W603" s="7">
        <f>'pivot times'!R25</f>
        <v>0</v>
      </c>
      <c r="X603" s="7">
        <f>'pivot times'!S25</f>
        <v>0</v>
      </c>
    </row>
    <row r="604" spans="21:24" x14ac:dyDescent="0.25">
      <c r="U604">
        <v>19</v>
      </c>
      <c r="V604" t="str">
        <f t="shared" si="27"/>
        <v>i 10000 0 0 1 19</v>
      </c>
      <c r="W604" s="7">
        <f>'pivot times'!R26</f>
        <v>0</v>
      </c>
      <c r="X604" s="7">
        <f>'pivot times'!S26</f>
        <v>0</v>
      </c>
    </row>
    <row r="605" spans="21:24" x14ac:dyDescent="0.25">
      <c r="U605">
        <v>20</v>
      </c>
      <c r="V605" t="str">
        <f t="shared" si="27"/>
        <v>i 10000 0 0 1 20</v>
      </c>
      <c r="W605" s="7">
        <f>'pivot times'!R27</f>
        <v>0</v>
      </c>
      <c r="X605" s="7">
        <f>'pivot times'!S27</f>
        <v>0</v>
      </c>
    </row>
    <row r="606" spans="21:24" x14ac:dyDescent="0.25">
      <c r="U606">
        <v>21</v>
      </c>
      <c r="V606" t="str">
        <f t="shared" si="27"/>
        <v>i 10000 0 0 1 21</v>
      </c>
      <c r="W606" s="7">
        <f>'pivot times'!R28</f>
        <v>0</v>
      </c>
      <c r="X606" s="7">
        <f>'pivot times'!S28</f>
        <v>0</v>
      </c>
    </row>
    <row r="607" spans="21:24" x14ac:dyDescent="0.25">
      <c r="U607">
        <v>22</v>
      </c>
      <c r="V607" t="str">
        <f t="shared" si="27"/>
        <v>i 10000 0 0 1 22</v>
      </c>
      <c r="W607" s="7">
        <f>'pivot times'!R29</f>
        <v>0</v>
      </c>
      <c r="X607" s="7">
        <f>'pivot times'!S29</f>
        <v>0</v>
      </c>
    </row>
    <row r="608" spans="21:24" x14ac:dyDescent="0.25">
      <c r="U608">
        <v>23</v>
      </c>
      <c r="V608" t="str">
        <f t="shared" si="27"/>
        <v>i 10000 0 0 1 23</v>
      </c>
      <c r="W608" s="7">
        <f>'pivot times'!R30</f>
        <v>0</v>
      </c>
      <c r="X608" s="7">
        <f>'pivot times'!S30</f>
        <v>0</v>
      </c>
    </row>
    <row r="609" spans="21:24" x14ac:dyDescent="0.25">
      <c r="U609">
        <v>24</v>
      </c>
      <c r="V609" t="str">
        <f t="shared" si="27"/>
        <v>i 10000 0 0 1 24</v>
      </c>
      <c r="W609" s="7">
        <f>'pivot times'!R31</f>
        <v>0</v>
      </c>
      <c r="X609" s="7">
        <f>'pivot times'!S31</f>
        <v>0</v>
      </c>
    </row>
    <row r="610" spans="21:24" x14ac:dyDescent="0.25">
      <c r="U610">
        <v>25</v>
      </c>
      <c r="V610" t="str">
        <f t="shared" si="27"/>
        <v>i 10000 0 0 1 25</v>
      </c>
      <c r="W610" s="7">
        <f>'pivot times'!R32</f>
        <v>0</v>
      </c>
      <c r="X610" s="7">
        <f>'pivot times'!S32</f>
        <v>0</v>
      </c>
    </row>
    <row r="611" spans="21:24" x14ac:dyDescent="0.25">
      <c r="U611">
        <v>26</v>
      </c>
      <c r="V611" t="str">
        <f t="shared" si="27"/>
        <v>i 10000 0 0 1 26</v>
      </c>
      <c r="W611" s="7">
        <f>'pivot times'!R33</f>
        <v>0</v>
      </c>
      <c r="X611" s="7">
        <f>'pivot times'!S33</f>
        <v>0</v>
      </c>
    </row>
    <row r="612" spans="21:24" x14ac:dyDescent="0.25">
      <c r="U612">
        <v>27</v>
      </c>
      <c r="V612" t="str">
        <f t="shared" si="27"/>
        <v>i 10000 0 0 1 27</v>
      </c>
      <c r="W612" s="7">
        <f>'pivot times'!R34</f>
        <v>0</v>
      </c>
      <c r="X612" s="7">
        <f>'pivot times'!S34</f>
        <v>0</v>
      </c>
    </row>
    <row r="613" spans="21:24" x14ac:dyDescent="0.25">
      <c r="U613">
        <v>28</v>
      </c>
      <c r="V613" t="str">
        <f t="shared" si="27"/>
        <v>i 10000 0 0 1 28</v>
      </c>
      <c r="W613" s="7">
        <f>'pivot times'!R35</f>
        <v>0</v>
      </c>
      <c r="X613" s="7">
        <f>'pivot times'!S35</f>
        <v>0</v>
      </c>
    </row>
    <row r="614" spans="21:24" x14ac:dyDescent="0.25">
      <c r="U614">
        <v>29</v>
      </c>
      <c r="V614" t="str">
        <f t="shared" si="27"/>
        <v>i 10000 0 0 1 29</v>
      </c>
      <c r="W614" s="7">
        <f>'pivot times'!R36</f>
        <v>0</v>
      </c>
      <c r="X614" s="7">
        <f>'pivot times'!S36</f>
        <v>0</v>
      </c>
    </row>
    <row r="615" spans="21:24" x14ac:dyDescent="0.25">
      <c r="U615">
        <v>30</v>
      </c>
      <c r="V615" t="str">
        <f t="shared" si="27"/>
        <v>i 10000 0 0 1 30</v>
      </c>
      <c r="W615" s="7">
        <f>'pivot times'!R37</f>
        <v>0</v>
      </c>
      <c r="X615" s="7">
        <f>'pivot times'!S37</f>
        <v>0</v>
      </c>
    </row>
    <row r="616" spans="21:24" x14ac:dyDescent="0.25">
      <c r="U616">
        <v>31</v>
      </c>
      <c r="V616" t="str">
        <f t="shared" si="27"/>
        <v>i 10000 0 0 1 31</v>
      </c>
      <c r="W616" s="7">
        <f>'pivot times'!R38</f>
        <v>0</v>
      </c>
      <c r="X616" s="7">
        <f>'pivot times'!S38</f>
        <v>0</v>
      </c>
    </row>
    <row r="617" spans="21:24" x14ac:dyDescent="0.25">
      <c r="U617">
        <v>32</v>
      </c>
      <c r="V617" t="str">
        <f t="shared" si="27"/>
        <v>i 10000 0 0 1 32</v>
      </c>
      <c r="W617" s="7">
        <f>'pivot times'!R39</f>
        <v>0</v>
      </c>
      <c r="X617" s="7">
        <f>'pivot times'!S39</f>
        <v>0</v>
      </c>
    </row>
    <row r="618" spans="21:24" x14ac:dyDescent="0.25">
      <c r="U618">
        <v>33</v>
      </c>
      <c r="V618" t="str">
        <f t="shared" si="27"/>
        <v>i 10000 0 0 1 33</v>
      </c>
      <c r="W618" s="7">
        <f>'pivot times'!R40</f>
        <v>0</v>
      </c>
      <c r="X618" s="7">
        <f>'pivot times'!S40</f>
        <v>0</v>
      </c>
    </row>
    <row r="619" spans="21:24" x14ac:dyDescent="0.25">
      <c r="U619">
        <v>34</v>
      </c>
      <c r="V619" t="str">
        <f t="shared" si="27"/>
        <v>i 10000 0 0 1 34</v>
      </c>
      <c r="W619" s="7">
        <f>'pivot times'!R41</f>
        <v>0</v>
      </c>
      <c r="X619" s="7">
        <f>'pivot times'!S41</f>
        <v>0</v>
      </c>
    </row>
    <row r="620" spans="21:24" x14ac:dyDescent="0.25">
      <c r="U620">
        <v>35</v>
      </c>
      <c r="V620" t="str">
        <f t="shared" si="27"/>
        <v>i 10000 0 0 1 35</v>
      </c>
      <c r="W620" s="7">
        <f>'pivot times'!R42</f>
        <v>0</v>
      </c>
      <c r="X620" s="7">
        <f>'pivot times'!S42</f>
        <v>0</v>
      </c>
    </row>
    <row r="621" spans="21:24" x14ac:dyDescent="0.25">
      <c r="U621">
        <v>36</v>
      </c>
      <c r="V621" t="str">
        <f t="shared" si="27"/>
        <v>i 10000 0 0 1 36</v>
      </c>
      <c r="W621" s="7">
        <f>'pivot times'!R43</f>
        <v>0</v>
      </c>
      <c r="X621" s="7">
        <f>'pivot times'!S43</f>
        <v>0</v>
      </c>
    </row>
    <row r="622" spans="21:24" x14ac:dyDescent="0.25">
      <c r="U622">
        <v>37</v>
      </c>
      <c r="V622" t="str">
        <f t="shared" si="27"/>
        <v>i 10000 0 0 1 37</v>
      </c>
      <c r="W622" s="7">
        <f>'pivot times'!R44</f>
        <v>0</v>
      </c>
      <c r="X622" s="7">
        <f>'pivot times'!S44</f>
        <v>0</v>
      </c>
    </row>
    <row r="623" spans="21:24" x14ac:dyDescent="0.25">
      <c r="U623">
        <v>38</v>
      </c>
      <c r="V623" t="str">
        <f t="shared" si="27"/>
        <v>i 10000 0 0 1 38</v>
      </c>
      <c r="W623" s="7">
        <f>'pivot times'!R45</f>
        <v>0</v>
      </c>
      <c r="X623" s="7">
        <f>'pivot times'!S45</f>
        <v>0</v>
      </c>
    </row>
    <row r="624" spans="21:24" x14ac:dyDescent="0.25">
      <c r="U624">
        <v>39</v>
      </c>
      <c r="V624" t="str">
        <f t="shared" si="27"/>
        <v>i 10000 0 0 1 39</v>
      </c>
      <c r="W624" s="7">
        <f>'pivot times'!R46</f>
        <v>0</v>
      </c>
      <c r="X624" s="7">
        <f>'pivot times'!S46</f>
        <v>0</v>
      </c>
    </row>
    <row r="625" spans="21:24" x14ac:dyDescent="0.25">
      <c r="U625">
        <v>40</v>
      </c>
      <c r="V625" t="str">
        <f t="shared" si="27"/>
        <v>i 10000 0 0 1 40</v>
      </c>
      <c r="W625" s="7">
        <f>'pivot times'!R47</f>
        <v>0</v>
      </c>
      <c r="X625" s="7">
        <f>'pivot times'!S47</f>
        <v>0</v>
      </c>
    </row>
    <row r="626" spans="21:24" x14ac:dyDescent="0.25">
      <c r="U626">
        <v>41</v>
      </c>
      <c r="V626" t="str">
        <f t="shared" si="27"/>
        <v>i 10000 0 0 1 41</v>
      </c>
      <c r="W626" s="7">
        <f>'pivot times'!R48</f>
        <v>0</v>
      </c>
      <c r="X626" s="7">
        <f>'pivot times'!S48</f>
        <v>0</v>
      </c>
    </row>
    <row r="627" spans="21:24" x14ac:dyDescent="0.25">
      <c r="U627">
        <v>42</v>
      </c>
      <c r="V627" t="str">
        <f t="shared" si="27"/>
        <v>i 10000 0 0 1 42</v>
      </c>
      <c r="W627" s="7">
        <f>'pivot times'!R49</f>
        <v>0</v>
      </c>
      <c r="X627" s="7">
        <f>'pivot times'!S49</f>
        <v>0</v>
      </c>
    </row>
    <row r="628" spans="21:24" x14ac:dyDescent="0.25">
      <c r="U628">
        <v>43</v>
      </c>
      <c r="V628" t="str">
        <f t="shared" si="27"/>
        <v>i 10000 0 0 1 43</v>
      </c>
      <c r="W628" s="7">
        <f>'pivot times'!R50</f>
        <v>0</v>
      </c>
      <c r="X628" s="7">
        <f>'pivot times'!S50</f>
        <v>0</v>
      </c>
    </row>
    <row r="629" spans="21:24" x14ac:dyDescent="0.25">
      <c r="U629">
        <v>44</v>
      </c>
      <c r="V629" t="str">
        <f t="shared" si="27"/>
        <v>i 10000 0 0 1 44</v>
      </c>
      <c r="W629" s="7">
        <f>'pivot times'!R51</f>
        <v>0</v>
      </c>
      <c r="X629" s="7">
        <f>'pivot times'!S51</f>
        <v>0</v>
      </c>
    </row>
    <row r="630" spans="21:24" x14ac:dyDescent="0.25">
      <c r="U630">
        <v>45</v>
      </c>
      <c r="V630" t="str">
        <f t="shared" si="27"/>
        <v>i 10000 0 0 1 45</v>
      </c>
      <c r="W630" s="7">
        <f>'pivot times'!R52</f>
        <v>0</v>
      </c>
      <c r="X630" s="7">
        <f>'pivot times'!S52</f>
        <v>0</v>
      </c>
    </row>
    <row r="631" spans="21:24" x14ac:dyDescent="0.25">
      <c r="U631">
        <v>46</v>
      </c>
      <c r="V631" t="str">
        <f t="shared" si="27"/>
        <v>i 10000 0 0 1 46</v>
      </c>
      <c r="W631" s="7">
        <f>'pivot times'!R53</f>
        <v>0</v>
      </c>
      <c r="X631" s="7">
        <f>'pivot times'!S53</f>
        <v>0</v>
      </c>
    </row>
    <row r="632" spans="21:24" x14ac:dyDescent="0.25">
      <c r="U632">
        <v>47</v>
      </c>
      <c r="V632" t="str">
        <f t="shared" si="27"/>
        <v>i 10000 0 0 1 47</v>
      </c>
      <c r="W632" s="7">
        <f>'pivot times'!R54</f>
        <v>0</v>
      </c>
      <c r="X632" s="7">
        <f>'pivot times'!S54</f>
        <v>0</v>
      </c>
    </row>
    <row r="633" spans="21:24" x14ac:dyDescent="0.25">
      <c r="U633">
        <v>48</v>
      </c>
      <c r="V633" t="str">
        <f t="shared" si="27"/>
        <v>i 10000 0 0 1 48</v>
      </c>
      <c r="W633" s="7">
        <f>'pivot times'!R55</f>
        <v>0</v>
      </c>
      <c r="X633" s="7">
        <f>'pivot times'!S55</f>
        <v>0</v>
      </c>
    </row>
    <row r="634" spans="21:24" x14ac:dyDescent="0.25">
      <c r="U634">
        <v>49</v>
      </c>
      <c r="V634" t="str">
        <f t="shared" si="27"/>
        <v>i 10000 0 0 1 49</v>
      </c>
      <c r="W634" s="7">
        <f>'pivot times'!R56</f>
        <v>0</v>
      </c>
      <c r="X634" s="7">
        <f>'pivot times'!S56</f>
        <v>0</v>
      </c>
    </row>
    <row r="635" spans="21:24" x14ac:dyDescent="0.25">
      <c r="U635">
        <v>50</v>
      </c>
      <c r="V635" t="str">
        <f t="shared" si="27"/>
        <v>i 10000 0 0 1 50</v>
      </c>
      <c r="W635" s="7">
        <f>'pivot times'!R57</f>
        <v>0</v>
      </c>
      <c r="X635" s="7">
        <f>'pivot times'!S57</f>
        <v>0</v>
      </c>
    </row>
    <row r="636" spans="21:24" x14ac:dyDescent="0.25">
      <c r="U636">
        <v>51</v>
      </c>
      <c r="V636" t="str">
        <f t="shared" si="27"/>
        <v>i 10000 0 0 1 51</v>
      </c>
      <c r="W636" s="7">
        <f>'pivot times'!R58</f>
        <v>0</v>
      </c>
      <c r="X636" s="7">
        <f>'pivot times'!S58</f>
        <v>0</v>
      </c>
    </row>
    <row r="637" spans="21:24" x14ac:dyDescent="0.25">
      <c r="U637">
        <v>52</v>
      </c>
      <c r="V637" t="str">
        <f t="shared" si="27"/>
        <v>i 10000 0 0 1 52</v>
      </c>
      <c r="W637" s="7">
        <f>'pivot times'!R59</f>
        <v>0</v>
      </c>
      <c r="X637" s="7">
        <f>'pivot times'!S59</f>
        <v>0</v>
      </c>
    </row>
    <row r="638" spans="21:24" x14ac:dyDescent="0.25">
      <c r="U638">
        <v>53</v>
      </c>
      <c r="V638" t="str">
        <f t="shared" si="27"/>
        <v>i 10000 0 0 1 53</v>
      </c>
      <c r="W638" s="7">
        <f>'pivot times'!R60</f>
        <v>0</v>
      </c>
      <c r="X638" s="7">
        <f>'pivot times'!S60</f>
        <v>0</v>
      </c>
    </row>
    <row r="639" spans="21:24" x14ac:dyDescent="0.25">
      <c r="U639">
        <v>54</v>
      </c>
      <c r="V639" t="str">
        <f t="shared" si="27"/>
        <v>i 10000 0 0 1 54</v>
      </c>
      <c r="W639" s="7">
        <f>'pivot times'!R61</f>
        <v>0</v>
      </c>
      <c r="X639" s="7">
        <f>'pivot times'!S61</f>
        <v>0</v>
      </c>
    </row>
    <row r="640" spans="21:24" x14ac:dyDescent="0.25">
      <c r="U640">
        <v>55</v>
      </c>
      <c r="V640" t="str">
        <f t="shared" si="27"/>
        <v>i 10000 0 0 1 55</v>
      </c>
      <c r="W640" s="7">
        <f>'pivot times'!R62</f>
        <v>0</v>
      </c>
      <c r="X640" s="7">
        <f>'pivot times'!S62</f>
        <v>0</v>
      </c>
    </row>
    <row r="641" spans="20:25" x14ac:dyDescent="0.25">
      <c r="U641">
        <v>56</v>
      </c>
      <c r="V641" t="str">
        <f t="shared" si="27"/>
        <v>i 10000 0 0 1 56</v>
      </c>
      <c r="W641" s="7">
        <f>'pivot times'!R63</f>
        <v>0</v>
      </c>
      <c r="X641" s="7">
        <f>'pivot times'!S63</f>
        <v>0</v>
      </c>
    </row>
    <row r="642" spans="20:25" x14ac:dyDescent="0.25">
      <c r="U642">
        <v>57</v>
      </c>
      <c r="V642" t="str">
        <f t="shared" si="27"/>
        <v>i 10000 0 0 1 57</v>
      </c>
      <c r="W642" s="7">
        <f>'pivot times'!R64</f>
        <v>0</v>
      </c>
      <c r="X642" s="7">
        <f>'pivot times'!S64</f>
        <v>0</v>
      </c>
    </row>
    <row r="643" spans="20:25" x14ac:dyDescent="0.25">
      <c r="U643">
        <v>58</v>
      </c>
      <c r="V643" t="str">
        <f t="shared" si="27"/>
        <v>i 10000 0 0 1 58</v>
      </c>
      <c r="W643" s="7">
        <f>'pivot times'!R65</f>
        <v>0</v>
      </c>
      <c r="X643" s="7">
        <f>'pivot times'!S65</f>
        <v>0</v>
      </c>
    </row>
    <row r="644" spans="20:25" x14ac:dyDescent="0.25">
      <c r="U644">
        <v>59</v>
      </c>
      <c r="V644" t="str">
        <f t="shared" si="27"/>
        <v>i 10000 0 0 1 59</v>
      </c>
      <c r="W644" s="7">
        <f>'pivot times'!R66</f>
        <v>0</v>
      </c>
      <c r="X644" s="7">
        <f>'pivot times'!S66</f>
        <v>0</v>
      </c>
    </row>
    <row r="645" spans="20:25" x14ac:dyDescent="0.25">
      <c r="U645">
        <v>60</v>
      </c>
      <c r="V645" t="str">
        <f t="shared" si="27"/>
        <v>i 10000 0 0 1 60</v>
      </c>
      <c r="W645" s="7">
        <f>'pivot times'!R67</f>
        <v>0</v>
      </c>
      <c r="X645" s="7">
        <f>'pivot times'!S67</f>
        <v>0</v>
      </c>
    </row>
    <row r="646" spans="20:25" x14ac:dyDescent="0.25">
      <c r="U646">
        <v>61</v>
      </c>
      <c r="V646" t="str">
        <f t="shared" si="27"/>
        <v>i 10000 0 0 1 61</v>
      </c>
      <c r="W646" s="7">
        <f>'pivot times'!R68</f>
        <v>0</v>
      </c>
      <c r="X646" s="7">
        <f>'pivot times'!S68</f>
        <v>0</v>
      </c>
    </row>
    <row r="647" spans="20:25" x14ac:dyDescent="0.25">
      <c r="U647">
        <v>62</v>
      </c>
      <c r="V647" t="str">
        <f t="shared" si="27"/>
        <v>i 10000 0 0 1 62</v>
      </c>
      <c r="W647" s="7">
        <f>'pivot times'!R69</f>
        <v>0</v>
      </c>
      <c r="X647" s="7">
        <f>'pivot times'!S69</f>
        <v>0</v>
      </c>
    </row>
    <row r="648" spans="20:25" x14ac:dyDescent="0.25">
      <c r="U648">
        <v>63</v>
      </c>
      <c r="V648" t="str">
        <f t="shared" si="27"/>
        <v>i 10000 0 0 1 63</v>
      </c>
      <c r="W648" s="7">
        <f>'pivot times'!R70</f>
        <v>0</v>
      </c>
      <c r="X648" s="7">
        <f>'pivot times'!S70</f>
        <v>0</v>
      </c>
    </row>
    <row r="649" spans="20:25" x14ac:dyDescent="0.25">
      <c r="T649">
        <v>0</v>
      </c>
      <c r="U649">
        <v>64</v>
      </c>
      <c r="V649" t="str">
        <f t="shared" si="27"/>
        <v>i 10000 0 0 1 64</v>
      </c>
      <c r="W649" s="7">
        <f>'pivot times'!R71</f>
        <v>0</v>
      </c>
      <c r="X649" s="7">
        <f>'pivot times'!S71</f>
        <v>0</v>
      </c>
      <c r="Y649" s="7">
        <v>0</v>
      </c>
    </row>
  </sheetData>
  <pageMargins left="0.7" right="0.7" top="0.75" bottom="0.75" header="0.3" footer="0.3"/>
  <pageSetup paperSize="9" orientation="portrait" horizontalDpi="0" verticalDpi="0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mpi</vt:lpstr>
      <vt:lpstr>pivot</vt:lpstr>
      <vt:lpstr>pivot times</vt:lpstr>
      <vt:lpstr>pivot 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2023-06-10T09:11:37Z</dcterms:created>
  <dcterms:modified xsi:type="dcterms:W3CDTF">2023-06-13T10:26:29Z</dcterms:modified>
</cp:coreProperties>
</file>